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tables/table49.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mc:AlternateContent xmlns:mc="http://schemas.openxmlformats.org/markup-compatibility/2006">
    <mc:Choice Requires="x15">
      <x15ac:absPath xmlns:x15ac="http://schemas.microsoft.com/office/spreadsheetml/2010/11/ac" url="C:\Users\tak-u\Desktop\"/>
    </mc:Choice>
  </mc:AlternateContent>
  <xr:revisionPtr revIDLastSave="0" documentId="8_{927A6C38-8ADA-427F-BEE9-4A1647FEA612}" xr6:coauthVersionLast="47" xr6:coauthVersionMax="47" xr10:uidLastSave="{00000000-0000-0000-0000-000000000000}"/>
  <bookViews>
    <workbookView xWindow="-120" yWindow="-120" windowWidth="29040" windowHeight="15720" tabRatio="867" xr2:uid="{48B1EC77-3A28-4D3E-B8FD-07B64A36FBDF}"/>
  </bookViews>
  <sheets>
    <sheet name="はじめに" sheetId="145" r:id="rId1"/>
    <sheet name="利用方法" sheetId="67" r:id="rId2"/>
    <sheet name="★入力画面" sheetId="11" r:id="rId3"/>
    <sheet name="★その他入力" sheetId="66" r:id="rId4"/>
    <sheet name="1010_宅建協会_入会申込書" sheetId="222" r:id="rId5"/>
    <sheet name="1110_宅建協会_誓約書" sheetId="210" r:id="rId6"/>
    <sheet name="1210_宅建協会_キャリアパーソン" sheetId="197" r:id="rId7"/>
    <sheet name="1310_宅建協会_個人情報の取扱い" sheetId="198" r:id="rId8"/>
    <sheet name="1410_宅建協会_個人情報の取扱い" sheetId="226" r:id="rId9"/>
    <sheet name="1510_宅建協会_自己申告書" sheetId="227" r:id="rId10"/>
    <sheet name="1610_宅建協会_名簿" sheetId="228" r:id="rId11"/>
    <sheet name="1710_宅建協会_レインズＩＰ型申込書" sheetId="229" r:id="rId12"/>
    <sheet name="3020_保証協会_入会申込書（入会金一括・分納併用）" sheetId="224" r:id="rId13"/>
    <sheet name="3110_保証協会_本会会員の個人情報の取扱い" sheetId="202" r:id="rId14"/>
    <sheet name="3210_保証協会_連帯保証書(通常書式）" sheetId="204" r:id="rId15"/>
    <sheet name="3310_保証協会_誓約書" sheetId="205" r:id="rId16"/>
    <sheet name="3410_保証協会_弁済業務保証金分担金納付書" sheetId="225" r:id="rId17"/>
    <sheet name="★Base" sheetId="100" state="hidden" r:id="rId18"/>
  </sheets>
  <externalReferences>
    <externalReference r:id="rId19"/>
  </externalReferences>
  <definedNames>
    <definedName name="pgc_tbl">#REF!</definedName>
    <definedName name="_xlnm.Print_Area" localSheetId="17">★Base!$A$1:$AO$60</definedName>
    <definedName name="_xlnm.Print_Area" localSheetId="3">★その他入力!$A$1:$AO$3</definedName>
    <definedName name="_xlnm.Print_Area" localSheetId="2">★入力画面!$A$2:$AO$3</definedName>
    <definedName name="_xlnm.Print_Area" localSheetId="4">'1010_宅建協会_入会申込書'!$A$1:$AH$51</definedName>
    <definedName name="_xlnm.Print_Area" localSheetId="5">'1110_宅建協会_誓約書'!$A$1:$AO$48</definedName>
    <definedName name="_xlnm.Print_Area" localSheetId="6">'1210_宅建協会_キャリアパーソン'!$A$1:$AO$52</definedName>
    <definedName name="_xlnm.Print_Area" localSheetId="7">'1310_宅建協会_個人情報の取扱い'!$A$1:$AO$53</definedName>
    <definedName name="_xlnm.Print_Area" localSheetId="8">'1410_宅建協会_個人情報の取扱い'!$A$1:$AO$48</definedName>
    <definedName name="_xlnm.Print_Area" localSheetId="9">'1510_宅建協会_自己申告書'!$A$1:$AO$48</definedName>
    <definedName name="_xlnm.Print_Area" localSheetId="10">'1610_宅建協会_名簿'!$A$1:$AO$44</definedName>
    <definedName name="_xlnm.Print_Area" localSheetId="11">'1710_宅建協会_レインズＩＰ型申込書'!$A$1:$AO$48</definedName>
    <definedName name="_xlnm.Print_Area" localSheetId="12">'3020_保証協会_入会申込書（入会金一括・分納併用）'!$A$1:$AH$53</definedName>
    <definedName name="_xlnm.Print_Area" localSheetId="13">'3110_保証協会_本会会員の個人情報の取扱い'!$A$1:$B$33</definedName>
    <definedName name="_xlnm.Print_Area" localSheetId="14">'3210_保証協会_連帯保証書(通常書式）'!$A$1:$H$38</definedName>
    <definedName name="_xlnm.Print_Area" localSheetId="15">'3310_保証協会_誓約書'!$A$1:$E$18</definedName>
    <definedName name="_xlnm.Print_Area" localSheetId="16">'3410_保証協会_弁済業務保証金分担金納付書'!$A$1:$AP$37</definedName>
    <definedName name="_xlnm.Print_Area" localSheetId="0">はじめに!#REF!</definedName>
    <definedName name="_xlnm.Print_Area" localSheetId="1">利用方法!$B$7:$AN$50</definedName>
    <definedName name="sugi_work_1">#REF!</definedName>
    <definedName name="屋根">[1]リスト!$AG$2:$AG$5</definedName>
    <definedName name="屋根契約書">[1]リスト!$AG$10:$AG$11</definedName>
    <definedName name="起算日">[1]リスト!$CN$11:$CN$15</definedName>
    <definedName name="月">[1]リスト!$H$2:$H$14</definedName>
    <definedName name="建物種類">[1]リスト!$AN$2:$AN$9</definedName>
    <definedName name="建物種類契約書">[1]リスト!$AN$14:$AN$17</definedName>
    <definedName name="構造">[1]リスト!$AF$2:$AF$9</definedName>
    <definedName name="構造マンション契約書">[1]リスト!$AF$14:$AF$17</definedName>
    <definedName name="取引主任府県">[1]リスト!$Q$2:$Q$9</definedName>
    <definedName name="所有権契約">[1]リスト!$AY$13:$AY$16</definedName>
    <definedName name="専有部分階">[1]リスト!$AE$2:$AE$5</definedName>
    <definedName name="地下階">[1]リスト!$AJ$2:$AJ$7</definedName>
    <definedName name="地上階">[1]リスト!$AH$2:$AH$59</definedName>
    <definedName name="地目すべて">[1]リスト!$AX$2:$AX$8</definedName>
    <definedName name="日">[1]リスト!$I$2:$I$33</definedName>
    <definedName name="売主買主外有無">[1]リスト!$X$2:$X$27</definedName>
    <definedName name="番号">[1]リスト!$O$2:$O$20</definedName>
    <definedName name="敷地権の登記">[1]リスト!$AT$2:$AT$6</definedName>
    <definedName name="平成１９から３５">[1]リスト!$P$2:$P$19</definedName>
    <definedName name="平成２５から３５">[1]リスト!$G$2:$G$13</definedName>
    <definedName name="無有A">[1]リスト!$B$2:$B$6</definedName>
    <definedName name="免許大臣知事">[1]リスト!$N$2:$N$7</definedName>
    <definedName name="有無B">[1]リスト!$C$11:$C$15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 i="222" l="1"/>
  <c r="S10" i="222"/>
  <c r="AD48" i="224" l="1"/>
  <c r="AC22" i="222"/>
  <c r="G42" i="228"/>
  <c r="G40" i="228"/>
  <c r="G38" i="228"/>
  <c r="G36" i="228"/>
  <c r="G34" i="228"/>
  <c r="G32" i="228"/>
  <c r="B42" i="228"/>
  <c r="B40" i="228"/>
  <c r="B38" i="228"/>
  <c r="B36" i="228"/>
  <c r="B34" i="228"/>
  <c r="B32" i="228"/>
  <c r="BO143" i="11"/>
  <c r="X28" i="228" s="1"/>
  <c r="BP143" i="11"/>
  <c r="BP129" i="66"/>
  <c r="X42" i="228" s="1"/>
  <c r="BP120" i="66"/>
  <c r="X40" i="228" s="1"/>
  <c r="BP111" i="66"/>
  <c r="X38" i="228" s="1"/>
  <c r="BP102" i="66"/>
  <c r="X36" i="228" s="1"/>
  <c r="BP93" i="66"/>
  <c r="X34" i="228" s="1"/>
  <c r="BP84" i="66"/>
  <c r="X32" i="228" s="1"/>
  <c r="BP75" i="66"/>
  <c r="X30" i="228" s="1"/>
  <c r="G30" i="228"/>
  <c r="B30" i="228"/>
  <c r="G28" i="228"/>
  <c r="B28" i="228"/>
  <c r="G24" i="228"/>
  <c r="B24" i="228"/>
  <c r="AG20" i="228"/>
  <c r="AC20" i="228"/>
  <c r="AG19" i="228"/>
  <c r="AC19" i="228"/>
  <c r="AG18" i="228"/>
  <c r="AC18" i="228"/>
  <c r="AG17" i="228"/>
  <c r="AC17" i="228"/>
  <c r="AG16" i="228"/>
  <c r="AC16" i="228"/>
  <c r="AG15" i="228"/>
  <c r="AC15" i="228"/>
  <c r="AG14" i="228"/>
  <c r="AC14" i="228"/>
  <c r="L20" i="228"/>
  <c r="L19" i="228"/>
  <c r="L18" i="228"/>
  <c r="L17" i="228"/>
  <c r="L16" i="228"/>
  <c r="L15" i="228"/>
  <c r="L14" i="228"/>
  <c r="G20" i="228"/>
  <c r="G19" i="228"/>
  <c r="G18" i="228"/>
  <c r="G17" i="228"/>
  <c r="G16" i="228"/>
  <c r="G15" i="228"/>
  <c r="G14" i="228"/>
  <c r="BL588" i="66"/>
  <c r="B20" i="228" s="1"/>
  <c r="BL583" i="66"/>
  <c r="B19" i="228" s="1"/>
  <c r="BL578" i="66"/>
  <c r="B18" i="228" s="1"/>
  <c r="BL573" i="66"/>
  <c r="B17" i="228" s="1"/>
  <c r="BL568" i="66"/>
  <c r="B16" i="228" s="1"/>
  <c r="BL563" i="66"/>
  <c r="B15" i="228" s="1"/>
  <c r="BL558" i="66"/>
  <c r="B14" i="228" s="1"/>
  <c r="AG13" i="228"/>
  <c r="AC13" i="228"/>
  <c r="L13" i="228"/>
  <c r="G13" i="228"/>
  <c r="BL553" i="66"/>
  <c r="B13" i="228" s="1"/>
  <c r="AG12" i="228"/>
  <c r="AC12" i="228"/>
  <c r="L12" i="228"/>
  <c r="G12" i="228"/>
  <c r="BO83" i="11"/>
  <c r="BL548" i="66"/>
  <c r="B12" i="228" s="1"/>
  <c r="AC11" i="228"/>
  <c r="L11" i="228"/>
  <c r="G11" i="228"/>
  <c r="AH29" i="229"/>
  <c r="BL12" i="11" l="1"/>
  <c r="BL13" i="11"/>
  <c r="BL14" i="11"/>
  <c r="H32" i="229"/>
  <c r="BL15" i="11" l="1"/>
  <c r="X4" i="228"/>
  <c r="T10" i="227" l="1"/>
  <c r="N31" i="225" l="1"/>
  <c r="N28" i="225"/>
  <c r="N29" i="225"/>
  <c r="N26" i="225"/>
  <c r="N27" i="225"/>
  <c r="BL296" i="11" l="1"/>
  <c r="Y12" i="222" s="1"/>
  <c r="BL297" i="11"/>
  <c r="L24" i="225" s="1"/>
  <c r="L23" i="225"/>
  <c r="W21" i="225"/>
  <c r="L49" i="224"/>
  <c r="L48" i="224"/>
  <c r="BL257" i="11"/>
  <c r="BL256" i="11"/>
  <c r="S48" i="224" l="1"/>
  <c r="AA20" i="222"/>
  <c r="H32" i="224"/>
  <c r="Y14" i="222"/>
  <c r="J48" i="224"/>
  <c r="H48" i="224"/>
  <c r="Z45" i="224"/>
  <c r="H45" i="224"/>
  <c r="J43" i="224"/>
  <c r="J44" i="224"/>
  <c r="I42" i="224"/>
  <c r="J39" i="224"/>
  <c r="J40" i="224"/>
  <c r="BL37" i="11"/>
  <c r="BL38" i="11"/>
  <c r="J36" i="224"/>
  <c r="J35" i="224"/>
  <c r="H31" i="224"/>
  <c r="H28" i="224"/>
  <c r="H24" i="224"/>
  <c r="H23" i="224"/>
  <c r="AA10" i="224"/>
  <c r="AF10" i="224"/>
  <c r="U19" i="224"/>
  <c r="U18" i="224"/>
  <c r="AC35" i="224" l="1"/>
  <c r="AI26" i="225"/>
  <c r="BL239" i="11"/>
  <c r="C18" i="224" s="1"/>
  <c r="T10" i="210"/>
  <c r="Y3" i="222" l="1"/>
  <c r="AE5" i="227"/>
  <c r="AE2" i="226"/>
  <c r="AE5" i="210"/>
  <c r="AC14" i="197"/>
  <c r="I32" i="222" l="1"/>
  <c r="G33" i="222"/>
  <c r="I28" i="222"/>
  <c r="G29" i="222"/>
  <c r="I24" i="222"/>
  <c r="G25" i="222"/>
  <c r="BL60" i="66"/>
  <c r="Y28" i="222" s="1"/>
  <c r="BL76" i="11"/>
  <c r="AI28" i="225" s="1"/>
  <c r="Y20" i="222"/>
  <c r="Y22" i="222"/>
  <c r="Y24" i="222" l="1"/>
  <c r="AC39" i="224"/>
  <c r="BL199" i="11"/>
  <c r="AR1" i="11"/>
  <c r="A23" i="202" s="1"/>
  <c r="I49" i="197" l="1"/>
  <c r="BL532" i="66"/>
  <c r="BL514" i="66"/>
  <c r="BL496" i="66"/>
  <c r="BL478" i="66"/>
  <c r="BL460" i="66"/>
  <c r="BL442" i="66"/>
  <c r="BL428" i="66"/>
  <c r="BL420" i="66"/>
  <c r="BL412" i="66"/>
  <c r="BL404" i="66"/>
  <c r="BL396" i="66"/>
  <c r="BL388" i="66"/>
  <c r="BL380" i="66"/>
  <c r="BL372" i="66"/>
  <c r="BL364" i="66"/>
  <c r="BL356" i="66"/>
  <c r="BL348" i="66"/>
  <c r="BL340" i="66"/>
  <c r="BL332" i="66"/>
  <c r="BL324" i="66"/>
  <c r="BL316" i="66"/>
  <c r="BL308" i="66"/>
  <c r="BL300" i="66"/>
  <c r="BL292" i="66"/>
  <c r="BL284" i="66"/>
  <c r="BL276" i="66"/>
  <c r="BL268" i="66"/>
  <c r="BL260" i="66"/>
  <c r="BL252" i="66"/>
  <c r="BL244" i="66"/>
  <c r="BL222" i="66"/>
  <c r="BL210" i="66"/>
  <c r="BL198" i="66"/>
  <c r="BL182" i="66"/>
  <c r="BL177" i="66"/>
  <c r="BL169" i="66"/>
  <c r="BL164" i="66"/>
  <c r="BL156" i="66"/>
  <c r="BL151" i="66"/>
  <c r="BL143" i="66"/>
  <c r="BL138" i="66"/>
  <c r="BL183" i="66"/>
  <c r="BL170" i="66"/>
  <c r="BL157" i="66"/>
  <c r="BL144" i="66"/>
  <c r="BL52" i="66"/>
  <c r="BL43" i="66"/>
  <c r="BL34" i="66"/>
  <c r="BL25" i="66"/>
  <c r="BL16" i="66"/>
  <c r="BM130" i="66"/>
  <c r="AC42" i="228" s="1"/>
  <c r="BM121" i="66"/>
  <c r="AC40" i="228" s="1"/>
  <c r="BM112" i="66"/>
  <c r="AC38" i="228" s="1"/>
  <c r="BM103" i="66"/>
  <c r="AC36" i="228" s="1"/>
  <c r="BM94" i="66"/>
  <c r="AC34" i="228" s="1"/>
  <c r="BM85" i="66"/>
  <c r="AC32" i="228" s="1"/>
  <c r="BM76" i="66"/>
  <c r="AC30" i="228" s="1"/>
  <c r="BL78" i="66"/>
  <c r="BL132" i="66"/>
  <c r="BL123" i="66"/>
  <c r="BL114" i="66"/>
  <c r="BL105" i="66"/>
  <c r="BL96" i="66"/>
  <c r="BL87" i="66"/>
  <c r="BO129" i="66" l="1"/>
  <c r="BO120" i="66"/>
  <c r="BO111" i="66"/>
  <c r="BO102" i="66"/>
  <c r="BO93" i="66"/>
  <c r="BO75" i="66"/>
  <c r="BO84" i="66"/>
  <c r="M146" i="66" l="1"/>
  <c r="I17" i="197" l="1"/>
  <c r="BL265" i="11"/>
  <c r="AA21" i="197" s="1"/>
  <c r="BL263" i="11"/>
  <c r="K19" i="197" s="1"/>
  <c r="BL262" i="11"/>
  <c r="AD17" i="197" s="1"/>
  <c r="BL261" i="11"/>
  <c r="BL136" i="11" l="1"/>
  <c r="BL268" i="11" l="1"/>
  <c r="I34" i="197" s="1"/>
  <c r="AG33" i="197"/>
  <c r="AA30" i="197" l="1"/>
  <c r="L25" i="197"/>
  <c r="I20" i="197"/>
  <c r="L18" i="197"/>
  <c r="I16" i="197"/>
  <c r="L15" i="197"/>
  <c r="AA55" i="11"/>
  <c r="AB55" i="11"/>
  <c r="AC55" i="11"/>
  <c r="AD55" i="11"/>
  <c r="AE55" i="11"/>
  <c r="AF55" i="11"/>
  <c r="AG55" i="11"/>
  <c r="AH55" i="11"/>
  <c r="AI55" i="11"/>
  <c r="BS532" i="66" l="1"/>
  <c r="BS514" i="66"/>
  <c r="BS496" i="66"/>
  <c r="BS478" i="66"/>
  <c r="BS460" i="66"/>
  <c r="BS442" i="66"/>
  <c r="Q544" i="66"/>
  <c r="R544" i="66"/>
  <c r="S544" i="66"/>
  <c r="T544" i="66"/>
  <c r="U544" i="66"/>
  <c r="V544" i="66"/>
  <c r="W544" i="66"/>
  <c r="X544" i="66"/>
  <c r="Y544" i="66"/>
  <c r="Z544" i="66"/>
  <c r="AA544" i="66"/>
  <c r="AB544" i="66"/>
  <c r="AC544" i="66"/>
  <c r="AD544" i="66"/>
  <c r="AE544" i="66"/>
  <c r="AF544" i="66"/>
  <c r="AG544" i="66"/>
  <c r="AH544" i="66"/>
  <c r="AI544" i="66"/>
  <c r="P544" i="66"/>
  <c r="Q542" i="66"/>
  <c r="R542" i="66"/>
  <c r="S542" i="66"/>
  <c r="T542" i="66"/>
  <c r="U542" i="66"/>
  <c r="V542" i="66"/>
  <c r="W542" i="66"/>
  <c r="X542" i="66"/>
  <c r="Y542" i="66"/>
  <c r="Z542" i="66"/>
  <c r="AA542" i="66"/>
  <c r="AB542" i="66"/>
  <c r="AC542" i="66"/>
  <c r="AD542" i="66"/>
  <c r="AE542" i="66"/>
  <c r="AF542" i="66"/>
  <c r="AG542" i="66"/>
  <c r="AH542" i="66"/>
  <c r="AI542" i="66"/>
  <c r="P542" i="66"/>
  <c r="Q526" i="66"/>
  <c r="R526" i="66"/>
  <c r="S526" i="66"/>
  <c r="T526" i="66"/>
  <c r="U526" i="66"/>
  <c r="V526" i="66"/>
  <c r="W526" i="66"/>
  <c r="X526" i="66"/>
  <c r="Y526" i="66"/>
  <c r="Z526" i="66"/>
  <c r="AA526" i="66"/>
  <c r="AB526" i="66"/>
  <c r="AC526" i="66"/>
  <c r="AD526" i="66"/>
  <c r="AE526" i="66"/>
  <c r="AF526" i="66"/>
  <c r="AG526" i="66"/>
  <c r="AH526" i="66"/>
  <c r="AI526" i="66"/>
  <c r="P526" i="66"/>
  <c r="Q524" i="66"/>
  <c r="R524" i="66"/>
  <c r="S524" i="66"/>
  <c r="T524" i="66"/>
  <c r="U524" i="66"/>
  <c r="V524" i="66"/>
  <c r="W524" i="66"/>
  <c r="X524" i="66"/>
  <c r="Y524" i="66"/>
  <c r="Z524" i="66"/>
  <c r="AA524" i="66"/>
  <c r="AB524" i="66"/>
  <c r="AC524" i="66"/>
  <c r="AD524" i="66"/>
  <c r="AE524" i="66"/>
  <c r="AF524" i="66"/>
  <c r="AG524" i="66"/>
  <c r="AH524" i="66"/>
  <c r="AI524" i="66"/>
  <c r="P524" i="66"/>
  <c r="Q508" i="66"/>
  <c r="R508" i="66"/>
  <c r="S508" i="66"/>
  <c r="T508" i="66"/>
  <c r="U508" i="66"/>
  <c r="V508" i="66"/>
  <c r="W508" i="66"/>
  <c r="X508" i="66"/>
  <c r="Y508" i="66"/>
  <c r="Z508" i="66"/>
  <c r="AA508" i="66"/>
  <c r="AB508" i="66"/>
  <c r="AC508" i="66"/>
  <c r="AD508" i="66"/>
  <c r="AE508" i="66"/>
  <c r="AF508" i="66"/>
  <c r="AG508" i="66"/>
  <c r="AH508" i="66"/>
  <c r="AI508" i="66"/>
  <c r="P508" i="66"/>
  <c r="Q506" i="66"/>
  <c r="R506" i="66"/>
  <c r="S506" i="66"/>
  <c r="T506" i="66"/>
  <c r="U506" i="66"/>
  <c r="V506" i="66"/>
  <c r="W506" i="66"/>
  <c r="X506" i="66"/>
  <c r="Y506" i="66"/>
  <c r="Z506" i="66"/>
  <c r="AA506" i="66"/>
  <c r="AB506" i="66"/>
  <c r="AC506" i="66"/>
  <c r="AD506" i="66"/>
  <c r="AE506" i="66"/>
  <c r="AF506" i="66"/>
  <c r="AG506" i="66"/>
  <c r="AH506" i="66"/>
  <c r="AI506" i="66"/>
  <c r="P506" i="66"/>
  <c r="Q490" i="66"/>
  <c r="R490" i="66"/>
  <c r="S490" i="66"/>
  <c r="T490" i="66"/>
  <c r="U490" i="66"/>
  <c r="V490" i="66"/>
  <c r="W490" i="66"/>
  <c r="X490" i="66"/>
  <c r="Y490" i="66"/>
  <c r="Z490" i="66"/>
  <c r="AA490" i="66"/>
  <c r="AB490" i="66"/>
  <c r="AC490" i="66"/>
  <c r="AD490" i="66"/>
  <c r="AE490" i="66"/>
  <c r="AF490" i="66"/>
  <c r="AG490" i="66"/>
  <c r="AH490" i="66"/>
  <c r="AI490" i="66"/>
  <c r="P490" i="66"/>
  <c r="Q488" i="66"/>
  <c r="R488" i="66"/>
  <c r="S488" i="66"/>
  <c r="T488" i="66"/>
  <c r="U488" i="66"/>
  <c r="V488" i="66"/>
  <c r="W488" i="66"/>
  <c r="X488" i="66"/>
  <c r="Y488" i="66"/>
  <c r="Z488" i="66"/>
  <c r="AA488" i="66"/>
  <c r="AB488" i="66"/>
  <c r="AC488" i="66"/>
  <c r="AD488" i="66"/>
  <c r="AE488" i="66"/>
  <c r="AF488" i="66"/>
  <c r="AG488" i="66"/>
  <c r="AH488" i="66"/>
  <c r="AI488" i="66"/>
  <c r="P488" i="66"/>
  <c r="Q472" i="66"/>
  <c r="R472" i="66"/>
  <c r="S472" i="66"/>
  <c r="T472" i="66"/>
  <c r="U472" i="66"/>
  <c r="V472" i="66"/>
  <c r="W472" i="66"/>
  <c r="X472" i="66"/>
  <c r="Y472" i="66"/>
  <c r="Z472" i="66"/>
  <c r="AA472" i="66"/>
  <c r="AB472" i="66"/>
  <c r="AC472" i="66"/>
  <c r="AD472" i="66"/>
  <c r="AE472" i="66"/>
  <c r="AF472" i="66"/>
  <c r="AG472" i="66"/>
  <c r="AH472" i="66"/>
  <c r="AI472" i="66"/>
  <c r="P472" i="66"/>
  <c r="Q470" i="66"/>
  <c r="R470" i="66"/>
  <c r="S470" i="66"/>
  <c r="T470" i="66"/>
  <c r="U470" i="66"/>
  <c r="V470" i="66"/>
  <c r="W470" i="66"/>
  <c r="X470" i="66"/>
  <c r="Y470" i="66"/>
  <c r="Z470" i="66"/>
  <c r="AA470" i="66"/>
  <c r="AB470" i="66"/>
  <c r="AC470" i="66"/>
  <c r="AD470" i="66"/>
  <c r="AE470" i="66"/>
  <c r="AF470" i="66"/>
  <c r="AG470" i="66"/>
  <c r="AH470" i="66"/>
  <c r="AI470" i="66"/>
  <c r="P470" i="66"/>
  <c r="Q454" i="66"/>
  <c r="R454" i="66"/>
  <c r="S454" i="66"/>
  <c r="T454" i="66"/>
  <c r="U454" i="66"/>
  <c r="V454" i="66"/>
  <c r="W454" i="66"/>
  <c r="X454" i="66"/>
  <c r="Y454" i="66"/>
  <c r="Z454" i="66"/>
  <c r="AA454" i="66"/>
  <c r="AB454" i="66"/>
  <c r="AC454" i="66"/>
  <c r="AD454" i="66"/>
  <c r="AE454" i="66"/>
  <c r="AF454" i="66"/>
  <c r="AG454" i="66"/>
  <c r="AH454" i="66"/>
  <c r="AI454" i="66"/>
  <c r="P454" i="66"/>
  <c r="Q452" i="66"/>
  <c r="R452" i="66"/>
  <c r="S452" i="66"/>
  <c r="T452" i="66"/>
  <c r="U452" i="66"/>
  <c r="V452" i="66"/>
  <c r="W452" i="66"/>
  <c r="X452" i="66"/>
  <c r="Y452" i="66"/>
  <c r="Z452" i="66"/>
  <c r="AA452" i="66"/>
  <c r="AB452" i="66"/>
  <c r="AC452" i="66"/>
  <c r="AD452" i="66"/>
  <c r="AE452" i="66"/>
  <c r="AF452" i="66"/>
  <c r="AG452" i="66"/>
  <c r="AH452" i="66"/>
  <c r="AI452" i="66"/>
  <c r="P452" i="66"/>
  <c r="Q540" i="66"/>
  <c r="R540" i="66"/>
  <c r="S540" i="66"/>
  <c r="T540" i="66"/>
  <c r="U540" i="66"/>
  <c r="V540" i="66"/>
  <c r="W540" i="66"/>
  <c r="X540" i="66"/>
  <c r="Y540" i="66"/>
  <c r="Z540" i="66"/>
  <c r="AA540" i="66"/>
  <c r="AB540" i="66"/>
  <c r="AC540" i="66"/>
  <c r="AD540" i="66"/>
  <c r="AE540" i="66"/>
  <c r="AF540" i="66"/>
  <c r="AG540" i="66"/>
  <c r="AH540" i="66"/>
  <c r="AI540" i="66"/>
  <c r="P540" i="66"/>
  <c r="Q539" i="66"/>
  <c r="R539" i="66"/>
  <c r="S539" i="66"/>
  <c r="T539" i="66"/>
  <c r="U539" i="66"/>
  <c r="V539" i="66"/>
  <c r="W539" i="66"/>
  <c r="X539" i="66"/>
  <c r="Y539" i="66"/>
  <c r="Z539" i="66"/>
  <c r="AA539" i="66"/>
  <c r="AB539" i="66"/>
  <c r="AC539" i="66"/>
  <c r="AD539" i="66"/>
  <c r="AE539" i="66"/>
  <c r="AF539" i="66"/>
  <c r="AG539" i="66"/>
  <c r="AH539" i="66"/>
  <c r="AI539" i="66"/>
  <c r="P539" i="66"/>
  <c r="Q522" i="66"/>
  <c r="R522" i="66"/>
  <c r="S522" i="66"/>
  <c r="T522" i="66"/>
  <c r="U522" i="66"/>
  <c r="V522" i="66"/>
  <c r="W522" i="66"/>
  <c r="X522" i="66"/>
  <c r="Y522" i="66"/>
  <c r="Z522" i="66"/>
  <c r="AA522" i="66"/>
  <c r="AB522" i="66"/>
  <c r="AC522" i="66"/>
  <c r="AD522" i="66"/>
  <c r="AE522" i="66"/>
  <c r="AF522" i="66"/>
  <c r="AG522" i="66"/>
  <c r="AH522" i="66"/>
  <c r="AI522" i="66"/>
  <c r="P522" i="66"/>
  <c r="Q521" i="66"/>
  <c r="R521" i="66"/>
  <c r="S521" i="66"/>
  <c r="T521" i="66"/>
  <c r="U521" i="66"/>
  <c r="V521" i="66"/>
  <c r="W521" i="66"/>
  <c r="X521" i="66"/>
  <c r="Y521" i="66"/>
  <c r="Z521" i="66"/>
  <c r="AA521" i="66"/>
  <c r="AB521" i="66"/>
  <c r="AC521" i="66"/>
  <c r="AD521" i="66"/>
  <c r="AE521" i="66"/>
  <c r="AF521" i="66"/>
  <c r="AG521" i="66"/>
  <c r="AH521" i="66"/>
  <c r="AI521" i="66"/>
  <c r="P521" i="66"/>
  <c r="Q504" i="66"/>
  <c r="R504" i="66"/>
  <c r="S504" i="66"/>
  <c r="T504" i="66"/>
  <c r="U504" i="66"/>
  <c r="V504" i="66"/>
  <c r="W504" i="66"/>
  <c r="X504" i="66"/>
  <c r="Y504" i="66"/>
  <c r="Z504" i="66"/>
  <c r="AA504" i="66"/>
  <c r="AB504" i="66"/>
  <c r="AC504" i="66"/>
  <c r="AD504" i="66"/>
  <c r="AE504" i="66"/>
  <c r="AF504" i="66"/>
  <c r="AG504" i="66"/>
  <c r="AH504" i="66"/>
  <c r="AI504" i="66"/>
  <c r="P504" i="66"/>
  <c r="Q503" i="66"/>
  <c r="R503" i="66"/>
  <c r="S503" i="66"/>
  <c r="T503" i="66"/>
  <c r="U503" i="66"/>
  <c r="V503" i="66"/>
  <c r="W503" i="66"/>
  <c r="X503" i="66"/>
  <c r="Y503" i="66"/>
  <c r="Z503" i="66"/>
  <c r="AA503" i="66"/>
  <c r="AB503" i="66"/>
  <c r="AC503" i="66"/>
  <c r="AD503" i="66"/>
  <c r="AE503" i="66"/>
  <c r="AF503" i="66"/>
  <c r="AG503" i="66"/>
  <c r="AH503" i="66"/>
  <c r="AI503" i="66"/>
  <c r="P503" i="66"/>
  <c r="Q486" i="66"/>
  <c r="R486" i="66"/>
  <c r="S486" i="66"/>
  <c r="T486" i="66"/>
  <c r="U486" i="66"/>
  <c r="V486" i="66"/>
  <c r="W486" i="66"/>
  <c r="X486" i="66"/>
  <c r="Y486" i="66"/>
  <c r="Z486" i="66"/>
  <c r="AA486" i="66"/>
  <c r="AB486" i="66"/>
  <c r="AC486" i="66"/>
  <c r="AD486" i="66"/>
  <c r="AE486" i="66"/>
  <c r="AF486" i="66"/>
  <c r="AG486" i="66"/>
  <c r="AH486" i="66"/>
  <c r="AI486" i="66"/>
  <c r="P486" i="66"/>
  <c r="Q485" i="66"/>
  <c r="R485" i="66"/>
  <c r="S485" i="66"/>
  <c r="T485" i="66"/>
  <c r="U485" i="66"/>
  <c r="V485" i="66"/>
  <c r="W485" i="66"/>
  <c r="X485" i="66"/>
  <c r="Y485" i="66"/>
  <c r="Z485" i="66"/>
  <c r="AA485" i="66"/>
  <c r="AB485" i="66"/>
  <c r="AC485" i="66"/>
  <c r="AD485" i="66"/>
  <c r="AE485" i="66"/>
  <c r="AF485" i="66"/>
  <c r="AG485" i="66"/>
  <c r="AH485" i="66"/>
  <c r="AI485" i="66"/>
  <c r="P485" i="66"/>
  <c r="Q468" i="66"/>
  <c r="R468" i="66"/>
  <c r="S468" i="66"/>
  <c r="T468" i="66"/>
  <c r="U468" i="66"/>
  <c r="V468" i="66"/>
  <c r="W468" i="66"/>
  <c r="X468" i="66"/>
  <c r="Y468" i="66"/>
  <c r="Z468" i="66"/>
  <c r="AA468" i="66"/>
  <c r="AB468" i="66"/>
  <c r="AC468" i="66"/>
  <c r="AD468" i="66"/>
  <c r="AE468" i="66"/>
  <c r="AF468" i="66"/>
  <c r="AG468" i="66"/>
  <c r="AH468" i="66"/>
  <c r="AI468" i="66"/>
  <c r="P468" i="66"/>
  <c r="Q467" i="66"/>
  <c r="R467" i="66"/>
  <c r="S467" i="66"/>
  <c r="T467" i="66"/>
  <c r="U467" i="66"/>
  <c r="V467" i="66"/>
  <c r="W467" i="66"/>
  <c r="X467" i="66"/>
  <c r="Y467" i="66"/>
  <c r="Z467" i="66"/>
  <c r="AA467" i="66"/>
  <c r="AB467" i="66"/>
  <c r="AC467" i="66"/>
  <c r="AD467" i="66"/>
  <c r="AE467" i="66"/>
  <c r="AF467" i="66"/>
  <c r="AG467" i="66"/>
  <c r="AH467" i="66"/>
  <c r="AI467" i="66"/>
  <c r="P467" i="66"/>
  <c r="Q450" i="66"/>
  <c r="R450" i="66"/>
  <c r="S450" i="66"/>
  <c r="T450" i="66"/>
  <c r="U450" i="66"/>
  <c r="V450" i="66"/>
  <c r="W450" i="66"/>
  <c r="X450" i="66"/>
  <c r="Y450" i="66"/>
  <c r="Z450" i="66"/>
  <c r="AA450" i="66"/>
  <c r="AB450" i="66"/>
  <c r="AC450" i="66"/>
  <c r="AD450" i="66"/>
  <c r="AE450" i="66"/>
  <c r="AF450" i="66"/>
  <c r="AG450" i="66"/>
  <c r="AH450" i="66"/>
  <c r="AI450" i="66"/>
  <c r="P450" i="66"/>
  <c r="Q449" i="66"/>
  <c r="R449" i="66"/>
  <c r="S449" i="66"/>
  <c r="T449" i="66"/>
  <c r="U449" i="66"/>
  <c r="V449" i="66"/>
  <c r="W449" i="66"/>
  <c r="X449" i="66"/>
  <c r="Y449" i="66"/>
  <c r="Z449" i="66"/>
  <c r="AA449" i="66"/>
  <c r="AB449" i="66"/>
  <c r="AC449" i="66"/>
  <c r="AD449" i="66"/>
  <c r="AE449" i="66"/>
  <c r="AF449" i="66"/>
  <c r="AG449" i="66"/>
  <c r="AH449" i="66"/>
  <c r="AI449" i="66"/>
  <c r="P449" i="66"/>
  <c r="Q531" i="66"/>
  <c r="R531" i="66"/>
  <c r="S531" i="66"/>
  <c r="T531" i="66"/>
  <c r="U531" i="66"/>
  <c r="V531" i="66"/>
  <c r="W531" i="66"/>
  <c r="X531" i="66"/>
  <c r="Y531" i="66"/>
  <c r="Z531" i="66"/>
  <c r="AA531" i="66"/>
  <c r="AB531" i="66"/>
  <c r="AC531" i="66"/>
  <c r="AD531" i="66"/>
  <c r="AE531" i="66"/>
  <c r="AF531" i="66"/>
  <c r="AG531" i="66"/>
  <c r="AH531" i="66"/>
  <c r="AI531" i="66"/>
  <c r="P531" i="66"/>
  <c r="Q529" i="66"/>
  <c r="R529" i="66"/>
  <c r="S529" i="66"/>
  <c r="T529" i="66"/>
  <c r="U529" i="66"/>
  <c r="V529" i="66"/>
  <c r="W529" i="66"/>
  <c r="X529" i="66"/>
  <c r="Y529" i="66"/>
  <c r="Z529" i="66"/>
  <c r="AA529" i="66"/>
  <c r="AB529" i="66"/>
  <c r="AC529" i="66"/>
  <c r="AD529" i="66"/>
  <c r="AE529" i="66"/>
  <c r="AF529" i="66"/>
  <c r="AG529" i="66"/>
  <c r="AH529" i="66"/>
  <c r="AI529" i="66"/>
  <c r="P529" i="66"/>
  <c r="Q513" i="66"/>
  <c r="R513" i="66"/>
  <c r="S513" i="66"/>
  <c r="T513" i="66"/>
  <c r="U513" i="66"/>
  <c r="V513" i="66"/>
  <c r="W513" i="66"/>
  <c r="X513" i="66"/>
  <c r="Y513" i="66"/>
  <c r="Z513" i="66"/>
  <c r="AA513" i="66"/>
  <c r="AB513" i="66"/>
  <c r="AC513" i="66"/>
  <c r="AD513" i="66"/>
  <c r="AE513" i="66"/>
  <c r="AF513" i="66"/>
  <c r="AG513" i="66"/>
  <c r="AH513" i="66"/>
  <c r="AI513" i="66"/>
  <c r="P513" i="66"/>
  <c r="Q511" i="66"/>
  <c r="R511" i="66"/>
  <c r="S511" i="66"/>
  <c r="T511" i="66"/>
  <c r="U511" i="66"/>
  <c r="V511" i="66"/>
  <c r="W511" i="66"/>
  <c r="X511" i="66"/>
  <c r="Y511" i="66"/>
  <c r="Z511" i="66"/>
  <c r="AA511" i="66"/>
  <c r="AB511" i="66"/>
  <c r="AC511" i="66"/>
  <c r="AD511" i="66"/>
  <c r="AE511" i="66"/>
  <c r="AF511" i="66"/>
  <c r="AG511" i="66"/>
  <c r="AH511" i="66"/>
  <c r="AI511" i="66"/>
  <c r="P511" i="66"/>
  <c r="Q495" i="66"/>
  <c r="R495" i="66"/>
  <c r="S495" i="66"/>
  <c r="T495" i="66"/>
  <c r="U495" i="66"/>
  <c r="V495" i="66"/>
  <c r="W495" i="66"/>
  <c r="X495" i="66"/>
  <c r="Y495" i="66"/>
  <c r="Z495" i="66"/>
  <c r="AA495" i="66"/>
  <c r="AB495" i="66"/>
  <c r="AC495" i="66"/>
  <c r="AD495" i="66"/>
  <c r="AE495" i="66"/>
  <c r="AF495" i="66"/>
  <c r="AG495" i="66"/>
  <c r="AH495" i="66"/>
  <c r="AI495" i="66"/>
  <c r="P495" i="66"/>
  <c r="Q493" i="66"/>
  <c r="R493" i="66"/>
  <c r="S493" i="66"/>
  <c r="T493" i="66"/>
  <c r="U493" i="66"/>
  <c r="V493" i="66"/>
  <c r="W493" i="66"/>
  <c r="X493" i="66"/>
  <c r="Y493" i="66"/>
  <c r="Z493" i="66"/>
  <c r="AA493" i="66"/>
  <c r="AB493" i="66"/>
  <c r="AC493" i="66"/>
  <c r="AD493" i="66"/>
  <c r="AE493" i="66"/>
  <c r="AF493" i="66"/>
  <c r="AG493" i="66"/>
  <c r="AH493" i="66"/>
  <c r="AI493" i="66"/>
  <c r="P493" i="66"/>
  <c r="Q477" i="66"/>
  <c r="R477" i="66"/>
  <c r="S477" i="66"/>
  <c r="T477" i="66"/>
  <c r="U477" i="66"/>
  <c r="V477" i="66"/>
  <c r="W477" i="66"/>
  <c r="X477" i="66"/>
  <c r="Y477" i="66"/>
  <c r="Z477" i="66"/>
  <c r="AA477" i="66"/>
  <c r="AB477" i="66"/>
  <c r="AC477" i="66"/>
  <c r="AD477" i="66"/>
  <c r="AE477" i="66"/>
  <c r="AF477" i="66"/>
  <c r="AG477" i="66"/>
  <c r="AH477" i="66"/>
  <c r="AI477" i="66"/>
  <c r="P477" i="66"/>
  <c r="Q475" i="66"/>
  <c r="R475" i="66"/>
  <c r="S475" i="66"/>
  <c r="T475" i="66"/>
  <c r="U475" i="66"/>
  <c r="V475" i="66"/>
  <c r="W475" i="66"/>
  <c r="X475" i="66"/>
  <c r="Y475" i="66"/>
  <c r="Z475" i="66"/>
  <c r="AA475" i="66"/>
  <c r="AB475" i="66"/>
  <c r="AC475" i="66"/>
  <c r="AD475" i="66"/>
  <c r="AE475" i="66"/>
  <c r="AF475" i="66"/>
  <c r="AG475" i="66"/>
  <c r="AH475" i="66"/>
  <c r="AI475" i="66"/>
  <c r="P475" i="66"/>
  <c r="Q459" i="66"/>
  <c r="R459" i="66"/>
  <c r="S459" i="66"/>
  <c r="T459" i="66"/>
  <c r="U459" i="66"/>
  <c r="V459" i="66"/>
  <c r="W459" i="66"/>
  <c r="X459" i="66"/>
  <c r="Y459" i="66"/>
  <c r="Z459" i="66"/>
  <c r="AA459" i="66"/>
  <c r="AB459" i="66"/>
  <c r="AC459" i="66"/>
  <c r="AD459" i="66"/>
  <c r="AE459" i="66"/>
  <c r="AF459" i="66"/>
  <c r="AG459" i="66"/>
  <c r="AH459" i="66"/>
  <c r="AI459" i="66"/>
  <c r="P459" i="66"/>
  <c r="Q457" i="66"/>
  <c r="R457" i="66"/>
  <c r="S457" i="66"/>
  <c r="T457" i="66"/>
  <c r="U457" i="66"/>
  <c r="V457" i="66"/>
  <c r="W457" i="66"/>
  <c r="X457" i="66"/>
  <c r="Y457" i="66"/>
  <c r="Z457" i="66"/>
  <c r="AA457" i="66"/>
  <c r="AB457" i="66"/>
  <c r="AC457" i="66"/>
  <c r="AD457" i="66"/>
  <c r="AE457" i="66"/>
  <c r="AF457" i="66"/>
  <c r="AG457" i="66"/>
  <c r="AH457" i="66"/>
  <c r="AI457" i="66"/>
  <c r="P457" i="66"/>
  <c r="Q441" i="66"/>
  <c r="R441" i="66"/>
  <c r="S441" i="66"/>
  <c r="T441" i="66"/>
  <c r="U441" i="66"/>
  <c r="V441" i="66"/>
  <c r="W441" i="66"/>
  <c r="X441" i="66"/>
  <c r="Y441" i="66"/>
  <c r="Z441" i="66"/>
  <c r="AA441" i="66"/>
  <c r="AB441" i="66"/>
  <c r="AC441" i="66"/>
  <c r="AD441" i="66"/>
  <c r="AE441" i="66"/>
  <c r="AF441" i="66"/>
  <c r="AG441" i="66"/>
  <c r="AH441" i="66"/>
  <c r="AI441" i="66"/>
  <c r="P441" i="66"/>
  <c r="Q439" i="66"/>
  <c r="R439" i="66"/>
  <c r="S439" i="66"/>
  <c r="T439" i="66"/>
  <c r="U439" i="66"/>
  <c r="V439" i="66"/>
  <c r="W439" i="66"/>
  <c r="X439" i="66"/>
  <c r="Y439" i="66"/>
  <c r="Z439" i="66"/>
  <c r="AA439" i="66"/>
  <c r="AB439" i="66"/>
  <c r="AC439" i="66"/>
  <c r="AD439" i="66"/>
  <c r="AE439" i="66"/>
  <c r="AF439" i="66"/>
  <c r="AG439" i="66"/>
  <c r="AH439" i="66"/>
  <c r="AI439" i="66"/>
  <c r="P439" i="66"/>
  <c r="BL445" i="66"/>
  <c r="BL535" i="66"/>
  <c r="T536" i="66" s="1"/>
  <c r="BL534" i="66"/>
  <c r="S535" i="66" s="1"/>
  <c r="BL533" i="66"/>
  <c r="BR532" i="66"/>
  <c r="BQ532" i="66"/>
  <c r="BP532" i="66"/>
  <c r="BO532" i="66"/>
  <c r="BN532" i="66"/>
  <c r="BM532" i="66"/>
  <c r="BL527" i="66"/>
  <c r="BL517" i="66"/>
  <c r="T518" i="66" s="1"/>
  <c r="BL516" i="66"/>
  <c r="T517" i="66" s="1"/>
  <c r="BL515" i="66"/>
  <c r="BR514" i="66"/>
  <c r="BQ514" i="66"/>
  <c r="BP514" i="66"/>
  <c r="BO514" i="66"/>
  <c r="BN514" i="66"/>
  <c r="BM514" i="66"/>
  <c r="BL509" i="66"/>
  <c r="BL499" i="66"/>
  <c r="T500" i="66" s="1"/>
  <c r="BL498" i="66"/>
  <c r="Q499" i="66" s="1"/>
  <c r="BL497" i="66"/>
  <c r="BR496" i="66"/>
  <c r="BQ496" i="66"/>
  <c r="BP496" i="66"/>
  <c r="BO496" i="66"/>
  <c r="BN496" i="66"/>
  <c r="BM496" i="66"/>
  <c r="BL491" i="66"/>
  <c r="BL481" i="66"/>
  <c r="T482" i="66" s="1"/>
  <c r="BL480" i="66"/>
  <c r="T481" i="66" s="1"/>
  <c r="BL479" i="66"/>
  <c r="BR478" i="66"/>
  <c r="BQ478" i="66"/>
  <c r="BP478" i="66"/>
  <c r="BO478" i="66"/>
  <c r="BN478" i="66"/>
  <c r="BM478" i="66"/>
  <c r="BL473" i="66"/>
  <c r="BL463" i="66"/>
  <c r="T464" i="66" s="1"/>
  <c r="BL462" i="66"/>
  <c r="R463" i="66" s="1"/>
  <c r="BL461" i="66"/>
  <c r="BR460" i="66"/>
  <c r="BQ460" i="66"/>
  <c r="BP460" i="66"/>
  <c r="BO460" i="66"/>
  <c r="BN460" i="66"/>
  <c r="BM460" i="66"/>
  <c r="BL455" i="66"/>
  <c r="T446" i="66"/>
  <c r="BL444" i="66"/>
  <c r="Q445" i="66" s="1"/>
  <c r="BL443" i="66"/>
  <c r="BR442" i="66"/>
  <c r="BQ442" i="66"/>
  <c r="BP442" i="66"/>
  <c r="BO442" i="66"/>
  <c r="BN442" i="66"/>
  <c r="BM442" i="66"/>
  <c r="BL437" i="66"/>
  <c r="BL100" i="11"/>
  <c r="Q99" i="11"/>
  <c r="R99" i="11"/>
  <c r="S99" i="11"/>
  <c r="T99" i="11"/>
  <c r="U99" i="11"/>
  <c r="V99" i="11"/>
  <c r="W99" i="11"/>
  <c r="X99" i="11"/>
  <c r="Y99" i="11"/>
  <c r="Z99" i="11"/>
  <c r="AA99" i="11"/>
  <c r="AB99" i="11"/>
  <c r="AC99" i="11"/>
  <c r="AD99" i="11"/>
  <c r="AE99" i="11"/>
  <c r="AF99" i="11"/>
  <c r="AG99" i="11"/>
  <c r="AH99" i="11"/>
  <c r="AI99" i="11"/>
  <c r="P99" i="11"/>
  <c r="Q97" i="11"/>
  <c r="R97" i="11"/>
  <c r="S97" i="11"/>
  <c r="T97" i="11"/>
  <c r="U97" i="11"/>
  <c r="V97" i="11"/>
  <c r="W97" i="11"/>
  <c r="X97" i="11"/>
  <c r="Y97" i="11"/>
  <c r="Z97" i="11"/>
  <c r="AA97" i="11"/>
  <c r="AB97" i="11"/>
  <c r="AC97" i="11"/>
  <c r="AD97" i="11"/>
  <c r="AE97" i="11"/>
  <c r="AF97" i="11"/>
  <c r="AG97" i="11"/>
  <c r="AH97" i="11"/>
  <c r="AI97" i="11"/>
  <c r="P97" i="11"/>
  <c r="Q95" i="11"/>
  <c r="R95" i="11"/>
  <c r="S95" i="11"/>
  <c r="T95" i="11"/>
  <c r="U95" i="11"/>
  <c r="V95" i="11"/>
  <c r="W95" i="11"/>
  <c r="X95" i="11"/>
  <c r="Y95" i="11"/>
  <c r="Z95" i="11"/>
  <c r="AA95" i="11"/>
  <c r="AB95" i="11"/>
  <c r="AC95" i="11"/>
  <c r="AD95" i="11"/>
  <c r="AE95" i="11"/>
  <c r="AF95" i="11"/>
  <c r="AG95" i="11"/>
  <c r="AH95" i="11"/>
  <c r="AI95" i="11"/>
  <c r="P95" i="11"/>
  <c r="Q94" i="11"/>
  <c r="R94" i="11"/>
  <c r="S94" i="11"/>
  <c r="T94" i="11"/>
  <c r="U94" i="11"/>
  <c r="V94" i="11"/>
  <c r="W94" i="11"/>
  <c r="X94" i="11"/>
  <c r="Y94" i="11"/>
  <c r="Z94" i="11"/>
  <c r="AA94" i="11"/>
  <c r="AB94" i="11"/>
  <c r="AC94" i="11"/>
  <c r="AD94" i="11"/>
  <c r="AE94" i="11"/>
  <c r="AF94" i="11"/>
  <c r="AG94" i="11"/>
  <c r="AH94" i="11"/>
  <c r="AI94" i="11"/>
  <c r="P94" i="11"/>
  <c r="BL90" i="11"/>
  <c r="T91" i="11" s="1"/>
  <c r="BL89" i="11"/>
  <c r="Q90" i="11" s="1"/>
  <c r="B11" i="228" l="1"/>
  <c r="BO84" i="11"/>
  <c r="U39" i="224"/>
  <c r="X28" i="225"/>
  <c r="R445" i="66"/>
  <c r="P445" i="66"/>
  <c r="T445" i="66"/>
  <c r="S445" i="66"/>
  <c r="Q535" i="66"/>
  <c r="R535" i="66"/>
  <c r="P535" i="66"/>
  <c r="T535" i="66"/>
  <c r="P517" i="66"/>
  <c r="S517" i="66"/>
  <c r="R517" i="66"/>
  <c r="Q517" i="66"/>
  <c r="P499" i="66"/>
  <c r="T499" i="66"/>
  <c r="S499" i="66"/>
  <c r="R499" i="66"/>
  <c r="Q481" i="66"/>
  <c r="S481" i="66"/>
  <c r="P481" i="66"/>
  <c r="R481" i="66"/>
  <c r="Q463" i="66"/>
  <c r="T463" i="66"/>
  <c r="S463" i="66"/>
  <c r="P463" i="66"/>
  <c r="P90" i="11"/>
  <c r="T90" i="11"/>
  <c r="S90" i="11"/>
  <c r="R90" i="11"/>
  <c r="BL214" i="11" l="1"/>
  <c r="M232" i="11"/>
  <c r="M225" i="11"/>
  <c r="BL3" i="11" l="1"/>
  <c r="AE285" i="11" l="1"/>
  <c r="F19" i="225" s="1"/>
  <c r="BL2" i="11"/>
  <c r="H35" i="229" l="1"/>
  <c r="H29" i="229"/>
  <c r="X7" i="228"/>
  <c r="X6" i="228"/>
  <c r="T13" i="227"/>
  <c r="T12" i="227"/>
  <c r="T8" i="226"/>
  <c r="T7" i="226"/>
  <c r="L34" i="224"/>
  <c r="I34" i="224"/>
  <c r="B29" i="224"/>
  <c r="B23" i="224"/>
  <c r="T13" i="210"/>
  <c r="T12" i="210"/>
  <c r="G17" i="222"/>
  <c r="I16" i="222"/>
  <c r="L23" i="197"/>
  <c r="I24" i="197"/>
  <c r="Q66" i="11" l="1"/>
  <c r="R66" i="11"/>
  <c r="S66" i="11"/>
  <c r="T66" i="11"/>
  <c r="U66" i="11"/>
  <c r="V66" i="11"/>
  <c r="W66" i="11"/>
  <c r="X66" i="11"/>
  <c r="Y66" i="11"/>
  <c r="Z66" i="11"/>
  <c r="AA66" i="11"/>
  <c r="AB66" i="11"/>
  <c r="AC66" i="11"/>
  <c r="AD66" i="11"/>
  <c r="AE66" i="11"/>
  <c r="AF66" i="11"/>
  <c r="AG66" i="11"/>
  <c r="AH66" i="11"/>
  <c r="AI66" i="11"/>
  <c r="P66" i="11"/>
  <c r="Q65" i="11"/>
  <c r="R65" i="11"/>
  <c r="S65" i="11"/>
  <c r="T65" i="11"/>
  <c r="U65" i="11"/>
  <c r="V65" i="11"/>
  <c r="W65" i="11"/>
  <c r="X65" i="11"/>
  <c r="Y65" i="11"/>
  <c r="Z65" i="11"/>
  <c r="AA65" i="11"/>
  <c r="AB65" i="11"/>
  <c r="AC65" i="11"/>
  <c r="AD65" i="11"/>
  <c r="AE65" i="11"/>
  <c r="AF65" i="11"/>
  <c r="AG65" i="11"/>
  <c r="AH65" i="11"/>
  <c r="AI65" i="11"/>
  <c r="P65" i="11"/>
  <c r="Q57" i="11" l="1"/>
  <c r="R57" i="11"/>
  <c r="S57" i="11"/>
  <c r="T57" i="11"/>
  <c r="U57" i="11"/>
  <c r="V57" i="11"/>
  <c r="W57" i="11"/>
  <c r="X57" i="11"/>
  <c r="Y57" i="11"/>
  <c r="Z57" i="11"/>
  <c r="AA57" i="11"/>
  <c r="AB57" i="11"/>
  <c r="AC57" i="11"/>
  <c r="AD57" i="11"/>
  <c r="AE57" i="11"/>
  <c r="AF57" i="11"/>
  <c r="AG57" i="11"/>
  <c r="AH57" i="11"/>
  <c r="AI57" i="11"/>
  <c r="P57" i="11"/>
  <c r="BL70" i="11"/>
  <c r="BL68" i="11"/>
  <c r="AH35" i="225" s="1"/>
  <c r="BL61" i="11"/>
  <c r="M62" i="11" s="1"/>
  <c r="BL63" i="11" s="1"/>
  <c r="BL64" i="11" s="1"/>
  <c r="N35" i="225" s="1"/>
  <c r="BL60" i="11"/>
  <c r="W59" i="11"/>
  <c r="V59" i="11"/>
  <c r="U59" i="11"/>
  <c r="T59" i="11"/>
  <c r="R59" i="11"/>
  <c r="Q59" i="11"/>
  <c r="P59" i="11"/>
  <c r="BL58" i="11"/>
  <c r="N34" i="225" s="1"/>
  <c r="BL53" i="11"/>
  <c r="BL54" i="11" s="1"/>
  <c r="G41" i="222" l="1"/>
  <c r="I47" i="224"/>
  <c r="Y42" i="222"/>
  <c r="AC47" i="224"/>
  <c r="Y40" i="222"/>
  <c r="AC46" i="224"/>
  <c r="H40" i="222"/>
  <c r="I46" i="224"/>
  <c r="Q69" i="11"/>
  <c r="Y69" i="11"/>
  <c r="R69" i="11"/>
  <c r="Z69" i="11"/>
  <c r="S69" i="11"/>
  <c r="AA69" i="11"/>
  <c r="T69" i="11"/>
  <c r="AB69" i="11"/>
  <c r="X69" i="11"/>
  <c r="U69" i="11"/>
  <c r="P69" i="11"/>
  <c r="V69" i="11"/>
  <c r="W69" i="11"/>
  <c r="T61" i="11"/>
  <c r="R61" i="11"/>
  <c r="S61" i="11"/>
  <c r="P61" i="11"/>
  <c r="Q61" i="11"/>
  <c r="B15" i="205"/>
  <c r="B14" i="205"/>
  <c r="B28" i="204" l="1"/>
  <c r="B7" i="204"/>
  <c r="B13" i="205" l="1"/>
  <c r="B238" i="11" l="1"/>
  <c r="BL302" i="11"/>
  <c r="BN298" i="11" s="1"/>
  <c r="BL301" i="11"/>
  <c r="BM298" i="11" s="1"/>
  <c r="BL300" i="11"/>
  <c r="BM297" i="11" s="1"/>
  <c r="AH300" i="11"/>
  <c r="BM299" i="11"/>
  <c r="BL299" i="11"/>
  <c r="BP298" i="11"/>
  <c r="BO298" i="11"/>
  <c r="BL298" i="11"/>
  <c r="BT295" i="11"/>
  <c r="BL295" i="11"/>
  <c r="G12" i="222" s="1"/>
  <c r="BL294" i="11"/>
  <c r="Y18" i="222" l="1"/>
  <c r="Z25" i="225"/>
  <c r="X33" i="224"/>
  <c r="X32" i="224"/>
  <c r="Y16" i="222"/>
  <c r="L25" i="225"/>
  <c r="I33" i="197"/>
  <c r="BL249" i="11"/>
  <c r="BL247" i="11"/>
  <c r="BN239" i="11"/>
  <c r="BL240" i="11" l="1"/>
  <c r="M31" i="197"/>
  <c r="X12" i="11" l="1"/>
  <c r="M26" i="11"/>
  <c r="BS428" i="66" l="1"/>
  <c r="BS420" i="66"/>
  <c r="BS412" i="66"/>
  <c r="BS404" i="66"/>
  <c r="BS396" i="66"/>
  <c r="BS388" i="66"/>
  <c r="BS380" i="66"/>
  <c r="BS372" i="66"/>
  <c r="BS364" i="66"/>
  <c r="BS356" i="66"/>
  <c r="BS348" i="66"/>
  <c r="BS340" i="66"/>
  <c r="BS332" i="66"/>
  <c r="BS324" i="66"/>
  <c r="BS316" i="66"/>
  <c r="BS308" i="66"/>
  <c r="BS300" i="66"/>
  <c r="BS292" i="66"/>
  <c r="BS284" i="66"/>
  <c r="BS276" i="66"/>
  <c r="BS268" i="66"/>
  <c r="BS260" i="66"/>
  <c r="BS252" i="66"/>
  <c r="BS244" i="66"/>
  <c r="BS220" i="66"/>
  <c r="BS208" i="66"/>
  <c r="BS196" i="66"/>
  <c r="BS182" i="66"/>
  <c r="BS169" i="66"/>
  <c r="BS156" i="66"/>
  <c r="BS177" i="66"/>
  <c r="BS164" i="66"/>
  <c r="BS151" i="66"/>
  <c r="BS138" i="66"/>
  <c r="BS143" i="66" l="1"/>
  <c r="BS132" i="66"/>
  <c r="BS123" i="66"/>
  <c r="BS114" i="66"/>
  <c r="BS105" i="66"/>
  <c r="BS96" i="66"/>
  <c r="BS87" i="66"/>
  <c r="BS78" i="66"/>
  <c r="BS60" i="66"/>
  <c r="Y243" i="66" l="1"/>
  <c r="X243" i="66"/>
  <c r="W243" i="66"/>
  <c r="V243" i="66"/>
  <c r="U243" i="66"/>
  <c r="T243" i="66"/>
  <c r="S243" i="66"/>
  <c r="R243" i="66"/>
  <c r="Q243" i="66"/>
  <c r="P243" i="66"/>
  <c r="Y234" i="66"/>
  <c r="X234" i="66"/>
  <c r="W234" i="66"/>
  <c r="V234" i="66"/>
  <c r="U234" i="66"/>
  <c r="T234" i="66"/>
  <c r="S234" i="66"/>
  <c r="R234" i="66"/>
  <c r="Q234" i="66"/>
  <c r="P234" i="66"/>
  <c r="AI227" i="66" l="1"/>
  <c r="AH227" i="66"/>
  <c r="AG227" i="66"/>
  <c r="AF227" i="66"/>
  <c r="AE227" i="66"/>
  <c r="AD227" i="66"/>
  <c r="AC227" i="66"/>
  <c r="AB227" i="66"/>
  <c r="AA227" i="66"/>
  <c r="Z227" i="66"/>
  <c r="Y227" i="66"/>
  <c r="X227" i="66"/>
  <c r="W227" i="66"/>
  <c r="V227" i="66"/>
  <c r="U227" i="66"/>
  <c r="T227" i="66"/>
  <c r="S227" i="66"/>
  <c r="R227" i="66"/>
  <c r="Q227" i="66"/>
  <c r="P227" i="66"/>
  <c r="AI226" i="66"/>
  <c r="AH226" i="66"/>
  <c r="AG226" i="66"/>
  <c r="AF226" i="66"/>
  <c r="AE226" i="66"/>
  <c r="AD226" i="66"/>
  <c r="AC226" i="66"/>
  <c r="AB226" i="66"/>
  <c r="AA226" i="66"/>
  <c r="Z226" i="66"/>
  <c r="Y226" i="66"/>
  <c r="X226" i="66"/>
  <c r="W226" i="66"/>
  <c r="V226" i="66"/>
  <c r="U226" i="66"/>
  <c r="T226" i="66"/>
  <c r="S226" i="66"/>
  <c r="R226" i="66"/>
  <c r="Q226" i="66"/>
  <c r="P226" i="66"/>
  <c r="AI219" i="66"/>
  <c r="AH219" i="66"/>
  <c r="AG219" i="66"/>
  <c r="AF219" i="66"/>
  <c r="AE219" i="66"/>
  <c r="AD219" i="66"/>
  <c r="AC219" i="66"/>
  <c r="AB219" i="66"/>
  <c r="AA219" i="66"/>
  <c r="Z219" i="66"/>
  <c r="Y219" i="66"/>
  <c r="X219" i="66"/>
  <c r="W219" i="66"/>
  <c r="V219" i="66"/>
  <c r="U219" i="66"/>
  <c r="T219" i="66"/>
  <c r="S219" i="66"/>
  <c r="R219" i="66"/>
  <c r="Q219" i="66"/>
  <c r="P219" i="66"/>
  <c r="AI217" i="66"/>
  <c r="AH217" i="66"/>
  <c r="AG217" i="66"/>
  <c r="AF217" i="66"/>
  <c r="AE217" i="66"/>
  <c r="AD217" i="66"/>
  <c r="AC217" i="66"/>
  <c r="AB217" i="66"/>
  <c r="AA217" i="66"/>
  <c r="Z217" i="66"/>
  <c r="Y217" i="66"/>
  <c r="X217" i="66"/>
  <c r="W217" i="66"/>
  <c r="V217" i="66"/>
  <c r="U217" i="66"/>
  <c r="T217" i="66"/>
  <c r="S217" i="66"/>
  <c r="R217" i="66"/>
  <c r="Q217" i="66"/>
  <c r="P217" i="66"/>
  <c r="AI215" i="66"/>
  <c r="AH215" i="66"/>
  <c r="AG215" i="66"/>
  <c r="AF215" i="66"/>
  <c r="AE215" i="66"/>
  <c r="AD215" i="66"/>
  <c r="AC215" i="66"/>
  <c r="AB215" i="66"/>
  <c r="AA215" i="66"/>
  <c r="Z215" i="66"/>
  <c r="Y215" i="66"/>
  <c r="X215" i="66"/>
  <c r="W215" i="66"/>
  <c r="V215" i="66"/>
  <c r="U215" i="66"/>
  <c r="T215" i="66"/>
  <c r="S215" i="66"/>
  <c r="R215" i="66"/>
  <c r="Q215" i="66"/>
  <c r="P215" i="66"/>
  <c r="AI214" i="66"/>
  <c r="AH214" i="66"/>
  <c r="AG214" i="66"/>
  <c r="AF214" i="66"/>
  <c r="AE214" i="66"/>
  <c r="AD214" i="66"/>
  <c r="AC214" i="66"/>
  <c r="AB214" i="66"/>
  <c r="AA214" i="66"/>
  <c r="Z214" i="66"/>
  <c r="Y214" i="66"/>
  <c r="X214" i="66"/>
  <c r="W214" i="66"/>
  <c r="V214" i="66"/>
  <c r="U214" i="66"/>
  <c r="T214" i="66"/>
  <c r="S214" i="66"/>
  <c r="R214" i="66"/>
  <c r="Q214" i="66"/>
  <c r="P214" i="66"/>
  <c r="AI207" i="66"/>
  <c r="AH207" i="66"/>
  <c r="AG207" i="66"/>
  <c r="AF207" i="66"/>
  <c r="AE207" i="66"/>
  <c r="AD207" i="66"/>
  <c r="AC207" i="66"/>
  <c r="AB207" i="66"/>
  <c r="AA207" i="66"/>
  <c r="Z207" i="66"/>
  <c r="Y207" i="66"/>
  <c r="X207" i="66"/>
  <c r="W207" i="66"/>
  <c r="V207" i="66"/>
  <c r="U207" i="66"/>
  <c r="T207" i="66"/>
  <c r="S207" i="66"/>
  <c r="R207" i="66"/>
  <c r="Q207" i="66"/>
  <c r="P207" i="66"/>
  <c r="AI205" i="66"/>
  <c r="AH205" i="66"/>
  <c r="AG205" i="66"/>
  <c r="AF205" i="66"/>
  <c r="AE205" i="66"/>
  <c r="AD205" i="66"/>
  <c r="AC205" i="66"/>
  <c r="AB205" i="66"/>
  <c r="AA205" i="66"/>
  <c r="Z205" i="66"/>
  <c r="Y205" i="66"/>
  <c r="X205" i="66"/>
  <c r="W205" i="66"/>
  <c r="V205" i="66"/>
  <c r="U205" i="66"/>
  <c r="T205" i="66"/>
  <c r="S205" i="66"/>
  <c r="R205" i="66"/>
  <c r="Q205" i="66"/>
  <c r="P205" i="66"/>
  <c r="AI203" i="66"/>
  <c r="AH203" i="66"/>
  <c r="AG203" i="66"/>
  <c r="AF203" i="66"/>
  <c r="AE203" i="66"/>
  <c r="AD203" i="66"/>
  <c r="AC203" i="66"/>
  <c r="AB203" i="66"/>
  <c r="AA203" i="66"/>
  <c r="Z203" i="66"/>
  <c r="Y203" i="66"/>
  <c r="X203" i="66"/>
  <c r="W203" i="66"/>
  <c r="V203" i="66"/>
  <c r="U203" i="66"/>
  <c r="T203" i="66"/>
  <c r="S203" i="66"/>
  <c r="R203" i="66"/>
  <c r="Q203" i="66"/>
  <c r="P203" i="66"/>
  <c r="AI202" i="66"/>
  <c r="AH202" i="66"/>
  <c r="AG202" i="66"/>
  <c r="AF202" i="66"/>
  <c r="AE202" i="66"/>
  <c r="AD202" i="66"/>
  <c r="AC202" i="66"/>
  <c r="AB202" i="66"/>
  <c r="AA202" i="66"/>
  <c r="Z202" i="66"/>
  <c r="Y202" i="66"/>
  <c r="X202" i="66"/>
  <c r="W202" i="66"/>
  <c r="V202" i="66"/>
  <c r="U202" i="66"/>
  <c r="T202" i="66"/>
  <c r="S202" i="66"/>
  <c r="R202" i="66"/>
  <c r="Q202" i="66"/>
  <c r="P202" i="66"/>
  <c r="AI195" i="66"/>
  <c r="AH195" i="66"/>
  <c r="AG195" i="66"/>
  <c r="AF195" i="66"/>
  <c r="AE195" i="66"/>
  <c r="AD195" i="66"/>
  <c r="AC195" i="66"/>
  <c r="AB195" i="66"/>
  <c r="AA195" i="66"/>
  <c r="Z195" i="66"/>
  <c r="Y195" i="66"/>
  <c r="X195" i="66"/>
  <c r="W195" i="66"/>
  <c r="V195" i="66"/>
  <c r="U195" i="66"/>
  <c r="T195" i="66"/>
  <c r="S195" i="66"/>
  <c r="R195" i="66"/>
  <c r="Q195" i="66"/>
  <c r="P195" i="66"/>
  <c r="AI193" i="66"/>
  <c r="AH193" i="66"/>
  <c r="AG193" i="66"/>
  <c r="AF193" i="66"/>
  <c r="AE193" i="66"/>
  <c r="AD193" i="66"/>
  <c r="AC193" i="66"/>
  <c r="AB193" i="66"/>
  <c r="AA193" i="66"/>
  <c r="Z193" i="66"/>
  <c r="Y193" i="66"/>
  <c r="X193" i="66"/>
  <c r="W193" i="66"/>
  <c r="V193" i="66"/>
  <c r="U193" i="66"/>
  <c r="T193" i="66"/>
  <c r="S193" i="66"/>
  <c r="R193" i="66"/>
  <c r="Q193" i="66"/>
  <c r="P193" i="66"/>
  <c r="AI155" i="66"/>
  <c r="AH155" i="66"/>
  <c r="AG155" i="66"/>
  <c r="AF155" i="66"/>
  <c r="AE155" i="66"/>
  <c r="AD155" i="66"/>
  <c r="AC155" i="66"/>
  <c r="AB155" i="66"/>
  <c r="AA155" i="66"/>
  <c r="Z155" i="66"/>
  <c r="Y155" i="66"/>
  <c r="X155" i="66"/>
  <c r="W155" i="66"/>
  <c r="V155" i="66"/>
  <c r="U155" i="66"/>
  <c r="T155" i="66"/>
  <c r="S155" i="66"/>
  <c r="R155" i="66"/>
  <c r="Q155" i="66"/>
  <c r="P155" i="66"/>
  <c r="AI153" i="66"/>
  <c r="AH153" i="66"/>
  <c r="AG153" i="66"/>
  <c r="AF153" i="66"/>
  <c r="AE153" i="66"/>
  <c r="AD153" i="66"/>
  <c r="AC153" i="66"/>
  <c r="AB153" i="66"/>
  <c r="AA153" i="66"/>
  <c r="Z153" i="66"/>
  <c r="Y153" i="66"/>
  <c r="X153" i="66"/>
  <c r="W153" i="66"/>
  <c r="V153" i="66"/>
  <c r="U153" i="66"/>
  <c r="T153" i="66"/>
  <c r="S153" i="66"/>
  <c r="R153" i="66"/>
  <c r="Q153" i="66"/>
  <c r="P153" i="66"/>
  <c r="BL433" i="66"/>
  <c r="BL432" i="66"/>
  <c r="BM432" i="66" s="1"/>
  <c r="BR428" i="66"/>
  <c r="BQ428" i="66"/>
  <c r="BP428" i="66"/>
  <c r="BO428" i="66"/>
  <c r="BN428" i="66"/>
  <c r="BM428" i="66"/>
  <c r="BL425" i="66"/>
  <c r="BL424" i="66"/>
  <c r="BM424" i="66" s="1"/>
  <c r="BR420" i="66"/>
  <c r="BQ420" i="66"/>
  <c r="BP420" i="66"/>
  <c r="BO420" i="66"/>
  <c r="BN420" i="66"/>
  <c r="BM420" i="66"/>
  <c r="BL417" i="66"/>
  <c r="BL416" i="66"/>
  <c r="BM416" i="66" s="1"/>
  <c r="BR412" i="66"/>
  <c r="BQ412" i="66"/>
  <c r="BP412" i="66"/>
  <c r="BO412" i="66"/>
  <c r="BN412" i="66"/>
  <c r="BM412" i="66"/>
  <c r="BL409" i="66"/>
  <c r="BL408" i="66"/>
  <c r="BM408" i="66" s="1"/>
  <c r="BR404" i="66"/>
  <c r="BQ404" i="66"/>
  <c r="BP404" i="66"/>
  <c r="BO404" i="66"/>
  <c r="BN404" i="66"/>
  <c r="BM404" i="66"/>
  <c r="BL401" i="66"/>
  <c r="BL400" i="66"/>
  <c r="BM400" i="66" s="1"/>
  <c r="BR396" i="66"/>
  <c r="BQ396" i="66"/>
  <c r="BP396" i="66"/>
  <c r="BO396" i="66"/>
  <c r="BN396" i="66"/>
  <c r="BM396" i="66"/>
  <c r="BL393" i="66"/>
  <c r="BL392" i="66"/>
  <c r="BM392" i="66" s="1"/>
  <c r="BR388" i="66"/>
  <c r="BQ388" i="66"/>
  <c r="BP388" i="66"/>
  <c r="BO388" i="66"/>
  <c r="BN388" i="66"/>
  <c r="BM388" i="66"/>
  <c r="BL385" i="66"/>
  <c r="BL384" i="66"/>
  <c r="BM384" i="66" s="1"/>
  <c r="BR380" i="66"/>
  <c r="BQ380" i="66"/>
  <c r="BP380" i="66"/>
  <c r="BO380" i="66"/>
  <c r="BN380" i="66"/>
  <c r="BM380" i="66"/>
  <c r="BL377" i="66"/>
  <c r="BL376" i="66"/>
  <c r="BM376" i="66" s="1"/>
  <c r="BR372" i="66"/>
  <c r="BQ372" i="66"/>
  <c r="BP372" i="66"/>
  <c r="BO372" i="66"/>
  <c r="BN372" i="66"/>
  <c r="BM372" i="66"/>
  <c r="BL369" i="66"/>
  <c r="BL368" i="66"/>
  <c r="BM368" i="66" s="1"/>
  <c r="BR364" i="66"/>
  <c r="BQ364" i="66"/>
  <c r="BP364" i="66"/>
  <c r="BO364" i="66"/>
  <c r="BN364" i="66"/>
  <c r="BM364" i="66"/>
  <c r="BL361" i="66"/>
  <c r="BL360" i="66"/>
  <c r="BM360" i="66" s="1"/>
  <c r="BR356" i="66"/>
  <c r="BQ356" i="66"/>
  <c r="BP356" i="66"/>
  <c r="BO356" i="66"/>
  <c r="BN356" i="66"/>
  <c r="BM356" i="66"/>
  <c r="BL353" i="66"/>
  <c r="BL352" i="66"/>
  <c r="BM352" i="66" s="1"/>
  <c r="BR348" i="66"/>
  <c r="BQ348" i="66"/>
  <c r="BP348" i="66"/>
  <c r="BO348" i="66"/>
  <c r="BN348" i="66"/>
  <c r="BM348" i="66"/>
  <c r="BL345" i="66"/>
  <c r="BL344" i="66"/>
  <c r="BM344" i="66" s="1"/>
  <c r="BR340" i="66"/>
  <c r="BQ340" i="66"/>
  <c r="BP340" i="66"/>
  <c r="BO340" i="66"/>
  <c r="BN340" i="66"/>
  <c r="BM340" i="66"/>
  <c r="BL337" i="66"/>
  <c r="BL336" i="66"/>
  <c r="BM336" i="66" s="1"/>
  <c r="BR332" i="66"/>
  <c r="BQ332" i="66"/>
  <c r="BP332" i="66"/>
  <c r="BO332" i="66"/>
  <c r="BN332" i="66"/>
  <c r="BM332" i="66"/>
  <c r="BL329" i="66"/>
  <c r="BL328" i="66"/>
  <c r="BM328" i="66" s="1"/>
  <c r="BL327" i="66"/>
  <c r="BL325" i="66"/>
  <c r="BR324" i="66"/>
  <c r="BQ324" i="66"/>
  <c r="BP324" i="66"/>
  <c r="BO324" i="66"/>
  <c r="BN324" i="66"/>
  <c r="BM324" i="66"/>
  <c r="BL321" i="66"/>
  <c r="BL320" i="66"/>
  <c r="BM320" i="66" s="1"/>
  <c r="BL319" i="66"/>
  <c r="BL317" i="66"/>
  <c r="BR316" i="66"/>
  <c r="BQ316" i="66"/>
  <c r="BP316" i="66"/>
  <c r="BO316" i="66"/>
  <c r="BN316" i="66"/>
  <c r="BM316" i="66"/>
  <c r="BL313" i="66"/>
  <c r="BL312" i="66"/>
  <c r="BM312" i="66" s="1"/>
  <c r="BL311" i="66"/>
  <c r="BL309" i="66"/>
  <c r="BR308" i="66"/>
  <c r="BQ308" i="66"/>
  <c r="BP308" i="66"/>
  <c r="BO308" i="66"/>
  <c r="BN308" i="66"/>
  <c r="BM308" i="66"/>
  <c r="BL305" i="66"/>
  <c r="BL304" i="66"/>
  <c r="BM304" i="66" s="1"/>
  <c r="BL303" i="66"/>
  <c r="BL301" i="66"/>
  <c r="BR300" i="66"/>
  <c r="BQ300" i="66"/>
  <c r="BP300" i="66"/>
  <c r="BO300" i="66"/>
  <c r="BN300" i="66"/>
  <c r="BM300" i="66"/>
  <c r="BL297" i="66"/>
  <c r="BL296" i="66"/>
  <c r="BM296" i="66" s="1"/>
  <c r="BL295" i="66"/>
  <c r="BL293" i="66"/>
  <c r="BR292" i="66"/>
  <c r="BQ292" i="66"/>
  <c r="BP292" i="66"/>
  <c r="BO292" i="66"/>
  <c r="BN292" i="66"/>
  <c r="BM292" i="66"/>
  <c r="BL291" i="66"/>
  <c r="BL289" i="66"/>
  <c r="BL288" i="66"/>
  <c r="BM288" i="66" s="1"/>
  <c r="BL287" i="66"/>
  <c r="BL285" i="66"/>
  <c r="BR284" i="66"/>
  <c r="BQ284" i="66"/>
  <c r="BP284" i="66"/>
  <c r="BO284" i="66"/>
  <c r="BN284" i="66"/>
  <c r="BM284" i="66"/>
  <c r="BL283" i="66"/>
  <c r="BL281" i="66"/>
  <c r="BL280" i="66"/>
  <c r="BM280" i="66" s="1"/>
  <c r="BL279" i="66"/>
  <c r="BL277" i="66"/>
  <c r="BR276" i="66"/>
  <c r="BQ276" i="66"/>
  <c r="BP276" i="66"/>
  <c r="BO276" i="66"/>
  <c r="BN276" i="66"/>
  <c r="BM276" i="66"/>
  <c r="BL273" i="66"/>
  <c r="BL272" i="66"/>
  <c r="BM272" i="66" s="1"/>
  <c r="BL271" i="66"/>
  <c r="BL269" i="66"/>
  <c r="BR268" i="66"/>
  <c r="BQ268" i="66"/>
  <c r="BP268" i="66"/>
  <c r="BO268" i="66"/>
  <c r="BN268" i="66"/>
  <c r="BM268" i="66"/>
  <c r="BL265" i="66"/>
  <c r="BL264" i="66"/>
  <c r="BM264" i="66" s="1"/>
  <c r="BL263" i="66"/>
  <c r="BL261" i="66"/>
  <c r="BR260" i="66"/>
  <c r="BQ260" i="66"/>
  <c r="BP260" i="66"/>
  <c r="BO260" i="66"/>
  <c r="BN260" i="66"/>
  <c r="BM260" i="66"/>
  <c r="BL257" i="66"/>
  <c r="BL256" i="66"/>
  <c r="BM256" i="66" s="1"/>
  <c r="BL255" i="66"/>
  <c r="BL253" i="66"/>
  <c r="BR252" i="66"/>
  <c r="BQ252" i="66"/>
  <c r="BP252" i="66"/>
  <c r="BO252" i="66"/>
  <c r="BN252" i="66"/>
  <c r="BM252" i="66"/>
  <c r="BL249" i="66"/>
  <c r="BL248" i="66"/>
  <c r="BM248" i="66" s="1"/>
  <c r="BL247" i="66"/>
  <c r="BL245" i="66"/>
  <c r="BR244" i="66"/>
  <c r="BQ244" i="66"/>
  <c r="BP244" i="66"/>
  <c r="BO244" i="66"/>
  <c r="BN244" i="66"/>
  <c r="BM244" i="66"/>
  <c r="BL240" i="66"/>
  <c r="BL239" i="66"/>
  <c r="BM239" i="66" s="1"/>
  <c r="BL236" i="66"/>
  <c r="BR235" i="66"/>
  <c r="BQ235" i="66"/>
  <c r="BP235" i="66"/>
  <c r="BO235" i="66"/>
  <c r="BN235" i="66"/>
  <c r="BM235" i="66"/>
  <c r="BL235" i="66"/>
  <c r="BL223" i="66"/>
  <c r="T223" i="66"/>
  <c r="BR220" i="66"/>
  <c r="BQ220" i="66"/>
  <c r="BP220" i="66"/>
  <c r="BO220" i="66"/>
  <c r="BN220" i="66"/>
  <c r="BM220" i="66"/>
  <c r="BL220" i="66"/>
  <c r="BL211" i="66"/>
  <c r="S211" i="66"/>
  <c r="BR208" i="66"/>
  <c r="BQ208" i="66"/>
  <c r="BP208" i="66"/>
  <c r="BO208" i="66"/>
  <c r="BN208" i="66"/>
  <c r="BM208" i="66"/>
  <c r="BL208" i="66"/>
  <c r="BL199" i="66"/>
  <c r="T199" i="66"/>
  <c r="BR196" i="66"/>
  <c r="BQ196" i="66"/>
  <c r="BP196" i="66"/>
  <c r="BO196" i="66"/>
  <c r="BN196" i="66"/>
  <c r="BM196" i="66"/>
  <c r="BL196" i="66"/>
  <c r="BL184" i="66"/>
  <c r="M185" i="66" s="1"/>
  <c r="T184" i="66"/>
  <c r="BR182" i="66"/>
  <c r="BQ182" i="66"/>
  <c r="BP182" i="66"/>
  <c r="BO182" i="66"/>
  <c r="BN182" i="66"/>
  <c r="BM182" i="66"/>
  <c r="BR177" i="66"/>
  <c r="BQ177" i="66"/>
  <c r="BP177" i="66"/>
  <c r="BO177" i="66"/>
  <c r="BN177" i="66"/>
  <c r="BM177" i="66"/>
  <c r="BL176" i="66"/>
  <c r="BM176" i="66" s="1"/>
  <c r="BL171" i="66"/>
  <c r="M172" i="66" s="1"/>
  <c r="T171" i="66"/>
  <c r="BR169" i="66"/>
  <c r="BQ169" i="66"/>
  <c r="BP169" i="66"/>
  <c r="BO169" i="66"/>
  <c r="BN169" i="66"/>
  <c r="BM169" i="66"/>
  <c r="BR164" i="66"/>
  <c r="BQ164" i="66"/>
  <c r="BP164" i="66"/>
  <c r="BO164" i="66"/>
  <c r="BN164" i="66"/>
  <c r="BM164" i="66"/>
  <c r="BL163" i="66"/>
  <c r="BM163" i="66" s="1"/>
  <c r="BL158" i="66"/>
  <c r="M159" i="66" s="1"/>
  <c r="BR156" i="66"/>
  <c r="BQ156" i="66"/>
  <c r="BP156" i="66"/>
  <c r="BO156" i="66"/>
  <c r="BN156" i="66"/>
  <c r="BM156" i="66"/>
  <c r="BR151" i="66"/>
  <c r="BQ151" i="66"/>
  <c r="BP151" i="66"/>
  <c r="BO151" i="66"/>
  <c r="BN151" i="66"/>
  <c r="BM151" i="66"/>
  <c r="BL150" i="66"/>
  <c r="BM150" i="66" s="1"/>
  <c r="BL148" i="66"/>
  <c r="BN148" i="66" s="1"/>
  <c r="BL145" i="66"/>
  <c r="T145" i="66"/>
  <c r="BR143" i="66"/>
  <c r="BQ143" i="66"/>
  <c r="BP143" i="66"/>
  <c r="BO143" i="66"/>
  <c r="BN143" i="66"/>
  <c r="BM143" i="66"/>
  <c r="BR138" i="66"/>
  <c r="BQ138" i="66"/>
  <c r="BP138" i="66"/>
  <c r="BO138" i="66"/>
  <c r="BN138" i="66"/>
  <c r="BM138" i="66"/>
  <c r="BL137" i="66"/>
  <c r="BM137" i="66" s="1"/>
  <c r="BR132" i="66"/>
  <c r="BQ132" i="66"/>
  <c r="BP132" i="66"/>
  <c r="BO132" i="66"/>
  <c r="BN132" i="66"/>
  <c r="BM132" i="66"/>
  <c r="BL130" i="66"/>
  <c r="X43" i="228" s="1"/>
  <c r="BL129" i="66"/>
  <c r="BM129" i="66" s="1"/>
  <c r="BR123" i="66"/>
  <c r="BQ123" i="66"/>
  <c r="BP123" i="66"/>
  <c r="BO123" i="66"/>
  <c r="BN123" i="66"/>
  <c r="BM123" i="66"/>
  <c r="BL121" i="66"/>
  <c r="X41" i="228" s="1"/>
  <c r="BL120" i="66"/>
  <c r="BM120" i="66" s="1"/>
  <c r="BR114" i="66"/>
  <c r="BQ114" i="66"/>
  <c r="BP114" i="66"/>
  <c r="BO114" i="66"/>
  <c r="BN114" i="66"/>
  <c r="BM114" i="66"/>
  <c r="BL112" i="66"/>
  <c r="X39" i="228" s="1"/>
  <c r="BL111" i="66"/>
  <c r="BM111" i="66" s="1"/>
  <c r="BR105" i="66"/>
  <c r="BQ105" i="66"/>
  <c r="BP105" i="66"/>
  <c r="BO105" i="66"/>
  <c r="BN105" i="66"/>
  <c r="BM105" i="66"/>
  <c r="BL103" i="66"/>
  <c r="X37" i="228" s="1"/>
  <c r="BL102" i="66"/>
  <c r="BM102" i="66" s="1"/>
  <c r="BR96" i="66"/>
  <c r="BQ96" i="66"/>
  <c r="BP96" i="66"/>
  <c r="BO96" i="66"/>
  <c r="BN96" i="66"/>
  <c r="BM96" i="66"/>
  <c r="BL94" i="66"/>
  <c r="X35" i="228" s="1"/>
  <c r="BL93" i="66"/>
  <c r="BM93" i="66" s="1"/>
  <c r="BR87" i="66"/>
  <c r="BQ87" i="66"/>
  <c r="BP87" i="66"/>
  <c r="BO87" i="66"/>
  <c r="BN87" i="66"/>
  <c r="BM87" i="66"/>
  <c r="BL85" i="66"/>
  <c r="X33" i="228" s="1"/>
  <c r="BL84" i="66"/>
  <c r="BM84" i="66" s="1"/>
  <c r="BR78" i="66"/>
  <c r="BQ78" i="66"/>
  <c r="BP78" i="66"/>
  <c r="BO78" i="66"/>
  <c r="BN78" i="66"/>
  <c r="BM78" i="66"/>
  <c r="BL76" i="66"/>
  <c r="X31" i="228" s="1"/>
  <c r="BL75" i="66"/>
  <c r="BM75" i="66" s="1"/>
  <c r="BL67" i="66"/>
  <c r="BL66" i="66"/>
  <c r="BL65" i="66"/>
  <c r="BL64" i="66"/>
  <c r="Y30" i="222" s="1"/>
  <c r="BL63" i="66"/>
  <c r="BL62" i="66"/>
  <c r="BP61" i="66"/>
  <c r="BP62" i="66" s="1"/>
  <c r="BL61" i="66"/>
  <c r="BN61" i="66" s="1"/>
  <c r="BR60" i="66"/>
  <c r="BQ60" i="66"/>
  <c r="BP60" i="66"/>
  <c r="BO60" i="66"/>
  <c r="BN60" i="66"/>
  <c r="BM60" i="66"/>
  <c r="BL58" i="66"/>
  <c r="BL56" i="66"/>
  <c r="BS52" i="66"/>
  <c r="BR52" i="66"/>
  <c r="BQ52" i="66"/>
  <c r="BP52" i="66"/>
  <c r="BO52" i="66"/>
  <c r="BN52" i="66"/>
  <c r="BM52" i="66"/>
  <c r="BL49" i="66"/>
  <c r="BM49" i="66" s="1"/>
  <c r="BL48" i="66"/>
  <c r="BN48" i="66" s="1"/>
  <c r="BS43" i="66"/>
  <c r="BR43" i="66"/>
  <c r="BQ43" i="66"/>
  <c r="BP43" i="66"/>
  <c r="BO43" i="66"/>
  <c r="BN43" i="66"/>
  <c r="BM43" i="66"/>
  <c r="BL40" i="66"/>
  <c r="BM40" i="66" s="1"/>
  <c r="BL39" i="66"/>
  <c r="BN39" i="66" s="1"/>
  <c r="BS34" i="66"/>
  <c r="BR34" i="66"/>
  <c r="BQ34" i="66"/>
  <c r="BP34" i="66"/>
  <c r="BO34" i="66"/>
  <c r="BN34" i="66"/>
  <c r="BM34" i="66"/>
  <c r="BL31" i="66"/>
  <c r="BM31" i="66" s="1"/>
  <c r="BL30" i="66"/>
  <c r="BN30" i="66" s="1"/>
  <c r="BS25" i="66"/>
  <c r="BR25" i="66"/>
  <c r="BQ25" i="66"/>
  <c r="BP25" i="66"/>
  <c r="BO25" i="66"/>
  <c r="BN25" i="66"/>
  <c r="BM25" i="66"/>
  <c r="BL22" i="66"/>
  <c r="BN22" i="66" s="1"/>
  <c r="BL21" i="66"/>
  <c r="BM21" i="66" s="1"/>
  <c r="BS16" i="66"/>
  <c r="BR16" i="66"/>
  <c r="BQ16" i="66"/>
  <c r="BP16" i="66"/>
  <c r="BO16" i="66"/>
  <c r="BN16" i="66"/>
  <c r="BM16" i="66"/>
  <c r="BL13" i="66"/>
  <c r="BM13" i="66" s="1"/>
  <c r="BL12" i="66"/>
  <c r="BN12" i="66" s="1"/>
  <c r="BL91" i="11"/>
  <c r="M212" i="66" l="1"/>
  <c r="BL186" i="66"/>
  <c r="BL173" i="66"/>
  <c r="Q158" i="66"/>
  <c r="R158" i="66"/>
  <c r="S158" i="66"/>
  <c r="T158" i="66"/>
  <c r="P158" i="66"/>
  <c r="M200" i="66"/>
  <c r="P171" i="66"/>
  <c r="BL160" i="66"/>
  <c r="Q145" i="66"/>
  <c r="P86" i="66"/>
  <c r="P131" i="66"/>
  <c r="P122" i="66"/>
  <c r="P113" i="66"/>
  <c r="P104" i="66"/>
  <c r="P95" i="66"/>
  <c r="P77" i="66"/>
  <c r="P51" i="66"/>
  <c r="P42" i="66"/>
  <c r="P33" i="66"/>
  <c r="Q24" i="66"/>
  <c r="P15" i="66"/>
  <c r="M224" i="66"/>
  <c r="R145" i="66"/>
  <c r="Q171" i="66"/>
  <c r="R171" i="66"/>
  <c r="S171" i="66"/>
  <c r="P145" i="66"/>
  <c r="T211" i="66"/>
  <c r="P223" i="66"/>
  <c r="Q223" i="66"/>
  <c r="P211" i="66"/>
  <c r="R223" i="66"/>
  <c r="Q211" i="66"/>
  <c r="S223" i="66"/>
  <c r="R211" i="66"/>
  <c r="P199" i="66"/>
  <c r="Q199" i="66"/>
  <c r="R199" i="66"/>
  <c r="S199" i="66"/>
  <c r="Q184" i="66"/>
  <c r="P184" i="66"/>
  <c r="R184" i="66"/>
  <c r="S184" i="66"/>
  <c r="BN163" i="66"/>
  <c r="BN150" i="66"/>
  <c r="S145" i="66"/>
  <c r="BN137" i="66"/>
  <c r="BN120" i="66"/>
  <c r="BN102" i="66"/>
  <c r="BN84" i="66"/>
  <c r="BN75" i="66"/>
  <c r="BN49" i="66"/>
  <c r="BN40" i="66"/>
  <c r="BM30" i="66"/>
  <c r="BN21" i="66"/>
  <c r="BM22" i="66"/>
  <c r="BN13" i="66"/>
  <c r="BM12" i="66"/>
  <c r="BN31" i="66"/>
  <c r="BM48" i="66"/>
  <c r="BM61" i="66"/>
  <c r="BN93" i="66"/>
  <c r="BN111" i="66"/>
  <c r="BN129" i="66"/>
  <c r="BM148" i="66"/>
  <c r="BN176" i="66"/>
  <c r="BM39" i="66"/>
  <c r="BL88" i="11"/>
  <c r="Q86" i="66" l="1"/>
  <c r="Q131" i="66"/>
  <c r="Q122" i="66"/>
  <c r="Q113" i="66"/>
  <c r="Q104" i="66"/>
  <c r="Q95" i="66"/>
  <c r="Q77" i="66"/>
  <c r="Q51" i="66"/>
  <c r="Q42" i="66"/>
  <c r="Q33" i="66"/>
  <c r="P24" i="66"/>
  <c r="Q15" i="66"/>
  <c r="BL179" i="11" l="1"/>
  <c r="BL74" i="11" l="1"/>
  <c r="BL72" i="11" s="1"/>
  <c r="BN72" i="11" l="1"/>
  <c r="BN74" i="11" s="1"/>
  <c r="AA26" i="222" s="1"/>
  <c r="BL200" i="11"/>
  <c r="BO82" i="11" l="1"/>
  <c r="BL82" i="11"/>
  <c r="BL48" i="11" l="1"/>
  <c r="BP191" i="11" l="1"/>
  <c r="BS146" i="11" l="1"/>
  <c r="BL81" i="11" l="1"/>
  <c r="BL34" i="11"/>
  <c r="AH33" i="225" s="1"/>
  <c r="Y36" i="222" l="1"/>
  <c r="AC37" i="224"/>
  <c r="I28" i="197"/>
  <c r="BL87" i="11" l="1"/>
  <c r="BP83" i="11"/>
  <c r="AC26" i="222" l="1"/>
  <c r="AH39" i="224"/>
  <c r="BL151" i="11"/>
  <c r="AC28" i="228" s="1"/>
  <c r="BL150" i="11"/>
  <c r="BL180" i="11" l="1"/>
  <c r="BP48" i="11" l="1"/>
  <c r="T87" i="11" l="1"/>
  <c r="U87" i="11"/>
  <c r="V87" i="11"/>
  <c r="W87" i="11"/>
  <c r="X87" i="11"/>
  <c r="S87" i="11"/>
  <c r="Z87" i="11"/>
  <c r="BL86" i="11"/>
  <c r="BP85" i="11"/>
  <c r="BO86" i="11" s="1"/>
  <c r="BL85" i="11"/>
  <c r="BM85" i="11" s="1"/>
  <c r="P87" i="11" s="1"/>
  <c r="BP86" i="11" l="1"/>
  <c r="BN85" i="11"/>
  <c r="Q87" i="11" s="1"/>
  <c r="BM159" i="11" l="1"/>
  <c r="BM160" i="11"/>
  <c r="BM161" i="11"/>
  <c r="BM162" i="11"/>
  <c r="BM163" i="11"/>
  <c r="BM164" i="11"/>
  <c r="BM165" i="11"/>
  <c r="BM166" i="11"/>
  <c r="BM167" i="11"/>
  <c r="BM168" i="11"/>
  <c r="BM169" i="11"/>
  <c r="BM170" i="11"/>
  <c r="BM171" i="11"/>
  <c r="BM172" i="11"/>
  <c r="BM173" i="11"/>
  <c r="BM174" i="11"/>
  <c r="BM175" i="11"/>
  <c r="BM158" i="11"/>
  <c r="BM157" i="11"/>
  <c r="BM156" i="11"/>
  <c r="BM119" i="11"/>
  <c r="BM106" i="11"/>
  <c r="BM107" i="11"/>
  <c r="BM108" i="11"/>
  <c r="BM109" i="11"/>
  <c r="BM110" i="11"/>
  <c r="BM111" i="11"/>
  <c r="BM112" i="11"/>
  <c r="BM113" i="11"/>
  <c r="BM114" i="11"/>
  <c r="BM115" i="11"/>
  <c r="BM116" i="11"/>
  <c r="BM117" i="11"/>
  <c r="BM118" i="11"/>
  <c r="BM120" i="11"/>
  <c r="BM121" i="11"/>
  <c r="BM122" i="11"/>
  <c r="BM105" i="11"/>
  <c r="BM104" i="11"/>
  <c r="BM103" i="11"/>
  <c r="BL103" i="11"/>
  <c r="BL104" i="11"/>
  <c r="BL105" i="11"/>
  <c r="BL106" i="11"/>
  <c r="BL107" i="11"/>
  <c r="BL108" i="11"/>
  <c r="BL109" i="11"/>
  <c r="BL110" i="11"/>
  <c r="BL111" i="11"/>
  <c r="BL112" i="11"/>
  <c r="BL113" i="11"/>
  <c r="BL114" i="11"/>
  <c r="BL115" i="11"/>
  <c r="BL116" i="11"/>
  <c r="BL117" i="11"/>
  <c r="BL118" i="11"/>
  <c r="BL119" i="11"/>
  <c r="BL120" i="11"/>
  <c r="BL121" i="11"/>
  <c r="BL122" i="11"/>
  <c r="Z75" i="11" l="1"/>
  <c r="AA75" i="11"/>
  <c r="BM83" i="11" l="1"/>
  <c r="BL175" i="11"/>
  <c r="BL174" i="11"/>
  <c r="BL173" i="11"/>
  <c r="BL172" i="11"/>
  <c r="BL171" i="11"/>
  <c r="BL170" i="11"/>
  <c r="BL169" i="11"/>
  <c r="BL168" i="11"/>
  <c r="BL167" i="11"/>
  <c r="BL166" i="11"/>
  <c r="BL165" i="11"/>
  <c r="BL164" i="11"/>
  <c r="BL163" i="11"/>
  <c r="BL162" i="11"/>
  <c r="BL161" i="11"/>
  <c r="BL160" i="11"/>
  <c r="BL159" i="11"/>
  <c r="BL158" i="11"/>
  <c r="BL157" i="11"/>
  <c r="BL156" i="11"/>
  <c r="M201" i="11" l="1"/>
  <c r="Q63" i="66" l="1"/>
  <c r="P63" i="66"/>
  <c r="BS197" i="11" l="1"/>
  <c r="BR197" i="11"/>
  <c r="BQ197" i="11"/>
  <c r="BP197" i="11"/>
  <c r="BO197" i="11"/>
  <c r="BN197" i="11"/>
  <c r="BM197" i="11"/>
  <c r="BL197" i="11"/>
  <c r="Q196" i="11" l="1"/>
  <c r="R196" i="11"/>
  <c r="S196" i="11"/>
  <c r="T196" i="11"/>
  <c r="U196" i="11"/>
  <c r="V196" i="11"/>
  <c r="W196" i="11"/>
  <c r="X196" i="11"/>
  <c r="Y196" i="11"/>
  <c r="Z196" i="11"/>
  <c r="AA196" i="11"/>
  <c r="AB196" i="11"/>
  <c r="AC196" i="11"/>
  <c r="AD196" i="11"/>
  <c r="AE196" i="11"/>
  <c r="AF196" i="11"/>
  <c r="AG196" i="11"/>
  <c r="AH196" i="11"/>
  <c r="AI196" i="11"/>
  <c r="P196" i="11"/>
  <c r="Q194" i="11"/>
  <c r="R194" i="11"/>
  <c r="S194" i="11"/>
  <c r="T194" i="11"/>
  <c r="U194" i="11"/>
  <c r="V194" i="11"/>
  <c r="W194" i="11"/>
  <c r="X194" i="11"/>
  <c r="Y194" i="11"/>
  <c r="Z194" i="11"/>
  <c r="AA194" i="11"/>
  <c r="AB194" i="11"/>
  <c r="AC194" i="11"/>
  <c r="AD194" i="11"/>
  <c r="AE194" i="11"/>
  <c r="AF194" i="11"/>
  <c r="AG194" i="11"/>
  <c r="AH194" i="11"/>
  <c r="AI194" i="11"/>
  <c r="P194" i="11"/>
  <c r="Q204" i="11"/>
  <c r="R204" i="11"/>
  <c r="S204" i="11"/>
  <c r="T204" i="11"/>
  <c r="U204" i="11"/>
  <c r="V204" i="11"/>
  <c r="W204" i="11"/>
  <c r="X204" i="11"/>
  <c r="Y204" i="11"/>
  <c r="Z204" i="11"/>
  <c r="AA204" i="11"/>
  <c r="AB204" i="11"/>
  <c r="AC204" i="11"/>
  <c r="AD204" i="11"/>
  <c r="AE204" i="11"/>
  <c r="AF204" i="11"/>
  <c r="AG204" i="11"/>
  <c r="AH204" i="11"/>
  <c r="AI204" i="11"/>
  <c r="P204" i="11"/>
  <c r="Q203" i="11"/>
  <c r="R203" i="11"/>
  <c r="S203" i="11"/>
  <c r="T203" i="11"/>
  <c r="U203" i="11"/>
  <c r="V203" i="11"/>
  <c r="W203" i="11"/>
  <c r="X203" i="11"/>
  <c r="Y203" i="11"/>
  <c r="Z203" i="11"/>
  <c r="AA203" i="11"/>
  <c r="AB203" i="11"/>
  <c r="AC203" i="11"/>
  <c r="AD203" i="11"/>
  <c r="AE203" i="11"/>
  <c r="AF203" i="11"/>
  <c r="AG203" i="11"/>
  <c r="AH203" i="11"/>
  <c r="AI203" i="11"/>
  <c r="P203" i="11"/>
  <c r="S200" i="11"/>
  <c r="R200" i="11" l="1"/>
  <c r="P200" i="11"/>
  <c r="Q200" i="11"/>
  <c r="T200" i="11"/>
  <c r="T131" i="66"/>
  <c r="U131" i="66"/>
  <c r="V131" i="66"/>
  <c r="W131" i="66"/>
  <c r="X131" i="66"/>
  <c r="S131" i="66"/>
  <c r="T122" i="66"/>
  <c r="U122" i="66"/>
  <c r="V122" i="66"/>
  <c r="W122" i="66"/>
  <c r="X122" i="66"/>
  <c r="S122" i="66"/>
  <c r="T113" i="66"/>
  <c r="U113" i="66"/>
  <c r="V113" i="66"/>
  <c r="W113" i="66"/>
  <c r="X113" i="66"/>
  <c r="S113" i="66"/>
  <c r="T104" i="66"/>
  <c r="U104" i="66"/>
  <c r="V104" i="66"/>
  <c r="W104" i="66"/>
  <c r="X104" i="66"/>
  <c r="S104" i="66"/>
  <c r="T95" i="66"/>
  <c r="U95" i="66"/>
  <c r="V95" i="66"/>
  <c r="W95" i="66"/>
  <c r="X95" i="66"/>
  <c r="S95" i="66"/>
  <c r="T86" i="66"/>
  <c r="U86" i="66"/>
  <c r="V86" i="66"/>
  <c r="W86" i="66"/>
  <c r="X86" i="66"/>
  <c r="S86" i="66"/>
  <c r="T51" i="66"/>
  <c r="U51" i="66"/>
  <c r="V51" i="66"/>
  <c r="W51" i="66"/>
  <c r="X51" i="66"/>
  <c r="S51" i="66"/>
  <c r="Z51" i="66"/>
  <c r="T42" i="66"/>
  <c r="U42" i="66"/>
  <c r="V42" i="66"/>
  <c r="W42" i="66"/>
  <c r="X42" i="66"/>
  <c r="S42" i="66"/>
  <c r="Z42" i="66"/>
  <c r="T33" i="66"/>
  <c r="U33" i="66"/>
  <c r="V33" i="66"/>
  <c r="W33" i="66"/>
  <c r="X33" i="66"/>
  <c r="S33" i="66"/>
  <c r="Z33" i="66"/>
  <c r="S24" i="66"/>
  <c r="T24" i="66"/>
  <c r="U24" i="66"/>
  <c r="V24" i="66"/>
  <c r="W24" i="66"/>
  <c r="X24" i="66"/>
  <c r="Z24" i="66"/>
  <c r="BL75" i="11" l="1"/>
  <c r="BL84" i="11"/>
  <c r="BQ48" i="11" l="1"/>
  <c r="BO48" i="11"/>
  <c r="BO47" i="11"/>
  <c r="BL47" i="11"/>
  <c r="BL83" i="11" l="1"/>
  <c r="Z63" i="66"/>
  <c r="X63" i="66"/>
  <c r="W63" i="66"/>
  <c r="V63" i="66"/>
  <c r="U63" i="66"/>
  <c r="T63" i="66"/>
  <c r="S63" i="66"/>
  <c r="AI59" i="66"/>
  <c r="AH59" i="66"/>
  <c r="AG59" i="66"/>
  <c r="AF59" i="66"/>
  <c r="AE59" i="66"/>
  <c r="AD59" i="66"/>
  <c r="AC59" i="66"/>
  <c r="AB59" i="66"/>
  <c r="AA59" i="66"/>
  <c r="Z59" i="66"/>
  <c r="Y59" i="66"/>
  <c r="X59" i="66"/>
  <c r="W59" i="66"/>
  <c r="V59" i="66"/>
  <c r="U59" i="66"/>
  <c r="T59" i="66"/>
  <c r="S59" i="66"/>
  <c r="R59" i="66"/>
  <c r="Q59" i="66"/>
  <c r="P59" i="66"/>
  <c r="AI57" i="66"/>
  <c r="AH57" i="66"/>
  <c r="AG57" i="66"/>
  <c r="AF57" i="66"/>
  <c r="AE57" i="66"/>
  <c r="AD57" i="66"/>
  <c r="AC57" i="66"/>
  <c r="AB57" i="66"/>
  <c r="AA57" i="66"/>
  <c r="Z57" i="66"/>
  <c r="Y57" i="66"/>
  <c r="X57" i="66"/>
  <c r="W57" i="66"/>
  <c r="V57" i="66"/>
  <c r="U57" i="66"/>
  <c r="T57" i="66"/>
  <c r="S57" i="66"/>
  <c r="R57" i="66"/>
  <c r="Q57" i="66"/>
  <c r="P57" i="66"/>
  <c r="BL49" i="11" l="1"/>
  <c r="BL183" i="11"/>
  <c r="BL51" i="11" l="1"/>
  <c r="BL50" i="11"/>
  <c r="BL46" i="11"/>
  <c r="BL43" i="11"/>
  <c r="BL146" i="11" l="1"/>
  <c r="BP144" i="11" l="1"/>
  <c r="BO144" i="11"/>
  <c r="Y32" i="222" l="1"/>
  <c r="Z43" i="224"/>
  <c r="BR146" i="11"/>
  <c r="BQ146" i="11"/>
  <c r="BP146" i="11"/>
  <c r="BO146" i="11"/>
  <c r="BN146" i="11"/>
  <c r="BM146" i="11"/>
  <c r="BL144" i="11"/>
  <c r="X29" i="228" s="1"/>
  <c r="BL143" i="11"/>
  <c r="BP188" i="11"/>
  <c r="BL184" i="11"/>
  <c r="BO184" i="11"/>
  <c r="BP189" i="11"/>
  <c r="BP190" i="11"/>
  <c r="BP192" i="11"/>
  <c r="BO190" i="11"/>
  <c r="BO191" i="11"/>
  <c r="BO192" i="11"/>
  <c r="BO189" i="11"/>
  <c r="BL190" i="11"/>
  <c r="BM190" i="11" s="1"/>
  <c r="BL191" i="11"/>
  <c r="BM191" i="11" s="1"/>
  <c r="BL192" i="11"/>
  <c r="BM192" i="11" s="1"/>
  <c r="BL189" i="11"/>
  <c r="BM189" i="11" s="1"/>
  <c r="BO188" i="11"/>
  <c r="BL188" i="11"/>
  <c r="BR76" i="11"/>
  <c r="BQ76" i="11"/>
  <c r="BP76" i="11"/>
  <c r="BO76" i="11"/>
  <c r="BS76" i="11"/>
  <c r="BN76" i="11"/>
  <c r="BM76" i="11"/>
  <c r="BL36" i="11"/>
  <c r="BL27" i="11"/>
  <c r="BL26" i="11"/>
  <c r="P27" i="11" s="1"/>
  <c r="Y38" i="222" l="1"/>
  <c r="AC38" i="224"/>
  <c r="AA28" i="197"/>
  <c r="M28" i="11"/>
  <c r="BL29" i="11" s="1"/>
  <c r="BN192" i="11"/>
  <c r="BN191" i="11"/>
  <c r="BN190" i="11"/>
  <c r="BN189" i="11"/>
  <c r="Q27" i="11"/>
  <c r="R27" i="11"/>
  <c r="T27" i="11"/>
  <c r="S27" i="11"/>
  <c r="BL30" i="11" l="1"/>
  <c r="BL149" i="11"/>
  <c r="X5" i="228" l="1"/>
  <c r="T6" i="226"/>
  <c r="T11" i="227"/>
  <c r="I38" i="224"/>
  <c r="N33" i="225"/>
  <c r="G37" i="222"/>
  <c r="T11" i="210"/>
  <c r="I27" i="197"/>
  <c r="M246" i="11"/>
  <c r="P419" i="66"/>
  <c r="Q419" i="66"/>
  <c r="R419" i="66"/>
  <c r="S419" i="66"/>
  <c r="T419" i="66"/>
  <c r="U419" i="66"/>
  <c r="V419" i="66"/>
  <c r="W419" i="66"/>
  <c r="X419" i="66"/>
  <c r="Y419" i="66"/>
  <c r="Y427" i="66" l="1"/>
  <c r="X427" i="66"/>
  <c r="W427" i="66"/>
  <c r="V427" i="66"/>
  <c r="U427" i="66"/>
  <c r="T427" i="66"/>
  <c r="S427" i="66"/>
  <c r="R427" i="66"/>
  <c r="Q427" i="66"/>
  <c r="P427" i="66"/>
  <c r="Y411" i="66"/>
  <c r="X411" i="66"/>
  <c r="W411" i="66"/>
  <c r="V411" i="66"/>
  <c r="U411" i="66"/>
  <c r="T411" i="66"/>
  <c r="S411" i="66"/>
  <c r="R411" i="66"/>
  <c r="Q411" i="66"/>
  <c r="P411" i="66"/>
  <c r="Y403" i="66"/>
  <c r="X403" i="66"/>
  <c r="W403" i="66"/>
  <c r="V403" i="66"/>
  <c r="U403" i="66"/>
  <c r="T403" i="66"/>
  <c r="S403" i="66"/>
  <c r="R403" i="66"/>
  <c r="Q403" i="66"/>
  <c r="P403" i="66"/>
  <c r="Y395" i="66"/>
  <c r="X395" i="66"/>
  <c r="W395" i="66"/>
  <c r="V395" i="66"/>
  <c r="U395" i="66"/>
  <c r="T395" i="66"/>
  <c r="S395" i="66"/>
  <c r="R395" i="66"/>
  <c r="Q395" i="66"/>
  <c r="P395" i="66"/>
  <c r="Y387" i="66"/>
  <c r="X387" i="66"/>
  <c r="W387" i="66"/>
  <c r="V387" i="66"/>
  <c r="U387" i="66"/>
  <c r="T387" i="66"/>
  <c r="S387" i="66"/>
  <c r="R387" i="66"/>
  <c r="Q387" i="66"/>
  <c r="P387" i="66"/>
  <c r="Y379" i="66"/>
  <c r="X379" i="66"/>
  <c r="W379" i="66"/>
  <c r="V379" i="66"/>
  <c r="U379" i="66"/>
  <c r="T379" i="66"/>
  <c r="S379" i="66"/>
  <c r="R379" i="66"/>
  <c r="Q379" i="66"/>
  <c r="P379" i="66"/>
  <c r="Y371" i="66"/>
  <c r="X371" i="66"/>
  <c r="W371" i="66"/>
  <c r="V371" i="66"/>
  <c r="U371" i="66"/>
  <c r="T371" i="66"/>
  <c r="S371" i="66"/>
  <c r="R371" i="66"/>
  <c r="Q371" i="66"/>
  <c r="P371" i="66"/>
  <c r="Y363" i="66"/>
  <c r="X363" i="66"/>
  <c r="W363" i="66"/>
  <c r="V363" i="66"/>
  <c r="U363" i="66"/>
  <c r="T363" i="66"/>
  <c r="S363" i="66"/>
  <c r="R363" i="66"/>
  <c r="Q363" i="66"/>
  <c r="P363" i="66"/>
  <c r="Y355" i="66"/>
  <c r="X355" i="66"/>
  <c r="W355" i="66"/>
  <c r="V355" i="66"/>
  <c r="U355" i="66"/>
  <c r="T355" i="66"/>
  <c r="S355" i="66"/>
  <c r="R355" i="66"/>
  <c r="Q355" i="66"/>
  <c r="P355" i="66"/>
  <c r="Y347" i="66"/>
  <c r="X347" i="66"/>
  <c r="W347" i="66"/>
  <c r="V347" i="66"/>
  <c r="U347" i="66"/>
  <c r="T347" i="66"/>
  <c r="S347" i="66"/>
  <c r="R347" i="66"/>
  <c r="Q347" i="66"/>
  <c r="P347" i="66"/>
  <c r="Y339" i="66"/>
  <c r="X339" i="66"/>
  <c r="W339" i="66"/>
  <c r="V339" i="66"/>
  <c r="U339" i="66"/>
  <c r="T339" i="66"/>
  <c r="S339" i="66"/>
  <c r="R339" i="66"/>
  <c r="Q339" i="66"/>
  <c r="P339" i="66"/>
  <c r="Y331" i="66"/>
  <c r="X331" i="66"/>
  <c r="W331" i="66"/>
  <c r="V331" i="66"/>
  <c r="U331" i="66"/>
  <c r="T331" i="66"/>
  <c r="S331" i="66"/>
  <c r="R331" i="66"/>
  <c r="Q331" i="66"/>
  <c r="P331" i="66"/>
  <c r="Y323" i="66"/>
  <c r="X323" i="66"/>
  <c r="W323" i="66"/>
  <c r="V323" i="66"/>
  <c r="U323" i="66"/>
  <c r="T323" i="66"/>
  <c r="S323" i="66"/>
  <c r="R323" i="66"/>
  <c r="Q323" i="66"/>
  <c r="P323" i="66"/>
  <c r="Y315" i="66"/>
  <c r="X315" i="66"/>
  <c r="W315" i="66"/>
  <c r="V315" i="66"/>
  <c r="U315" i="66"/>
  <c r="T315" i="66"/>
  <c r="S315" i="66"/>
  <c r="R315" i="66"/>
  <c r="Q315" i="66"/>
  <c r="P315" i="66"/>
  <c r="Y307" i="66"/>
  <c r="X307" i="66"/>
  <c r="W307" i="66"/>
  <c r="V307" i="66"/>
  <c r="U307" i="66"/>
  <c r="T307" i="66"/>
  <c r="S307" i="66"/>
  <c r="R307" i="66"/>
  <c r="Q307" i="66"/>
  <c r="P307" i="66"/>
  <c r="Y299" i="66"/>
  <c r="X299" i="66"/>
  <c r="W299" i="66"/>
  <c r="V299" i="66"/>
  <c r="U299" i="66"/>
  <c r="T299" i="66"/>
  <c r="S299" i="66"/>
  <c r="R299" i="66"/>
  <c r="Q299" i="66"/>
  <c r="P299" i="66"/>
  <c r="Y291" i="66"/>
  <c r="X291" i="66"/>
  <c r="W291" i="66"/>
  <c r="V291" i="66"/>
  <c r="U291" i="66"/>
  <c r="T291" i="66"/>
  <c r="S291" i="66"/>
  <c r="R291" i="66"/>
  <c r="Q291" i="66"/>
  <c r="P291" i="66"/>
  <c r="Y283" i="66"/>
  <c r="X283" i="66"/>
  <c r="W283" i="66"/>
  <c r="V283" i="66"/>
  <c r="U283" i="66"/>
  <c r="T283" i="66"/>
  <c r="S283" i="66"/>
  <c r="R283" i="66"/>
  <c r="Q283" i="66"/>
  <c r="P283" i="66"/>
  <c r="Y275" i="66"/>
  <c r="X275" i="66"/>
  <c r="W275" i="66"/>
  <c r="V275" i="66"/>
  <c r="U275" i="66"/>
  <c r="T275" i="66"/>
  <c r="S275" i="66"/>
  <c r="R275" i="66"/>
  <c r="Q275" i="66"/>
  <c r="P275" i="66"/>
  <c r="Y267" i="66"/>
  <c r="X267" i="66"/>
  <c r="W267" i="66"/>
  <c r="V267" i="66"/>
  <c r="U267" i="66"/>
  <c r="T267" i="66"/>
  <c r="S267" i="66"/>
  <c r="R267" i="66"/>
  <c r="Q267" i="66"/>
  <c r="P267" i="66"/>
  <c r="Y259" i="66"/>
  <c r="X259" i="66"/>
  <c r="W259" i="66"/>
  <c r="V259" i="66"/>
  <c r="U259" i="66"/>
  <c r="T259" i="66"/>
  <c r="S259" i="66"/>
  <c r="R259" i="66"/>
  <c r="Q259" i="66"/>
  <c r="P259" i="66"/>
  <c r="Y251" i="66"/>
  <c r="X251" i="66"/>
  <c r="W251" i="66"/>
  <c r="V251" i="66"/>
  <c r="U251" i="66"/>
  <c r="T251" i="66"/>
  <c r="S251" i="66"/>
  <c r="R251" i="66"/>
  <c r="Q251" i="66"/>
  <c r="P251" i="66"/>
  <c r="AI188" i="66"/>
  <c r="AH188" i="66"/>
  <c r="AG188" i="66"/>
  <c r="AF188" i="66"/>
  <c r="AE188" i="66"/>
  <c r="AD188" i="66"/>
  <c r="AC188" i="66"/>
  <c r="AB188" i="66"/>
  <c r="AA188" i="66"/>
  <c r="Z188" i="66"/>
  <c r="Y188" i="66"/>
  <c r="X188" i="66"/>
  <c r="W188" i="66"/>
  <c r="V188" i="66"/>
  <c r="U188" i="66"/>
  <c r="T188" i="66"/>
  <c r="S188" i="66"/>
  <c r="R188" i="66"/>
  <c r="Q188" i="66"/>
  <c r="P188" i="66"/>
  <c r="AI187" i="66"/>
  <c r="AH187" i="66"/>
  <c r="AG187" i="66"/>
  <c r="AF187" i="66"/>
  <c r="AE187" i="66"/>
  <c r="AD187" i="66"/>
  <c r="AC187" i="66"/>
  <c r="AB187" i="66"/>
  <c r="AA187" i="66"/>
  <c r="Z187" i="66"/>
  <c r="Y187" i="66"/>
  <c r="X187" i="66"/>
  <c r="W187" i="66"/>
  <c r="V187" i="66"/>
  <c r="U187" i="66"/>
  <c r="T187" i="66"/>
  <c r="S187" i="66"/>
  <c r="R187" i="66"/>
  <c r="Q187" i="66"/>
  <c r="P187" i="66"/>
  <c r="AI181" i="66"/>
  <c r="AH181" i="66"/>
  <c r="AG181" i="66"/>
  <c r="AF181" i="66"/>
  <c r="AE181" i="66"/>
  <c r="AD181" i="66"/>
  <c r="AC181" i="66"/>
  <c r="AB181" i="66"/>
  <c r="AA181" i="66"/>
  <c r="Z181" i="66"/>
  <c r="Y181" i="66"/>
  <c r="X181" i="66"/>
  <c r="W181" i="66"/>
  <c r="V181" i="66"/>
  <c r="U181" i="66"/>
  <c r="T181" i="66"/>
  <c r="S181" i="66"/>
  <c r="R181" i="66"/>
  <c r="Q181" i="66"/>
  <c r="P181" i="66"/>
  <c r="AI179" i="66"/>
  <c r="AH179" i="66"/>
  <c r="AG179" i="66"/>
  <c r="AF179" i="66"/>
  <c r="AE179" i="66"/>
  <c r="AD179" i="66"/>
  <c r="AC179" i="66"/>
  <c r="AB179" i="66"/>
  <c r="AA179" i="66"/>
  <c r="Z179" i="66"/>
  <c r="Y179" i="66"/>
  <c r="X179" i="66"/>
  <c r="W179" i="66"/>
  <c r="V179" i="66"/>
  <c r="U179" i="66"/>
  <c r="T179" i="66"/>
  <c r="S179" i="66"/>
  <c r="R179" i="66"/>
  <c r="Q179" i="66"/>
  <c r="P179" i="66"/>
  <c r="AI175" i="66"/>
  <c r="AH175" i="66"/>
  <c r="AG175" i="66"/>
  <c r="AF175" i="66"/>
  <c r="AE175" i="66"/>
  <c r="AD175" i="66"/>
  <c r="AC175" i="66"/>
  <c r="AB175" i="66"/>
  <c r="AA175" i="66"/>
  <c r="Z175" i="66"/>
  <c r="Y175" i="66"/>
  <c r="X175" i="66"/>
  <c r="W175" i="66"/>
  <c r="V175" i="66"/>
  <c r="U175" i="66"/>
  <c r="T175" i="66"/>
  <c r="S175" i="66"/>
  <c r="R175" i="66"/>
  <c r="Q175" i="66"/>
  <c r="P175" i="66"/>
  <c r="AI174" i="66"/>
  <c r="AH174" i="66"/>
  <c r="AG174" i="66"/>
  <c r="AF174" i="66"/>
  <c r="AE174" i="66"/>
  <c r="AD174" i="66"/>
  <c r="AC174" i="66"/>
  <c r="AB174" i="66"/>
  <c r="AA174" i="66"/>
  <c r="Z174" i="66"/>
  <c r="Y174" i="66"/>
  <c r="X174" i="66"/>
  <c r="W174" i="66"/>
  <c r="V174" i="66"/>
  <c r="U174" i="66"/>
  <c r="T174" i="66"/>
  <c r="S174" i="66"/>
  <c r="R174" i="66"/>
  <c r="Q174" i="66"/>
  <c r="P174" i="66"/>
  <c r="AI168" i="66"/>
  <c r="AH168" i="66"/>
  <c r="AG168" i="66"/>
  <c r="AF168" i="66"/>
  <c r="AE168" i="66"/>
  <c r="AD168" i="66"/>
  <c r="AC168" i="66"/>
  <c r="AB168" i="66"/>
  <c r="AA168" i="66"/>
  <c r="Z168" i="66"/>
  <c r="Y168" i="66"/>
  <c r="X168" i="66"/>
  <c r="W168" i="66"/>
  <c r="V168" i="66"/>
  <c r="U168" i="66"/>
  <c r="T168" i="66"/>
  <c r="S168" i="66"/>
  <c r="R168" i="66"/>
  <c r="Q168" i="66"/>
  <c r="P168" i="66"/>
  <c r="AI166" i="66"/>
  <c r="AH166" i="66"/>
  <c r="AG166" i="66"/>
  <c r="AF166" i="66"/>
  <c r="AE166" i="66"/>
  <c r="AD166" i="66"/>
  <c r="AC166" i="66"/>
  <c r="AB166" i="66"/>
  <c r="AA166" i="66"/>
  <c r="Z166" i="66"/>
  <c r="Y166" i="66"/>
  <c r="X166" i="66"/>
  <c r="W166" i="66"/>
  <c r="V166" i="66"/>
  <c r="U166" i="66"/>
  <c r="T166" i="66"/>
  <c r="S166" i="66"/>
  <c r="R166" i="66"/>
  <c r="Q166" i="66"/>
  <c r="P166" i="66"/>
  <c r="AI162" i="66"/>
  <c r="AH162" i="66"/>
  <c r="AG162" i="66"/>
  <c r="AF162" i="66"/>
  <c r="AE162" i="66"/>
  <c r="AD162" i="66"/>
  <c r="AC162" i="66"/>
  <c r="AB162" i="66"/>
  <c r="AA162" i="66"/>
  <c r="Z162" i="66"/>
  <c r="Y162" i="66"/>
  <c r="X162" i="66"/>
  <c r="W162" i="66"/>
  <c r="V162" i="66"/>
  <c r="U162" i="66"/>
  <c r="T162" i="66"/>
  <c r="S162" i="66"/>
  <c r="R162" i="66"/>
  <c r="Q162" i="66"/>
  <c r="P162" i="66"/>
  <c r="AI161" i="66"/>
  <c r="AH161" i="66"/>
  <c r="AG161" i="66"/>
  <c r="AF161" i="66"/>
  <c r="AE161" i="66"/>
  <c r="AD161" i="66"/>
  <c r="AC161" i="66"/>
  <c r="AB161" i="66"/>
  <c r="AA161" i="66"/>
  <c r="Z161" i="66"/>
  <c r="Y161" i="66"/>
  <c r="X161" i="66"/>
  <c r="W161" i="66"/>
  <c r="V161" i="66"/>
  <c r="U161" i="66"/>
  <c r="T161" i="66"/>
  <c r="S161" i="66"/>
  <c r="R161" i="66"/>
  <c r="Q161" i="66"/>
  <c r="P161" i="66"/>
  <c r="AI149" i="66"/>
  <c r="AH149" i="66"/>
  <c r="AG149" i="66"/>
  <c r="AF149" i="66"/>
  <c r="AE149" i="66"/>
  <c r="AD149" i="66"/>
  <c r="AC149" i="66"/>
  <c r="AB149" i="66"/>
  <c r="AA149" i="66"/>
  <c r="Z149" i="66"/>
  <c r="Y149" i="66"/>
  <c r="X149" i="66"/>
  <c r="W149" i="66"/>
  <c r="V149" i="66"/>
  <c r="U149" i="66"/>
  <c r="T149" i="66"/>
  <c r="S149" i="66"/>
  <c r="R149" i="66"/>
  <c r="Q149" i="66"/>
  <c r="P149" i="66"/>
  <c r="AI148" i="66"/>
  <c r="AH148" i="66"/>
  <c r="AG148" i="66"/>
  <c r="AF148" i="66"/>
  <c r="AE148" i="66"/>
  <c r="AD148" i="66"/>
  <c r="AC148" i="66"/>
  <c r="AB148" i="66"/>
  <c r="AA148" i="66"/>
  <c r="Z148" i="66"/>
  <c r="Y148" i="66"/>
  <c r="X148" i="66"/>
  <c r="W148" i="66"/>
  <c r="V148" i="66"/>
  <c r="U148" i="66"/>
  <c r="T148" i="66"/>
  <c r="S148" i="66"/>
  <c r="R148" i="66"/>
  <c r="Q148" i="66"/>
  <c r="P148" i="66"/>
  <c r="AI142" i="66"/>
  <c r="AH142" i="66"/>
  <c r="AG142" i="66"/>
  <c r="AF142" i="66"/>
  <c r="AE142" i="66"/>
  <c r="AD142" i="66"/>
  <c r="AC142" i="66"/>
  <c r="AB142" i="66"/>
  <c r="AA142" i="66"/>
  <c r="Z142" i="66"/>
  <c r="Y142" i="66"/>
  <c r="X142" i="66"/>
  <c r="W142" i="66"/>
  <c r="V142" i="66"/>
  <c r="U142" i="66"/>
  <c r="T142" i="66"/>
  <c r="S142" i="66"/>
  <c r="R142" i="66"/>
  <c r="Q142" i="66"/>
  <c r="P142" i="66"/>
  <c r="AI140" i="66"/>
  <c r="AH140" i="66"/>
  <c r="AG140" i="66"/>
  <c r="AF140" i="66"/>
  <c r="AE140" i="66"/>
  <c r="AD140" i="66"/>
  <c r="AC140" i="66"/>
  <c r="AB140" i="66"/>
  <c r="AA140" i="66"/>
  <c r="Z140" i="66"/>
  <c r="Y140" i="66"/>
  <c r="X140" i="66"/>
  <c r="W140" i="66"/>
  <c r="V140" i="66"/>
  <c r="U140" i="66"/>
  <c r="T140" i="66"/>
  <c r="S140" i="66"/>
  <c r="R140" i="66"/>
  <c r="Q140" i="66"/>
  <c r="P140" i="66"/>
  <c r="AI128" i="66"/>
  <c r="AH128" i="66"/>
  <c r="AG128" i="66"/>
  <c r="AF128" i="66"/>
  <c r="AE128" i="66"/>
  <c r="AD128" i="66"/>
  <c r="AC128" i="66"/>
  <c r="AB128" i="66"/>
  <c r="AA128" i="66"/>
  <c r="Z128" i="66"/>
  <c r="Y128" i="66"/>
  <c r="X128" i="66"/>
  <c r="W128" i="66"/>
  <c r="V128" i="66"/>
  <c r="U128" i="66"/>
  <c r="T128" i="66"/>
  <c r="S128" i="66"/>
  <c r="R128" i="66"/>
  <c r="Q128" i="66"/>
  <c r="P128" i="66"/>
  <c r="AI126" i="66"/>
  <c r="AH126" i="66"/>
  <c r="AG126" i="66"/>
  <c r="AF126" i="66"/>
  <c r="AE126" i="66"/>
  <c r="AD126" i="66"/>
  <c r="AC126" i="66"/>
  <c r="AB126" i="66"/>
  <c r="AA126" i="66"/>
  <c r="Z126" i="66"/>
  <c r="Y126" i="66"/>
  <c r="X126" i="66"/>
  <c r="W126" i="66"/>
  <c r="V126" i="66"/>
  <c r="U126" i="66"/>
  <c r="T126" i="66"/>
  <c r="S126" i="66"/>
  <c r="R126" i="66"/>
  <c r="Q126" i="66"/>
  <c r="P126" i="66"/>
  <c r="AI119" i="66"/>
  <c r="AH119" i="66"/>
  <c r="AG119" i="66"/>
  <c r="AF119" i="66"/>
  <c r="AE119" i="66"/>
  <c r="AD119" i="66"/>
  <c r="AC119" i="66"/>
  <c r="AB119" i="66"/>
  <c r="AA119" i="66"/>
  <c r="Z119" i="66"/>
  <c r="Y119" i="66"/>
  <c r="X119" i="66"/>
  <c r="W119" i="66"/>
  <c r="V119" i="66"/>
  <c r="U119" i="66"/>
  <c r="T119" i="66"/>
  <c r="S119" i="66"/>
  <c r="R119" i="66"/>
  <c r="Q119" i="66"/>
  <c r="P119" i="66"/>
  <c r="AI117" i="66"/>
  <c r="AH117" i="66"/>
  <c r="AG117" i="66"/>
  <c r="AF117" i="66"/>
  <c r="AE117" i="66"/>
  <c r="AD117" i="66"/>
  <c r="AC117" i="66"/>
  <c r="AB117" i="66"/>
  <c r="AA117" i="66"/>
  <c r="Z117" i="66"/>
  <c r="Y117" i="66"/>
  <c r="X117" i="66"/>
  <c r="W117" i="66"/>
  <c r="V117" i="66"/>
  <c r="U117" i="66"/>
  <c r="T117" i="66"/>
  <c r="S117" i="66"/>
  <c r="R117" i="66"/>
  <c r="Q117" i="66"/>
  <c r="P117" i="66"/>
  <c r="AI110" i="66"/>
  <c r="AH110" i="66"/>
  <c r="AG110" i="66"/>
  <c r="AF110" i="66"/>
  <c r="AE110" i="66"/>
  <c r="AD110" i="66"/>
  <c r="AC110" i="66"/>
  <c r="AB110" i="66"/>
  <c r="AA110" i="66"/>
  <c r="Z110" i="66"/>
  <c r="Y110" i="66"/>
  <c r="X110" i="66"/>
  <c r="W110" i="66"/>
  <c r="V110" i="66"/>
  <c r="U110" i="66"/>
  <c r="T110" i="66"/>
  <c r="S110" i="66"/>
  <c r="R110" i="66"/>
  <c r="Q110" i="66"/>
  <c r="P110" i="66"/>
  <c r="AI108" i="66"/>
  <c r="AH108" i="66"/>
  <c r="AG108" i="66"/>
  <c r="AF108" i="66"/>
  <c r="AE108" i="66"/>
  <c r="AD108" i="66"/>
  <c r="AC108" i="66"/>
  <c r="AB108" i="66"/>
  <c r="AA108" i="66"/>
  <c r="Z108" i="66"/>
  <c r="Y108" i="66"/>
  <c r="X108" i="66"/>
  <c r="W108" i="66"/>
  <c r="V108" i="66"/>
  <c r="U108" i="66"/>
  <c r="T108" i="66"/>
  <c r="S108" i="66"/>
  <c r="R108" i="66"/>
  <c r="Q108" i="66"/>
  <c r="P108" i="66"/>
  <c r="AI101" i="66"/>
  <c r="AH101" i="66"/>
  <c r="AG101" i="66"/>
  <c r="AF101" i="66"/>
  <c r="AE101" i="66"/>
  <c r="AD101" i="66"/>
  <c r="AC101" i="66"/>
  <c r="AB101" i="66"/>
  <c r="AA101" i="66"/>
  <c r="Z101" i="66"/>
  <c r="Y101" i="66"/>
  <c r="X101" i="66"/>
  <c r="W101" i="66"/>
  <c r="V101" i="66"/>
  <c r="U101" i="66"/>
  <c r="T101" i="66"/>
  <c r="S101" i="66"/>
  <c r="R101" i="66"/>
  <c r="Q101" i="66"/>
  <c r="P101" i="66"/>
  <c r="AI99" i="66"/>
  <c r="AH99" i="66"/>
  <c r="AG99" i="66"/>
  <c r="AF99" i="66"/>
  <c r="AE99" i="66"/>
  <c r="AD99" i="66"/>
  <c r="AC99" i="66"/>
  <c r="AB99" i="66"/>
  <c r="AA99" i="66"/>
  <c r="Z99" i="66"/>
  <c r="Y99" i="66"/>
  <c r="X99" i="66"/>
  <c r="W99" i="66"/>
  <c r="V99" i="66"/>
  <c r="U99" i="66"/>
  <c r="T99" i="66"/>
  <c r="S99" i="66"/>
  <c r="R99" i="66"/>
  <c r="Q99" i="66"/>
  <c r="P99" i="66"/>
  <c r="AI92" i="66"/>
  <c r="AH92" i="66"/>
  <c r="AG92" i="66"/>
  <c r="AF92" i="66"/>
  <c r="AE92" i="66"/>
  <c r="AD92" i="66"/>
  <c r="AC92" i="66"/>
  <c r="AB92" i="66"/>
  <c r="AA92" i="66"/>
  <c r="Z92" i="66"/>
  <c r="Y92" i="66"/>
  <c r="X92" i="66"/>
  <c r="W92" i="66"/>
  <c r="V92" i="66"/>
  <c r="U92" i="66"/>
  <c r="T92" i="66"/>
  <c r="S92" i="66"/>
  <c r="R92" i="66"/>
  <c r="Q92" i="66"/>
  <c r="P92" i="66"/>
  <c r="AI90" i="66"/>
  <c r="AH90" i="66"/>
  <c r="AG90" i="66"/>
  <c r="AF90" i="66"/>
  <c r="AE90" i="66"/>
  <c r="AD90" i="66"/>
  <c r="AC90" i="66"/>
  <c r="AB90" i="66"/>
  <c r="AA90" i="66"/>
  <c r="Z90" i="66"/>
  <c r="Y90" i="66"/>
  <c r="X90" i="66"/>
  <c r="W90" i="66"/>
  <c r="V90" i="66"/>
  <c r="U90" i="66"/>
  <c r="T90" i="66"/>
  <c r="S90" i="66"/>
  <c r="R90" i="66"/>
  <c r="Q90" i="66"/>
  <c r="P90" i="66"/>
  <c r="AI83" i="66"/>
  <c r="AH83" i="66"/>
  <c r="AG83" i="66"/>
  <c r="AF83" i="66"/>
  <c r="AE83" i="66"/>
  <c r="AD83" i="66"/>
  <c r="AC83" i="66"/>
  <c r="AB83" i="66"/>
  <c r="AA83" i="66"/>
  <c r="Z83" i="66"/>
  <c r="Y83" i="66"/>
  <c r="X83" i="66"/>
  <c r="W83" i="66"/>
  <c r="V83" i="66"/>
  <c r="U83" i="66"/>
  <c r="T83" i="66"/>
  <c r="S83" i="66"/>
  <c r="R83" i="66"/>
  <c r="Q83" i="66"/>
  <c r="P83" i="66"/>
  <c r="AI81" i="66"/>
  <c r="AH81" i="66"/>
  <c r="AG81" i="66"/>
  <c r="AF81" i="66"/>
  <c r="AE81" i="66"/>
  <c r="AD81" i="66"/>
  <c r="AC81" i="66"/>
  <c r="AB81" i="66"/>
  <c r="AA81" i="66"/>
  <c r="Z81" i="66"/>
  <c r="Y81" i="66"/>
  <c r="X81" i="66"/>
  <c r="W81" i="66"/>
  <c r="V81" i="66"/>
  <c r="U81" i="66"/>
  <c r="T81" i="66"/>
  <c r="S81" i="66"/>
  <c r="R81" i="66"/>
  <c r="Q81" i="66"/>
  <c r="P81" i="66"/>
  <c r="X77" i="66"/>
  <c r="W77" i="66"/>
  <c r="V77" i="66"/>
  <c r="U77" i="66"/>
  <c r="T77" i="66"/>
  <c r="S77" i="66"/>
  <c r="AI74" i="66"/>
  <c r="AH74" i="66"/>
  <c r="AG74" i="66"/>
  <c r="AF74" i="66"/>
  <c r="AE74" i="66"/>
  <c r="AD74" i="66"/>
  <c r="AC74" i="66"/>
  <c r="AB74" i="66"/>
  <c r="AA74" i="66"/>
  <c r="Z74" i="66"/>
  <c r="Y74" i="66"/>
  <c r="X74" i="66"/>
  <c r="W74" i="66"/>
  <c r="V74" i="66"/>
  <c r="U74" i="66"/>
  <c r="T74" i="66"/>
  <c r="S74" i="66"/>
  <c r="R74" i="66"/>
  <c r="Q74" i="66"/>
  <c r="P74" i="66"/>
  <c r="AI72" i="66"/>
  <c r="AH72" i="66"/>
  <c r="AG72" i="66"/>
  <c r="AF72" i="66"/>
  <c r="AE72" i="66"/>
  <c r="AD72" i="66"/>
  <c r="AC72" i="66"/>
  <c r="AB72" i="66"/>
  <c r="AA72" i="66"/>
  <c r="Z72" i="66"/>
  <c r="Y72" i="66"/>
  <c r="X72" i="66"/>
  <c r="W72" i="66"/>
  <c r="V72" i="66"/>
  <c r="U72" i="66"/>
  <c r="T72" i="66"/>
  <c r="S72" i="66"/>
  <c r="R72" i="66"/>
  <c r="Q72" i="66"/>
  <c r="P72" i="66"/>
  <c r="AI47" i="66"/>
  <c r="AH47" i="66"/>
  <c r="AG47" i="66"/>
  <c r="AF47" i="66"/>
  <c r="AE47" i="66"/>
  <c r="AD47" i="66"/>
  <c r="AC47" i="66"/>
  <c r="AB47" i="66"/>
  <c r="AA47" i="66"/>
  <c r="Z47" i="66"/>
  <c r="Y47" i="66"/>
  <c r="X47" i="66"/>
  <c r="W47" i="66"/>
  <c r="V47" i="66"/>
  <c r="U47" i="66"/>
  <c r="T47" i="66"/>
  <c r="S47" i="66"/>
  <c r="R47" i="66"/>
  <c r="Q47" i="66"/>
  <c r="P47" i="66"/>
  <c r="AI45" i="66"/>
  <c r="AH45" i="66"/>
  <c r="AG45" i="66"/>
  <c r="AF45" i="66"/>
  <c r="AE45" i="66"/>
  <c r="AD45" i="66"/>
  <c r="AC45" i="66"/>
  <c r="AB45" i="66"/>
  <c r="AA45" i="66"/>
  <c r="Z45" i="66"/>
  <c r="Y45" i="66"/>
  <c r="X45" i="66"/>
  <c r="W45" i="66"/>
  <c r="V45" i="66"/>
  <c r="U45" i="66"/>
  <c r="T45" i="66"/>
  <c r="S45" i="66"/>
  <c r="R45" i="66"/>
  <c r="Q45" i="66"/>
  <c r="P45" i="66"/>
  <c r="AI38" i="66"/>
  <c r="AH38" i="66"/>
  <c r="AG38" i="66"/>
  <c r="AF38" i="66"/>
  <c r="AE38" i="66"/>
  <c r="AD38" i="66"/>
  <c r="AC38" i="66"/>
  <c r="AB38" i="66"/>
  <c r="AA38" i="66"/>
  <c r="Z38" i="66"/>
  <c r="Y38" i="66"/>
  <c r="X38" i="66"/>
  <c r="W38" i="66"/>
  <c r="V38" i="66"/>
  <c r="U38" i="66"/>
  <c r="T38" i="66"/>
  <c r="S38" i="66"/>
  <c r="R38" i="66"/>
  <c r="Q38" i="66"/>
  <c r="P38" i="66"/>
  <c r="AI36" i="66"/>
  <c r="AH36" i="66"/>
  <c r="AG36" i="66"/>
  <c r="AF36" i="66"/>
  <c r="AE36" i="66"/>
  <c r="AD36" i="66"/>
  <c r="AC36" i="66"/>
  <c r="AB36" i="66"/>
  <c r="AA36" i="66"/>
  <c r="Z36" i="66"/>
  <c r="Y36" i="66"/>
  <c r="X36" i="66"/>
  <c r="W36" i="66"/>
  <c r="V36" i="66"/>
  <c r="U36" i="66"/>
  <c r="T36" i="66"/>
  <c r="S36" i="66"/>
  <c r="R36" i="66"/>
  <c r="Q36" i="66"/>
  <c r="P36" i="66"/>
  <c r="AI29" i="66"/>
  <c r="AH29" i="66"/>
  <c r="AG29" i="66"/>
  <c r="AF29" i="66"/>
  <c r="AE29" i="66"/>
  <c r="AD29" i="66"/>
  <c r="AC29" i="66"/>
  <c r="AB29" i="66"/>
  <c r="AA29" i="66"/>
  <c r="Z29" i="66"/>
  <c r="Y29" i="66"/>
  <c r="X29" i="66"/>
  <c r="W29" i="66"/>
  <c r="V29" i="66"/>
  <c r="U29" i="66"/>
  <c r="T29" i="66"/>
  <c r="S29" i="66"/>
  <c r="R29" i="66"/>
  <c r="Q29" i="66"/>
  <c r="P29" i="66"/>
  <c r="AI27" i="66"/>
  <c r="AH27" i="66"/>
  <c r="AG27" i="66"/>
  <c r="AF27" i="66"/>
  <c r="AE27" i="66"/>
  <c r="AD27" i="66"/>
  <c r="AC27" i="66"/>
  <c r="AB27" i="66"/>
  <c r="AA27" i="66"/>
  <c r="Z27" i="66"/>
  <c r="Y27" i="66"/>
  <c r="X27" i="66"/>
  <c r="W27" i="66"/>
  <c r="V27" i="66"/>
  <c r="U27" i="66"/>
  <c r="T27" i="66"/>
  <c r="S27" i="66"/>
  <c r="R27" i="66"/>
  <c r="Q27" i="66"/>
  <c r="P27" i="66"/>
  <c r="AI20" i="66"/>
  <c r="AH20" i="66"/>
  <c r="AG20" i="66"/>
  <c r="AF20" i="66"/>
  <c r="AE20" i="66"/>
  <c r="AD20" i="66"/>
  <c r="AC20" i="66"/>
  <c r="AB20" i="66"/>
  <c r="AA20" i="66"/>
  <c r="Z20" i="66"/>
  <c r="Y20" i="66"/>
  <c r="X20" i="66"/>
  <c r="W20" i="66"/>
  <c r="V20" i="66"/>
  <c r="U20" i="66"/>
  <c r="T20" i="66"/>
  <c r="S20" i="66"/>
  <c r="R20" i="66"/>
  <c r="Q20" i="66"/>
  <c r="P20" i="66"/>
  <c r="AI18" i="66"/>
  <c r="AH18" i="66"/>
  <c r="AG18" i="66"/>
  <c r="AF18" i="66"/>
  <c r="AE18" i="66"/>
  <c r="AD18" i="66"/>
  <c r="AC18" i="66"/>
  <c r="AB18" i="66"/>
  <c r="AA18" i="66"/>
  <c r="Z18" i="66"/>
  <c r="Y18" i="66"/>
  <c r="X18" i="66"/>
  <c r="W18" i="66"/>
  <c r="V18" i="66"/>
  <c r="U18" i="66"/>
  <c r="T18" i="66"/>
  <c r="S18" i="66"/>
  <c r="R18" i="66"/>
  <c r="Q18" i="66"/>
  <c r="P18" i="66"/>
  <c r="Z15" i="66"/>
  <c r="X15" i="66"/>
  <c r="W15" i="66"/>
  <c r="V15" i="66"/>
  <c r="U15" i="66"/>
  <c r="T15" i="66"/>
  <c r="S15" i="66"/>
  <c r="AI11" i="66"/>
  <c r="AH11" i="66"/>
  <c r="AG11" i="66"/>
  <c r="AF11" i="66"/>
  <c r="AE11" i="66"/>
  <c r="AD11" i="66"/>
  <c r="AC11" i="66"/>
  <c r="AB11" i="66"/>
  <c r="AA11" i="66"/>
  <c r="Z11" i="66"/>
  <c r="Y11" i="66"/>
  <c r="X11" i="66"/>
  <c r="W11" i="66"/>
  <c r="V11" i="66"/>
  <c r="U11" i="66"/>
  <c r="T11" i="66"/>
  <c r="S11" i="66"/>
  <c r="R11" i="66"/>
  <c r="Q11" i="66"/>
  <c r="P11" i="66"/>
  <c r="AI9" i="66"/>
  <c r="AH9" i="66"/>
  <c r="AG9" i="66"/>
  <c r="AF9" i="66"/>
  <c r="AE9" i="66"/>
  <c r="AD9" i="66"/>
  <c r="AC9" i="66"/>
  <c r="AB9" i="66"/>
  <c r="AA9" i="66"/>
  <c r="Z9" i="66"/>
  <c r="Y9" i="66"/>
  <c r="X9" i="66"/>
  <c r="W9" i="66"/>
  <c r="V9" i="66"/>
  <c r="U9" i="66"/>
  <c r="T9" i="66"/>
  <c r="S9" i="66"/>
  <c r="R9" i="66"/>
  <c r="Q9" i="66"/>
  <c r="P9" i="66"/>
  <c r="BQ149" i="66" l="1"/>
  <c r="BR149" i="66"/>
  <c r="BN149" i="66"/>
  <c r="BM149" i="66"/>
  <c r="BL149" i="66"/>
  <c r="BO149" i="66"/>
  <c r="BP149" i="66"/>
  <c r="BL147" i="11"/>
  <c r="BL78" i="11" l="1"/>
  <c r="I41" i="224" l="1"/>
  <c r="N30" i="225"/>
  <c r="Q20" i="11"/>
  <c r="R20" i="11"/>
  <c r="S20" i="11"/>
  <c r="T20" i="11"/>
  <c r="U20" i="11"/>
  <c r="V20" i="11"/>
  <c r="W20" i="11"/>
  <c r="X20" i="11"/>
  <c r="Y20" i="11"/>
  <c r="Z20" i="11"/>
  <c r="AA20" i="11"/>
  <c r="AB20" i="11"/>
  <c r="AC20" i="11"/>
  <c r="AD20" i="11"/>
  <c r="AE20" i="11"/>
  <c r="AF20" i="11"/>
  <c r="AG20" i="11"/>
  <c r="AH20" i="11"/>
  <c r="AI20" i="11"/>
  <c r="P20" i="11"/>
  <c r="BL24" i="11" l="1"/>
  <c r="N32" i="225" s="1"/>
  <c r="H36" i="222" l="1"/>
  <c r="I37" i="224"/>
  <c r="K26" i="197"/>
  <c r="T145" i="11" l="1"/>
  <c r="U145" i="11"/>
  <c r="V145" i="11"/>
  <c r="W145" i="11"/>
  <c r="X145" i="11"/>
  <c r="S145" i="11"/>
  <c r="Q142" i="11"/>
  <c r="R142" i="11"/>
  <c r="S142" i="11"/>
  <c r="T142" i="11"/>
  <c r="U142" i="11"/>
  <c r="V142" i="11"/>
  <c r="W142" i="11"/>
  <c r="X142" i="11"/>
  <c r="Y142" i="11"/>
  <c r="Z142" i="11"/>
  <c r="AA142" i="11"/>
  <c r="AB142" i="11"/>
  <c r="AC142" i="11"/>
  <c r="AD142" i="11"/>
  <c r="AE142" i="11"/>
  <c r="AF142" i="11"/>
  <c r="AG142" i="11"/>
  <c r="AH142" i="11"/>
  <c r="AI142" i="11"/>
  <c r="P142" i="11"/>
  <c r="Q140" i="11"/>
  <c r="R140" i="11"/>
  <c r="S140" i="11"/>
  <c r="T140" i="11"/>
  <c r="U140" i="11"/>
  <c r="V140" i="11"/>
  <c r="W140" i="11"/>
  <c r="X140" i="11"/>
  <c r="Y140" i="11"/>
  <c r="Z140" i="11"/>
  <c r="AA140" i="11"/>
  <c r="AB140" i="11"/>
  <c r="AC140" i="11"/>
  <c r="AD140" i="11"/>
  <c r="AE140" i="11"/>
  <c r="AF140" i="11"/>
  <c r="AG140" i="11"/>
  <c r="AH140" i="11"/>
  <c r="AI140" i="11"/>
  <c r="P140" i="11"/>
  <c r="Z145" i="11"/>
  <c r="BM143" i="11"/>
  <c r="R40" i="11"/>
  <c r="S40" i="11"/>
  <c r="Q40" i="11"/>
  <c r="P40" i="11"/>
  <c r="P145" i="11" l="1"/>
  <c r="BN143" i="11"/>
  <c r="Q23" i="11"/>
  <c r="R23" i="11"/>
  <c r="S23" i="11"/>
  <c r="T23" i="11"/>
  <c r="U23" i="11"/>
  <c r="V23" i="11"/>
  <c r="W23" i="11"/>
  <c r="X23" i="11"/>
  <c r="Y23" i="11"/>
  <c r="Z23" i="11"/>
  <c r="AA23" i="11"/>
  <c r="AB23" i="11"/>
  <c r="AC23" i="11"/>
  <c r="AD23" i="11"/>
  <c r="AE23" i="11"/>
  <c r="AF23" i="11"/>
  <c r="AG23" i="11"/>
  <c r="AH23" i="11"/>
  <c r="AI23" i="11"/>
  <c r="P23" i="11"/>
  <c r="Q31" i="11"/>
  <c r="R31" i="11"/>
  <c r="S31" i="11"/>
  <c r="T31" i="11"/>
  <c r="U31" i="11"/>
  <c r="V31" i="11"/>
  <c r="W31" i="11"/>
  <c r="X31" i="11"/>
  <c r="Y31" i="11"/>
  <c r="Z31" i="11"/>
  <c r="AA31" i="11"/>
  <c r="AB31" i="11"/>
  <c r="AC31" i="11"/>
  <c r="AD31" i="11"/>
  <c r="AE31" i="11"/>
  <c r="AF31" i="11"/>
  <c r="AG31" i="11"/>
  <c r="AH31" i="11"/>
  <c r="AI31" i="11"/>
  <c r="P31" i="11"/>
  <c r="Q32" i="11"/>
  <c r="R32" i="11"/>
  <c r="S32" i="11"/>
  <c r="T32" i="11"/>
  <c r="U32" i="11"/>
  <c r="V32" i="11"/>
  <c r="W32" i="11"/>
  <c r="X32" i="11"/>
  <c r="Y32" i="11"/>
  <c r="Z32" i="11"/>
  <c r="AA32" i="11"/>
  <c r="AB32" i="11"/>
  <c r="AC32" i="11"/>
  <c r="AD32" i="11"/>
  <c r="AE32" i="11"/>
  <c r="AF32" i="11"/>
  <c r="AG32" i="11"/>
  <c r="AH32" i="11"/>
  <c r="AI32" i="11"/>
  <c r="P32" i="11"/>
  <c r="W25" i="11"/>
  <c r="V25" i="11"/>
  <c r="U25" i="11"/>
  <c r="T25" i="11"/>
  <c r="R25" i="11"/>
  <c r="Q25" i="11"/>
  <c r="P25" i="11"/>
  <c r="BL21" i="11"/>
  <c r="BL22" i="11" l="1"/>
  <c r="Q145" i="11"/>
  <c r="BO185" i="11"/>
  <c r="BO186" i="11"/>
  <c r="BN188" i="11" l="1"/>
  <c r="BL186" i="11"/>
  <c r="BM186" i="11" s="1"/>
  <c r="BL185" i="11"/>
  <c r="BN185" i="11" s="1"/>
  <c r="BN184" i="11"/>
  <c r="BM188" i="11" l="1"/>
  <c r="BM185" i="11"/>
  <c r="BN186" i="11"/>
  <c r="BM184" i="11"/>
  <c r="BM84" i="11" l="1"/>
  <c r="AC16" i="11"/>
  <c r="BN84" i="11" l="1"/>
  <c r="Y181" i="11" l="1"/>
  <c r="X181" i="11"/>
  <c r="W181" i="11"/>
  <c r="V181" i="11"/>
  <c r="U181" i="11"/>
  <c r="T181" i="11"/>
  <c r="S181" i="11"/>
  <c r="R181" i="11"/>
  <c r="Q181" i="11"/>
  <c r="P181" i="11"/>
  <c r="Q75" i="11" l="1"/>
  <c r="R75" i="11"/>
  <c r="S75" i="11"/>
  <c r="T75" i="11"/>
  <c r="U75" i="11"/>
  <c r="V75" i="11"/>
  <c r="W75" i="11"/>
  <c r="X75" i="11"/>
  <c r="Y75" i="11"/>
  <c r="AB75" i="11"/>
  <c r="AC75" i="11"/>
  <c r="AD75" i="11"/>
  <c r="AE75" i="11"/>
  <c r="AF75" i="11"/>
  <c r="AG75" i="11"/>
  <c r="AH75" i="11"/>
  <c r="AI75" i="11"/>
  <c r="P75" i="11"/>
  <c r="Q73" i="11"/>
  <c r="R73" i="11"/>
  <c r="S73" i="11"/>
  <c r="T73" i="11"/>
  <c r="U73" i="11"/>
  <c r="V73" i="11"/>
  <c r="W73" i="11"/>
  <c r="X73" i="11"/>
  <c r="Y73" i="11"/>
  <c r="Z73" i="11"/>
  <c r="AA73" i="11"/>
  <c r="AB73" i="11"/>
  <c r="AC73" i="11"/>
  <c r="AD73" i="11"/>
  <c r="AE73" i="11"/>
  <c r="AF73" i="11"/>
  <c r="AG73" i="11"/>
  <c r="AH73" i="11"/>
  <c r="AI73" i="11"/>
  <c r="P73" i="11"/>
  <c r="Y35" i="11" l="1"/>
  <c r="W35" i="11"/>
  <c r="AA35" i="11"/>
  <c r="X35" i="11"/>
  <c r="AB35" i="11"/>
  <c r="Z35" i="11"/>
  <c r="S35" i="11"/>
  <c r="Q17" i="11"/>
  <c r="R17" i="11"/>
  <c r="S17" i="11"/>
  <c r="T17" i="11"/>
  <c r="U17" i="11"/>
  <c r="V17" i="11"/>
  <c r="W17" i="11"/>
  <c r="X17" i="11"/>
  <c r="Y17" i="11"/>
  <c r="Z17" i="11"/>
  <c r="AA17" i="11"/>
  <c r="AB17" i="11"/>
  <c r="AC17" i="11"/>
  <c r="AD17" i="11"/>
  <c r="AE17" i="11"/>
  <c r="AF17" i="11"/>
  <c r="AG17" i="11"/>
  <c r="AH17" i="11"/>
  <c r="AI17" i="11"/>
  <c r="P17" i="11"/>
  <c r="P16" i="11"/>
  <c r="Q16" i="11"/>
  <c r="R16" i="11"/>
  <c r="S16" i="11"/>
  <c r="T16" i="11"/>
  <c r="U16" i="11"/>
  <c r="V16" i="11"/>
  <c r="W16" i="11"/>
  <c r="X16" i="11"/>
  <c r="Y16" i="11"/>
  <c r="Z16" i="11"/>
  <c r="AA16" i="11"/>
  <c r="AB16" i="11"/>
  <c r="AD16" i="11"/>
  <c r="AE16" i="11"/>
  <c r="AF16" i="11"/>
  <c r="AG16" i="11"/>
  <c r="AH16" i="11"/>
  <c r="AI16" i="11"/>
  <c r="Q19" i="11" l="1"/>
  <c r="R19" i="11"/>
  <c r="S19" i="11"/>
  <c r="T19" i="11"/>
  <c r="U19" i="11"/>
  <c r="V19" i="11"/>
  <c r="W19" i="11"/>
  <c r="X19" i="11"/>
  <c r="Y19" i="11"/>
  <c r="Z19" i="11"/>
  <c r="AA19" i="11"/>
  <c r="AB19" i="11"/>
  <c r="AC19" i="11"/>
  <c r="AD19" i="11"/>
  <c r="AE19" i="11"/>
  <c r="AF19" i="11"/>
  <c r="AG19" i="11"/>
  <c r="AH19" i="11"/>
  <c r="AI19" i="11"/>
  <c r="P1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author>
  </authors>
  <commentList>
    <comment ref="M39" authorId="0" shapeId="0" xr:uid="{00000000-0006-0000-0200-000001000000}">
      <text>
        <r>
          <rPr>
            <b/>
            <sz val="11"/>
            <color indexed="81"/>
            <rFont val="ＭＳ Ｐゴシック"/>
            <family val="3"/>
            <charset val="128"/>
          </rPr>
          <t>「宅地建物取引業に従事する者」とは</t>
        </r>
        <r>
          <rPr>
            <sz val="9"/>
            <color indexed="81"/>
            <rFont val="ＭＳ Ｐゴシック"/>
            <family val="3"/>
            <charset val="128"/>
          </rPr>
          <t xml:space="preserve">
------------------------------------------------------------
●代表者（複数の場合は全員）
●営業に従事する者
●常勤の役員
●宅建業に係る一般管理部門に所属する者（総務・経理担当者等）
●補助的な事務に従事する者
　★他の業種と兼業している場合で、宅建業が副次的な場合は、
　　宅建業に従事する者についてのみ記入する。
　★役員で他の業種を担当していても、宅建業に係る比重が大きい場合には記入する。
　★</t>
        </r>
        <r>
          <rPr>
            <sz val="9"/>
            <color indexed="10"/>
            <rFont val="ＭＳ Ｐゴシック"/>
            <family val="3"/>
            <charset val="128"/>
          </rPr>
          <t>非常勤の役員、監査役及び一時的に事務の補助をする者（アルバイト等）は、該当しない。</t>
        </r>
        <r>
          <rPr>
            <sz val="9"/>
            <color indexed="81"/>
            <rFont val="ＭＳ Ｐゴシック"/>
            <family val="3"/>
            <charset val="128"/>
          </rPr>
          <t xml:space="preserve">
</t>
        </r>
      </text>
    </comment>
    <comment ref="Q100" authorId="0" shapeId="0" xr:uid="{FC742999-DEF0-495F-A735-C0FC20B3908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Y184" authorId="0" shapeId="0" xr:uid="{00000000-0006-0000-0200-000003000000}">
      <text>
        <r>
          <rPr>
            <b/>
            <sz val="11"/>
            <color indexed="81"/>
            <rFont val="ＭＳ Ｐゴシック"/>
            <family val="3"/>
            <charset val="128"/>
          </rPr>
          <t>兼業コード一覧表</t>
        </r>
        <r>
          <rPr>
            <sz val="9"/>
            <color indexed="81"/>
            <rFont val="ＭＳ Ｐゴシック"/>
            <family val="3"/>
            <charset val="128"/>
          </rPr>
          <t xml:space="preserve">
５０　兼業なし
----------------------------
</t>
        </r>
        <r>
          <rPr>
            <sz val="10"/>
            <color indexed="81"/>
            <rFont val="ＭＳ Ｐゴシック"/>
            <family val="3"/>
            <charset val="128"/>
          </rPr>
          <t>01　農業
02　林業
03　漁業
04　鉱業
05　建設業
06　製造業
07　電気・ガス・熱供給・水道業
08　運輸・通信業
09　卸売・小売業、飲食店
10　金融・保険業
11　不動産賃貸業
12　不動産管理業
13　サービス業
14　その他</t>
        </r>
      </text>
    </comment>
    <comment ref="M187" authorId="0" shapeId="0" xr:uid="{00000000-0006-0000-0200-000004000000}">
      <text>
        <r>
          <rPr>
            <b/>
            <sz val="12"/>
            <color indexed="81"/>
            <rFont val="ＭＳ Ｐゴシック"/>
            <family val="3"/>
            <charset val="128"/>
          </rPr>
          <t>所属団体コード一覧表</t>
        </r>
        <r>
          <rPr>
            <sz val="9"/>
            <color indexed="81"/>
            <rFont val="ＭＳ Ｐゴシック"/>
            <family val="3"/>
            <charset val="128"/>
          </rPr>
          <t xml:space="preserve">
</t>
        </r>
        <r>
          <rPr>
            <sz val="10"/>
            <color indexed="81"/>
            <rFont val="ＭＳ Ｐゴシック"/>
            <family val="3"/>
            <charset val="128"/>
          </rPr>
          <t>----------------------------
01　（一社）法人マンション管理業協会
09　（一社）日本ビルヂング協会連合会の会員である各協会
10　（一社）不動産協会
11　（一社）不動産流通経営協会
12　その他
13　(一社)全国住宅産業協会又はその会員である各協会</t>
        </r>
      </text>
    </comment>
    <comment ref="X239" authorId="0" shapeId="0" xr:uid="{B8E98B3D-46C4-416F-A399-1DCB12CD5C17}">
      <text>
        <r>
          <rPr>
            <b/>
            <sz val="10"/>
            <color indexed="81"/>
            <rFont val="ＭＳ Ｐゴシック"/>
            <family val="3"/>
            <charset val="128"/>
          </rPr>
          <t xml:space="preserve">
===宅建協会===
</t>
        </r>
        <r>
          <rPr>
            <sz val="10"/>
            <color indexed="81"/>
            <rFont val="ＭＳ Ｐゴシック"/>
            <family val="3"/>
            <charset val="128"/>
          </rPr>
          <t>1010：入会申込書
1110：入会誓約書
1210：不動産キャリアパーソン講座申込書
1410：当協会会員の個人情報の取扱いについて
1510：入会申請に係る自己申告書</t>
        </r>
        <r>
          <rPr>
            <b/>
            <sz val="9"/>
            <color indexed="81"/>
            <rFont val="ＭＳ Ｐゴシック"/>
            <family val="3"/>
            <charset val="128"/>
          </rPr>
          <t xml:space="preserve">
</t>
        </r>
        <r>
          <rPr>
            <b/>
            <sz val="10"/>
            <color indexed="81"/>
            <rFont val="ＭＳ Ｐゴシック"/>
            <family val="3"/>
            <charset val="128"/>
          </rPr>
          <t>===保証協会===</t>
        </r>
        <r>
          <rPr>
            <sz val="10"/>
            <color indexed="81"/>
            <rFont val="ＭＳ Ｐゴシック"/>
            <family val="3"/>
            <charset val="128"/>
          </rPr>
          <t xml:space="preserve">
3020：入会申込書（入会金一括・分納併用）
3310：誓約書</t>
        </r>
      </text>
    </comment>
    <comment ref="M247" authorId="1" shapeId="0" xr:uid="{4D067740-E5E6-4FF1-8BE0-3FD8FDF9A45D}">
      <text>
        <r>
          <rPr>
            <b/>
            <sz val="9"/>
            <color indexed="81"/>
            <rFont val="ＭＳ Ｐゴシック"/>
            <family val="3"/>
            <charset val="128"/>
          </rPr>
          <t xml:space="preserve">.:ホームページURL
</t>
        </r>
        <r>
          <rPr>
            <b/>
            <sz val="9"/>
            <color indexed="10"/>
            <rFont val="ＭＳ Ｐゴシック"/>
            <family val="3"/>
            <charset val="128"/>
          </rPr>
          <t xml:space="preserve">
</t>
        </r>
        <r>
          <rPr>
            <b/>
            <sz val="11"/>
            <color indexed="10"/>
            <rFont val="ＭＳ Ｐゴシック"/>
            <family val="3"/>
            <charset val="128"/>
          </rPr>
          <t>http://</t>
        </r>
        <r>
          <rPr>
            <sz val="11"/>
            <color indexed="81"/>
            <rFont val="ＭＳ Ｐゴシック"/>
            <family val="3"/>
            <charset val="128"/>
          </rPr>
          <t xml:space="preserve">または
</t>
        </r>
        <r>
          <rPr>
            <b/>
            <sz val="11"/>
            <color indexed="10"/>
            <rFont val="ＭＳ Ｐゴシック"/>
            <family val="3"/>
            <charset val="128"/>
          </rPr>
          <t>https://</t>
        </r>
        <r>
          <rPr>
            <sz val="11"/>
            <color indexed="81"/>
            <rFont val="ＭＳ Ｐゴシック"/>
            <family val="3"/>
            <charset val="128"/>
          </rPr>
          <t xml:space="preserve">などから入力
==========
</t>
        </r>
        <r>
          <rPr>
            <sz val="9"/>
            <color indexed="81"/>
            <rFont val="ＭＳ Ｐゴシック"/>
            <family val="3"/>
            <charset val="128"/>
          </rPr>
          <t>ホームページが無い会員は
空欄可能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X12" authorId="0" shapeId="0" xr:uid="{00000000-0006-0000-0300-000001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21" authorId="0" shapeId="0" xr:uid="{00000000-0006-0000-0300-000002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0" authorId="0" shapeId="0" xr:uid="{00000000-0006-0000-0300-000003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9" authorId="0" shapeId="0" xr:uid="{00000000-0006-0000-0300-000004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48" authorId="0" shapeId="0" xr:uid="{00000000-0006-0000-0300-000005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Q237" authorId="0" shapeId="0" xr:uid="{F9B22B17-78C6-49C9-BAB6-5706D03618E2}">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38" authorId="0" shapeId="0" xr:uid="{5C83439A-E6BD-4015-938E-3EAEFAAA140C}">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46" authorId="0" shapeId="0" xr:uid="{DFDFA34B-29D8-4655-99B1-808576C192C2}">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47" authorId="0" shapeId="0" xr:uid="{1CA5EDDE-A9EB-4EDB-BF30-6E32990E49D3}">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54" authorId="0" shapeId="0" xr:uid="{2CCCC2F9-BC2E-4F76-A802-FC4BEB32ABF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55" authorId="0" shapeId="0" xr:uid="{00000000-0006-0000-0300-00000B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62" authorId="0" shapeId="0" xr:uid="{3C8B6C2E-1F04-4AEE-8CC5-74EC55C964F5}">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63" authorId="0" shapeId="0" xr:uid="{249BB702-3EE5-4578-9E78-CF5AC648C971}">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70" authorId="0" shapeId="0" xr:uid="{23732DA7-A108-44EE-8521-F477993F707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71" authorId="0" shapeId="0" xr:uid="{E8DBB92E-49CB-415C-9F7F-1B50067F072C}">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78" authorId="0" shapeId="0" xr:uid="{023B7DB7-5166-4358-8A5F-24587117848D}">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79" authorId="0" shapeId="0" xr:uid="{D57CEC2A-F27D-4610-AB04-C860AA13CCE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86" authorId="0" shapeId="0" xr:uid="{556FA8BC-2261-4013-A734-391A1F1098AB}">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87" authorId="0" shapeId="0" xr:uid="{25E3E952-A224-4B90-8D63-50312691040E}">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94" authorId="0" shapeId="0" xr:uid="{EB4596A4-8095-4B00-B6AF-37E88D80312C}">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295" authorId="0" shapeId="0" xr:uid="{31AEEEA5-3E91-40EB-B20C-9D951902D587}">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02" authorId="0" shapeId="0" xr:uid="{4205A839-EB3B-479C-B4EE-07C29EB8F9FF}">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03" authorId="0" shapeId="0" xr:uid="{EF34A741-2563-4613-AAC2-96FAA1F95C0F}">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10" authorId="0" shapeId="0" xr:uid="{6401D989-291E-49EF-BEC5-43C062EF9B6F}">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11" authorId="0" shapeId="0" xr:uid="{34C3F3B0-5953-4A91-8ABB-0BC71EF56147}">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18" authorId="0" shapeId="0" xr:uid="{22CFC545-8CBE-4116-8929-982AE8FFCBF5}">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19" authorId="0" shapeId="0" xr:uid="{E06A86E4-4C3E-4073-836C-27C0DBEA4D38}">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26" authorId="0" shapeId="0" xr:uid="{60BAE54F-46F8-4E32-99A5-19F8441DF76C}">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27" authorId="0" shapeId="0" xr:uid="{2EAF5DF7-E0A2-416B-9EFF-A845079BD1DE}">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34" authorId="0" shapeId="0" xr:uid="{88090577-7499-4FDD-96EA-BDB732791FA8}">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35" authorId="0" shapeId="0" xr:uid="{17DFDD0D-7606-4E1F-B9DF-3AA57C2F65D8}">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42" authorId="0" shapeId="0" xr:uid="{319E547D-A98E-4773-9C56-9EE0BC725BBC}">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43" authorId="0" shapeId="0" xr:uid="{6E15A4BF-93DB-4872-8ACB-8686B0F80D6F}">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50" authorId="0" shapeId="0" xr:uid="{0DA5FC18-02B3-4049-B295-45812A822125}">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51" authorId="0" shapeId="0" xr:uid="{11C04D0A-E98B-4FE0-BEC6-99E8F276E435}">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58" authorId="0" shapeId="0" xr:uid="{E599E659-EC97-4922-9C30-854188487A5A}">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59" authorId="0" shapeId="0" xr:uid="{203F5398-77C6-4276-9F59-A45022A0F273}">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66" authorId="0" shapeId="0" xr:uid="{941E71CE-81F0-4BE1-8222-A8FADCCE11E7}">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67" authorId="0" shapeId="0" xr:uid="{5979C59E-444E-4509-B8E4-50D2D10036E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74" authorId="0" shapeId="0" xr:uid="{0C8C18FE-A1BD-48B1-9FDD-FACA4DD68559}">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75" authorId="0" shapeId="0" xr:uid="{EF336753-6884-42E1-BE04-B04E1EFC43D1}">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82" authorId="0" shapeId="0" xr:uid="{7E3C5388-E06B-49D1-9E86-C9FB2A88DD9B}">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83" authorId="0" shapeId="0" xr:uid="{6102E3CF-0375-4746-A226-39B5F180CB4F}">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90" authorId="0" shapeId="0" xr:uid="{33824BE2-4573-4CF5-BC77-BB7B95A3AF96}">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91" authorId="0" shapeId="0" xr:uid="{76E122BD-38B0-4787-9506-DF73CE031E34}">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398" authorId="0" shapeId="0" xr:uid="{B1E282D7-CD60-44B6-A316-C195951E6F5F}">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399" authorId="0" shapeId="0" xr:uid="{0554E781-FD09-4561-94F4-A2A3051340B6}">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06" authorId="0" shapeId="0" xr:uid="{044FDE4C-972A-40FF-9763-E433079D04C5}">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07" authorId="0" shapeId="0" xr:uid="{EA2DA857-CACF-42C3-A99F-AFC77B60D63A}">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14" authorId="0" shapeId="0" xr:uid="{919BA53F-4203-46FB-A660-FEB49F64DA65}">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15" authorId="0" shapeId="0" xr:uid="{D5C0B2EC-D6FD-4545-B149-C5FBEC79A1C1}">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22" authorId="0" shapeId="0" xr:uid="{B5381F20-2787-4425-89AD-9DA56C9D5E22}">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23" authorId="0" shapeId="0" xr:uid="{BC8662D1-197D-40E8-8426-D1B5CB8E361E}">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430" authorId="0" shapeId="0" xr:uid="{3A631D4F-7215-4C16-B9DB-2E4A9329944E}">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
2010年5月20日に本店を新規免許申請した場合
　　「</t>
        </r>
        <r>
          <rPr>
            <b/>
            <u/>
            <sz val="9"/>
            <color indexed="81"/>
            <rFont val="ＭＳ Ｐゴシック"/>
            <family val="3"/>
            <charset val="128"/>
          </rPr>
          <t>10</t>
        </r>
        <r>
          <rPr>
            <b/>
            <sz val="9"/>
            <color indexed="81"/>
            <rFont val="ＭＳ Ｐゴシック"/>
            <family val="3"/>
            <charset val="128"/>
          </rPr>
          <t xml:space="preserve">    </t>
        </r>
        <r>
          <rPr>
            <b/>
            <u/>
            <sz val="9"/>
            <color indexed="81"/>
            <rFont val="ＭＳ Ｐゴシック"/>
            <family val="3"/>
            <charset val="128"/>
          </rPr>
          <t>05</t>
        </r>
        <r>
          <rPr>
            <b/>
            <sz val="9"/>
            <color indexed="81"/>
            <rFont val="ＭＳ Ｐゴシック"/>
            <family val="3"/>
            <charset val="128"/>
          </rPr>
          <t xml:space="preserve">    </t>
        </r>
        <r>
          <rPr>
            <b/>
            <u/>
            <sz val="9"/>
            <color indexed="81"/>
            <rFont val="ＭＳ Ｐゴシック"/>
            <family val="3"/>
            <charset val="128"/>
          </rPr>
          <t>A</t>
        </r>
        <r>
          <rPr>
            <b/>
            <sz val="9"/>
            <color indexed="81"/>
            <rFont val="ＭＳ Ｐゴシック"/>
            <family val="3"/>
            <charset val="128"/>
          </rPr>
          <t xml:space="preserve">     </t>
        </r>
        <r>
          <rPr>
            <b/>
            <u/>
            <sz val="9"/>
            <color indexed="81"/>
            <rFont val="ＭＳ Ｐゴシック"/>
            <family val="3"/>
            <charset val="128"/>
          </rPr>
          <t>08</t>
        </r>
        <r>
          <rPr>
            <sz val="9"/>
            <color indexed="81"/>
            <rFont val="ＭＳ Ｐゴシック"/>
            <family val="3"/>
            <charset val="128"/>
          </rPr>
          <t xml:space="preserve">」
　    </t>
        </r>
        <r>
          <rPr>
            <b/>
            <sz val="9"/>
            <color indexed="81"/>
            <rFont val="ＭＳ Ｐゴシック"/>
            <family val="3"/>
            <charset val="128"/>
          </rPr>
          <t>年</t>
        </r>
        <r>
          <rPr>
            <sz val="9"/>
            <color indexed="81"/>
            <rFont val="ＭＳ Ｐゴシック"/>
            <family val="3"/>
            <charset val="128"/>
          </rPr>
          <t xml:space="preserve">　   </t>
        </r>
        <r>
          <rPr>
            <b/>
            <sz val="9"/>
            <color indexed="81"/>
            <rFont val="ＭＳ Ｐゴシック"/>
            <family val="3"/>
            <charset val="128"/>
          </rPr>
          <t>月</t>
        </r>
        <r>
          <rPr>
            <sz val="9"/>
            <color indexed="81"/>
            <rFont val="ＭＳ Ｐゴシック"/>
            <family val="3"/>
            <charset val="128"/>
          </rPr>
          <t xml:space="preserve">　  </t>
        </r>
        <r>
          <rPr>
            <b/>
            <sz val="9"/>
            <color indexed="81"/>
            <rFont val="ＭＳ Ｐゴシック"/>
            <family val="3"/>
            <charset val="128"/>
          </rPr>
          <t>本店</t>
        </r>
        <r>
          <rPr>
            <sz val="9"/>
            <color indexed="81"/>
            <rFont val="ＭＳ Ｐゴシック"/>
            <family val="3"/>
            <charset val="128"/>
          </rPr>
          <t xml:space="preserve">　 </t>
        </r>
        <r>
          <rPr>
            <b/>
            <sz val="9"/>
            <color indexed="81"/>
            <rFont val="ＭＳ Ｐゴシック"/>
            <family val="3"/>
            <charset val="128"/>
          </rPr>
          <t xml:space="preserve">従業員名簿の8番目
</t>
        </r>
        <r>
          <rPr>
            <sz val="9"/>
            <color indexed="81"/>
            <rFont val="ＭＳ Ｐゴシック"/>
            <family val="3"/>
            <charset val="128"/>
          </rPr>
          <t xml:space="preserve">
雇用された年（西暦）の下2桁と月の2桁を
従業者証明番号の頭にする。
雇用年月以外の番号の振り方は任意。従業員同士、
重複がないようにする。</t>
        </r>
        <r>
          <rPr>
            <b/>
            <sz val="11"/>
            <color indexed="81"/>
            <rFont val="ＭＳ Ｐゴシック"/>
            <family val="3"/>
            <charset val="128"/>
          </rPr>
          <t xml:space="preserve">
</t>
        </r>
        <r>
          <rPr>
            <sz val="9"/>
            <color indexed="81"/>
            <rFont val="ＭＳ Ｐゴシック"/>
            <family val="3"/>
            <charset val="128"/>
          </rPr>
          <t>------------------------------------------</t>
        </r>
      </text>
    </comment>
    <comment ref="Q431" authorId="0" shapeId="0" xr:uid="{2EEDE2CA-9101-40ED-982C-B2C6E55165A2}">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1FCD9B-66E0-43B4-AB74-CD388DB7776A}" keepAlive="1" name="クエリ - 宮城県" description="ブック内の '宮城県' クエリへの接続です。" type="5" refreshedVersion="8" background="1" saveData="1">
    <dbPr connection="Provider=Microsoft.Mashup.OleDb.1;Data Source=$Workbook$;Location=宮城県;Extended Properties=&quot;&quot;" command="SELECT * FROM [宮城県]"/>
  </connection>
  <connection id="2" xr16:uid="{A3E4861C-F937-4CEC-9257-1D67B520C438}" keepAlive="1" name="クエリ - 青森県" description="ブック内の '青森県' クエリへの接続です。" type="5" refreshedVersion="8" background="1" saveData="1">
    <dbPr connection="Provider=Microsoft.Mashup.OleDb.1;Data Source=$Workbook$;Location=青森県;Extended Properties=&quot;&quot;" command="SELECT * FROM [青森県]"/>
  </connection>
</connections>
</file>

<file path=xl/sharedStrings.xml><?xml version="1.0" encoding="utf-8"?>
<sst xmlns="http://schemas.openxmlformats.org/spreadsheetml/2006/main" count="13930" uniqueCount="3810">
  <si>
    <t>商号又は名称</t>
    <rPh sb="0" eb="2">
      <t>ショウゴウ</t>
    </rPh>
    <rPh sb="2" eb="3">
      <t>マタ</t>
    </rPh>
    <rPh sb="4" eb="6">
      <t>メイショウ</t>
    </rPh>
    <phoneticPr fontId="23"/>
  </si>
  <si>
    <t>代表者氏名</t>
    <rPh sb="0" eb="3">
      <t>ダイヒョウシャ</t>
    </rPh>
    <rPh sb="3" eb="5">
      <t>シメイ</t>
    </rPh>
    <phoneticPr fontId="23"/>
  </si>
  <si>
    <t>フリガナ</t>
    <phoneticPr fontId="23"/>
  </si>
  <si>
    <t>〒</t>
    <phoneticPr fontId="23"/>
  </si>
  <si>
    <t>号</t>
    <rPh sb="0" eb="1">
      <t>ゴウ</t>
    </rPh>
    <phoneticPr fontId="23"/>
  </si>
  <si>
    <t>第</t>
    <rPh sb="0" eb="1">
      <t>ダイ</t>
    </rPh>
    <phoneticPr fontId="23"/>
  </si>
  <si>
    <t>から</t>
    <phoneticPr fontId="23"/>
  </si>
  <si>
    <t>まで</t>
    <phoneticPr fontId="23"/>
  </si>
  <si>
    <t>項目</t>
    <rPh sb="0" eb="2">
      <t>コウモク</t>
    </rPh>
    <phoneticPr fontId="23"/>
  </si>
  <si>
    <t>申請年月日</t>
    <rPh sb="0" eb="2">
      <t>シンセイ</t>
    </rPh>
    <rPh sb="2" eb="5">
      <t>ネンガッピ</t>
    </rPh>
    <phoneticPr fontId="23"/>
  </si>
  <si>
    <t>免許証番号</t>
    <rPh sb="0" eb="3">
      <t>メンキョショウ</t>
    </rPh>
    <rPh sb="3" eb="5">
      <t>バンゴウ</t>
    </rPh>
    <phoneticPr fontId="23"/>
  </si>
  <si>
    <t>免許</t>
    <rPh sb="0" eb="2">
      <t>メンキョ</t>
    </rPh>
    <phoneticPr fontId="23"/>
  </si>
  <si>
    <t>国土交通大臣免許</t>
    <rPh sb="0" eb="2">
      <t>コクド</t>
    </rPh>
    <rPh sb="2" eb="4">
      <t>コウツウ</t>
    </rPh>
    <rPh sb="4" eb="6">
      <t>ダイジン</t>
    </rPh>
    <rPh sb="6" eb="8">
      <t>メンキョ</t>
    </rPh>
    <phoneticPr fontId="23"/>
  </si>
  <si>
    <t>青森県知事免許</t>
  </si>
  <si>
    <t>岩手県知事免許</t>
  </si>
  <si>
    <t>宮城県知事免許</t>
  </si>
  <si>
    <t>秋田県知事免許</t>
  </si>
  <si>
    <t>山形県知事免許</t>
  </si>
  <si>
    <t>福島県知事免許</t>
  </si>
  <si>
    <t>茨城県知事免許</t>
  </si>
  <si>
    <t>栃木県知事免許</t>
  </si>
  <si>
    <t>群馬県知事免許</t>
  </si>
  <si>
    <t>埼玉県知事免許</t>
  </si>
  <si>
    <t>千葉県知事免許</t>
  </si>
  <si>
    <t>東京都知事免許</t>
  </si>
  <si>
    <t>神奈川県知事免許</t>
  </si>
  <si>
    <t>新潟県知事免許</t>
  </si>
  <si>
    <t>富山県知事免許</t>
  </si>
  <si>
    <t>石川県知事免許</t>
  </si>
  <si>
    <t>福井県知事免許</t>
  </si>
  <si>
    <t>山梨県知事免許</t>
  </si>
  <si>
    <t>長野県知事免許</t>
  </si>
  <si>
    <t>岐阜県知事免許</t>
  </si>
  <si>
    <t>静岡県知事免許</t>
  </si>
  <si>
    <t>愛知県知事免許</t>
  </si>
  <si>
    <t>三重県知事免許</t>
  </si>
  <si>
    <t>滋賀県知事免許</t>
  </si>
  <si>
    <t>京都府知事免許</t>
  </si>
  <si>
    <t>大阪府知事免許</t>
  </si>
  <si>
    <t>兵庫県知事免許</t>
  </si>
  <si>
    <t>奈良県知事免許</t>
  </si>
  <si>
    <t>和歌山県知事免許</t>
  </si>
  <si>
    <t>鳥取県知事免許</t>
  </si>
  <si>
    <t>島根県知事免許</t>
  </si>
  <si>
    <t>岡山県知事免許</t>
  </si>
  <si>
    <t>広島県知事免許</t>
  </si>
  <si>
    <t>山口県知事免許</t>
  </si>
  <si>
    <t>徳島県知事免許</t>
  </si>
  <si>
    <t>香川県知事免許</t>
  </si>
  <si>
    <t>愛媛県知事免許</t>
  </si>
  <si>
    <t>高知県知事免許</t>
  </si>
  <si>
    <t>福岡県知事免許</t>
  </si>
  <si>
    <t>佐賀県知事免許</t>
  </si>
  <si>
    <t>長崎県知事免許</t>
  </si>
  <si>
    <t>熊本県知事免許</t>
  </si>
  <si>
    <t>大分県知事免許</t>
  </si>
  <si>
    <t>宮崎県知事免許</t>
  </si>
  <si>
    <t>鹿児島県知事免許</t>
  </si>
  <si>
    <t>沖縄県知事免許</t>
  </si>
  <si>
    <t>免許更新（　）</t>
    <rPh sb="0" eb="2">
      <t>メンキョ</t>
    </rPh>
    <rPh sb="2" eb="4">
      <t>コウシン</t>
    </rPh>
    <phoneticPr fontId="23"/>
  </si>
  <si>
    <t>-</t>
    <phoneticPr fontId="23"/>
  </si>
  <si>
    <t>生年月日</t>
    <rPh sb="0" eb="2">
      <t>セイネン</t>
    </rPh>
    <rPh sb="2" eb="4">
      <t>ガッピ</t>
    </rPh>
    <phoneticPr fontId="23"/>
  </si>
  <si>
    <t>年号（生年</t>
    <rPh sb="0" eb="2">
      <t>ネンゴウ</t>
    </rPh>
    <rPh sb="3" eb="5">
      <t>セイネン</t>
    </rPh>
    <phoneticPr fontId="23"/>
  </si>
  <si>
    <t>No.</t>
    <phoneticPr fontId="23"/>
  </si>
  <si>
    <t>入力欄</t>
    <rPh sb="0" eb="2">
      <t>ニュウリョク</t>
    </rPh>
    <rPh sb="2" eb="3">
      <t>ラン</t>
    </rPh>
    <phoneticPr fontId="23"/>
  </si>
  <si>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23"/>
  </si>
  <si>
    <t>有効期間（5年後）→</t>
    <rPh sb="0" eb="2">
      <t>ユウコウ</t>
    </rPh>
    <rPh sb="2" eb="4">
      <t>キカン</t>
    </rPh>
    <rPh sb="6" eb="8">
      <t>ネンゴ</t>
    </rPh>
    <phoneticPr fontId="23"/>
  </si>
  <si>
    <t>免許申請書（第一面）　様式第一号（第一条関係）</t>
    <phoneticPr fontId="44"/>
  </si>
  <si>
    <t>免許申請書（第二面）</t>
    <phoneticPr fontId="44"/>
  </si>
  <si>
    <t>←半角ｶﾀｶﾅ　40文字</t>
    <phoneticPr fontId="23" type="halfwidthKatakana"/>
  </si>
  <si>
    <t>←全角40文字</t>
    <rPh sb="1" eb="3">
      <t>ｾﾞﾝｶｸ</t>
    </rPh>
    <rPh sb="5" eb="7">
      <t>ﾓｼﾞ</t>
    </rPh>
    <phoneticPr fontId="23" type="halfwidthKatakana"/>
  </si>
  <si>
    <t>入力確認</t>
    <rPh sb="0" eb="2">
      <t>ﾆｭｳﾘｮｸ</t>
    </rPh>
    <rPh sb="2" eb="4">
      <t>ｶｸﾆﾝ</t>
    </rPh>
    <phoneticPr fontId="23" type="halfwidthKatakana"/>
  </si>
  <si>
    <t>役名コード</t>
    <rPh sb="0" eb="2">
      <t>ﾔｸﾒｲ</t>
    </rPh>
    <phoneticPr fontId="23" type="halfwidthKatakana"/>
  </si>
  <si>
    <t>2桁の役名コードはこちらをクリック</t>
    <rPh sb="1" eb="2">
      <t>ケタ</t>
    </rPh>
    <rPh sb="3" eb="5">
      <t>ヤクメイ</t>
    </rPh>
    <phoneticPr fontId="23"/>
  </si>
  <si>
    <t>-</t>
    <phoneticPr fontId="23" type="halfwidthKatakana"/>
  </si>
  <si>
    <t>代表者</t>
    <rPh sb="0" eb="3">
      <t>ﾀﾞｲﾋｮｳｼｬ</t>
    </rPh>
    <phoneticPr fontId="23" type="halfwidthKatakana"/>
  </si>
  <si>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23"/>
  </si>
  <si>
    <t>年</t>
    <rPh sb="0" eb="1">
      <t>ﾈﾝ</t>
    </rPh>
    <phoneticPr fontId="23" type="halfwidthKatakana"/>
  </si>
  <si>
    <t>月</t>
    <rPh sb="0" eb="1">
      <t>ｶﾞﾂ</t>
    </rPh>
    <phoneticPr fontId="23" type="halfwidthKatakana"/>
  </si>
  <si>
    <t>日</t>
    <rPh sb="0" eb="1">
      <t>ﾆﾁ</t>
    </rPh>
    <phoneticPr fontId="23" type="halfwidthKatakana"/>
  </si>
  <si>
    <t>平成</t>
    <rPh sb="0" eb="2">
      <t>ヘイセイ</t>
    </rPh>
    <phoneticPr fontId="23"/>
  </si>
  <si>
    <t>昭和</t>
    <rPh sb="0" eb="2">
      <t>ショウワ</t>
    </rPh>
    <phoneticPr fontId="23"/>
  </si>
  <si>
    <t>大正</t>
    <rPh sb="0" eb="2">
      <t>タイショウ</t>
    </rPh>
    <phoneticPr fontId="23"/>
  </si>
  <si>
    <t>明治</t>
    <rPh sb="0" eb="2">
      <t>メイジ</t>
    </rPh>
    <phoneticPr fontId="23"/>
  </si>
  <si>
    <r>
      <t xml:space="preserve">免許有効期間
</t>
    </r>
    <r>
      <rPr>
        <sz val="9"/>
        <color rgb="FFFF0000"/>
        <rFont val="ＭＳ Ｐゴシック"/>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23"/>
  </si>
  <si>
    <t>2桁の兼業コードはこちらをクリック</t>
    <rPh sb="1" eb="2">
      <t>ケタ</t>
    </rPh>
    <rPh sb="3" eb="5">
      <t>ケンギョウ</t>
    </rPh>
    <phoneticPr fontId="23"/>
  </si>
  <si>
    <t>兼業コード</t>
    <rPh sb="0" eb="2">
      <t>ｹﾝｷﾞｮｳ</t>
    </rPh>
    <phoneticPr fontId="23" type="halfwidthKatakana"/>
  </si>
  <si>
    <t>所属団体コード</t>
    <rPh sb="0" eb="2">
      <t>ｼｮｿﾞｸ</t>
    </rPh>
    <rPh sb="2" eb="4">
      <t>ﾀﾞﾝﾀｲ</t>
    </rPh>
    <phoneticPr fontId="23" type="halfwidthKatakana"/>
  </si>
  <si>
    <t>資本金（千円）</t>
    <rPh sb="0" eb="3">
      <t>ｼﾎﾝｷﾝ</t>
    </rPh>
    <rPh sb="4" eb="6">
      <t>ｾﾝｴﾝ</t>
    </rPh>
    <phoneticPr fontId="23" type="halfwidthKatakana"/>
  </si>
  <si>
    <t>千円</t>
    <rPh sb="0" eb="2">
      <t>ｾﾝｴﾝ</t>
    </rPh>
    <phoneticPr fontId="23" type="halfwidthKatakana"/>
  </si>
  <si>
    <t>千</t>
    <rPh sb="0" eb="1">
      <t>ｾﾝ</t>
    </rPh>
    <phoneticPr fontId="23" type="halfwidthKatakana"/>
  </si>
  <si>
    <t>万</t>
    <rPh sb="0" eb="1">
      <t>ﾏﾝ</t>
    </rPh>
    <phoneticPr fontId="23" type="halfwidthKatakana"/>
  </si>
  <si>
    <t>十万</t>
    <rPh sb="0" eb="2">
      <t>ｼﾞｭｳﾏﾝ</t>
    </rPh>
    <phoneticPr fontId="23" type="halfwidthKatakana"/>
  </si>
  <si>
    <t>百万</t>
    <rPh sb="0" eb="2">
      <t>ﾋｬｸﾏﾝ</t>
    </rPh>
    <phoneticPr fontId="23" type="halfwidthKatakana"/>
  </si>
  <si>
    <t>千万</t>
    <rPh sb="0" eb="2">
      <t>ｾﾝﾏﾝ</t>
    </rPh>
    <phoneticPr fontId="23" type="halfwidthKatakana"/>
  </si>
  <si>
    <t>億</t>
    <rPh sb="0" eb="1">
      <t>ｵｸ</t>
    </rPh>
    <phoneticPr fontId="23" type="halfwidthKatakana"/>
  </si>
  <si>
    <t>0  0  0円</t>
    <rPh sb="7" eb="8">
      <t>ｴﾝ</t>
    </rPh>
    <phoneticPr fontId="23" type="halfwidthKatakana"/>
  </si>
  <si>
    <t>51 北海道知事（石狩）</t>
  </si>
  <si>
    <t>52 北海道知事（渡島）</t>
  </si>
  <si>
    <t>53 北海道知事（檜山）</t>
  </si>
  <si>
    <t>54 北海道知事（後志）</t>
  </si>
  <si>
    <t>55 北海道知事（空知）</t>
  </si>
  <si>
    <t>56 北海道知事（上川）</t>
  </si>
  <si>
    <t>57 北海道知事（留萌）</t>
  </si>
  <si>
    <t>58 北海道知事（宗谷）</t>
  </si>
  <si>
    <t>60 北海道知事（胆振）</t>
  </si>
  <si>
    <t>61 北海道知事（日高）</t>
  </si>
  <si>
    <t>62 北海道知事（十勝）</t>
  </si>
  <si>
    <t>63 北海道知事（釧路）</t>
  </si>
  <si>
    <t>64 北海道知事（根室）</t>
  </si>
  <si>
    <t>01 代表取締役（株式会社）</t>
    <phoneticPr fontId="23" type="halfwidthKatakana"/>
  </si>
  <si>
    <t>02 取締役　　　（株式会社）</t>
    <phoneticPr fontId="23" type="halfwidthKatakana"/>
  </si>
  <si>
    <t>03 監査役　　　（株式会社）</t>
    <phoneticPr fontId="23" type="halfwidthKatakana"/>
  </si>
  <si>
    <t>04 代表社員　 （持分会社）</t>
    <phoneticPr fontId="23" type="halfwidthKatakana"/>
  </si>
  <si>
    <t>05 社員　　　　（持分会社）</t>
    <phoneticPr fontId="23" type="halfwidthKatakana"/>
  </si>
  <si>
    <t>07 理事</t>
    <rPh sb="3" eb="5">
      <t>ﾘｼﾞ</t>
    </rPh>
    <phoneticPr fontId="23" type="halfwidthKatakana"/>
  </si>
  <si>
    <t>08 監事</t>
    <rPh sb="3" eb="5">
      <t>ｶﾝｼﾞ</t>
    </rPh>
    <phoneticPr fontId="23" type="halfwidthKatakana"/>
  </si>
  <si>
    <t>13 代表執行役（株式会社）</t>
    <phoneticPr fontId="23" type="halfwidthKatakana"/>
  </si>
  <si>
    <t>14 執行役　　　（株式会社）</t>
    <phoneticPr fontId="23" type="halfwidthKatakana"/>
  </si>
  <si>
    <t>15 会計参与　 （株式会社）</t>
    <phoneticPr fontId="23" type="halfwidthKatakana"/>
  </si>
  <si>
    <t>09 その他</t>
    <rPh sb="5" eb="6">
      <t>ﾀ</t>
    </rPh>
    <phoneticPr fontId="23" type="halfwidthKatakana"/>
  </si>
  <si>
    <t>←半角ｶﾀｶﾅ　20文字（姓と名は1文字空ける）</t>
    <rPh sb="1" eb="3">
      <t>ﾊﾝｶｸ</t>
    </rPh>
    <rPh sb="10" eb="12">
      <t>ﾓｼﾞ</t>
    </rPh>
    <phoneticPr fontId="23" type="halfwidthKatakana"/>
  </si>
  <si>
    <t>---------------------------</t>
    <phoneticPr fontId="23" type="halfwidthKatakana"/>
  </si>
  <si>
    <t>01　農業</t>
    <phoneticPr fontId="23" type="halfwidthKatakana"/>
  </si>
  <si>
    <t>02　林業</t>
    <phoneticPr fontId="23" type="halfwidthKatakana"/>
  </si>
  <si>
    <t>03　漁業</t>
    <phoneticPr fontId="23" type="halfwidthKatakana"/>
  </si>
  <si>
    <t>04　鉱業</t>
    <phoneticPr fontId="23" type="halfwidthKatakana"/>
  </si>
  <si>
    <t>05　建設業</t>
    <phoneticPr fontId="23" type="halfwidthKatakana"/>
  </si>
  <si>
    <t>06　製造業</t>
    <phoneticPr fontId="23" type="halfwidthKatakana"/>
  </si>
  <si>
    <t>07　電気・ガス・熱供給・水道業</t>
    <phoneticPr fontId="23" type="halfwidthKatakana"/>
  </si>
  <si>
    <t>08　運輸・通信業</t>
    <phoneticPr fontId="23" type="halfwidthKatakana"/>
  </si>
  <si>
    <t>10　金融・保険業</t>
    <phoneticPr fontId="23" type="halfwidthKatakana"/>
  </si>
  <si>
    <t>11　不動産賃貸業</t>
    <phoneticPr fontId="23" type="halfwidthKatakana"/>
  </si>
  <si>
    <t>12　不動産管理業</t>
    <phoneticPr fontId="23" type="halfwidthKatakana"/>
  </si>
  <si>
    <t>13　サービス業</t>
    <phoneticPr fontId="23" type="halfwidthKatakana"/>
  </si>
  <si>
    <t>14　その他　</t>
    <phoneticPr fontId="23" type="halfwidthKatakana"/>
  </si>
  <si>
    <t>10　（一社）不動産協会</t>
    <phoneticPr fontId="23" type="halfwidthKatakana"/>
  </si>
  <si>
    <t>11　（一社）不動産流通経営協会</t>
    <phoneticPr fontId="23" type="halfwidthKatakana"/>
  </si>
  <si>
    <t>値結合／文字分割／関数　など</t>
    <rPh sb="0" eb="1">
      <t>アタイ</t>
    </rPh>
    <rPh sb="1" eb="3">
      <t>ケツゴウ</t>
    </rPh>
    <rPh sb="4" eb="6">
      <t>モジ</t>
    </rPh>
    <rPh sb="6" eb="8">
      <t>ブンカツ</t>
    </rPh>
    <rPh sb="9" eb="11">
      <t>カンスウ</t>
    </rPh>
    <phoneticPr fontId="23"/>
  </si>
  <si>
    <t>その他</t>
    <rPh sb="2" eb="3">
      <t>ﾀ</t>
    </rPh>
    <phoneticPr fontId="23" type="halfwidthKatakana"/>
  </si>
  <si>
    <t>建物名等（号室まで）</t>
    <rPh sb="0" eb="2">
      <t>タテモノ</t>
    </rPh>
    <phoneticPr fontId="23"/>
  </si>
  <si>
    <t>2桁の所属団体コードはこちらをクリック</t>
    <rPh sb="1" eb="2">
      <t>ケタ</t>
    </rPh>
    <rPh sb="3" eb="5">
      <t>ショゾク</t>
    </rPh>
    <rPh sb="5" eb="7">
      <t>ダンタイ</t>
    </rPh>
    <phoneticPr fontId="23"/>
  </si>
  <si>
    <t>事務所の別</t>
    <rPh sb="0" eb="3">
      <t>ｼﾞﾑｼｮ</t>
    </rPh>
    <rPh sb="4" eb="5">
      <t>ﾍﾞﾂ</t>
    </rPh>
    <phoneticPr fontId="23" type="halfwidthKatakana"/>
  </si>
  <si>
    <t>事務所の名称</t>
    <rPh sb="0" eb="3">
      <t>ｼﾞﾑｼｮ</t>
    </rPh>
    <rPh sb="4" eb="6">
      <t>ﾒｲｼｮｳ</t>
    </rPh>
    <phoneticPr fontId="23" type="halfwidthKatakana"/>
  </si>
  <si>
    <t>北海道</t>
    <rPh sb="0" eb="3">
      <t>ﾎｯｶｲﾄﾞｳ</t>
    </rPh>
    <phoneticPr fontId="23" type="halfwidthKatakana"/>
  </si>
  <si>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</si>
  <si>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</si>
  <si>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</si>
  <si>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</si>
  <si>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</si>
  <si>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</si>
  <si>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</si>
  <si>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</si>
  <si>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</si>
  <si>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</si>
  <si>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</si>
  <si>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</si>
  <si>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</si>
  <si>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</si>
  <si>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</si>
  <si>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</si>
  <si>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</si>
  <si>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</si>
  <si>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</si>
  <si>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</si>
  <si>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</si>
  <si>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</si>
  <si>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</si>
  <si>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</si>
  <si>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</si>
  <si>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</si>
  <si>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</si>
  <si>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</si>
  <si>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</si>
  <si>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</si>
  <si>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</si>
  <si>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</si>
  <si>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</si>
  <si>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</si>
  <si>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</si>
  <si>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</si>
  <si>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</si>
  <si>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</si>
  <si>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</si>
  <si>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</si>
  <si>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</si>
  <si>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</si>
  <si>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</si>
  <si>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</si>
  <si>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</si>
  <si>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</si>
  <si>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名</t>
    <rPh sb="0" eb="1">
      <t>ﾒｲ</t>
    </rPh>
    <phoneticPr fontId="23" type="halfwidthKatakana"/>
  </si>
  <si>
    <t>29211　葛城市</t>
  </si>
  <si>
    <t>26212　京丹後市</t>
  </si>
  <si>
    <t>26213　南丹市</t>
  </si>
  <si>
    <t>26214　木津川市</t>
  </si>
  <si>
    <t>28227　宍粟市</t>
  </si>
  <si>
    <t>25201　大津市</t>
  </si>
  <si>
    <t>25202　彦根市</t>
  </si>
  <si>
    <t>25203　長浜市</t>
  </si>
  <si>
    <t>25204　近江八幡市</t>
  </si>
  <si>
    <t>25206　草津市</t>
  </si>
  <si>
    <t>25207　守山市</t>
  </si>
  <si>
    <t>25208　栗東市</t>
  </si>
  <si>
    <t>25209　甲賀市</t>
  </si>
  <si>
    <t>25210　野洲市</t>
  </si>
  <si>
    <t>25211　湖南市</t>
  </si>
  <si>
    <t>25212　高島市</t>
  </si>
  <si>
    <t>25213　東近江市</t>
  </si>
  <si>
    <t>25214　米原市</t>
  </si>
  <si>
    <t>氏　　名</t>
    <rPh sb="0" eb="1">
      <t>シ</t>
    </rPh>
    <rPh sb="3" eb="4">
      <t>メイ</t>
    </rPh>
    <phoneticPr fontId="23"/>
  </si>
  <si>
    <t>就任年月日</t>
    <rPh sb="0" eb="2">
      <t>シュウニン</t>
    </rPh>
    <rPh sb="2" eb="5">
      <t>ネンガッピ</t>
    </rPh>
    <phoneticPr fontId="23"/>
  </si>
  <si>
    <t>相談役及び顧問</t>
    <rPh sb="0" eb="2">
      <t>ｿｳﾀﾞﾝ</t>
    </rPh>
    <rPh sb="2" eb="3">
      <t>ﾔｸ</t>
    </rPh>
    <rPh sb="3" eb="4">
      <t>ｵﾖ</t>
    </rPh>
    <rPh sb="5" eb="7">
      <t>ｺﾓﾝ</t>
    </rPh>
    <phoneticPr fontId="23" type="halfwidthKatakana"/>
  </si>
  <si>
    <r>
      <t xml:space="preserve">その他
役  員
</t>
    </r>
    <r>
      <rPr>
        <b/>
        <sz val="11"/>
        <rFont val="ＭＳ Ｐゴシック"/>
        <family val="3"/>
        <charset val="128"/>
      </rPr>
      <t>2人目</t>
    </r>
    <rPh sb="2" eb="3">
      <t>ﾀ</t>
    </rPh>
    <rPh sb="4" eb="5">
      <t>ﾔｸ</t>
    </rPh>
    <rPh sb="7" eb="8">
      <t>ｲﾝ</t>
    </rPh>
    <rPh sb="9" eb="12">
      <t>ﾌﾀﾘﾒ</t>
    </rPh>
    <phoneticPr fontId="23" type="halfwidthKatakana"/>
  </si>
  <si>
    <r>
      <t xml:space="preserve">その他
役  員
</t>
    </r>
    <r>
      <rPr>
        <b/>
        <sz val="11"/>
        <rFont val="ＭＳ Ｐゴシック"/>
        <family val="3"/>
        <charset val="128"/>
      </rPr>
      <t>3人目</t>
    </r>
    <r>
      <rPr>
        <sz val="11"/>
        <color theme="1"/>
        <rFont val="ＭＳ Ｐゴシック"/>
        <family val="2"/>
        <charset val="128"/>
        <scheme val="minor"/>
      </rPr>
      <t/>
    </r>
    <rPh sb="2" eb="3">
      <t>ﾀ</t>
    </rPh>
    <rPh sb="4" eb="5">
      <t>ﾔｸ</t>
    </rPh>
    <rPh sb="7" eb="8">
      <t>ｲﾝ</t>
    </rPh>
    <rPh sb="9" eb="12">
      <t>ﾌﾀﾘﾒ</t>
    </rPh>
    <phoneticPr fontId="23" type="halfwidthKatakana"/>
  </si>
  <si>
    <r>
      <t xml:space="preserve">その他
役  員
</t>
    </r>
    <r>
      <rPr>
        <b/>
        <sz val="11"/>
        <rFont val="ＭＳ Ｐゴシック"/>
        <family val="3"/>
        <charset val="128"/>
      </rPr>
      <t>4人目</t>
    </r>
    <r>
      <rPr>
        <sz val="11"/>
        <color theme="1"/>
        <rFont val="ＭＳ Ｐゴシック"/>
        <family val="2"/>
        <charset val="128"/>
        <scheme val="minor"/>
      </rPr>
      <t/>
    </r>
    <rPh sb="2" eb="3">
      <t>ﾀ</t>
    </rPh>
    <rPh sb="4" eb="5">
      <t>ﾔｸ</t>
    </rPh>
    <rPh sb="7" eb="8">
      <t>ｲﾝ</t>
    </rPh>
    <rPh sb="9" eb="12">
      <t>ﾌﾀﾘﾒ</t>
    </rPh>
    <phoneticPr fontId="23" type="halfwidthKatakana"/>
  </si>
  <si>
    <r>
      <t xml:space="preserve">その他
役  員
</t>
    </r>
    <r>
      <rPr>
        <b/>
        <sz val="11"/>
        <rFont val="ＭＳ Ｐゴシック"/>
        <family val="3"/>
        <charset val="128"/>
      </rPr>
      <t>5人目</t>
    </r>
    <r>
      <rPr>
        <sz val="11"/>
        <color theme="1"/>
        <rFont val="ＭＳ Ｐゴシック"/>
        <family val="2"/>
        <charset val="128"/>
        <scheme val="minor"/>
      </rPr>
      <t/>
    </r>
    <rPh sb="2" eb="3">
      <t>ﾀ</t>
    </rPh>
    <rPh sb="4" eb="5">
      <t>ﾔｸ</t>
    </rPh>
    <rPh sb="7" eb="8">
      <t>ｲﾝ</t>
    </rPh>
    <rPh sb="9" eb="12">
      <t>ﾌﾀﾘﾒ</t>
    </rPh>
    <phoneticPr fontId="23" type="halfwidthKatakana"/>
  </si>
  <si>
    <r>
      <t xml:space="preserve">専任の
宅地建物取引士
</t>
    </r>
    <r>
      <rPr>
        <b/>
        <sz val="11"/>
        <rFont val="ＭＳ Ｐゴシック"/>
        <family val="3"/>
        <charset val="128"/>
      </rPr>
      <t>2人目</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</si>
  <si>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</si>
  <si>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</si>
  <si>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</si>
  <si>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</si>
  <si>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</si>
  <si>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t xml:space="preserve">専任の
宅地建物取引士
</t>
    </r>
    <r>
      <rPr>
        <b/>
        <sz val="11"/>
        <rFont val="ＭＳ Ｐゴシック"/>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23" type="halfwidthKatakana"/>
  </si>
  <si>
    <r>
      <rPr>
        <sz val="12"/>
        <rFont val="ＭＳ Ｐゴシック"/>
        <family val="3"/>
        <charset val="128"/>
      </rPr>
      <t>その他役員</t>
    </r>
    <r>
      <rPr>
        <sz val="9"/>
        <rFont val="ＭＳ Ｐゴシック"/>
        <family val="3"/>
        <charset val="128"/>
      </rPr>
      <t xml:space="preserve"> </t>
    </r>
    <r>
      <rPr>
        <b/>
        <sz val="11"/>
        <rFont val="ＭＳ Ｐゴシック"/>
        <family val="3"/>
        <charset val="128"/>
      </rPr>
      <t>2人目から6人目</t>
    </r>
    <rPh sb="2" eb="3">
      <t>ﾀ</t>
    </rPh>
    <rPh sb="3" eb="5">
      <t>ﾔｸｲﾝ</t>
    </rPh>
    <rPh sb="7" eb="8">
      <t>ﾆﾝ</t>
    </rPh>
    <rPh sb="8" eb="9">
      <t>ﾒ</t>
    </rPh>
    <rPh sb="12" eb="14">
      <t>ﾆﾝﾒ</t>
    </rPh>
    <phoneticPr fontId="23" type="halfwidthKatakana"/>
  </si>
  <si>
    <r>
      <rPr>
        <sz val="12"/>
        <rFont val="ＭＳ Ｐゴシック"/>
        <family val="3"/>
        <charset val="128"/>
      </rPr>
      <t>専任の宅地建物取引士</t>
    </r>
    <r>
      <rPr>
        <sz val="9"/>
        <rFont val="ＭＳ Ｐゴシック"/>
        <family val="3"/>
        <charset val="128"/>
      </rPr>
      <t xml:space="preserve"> </t>
    </r>
    <r>
      <rPr>
        <b/>
        <sz val="11"/>
        <rFont val="ＭＳ Ｐゴシック"/>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23" type="halfwidthKatakana"/>
  </si>
  <si>
    <r>
      <t xml:space="preserve">相談役
及び
顧　問
</t>
    </r>
    <r>
      <rPr>
        <b/>
        <sz val="11"/>
        <rFont val="ＭＳ Ｐゴシック"/>
        <family val="3"/>
        <charset val="128"/>
      </rPr>
      <t>1人目</t>
    </r>
    <rPh sb="0" eb="3">
      <t>ｿｳﾀﾞﾝﾔｸ</t>
    </rPh>
    <rPh sb="4" eb="5">
      <t>ｵﾖ</t>
    </rPh>
    <rPh sb="7" eb="8">
      <t>ｶｴﾘﾐﾙ</t>
    </rPh>
    <rPh sb="9" eb="10">
      <t>ﾄｲ</t>
    </rPh>
    <rPh sb="13" eb="14">
      <t>ﾆﾝ</t>
    </rPh>
    <rPh sb="14" eb="15">
      <t>ﾒ</t>
    </rPh>
    <phoneticPr fontId="23" type="halfwidthKatakana"/>
  </si>
  <si>
    <r>
      <t xml:space="preserve">相談役
及び
顧　問
</t>
    </r>
    <r>
      <rPr>
        <b/>
        <sz val="11"/>
        <rFont val="ＭＳ Ｐゴシック"/>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23" type="halfwidthKatakana"/>
  </si>
  <si>
    <r>
      <t xml:space="preserve">相談役
及び
顧　問
</t>
    </r>
    <r>
      <rPr>
        <b/>
        <sz val="11"/>
        <rFont val="ＭＳ Ｐゴシック"/>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23" type="halfwidthKatakana"/>
  </si>
  <si>
    <t>相談役　顧問</t>
    <rPh sb="0" eb="3">
      <t>ｿｳﾀﾞﾝﾔｸ</t>
    </rPh>
    <rPh sb="4" eb="6">
      <t>ｺﾓﾝ</t>
    </rPh>
    <phoneticPr fontId="23" type="halfwidthKatakana"/>
  </si>
  <si>
    <t>11　相談役</t>
    <rPh sb="3" eb="6">
      <t>ｿｳﾀﾞﾝﾔｸ</t>
    </rPh>
    <phoneticPr fontId="23" type="halfwidthKatakana"/>
  </si>
  <si>
    <t>12　顧問</t>
    <rPh sb="3" eb="5">
      <t>ｺﾓﾝ</t>
    </rPh>
    <phoneticPr fontId="23" type="halfwidthKatakana"/>
  </si>
  <si>
    <t>氏　　　名</t>
    <rPh sb="0" eb="1">
      <t>シ</t>
    </rPh>
    <rPh sb="4" eb="5">
      <t>メイ</t>
    </rPh>
    <phoneticPr fontId="23"/>
  </si>
  <si>
    <t>保有株式の数</t>
    <rPh sb="0" eb="2">
      <t>ﾎﾕｳ</t>
    </rPh>
    <rPh sb="2" eb="4">
      <t>ｶﾌﾞｼｷ</t>
    </rPh>
    <rPh sb="5" eb="6">
      <t>ｶｽﾞ</t>
    </rPh>
    <phoneticPr fontId="23" type="halfwidthKatakana"/>
  </si>
  <si>
    <t>株</t>
    <rPh sb="0" eb="1">
      <t>ｶﾌﾞ</t>
    </rPh>
    <phoneticPr fontId="23" type="halfwidthKatakana"/>
  </si>
  <si>
    <t>円</t>
    <rPh sb="0" eb="1">
      <t>ｴﾝ</t>
    </rPh>
    <phoneticPr fontId="23" type="halfwidthKatakana"/>
  </si>
  <si>
    <t>（出資金額）</t>
    <rPh sb="1" eb="3">
      <t>ｼｭｯｼ</t>
    </rPh>
    <rPh sb="3" eb="5">
      <t>ｷﾝｶﾞｸ</t>
    </rPh>
    <phoneticPr fontId="23" type="halfwidthKatakana"/>
  </si>
  <si>
    <t>割合</t>
    <rPh sb="0" eb="2">
      <t>ﾜﾘｱｲ</t>
    </rPh>
    <phoneticPr fontId="23" type="halfwidthKatakana"/>
  </si>
  <si>
    <t>％</t>
    <phoneticPr fontId="23" type="halfwidthKatakana"/>
  </si>
  <si>
    <r>
      <t xml:space="preserve">株　主
又は
出資者
</t>
    </r>
    <r>
      <rPr>
        <b/>
        <sz val="11"/>
        <rFont val="ＭＳ Ｐゴシック"/>
        <family val="3"/>
        <charset val="128"/>
      </rPr>
      <t>2人目</t>
    </r>
    <rPh sb="0" eb="1">
      <t>ｶﾌﾞ</t>
    </rPh>
    <rPh sb="2" eb="3">
      <t>ｼｭ</t>
    </rPh>
    <rPh sb="4" eb="5">
      <t>ﾏﾀ</t>
    </rPh>
    <rPh sb="7" eb="10">
      <t>ｼｭｯｼｼｬ</t>
    </rPh>
    <rPh sb="13" eb="14">
      <t>ﾆﾝ</t>
    </rPh>
    <rPh sb="14" eb="15">
      <t>ﾒ</t>
    </rPh>
    <phoneticPr fontId="23" type="halfwidthKatakana"/>
  </si>
  <si>
    <r>
      <t xml:space="preserve">株　主
又は
出資者
</t>
    </r>
    <r>
      <rPr>
        <b/>
        <sz val="11"/>
        <rFont val="ＭＳ Ｐゴシック"/>
        <family val="3"/>
        <charset val="128"/>
      </rPr>
      <t>3人目</t>
    </r>
    <rPh sb="0" eb="1">
      <t>ｶﾌﾞ</t>
    </rPh>
    <rPh sb="2" eb="3">
      <t>ｼｭ</t>
    </rPh>
    <rPh sb="4" eb="5">
      <t>ﾏﾀ</t>
    </rPh>
    <rPh sb="7" eb="10">
      <t>ｼｭｯｼｼｬ</t>
    </rPh>
    <rPh sb="13" eb="14">
      <t>ﾆﾝ</t>
    </rPh>
    <rPh sb="14" eb="15">
      <t>ﾒ</t>
    </rPh>
    <phoneticPr fontId="23" type="halfwidthKatakana"/>
  </si>
  <si>
    <r>
      <t xml:space="preserve">株　主
又は
出資者
</t>
    </r>
    <r>
      <rPr>
        <b/>
        <sz val="11"/>
        <rFont val="ＭＳ Ｐゴシック"/>
        <family val="3"/>
        <charset val="128"/>
      </rPr>
      <t>4人目</t>
    </r>
    <rPh sb="0" eb="1">
      <t>ｶﾌﾞ</t>
    </rPh>
    <rPh sb="2" eb="3">
      <t>ｼｭ</t>
    </rPh>
    <rPh sb="4" eb="5">
      <t>ﾏﾀ</t>
    </rPh>
    <rPh sb="7" eb="10">
      <t>ｼｭｯｼｼｬ</t>
    </rPh>
    <rPh sb="13" eb="14">
      <t>ﾆﾝ</t>
    </rPh>
    <rPh sb="14" eb="15">
      <t>ﾒ</t>
    </rPh>
    <phoneticPr fontId="23" type="halfwidthKatakana"/>
  </si>
  <si>
    <t>氏名又は名称</t>
    <rPh sb="0" eb="2">
      <t>シメイ</t>
    </rPh>
    <rPh sb="2" eb="3">
      <t>マタ</t>
    </rPh>
    <rPh sb="4" eb="6">
      <t>メイショウ</t>
    </rPh>
    <phoneticPr fontId="23"/>
  </si>
  <si>
    <t>性　　別</t>
    <rPh sb="0" eb="1">
      <t>セイ</t>
    </rPh>
    <rPh sb="3" eb="4">
      <t>ベツ</t>
    </rPh>
    <phoneticPr fontId="23"/>
  </si>
  <si>
    <t>1.男</t>
    <phoneticPr fontId="23" type="halfwidthKatakana"/>
  </si>
  <si>
    <t>2.女</t>
    <phoneticPr fontId="23" type="halfwidthKatakana"/>
  </si>
  <si>
    <t>男女</t>
    <rPh sb="0" eb="2">
      <t>ﾀﾞﾝｼﾞｮ</t>
    </rPh>
    <phoneticPr fontId="23" type="halfwidthKatakana"/>
  </si>
  <si>
    <t>従業者証明書番号</t>
    <rPh sb="0" eb="3">
      <t>ジュウギョウシャ</t>
    </rPh>
    <rPh sb="3" eb="6">
      <t>ショウメイショ</t>
    </rPh>
    <rPh sb="6" eb="8">
      <t>バンゴウ</t>
    </rPh>
    <phoneticPr fontId="23"/>
  </si>
  <si>
    <t>主たる職務内容</t>
    <rPh sb="0" eb="1">
      <t>シュ</t>
    </rPh>
    <rPh sb="3" eb="5">
      <t>ショクム</t>
    </rPh>
    <rPh sb="5" eb="7">
      <t>ナイヨウ</t>
    </rPh>
    <phoneticPr fontId="23"/>
  </si>
  <si>
    <t>主たる職務内容</t>
    <rPh sb="0" eb="1">
      <t>ｼｭ</t>
    </rPh>
    <rPh sb="3" eb="5">
      <t>ｼｮｸﾑ</t>
    </rPh>
    <rPh sb="5" eb="7">
      <t>ﾅｲﾖｳ</t>
    </rPh>
    <phoneticPr fontId="23" type="halfwidthKatakana"/>
  </si>
  <si>
    <t>専任</t>
    <rPh sb="0" eb="2">
      <t>ｾﾝﾆﾝ</t>
    </rPh>
    <phoneticPr fontId="23" type="halfwidthKatakana"/>
  </si>
  <si>
    <t>政令</t>
    <rPh sb="0" eb="2">
      <t>ｾｲﾚｲ</t>
    </rPh>
    <phoneticPr fontId="23" type="halfwidthKatakana"/>
  </si>
  <si>
    <t>総務</t>
    <rPh sb="0" eb="2">
      <t>ｿｳﾑ</t>
    </rPh>
    <phoneticPr fontId="23" type="halfwidthKatakana"/>
  </si>
  <si>
    <t>人事</t>
    <rPh sb="0" eb="2">
      <t>ｼﾞﾝｼﾞ</t>
    </rPh>
    <phoneticPr fontId="23" type="halfwidthKatakana"/>
  </si>
  <si>
    <t>営業</t>
    <rPh sb="0" eb="2">
      <t>ｴｲｷﾞｮｳ</t>
    </rPh>
    <phoneticPr fontId="23" type="halfwidthKatakana"/>
  </si>
  <si>
    <t>経理</t>
    <rPh sb="0" eb="2">
      <t>ｹｲﾘ</t>
    </rPh>
    <phoneticPr fontId="23" type="halfwidthKatakana"/>
  </si>
  <si>
    <t>財務</t>
    <rPh sb="0" eb="2">
      <t>ｻﾞｲﾑ</t>
    </rPh>
    <phoneticPr fontId="23" type="halfwidthKatakana"/>
  </si>
  <si>
    <t>営業事務</t>
    <rPh sb="0" eb="2">
      <t>ｴｲｷﾞｮｳ</t>
    </rPh>
    <rPh sb="2" eb="4">
      <t>ｼﾞﾑ</t>
    </rPh>
    <phoneticPr fontId="23" type="halfwidthKatakana"/>
  </si>
  <si>
    <t>企画</t>
    <rPh sb="0" eb="2">
      <t>ｷｶｸ</t>
    </rPh>
    <phoneticPr fontId="23" type="halfwidthKatakana"/>
  </si>
  <si>
    <t>「宅地建物取引業に従事する者」とは</t>
    <rPh sb="1" eb="8">
      <t>ﾀｸﾁﾀﾃﾓﾉﾄﾘﾋｷｷﾞｮｳ</t>
    </rPh>
    <rPh sb="9" eb="11">
      <t>ｼﾞｭｳｼﾞ</t>
    </rPh>
    <rPh sb="13" eb="14">
      <t>ﾓﾉ</t>
    </rPh>
    <phoneticPr fontId="23" type="halfwidthKatakana"/>
  </si>
  <si>
    <t>主たる職務内容について</t>
    <rPh sb="0" eb="1">
      <t>ｼｭ</t>
    </rPh>
    <rPh sb="3" eb="5">
      <t>ｼｮｸﾑ</t>
    </rPh>
    <rPh sb="5" eb="7">
      <t>ﾅｲﾖｳ</t>
    </rPh>
    <phoneticPr fontId="23" type="halfwidthKatakana"/>
  </si>
  <si>
    <t>○　専任の宅地建物取引士</t>
    <phoneticPr fontId="23" type="halfwidthKatakana"/>
  </si>
  <si>
    <t>専任の取引士</t>
    <phoneticPr fontId="23"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</si>
  <si>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23" type="halfwidthKatakana"/>
  </si>
  <si>
    <t>(北海道)</t>
    <rPh sb="1" eb="4">
      <t>ﾎｯｶｲﾄﾞｳ</t>
    </rPh>
    <phoneticPr fontId="23" type="halfwidthKatakana"/>
  </si>
  <si>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</si>
  <si>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</si>
  <si>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</si>
  <si>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</si>
  <si>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</si>
  <si>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</si>
  <si>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</si>
  <si>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</si>
  <si>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</si>
  <si>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</si>
  <si>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</si>
  <si>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</si>
  <si>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</si>
  <si>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</si>
  <si>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</si>
  <si>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</si>
  <si>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</si>
  <si>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</si>
  <si>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</si>
  <si>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</si>
  <si>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</si>
  <si>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</si>
  <si>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</si>
  <si>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</si>
  <si>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</si>
  <si>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</si>
  <si>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</si>
  <si>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</si>
  <si>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</si>
  <si>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</si>
  <si>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</si>
  <si>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</si>
  <si>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</si>
  <si>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</si>
  <si>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</si>
  <si>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</si>
  <si>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</si>
  <si>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</si>
  <si>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</si>
  <si>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</si>
  <si>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</si>
  <si>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</si>
  <si>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</si>
  <si>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</si>
  <si>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</si>
  <si>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</si>
  <si>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r>
      <rPr>
        <sz val="9"/>
        <rFont val="ＭＳ Ｐゴシック"/>
        <family val="3"/>
        <charset val="128"/>
      </rPr>
      <t xml:space="preserve">従　事
する者
</t>
    </r>
    <r>
      <rPr>
        <b/>
        <sz val="11"/>
        <rFont val="ＭＳ Ｐゴシック"/>
        <family val="3"/>
        <charset val="128"/>
      </rPr>
      <t>2人目</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</si>
  <si>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</si>
  <si>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</si>
  <si>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</si>
  <si>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</si>
  <si>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</si>
  <si>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</si>
  <si>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23" type="halfwidthKatakana"/>
  </si>
  <si>
    <r>
      <rPr>
        <sz val="9"/>
        <rFont val="ＭＳ Ｐゴシック"/>
        <family val="3"/>
        <charset val="128"/>
      </rPr>
      <t xml:space="preserve">従　事
する者
</t>
    </r>
    <r>
      <rPr>
        <b/>
        <sz val="11"/>
        <rFont val="ＭＳ Ｐゴシック"/>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</si>
  <si>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</si>
  <si>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</si>
  <si>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</si>
  <si>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</si>
  <si>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</si>
  <si>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</si>
  <si>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</si>
  <si>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</si>
  <si>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</si>
  <si>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</si>
  <si>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</si>
  <si>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</si>
  <si>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</si>
  <si>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</si>
  <si>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r>
      <rPr>
        <sz val="9"/>
        <rFont val="ＭＳ Ｐゴシック"/>
        <family val="3"/>
        <charset val="128"/>
      </rPr>
      <t xml:space="preserve">従　事
する者
</t>
    </r>
    <r>
      <rPr>
        <b/>
        <sz val="11"/>
        <rFont val="ＭＳ Ｐゴシック"/>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23" type="halfwidthKatakana"/>
  </si>
  <si>
    <t>代表・専任</t>
    <rPh sb="0" eb="2">
      <t>ﾀﾞｲﾋｮｳ</t>
    </rPh>
    <rPh sb="3" eb="5">
      <t>ｾﾝﾆﾝ</t>
    </rPh>
    <phoneticPr fontId="23" type="halfwidthKatakana"/>
  </si>
  <si>
    <t>宅地建物取引業に従事する者の名簿</t>
    <rPh sb="0" eb="2">
      <t>ﾀｸﾁ</t>
    </rPh>
    <rPh sb="2" eb="4">
      <t>ﾀﾃﾓﾉ</t>
    </rPh>
    <rPh sb="4" eb="7">
      <t>ﾄﾘﾋｷｷﾞｮｳ</t>
    </rPh>
    <phoneticPr fontId="23"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</si>
  <si>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23" type="halfwidthKatakana"/>
  </si>
  <si>
    <t>代表取締役</t>
    <rPh sb="0" eb="2">
      <t>ﾀﾞｲﾋｮｳ</t>
    </rPh>
    <rPh sb="2" eb="5">
      <t>ﾄﾘｼﾏﾘﾔｸ</t>
    </rPh>
    <phoneticPr fontId="23" type="halfwidthKatakana"/>
  </si>
  <si>
    <t>法人の場合（法人名）</t>
    <rPh sb="0" eb="2">
      <t>ﾎｳｼﾞﾝ</t>
    </rPh>
    <rPh sb="3" eb="5">
      <t>ﾊﾞｱｲ</t>
    </rPh>
    <rPh sb="6" eb="8">
      <t>ﾎｳｼﾞﾝ</t>
    </rPh>
    <rPh sb="8" eb="9">
      <t>ﾒｲ</t>
    </rPh>
    <phoneticPr fontId="23" type="halfwidthKatakana"/>
  </si>
  <si>
    <t>契約相手</t>
    <rPh sb="0" eb="2">
      <t>ｹｲﾔｸ</t>
    </rPh>
    <rPh sb="2" eb="4">
      <t>ｱｲﾃ</t>
    </rPh>
    <phoneticPr fontId="23" type="halfwidthKatakana"/>
  </si>
  <si>
    <t>契約期間</t>
    <rPh sb="0" eb="2">
      <t>ｹｲﾔｸ</t>
    </rPh>
    <rPh sb="2" eb="4">
      <t>ｷｶﾝ</t>
    </rPh>
    <phoneticPr fontId="23" type="halfwidthKatakana"/>
  </si>
  <si>
    <t>より</t>
    <phoneticPr fontId="23" type="halfwidthKatakana"/>
  </si>
  <si>
    <t>契約形態</t>
    <rPh sb="0" eb="2">
      <t>ｹｲﾔｸ</t>
    </rPh>
    <rPh sb="2" eb="4">
      <t>ｹｲﾀｲ</t>
    </rPh>
    <phoneticPr fontId="23" type="halfwidthKatakana"/>
  </si>
  <si>
    <t>←自動で反映</t>
    <phoneticPr fontId="23" type="halfwidthKatakana"/>
  </si>
  <si>
    <t>取締役</t>
    <rPh sb="0" eb="3">
      <t>ﾄﾘｼﾏﾘﾔｸ</t>
    </rPh>
    <phoneticPr fontId="23" type="halfwidthKatakana"/>
  </si>
  <si>
    <t>家主法人役職</t>
    <rPh sb="0" eb="2">
      <t>ﾔﾇｼ</t>
    </rPh>
    <rPh sb="2" eb="4">
      <t>ﾎｳｼﾞﾝ</t>
    </rPh>
    <rPh sb="4" eb="6">
      <t>ﾔｸｼｮｸ</t>
    </rPh>
    <phoneticPr fontId="23" type="halfwidthKatakana"/>
  </si>
  <si>
    <t>更新可</t>
    <rPh sb="0" eb="3">
      <t>ｺｳｼﾝｶ</t>
    </rPh>
    <phoneticPr fontId="23" type="halfwidthKatakana"/>
  </si>
  <si>
    <t>用途</t>
    <rPh sb="0" eb="2">
      <t>ﾖｳﾄ</t>
    </rPh>
    <phoneticPr fontId="23" type="halfwidthKatakana"/>
  </si>
  <si>
    <t>事務所</t>
    <rPh sb="0" eb="3">
      <t>ｼﾞﾑｼｮ</t>
    </rPh>
    <phoneticPr fontId="23" type="halfwidthKatakana"/>
  </si>
  <si>
    <t>店舗事務所</t>
    <rPh sb="0" eb="2">
      <t>ﾃﾝﾎﾟ</t>
    </rPh>
    <rPh sb="2" eb="5">
      <t>ｼﾞﾑｼｮ</t>
    </rPh>
    <phoneticPr fontId="23" type="halfwidthKatakana"/>
  </si>
  <si>
    <t>店舗</t>
    <rPh sb="0" eb="2">
      <t>ﾃﾝﾎﾟ</t>
    </rPh>
    <phoneticPr fontId="23" type="halfwidthKatakana"/>
  </si>
  <si>
    <t>マンション（一室）</t>
    <rPh sb="6" eb="8">
      <t>ｲｯｼﾂ</t>
    </rPh>
    <phoneticPr fontId="23" type="halfwidthKatakana"/>
  </si>
  <si>
    <t>戸建（一部）</t>
    <rPh sb="0" eb="2">
      <t>ｺﾀﾞ</t>
    </rPh>
    <rPh sb="3" eb="5">
      <t>ｲﾁﾌﾞ</t>
    </rPh>
    <phoneticPr fontId="23" type="halfwidthKatakana"/>
  </si>
  <si>
    <t>契約形態</t>
    <rPh sb="0" eb="2">
      <t>ｹｲﾔｸ</t>
    </rPh>
    <rPh sb="2" eb="4">
      <t>ｹｲﾀｲ</t>
    </rPh>
    <phoneticPr fontId="23" type="halfwidthKatakana"/>
  </si>
  <si>
    <t>賃貸借</t>
    <rPh sb="0" eb="3">
      <t>ﾁﾝﾀｲｼｬｸ</t>
    </rPh>
    <phoneticPr fontId="23" type="halfwidthKatakana"/>
  </si>
  <si>
    <t>使用貸借</t>
    <rPh sb="0" eb="2">
      <t>ｼﾖｳ</t>
    </rPh>
    <rPh sb="2" eb="4">
      <t>ﾀｲｼｬｸ</t>
    </rPh>
    <phoneticPr fontId="23" type="halfwidthKatakana"/>
  </si>
  <si>
    <t>賃貸借（転貸借）</t>
    <rPh sb="0" eb="3">
      <t>ﾁﾝﾀｲｼｬｸ</t>
    </rPh>
    <rPh sb="4" eb="7">
      <t>ﾃﾝﾀｲｼｬｸ</t>
    </rPh>
    <phoneticPr fontId="23" type="halfwidthKatakana"/>
  </si>
  <si>
    <t>（自動更新）</t>
    <rPh sb="1" eb="3">
      <t>ｼﾞﾄﾞｳ</t>
    </rPh>
    <rPh sb="3" eb="5">
      <t>ｺｳｼﾝ</t>
    </rPh>
    <phoneticPr fontId="23" type="halfwidthKatakana"/>
  </si>
  <si>
    <t>「法人契約変更承諾済」</t>
    <phoneticPr fontId="23" type="halfwidthKatakana"/>
  </si>
  <si>
    <t>会社設立前の契約日</t>
    <rPh sb="0" eb="2">
      <t>ｶｲｼｬ</t>
    </rPh>
    <rPh sb="2" eb="4">
      <t>ｾﾂﾘﾂ</t>
    </rPh>
    <rPh sb="4" eb="5">
      <t>ﾏｴ</t>
    </rPh>
    <rPh sb="6" eb="9">
      <t>ｹｲﾔｸﾋﾞ</t>
    </rPh>
    <phoneticPr fontId="23" type="halfwidthKatakana"/>
  </si>
  <si>
    <t>住居</t>
    <rPh sb="0" eb="2">
      <t>ｼﾞｭｳｷｮ</t>
    </rPh>
    <phoneticPr fontId="23"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</si>
  <si>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23" type="halfwidthKatakana"/>
  </si>
  <si>
    <t>契　約　日</t>
    <rPh sb="0" eb="1">
      <t>ﾁｷﾞﾘ</t>
    </rPh>
    <rPh sb="2" eb="3">
      <t>ﾔｸ</t>
    </rPh>
    <rPh sb="4" eb="5">
      <t>ﾆﾁ</t>
    </rPh>
    <phoneticPr fontId="23" type="halfwidthKatakana"/>
  </si>
  <si>
    <t>用　　　途</t>
    <rPh sb="0" eb="1">
      <t>ﾖｳ</t>
    </rPh>
    <rPh sb="4" eb="5">
      <t>ﾄ</t>
    </rPh>
    <phoneticPr fontId="23" type="halfwidthKatakana"/>
  </si>
  <si>
    <t>電話番号</t>
    <rPh sb="0" eb="2">
      <t>ﾃﾞﾝﾜ</t>
    </rPh>
    <rPh sb="2" eb="4">
      <t>ﾊﾞﾝｺﾞｳ</t>
    </rPh>
    <phoneticPr fontId="23" type="halfwidthKatakana"/>
  </si>
  <si>
    <t>職名（略歴）専任の場合</t>
    <rPh sb="0" eb="2">
      <t>ｼｮｸﾒｲ</t>
    </rPh>
    <rPh sb="3" eb="5">
      <t>ﾘｬｸﾚｷ</t>
    </rPh>
    <rPh sb="6" eb="8">
      <t>ｾﾝﾆﾝ</t>
    </rPh>
    <rPh sb="9" eb="11">
      <t>ﾊﾞｱｲ</t>
    </rPh>
    <phoneticPr fontId="23" type="halfwidthKatakana"/>
  </si>
  <si>
    <t>自</t>
    <rPh sb="0" eb="1">
      <t>ｼﾞ</t>
    </rPh>
    <phoneticPr fontId="23" type="halfwidthKatakana"/>
  </si>
  <si>
    <t>至</t>
    <rPh sb="0" eb="1">
      <t>ｲﾀ</t>
    </rPh>
    <phoneticPr fontId="23" type="halfwidthKatakana"/>
  </si>
  <si>
    <r>
      <t>職　歴　</t>
    </r>
    <r>
      <rPr>
        <b/>
        <sz val="11"/>
        <rFont val="ＭＳ Ｐゴシック"/>
        <family val="3"/>
        <charset val="128"/>
      </rPr>
      <t>（１）</t>
    </r>
    <rPh sb="0" eb="1">
      <t>ｼｮｸ</t>
    </rPh>
    <rPh sb="2" eb="3">
      <t>ﾚｷ</t>
    </rPh>
    <phoneticPr fontId="23" type="halfwidthKatakana"/>
  </si>
  <si>
    <r>
      <t>職　歴　</t>
    </r>
    <r>
      <rPr>
        <b/>
        <sz val="11"/>
        <rFont val="ＭＳ Ｐゴシック"/>
        <family val="3"/>
        <charset val="128"/>
      </rPr>
      <t>（２）</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</si>
  <si>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（３）</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</si>
  <si>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（４）</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</si>
  <si>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（５）</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</si>
  <si>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（６）</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</si>
  <si>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（７）</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</si>
  <si>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（８）</t>
    </r>
    <r>
      <rPr>
        <sz val="11"/>
        <color theme="1"/>
        <rFont val="ＭＳ Ｐゴシック"/>
        <family val="2"/>
        <charset val="128"/>
        <scheme val="minor"/>
      </rPr>
      <t/>
    </r>
    <rPh sb="0" eb="1">
      <t>ｼｮｸ</t>
    </rPh>
    <rPh sb="2" eb="3">
      <t>ﾚｷ</t>
    </rPh>
    <phoneticPr fontId="23" type="halfwidthKatakana"/>
  </si>
  <si>
    <r>
      <t>職　歴　</t>
    </r>
    <r>
      <rPr>
        <b/>
        <sz val="11"/>
        <rFont val="ＭＳ Ｐゴシック"/>
        <family val="3"/>
        <charset val="128"/>
      </rPr>
      <t>（９）</t>
    </r>
    <r>
      <rPr>
        <sz val="11"/>
        <color theme="1"/>
        <rFont val="ＭＳ Ｐゴシック"/>
        <family val="2"/>
        <charset val="128"/>
        <scheme val="minor"/>
      </rPr>
      <t/>
    </r>
    <rPh sb="0" eb="1">
      <t>ｼｮｸ</t>
    </rPh>
    <rPh sb="2" eb="3">
      <t>ﾚｷ</t>
    </rPh>
    <phoneticPr fontId="23" type="halfwidthKatakana"/>
  </si>
  <si>
    <t>↓職歴は古い順</t>
    <rPh sb="1" eb="3">
      <t>ｼｮｸﾚｷ</t>
    </rPh>
    <rPh sb="4" eb="5">
      <t>ﾌﾙ</t>
    </rPh>
    <rPh sb="6" eb="7">
      <t>ｼﾞｭﾝ</t>
    </rPh>
    <phoneticPr fontId="23" type="halfwidthKatakana"/>
  </si>
  <si>
    <t>01：代表取締役　</t>
    <phoneticPr fontId="23" type="halfwidthKatakana"/>
  </si>
  <si>
    <t>02：取締役　</t>
    <phoneticPr fontId="23" type="halfwidthKatakana"/>
  </si>
  <si>
    <t>03：監査役　</t>
    <phoneticPr fontId="23" type="halfwidthKatakana"/>
  </si>
  <si>
    <t>04：代表社員　</t>
    <phoneticPr fontId="23" type="halfwidthKatakana"/>
  </si>
  <si>
    <t>05：社員　</t>
    <phoneticPr fontId="23" type="halfwidthKatakana"/>
  </si>
  <si>
    <t>07：理事　</t>
    <phoneticPr fontId="23" type="halfwidthKatakana"/>
  </si>
  <si>
    <t>08：監事　</t>
    <phoneticPr fontId="23" type="halfwidthKatakana"/>
  </si>
  <si>
    <t>09：その他　</t>
    <phoneticPr fontId="23" type="halfwidthKatakana"/>
  </si>
  <si>
    <t>11：相談役　</t>
    <phoneticPr fontId="23" type="halfwidthKatakana"/>
  </si>
  <si>
    <t>12：顧問　</t>
    <phoneticPr fontId="23" type="halfwidthKatakana"/>
  </si>
  <si>
    <t>13：代表執行役　</t>
    <phoneticPr fontId="23" type="halfwidthKatakana"/>
  </si>
  <si>
    <t>14：執行役　</t>
    <phoneticPr fontId="23" type="halfwidthKatakana"/>
  </si>
  <si>
    <t>15：会計参与　</t>
    <phoneticPr fontId="23" type="halfwidthKatakana"/>
  </si>
  <si>
    <t>15：個人営業の代表者　</t>
    <phoneticPr fontId="23" type="halfwidthKatakana"/>
  </si>
  <si>
    <t>15：専任の宅地建物取引士　</t>
    <phoneticPr fontId="23" type="halfwidthKatakana"/>
  </si>
  <si>
    <t>15：政令使用人　</t>
    <phoneticPr fontId="23" type="halfwidthKatakana"/>
  </si>
  <si>
    <t>照会対象者役名</t>
    <rPh sb="0" eb="2">
      <t>ｼｮｳｶｲ</t>
    </rPh>
    <rPh sb="2" eb="5">
      <t>ﾀｲｼｮｳｼｬ</t>
    </rPh>
    <rPh sb="5" eb="7">
      <t>ﾔｸﾒｲ</t>
    </rPh>
    <phoneticPr fontId="23" type="halfwidthKatakana"/>
  </si>
  <si>
    <t>▼▼以下 　北海道</t>
  </si>
  <si>
    <t>01100　札幌市</t>
  </si>
  <si>
    <t>01101　札幌市 中央区</t>
  </si>
  <si>
    <t>01102　札幌市 北区</t>
  </si>
  <si>
    <t>01103　札幌市 東区</t>
  </si>
  <si>
    <t>01104　札幌市 白石区</t>
  </si>
  <si>
    <t>01105　札幌市 豊平区</t>
  </si>
  <si>
    <t>01106　札幌市 南区</t>
  </si>
  <si>
    <t>01107　札幌市 西区</t>
  </si>
  <si>
    <t>01108　札幌市 厚別区</t>
  </si>
  <si>
    <t>01109　札幌市 手稲区</t>
  </si>
  <si>
    <t>01110　札幌市 清田区</t>
  </si>
  <si>
    <t>01202　函館市</t>
  </si>
  <si>
    <t>01203　小樽市</t>
  </si>
  <si>
    <t>01204　旭川市</t>
  </si>
  <si>
    <t>01205　室蘭市</t>
  </si>
  <si>
    <t>01206　釧路市</t>
  </si>
  <si>
    <t>01207　帯広市</t>
  </si>
  <si>
    <t>01208　北見市</t>
  </si>
  <si>
    <t>01209　夕張市</t>
  </si>
  <si>
    <t>01210　岩見沢市</t>
  </si>
  <si>
    <t>01211　網走市</t>
  </si>
  <si>
    <t>01212　留萌市</t>
  </si>
  <si>
    <t>01213　苫小牧市</t>
  </si>
  <si>
    <t>01214　稚内市</t>
  </si>
  <si>
    <t>01215　美唄市</t>
  </si>
  <si>
    <t>01216　芦別市</t>
  </si>
  <si>
    <t>01217　江別市</t>
  </si>
  <si>
    <t>01218　赤平市</t>
  </si>
  <si>
    <t>01219　紋別市</t>
  </si>
  <si>
    <t>01220　士別市</t>
  </si>
  <si>
    <t>01221　名寄市</t>
  </si>
  <si>
    <t>01222　三笠市</t>
  </si>
  <si>
    <t>01223　根室市</t>
  </si>
  <si>
    <t>01224　千歳市</t>
  </si>
  <si>
    <t>01225　滝川市</t>
  </si>
  <si>
    <t>01226　砂川市</t>
  </si>
  <si>
    <t>01227　歌志内市</t>
  </si>
  <si>
    <t>01228　深川市</t>
  </si>
  <si>
    <t>01229　富良野市</t>
  </si>
  <si>
    <t>01230　登別市</t>
  </si>
  <si>
    <t>01231　恵庭市</t>
  </si>
  <si>
    <t>01233　伊達市</t>
  </si>
  <si>
    <t>01234　北広島市</t>
  </si>
  <si>
    <t>01235　石狩市</t>
  </si>
  <si>
    <t>01236　北斗市</t>
  </si>
  <si>
    <t>01303　石狩郡 当別町</t>
  </si>
  <si>
    <t>01304　石狩郡 新篠津村</t>
  </si>
  <si>
    <t>01331　松前郡 松前町</t>
  </si>
  <si>
    <t>01332　松前郡 福島町</t>
  </si>
  <si>
    <t>01333　上磯郡 知内町</t>
  </si>
  <si>
    <t>01334　上磯郡 木古内町</t>
  </si>
  <si>
    <t>01337　亀田郡 七飯町</t>
  </si>
  <si>
    <t>01343　茅部郡 鹿部町</t>
  </si>
  <si>
    <t>01345　茅部郡 森町</t>
  </si>
  <si>
    <t>01346　二海郡 八雲町</t>
  </si>
  <si>
    <t>01347　山越郡 長万部町</t>
  </si>
  <si>
    <t>01361　檜山郡 江差町</t>
  </si>
  <si>
    <t>01362　檜山郡 上ノ国町</t>
  </si>
  <si>
    <t>01363　檜山郡 厚沢部町</t>
  </si>
  <si>
    <t>01364　爾志郡 乙部町</t>
  </si>
  <si>
    <t>01367　奥尻郡 奥尻町</t>
  </si>
  <si>
    <t>01370　瀬棚郡 今金町</t>
  </si>
  <si>
    <t>01371　久遠郡 せたな町</t>
  </si>
  <si>
    <t>01391　島牧郡 島牧村</t>
  </si>
  <si>
    <t>01392　寿都郡 寿都町</t>
  </si>
  <si>
    <t>01393　寿都郡 黒松内町</t>
  </si>
  <si>
    <t>01394　磯谷郡 蘭越町</t>
  </si>
  <si>
    <t>01395　虻田郡 ニセコ町</t>
  </si>
  <si>
    <t>01396　虻田郡 真狩村</t>
  </si>
  <si>
    <t>01397　虻田郡 留寿都村</t>
  </si>
  <si>
    <t>01398　虻田郡 喜茂別町</t>
  </si>
  <si>
    <t>01399　虻田郡 京極町</t>
  </si>
  <si>
    <t>01400　虻田郡 倶知安町</t>
  </si>
  <si>
    <t>01401　岩内郡 共和町</t>
  </si>
  <si>
    <t>01402　岩内郡 岩内町</t>
  </si>
  <si>
    <t>01403　古宇郡 泊村</t>
  </si>
  <si>
    <t>01404　古宇郡 神恵内村</t>
  </si>
  <si>
    <t>01405　積丹郡 積丹町</t>
  </si>
  <si>
    <t>01406　古平郡 古平町</t>
  </si>
  <si>
    <t>01407　余市郡 仁木町</t>
  </si>
  <si>
    <t>01408　余市郡 余市町</t>
  </si>
  <si>
    <t>01409　余市郡 赤井川村</t>
  </si>
  <si>
    <t>01423　空知郡 南幌町</t>
  </si>
  <si>
    <t>01424　空知郡 奈井江町</t>
  </si>
  <si>
    <t>01425　空知郡 上砂川町</t>
  </si>
  <si>
    <t>01427　夕張郡 由仁町</t>
  </si>
  <si>
    <t>01428　夕張郡 長沼町</t>
  </si>
  <si>
    <t>01429　夕張郡 栗山町</t>
  </si>
  <si>
    <t>01430　樺戸郡 月形町</t>
  </si>
  <si>
    <t>01431　樺戸郡 浦臼町</t>
  </si>
  <si>
    <t>01432　樺戸郡 新十津川町</t>
  </si>
  <si>
    <t>01433　雨竜郡 妹背牛町</t>
  </si>
  <si>
    <t>01434　雨竜郡 秩父別町</t>
  </si>
  <si>
    <t>01436　雨竜郡 雨竜町</t>
  </si>
  <si>
    <t>01437　雨竜郡 北竜町</t>
  </si>
  <si>
    <t>01438　雨竜郡 沼田町</t>
  </si>
  <si>
    <t>01452　上川郡 鷹栖町</t>
  </si>
  <si>
    <t>01453　上川郡 東神楽町</t>
  </si>
  <si>
    <t>01454　上川郡 当麻町</t>
  </si>
  <si>
    <t>01455　上川郡 比布町</t>
  </si>
  <si>
    <t>01456　上川郡 愛別町</t>
  </si>
  <si>
    <t>01457　上川郡 上川町</t>
  </si>
  <si>
    <t>01458　上川郡 東川町</t>
  </si>
  <si>
    <t>01459　上川郡 美瑛町</t>
  </si>
  <si>
    <t>01460　空知郡 上富良野町</t>
  </si>
  <si>
    <t>01461　空知郡 中富良野町</t>
  </si>
  <si>
    <t>01462　空知郡 南富良野町</t>
  </si>
  <si>
    <t>01463　勇払郡 占冠村</t>
  </si>
  <si>
    <t>01464　上川郡 和寒町</t>
  </si>
  <si>
    <t>01465　上川郡 剣淵町</t>
  </si>
  <si>
    <t>01468　上川郡 下川町</t>
  </si>
  <si>
    <t>01469　中川郡 美深町</t>
  </si>
  <si>
    <t>01470　中川郡 音威子府村</t>
  </si>
  <si>
    <t>01471　中川郡 中川町</t>
  </si>
  <si>
    <t>01472　雨竜郡 幌加内町</t>
  </si>
  <si>
    <t>01481　増毛郡 増毛町</t>
  </si>
  <si>
    <t>01482　留萌郡 小平町</t>
  </si>
  <si>
    <t>01483　苫前郡 苫前町</t>
  </si>
  <si>
    <t>01484　苫前郡 羽幌町</t>
  </si>
  <si>
    <t>01485　苫前郡 初山別村</t>
  </si>
  <si>
    <t>01486　天塩郡 遠別町</t>
  </si>
  <si>
    <t>01487　天塩郡 天塩町</t>
  </si>
  <si>
    <t>01511　宗谷郡 猿払村</t>
  </si>
  <si>
    <t>01512　枝幸郡 浜頓別町</t>
  </si>
  <si>
    <t>01513　枝幸郡 中頓別町</t>
  </si>
  <si>
    <t>01514　枝幸郡 枝幸町</t>
  </si>
  <si>
    <t>01516　天塩郡 豊富町</t>
  </si>
  <si>
    <t>01517　礼文郡 礼文町</t>
  </si>
  <si>
    <t>01518　利尻郡 利尻町</t>
  </si>
  <si>
    <t>01519　利尻郡 利尻富士町</t>
  </si>
  <si>
    <t>01520　天塩郡 幌延町</t>
  </si>
  <si>
    <t>01543　網走郡 美幌町</t>
  </si>
  <si>
    <t>01544　網走郡 津別町</t>
  </si>
  <si>
    <t>01545　斜里郡 斜里町</t>
  </si>
  <si>
    <t>01546　斜里郡 清里町</t>
  </si>
  <si>
    <t>01547　斜里郡 小清水町</t>
  </si>
  <si>
    <t>01549　常呂郡 訓子府町</t>
  </si>
  <si>
    <t>01550　常呂郡 置戸町</t>
  </si>
  <si>
    <t>01552　常呂郡 佐呂間町</t>
  </si>
  <si>
    <t>01555　紋別郡 遠軽町</t>
  </si>
  <si>
    <t>01559　紋別郡 湧別町</t>
  </si>
  <si>
    <t>01560　紋別郡 滝上町</t>
  </si>
  <si>
    <t>01561　紋別郡 興部町</t>
  </si>
  <si>
    <t>01562　紋別郡 西興部村</t>
  </si>
  <si>
    <t>01563　紋別郡 雄武町</t>
  </si>
  <si>
    <t>01564　網走郡 大空町</t>
  </si>
  <si>
    <t>01571　虻田郡 豊浦町</t>
  </si>
  <si>
    <t>01575　有珠郡 壮瞥町</t>
  </si>
  <si>
    <t>01578　白老郡 白老町</t>
  </si>
  <si>
    <t>01581　勇払郡 厚真町</t>
  </si>
  <si>
    <t>01584　虻田郡 洞爺湖町</t>
  </si>
  <si>
    <t>01585　勇払郡 安平町</t>
  </si>
  <si>
    <t>01586　勇払郡 むかわ町</t>
  </si>
  <si>
    <t>01601　沙流郡 日高町</t>
  </si>
  <si>
    <t>01602　沙流郡 平取町</t>
  </si>
  <si>
    <t>01604　新冠郡 新冠町</t>
  </si>
  <si>
    <t>01607　浦河郡 浦河町</t>
  </si>
  <si>
    <t>01608　様似郡 様似町</t>
  </si>
  <si>
    <t>01609　幌泉郡 えりも町</t>
  </si>
  <si>
    <t>01610　日高郡 新ひだか町</t>
  </si>
  <si>
    <t>01631　河東郡 音更町</t>
  </si>
  <si>
    <t>01632　河東郡 士幌町</t>
  </si>
  <si>
    <t>01633　河東郡 上士幌町</t>
  </si>
  <si>
    <t>01634　河東郡 鹿追町</t>
  </si>
  <si>
    <t>01635　上川郡 新得町</t>
  </si>
  <si>
    <t>01636　上川郡 清水町</t>
  </si>
  <si>
    <t>01637　河西郡 芽室町</t>
  </si>
  <si>
    <t>01638　河西郡 中札内村</t>
  </si>
  <si>
    <t>01639　河西郡 更別村</t>
  </si>
  <si>
    <t>01641　広尾郡 大樹町</t>
  </si>
  <si>
    <t>01642　広尾郡 広尾町</t>
  </si>
  <si>
    <t>01643　中川郡 幕別町</t>
  </si>
  <si>
    <t>01644　中川郡 池田町</t>
  </si>
  <si>
    <t>01645　中川郡 豊頃町</t>
  </si>
  <si>
    <t>01646　中川郡 本別町</t>
  </si>
  <si>
    <t>01647　足寄郡 足寄町</t>
  </si>
  <si>
    <t>01648　足寄郡 陸別町</t>
  </si>
  <si>
    <t>01649　十勝郡 浦幌町</t>
  </si>
  <si>
    <t>01661　釧路郡 釧路町</t>
  </si>
  <si>
    <t>01662　厚岸郡 厚岸町</t>
  </si>
  <si>
    <t>01663　厚岸郡 浜中町</t>
  </si>
  <si>
    <t>01664　川上郡 標茶町</t>
  </si>
  <si>
    <t>01665　川上郡 弟子屈町</t>
  </si>
  <si>
    <t>01667　阿寒郡 鶴居村</t>
  </si>
  <si>
    <t>01668　白糠郡 白糠町</t>
  </si>
  <si>
    <t>01691　野付郡 別海町</t>
  </si>
  <si>
    <t>01692　標津郡 中標津町</t>
  </si>
  <si>
    <t>01693　標津郡 標津町</t>
  </si>
  <si>
    <t>01694　目梨郡 羅臼町</t>
  </si>
  <si>
    <t>　</t>
  </si>
  <si>
    <t>▼▼以下 　青森県</t>
  </si>
  <si>
    <t>全国市区町村コード</t>
    <rPh sb="0" eb="2">
      <t>ｾﾞﾝｺｸ</t>
    </rPh>
    <rPh sb="2" eb="6">
      <t>ｼｸﾁｮｳｿﾝ</t>
    </rPh>
    <phoneticPr fontId="23" type="halfwidthKatakana"/>
  </si>
  <si>
    <t>入力TOPへ↑</t>
  </si>
  <si>
    <t>←20文字（姓と名は1文字空ける）</t>
    <rPh sb="6" eb="7">
      <t>ｾｲ</t>
    </rPh>
    <rPh sb="8" eb="9">
      <t>ﾒｲ</t>
    </rPh>
    <rPh sb="11" eb="13">
      <t>ﾓｼﾞ</t>
    </rPh>
    <rPh sb="13" eb="14">
      <t>ｱ</t>
    </rPh>
    <phoneticPr fontId="23" type="halfwidthKatakana"/>
  </si>
  <si>
    <t>←10文字（姓と名は1文字空ける）</t>
    <rPh sb="6" eb="7">
      <t>ｾｲ</t>
    </rPh>
    <rPh sb="8" eb="9">
      <t>ﾒｲ</t>
    </rPh>
    <rPh sb="11" eb="13">
      <t>ﾓｼﾞ</t>
    </rPh>
    <rPh sb="13" eb="14">
      <t>ｱ</t>
    </rPh>
    <phoneticPr fontId="23" type="halfwidthKatakana"/>
  </si>
  <si>
    <t>性別男女</t>
    <rPh sb="0" eb="2">
      <t>ｾｲﾍﾞﾂ</t>
    </rPh>
    <rPh sb="2" eb="4">
      <t>ﾀﾞﾝｼﾞｮ</t>
    </rPh>
    <phoneticPr fontId="23" type="halfwidthKatakana"/>
  </si>
  <si>
    <t>1．　男</t>
    <rPh sb="3" eb="4">
      <t>ｵﾄｺ</t>
    </rPh>
    <phoneticPr fontId="23" type="halfwidthKatakana"/>
  </si>
  <si>
    <t>2．　女</t>
    <rPh sb="3" eb="4">
      <t>ｵﾝﾅ</t>
    </rPh>
    <phoneticPr fontId="23" type="halfwidthKatakana"/>
  </si>
  <si>
    <t>年</t>
    <rPh sb="0" eb="1">
      <t>ネン</t>
    </rPh>
    <phoneticPr fontId="23"/>
  </si>
  <si>
    <t>日</t>
    <rPh sb="0" eb="1">
      <t>ニチ</t>
    </rPh>
    <phoneticPr fontId="23"/>
  </si>
  <si>
    <t>整理番号</t>
    <rPh sb="0" eb="2">
      <t>セイリ</t>
    </rPh>
    <rPh sb="2" eb="4">
      <t>バンゴウ</t>
    </rPh>
    <phoneticPr fontId="23"/>
  </si>
  <si>
    <t>電　　話</t>
    <rPh sb="0" eb="1">
      <t>デン</t>
    </rPh>
    <rPh sb="3" eb="4">
      <t>ハナシ</t>
    </rPh>
    <phoneticPr fontId="23"/>
  </si>
  <si>
    <t>住　　　所</t>
    <rPh sb="0" eb="1">
      <t>ジュウ</t>
    </rPh>
    <rPh sb="4" eb="5">
      <t>ショ</t>
    </rPh>
    <phoneticPr fontId="23"/>
  </si>
  <si>
    <t>1</t>
    <phoneticPr fontId="23"/>
  </si>
  <si>
    <t>←6桁未満の場合は頭に「0」を入力</t>
    <rPh sb="2" eb="3">
      <t>ケタ</t>
    </rPh>
    <rPh sb="3" eb="5">
      <t>ミマン</t>
    </rPh>
    <rPh sb="6" eb="8">
      <t>バアイ</t>
    </rPh>
    <rPh sb="9" eb="10">
      <t>アタマ</t>
    </rPh>
    <rPh sb="15" eb="17">
      <t>ニュウリョク</t>
    </rPh>
    <phoneticPr fontId="23"/>
  </si>
  <si>
    <t>男女</t>
    <rPh sb="0" eb="2">
      <t>ﾀﾞﾝｼﾞｮ</t>
    </rPh>
    <phoneticPr fontId="23" type="halfwidthKatakana"/>
  </si>
  <si>
    <t>男</t>
    <rPh sb="0" eb="1">
      <t>ｵﾄｺ</t>
    </rPh>
    <phoneticPr fontId="23" type="halfwidthKatakana"/>
  </si>
  <si>
    <t>女</t>
    <rPh sb="0" eb="1">
      <t>ｵﾝﾅ</t>
    </rPh>
    <phoneticPr fontId="23" type="halfwidthKatakana"/>
  </si>
  <si>
    <t>〒</t>
    <phoneticPr fontId="23" type="halfwidthKatakana"/>
  </si>
  <si>
    <t>支部</t>
    <rPh sb="0" eb="2">
      <t>ｼﾌﾞ</t>
    </rPh>
    <phoneticPr fontId="23" type="halfwidthKatakana"/>
  </si>
  <si>
    <t>　　 　　支部</t>
    <rPh sb="5" eb="7">
      <t>ｼﾌﾞ</t>
    </rPh>
    <phoneticPr fontId="23" type="halfwidthKatakana"/>
  </si>
  <si>
    <t>□　所在地住所と同一</t>
  </si>
  <si>
    <t>□　申込FAX名義と同一</t>
  </si>
  <si>
    <t>☑　所在地住所と同一</t>
    <phoneticPr fontId="23" type="halfwidthKatakana"/>
  </si>
  <si>
    <t>☑　申込FAX名義と同一</t>
    <phoneticPr fontId="23" type="halfwidthKatakana"/>
  </si>
  <si>
    <t>住所同一</t>
    <rPh sb="0" eb="2">
      <t>ｼﾞｭｳｼｮ</t>
    </rPh>
    <rPh sb="2" eb="4">
      <t>ﾄﾞｳｲﾂ</t>
    </rPh>
    <phoneticPr fontId="23" type="halfwidthKatakana"/>
  </si>
  <si>
    <t>名義同一</t>
    <rPh sb="0" eb="2">
      <t>ﾒｲｷﾞ</t>
    </rPh>
    <rPh sb="2" eb="4">
      <t>ﾄﾞｳｲﾂ</t>
    </rPh>
    <phoneticPr fontId="23" type="halfwidthKatakana"/>
  </si>
  <si>
    <t>02201　青森市</t>
  </si>
  <si>
    <t>02202　弘前市</t>
  </si>
  <si>
    <t>02203　八戸市</t>
  </si>
  <si>
    <t>02204　黒石市</t>
  </si>
  <si>
    <t>02205　五所川原市</t>
  </si>
  <si>
    <t>02206　十和田市</t>
  </si>
  <si>
    <t>02207　三沢市</t>
  </si>
  <si>
    <t>02208　むつ市</t>
  </si>
  <si>
    <t>02209　つがる市</t>
  </si>
  <si>
    <t>02210　平川市</t>
  </si>
  <si>
    <t>02301　東津軽郡 平内町</t>
  </si>
  <si>
    <t>02303　東津軽郡 今別町</t>
  </si>
  <si>
    <t>02304　東津軽郡 蓬田村</t>
  </si>
  <si>
    <t>02307　東津軽郡 外ヶ浜町</t>
  </si>
  <si>
    <t>02321　西津軽郡 鰺ヶ沢町</t>
  </si>
  <si>
    <t>02323　西津軽郡 深浦町</t>
  </si>
  <si>
    <t>02343　中津軽郡 西目屋村</t>
  </si>
  <si>
    <t>02361　南津軽郡 藤崎町</t>
  </si>
  <si>
    <t>02362　南津軽郡 大鰐町</t>
  </si>
  <si>
    <t>02367　南津軽郡 田舎館村</t>
  </si>
  <si>
    <t>02381　北津軽郡 板柳町</t>
  </si>
  <si>
    <t>02384　北津軽郡 鶴田町</t>
  </si>
  <si>
    <t>02387　北津軽郡 中泊町</t>
  </si>
  <si>
    <t>02401　上北郡 野辺地町</t>
  </si>
  <si>
    <t>02402　上北郡 七戸町</t>
  </si>
  <si>
    <t>02405　上北郡 六戸町</t>
  </si>
  <si>
    <t>02406　上北郡 横浜町</t>
  </si>
  <si>
    <t>02408　上北郡 東北町</t>
  </si>
  <si>
    <t>02411　上北郡 六ヶ所村</t>
  </si>
  <si>
    <t>02412　上北郡 おいらせ町</t>
  </si>
  <si>
    <t>02423　下北郡 大間町</t>
  </si>
  <si>
    <t>02424　下北郡 東通村</t>
  </si>
  <si>
    <t>02425　下北郡 風間浦村</t>
  </si>
  <si>
    <t>02426　下北郡 佐井村</t>
  </si>
  <si>
    <t>02441　三戸郡 三戸町</t>
  </si>
  <si>
    <t>02442　三戸郡 五戸町</t>
  </si>
  <si>
    <t>02443　三戸郡 田子町</t>
  </si>
  <si>
    <t>02445　三戸郡 南部町</t>
  </si>
  <si>
    <t>02446　三戸郡 階上町</t>
  </si>
  <si>
    <t>02450　三戸郡 新郷村</t>
  </si>
  <si>
    <t>▼▼以下 　岩手県</t>
  </si>
  <si>
    <t>03201　盛岡市</t>
  </si>
  <si>
    <t>03202　宮古市</t>
  </si>
  <si>
    <t>03203　大船渡市</t>
  </si>
  <si>
    <t>03205　花巻市</t>
  </si>
  <si>
    <t>03206　北上市</t>
  </si>
  <si>
    <t>03207　久慈市</t>
  </si>
  <si>
    <t>03208　遠野市</t>
  </si>
  <si>
    <t>03209　一関市</t>
  </si>
  <si>
    <t>03210　陸前高田市</t>
  </si>
  <si>
    <t>03211　釜石市</t>
  </si>
  <si>
    <t>03213　二戸市</t>
  </si>
  <si>
    <t>03214　八幡平市</t>
  </si>
  <si>
    <t>03215　奥州市</t>
  </si>
  <si>
    <t>03301　岩手郡 雫石町</t>
  </si>
  <si>
    <t>03302　岩手郡 葛巻町</t>
  </si>
  <si>
    <t>03303　岩手郡 岩手町</t>
  </si>
  <si>
    <t>03305　岩手郡 滝沢村</t>
  </si>
  <si>
    <t>03321　紫波郡 紫波町</t>
  </si>
  <si>
    <t>03322　紫波郡 矢巾町</t>
  </si>
  <si>
    <t>03366　和賀郡 西和賀町</t>
  </si>
  <si>
    <t>03381　胆沢郡 金ケ崎町</t>
  </si>
  <si>
    <t>03402　西磐井郡 平泉町</t>
  </si>
  <si>
    <t>03441　気仙郡 住田町</t>
  </si>
  <si>
    <t>03461　上閉伊郡 大槌町</t>
  </si>
  <si>
    <t>03482　下閉伊郡 山田町</t>
  </si>
  <si>
    <t>03483　下閉伊郡 岩泉町</t>
  </si>
  <si>
    <t>03484　下閉伊郡 田野畑村</t>
  </si>
  <si>
    <t>03485　下閉伊郡 普代村</t>
  </si>
  <si>
    <t>03501　九戸郡 軽米町</t>
  </si>
  <si>
    <t>03503　九戸郡 野田村</t>
  </si>
  <si>
    <t>03506　九戸郡 九戸村</t>
  </si>
  <si>
    <t>03507　九戸郡 洋野町</t>
  </si>
  <si>
    <t>03524　二戸郡 一戸町</t>
  </si>
  <si>
    <t>▼▼以下 　宮城県</t>
  </si>
  <si>
    <t>04100　仙台市</t>
  </si>
  <si>
    <t>04101　仙台市 青葉区</t>
  </si>
  <si>
    <t>04102　仙台市 宮城野区</t>
  </si>
  <si>
    <t>04103　仙台市 若林区</t>
  </si>
  <si>
    <t>04104　仙台市 太白区</t>
  </si>
  <si>
    <t>04105　仙台市 泉区</t>
  </si>
  <si>
    <t>04202　石巻市</t>
  </si>
  <si>
    <t>04203　塩竈市</t>
  </si>
  <si>
    <t>04205　気仙沼市</t>
  </si>
  <si>
    <t>04206　白石市</t>
  </si>
  <si>
    <t>04207　名取市</t>
  </si>
  <si>
    <t>04208　角田市</t>
  </si>
  <si>
    <t>04209　多賀城市</t>
  </si>
  <si>
    <t>04211　岩沼市</t>
  </si>
  <si>
    <t>04212　登米市</t>
  </si>
  <si>
    <t>04213　栗原市</t>
  </si>
  <si>
    <t>04214　東松島市</t>
  </si>
  <si>
    <t>04215　大崎市</t>
  </si>
  <si>
    <t>04301　刈田郡 蔵王町</t>
  </si>
  <si>
    <t>04302　刈田郡 七ケ宿町</t>
  </si>
  <si>
    <t>04321　柴田郡 大河原町</t>
  </si>
  <si>
    <t>04322　柴田郡 村田町</t>
  </si>
  <si>
    <t>04323　柴田郡 柴田町</t>
  </si>
  <si>
    <t>04324　柴田郡 川崎町</t>
  </si>
  <si>
    <t>04341　伊具郡 丸森町</t>
  </si>
  <si>
    <t>04361　亘理郡 亘理町</t>
  </si>
  <si>
    <t>04362　亘理郡 山元町</t>
  </si>
  <si>
    <t>04401　宮城郡 松島町</t>
  </si>
  <si>
    <t>04404　宮城郡 七ヶ浜町</t>
  </si>
  <si>
    <t>04406　宮城郡 利府町</t>
  </si>
  <si>
    <t>04421　黒川郡 大和町</t>
  </si>
  <si>
    <t>04422　黒川郡 大郷町</t>
  </si>
  <si>
    <t>04423　黒川郡 富谷町</t>
  </si>
  <si>
    <t>04424　黒川郡 大衡村</t>
  </si>
  <si>
    <t>04444　加美郡 色麻町</t>
  </si>
  <si>
    <t>04445　加美郡 加美町</t>
  </si>
  <si>
    <t>04501　遠田郡 涌谷町</t>
  </si>
  <si>
    <t>04505　遠田郡 美里町</t>
  </si>
  <si>
    <t>04581　牡鹿郡 女川町</t>
  </si>
  <si>
    <t>04606　本吉郡 南三陸町</t>
  </si>
  <si>
    <t>▼▼以下 　秋田県</t>
  </si>
  <si>
    <t>05201　秋田市</t>
  </si>
  <si>
    <t>05202　能代市</t>
  </si>
  <si>
    <t>05203　横手市</t>
  </si>
  <si>
    <t>05204　大館市</t>
  </si>
  <si>
    <t>05206　男鹿市</t>
  </si>
  <si>
    <t>05207　湯沢市</t>
  </si>
  <si>
    <t>05209　鹿角市</t>
  </si>
  <si>
    <t>05210　由利本荘市</t>
  </si>
  <si>
    <t>05211　潟上市</t>
  </si>
  <si>
    <t>05212　大仙市</t>
  </si>
  <si>
    <t>05213　北秋田市</t>
  </si>
  <si>
    <t>05214　にかほ市</t>
  </si>
  <si>
    <t>05215　仙北市</t>
  </si>
  <si>
    <t>05303　鹿角郡 小坂町</t>
  </si>
  <si>
    <t>05327　北秋田郡 上小阿仁村</t>
  </si>
  <si>
    <t>05346　山本郡 藤里町</t>
  </si>
  <si>
    <t>05348　山本郡 三種町</t>
  </si>
  <si>
    <t>05349　山本郡 八峰町</t>
  </si>
  <si>
    <t>05361　南秋田郡 五城目町</t>
  </si>
  <si>
    <t>05363　南秋田郡 八郎潟町</t>
  </si>
  <si>
    <t>05366　南秋田郡 井川町</t>
  </si>
  <si>
    <t>05368　南秋田郡 大潟村</t>
  </si>
  <si>
    <t>05434　仙北郡 美郷町</t>
  </si>
  <si>
    <t>05463　雄勝郡 羽後町</t>
  </si>
  <si>
    <t>05464　雄勝郡 東成瀬村</t>
  </si>
  <si>
    <t>▼▼以下 　山形県</t>
  </si>
  <si>
    <t>06201　山形市</t>
  </si>
  <si>
    <t>06202　米沢市</t>
  </si>
  <si>
    <t>06203　鶴岡市</t>
  </si>
  <si>
    <t>06204　酒田市</t>
  </si>
  <si>
    <t>06205　新庄市</t>
  </si>
  <si>
    <t>06206　寒河江市</t>
  </si>
  <si>
    <t>06207　上山市</t>
  </si>
  <si>
    <t>06208　村山市</t>
  </si>
  <si>
    <t>06209　長井市</t>
  </si>
  <si>
    <t>06210　天童市</t>
  </si>
  <si>
    <t>06211　東根市</t>
  </si>
  <si>
    <t>06212　尾花沢市</t>
  </si>
  <si>
    <t>06213　南陽市</t>
  </si>
  <si>
    <t>06301　東村山郡 山辺町</t>
  </si>
  <si>
    <t>06302　東村山郡 中山町</t>
  </si>
  <si>
    <t>06321　西村山郡 河北町</t>
  </si>
  <si>
    <t>06322　西村山郡 西川町</t>
  </si>
  <si>
    <t>06323　西村山郡 朝日町</t>
  </si>
  <si>
    <t>06324　西村山郡 大江町</t>
  </si>
  <si>
    <t>06341　北村山郡 大石田町</t>
  </si>
  <si>
    <t>06361　最上郡 金山町</t>
  </si>
  <si>
    <t>06362　最上郡 最上町</t>
  </si>
  <si>
    <t>06363　最上郡 舟形町</t>
  </si>
  <si>
    <t>06364　最上郡 真室川町</t>
  </si>
  <si>
    <t>06365　最上郡 大蔵村</t>
  </si>
  <si>
    <t>06366　最上郡 鮭川村</t>
  </si>
  <si>
    <t>06367　最上郡 戸沢村</t>
  </si>
  <si>
    <t>06381　東置賜郡 高畠町</t>
  </si>
  <si>
    <t>06382　東置賜郡 川西町</t>
  </si>
  <si>
    <t>06401　西置賜郡 小国町</t>
  </si>
  <si>
    <t>06402　西置賜郡 白鷹町</t>
  </si>
  <si>
    <t>06403　西置賜郡 飯豊町</t>
  </si>
  <si>
    <t>06426　東田川郡 三川町</t>
  </si>
  <si>
    <t>06428　東田川郡 庄内町</t>
  </si>
  <si>
    <t>06461　飽海郡 遊佐町</t>
  </si>
  <si>
    <t>▼▼以下 　福島県</t>
  </si>
  <si>
    <t>07201　福島市</t>
  </si>
  <si>
    <t>07202　会津若松市</t>
  </si>
  <si>
    <t>07203　郡山市</t>
  </si>
  <si>
    <t>07204　いわき市</t>
  </si>
  <si>
    <t>07205　白河市</t>
  </si>
  <si>
    <t>07207　須賀川市</t>
  </si>
  <si>
    <t>07208　喜多方市</t>
  </si>
  <si>
    <t>07209　相馬市</t>
  </si>
  <si>
    <t>07210　二本松市</t>
  </si>
  <si>
    <t>07211　田村市</t>
  </si>
  <si>
    <t>07212　南相馬市</t>
  </si>
  <si>
    <t>07213　伊達市</t>
  </si>
  <si>
    <t>07214　本宮市</t>
  </si>
  <si>
    <t>07301　伊達郡 桑折町</t>
  </si>
  <si>
    <t>07303　伊達郡 国見町</t>
  </si>
  <si>
    <t>07308　伊達郡 川俣町</t>
  </si>
  <si>
    <t>07322　安達郡 大玉村</t>
  </si>
  <si>
    <t>07342　岩瀬郡 鏡石町</t>
  </si>
  <si>
    <t>07344　岩瀬郡 天栄村</t>
  </si>
  <si>
    <t>07362　南会津郡 下郷町</t>
  </si>
  <si>
    <t>07364　南会津郡 檜枝岐村</t>
  </si>
  <si>
    <t>07367　南会津郡 只見町</t>
  </si>
  <si>
    <t>07368　南会津郡 南会津町</t>
  </si>
  <si>
    <t>07402　耶麻郡 北塩原村</t>
  </si>
  <si>
    <t>07405　耶麻郡 西会津町</t>
  </si>
  <si>
    <t>07407　耶麻郡 磐梯町</t>
  </si>
  <si>
    <t>07408　耶麻郡 猪苗代町</t>
  </si>
  <si>
    <t>07421　河沼郡 会津坂下町</t>
  </si>
  <si>
    <t>07422　河沼郡 湯川村</t>
  </si>
  <si>
    <t>07423　河沼郡 柳津町</t>
  </si>
  <si>
    <t>07444　大沼郡 三島町</t>
  </si>
  <si>
    <t>07445　大沼郡 金山町</t>
  </si>
  <si>
    <t>07446　大沼郡 昭和村</t>
  </si>
  <si>
    <t>07447　大沼郡 会津美里町</t>
  </si>
  <si>
    <t>07461　西白河郡 西郷村</t>
  </si>
  <si>
    <t>07464　西白河郡 泉崎村</t>
  </si>
  <si>
    <t>07465　西白河郡 中島村</t>
  </si>
  <si>
    <t>07466　西白河郡 矢吹町</t>
  </si>
  <si>
    <t>07481　東白川郡 棚倉町</t>
  </si>
  <si>
    <t>07482　東白川郡 矢祭町</t>
  </si>
  <si>
    <t>07483　東白川郡 塙町</t>
  </si>
  <si>
    <t>07484　東白川郡 鮫川村</t>
  </si>
  <si>
    <t>07501　石川郡 石川町</t>
  </si>
  <si>
    <t>07502　石川郡 玉川村</t>
  </si>
  <si>
    <t>07503　石川郡 平田村</t>
  </si>
  <si>
    <t>07504　石川郡 浅川町</t>
  </si>
  <si>
    <t>07505　石川郡 古殿町</t>
  </si>
  <si>
    <t>07521　田村郡 三春町</t>
  </si>
  <si>
    <t>07522　田村郡 小野町</t>
  </si>
  <si>
    <t>07541　双葉郡 広野町</t>
  </si>
  <si>
    <t>07542　双葉郡 楢葉町</t>
  </si>
  <si>
    <t>07543　双葉郡 富岡町</t>
  </si>
  <si>
    <t>07544　双葉郡 川内村</t>
  </si>
  <si>
    <t>07545　双葉郡 大熊町</t>
  </si>
  <si>
    <t>07546　双葉郡 双葉町</t>
  </si>
  <si>
    <t>07547　双葉郡 浪江町</t>
  </si>
  <si>
    <t>07548　双葉郡 葛尾村</t>
  </si>
  <si>
    <t>07561　相馬郡 新地町</t>
  </si>
  <si>
    <t>07564　相馬郡 飯舘村</t>
  </si>
  <si>
    <t>▼▼以下 　茨城県</t>
  </si>
  <si>
    <t>08201　水戸市</t>
  </si>
  <si>
    <t>08202　日立市</t>
  </si>
  <si>
    <t>08203　土浦市</t>
  </si>
  <si>
    <t>08204　古河市</t>
  </si>
  <si>
    <t>08205　石岡市</t>
  </si>
  <si>
    <t>08207　結城市</t>
  </si>
  <si>
    <t>08208　龍ケ崎市</t>
  </si>
  <si>
    <t>08210　下妻市</t>
  </si>
  <si>
    <t>08211　常総市</t>
  </si>
  <si>
    <t>08212　常陸太田市</t>
  </si>
  <si>
    <t>08214　高萩市</t>
  </si>
  <si>
    <t>08215　北茨城市</t>
  </si>
  <si>
    <t>08216　笠間市</t>
  </si>
  <si>
    <t>08217　取手市</t>
  </si>
  <si>
    <t>08219　牛久市</t>
  </si>
  <si>
    <t>08220　つくば市</t>
  </si>
  <si>
    <t>08221　ひたちなか市</t>
  </si>
  <si>
    <t>08222　鹿嶋市</t>
  </si>
  <si>
    <t>08223　潮来市</t>
  </si>
  <si>
    <t>08224　守谷市</t>
  </si>
  <si>
    <t>08225　常陸大宮市</t>
  </si>
  <si>
    <t>08226　那珂市</t>
  </si>
  <si>
    <t>08227　筑西市</t>
  </si>
  <si>
    <t>08228　坂東市</t>
  </si>
  <si>
    <t>08229　稲敷市</t>
  </si>
  <si>
    <t>08230　かすみがうら市</t>
  </si>
  <si>
    <t>08231　桜川市</t>
  </si>
  <si>
    <t>08232　神栖市</t>
  </si>
  <si>
    <t>08233　行方市</t>
  </si>
  <si>
    <t>08234　鉾田市</t>
  </si>
  <si>
    <t>08235　つくばみらい市</t>
  </si>
  <si>
    <t>08236　小美玉市</t>
  </si>
  <si>
    <t>08302　東茨城郡 茨城町</t>
  </si>
  <si>
    <t>08309　東茨城郡 大洗町</t>
  </si>
  <si>
    <t>08310　東茨城郡 城里町</t>
  </si>
  <si>
    <t>08341　那珂郡 東海村</t>
  </si>
  <si>
    <t>08364　久慈郡 大子町</t>
  </si>
  <si>
    <t>08442　稲敷郡 美浦村</t>
  </si>
  <si>
    <t>08443　稲敷郡 阿見町</t>
  </si>
  <si>
    <t>08447　稲敷郡 河内町</t>
  </si>
  <si>
    <t>08521　結城郡 八千代町</t>
  </si>
  <si>
    <t>08542　猿島郡 五霞町</t>
  </si>
  <si>
    <t>08546　猿島郡 境町</t>
  </si>
  <si>
    <t>08564　北相馬郡 利根町</t>
  </si>
  <si>
    <t>▼▼以下 　栃木県</t>
  </si>
  <si>
    <t>09201　宇都宮市</t>
  </si>
  <si>
    <t>09202　足利市</t>
  </si>
  <si>
    <t>09203　栃木市</t>
  </si>
  <si>
    <t>09204　佐野市</t>
  </si>
  <si>
    <t>09205　鹿沼市</t>
  </si>
  <si>
    <t>09206　日光市</t>
  </si>
  <si>
    <t>09208　小山市</t>
  </si>
  <si>
    <t>09209　真岡市</t>
  </si>
  <si>
    <t>09210　大田原市</t>
  </si>
  <si>
    <t>09211　矢板市</t>
  </si>
  <si>
    <t>09213　那須塩原市</t>
  </si>
  <si>
    <t>09214　さくら市</t>
  </si>
  <si>
    <t>09215　那須烏山市</t>
  </si>
  <si>
    <t>09216　下野市</t>
  </si>
  <si>
    <t>09301　河内郡 上三川町</t>
  </si>
  <si>
    <t>09342　芳賀郡 益子町</t>
  </si>
  <si>
    <t>09343　芳賀郡 茂木町</t>
  </si>
  <si>
    <t>09344　芳賀郡 市貝町</t>
  </si>
  <si>
    <t>09345　芳賀郡 芳賀町</t>
  </si>
  <si>
    <t>09361　下都賀郡 壬生町</t>
  </si>
  <si>
    <t>09364　下都賀郡 野木町</t>
  </si>
  <si>
    <t>09367　下都賀郡 岩舟町</t>
  </si>
  <si>
    <t>09384　塩谷郡 塩谷町</t>
  </si>
  <si>
    <t>09386　塩谷郡 高根沢町</t>
  </si>
  <si>
    <t>09407　那須郡 那須町</t>
  </si>
  <si>
    <t>09411　那須郡 那珂川町</t>
  </si>
  <si>
    <t>▼▼以下 　群馬県</t>
  </si>
  <si>
    <t>10201　前橋市</t>
  </si>
  <si>
    <t>10202　高崎市</t>
  </si>
  <si>
    <t>10203　桐生市</t>
  </si>
  <si>
    <t>10204　伊勢崎市</t>
  </si>
  <si>
    <t>10205　太田市</t>
  </si>
  <si>
    <t>10206　沼田市</t>
  </si>
  <si>
    <t>10207　館林市</t>
  </si>
  <si>
    <t>10208　渋川市</t>
  </si>
  <si>
    <t>10209　藤岡市</t>
  </si>
  <si>
    <t>10210　富岡市</t>
  </si>
  <si>
    <t>10211　安中市</t>
  </si>
  <si>
    <t>10212　みどり市</t>
  </si>
  <si>
    <t>10344　北群馬郡 榛東村</t>
  </si>
  <si>
    <t>10345　北群馬郡 吉岡町</t>
  </si>
  <si>
    <t>10366　多野郡 上野村</t>
  </si>
  <si>
    <t>10367　多野郡 神流町</t>
  </si>
  <si>
    <t>10382　甘楽郡 下仁田町</t>
  </si>
  <si>
    <t>10383　甘楽郡 南牧村</t>
  </si>
  <si>
    <t>10384　甘楽郡 甘楽町</t>
  </si>
  <si>
    <t>10421　吾妻郡 中之条町</t>
  </si>
  <si>
    <t>10424　吾妻郡 長野原町</t>
  </si>
  <si>
    <t>10425　吾妻郡 嬬恋村</t>
  </si>
  <si>
    <t>10426　吾妻郡 草津町</t>
  </si>
  <si>
    <t>10428　吾妻郡 高山村</t>
  </si>
  <si>
    <t>10429　吾妻郡 東吾妻町</t>
  </si>
  <si>
    <t>10443　利根郡 片品村</t>
  </si>
  <si>
    <t>10444　利根郡 川場村</t>
  </si>
  <si>
    <t>10448　利根郡 昭和村</t>
  </si>
  <si>
    <t>10449　利根郡 みなかみ町</t>
  </si>
  <si>
    <t>10464　佐波郡 玉村町</t>
  </si>
  <si>
    <t>10521　邑楽郡 板倉町</t>
  </si>
  <si>
    <t>10522　邑楽郡 明和町</t>
  </si>
  <si>
    <t>10523　邑楽郡 千代田町</t>
  </si>
  <si>
    <t>10524　邑楽郡 大泉町</t>
  </si>
  <si>
    <t>10525　邑楽郡 邑楽町</t>
  </si>
  <si>
    <t>▼▼以下 　埼玉県</t>
  </si>
  <si>
    <t>11100　さいたま市</t>
  </si>
  <si>
    <t>11101　さいたま市 西区</t>
  </si>
  <si>
    <t>11102　さいたま市 北区</t>
  </si>
  <si>
    <t>11103　さいたま市 大宮区</t>
  </si>
  <si>
    <t>11104　さいたま市 見沼区</t>
  </si>
  <si>
    <t>11105　さいたま市 中央区</t>
  </si>
  <si>
    <t>11106　さいたま市 桜区</t>
  </si>
  <si>
    <t>11107　さいたま市 浦和区</t>
  </si>
  <si>
    <t>11108　さいたま市 南区</t>
  </si>
  <si>
    <t>11109　さいたま市 緑区</t>
  </si>
  <si>
    <t>11110　さいたま市 岩槻区</t>
  </si>
  <si>
    <t>11201　川越市</t>
  </si>
  <si>
    <t>11202　熊谷市</t>
  </si>
  <si>
    <t>11203　川口市</t>
  </si>
  <si>
    <t>11206　行田市</t>
  </si>
  <si>
    <t>11207　秩父市</t>
  </si>
  <si>
    <t>11208　所沢市</t>
  </si>
  <si>
    <t>11209　飯能市</t>
  </si>
  <si>
    <t>11210　加須市</t>
  </si>
  <si>
    <t>11211　本庄市</t>
  </si>
  <si>
    <t>11212　東松山市</t>
  </si>
  <si>
    <t>11214　春日部市</t>
  </si>
  <si>
    <t>11215　狭山市</t>
  </si>
  <si>
    <t>11216　羽生市</t>
  </si>
  <si>
    <t>11217　鴻巣市</t>
  </si>
  <si>
    <t>11218　深谷市</t>
  </si>
  <si>
    <t>11219　上尾市</t>
  </si>
  <si>
    <t>11221　草加市</t>
  </si>
  <si>
    <t>11222　越谷市</t>
  </si>
  <si>
    <t>11223　蕨市</t>
  </si>
  <si>
    <t>11224　戸田市</t>
  </si>
  <si>
    <t>11225　入間市</t>
  </si>
  <si>
    <t>11227　朝霞市</t>
  </si>
  <si>
    <t>11228　志木市</t>
  </si>
  <si>
    <t>11229　和光市</t>
  </si>
  <si>
    <t>11230　新座市</t>
  </si>
  <si>
    <t>11231　桶川市</t>
  </si>
  <si>
    <t>11232　久喜市</t>
  </si>
  <si>
    <t>11233　北本市</t>
  </si>
  <si>
    <t>11234　八潮市</t>
  </si>
  <si>
    <t>11235　富士見市</t>
  </si>
  <si>
    <t>11237　三郷市</t>
  </si>
  <si>
    <t>11238　蓮田市</t>
  </si>
  <si>
    <t>11239　坂戸市</t>
  </si>
  <si>
    <t>11240　幸手市</t>
  </si>
  <si>
    <t>11241　鶴ヶ島市</t>
  </si>
  <si>
    <t>11242　日高市</t>
  </si>
  <si>
    <t>11243　吉川市</t>
  </si>
  <si>
    <t>11245　ふじみ野市</t>
  </si>
  <si>
    <t>11246　白岡市</t>
  </si>
  <si>
    <t>11301　北足立郡 伊奈町</t>
  </si>
  <si>
    <t>11324　入間郡 三芳町</t>
  </si>
  <si>
    <t>11326　入間郡 毛呂山町</t>
  </si>
  <si>
    <t>11327　入間郡 越生町</t>
  </si>
  <si>
    <t>11341　比企郡 滑川町</t>
  </si>
  <si>
    <t>11342　比企郡 嵐山町</t>
  </si>
  <si>
    <t>11343　比企郡 小川町</t>
  </si>
  <si>
    <t>11346　比企郡 川島町</t>
  </si>
  <si>
    <t>11347　比企郡 吉見町</t>
  </si>
  <si>
    <t>11348　比企郡 鳩山町</t>
  </si>
  <si>
    <t>11349　比企郡 ときがわ町</t>
  </si>
  <si>
    <t>11361　秩父郡 横瀬町</t>
  </si>
  <si>
    <t>11362　秩父郡 皆野町</t>
  </si>
  <si>
    <t>11363　秩父郡 長瀞町</t>
  </si>
  <si>
    <t>11365　秩父郡 小鹿野町</t>
  </si>
  <si>
    <t>11369　秩父郡 東秩父村</t>
  </si>
  <si>
    <t>11381　児玉郡 美里町</t>
  </si>
  <si>
    <t>11383　児玉郡 神川町</t>
  </si>
  <si>
    <t>11385　児玉郡 上里町</t>
  </si>
  <si>
    <t>11408　大里郡 寄居町</t>
  </si>
  <si>
    <t>11442　南埼玉郡 宮代町</t>
  </si>
  <si>
    <t>11464　北葛飾郡 杉戸町</t>
  </si>
  <si>
    <t>11465　北葛飾郡 松伏町</t>
  </si>
  <si>
    <t>▼▼以下 　千葉県</t>
  </si>
  <si>
    <t>12100　千葉市</t>
  </si>
  <si>
    <t>12101　千葉市 中央区</t>
  </si>
  <si>
    <t>12102　千葉市 花見川区</t>
  </si>
  <si>
    <t>12103　千葉市 稲毛区</t>
  </si>
  <si>
    <t>12104　千葉市 若葉区</t>
  </si>
  <si>
    <t>12105　千葉市 緑区</t>
  </si>
  <si>
    <t>12106　千葉市 美浜区</t>
  </si>
  <si>
    <t>12202　銚子市</t>
  </si>
  <si>
    <t>12203　市川市</t>
  </si>
  <si>
    <t>12204　船橋市</t>
  </si>
  <si>
    <t>12205　館山市</t>
  </si>
  <si>
    <t>12206　木更津市</t>
  </si>
  <si>
    <t>12207　松戸市</t>
  </si>
  <si>
    <t>12208　野田市</t>
  </si>
  <si>
    <t>12210　茂原市</t>
  </si>
  <si>
    <t>12211　成田市</t>
  </si>
  <si>
    <t>12212　佐倉市</t>
  </si>
  <si>
    <t>12213　東金市</t>
  </si>
  <si>
    <t>12215　旭市</t>
  </si>
  <si>
    <t>12216　習志野市</t>
  </si>
  <si>
    <t>12217　柏市</t>
  </si>
  <si>
    <t>12218　勝浦市</t>
  </si>
  <si>
    <t>12219　市原市</t>
  </si>
  <si>
    <t>12220　流山市</t>
  </si>
  <si>
    <t>12221　八千代市</t>
  </si>
  <si>
    <t>12222　我孫子市</t>
  </si>
  <si>
    <t>12223　鴨川市</t>
  </si>
  <si>
    <t>12224　鎌ケ谷市</t>
  </si>
  <si>
    <t>12225　君津市</t>
  </si>
  <si>
    <t>12226　富津市</t>
  </si>
  <si>
    <t>12227　浦安市</t>
  </si>
  <si>
    <t>12228　四街道市</t>
  </si>
  <si>
    <t>12229　袖ケ浦市</t>
  </si>
  <si>
    <t>12230　八街市</t>
  </si>
  <si>
    <t>12231　印西市</t>
  </si>
  <si>
    <t>12232　白井市</t>
  </si>
  <si>
    <t>12233　富里市</t>
  </si>
  <si>
    <t>12234　南房総市</t>
  </si>
  <si>
    <t>12235　匝瑳市</t>
  </si>
  <si>
    <t>12236　香取市</t>
  </si>
  <si>
    <t>12237　山武市</t>
  </si>
  <si>
    <t>12238　いすみ市</t>
  </si>
  <si>
    <t>12239　大網白里市</t>
  </si>
  <si>
    <t>12322　印旛郡 酒々井町</t>
  </si>
  <si>
    <t>12329　印旛郡 栄町</t>
  </si>
  <si>
    <t>12342　香取郡 神崎町</t>
  </si>
  <si>
    <t>12347　香取郡 多古町</t>
  </si>
  <si>
    <t>12349　香取郡 東庄町</t>
  </si>
  <si>
    <t>12403　山武郡 九十九里町</t>
  </si>
  <si>
    <t>12409　山武郡 芝山町</t>
  </si>
  <si>
    <t>12410　山武郡 横芝光町</t>
  </si>
  <si>
    <t>12421　長生郡 一宮町</t>
  </si>
  <si>
    <t>12422　長生郡 睦沢町</t>
  </si>
  <si>
    <t>12423　長生郡 長生村</t>
  </si>
  <si>
    <t>12424　長生郡 白子町</t>
  </si>
  <si>
    <t>12426　長生郡 長柄町</t>
  </si>
  <si>
    <t>12427　長生郡 長南町</t>
  </si>
  <si>
    <t>12441　夷隅郡 大多喜町</t>
  </si>
  <si>
    <t>12443　夷隅郡 御宿町</t>
  </si>
  <si>
    <t>12463　安房郡 鋸南町</t>
  </si>
  <si>
    <t>▼▼以下 　東京都</t>
  </si>
  <si>
    <t>13101　千代田区</t>
  </si>
  <si>
    <t>13102　中央区</t>
  </si>
  <si>
    <t>13103　港区</t>
  </si>
  <si>
    <t>13104　新宿区</t>
  </si>
  <si>
    <t>13105　文京区</t>
  </si>
  <si>
    <t>13106　台東区</t>
  </si>
  <si>
    <t>13107　墨田区</t>
  </si>
  <si>
    <t>13108　江東区</t>
  </si>
  <si>
    <t>13109　品川区</t>
  </si>
  <si>
    <t>13110　目黒区</t>
  </si>
  <si>
    <t>13111　大田区</t>
  </si>
  <si>
    <t>13112　世田谷区</t>
  </si>
  <si>
    <t>13113　渋谷区</t>
  </si>
  <si>
    <t>13114　中野区</t>
  </si>
  <si>
    <t>13115　杉並区</t>
  </si>
  <si>
    <t>13116　豊島区</t>
  </si>
  <si>
    <t>13117　北区</t>
  </si>
  <si>
    <t>13118　荒川区</t>
  </si>
  <si>
    <t>13119　板橋区</t>
  </si>
  <si>
    <t>13120　練馬区</t>
  </si>
  <si>
    <t>13121　足立区</t>
  </si>
  <si>
    <t>13122　葛飾区</t>
  </si>
  <si>
    <t>13123　江戸川区</t>
  </si>
  <si>
    <t>13201　八王子市</t>
  </si>
  <si>
    <t>13202　立川市</t>
  </si>
  <si>
    <t>13203　武蔵野市</t>
  </si>
  <si>
    <t>13204　三鷹市</t>
  </si>
  <si>
    <t>13205　青梅市</t>
  </si>
  <si>
    <t>13206　府中市</t>
  </si>
  <si>
    <t>13207　昭島市</t>
  </si>
  <si>
    <t>13208　調布市</t>
  </si>
  <si>
    <t>13209　町田市</t>
  </si>
  <si>
    <t>13210　小金井市</t>
  </si>
  <si>
    <t>13211　小平市</t>
  </si>
  <si>
    <t>13212　日野市</t>
  </si>
  <si>
    <t>13213　東村山市</t>
  </si>
  <si>
    <t>13214　国分寺市</t>
  </si>
  <si>
    <t>13215　国立市</t>
  </si>
  <si>
    <t>13218　福生市</t>
  </si>
  <si>
    <t>13219　狛江市</t>
  </si>
  <si>
    <t>13220　東大和市</t>
  </si>
  <si>
    <t>13221　清瀬市</t>
  </si>
  <si>
    <t>13222　東久留米市</t>
  </si>
  <si>
    <t>13223　武蔵村山市</t>
  </si>
  <si>
    <t>13224　多摩市</t>
  </si>
  <si>
    <t>13225　稲城市</t>
  </si>
  <si>
    <t>13227　羽村市</t>
  </si>
  <si>
    <t>13228　あきる野市</t>
  </si>
  <si>
    <t>13229　西東京市</t>
  </si>
  <si>
    <t>13303　西多摩郡 瑞穂町</t>
  </si>
  <si>
    <t>13305　西多摩郡 日の出町</t>
  </si>
  <si>
    <t>13307　西多摩郡 檜原村</t>
  </si>
  <si>
    <t>13308　西多摩郡 奥多摩町</t>
  </si>
  <si>
    <t>13361　大島町</t>
  </si>
  <si>
    <t>13362　利島村</t>
  </si>
  <si>
    <t>13363　新島村</t>
  </si>
  <si>
    <t>13364　神津島村</t>
  </si>
  <si>
    <t>13381　三宅村</t>
  </si>
  <si>
    <t>13382　御蔵島村</t>
  </si>
  <si>
    <t>13401　八丈町</t>
  </si>
  <si>
    <t>13402　青ヶ島村</t>
  </si>
  <si>
    <t>13421　小笠原村</t>
  </si>
  <si>
    <t>▼▼以下 　神奈川県</t>
  </si>
  <si>
    <t>14100　横浜市</t>
  </si>
  <si>
    <t>14101　横浜市 鶴見区</t>
  </si>
  <si>
    <t>14102　横浜市 神奈川区</t>
  </si>
  <si>
    <t>14103　横浜市 西区</t>
  </si>
  <si>
    <t>14104　横浜市 中区</t>
  </si>
  <si>
    <t>14105　横浜市 南区</t>
  </si>
  <si>
    <t>14106　横浜市 保土ケ谷区</t>
  </si>
  <si>
    <t>14107　横浜市 磯子区</t>
  </si>
  <si>
    <t>14108　横浜市 金沢区</t>
  </si>
  <si>
    <t>14109　横浜市 港北区</t>
  </si>
  <si>
    <t>14110　横浜市 戸塚区</t>
  </si>
  <si>
    <t>14111　横浜市 港南区</t>
  </si>
  <si>
    <t>14112　横浜市 旭区</t>
  </si>
  <si>
    <t>14113　横浜市 緑区</t>
  </si>
  <si>
    <t>14114　横浜市 瀬谷区</t>
  </si>
  <si>
    <t>14115　横浜市 栄区</t>
  </si>
  <si>
    <t>14116　横浜市 泉区</t>
  </si>
  <si>
    <t>14117　横浜市 青葉区</t>
  </si>
  <si>
    <t>14118　横浜市 都筑区</t>
  </si>
  <si>
    <t>14130　川崎市</t>
  </si>
  <si>
    <t>14131　川崎市 川崎区</t>
  </si>
  <si>
    <t>14132　川崎市 幸区</t>
  </si>
  <si>
    <t>14133　川崎市 中原区</t>
  </si>
  <si>
    <t>14134　川崎市 高津区</t>
  </si>
  <si>
    <t>14135　川崎市 多摩区</t>
  </si>
  <si>
    <t>14136　川崎市 宮前区</t>
  </si>
  <si>
    <t>14137　川崎市 麻生区</t>
  </si>
  <si>
    <t>14150　相模原市</t>
  </si>
  <si>
    <t>14151　相模原市 緑区</t>
  </si>
  <si>
    <t>14152　相模原市 中央区</t>
  </si>
  <si>
    <t>14153　相模原市 南区</t>
  </si>
  <si>
    <t>14201　横須賀市</t>
  </si>
  <si>
    <t>14203　平塚市</t>
  </si>
  <si>
    <t>14204　鎌倉市</t>
  </si>
  <si>
    <t>14205　藤沢市</t>
  </si>
  <si>
    <t>14206　小田原市</t>
  </si>
  <si>
    <t>14207　茅ヶ崎市</t>
  </si>
  <si>
    <t>14208　逗子市</t>
  </si>
  <si>
    <t>14210　三浦市</t>
  </si>
  <si>
    <t>14211　秦野市</t>
  </si>
  <si>
    <t>14212　厚木市</t>
  </si>
  <si>
    <t>14213　大和市</t>
  </si>
  <si>
    <t>14214　伊勢原市</t>
  </si>
  <si>
    <t>14215　海老名市</t>
  </si>
  <si>
    <t>14216　座間市</t>
  </si>
  <si>
    <t>14217　南足柄市</t>
  </si>
  <si>
    <t>14218　綾瀬市</t>
  </si>
  <si>
    <t>14301　三浦郡 葉山町</t>
  </si>
  <si>
    <t>14321　高座郡 寒川町</t>
  </si>
  <si>
    <t>14341　中郡 大磯町</t>
  </si>
  <si>
    <t>14342　中郡 二宮町</t>
  </si>
  <si>
    <t>14361　足柄上郡 中井町</t>
  </si>
  <si>
    <t>14362　足柄上郡 大井町</t>
  </si>
  <si>
    <t>14363　足柄上郡 松田町</t>
  </si>
  <si>
    <t>14364　足柄上郡 山北町</t>
  </si>
  <si>
    <t>14366　足柄上郡 開成町</t>
  </si>
  <si>
    <t>14382　足柄下郡 箱根町</t>
  </si>
  <si>
    <t>14383　足柄下郡 真鶴町</t>
  </si>
  <si>
    <t>14384　足柄下郡 湯河原町</t>
  </si>
  <si>
    <t>14401　愛甲郡 愛川町</t>
  </si>
  <si>
    <t>14402　愛甲郡 清川村</t>
  </si>
  <si>
    <t>▼▼以下 　新潟県</t>
  </si>
  <si>
    <t>15100　新潟市</t>
  </si>
  <si>
    <t>15101　新潟市 北区</t>
  </si>
  <si>
    <t>15102　新潟市 東区</t>
  </si>
  <si>
    <t>15103　新潟市 中央区</t>
  </si>
  <si>
    <t>15104　新潟市 江南区</t>
  </si>
  <si>
    <t>15105　新潟市 秋葉区</t>
  </si>
  <si>
    <t>15106　新潟市 南区</t>
  </si>
  <si>
    <t>15107　新潟市 西区</t>
  </si>
  <si>
    <t>15108　新潟市 西蒲区</t>
  </si>
  <si>
    <t>15202　長岡市</t>
  </si>
  <si>
    <t>15204　三条市</t>
  </si>
  <si>
    <t>15205　柏崎市</t>
  </si>
  <si>
    <t>15206　新発田市</t>
  </si>
  <si>
    <t>15208　小千谷市</t>
  </si>
  <si>
    <t>15209　加茂市</t>
  </si>
  <si>
    <t>15210　十日町市</t>
  </si>
  <si>
    <t>15211　見附市</t>
  </si>
  <si>
    <t>15212　村上市</t>
  </si>
  <si>
    <t>15213　燕市</t>
  </si>
  <si>
    <t>15216　糸魚川市</t>
  </si>
  <si>
    <t>15217　妙高市</t>
  </si>
  <si>
    <t>15218　五泉市</t>
  </si>
  <si>
    <t>15222　上越市</t>
  </si>
  <si>
    <t>15223　阿賀野市</t>
  </si>
  <si>
    <t>15224　佐渡市</t>
  </si>
  <si>
    <t>15225　魚沼市</t>
  </si>
  <si>
    <t>15226　南魚沼市</t>
  </si>
  <si>
    <t>15227　胎内市</t>
  </si>
  <si>
    <t>15307　北蒲原郡 聖籠町</t>
  </si>
  <si>
    <t>15342　西蒲原郡 弥彦村</t>
  </si>
  <si>
    <t>15361　南蒲原郡 田上町</t>
  </si>
  <si>
    <t>15385　東蒲原郡 阿賀町</t>
  </si>
  <si>
    <t>15405　三島郡 出雲崎町</t>
  </si>
  <si>
    <t>15461　南魚沼郡 湯沢町</t>
  </si>
  <si>
    <t>15482　中魚沼郡 津南町</t>
  </si>
  <si>
    <t>15504　刈羽郡 刈羽村</t>
  </si>
  <si>
    <t>15581　岩船郡 関川村</t>
  </si>
  <si>
    <t>15586　岩船郡 粟島浦村</t>
  </si>
  <si>
    <t>▼▼以下 　富山県</t>
  </si>
  <si>
    <t>16201　富山市</t>
  </si>
  <si>
    <t>16202　高岡市</t>
  </si>
  <si>
    <t>16204　魚津市</t>
  </si>
  <si>
    <t>16205　氷見市</t>
  </si>
  <si>
    <t>16206　滑川市</t>
  </si>
  <si>
    <t>16207　黒部市</t>
  </si>
  <si>
    <t>16208　砺波市</t>
  </si>
  <si>
    <t>16209　小矢部市</t>
  </si>
  <si>
    <t>16210　南砺市</t>
  </si>
  <si>
    <t>16211　射水市</t>
  </si>
  <si>
    <t>16321　中新川郡 舟橋村</t>
  </si>
  <si>
    <t>16322　中新川郡 上市町</t>
  </si>
  <si>
    <t>16323　中新川郡 立山町</t>
  </si>
  <si>
    <t>16342　下新川郡 入善町</t>
  </si>
  <si>
    <t>16343　下新川郡 朝日町</t>
  </si>
  <si>
    <t>▼▼以下 　石川県</t>
  </si>
  <si>
    <t>17201　金沢市</t>
  </si>
  <si>
    <t>17202　七尾市</t>
  </si>
  <si>
    <t>17203　小松市</t>
  </si>
  <si>
    <t>17204　輪島市</t>
  </si>
  <si>
    <t>17205　珠洲市</t>
  </si>
  <si>
    <t>17206　加賀市</t>
  </si>
  <si>
    <t>17207　羽咋市</t>
  </si>
  <si>
    <t>17209　かほく市</t>
  </si>
  <si>
    <t>17210　白山市</t>
  </si>
  <si>
    <t>17211　能美市</t>
  </si>
  <si>
    <t>17212　野々市市</t>
  </si>
  <si>
    <t>17324　能美郡 川北町</t>
  </si>
  <si>
    <t>17361　河北郡 津幡町</t>
  </si>
  <si>
    <t>17365　河北郡 内灘町</t>
  </si>
  <si>
    <t>17384　羽咋郡 志賀町</t>
  </si>
  <si>
    <t>17386　羽咋郡 宝達志水町</t>
  </si>
  <si>
    <t>17407　鹿島郡 中能登町</t>
  </si>
  <si>
    <t>17461　鳳珠郡 穴水町</t>
  </si>
  <si>
    <t>17463　鳳珠郡 能登町</t>
  </si>
  <si>
    <t>▼▼以下 　福井県</t>
  </si>
  <si>
    <t>18201　福井市</t>
  </si>
  <si>
    <t>18202　敦賀市</t>
  </si>
  <si>
    <t>18204　小浜市</t>
  </si>
  <si>
    <t>18205　大野市</t>
  </si>
  <si>
    <t>18206　勝山市</t>
  </si>
  <si>
    <t>18207　鯖江市</t>
  </si>
  <si>
    <t>18208　あわら市</t>
  </si>
  <si>
    <t>18209　越前市</t>
  </si>
  <si>
    <t>18210　坂井市</t>
  </si>
  <si>
    <t>18322　吉田郡 永平寺町</t>
  </si>
  <si>
    <t>18382　今立郡 池田町</t>
  </si>
  <si>
    <t>18404　南条郡 南越前町</t>
  </si>
  <si>
    <t>18423　丹生郡 越前町</t>
  </si>
  <si>
    <t>18442　三方郡 美浜町</t>
  </si>
  <si>
    <t>18481　大飯郡 高浜町</t>
  </si>
  <si>
    <t>18483　大飯郡 おおい町</t>
  </si>
  <si>
    <t>18501　三方上中郡 若狭町</t>
  </si>
  <si>
    <t>▼▼以下 　山梨県</t>
  </si>
  <si>
    <t>19201　甲府市</t>
  </si>
  <si>
    <t>19202　富士吉田市</t>
  </si>
  <si>
    <t>19204　都留市</t>
  </si>
  <si>
    <t>19205　山梨市</t>
  </si>
  <si>
    <t>19206　大月市</t>
  </si>
  <si>
    <t>19207　韮崎市</t>
  </si>
  <si>
    <t>19208　南アルプス市</t>
  </si>
  <si>
    <t>19209　北杜市</t>
  </si>
  <si>
    <t>19210　甲斐市</t>
  </si>
  <si>
    <t>19211　笛吹市</t>
  </si>
  <si>
    <t>19212　上野原市</t>
  </si>
  <si>
    <t>19213　甲州市</t>
  </si>
  <si>
    <t>19214　中央市</t>
  </si>
  <si>
    <t>19346　西八代郡 市川三郷町</t>
  </si>
  <si>
    <t>19364　南巨摩郡 早川町</t>
  </si>
  <si>
    <t>19365　南巨摩郡 身延町</t>
  </si>
  <si>
    <t>19366　南巨摩郡 南部町</t>
  </si>
  <si>
    <t>19368　南巨摩郡 富士川町</t>
  </si>
  <si>
    <t>19384　中巨摩郡 昭和町</t>
  </si>
  <si>
    <t>19422　南都留郡 道志村</t>
  </si>
  <si>
    <t>19423　南都留郡 西桂町</t>
  </si>
  <si>
    <t>19424　南都留郡 忍野村</t>
  </si>
  <si>
    <t>19425　南都留郡 山中湖村</t>
  </si>
  <si>
    <t>19429　南都留郡 鳴沢村</t>
  </si>
  <si>
    <t>19430　南都留郡 富士河口湖町</t>
  </si>
  <si>
    <t>19442　北都留郡 小菅村</t>
  </si>
  <si>
    <t>19443　北都留郡 丹波山村</t>
  </si>
  <si>
    <t>▼▼以下 　長野県</t>
  </si>
  <si>
    <t>20201　長野市</t>
  </si>
  <si>
    <t>20202　松本市</t>
  </si>
  <si>
    <t>20203　上田市</t>
  </si>
  <si>
    <t>20204　岡谷市</t>
  </si>
  <si>
    <t>20205　飯田市</t>
  </si>
  <si>
    <t>20206　諏訪市</t>
  </si>
  <si>
    <t>20207　須坂市</t>
  </si>
  <si>
    <t>20208　小諸市</t>
  </si>
  <si>
    <t>20209　伊那市</t>
  </si>
  <si>
    <t>20210　駒ヶ根市</t>
  </si>
  <si>
    <t>20211　中野市</t>
  </si>
  <si>
    <t>20212　大町市</t>
  </si>
  <si>
    <t>20213　飯山市</t>
  </si>
  <si>
    <t>20214　茅野市</t>
  </si>
  <si>
    <t>20215　塩尻市</t>
  </si>
  <si>
    <t>20217　佐久市</t>
  </si>
  <si>
    <t>20218　千曲市</t>
  </si>
  <si>
    <t>20219　東御市</t>
  </si>
  <si>
    <t>20220　安曇野市</t>
  </si>
  <si>
    <t>20303　南佐久郡 小海町</t>
  </si>
  <si>
    <t>20304　南佐久郡 川上村</t>
  </si>
  <si>
    <t>20305　南佐久郡 南牧村</t>
  </si>
  <si>
    <t>20306　南佐久郡 南相木村</t>
  </si>
  <si>
    <t>20307　南佐久郡 北相木村</t>
  </si>
  <si>
    <t>20309　南佐久郡 佐久穂町</t>
  </si>
  <si>
    <t>20321　北佐久郡 軽井沢町</t>
  </si>
  <si>
    <t>20323　北佐久郡 御代田町</t>
  </si>
  <si>
    <t>20324　北佐久郡 立科町</t>
  </si>
  <si>
    <t>20349　小県郡 青木村</t>
  </si>
  <si>
    <t>20350　小県郡 長和町</t>
  </si>
  <si>
    <t>20361　諏訪郡 下諏訪町</t>
  </si>
  <si>
    <t>20362　諏訪郡 富士見町</t>
  </si>
  <si>
    <t>20363　諏訪郡 原村</t>
  </si>
  <si>
    <t>20382　上伊那郡 辰野町</t>
  </si>
  <si>
    <t>20383　上伊那郡 箕輪町</t>
  </si>
  <si>
    <t>20384　上伊那郡 飯島町</t>
  </si>
  <si>
    <t>20385　上伊那郡 南箕輪村</t>
  </si>
  <si>
    <t>20386　上伊那郡 中川村</t>
  </si>
  <si>
    <t>20388　上伊那郡 宮田村</t>
  </si>
  <si>
    <t>20402　下伊那郡 松川町</t>
  </si>
  <si>
    <t>20403　下伊那郡 高森町</t>
  </si>
  <si>
    <t>20404　下伊那郡 阿南町</t>
  </si>
  <si>
    <t>20407　下伊那郡 阿智村</t>
  </si>
  <si>
    <t>20409　下伊那郡 平谷村</t>
  </si>
  <si>
    <t>20410　下伊那郡 根羽村</t>
  </si>
  <si>
    <t>20411　下伊那郡 下條村</t>
  </si>
  <si>
    <t>20412　下伊那郡 売木村</t>
  </si>
  <si>
    <t>20413　下伊那郡 天龍村</t>
  </si>
  <si>
    <t>20414　下伊那郡 泰阜村</t>
  </si>
  <si>
    <t>20415　下伊那郡 喬木村</t>
  </si>
  <si>
    <t>20416　下伊那郡 豊丘村</t>
  </si>
  <si>
    <t>20417　下伊那郡 大鹿村</t>
  </si>
  <si>
    <t>20422　木曽郡 上松町</t>
  </si>
  <si>
    <t>20423　木曽郡 南木曽町</t>
  </si>
  <si>
    <t>20425　木曽郡 木祖村</t>
  </si>
  <si>
    <t>20429　木曽郡 王滝村</t>
  </si>
  <si>
    <t>20430　木曽郡 大桑村</t>
  </si>
  <si>
    <t>20432　木曽郡 木曽町</t>
  </si>
  <si>
    <t>20446　東筑摩郡 麻績村</t>
  </si>
  <si>
    <t>20448　東筑摩郡 生坂村</t>
  </si>
  <si>
    <t>20450　東筑摩郡 山形村</t>
  </si>
  <si>
    <t>20451　東筑摩郡 朝日村</t>
  </si>
  <si>
    <t>20452　東筑摩郡 筑北村</t>
  </si>
  <si>
    <t>20481　北安曇郡 池田町</t>
  </si>
  <si>
    <t>20482　北安曇郡 松川村</t>
  </si>
  <si>
    <t>20485　北安曇郡 白馬村</t>
  </si>
  <si>
    <t>20486　北安曇郡 小谷村</t>
  </si>
  <si>
    <t>20521　埴科郡 坂城町</t>
  </si>
  <si>
    <t>20541　上高井郡 小布施町</t>
  </si>
  <si>
    <t>20543　上高井郡 高山村</t>
  </si>
  <si>
    <t>20561　下高井郡 山ノ内町</t>
  </si>
  <si>
    <t>20562　下高井郡 木島平村</t>
  </si>
  <si>
    <t>20563　下高井郡 野沢温泉村</t>
  </si>
  <si>
    <t>20583　上水内郡 信濃町</t>
  </si>
  <si>
    <t>20588　上水内郡 小川村</t>
  </si>
  <si>
    <t>20590　上水内郡 飯綱町</t>
  </si>
  <si>
    <t>20602　下水内郡 栄村</t>
  </si>
  <si>
    <t>▼▼以下 　岐阜県</t>
  </si>
  <si>
    <t>21201　岐阜市</t>
  </si>
  <si>
    <t>21202　大垣市</t>
  </si>
  <si>
    <t>21203　高山市</t>
  </si>
  <si>
    <t>21204　多治見市</t>
  </si>
  <si>
    <t>21205　関市</t>
  </si>
  <si>
    <t>21206　中津川市</t>
  </si>
  <si>
    <t>21207　美濃市</t>
  </si>
  <si>
    <t>21208　瑞浪市</t>
  </si>
  <si>
    <t>21209　羽島市</t>
  </si>
  <si>
    <t>21210　恵那市</t>
  </si>
  <si>
    <t>21211　美濃加茂市</t>
  </si>
  <si>
    <t>21212　土岐市</t>
  </si>
  <si>
    <t>21213　各務原市</t>
  </si>
  <si>
    <t>21214　可児市</t>
  </si>
  <si>
    <t>21215　山県市</t>
  </si>
  <si>
    <t>21216　瑞穂市</t>
  </si>
  <si>
    <t>21217　飛騨市</t>
  </si>
  <si>
    <t>21218　本巣市</t>
  </si>
  <si>
    <t>21219　郡上市</t>
  </si>
  <si>
    <t>21220　下呂市</t>
  </si>
  <si>
    <t>21221　海津市</t>
  </si>
  <si>
    <t>21302　羽島郡 岐南町</t>
  </si>
  <si>
    <t>21303　羽島郡 笠松町</t>
  </si>
  <si>
    <t>21341　養老郡 養老町</t>
  </si>
  <si>
    <t>21361　不破郡 垂井町</t>
  </si>
  <si>
    <t>21362　不破郡 関ケ原町</t>
  </si>
  <si>
    <t>21381　安八郡 神戸町</t>
  </si>
  <si>
    <t>21382　安八郡 輪之内町</t>
  </si>
  <si>
    <t>21383　安八郡 安八町</t>
  </si>
  <si>
    <t>21401　揖斐郡 揖斐川町</t>
  </si>
  <si>
    <t>21403　揖斐郡 大野町</t>
  </si>
  <si>
    <t>21404　揖斐郡 池田町</t>
  </si>
  <si>
    <t>21421　本巣郡 北方町</t>
  </si>
  <si>
    <t>21501　加茂郡 坂祝町</t>
  </si>
  <si>
    <t>21502　加茂郡 富加町</t>
  </si>
  <si>
    <t>21503　加茂郡 川辺町</t>
  </si>
  <si>
    <t>21504　加茂郡 七宗町</t>
  </si>
  <si>
    <t>21505　加茂郡 八百津町</t>
  </si>
  <si>
    <t>21506　加茂郡 白川町</t>
  </si>
  <si>
    <t>21507　加茂郡 東白川村</t>
  </si>
  <si>
    <t>21521　可児郡 御嵩町</t>
  </si>
  <si>
    <t>21604　大野郡 白川村</t>
  </si>
  <si>
    <t>▼▼以下 　静岡県</t>
  </si>
  <si>
    <t>22100　静岡市</t>
  </si>
  <si>
    <t>22101　静岡市 葵区</t>
  </si>
  <si>
    <t>22102　静岡市 駿河区</t>
  </si>
  <si>
    <t>22103　静岡市 清水区</t>
  </si>
  <si>
    <t>22130　浜松市</t>
  </si>
  <si>
    <t>22131　浜松市 中区</t>
  </si>
  <si>
    <t>22132　浜松市 東区</t>
  </si>
  <si>
    <t>22133　浜松市 西区</t>
  </si>
  <si>
    <t>22134　浜松市 南区</t>
  </si>
  <si>
    <t>22135　浜松市 北区</t>
  </si>
  <si>
    <t>22136　浜松市 浜北区</t>
  </si>
  <si>
    <t>22137　浜松市 天竜区</t>
  </si>
  <si>
    <t>22203　沼津市</t>
  </si>
  <si>
    <t>22205　熱海市</t>
  </si>
  <si>
    <t>22206　三島市</t>
  </si>
  <si>
    <t>22207　富士宮市</t>
  </si>
  <si>
    <t>22208　伊東市</t>
  </si>
  <si>
    <t>22209　島田市</t>
  </si>
  <si>
    <t>22210　富士市</t>
  </si>
  <si>
    <t>22211　磐田市</t>
  </si>
  <si>
    <t>22212　焼津市</t>
  </si>
  <si>
    <t>22213　掛川市</t>
  </si>
  <si>
    <t>22214　藤枝市</t>
  </si>
  <si>
    <t>22215　御殿場市</t>
  </si>
  <si>
    <t>22216　袋井市</t>
  </si>
  <si>
    <t>22219　下田市</t>
  </si>
  <si>
    <t>22220　裾野市</t>
  </si>
  <si>
    <t>22221　湖西市</t>
  </si>
  <si>
    <t>22222　伊豆市</t>
  </si>
  <si>
    <t>22223　御前崎市</t>
  </si>
  <si>
    <t>22224　菊川市</t>
  </si>
  <si>
    <t>22225　伊豆の国市</t>
  </si>
  <si>
    <t>22226　牧之原市</t>
  </si>
  <si>
    <t>22301　賀茂郡 東伊豆町</t>
  </si>
  <si>
    <t>22302　賀茂郡 河津町</t>
  </si>
  <si>
    <t>22304　賀茂郡 南伊豆町</t>
  </si>
  <si>
    <t>22305　賀茂郡 松崎町</t>
  </si>
  <si>
    <t>22306　賀茂郡 西伊豆町</t>
  </si>
  <si>
    <t>22325　田方郡 函南町</t>
  </si>
  <si>
    <t>22341　駿東郡 清水町</t>
  </si>
  <si>
    <t>22342　駿東郡 長泉町</t>
  </si>
  <si>
    <t>22344　駿東郡 小山町</t>
  </si>
  <si>
    <t>22424　榛原郡 吉田町</t>
  </si>
  <si>
    <t>22429　榛原郡 川根本町</t>
  </si>
  <si>
    <t>22461　周智郡 森町</t>
  </si>
  <si>
    <t>▼▼以下 　愛知県</t>
  </si>
  <si>
    <t>23100　名古屋市</t>
  </si>
  <si>
    <t>23101　名古屋市 千種区</t>
  </si>
  <si>
    <t>23102　名古屋市 東区</t>
  </si>
  <si>
    <t>23103　名古屋市 北区</t>
  </si>
  <si>
    <t>23104　名古屋市 西区</t>
  </si>
  <si>
    <t>23105　名古屋市 中村区</t>
  </si>
  <si>
    <t>23106　名古屋市 中区</t>
  </si>
  <si>
    <t>23107　名古屋市 昭和区</t>
  </si>
  <si>
    <t>23108　名古屋市 瑞穂区</t>
  </si>
  <si>
    <t>23109　名古屋市 熱田区</t>
  </si>
  <si>
    <t>23110　名古屋市 中川区</t>
  </si>
  <si>
    <t>23111　名古屋市 港区</t>
  </si>
  <si>
    <t>23112　名古屋市 南区</t>
  </si>
  <si>
    <t>23113　名古屋市 守山区</t>
  </si>
  <si>
    <t>23114　名古屋市 緑区</t>
  </si>
  <si>
    <t>23115　名古屋市 名東区</t>
  </si>
  <si>
    <t>23116　名古屋市 天白区</t>
  </si>
  <si>
    <t>23201　豊橋市</t>
  </si>
  <si>
    <t>23202　岡崎市</t>
  </si>
  <si>
    <t>23203　一宮市</t>
  </si>
  <si>
    <t>23204　瀬戸市</t>
  </si>
  <si>
    <t>23205　半田市</t>
  </si>
  <si>
    <t>23206　春日井市</t>
  </si>
  <si>
    <t>23207　豊川市</t>
  </si>
  <si>
    <t>23208　津島市</t>
  </si>
  <si>
    <t>23209　碧南市</t>
  </si>
  <si>
    <t>23210　刈谷市</t>
  </si>
  <si>
    <t>23211　豊田市</t>
  </si>
  <si>
    <t>23212　安城市</t>
  </si>
  <si>
    <t>23213　西尾市</t>
  </si>
  <si>
    <t>23214　蒲郡市</t>
  </si>
  <si>
    <t>23215　犬山市</t>
  </si>
  <si>
    <t>23216　常滑市</t>
  </si>
  <si>
    <t>23217　江南市</t>
  </si>
  <si>
    <t>23219　小牧市</t>
  </si>
  <si>
    <t>23220　稲沢市</t>
  </si>
  <si>
    <t>23221　新城市</t>
  </si>
  <si>
    <t>23222　東海市</t>
  </si>
  <si>
    <t>23223　大府市</t>
  </si>
  <si>
    <t>23224　知多市</t>
  </si>
  <si>
    <t>23225　知立市</t>
  </si>
  <si>
    <t>23226　尾張旭市</t>
  </si>
  <si>
    <t>23227　高浜市</t>
  </si>
  <si>
    <t>23228　岩倉市</t>
  </si>
  <si>
    <t>23229　豊明市</t>
  </si>
  <si>
    <t>23230　日進市</t>
  </si>
  <si>
    <t>23231　田原市</t>
  </si>
  <si>
    <t>23232　愛西市</t>
  </si>
  <si>
    <t>23233　清須市</t>
  </si>
  <si>
    <t>23234　北名古屋市</t>
  </si>
  <si>
    <t>23235　弥富市</t>
  </si>
  <si>
    <t>23236　みよし市</t>
  </si>
  <si>
    <t>23237　あま市</t>
  </si>
  <si>
    <t>23238　長久手市</t>
  </si>
  <si>
    <t>23302　愛知郡 東郷町</t>
  </si>
  <si>
    <t>23342　西春日井郡 豊山町</t>
  </si>
  <si>
    <t>23361　丹羽郡 大口町</t>
  </si>
  <si>
    <t>23362　丹羽郡 扶桑町</t>
  </si>
  <si>
    <t>23424　海部郡 大治町</t>
  </si>
  <si>
    <t>23425　海部郡 蟹江町</t>
  </si>
  <si>
    <t>23427　海部郡 飛島村</t>
  </si>
  <si>
    <t>23441　知多郡 阿久比町</t>
  </si>
  <si>
    <t>23442　知多郡 東浦町</t>
  </si>
  <si>
    <t>23445　知多郡 南知多町</t>
  </si>
  <si>
    <t>23446　知多郡 美浜町</t>
  </si>
  <si>
    <t>23447　知多郡 武豊町</t>
  </si>
  <si>
    <t>23501　額田郡 幸田町</t>
  </si>
  <si>
    <t>23561　北設楽郡 設楽町</t>
  </si>
  <si>
    <t>23562　北設楽郡 東栄町</t>
  </si>
  <si>
    <t>23563　北設楽郡 豊根村</t>
  </si>
  <si>
    <t>▼▼以下 　三重県</t>
  </si>
  <si>
    <t>24201　津市</t>
  </si>
  <si>
    <t>24202　四日市市</t>
  </si>
  <si>
    <t>24203　伊勢市</t>
  </si>
  <si>
    <t>24204　松阪市</t>
  </si>
  <si>
    <t>24205　桑名市</t>
  </si>
  <si>
    <t>24207　鈴鹿市</t>
  </si>
  <si>
    <t>24208　名張市</t>
  </si>
  <si>
    <t>24209　尾鷲市</t>
  </si>
  <si>
    <t>24210　亀山市</t>
  </si>
  <si>
    <t>24211　鳥羽市</t>
  </si>
  <si>
    <t>24212　熊野市</t>
  </si>
  <si>
    <t>24214　いなべ市</t>
  </si>
  <si>
    <t>24215　志摩市</t>
  </si>
  <si>
    <t>24216　伊賀市</t>
  </si>
  <si>
    <t>24303　桑名郡 木曽岬町</t>
  </si>
  <si>
    <t>24324　員弁郡 東員町</t>
  </si>
  <si>
    <t>24341　三重郡 菰野町</t>
  </si>
  <si>
    <t>24343　三重郡 朝日町</t>
  </si>
  <si>
    <t>24344　三重郡 川越町</t>
  </si>
  <si>
    <t>24441　多気郡 多気町</t>
  </si>
  <si>
    <t>24442　多気郡 明和町</t>
  </si>
  <si>
    <t>24443　多気郡 大台町</t>
  </si>
  <si>
    <t>24461　度会郡 玉城町</t>
  </si>
  <si>
    <t>24470　度会郡 度会町</t>
  </si>
  <si>
    <t>24471　度会郡 大紀町</t>
  </si>
  <si>
    <t>24472　度会郡 南伊勢町</t>
  </si>
  <si>
    <t>24543　北牟婁郡 紀北町</t>
  </si>
  <si>
    <t>24561　南牟婁郡 御浜町</t>
  </si>
  <si>
    <t>24562　南牟婁郡 紀宝町</t>
  </si>
  <si>
    <t>▼▼以下 　滋賀県</t>
  </si>
  <si>
    <t>25383　蒲生郡 日野町</t>
  </si>
  <si>
    <t>25384　蒲生郡 竜王町</t>
  </si>
  <si>
    <t>25425　愛知郡 愛荘町</t>
  </si>
  <si>
    <t>25441　犬上郡 豊郷町</t>
  </si>
  <si>
    <t>25442　犬上郡 甲良町</t>
  </si>
  <si>
    <t>25443　犬上郡 多賀町</t>
  </si>
  <si>
    <t>▼▼以下 　京都府</t>
  </si>
  <si>
    <t>26100　京都市</t>
  </si>
  <si>
    <t>26101　京都市 北区</t>
  </si>
  <si>
    <t>26102　京都市 上京区</t>
  </si>
  <si>
    <t>26103　京都市 左京区</t>
  </si>
  <si>
    <t>26104　京都市 中京区</t>
  </si>
  <si>
    <t>26105　京都市 東山区</t>
  </si>
  <si>
    <t>26106　京都市 下京区</t>
  </si>
  <si>
    <t>26107　京都市 南区</t>
  </si>
  <si>
    <t>26108　京都市 右京区</t>
  </si>
  <si>
    <t>26109　京都市 伏見区</t>
  </si>
  <si>
    <t>26110　京都市 山科区</t>
  </si>
  <si>
    <t>26111　京都市 西京区</t>
  </si>
  <si>
    <t>26201　福知山市</t>
  </si>
  <si>
    <t>26202　舞鶴市</t>
  </si>
  <si>
    <t>26203　綾部市</t>
  </si>
  <si>
    <t>26204　宇治市</t>
  </si>
  <si>
    <t>26205　宮津市</t>
  </si>
  <si>
    <t>26206　亀岡市</t>
  </si>
  <si>
    <t>26207　城陽市</t>
  </si>
  <si>
    <t>26208　向日市</t>
  </si>
  <si>
    <t>26209　長岡京市</t>
  </si>
  <si>
    <t>26210　八幡市</t>
  </si>
  <si>
    <t>26211　京田辺市</t>
  </si>
  <si>
    <t>26303　乙訓郡 大山崎町</t>
  </si>
  <si>
    <t>26322　久世郡 久御山町</t>
  </si>
  <si>
    <t>26343　綴喜郡 井手町</t>
  </si>
  <si>
    <t>26344　綴喜郡 宇治田原町</t>
  </si>
  <si>
    <t>26364　相楽郡 笠置町</t>
  </si>
  <si>
    <t>26365　相楽郡 和束町</t>
  </si>
  <si>
    <t>26366　相楽郡 精華町</t>
  </si>
  <si>
    <t>26367　相楽郡 南山城村</t>
  </si>
  <si>
    <t>26407　船井郡 京丹波町</t>
  </si>
  <si>
    <t>26463　与謝郡 伊根町</t>
  </si>
  <si>
    <t>26465　与謝郡 与謝野町</t>
  </si>
  <si>
    <t>▼▼以下 　大阪府</t>
  </si>
  <si>
    <t>27100　大阪市</t>
  </si>
  <si>
    <t>27102　大阪市 都島区</t>
  </si>
  <si>
    <t>27103　大阪市 福島区</t>
  </si>
  <si>
    <t>27104　大阪市 此花区</t>
  </si>
  <si>
    <t>27106　大阪市 西区</t>
  </si>
  <si>
    <t>27107　大阪市 港区</t>
  </si>
  <si>
    <t>27108　大阪市 大正区</t>
  </si>
  <si>
    <t>27109　大阪市 天王寺区</t>
  </si>
  <si>
    <t>27111　大阪市 浪速区</t>
  </si>
  <si>
    <t>27113　大阪市 西淀川区</t>
  </si>
  <si>
    <t>27114　大阪市 東淀川区</t>
  </si>
  <si>
    <t>27115　大阪市 東成区</t>
  </si>
  <si>
    <t>27116　大阪市 生野区</t>
  </si>
  <si>
    <t>27117　大阪市 旭区</t>
  </si>
  <si>
    <t>27118　大阪市 城東区</t>
  </si>
  <si>
    <t>27119　大阪市 阿倍野区</t>
  </si>
  <si>
    <t>27120　大阪市 住吉区</t>
  </si>
  <si>
    <t>27121　大阪市 東住吉区</t>
  </si>
  <si>
    <t>27122　大阪市 西成区</t>
  </si>
  <si>
    <t>27123　大阪市 淀川区</t>
  </si>
  <si>
    <t>27124　大阪市 鶴見区</t>
  </si>
  <si>
    <t>27125　大阪市 住之江区</t>
  </si>
  <si>
    <t>27126　大阪市 平野区</t>
  </si>
  <si>
    <t>27127　大阪市 北区</t>
  </si>
  <si>
    <t>27128　大阪市 中央区</t>
  </si>
  <si>
    <t>27140　堺市</t>
  </si>
  <si>
    <t>27141　堺市 堺区</t>
  </si>
  <si>
    <t>27142　堺市 中区</t>
  </si>
  <si>
    <t>27143　堺市 東区</t>
  </si>
  <si>
    <t>27144　堺市 西区</t>
  </si>
  <si>
    <t>27145　堺市 南区</t>
  </si>
  <si>
    <t>27146　堺市 北区</t>
  </si>
  <si>
    <t>27147　堺市 美原区</t>
  </si>
  <si>
    <t>27202　岸和田市</t>
  </si>
  <si>
    <t>27203　豊中市</t>
  </si>
  <si>
    <t>27204　池田市</t>
  </si>
  <si>
    <t>27205　吹田市</t>
  </si>
  <si>
    <t>27206　泉大津市</t>
  </si>
  <si>
    <t>27207　高槻市</t>
  </si>
  <si>
    <t>27208　貝塚市</t>
  </si>
  <si>
    <t>27209　守口市</t>
  </si>
  <si>
    <t>27210　枚方市</t>
  </si>
  <si>
    <t>27211　茨木市</t>
  </si>
  <si>
    <t>27212　八尾市</t>
  </si>
  <si>
    <t>27213　泉佐野市</t>
  </si>
  <si>
    <t>27214　富田林市</t>
  </si>
  <si>
    <t>27215　寝屋川市</t>
  </si>
  <si>
    <t>27216　河内長野市</t>
  </si>
  <si>
    <t>27217　松原市</t>
  </si>
  <si>
    <t>27218　大東市</t>
  </si>
  <si>
    <t>27219　和泉市</t>
  </si>
  <si>
    <t>27220　箕面市</t>
  </si>
  <si>
    <t>27221　柏原市</t>
  </si>
  <si>
    <t>27222　羽曳野市</t>
  </si>
  <si>
    <t>27223　門真市</t>
  </si>
  <si>
    <t>27224　摂津市</t>
  </si>
  <si>
    <t>27225　高石市</t>
  </si>
  <si>
    <t>27226　藤井寺市</t>
  </si>
  <si>
    <t>27227　東大阪市</t>
  </si>
  <si>
    <t>27228　泉南市</t>
  </si>
  <si>
    <t>27229　四條畷市</t>
  </si>
  <si>
    <t>27230　交野市</t>
  </si>
  <si>
    <t>27231　大阪狭山市</t>
  </si>
  <si>
    <t>27232　阪南市</t>
  </si>
  <si>
    <t>27301　三島郡 島本町</t>
  </si>
  <si>
    <t>27321　豊能郡 豊能町</t>
  </si>
  <si>
    <t>27322　豊能郡 能勢町</t>
  </si>
  <si>
    <t>27341　泉北郡 忠岡町</t>
  </si>
  <si>
    <t>27361　泉南郡 熊取町</t>
  </si>
  <si>
    <t>27362　泉南郡 田尻町</t>
  </si>
  <si>
    <t>27366　泉南郡 岬町</t>
  </si>
  <si>
    <t>27381　南河内郡 太子町</t>
  </si>
  <si>
    <t>27382　南河内郡 河南町</t>
  </si>
  <si>
    <t>27383　南河内郡 千早赤阪村</t>
  </si>
  <si>
    <t>▼▼以下 　兵庫県</t>
  </si>
  <si>
    <t>28100　神戸市</t>
  </si>
  <si>
    <t>28101　神戸市 東灘区</t>
  </si>
  <si>
    <t>28102　神戸市 灘区</t>
  </si>
  <si>
    <t>28105　神戸市 兵庫区</t>
  </si>
  <si>
    <t>28106　神戸市 長田区</t>
  </si>
  <si>
    <t>28107　神戸市 須磨区</t>
  </si>
  <si>
    <t>28108　神戸市 垂水区</t>
  </si>
  <si>
    <t>28109　神戸市 北区</t>
  </si>
  <si>
    <t>28110　神戸市 中央区</t>
  </si>
  <si>
    <t>28111　神戸市 西区</t>
  </si>
  <si>
    <t>28201　姫路市</t>
  </si>
  <si>
    <t>28202　尼崎市</t>
  </si>
  <si>
    <t>28203　明石市</t>
  </si>
  <si>
    <t>28204　西宮市</t>
  </si>
  <si>
    <t>28205　洲本市</t>
  </si>
  <si>
    <t>28206　芦屋市</t>
  </si>
  <si>
    <t>28207　伊丹市</t>
  </si>
  <si>
    <t>28208　相生市</t>
  </si>
  <si>
    <t>28209　豊岡市</t>
  </si>
  <si>
    <t>28210　加古川市</t>
  </si>
  <si>
    <t>28212　赤穂市</t>
  </si>
  <si>
    <t>28213　西脇市</t>
  </si>
  <si>
    <t>28214　宝塚市</t>
  </si>
  <si>
    <t>28215　三木市</t>
  </si>
  <si>
    <t>28216　高砂市</t>
  </si>
  <si>
    <t>28217　川西市</t>
  </si>
  <si>
    <t>28218　小野市</t>
  </si>
  <si>
    <t>28219　三田市</t>
  </si>
  <si>
    <t>28220　加西市</t>
  </si>
  <si>
    <t>28221　篠山市</t>
  </si>
  <si>
    <t>28222　養父市</t>
  </si>
  <si>
    <t>28223　丹波市</t>
  </si>
  <si>
    <t>28224　南あわじ市</t>
  </si>
  <si>
    <t>28225　朝来市</t>
  </si>
  <si>
    <t>28226　淡路市</t>
  </si>
  <si>
    <t>28228　加東市</t>
  </si>
  <si>
    <t>28229　たつの市</t>
  </si>
  <si>
    <t>28301　川辺郡 猪名川町</t>
  </si>
  <si>
    <t>28365　多可郡 多可町</t>
  </si>
  <si>
    <t>28381　加古郡 稲美町</t>
  </si>
  <si>
    <t>28382　加古郡 播磨町</t>
  </si>
  <si>
    <t>28442　神崎郡 市川町</t>
  </si>
  <si>
    <t>28443　神崎郡 福崎町</t>
  </si>
  <si>
    <t>28446　神崎郡 神河町</t>
  </si>
  <si>
    <t>28464　揖保郡 太子町</t>
  </si>
  <si>
    <t>28481　赤穂郡 上郡町</t>
  </si>
  <si>
    <t>28501　佐用郡 佐用町</t>
  </si>
  <si>
    <t>28585　美方郡 香美町</t>
  </si>
  <si>
    <t>28586　美方郡 新温泉町</t>
  </si>
  <si>
    <t>▼▼以下 　奈良県</t>
  </si>
  <si>
    <t>29201　奈良市</t>
  </si>
  <si>
    <t>29202　大和高田市</t>
  </si>
  <si>
    <t>29203　大和郡山市</t>
  </si>
  <si>
    <t>29204　天理市</t>
  </si>
  <si>
    <t>29205　橿原市</t>
  </si>
  <si>
    <t>29206　桜井市</t>
  </si>
  <si>
    <t>29207　五條市</t>
  </si>
  <si>
    <t>29208　御所市</t>
  </si>
  <si>
    <t>29209　生駒市</t>
  </si>
  <si>
    <t>29210　香芝市</t>
  </si>
  <si>
    <t>29212　宇陀市</t>
  </si>
  <si>
    <t>29322　山辺郡 山添村</t>
  </si>
  <si>
    <t>29342　生駒郡 平群町</t>
  </si>
  <si>
    <t>29343　生駒郡 三郷町</t>
  </si>
  <si>
    <t>29344　生駒郡 斑鳩町</t>
  </si>
  <si>
    <t>29345　生駒郡 安堵町</t>
  </si>
  <si>
    <t>29361　磯城郡 川西町</t>
  </si>
  <si>
    <t>29362　磯城郡 三宅町</t>
  </si>
  <si>
    <t>29363　磯城郡 田原本町</t>
  </si>
  <si>
    <t>29385　宇陀郡 曽爾村</t>
  </si>
  <si>
    <t>29386　宇陀郡 御杖村</t>
  </si>
  <si>
    <t>29401　高市郡 高取町</t>
  </si>
  <si>
    <t>29402　高市郡 明日香村</t>
  </si>
  <si>
    <t>29424　北葛城郡 上牧町</t>
  </si>
  <si>
    <t>29425　北葛城郡 王寺町</t>
  </si>
  <si>
    <t>29426　北葛城郡 広陵町</t>
  </si>
  <si>
    <t>29427　北葛城郡 河合町</t>
  </si>
  <si>
    <t>29441　吉野郡 吉野町</t>
  </si>
  <si>
    <t>29442　吉野郡 大淀町</t>
  </si>
  <si>
    <t>29443　吉野郡 下市町</t>
  </si>
  <si>
    <t>29444　吉野郡 黒滝村</t>
  </si>
  <si>
    <t>29446　吉野郡 天川村</t>
  </si>
  <si>
    <t>29447　吉野郡 野迫川村</t>
  </si>
  <si>
    <t>29449　吉野郡 十津川村</t>
  </si>
  <si>
    <t>29450　吉野郡 下北山村</t>
  </si>
  <si>
    <t>29451　吉野郡 上北山村</t>
  </si>
  <si>
    <t>29452　吉野郡 川上村</t>
  </si>
  <si>
    <t>29453　吉野郡 東吉野村</t>
  </si>
  <si>
    <t>▼▼以下 　和歌山県</t>
  </si>
  <si>
    <t>30201　和歌山市</t>
  </si>
  <si>
    <t>30202　海南市</t>
  </si>
  <si>
    <t>30203　橋本市</t>
  </si>
  <si>
    <t>30204　有田市</t>
  </si>
  <si>
    <t>30205　御坊市</t>
  </si>
  <si>
    <t>30206　田辺市</t>
  </si>
  <si>
    <t>30207　新宮市</t>
  </si>
  <si>
    <t>30208　紀の川市</t>
  </si>
  <si>
    <t>30209　岩出市</t>
  </si>
  <si>
    <t>30304　海草郡 紀美野町</t>
  </si>
  <si>
    <t>30341　伊都郡 かつらぎ町</t>
  </si>
  <si>
    <t>30343　伊都郡 九度山町</t>
  </si>
  <si>
    <t>30344　伊都郡 高野町</t>
  </si>
  <si>
    <t>30361　有田郡 湯浅町</t>
  </si>
  <si>
    <t>30362　有田郡 広川町</t>
  </si>
  <si>
    <t>30366　有田郡 有田川町</t>
  </si>
  <si>
    <t>30381　日高郡 美浜町</t>
  </si>
  <si>
    <t>30382　日高郡 日高町</t>
  </si>
  <si>
    <t>30383　日高郡 由良町</t>
  </si>
  <si>
    <t>30390　日高郡 印南町</t>
  </si>
  <si>
    <t>30391　日高郡 みなべ町</t>
  </si>
  <si>
    <t>30392　日高郡 日高川町</t>
  </si>
  <si>
    <t>30401　西牟婁郡 白浜町</t>
  </si>
  <si>
    <t>30404　西牟婁郡 上富田町</t>
  </si>
  <si>
    <t>30406　西牟婁郡 すさみ町</t>
  </si>
  <si>
    <t>30421　東牟婁郡 那智勝浦町</t>
  </si>
  <si>
    <t>30422　東牟婁郡 太地町</t>
  </si>
  <si>
    <t>30424　東牟婁郡 古座川町</t>
  </si>
  <si>
    <t>30427　東牟婁郡 北山村</t>
  </si>
  <si>
    <t>30428　東牟婁郡 串本町</t>
  </si>
  <si>
    <t>▼▼以下 　鳥取県</t>
  </si>
  <si>
    <t>31201　鳥取市</t>
  </si>
  <si>
    <t>31202　米子市</t>
  </si>
  <si>
    <t>31203　倉吉市</t>
  </si>
  <si>
    <t>31204　境港市</t>
  </si>
  <si>
    <t>31302　岩美郡 岩美町</t>
  </si>
  <si>
    <t>31325　八頭郡 若桜町</t>
  </si>
  <si>
    <t>31328　八頭郡 智頭町</t>
  </si>
  <si>
    <t>31329　八頭郡 八頭町</t>
  </si>
  <si>
    <t>31364　東伯郡 三朝町</t>
  </si>
  <si>
    <t>31370　東伯郡 湯梨浜町</t>
  </si>
  <si>
    <t>31371　東伯郡 琴浦町</t>
  </si>
  <si>
    <t>31372　東伯郡 北栄町</t>
  </si>
  <si>
    <t>31384　西伯郡 日吉津村</t>
  </si>
  <si>
    <t>31386　西伯郡 大山町</t>
  </si>
  <si>
    <t>31389　西伯郡 南部町</t>
  </si>
  <si>
    <t>31390　西伯郡 伯耆町</t>
  </si>
  <si>
    <t>31401　日野郡 日南町</t>
  </si>
  <si>
    <t>31402　日野郡 日野町</t>
  </si>
  <si>
    <t>31403　日野郡 江府町</t>
  </si>
  <si>
    <t>▼▼以下 　島根県</t>
  </si>
  <si>
    <t>32201　松江市</t>
  </si>
  <si>
    <t>32202　浜田市</t>
  </si>
  <si>
    <t>32203　出雲市</t>
  </si>
  <si>
    <t>32204　益田市</t>
  </si>
  <si>
    <t>32205　大田市</t>
  </si>
  <si>
    <t>32206　安来市</t>
  </si>
  <si>
    <t>32207　江津市</t>
  </si>
  <si>
    <t>32209　雲南市</t>
  </si>
  <si>
    <t>32343　仁多郡 奥出雲町</t>
  </si>
  <si>
    <t>32386　飯石郡 飯南町</t>
  </si>
  <si>
    <t>32441　邑智郡 川本町</t>
  </si>
  <si>
    <t>32448　邑智郡 美郷町</t>
  </si>
  <si>
    <t>32449　邑智郡 邑南町</t>
  </si>
  <si>
    <t>32501　鹿足郡 津和野町</t>
  </si>
  <si>
    <t>32505　鹿足郡 吉賀町</t>
  </si>
  <si>
    <t>32525　隠岐郡 海士町</t>
  </si>
  <si>
    <t>32526　隠岐郡 西ノ島町</t>
  </si>
  <si>
    <t>32527　隠岐郡 知夫村</t>
  </si>
  <si>
    <t>32528　隠岐郡 隠岐の島町</t>
  </si>
  <si>
    <t>▼▼以下 　岡山県</t>
  </si>
  <si>
    <t>33100　岡山市</t>
  </si>
  <si>
    <t>33101　岡山市 北区</t>
  </si>
  <si>
    <t>33102　岡山市 中区</t>
  </si>
  <si>
    <t>33103　岡山市 東区</t>
  </si>
  <si>
    <t>33104　岡山市 南区</t>
  </si>
  <si>
    <t>33202　倉敷市</t>
  </si>
  <si>
    <t>33203　津山市</t>
  </si>
  <si>
    <t>33204　玉野市</t>
  </si>
  <si>
    <t>33205　笠岡市</t>
  </si>
  <si>
    <t>33207　井原市</t>
  </si>
  <si>
    <t>33208　総社市</t>
  </si>
  <si>
    <t>33209　高梁市</t>
  </si>
  <si>
    <t>33210　新見市</t>
  </si>
  <si>
    <t>33211　備前市</t>
  </si>
  <si>
    <t>33212　瀬戸内市</t>
  </si>
  <si>
    <t>33213　赤磐市</t>
  </si>
  <si>
    <t>33214　真庭市</t>
  </si>
  <si>
    <t>33215　美作市</t>
  </si>
  <si>
    <t>33216　浅口市</t>
  </si>
  <si>
    <t>33346　和気郡 和気町</t>
  </si>
  <si>
    <t>33423　都窪郡 早島町</t>
  </si>
  <si>
    <t>33445　浅口郡 里庄町</t>
  </si>
  <si>
    <t>33461　小田郡 矢掛町</t>
  </si>
  <si>
    <t>33586　真庭郡 新庄村</t>
  </si>
  <si>
    <t>33606　苫田郡 鏡野町</t>
  </si>
  <si>
    <t>33622　勝田郡 勝央町</t>
  </si>
  <si>
    <t>33623　勝田郡 奈義町</t>
  </si>
  <si>
    <t>33643　英田郡 西粟倉村</t>
  </si>
  <si>
    <t>33663　久米郡 久米南町</t>
  </si>
  <si>
    <t>33666　久米郡 美咲町</t>
  </si>
  <si>
    <t>33681　加賀郡 吉備中央町</t>
  </si>
  <si>
    <t>▼▼以下 　広島県</t>
  </si>
  <si>
    <t>34100　広島市</t>
  </si>
  <si>
    <t>34101　広島市 中区</t>
  </si>
  <si>
    <t>34102　広島市 東区</t>
  </si>
  <si>
    <t>34103　広島市 南区</t>
  </si>
  <si>
    <t>34104　広島市 西区</t>
  </si>
  <si>
    <t>34105　広島市 安佐南区</t>
  </si>
  <si>
    <t>34106　広島市 安佐北区</t>
  </si>
  <si>
    <t>34107　広島市 安芸区</t>
  </si>
  <si>
    <t>34108　広島市 佐伯区</t>
  </si>
  <si>
    <t>34202　呉市</t>
  </si>
  <si>
    <t>34203　竹原市</t>
  </si>
  <si>
    <t>34204　三原市</t>
  </si>
  <si>
    <t>34205　尾道市</t>
  </si>
  <si>
    <t>34207　福山市</t>
  </si>
  <si>
    <t>34208　府中市</t>
  </si>
  <si>
    <t>34209　三次市</t>
  </si>
  <si>
    <t>34210　庄原市</t>
  </si>
  <si>
    <t>34211　大竹市</t>
  </si>
  <si>
    <t>34212　東広島市</t>
  </si>
  <si>
    <t>34213　廿日市市</t>
  </si>
  <si>
    <t>34214　安芸高田市</t>
  </si>
  <si>
    <t>34215　江田島市</t>
  </si>
  <si>
    <t>34302　安芸郡 府中町</t>
  </si>
  <si>
    <t>34304　安芸郡 海田町</t>
  </si>
  <si>
    <t>34307　安芸郡 熊野町</t>
  </si>
  <si>
    <t>34309　安芸郡 坂町</t>
  </si>
  <si>
    <t>34368　山県郡 安芸太田町</t>
  </si>
  <si>
    <t>34369　山県郡 北広島町</t>
  </si>
  <si>
    <t>34431　豊田郡 大崎上島町</t>
  </si>
  <si>
    <t>34462　世羅郡 世羅町</t>
  </si>
  <si>
    <t>34545　神石郡 神石高原町</t>
  </si>
  <si>
    <t>▼▼以下 　山口県</t>
  </si>
  <si>
    <t>35201　下関市</t>
  </si>
  <si>
    <t>35202　宇部市</t>
  </si>
  <si>
    <t>35203　山口市</t>
  </si>
  <si>
    <t>35204　萩市</t>
  </si>
  <si>
    <t>35206　防府市</t>
  </si>
  <si>
    <t>35207　下松市</t>
  </si>
  <si>
    <t>35208　岩国市</t>
  </si>
  <si>
    <t>35210　光市</t>
  </si>
  <si>
    <t>35211　長門市</t>
  </si>
  <si>
    <t>35212　柳井市</t>
  </si>
  <si>
    <t>35213　美祢市</t>
  </si>
  <si>
    <t>35215　周南市</t>
  </si>
  <si>
    <t>35216　山陽小野田市</t>
  </si>
  <si>
    <t>35305　大島郡 周防大島町</t>
  </si>
  <si>
    <t>35321　玖珂郡 和木町</t>
  </si>
  <si>
    <t>35341　熊毛郡 上関町</t>
  </si>
  <si>
    <t>35343　熊毛郡 田布施町</t>
  </si>
  <si>
    <t>35344　熊毛郡 平生町</t>
  </si>
  <si>
    <t>35502　阿武郡 阿武町</t>
  </si>
  <si>
    <t>▼▼以下 　徳島県</t>
  </si>
  <si>
    <t>36201　徳島市</t>
  </si>
  <si>
    <t>36202　鳴門市</t>
  </si>
  <si>
    <t>36203　小松島市</t>
  </si>
  <si>
    <t>36204　阿南市</t>
  </si>
  <si>
    <t>36205　吉野川市</t>
  </si>
  <si>
    <t>36206　阿波市</t>
  </si>
  <si>
    <t>36207　美馬市</t>
  </si>
  <si>
    <t>36208　三好市</t>
  </si>
  <si>
    <t>36301　勝浦郡 勝浦町</t>
  </si>
  <si>
    <t>36302　勝浦郡 上勝町</t>
  </si>
  <si>
    <t>36321　名東郡 佐那河内村</t>
  </si>
  <si>
    <t>36341　名西郡 石井町</t>
  </si>
  <si>
    <t>36342　名西郡 神山町</t>
  </si>
  <si>
    <t>36368　那賀郡 那賀町</t>
  </si>
  <si>
    <t>36383　海部郡 牟岐町</t>
  </si>
  <si>
    <t>36387　海部郡 美波町</t>
  </si>
  <si>
    <t>36388　海部郡 海陽町</t>
  </si>
  <si>
    <t>36401　板野郡 松茂町</t>
  </si>
  <si>
    <t>36402　板野郡 北島町</t>
  </si>
  <si>
    <t>36403　板野郡 藍住町</t>
  </si>
  <si>
    <t>36404　板野郡 板野町</t>
  </si>
  <si>
    <t>36405　板野郡 上板町</t>
  </si>
  <si>
    <t>36468　美馬郡 つるぎ町</t>
  </si>
  <si>
    <t>36489　三好郡 東みよし町</t>
  </si>
  <si>
    <t>▼▼以下 　香川県</t>
  </si>
  <si>
    <t>37201　高松市</t>
  </si>
  <si>
    <t>37202　丸亀市</t>
  </si>
  <si>
    <t>37203　坂出市</t>
  </si>
  <si>
    <t>37204　善通寺市</t>
  </si>
  <si>
    <t>37205　観音寺市</t>
  </si>
  <si>
    <t>37206　さぬき市</t>
  </si>
  <si>
    <t>37207　東かがわ市</t>
  </si>
  <si>
    <t>37208　三豊市</t>
  </si>
  <si>
    <t>37322　小豆郡 土庄町</t>
  </si>
  <si>
    <t>37324　小豆郡 小豆島町</t>
  </si>
  <si>
    <t>37341　木田郡 三木町</t>
  </si>
  <si>
    <t>37364　香川郡 直島町</t>
  </si>
  <si>
    <t>37386　綾歌郡 宇多津町</t>
  </si>
  <si>
    <t>37387　綾歌郡 綾川町</t>
  </si>
  <si>
    <t>37403　仲多度郡 琴平町</t>
  </si>
  <si>
    <t>37404　仲多度郡 多度津町</t>
  </si>
  <si>
    <t>37406　仲多度郡 まんのう町</t>
  </si>
  <si>
    <t>▼▼以下 　愛媛県</t>
  </si>
  <si>
    <t>38201　松山市</t>
  </si>
  <si>
    <t>38202　今治市</t>
  </si>
  <si>
    <t>38203　宇和島市</t>
  </si>
  <si>
    <t>38204　八幡浜市</t>
  </si>
  <si>
    <t>38205　新居浜市</t>
  </si>
  <si>
    <t>38206　西条市</t>
  </si>
  <si>
    <t>38207　大洲市</t>
  </si>
  <si>
    <t>38210　伊予市</t>
  </si>
  <si>
    <t>38213　四国中央市</t>
  </si>
  <si>
    <t>38214　西予市</t>
  </si>
  <si>
    <t>38215　東温市</t>
  </si>
  <si>
    <t>38356　越智郡 上島町</t>
  </si>
  <si>
    <t>38386　上浮穴郡 久万高原町</t>
  </si>
  <si>
    <t>38401　伊予郡 松前町</t>
  </si>
  <si>
    <t>38402　伊予郡 砥部町</t>
  </si>
  <si>
    <t>38422　喜多郡 内子町</t>
  </si>
  <si>
    <t>38442　西宇和郡 伊方町</t>
  </si>
  <si>
    <t>38484　北宇和郡 松野町</t>
  </si>
  <si>
    <t>38488　北宇和郡 鬼北町</t>
  </si>
  <si>
    <t>38506　南宇和郡 愛南町</t>
  </si>
  <si>
    <t>▼▼以下 　高知県</t>
  </si>
  <si>
    <t>39201　高知市</t>
  </si>
  <si>
    <t>39202　室戸市</t>
  </si>
  <si>
    <t>39203　安芸市</t>
  </si>
  <si>
    <t>39204　南国市</t>
  </si>
  <si>
    <t>39205　土佐市</t>
  </si>
  <si>
    <t>39206　須崎市</t>
  </si>
  <si>
    <t>39208　宿毛市</t>
  </si>
  <si>
    <t>39209　土佐清水市</t>
  </si>
  <si>
    <t>39210　四万十市</t>
  </si>
  <si>
    <t>39211　香南市</t>
  </si>
  <si>
    <t>39212　香美市</t>
  </si>
  <si>
    <t>39301　安芸郡 東洋町</t>
  </si>
  <si>
    <t>39302　安芸郡 奈半利町</t>
  </si>
  <si>
    <t>39303　安芸郡 田野町</t>
  </si>
  <si>
    <t>39304　安芸郡 安田町</t>
  </si>
  <si>
    <t>39305　安芸郡 北川村</t>
  </si>
  <si>
    <t>39306　安芸郡 馬路村</t>
  </si>
  <si>
    <t>39307　安芸郡 芸西村</t>
  </si>
  <si>
    <t>39341　長岡郡 本山町</t>
  </si>
  <si>
    <t>39344　長岡郡 大豊町</t>
  </si>
  <si>
    <t>39363　土佐郡 土佐町</t>
  </si>
  <si>
    <t>39364　土佐郡 大川村</t>
  </si>
  <si>
    <t>39386　吾川郡 いの町</t>
  </si>
  <si>
    <t>39387　吾川郡 仁淀川町</t>
  </si>
  <si>
    <t>39401　高岡郡 中土佐町</t>
  </si>
  <si>
    <t>39402　高岡郡 佐川町</t>
  </si>
  <si>
    <t>39403　高岡郡 越知町</t>
  </si>
  <si>
    <t>39405　高岡郡 梼原町</t>
  </si>
  <si>
    <t>39410　高岡郡 日高村</t>
  </si>
  <si>
    <t>39411　高岡郡 津野町</t>
  </si>
  <si>
    <t>39412　高岡郡 四万十町</t>
  </si>
  <si>
    <t>39424　幡多郡 大月町</t>
  </si>
  <si>
    <t>39427　幡多郡 三原村</t>
  </si>
  <si>
    <t>39428　幡多郡 黒潮町</t>
  </si>
  <si>
    <t>▼▼以下 　福岡県</t>
  </si>
  <si>
    <t>40100　北九州市</t>
  </si>
  <si>
    <t>40101　北九州市 門司区</t>
  </si>
  <si>
    <t>40103　北九州市 若松区</t>
  </si>
  <si>
    <t>40105　北九州市 戸畑区</t>
  </si>
  <si>
    <t>40106　北九州市 小倉北区</t>
  </si>
  <si>
    <t>40107　北九州市 小倉南区</t>
  </si>
  <si>
    <t>40108　北九州市 八幡東区</t>
  </si>
  <si>
    <t>40109　北九州市 八幡西区</t>
  </si>
  <si>
    <t>40130　福岡市</t>
  </si>
  <si>
    <t>40131　福岡市 東区</t>
  </si>
  <si>
    <t>40132　福岡市 博多区</t>
  </si>
  <si>
    <t>40133　福岡市 中央区</t>
  </si>
  <si>
    <t>40134　福岡市 南区</t>
  </si>
  <si>
    <t>40135　福岡市 西区</t>
  </si>
  <si>
    <t>40136　福岡市 城南区</t>
  </si>
  <si>
    <t>40137　福岡市 早良区</t>
  </si>
  <si>
    <t>40202　大牟田市</t>
  </si>
  <si>
    <t>40203　久留米市</t>
  </si>
  <si>
    <t>40204　直方市</t>
  </si>
  <si>
    <t>40205　飯塚市</t>
  </si>
  <si>
    <t>40206　田川市</t>
  </si>
  <si>
    <t>40207　柳川市</t>
  </si>
  <si>
    <t>40210　八女市</t>
  </si>
  <si>
    <t>40211　筑後市</t>
  </si>
  <si>
    <t>40212　大川市</t>
  </si>
  <si>
    <t>40213　行橋市</t>
  </si>
  <si>
    <t>40214　豊前市</t>
  </si>
  <si>
    <t>40215　中間市</t>
  </si>
  <si>
    <t>40216　小郡市</t>
  </si>
  <si>
    <t>40217　筑紫野市</t>
  </si>
  <si>
    <t>40218　春日市</t>
  </si>
  <si>
    <t>40219　大野城市</t>
  </si>
  <si>
    <t>40220　宗像市</t>
  </si>
  <si>
    <t>40221　太宰府市</t>
  </si>
  <si>
    <t>40223　古賀市</t>
  </si>
  <si>
    <t>40224　福津市</t>
  </si>
  <si>
    <t>40225　うきは市</t>
  </si>
  <si>
    <t>40226　宮若市</t>
  </si>
  <si>
    <t>40227　嘉麻市</t>
  </si>
  <si>
    <t>40228　朝倉市</t>
  </si>
  <si>
    <t>40229　みやま市</t>
  </si>
  <si>
    <t>40230　糸島市</t>
  </si>
  <si>
    <t>40305　筑紫郡 那珂川町</t>
  </si>
  <si>
    <t>40341　糟屋郡 宇美町</t>
  </si>
  <si>
    <t>40342　糟屋郡 篠栗町</t>
  </si>
  <si>
    <t>40343　糟屋郡 志免町</t>
  </si>
  <si>
    <t>40344　糟屋郡 須恵町</t>
  </si>
  <si>
    <t>40345　糟屋郡 新宮町</t>
  </si>
  <si>
    <t>40348　糟屋郡 久山町</t>
  </si>
  <si>
    <t>40349　糟屋郡 粕屋町</t>
  </si>
  <si>
    <t>40381　遠賀郡 芦屋町</t>
  </si>
  <si>
    <t>40382　遠賀郡 水巻町</t>
  </si>
  <si>
    <t>40383　遠賀郡 岡垣町</t>
  </si>
  <si>
    <t>40384　遠賀郡 遠賀町</t>
  </si>
  <si>
    <t>40401　鞍手郡 小竹町</t>
  </si>
  <si>
    <t>40402　鞍手郡 鞍手町</t>
  </si>
  <si>
    <t>40421　嘉穂郡 桂川町</t>
  </si>
  <si>
    <t>40447　朝倉郡 筑前町</t>
  </si>
  <si>
    <t>40448　朝倉郡 東峰村</t>
  </si>
  <si>
    <t>40503　三井郡 大刀洗町</t>
  </si>
  <si>
    <t>40522　三潴郡 大木町</t>
  </si>
  <si>
    <t>40544　八女郡 広川町</t>
  </si>
  <si>
    <t>40601　田川郡 香春町</t>
  </si>
  <si>
    <t>40602　田川郡 添田町</t>
  </si>
  <si>
    <t>40604　田川郡 糸田町</t>
  </si>
  <si>
    <t>40605　田川郡 川崎町</t>
  </si>
  <si>
    <t>40608　田川郡 大任町</t>
  </si>
  <si>
    <t>40609　田川郡 赤村</t>
  </si>
  <si>
    <t>40610　田川郡 福智町</t>
  </si>
  <si>
    <t>40621　京都郡 苅田町</t>
  </si>
  <si>
    <t>40625　京都郡 みやこ町</t>
  </si>
  <si>
    <t>40642　築上郡 吉富町</t>
  </si>
  <si>
    <t>40646　築上郡 上毛町</t>
  </si>
  <si>
    <t>40647　築上郡 築上町</t>
  </si>
  <si>
    <t>▼▼以下 　佐賀県</t>
  </si>
  <si>
    <t>41201　佐賀市</t>
  </si>
  <si>
    <t>41202　唐津市</t>
  </si>
  <si>
    <t>41203　鳥栖市</t>
  </si>
  <si>
    <t>41204　多久市</t>
  </si>
  <si>
    <t>41205　伊万里市</t>
  </si>
  <si>
    <t>41206　武雄市</t>
  </si>
  <si>
    <t>41207　鹿島市</t>
  </si>
  <si>
    <t>41208　小城市</t>
  </si>
  <si>
    <t>41209　嬉野市</t>
  </si>
  <si>
    <t>41210　神埼市</t>
  </si>
  <si>
    <t>41327　神埼郡 吉野ヶ里町</t>
  </si>
  <si>
    <t>41341　三養基郡 基山町</t>
  </si>
  <si>
    <t>41345　三養基郡 上峰町</t>
  </si>
  <si>
    <t>41346　三養基郡 みやき町</t>
  </si>
  <si>
    <t>41387　東松浦郡 玄海町</t>
  </si>
  <si>
    <t>41401　西松浦郡 有田町</t>
  </si>
  <si>
    <t>41423　杵島郡 大町町</t>
  </si>
  <si>
    <t>41424　杵島郡 江北町</t>
  </si>
  <si>
    <t>41425　杵島郡 白石町</t>
  </si>
  <si>
    <t>41441　藤津郡 太良町</t>
  </si>
  <si>
    <t>▼▼以下 　長崎県</t>
  </si>
  <si>
    <t>42201　長崎市</t>
  </si>
  <si>
    <t>42202　佐世保市</t>
  </si>
  <si>
    <t>42203　島原市</t>
  </si>
  <si>
    <t>42204　諫早市</t>
  </si>
  <si>
    <t>42205　大村市</t>
  </si>
  <si>
    <t>42207　平戸市</t>
  </si>
  <si>
    <t>42208　松浦市</t>
  </si>
  <si>
    <t>42209　対馬市</t>
  </si>
  <si>
    <t>42210　壱岐市</t>
  </si>
  <si>
    <t>42211　五島市</t>
  </si>
  <si>
    <t>42212　西海市</t>
  </si>
  <si>
    <t>42213　雲仙市</t>
  </si>
  <si>
    <t>42214　南島原市</t>
  </si>
  <si>
    <t>42307　西彼杵郡 長与町</t>
  </si>
  <si>
    <t>42308　西彼杵郡 時津町</t>
  </si>
  <si>
    <t>42321　東彼杵郡 東彼杵町</t>
  </si>
  <si>
    <t>42322　東彼杵郡 川棚町</t>
  </si>
  <si>
    <t>42323　東彼杵郡 波佐見町</t>
  </si>
  <si>
    <t>42383　北松浦郡 小値賀町</t>
  </si>
  <si>
    <t>42391　北松浦郡 佐々町</t>
  </si>
  <si>
    <t>42411　南松浦郡 新上五島町</t>
  </si>
  <si>
    <t>▼▼以下 　熊本県</t>
  </si>
  <si>
    <t>43100　熊本市</t>
  </si>
  <si>
    <t>43101　熊本市 中央区</t>
  </si>
  <si>
    <t>43102　熊本市 東区</t>
  </si>
  <si>
    <t>43103　熊本市 西区</t>
  </si>
  <si>
    <t>43104　熊本市 南区</t>
  </si>
  <si>
    <t>43105　熊本市 北区</t>
  </si>
  <si>
    <t>43202　八代市</t>
  </si>
  <si>
    <t>43203　人吉市</t>
  </si>
  <si>
    <t>43204　荒尾市</t>
  </si>
  <si>
    <t>43205　水俣市</t>
  </si>
  <si>
    <t>43206　玉名市</t>
  </si>
  <si>
    <t>43208　山鹿市</t>
  </si>
  <si>
    <t>43210　菊池市</t>
  </si>
  <si>
    <t>43211　宇土市</t>
  </si>
  <si>
    <t>43212　上天草市</t>
  </si>
  <si>
    <t>43213　宇城市</t>
  </si>
  <si>
    <t>43214　阿蘇市</t>
  </si>
  <si>
    <t>43215　天草市</t>
  </si>
  <si>
    <t>43216　合志市</t>
  </si>
  <si>
    <t>43348　下益城郡 美里町</t>
  </si>
  <si>
    <t>43364　玉名郡 玉東町</t>
  </si>
  <si>
    <t>43367　玉名郡 南関町</t>
  </si>
  <si>
    <t>43368　玉名郡 長洲町</t>
  </si>
  <si>
    <t>43369　玉名郡 和水町</t>
  </si>
  <si>
    <t>43403　菊池郡 大津町</t>
  </si>
  <si>
    <t>43404　菊池郡 菊陽町</t>
  </si>
  <si>
    <t>43423　阿蘇郡 南小国町</t>
  </si>
  <si>
    <t>43424　阿蘇郡 小国町</t>
  </si>
  <si>
    <t>43425　阿蘇郡 産山村</t>
  </si>
  <si>
    <t>43428　阿蘇郡 高森町</t>
  </si>
  <si>
    <t>43432　阿蘇郡 西原村</t>
  </si>
  <si>
    <t>43433　阿蘇郡 南阿蘇村</t>
  </si>
  <si>
    <t>43441　上益城郡 御船町</t>
  </si>
  <si>
    <t>43442　上益城郡 嘉島町</t>
  </si>
  <si>
    <t>43443　上益城郡 益城町</t>
  </si>
  <si>
    <t>43444　上益城郡 甲佐町</t>
  </si>
  <si>
    <t>43447　上益城郡 山都町</t>
  </si>
  <si>
    <t>43468　八代郡 氷川町</t>
  </si>
  <si>
    <t>43482　葦北郡 芦北町</t>
  </si>
  <si>
    <t>43484　葦北郡 津奈木町</t>
  </si>
  <si>
    <t>43501　球磨郡 錦町</t>
  </si>
  <si>
    <t>43505　球磨郡 多良木町</t>
  </si>
  <si>
    <t>43506　球磨郡 湯前町</t>
  </si>
  <si>
    <t>43507　球磨郡 水上村</t>
  </si>
  <si>
    <t>43510　球磨郡 相良村</t>
  </si>
  <si>
    <t>43511　球磨郡 五木村</t>
  </si>
  <si>
    <t>43512　球磨郡 山江村</t>
  </si>
  <si>
    <t>43513　球磨郡 球磨村</t>
  </si>
  <si>
    <t>43514　球磨郡 あさぎり町</t>
  </si>
  <si>
    <t>43531　天草郡 苓北町</t>
  </si>
  <si>
    <t>▼▼以下 　大分県</t>
  </si>
  <si>
    <t>44201　大分市</t>
  </si>
  <si>
    <t>44202　別府市</t>
  </si>
  <si>
    <t>44203　中津市</t>
  </si>
  <si>
    <t>44204　日田市</t>
  </si>
  <si>
    <t>44205　佐伯市</t>
  </si>
  <si>
    <t>44206　臼杵市</t>
  </si>
  <si>
    <t>44207　津久見市</t>
  </si>
  <si>
    <t>44208　竹田市</t>
  </si>
  <si>
    <t>44209　豊後高田市</t>
  </si>
  <si>
    <t>44210　杵築市</t>
  </si>
  <si>
    <t>44211　宇佐市</t>
  </si>
  <si>
    <t>44212　豊後大野市</t>
  </si>
  <si>
    <t>44213　由布市</t>
  </si>
  <si>
    <t>44214　国東市</t>
  </si>
  <si>
    <t>44322　東国東郡 姫島村</t>
  </si>
  <si>
    <t>44341　速見郡 日出町</t>
  </si>
  <si>
    <t>44461　玖珠郡 九重町</t>
  </si>
  <si>
    <t>44462　玖珠郡 玖珠町</t>
  </si>
  <si>
    <t>▼▼以下 　宮崎県</t>
  </si>
  <si>
    <t>45201　宮崎市</t>
  </si>
  <si>
    <t>45202　都城市</t>
  </si>
  <si>
    <t>45203　延岡市</t>
  </si>
  <si>
    <t>45204　日南市</t>
  </si>
  <si>
    <t>45205　小林市</t>
  </si>
  <si>
    <t>45206　日向市</t>
  </si>
  <si>
    <t>45207　串間市</t>
  </si>
  <si>
    <t>45208　西都市</t>
  </si>
  <si>
    <t>45209　えびの市</t>
  </si>
  <si>
    <t>45341　北諸県郡 三股町</t>
  </si>
  <si>
    <t>45361　西諸県郡 高原町</t>
  </si>
  <si>
    <t>45382　東諸県郡 国富町</t>
  </si>
  <si>
    <t>45383　東諸県郡 綾町</t>
  </si>
  <si>
    <t>45401　児湯郡 高鍋町</t>
  </si>
  <si>
    <t>45402　児湯郡 新富町</t>
  </si>
  <si>
    <t>45403　児湯郡 西米良村</t>
  </si>
  <si>
    <t>45404　児湯郡 木城町</t>
  </si>
  <si>
    <t>45405　児湯郡 川南町</t>
  </si>
  <si>
    <t>45406　児湯郡 都農町</t>
  </si>
  <si>
    <t>45421　東臼杵郡 門川町</t>
  </si>
  <si>
    <t>45429　東臼杵郡 諸塚村</t>
  </si>
  <si>
    <t>45430　東臼杵郡 椎葉村</t>
  </si>
  <si>
    <t>45431　東臼杵郡 美郷町</t>
  </si>
  <si>
    <t>45441　西臼杵郡 高千穂町</t>
  </si>
  <si>
    <t>45442　西臼杵郡 日之影町</t>
  </si>
  <si>
    <t>45443　西臼杵郡 五ヶ瀬町</t>
  </si>
  <si>
    <t>▼▼以下 　鹿児島県</t>
  </si>
  <si>
    <t>46201　鹿児島市</t>
  </si>
  <si>
    <t>46203　鹿屋市</t>
  </si>
  <si>
    <t>46204　枕崎市</t>
  </si>
  <si>
    <t>46206　阿久根市</t>
  </si>
  <si>
    <t>46208　出水市</t>
  </si>
  <si>
    <t>46210　指宿市</t>
  </si>
  <si>
    <t>46213　西之表市</t>
  </si>
  <si>
    <t>46214　垂水市</t>
  </si>
  <si>
    <t>46215　薩摩川内市</t>
  </si>
  <si>
    <t>46216　日置市</t>
  </si>
  <si>
    <t>46217　曽於市</t>
  </si>
  <si>
    <t>46218　霧島市</t>
  </si>
  <si>
    <t>46219　いちき串木野市</t>
  </si>
  <si>
    <t>46220　南さつま市</t>
  </si>
  <si>
    <t>46221　志布志市</t>
  </si>
  <si>
    <t>46222　奄美市</t>
  </si>
  <si>
    <t>46223　南九州市</t>
  </si>
  <si>
    <t>46224　伊佐市</t>
  </si>
  <si>
    <t>46225　姶良市</t>
  </si>
  <si>
    <t>46303　鹿児島郡 三島村</t>
  </si>
  <si>
    <t>46304　鹿児島郡 十島村</t>
  </si>
  <si>
    <t>46392　薩摩郡 さつま町</t>
  </si>
  <si>
    <t>46404　出水郡 長島町</t>
  </si>
  <si>
    <t>46452　姶良郡 湧水町</t>
  </si>
  <si>
    <t>46468　曽於郡 大崎町</t>
  </si>
  <si>
    <t>46482　肝属郡 東串良町</t>
  </si>
  <si>
    <t>46490　肝属郡 錦江町</t>
  </si>
  <si>
    <t>46491　肝属郡 南大隅町</t>
  </si>
  <si>
    <t>46492　肝属郡 肝付町</t>
  </si>
  <si>
    <t>46501　熊毛郡 中種子町</t>
  </si>
  <si>
    <t>46502　熊毛郡 南種子町</t>
  </si>
  <si>
    <t>46505　熊毛郡 屋久島町</t>
  </si>
  <si>
    <t>46523　大島郡 大和村</t>
  </si>
  <si>
    <t>46524　大島郡 宇検村</t>
  </si>
  <si>
    <t>46525　大島郡 瀬戸内町</t>
  </si>
  <si>
    <t>46527　大島郡 龍郷町</t>
  </si>
  <si>
    <t>46529　大島郡 喜界町</t>
  </si>
  <si>
    <t>46530　大島郡 徳之島町</t>
  </si>
  <si>
    <t>46531　大島郡 天城町</t>
  </si>
  <si>
    <t>46532　大島郡 伊仙町</t>
  </si>
  <si>
    <t>46533　大島郡 和泊町</t>
  </si>
  <si>
    <t>46534　大島郡 知名町</t>
  </si>
  <si>
    <t>46535　大島郡 与論町</t>
  </si>
  <si>
    <t>▼▼以下 　沖縄県</t>
  </si>
  <si>
    <t>47201　那覇市</t>
  </si>
  <si>
    <t>47205　宜野湾市</t>
  </si>
  <si>
    <t>47207　石垣市</t>
  </si>
  <si>
    <t>47208　浦添市</t>
  </si>
  <si>
    <t>47209　名護市</t>
  </si>
  <si>
    <t>47210　糸満市</t>
  </si>
  <si>
    <t>47211　沖縄市</t>
  </si>
  <si>
    <t>47212　豊見城市</t>
  </si>
  <si>
    <t>47213　うるま市</t>
  </si>
  <si>
    <t>47214　宮古島市</t>
  </si>
  <si>
    <t>47215　南城市</t>
  </si>
  <si>
    <t>47301　国頭郡 国頭村</t>
  </si>
  <si>
    <t>47302　国頭郡 大宜味村</t>
  </si>
  <si>
    <t>47303　国頭郡 東村</t>
  </si>
  <si>
    <t>47306　国頭郡 今帰仁村</t>
  </si>
  <si>
    <t>47308　国頭郡 本部町</t>
  </si>
  <si>
    <t>47311　国頭郡 恩納村</t>
  </si>
  <si>
    <t>47313　国頭郡 宜野座村</t>
  </si>
  <si>
    <t>47314　国頭郡 金武町</t>
  </si>
  <si>
    <t>47315　国頭郡 伊江村</t>
  </si>
  <si>
    <t>47324　中頭郡 読谷村</t>
  </si>
  <si>
    <t>47325　中頭郡 嘉手納町</t>
  </si>
  <si>
    <t>47326　中頭郡 北谷町</t>
  </si>
  <si>
    <t>47327　中頭郡 北中城村</t>
  </si>
  <si>
    <t>47328　中頭郡 中城村</t>
  </si>
  <si>
    <t>47329　中頭郡 西原町</t>
  </si>
  <si>
    <t>47348　島尻郡 与那原町</t>
  </si>
  <si>
    <t>47350　島尻郡 南風原町</t>
  </si>
  <si>
    <t>47353　島尻郡 渡嘉敷村</t>
  </si>
  <si>
    <t>47354　島尻郡 座間味村</t>
  </si>
  <si>
    <t>47355　島尻郡 粟国村</t>
  </si>
  <si>
    <t>47356　島尻郡 渡名喜村</t>
  </si>
  <si>
    <t>47357　島尻郡 南大東村</t>
  </si>
  <si>
    <t>47358　島尻郡 北大東村</t>
  </si>
  <si>
    <t>47359　島尻郡 伊平屋村</t>
  </si>
  <si>
    <t>47360　島尻郡 伊是名村</t>
  </si>
  <si>
    <t>47361　島尻郡 久米島町</t>
  </si>
  <si>
    <t>47362　島尻郡 八重瀬町</t>
  </si>
  <si>
    <t>47375　宮古郡 多良間村</t>
  </si>
  <si>
    <t>47381　八重山郡 竹富町</t>
  </si>
  <si>
    <t>47382　八重山郡 与那国町</t>
  </si>
  <si>
    <t>2</t>
    <phoneticPr fontId="23"/>
  </si>
  <si>
    <t>←自動で反映</t>
    <phoneticPr fontId="23" type="halfwidthKatakana"/>
  </si>
  <si>
    <t>都道府県
市区町村</t>
    <rPh sb="0" eb="4">
      <t>ﾄﾄﾞｳﾌｹﾝ</t>
    </rPh>
    <rPh sb="5" eb="9">
      <t>ｼｸﾁｮｳｿﾝ</t>
    </rPh>
    <phoneticPr fontId="23" type="halfwidthKatakana"/>
  </si>
  <si>
    <t>常勤・非常勤</t>
    <rPh sb="0" eb="2">
      <t>ｼﾞｮｳｷﾝ</t>
    </rPh>
    <rPh sb="3" eb="6">
      <t>ﾋｼﾞｮｳｷﾝ</t>
    </rPh>
    <phoneticPr fontId="23" type="halfwidthKatakana"/>
  </si>
  <si>
    <t>←この日付が反映される書類は？</t>
    <rPh sb="3" eb="5">
      <t>ﾋﾂﾞｹ</t>
    </rPh>
    <rPh sb="6" eb="8">
      <t>ﾊﾝｴｲ</t>
    </rPh>
    <rPh sb="11" eb="13">
      <t>ｼｮﾙｲ</t>
    </rPh>
    <phoneticPr fontId="23" type="halfwidthKatakana"/>
  </si>
  <si>
    <t>□現住所　　□勤務先</t>
    <phoneticPr fontId="23" type="halfwidthKatakana"/>
  </si>
  <si>
    <t>☑現住所　　□勤務先</t>
    <phoneticPr fontId="23" type="halfwidthKatakana"/>
  </si>
  <si>
    <t>□現住所　　☑勤務先</t>
    <phoneticPr fontId="23" type="halfwidthKatakana"/>
  </si>
  <si>
    <t>教材送付先</t>
    <rPh sb="0" eb="2">
      <t>ｷｮｳｻﾞｲ</t>
    </rPh>
    <rPh sb="2" eb="5">
      <t>ｿｳﾌｻｷ</t>
    </rPh>
    <phoneticPr fontId="23" type="halfwidthKatakana"/>
  </si>
  <si>
    <t>（　　）</t>
    <phoneticPr fontId="23"/>
  </si>
  <si>
    <t>（ 1 ）</t>
    <phoneticPr fontId="23"/>
  </si>
  <si>
    <t>（ 2 ）</t>
  </si>
  <si>
    <t>（ 3 ）</t>
  </si>
  <si>
    <t>（ 4 ）</t>
  </si>
  <si>
    <t>（ 5 ）</t>
  </si>
  <si>
    <t>（ 6 ）</t>
  </si>
  <si>
    <t>（ 7 ）</t>
  </si>
  <si>
    <t>（ 8 ）</t>
  </si>
  <si>
    <t>（ 9 ）</t>
  </si>
  <si>
    <t>（ 10 ）</t>
  </si>
  <si>
    <t>（ 11 ）</t>
  </si>
  <si>
    <t>（ 12 ）</t>
  </si>
  <si>
    <t>（ 13 ）</t>
  </si>
  <si>
    <t>（ 14 ）</t>
  </si>
  <si>
    <t>（ 15 ）</t>
  </si>
  <si>
    <t>（ 16 ）</t>
  </si>
  <si>
    <t>（ 17 ）</t>
  </si>
  <si>
    <t>（ 18 ）</t>
  </si>
  <si>
    <t>（ 19 ）</t>
  </si>
  <si>
    <t>（ 20 ）</t>
  </si>
  <si>
    <t>代表取締役</t>
    <rPh sb="0" eb="5">
      <t>ﾀﾞｲﾋｮｳﾄﾘｼﾏﾘﾔｸ</t>
    </rPh>
    <phoneticPr fontId="23" type="halfwidthKatakana"/>
  </si>
  <si>
    <t>代表取締役</t>
    <phoneticPr fontId="23" type="halfwidthKatakana"/>
  </si>
  <si>
    <t>本店</t>
    <rPh sb="0" eb="2">
      <t>ﾎﾝﾃﾝ</t>
    </rPh>
    <phoneticPr fontId="23" type="halfwidthKatakana"/>
  </si>
  <si>
    <t>期　　　　間</t>
    <rPh sb="0" eb="1">
      <t>ｷ</t>
    </rPh>
    <rPh sb="5" eb="6">
      <t>ｱｲﾀﾞ</t>
    </rPh>
    <phoneticPr fontId="23" type="halfwidthKatakana"/>
  </si>
  <si>
    <t>←40文字まで</t>
    <rPh sb="3" eb="5">
      <t>ﾓｼﾞ</t>
    </rPh>
    <phoneticPr fontId="23"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</si>
  <si>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23" type="halfwidthKatakana"/>
  </si>
  <si>
    <t>←履歴事項全部証明書記載ない場合の建物名</t>
    <rPh sb="14" eb="16">
      <t>ﾊﾞｱｲ</t>
    </rPh>
    <rPh sb="17" eb="19">
      <t>ﾀﾃﾓﾉ</t>
    </rPh>
    <rPh sb="19" eb="20">
      <t>ﾒｲ</t>
    </rPh>
    <phoneticPr fontId="23" type="halfwidthKatakana"/>
  </si>
  <si>
    <t>●入力・反映項目（セル）の色の分類と仕様</t>
    <rPh sb="1" eb="3">
      <t>ニュウリョク</t>
    </rPh>
    <rPh sb="4" eb="6">
      <t>ハンエイ</t>
    </rPh>
    <rPh sb="6" eb="8">
      <t>コウモク</t>
    </rPh>
    <rPh sb="13" eb="14">
      <t>イロ</t>
    </rPh>
    <rPh sb="15" eb="17">
      <t>ブンルイ</t>
    </rPh>
    <rPh sb="18" eb="20">
      <t>シヨウ</t>
    </rPh>
    <phoneticPr fontId="23"/>
  </si>
  <si>
    <t>セルの色</t>
    <rPh sb="0" eb="4">
      <t>イロ</t>
    </rPh>
    <phoneticPr fontId="23"/>
  </si>
  <si>
    <t>項目名</t>
    <rPh sb="0" eb="3">
      <t>コウモクメイ</t>
    </rPh>
    <phoneticPr fontId="23"/>
  </si>
  <si>
    <t>特　徴</t>
    <rPh sb="0" eb="3">
      <t>トクシルシ</t>
    </rPh>
    <phoneticPr fontId="23"/>
  </si>
  <si>
    <t>自由入力</t>
    <rPh sb="0" eb="4">
      <t>ジユウニュウリョク</t>
    </rPh>
    <phoneticPr fontId="23"/>
  </si>
  <si>
    <t>文字や数字、金額、説明事項などを自由に入力する項目。
枠内に多くの文字を入力した場合、文字サイズが縮小されてすべて表示されます。</t>
    <rPh sb="0" eb="2">
      <t>モジ</t>
    </rPh>
    <rPh sb="3" eb="5">
      <t>スウジ</t>
    </rPh>
    <rPh sb="6" eb="8">
      <t>キンガク</t>
    </rPh>
    <rPh sb="9" eb="11">
      <t>セツメイ</t>
    </rPh>
    <rPh sb="11" eb="13">
      <t>ジコウ</t>
    </rPh>
    <rPh sb="16" eb="18">
      <t>ジユウ</t>
    </rPh>
    <rPh sb="19" eb="21">
      <t>ニュウリョク</t>
    </rPh>
    <rPh sb="23" eb="25">
      <t>コウモク</t>
    </rPh>
    <rPh sb="27" eb="29">
      <t>ワクナイ</t>
    </rPh>
    <rPh sb="30" eb="31">
      <t>オオ</t>
    </rPh>
    <rPh sb="33" eb="35">
      <t>モジ</t>
    </rPh>
    <rPh sb="36" eb="38">
      <t>ニュウリョク</t>
    </rPh>
    <rPh sb="40" eb="42">
      <t>バアイ</t>
    </rPh>
    <rPh sb="43" eb="45">
      <t>モジ</t>
    </rPh>
    <rPh sb="49" eb="51">
      <t>シュクショウ</t>
    </rPh>
    <rPh sb="57" eb="59">
      <t>ヒョウジ</t>
    </rPh>
    <phoneticPr fontId="23"/>
  </si>
  <si>
    <t>薄い緑
の項目</t>
    <rPh sb="0" eb="7">
      <t>ウスミドリコウモク</t>
    </rPh>
    <phoneticPr fontId="23"/>
  </si>
  <si>
    <t>選択入力</t>
    <rPh sb="0" eb="2">
      <t>センタク</t>
    </rPh>
    <rPh sb="2" eb="4">
      <t>ニュウリョク</t>
    </rPh>
    <phoneticPr fontId="23"/>
  </si>
  <si>
    <t>該当事項をリストから選択可能な項目。　セル（枠）をクリックするとリストが現れます。</t>
    <rPh sb="0" eb="2">
      <t>ガイトウ</t>
    </rPh>
    <rPh sb="2" eb="4">
      <t>ジコウ</t>
    </rPh>
    <rPh sb="10" eb="12">
      <t>センタク</t>
    </rPh>
    <rPh sb="12" eb="14">
      <t>カノウ</t>
    </rPh>
    <rPh sb="15" eb="17">
      <t>コウモク</t>
    </rPh>
    <rPh sb="22" eb="23">
      <t>ワク</t>
    </rPh>
    <rPh sb="36" eb="37">
      <t>アラワ</t>
    </rPh>
    <phoneticPr fontId="23"/>
  </si>
  <si>
    <t>連動値反映</t>
    <rPh sb="0" eb="5">
      <t>レンドウアタイハンエイ</t>
    </rPh>
    <phoneticPr fontId="23"/>
  </si>
  <si>
    <t>●各書類（シート）を切り替える方法　（書類名のリンクで移動）（キーボードで移動）</t>
    <rPh sb="1" eb="4">
      <t>カクショルイ</t>
    </rPh>
    <rPh sb="10" eb="11">
      <t>キ</t>
    </rPh>
    <rPh sb="12" eb="13">
      <t>カ</t>
    </rPh>
    <rPh sb="15" eb="17">
      <t>ホウホウ</t>
    </rPh>
    <rPh sb="19" eb="21">
      <t>ショルイ</t>
    </rPh>
    <rPh sb="21" eb="22">
      <t>メイ</t>
    </rPh>
    <rPh sb="27" eb="29">
      <t>イドウ</t>
    </rPh>
    <rPh sb="37" eb="39">
      <t>イドウ</t>
    </rPh>
    <phoneticPr fontId="23"/>
  </si>
  <si>
    <r>
      <t>キーボードでシート見出しを切り替える場合は、以下の手順で行います。</t>
    </r>
    <r>
      <rPr>
        <sz val="9"/>
        <color rgb="FFFF0000"/>
        <rFont val="ＭＳ Ｐゴシック"/>
        <family val="3"/>
        <charset val="128"/>
      </rPr>
      <t>（上級者向け）</t>
    </r>
    <rPh sb="34" eb="37">
      <t>ジョウキュウシャ</t>
    </rPh>
    <rPh sb="37" eb="38">
      <t>ム</t>
    </rPh>
    <phoneticPr fontId="23"/>
  </si>
  <si>
    <t>パソコン（キーボード）の種類</t>
    <rPh sb="12" eb="14">
      <t>シュルイ</t>
    </rPh>
    <phoneticPr fontId="23"/>
  </si>
  <si>
    <r>
      <t xml:space="preserve">シートを </t>
    </r>
    <r>
      <rPr>
        <b/>
        <sz val="10"/>
        <color indexed="10"/>
        <rFont val="ＭＳ Ｐゴシック"/>
        <family val="3"/>
        <charset val="128"/>
      </rPr>
      <t xml:space="preserve">右側（→） </t>
    </r>
    <r>
      <rPr>
        <sz val="9"/>
        <rFont val="ＭＳ Ｐゴシック"/>
        <family val="3"/>
        <charset val="128"/>
      </rPr>
      <t>に移動する</t>
    </r>
    <rPh sb="5" eb="7">
      <t>ミギガワ</t>
    </rPh>
    <rPh sb="12" eb="14">
      <t>イドウ</t>
    </rPh>
    <phoneticPr fontId="23"/>
  </si>
  <si>
    <r>
      <t xml:space="preserve">シートを </t>
    </r>
    <r>
      <rPr>
        <b/>
        <sz val="9"/>
        <color indexed="10"/>
        <rFont val="ＭＳ Ｐゴシック"/>
        <family val="3"/>
        <charset val="128"/>
      </rPr>
      <t xml:space="preserve">左側（←） </t>
    </r>
    <r>
      <rPr>
        <sz val="9"/>
        <rFont val="ＭＳ Ｐゴシック"/>
        <family val="3"/>
        <charset val="128"/>
      </rPr>
      <t>に移動する</t>
    </r>
    <rPh sb="5" eb="7">
      <t>ヒダリガワ</t>
    </rPh>
    <rPh sb="12" eb="14">
      <t>イドウ</t>
    </rPh>
    <phoneticPr fontId="23"/>
  </si>
  <si>
    <r>
      <t xml:space="preserve">デスクトップ
</t>
    </r>
    <r>
      <rPr>
        <sz val="9"/>
        <rFont val="ＭＳ Ｐゴシック"/>
        <family val="3"/>
        <charset val="128"/>
      </rPr>
      <t>パソコンの場合</t>
    </r>
    <rPh sb="12" eb="14">
      <t>バアイ</t>
    </rPh>
    <phoneticPr fontId="23"/>
  </si>
  <si>
    <t>Ctrl</t>
  </si>
  <si>
    <t>＋</t>
  </si>
  <si>
    <t>Page
Down</t>
    <phoneticPr fontId="23"/>
  </si>
  <si>
    <t>Page
Up</t>
    <phoneticPr fontId="23"/>
  </si>
  <si>
    <r>
      <t xml:space="preserve">ノート
</t>
    </r>
    <r>
      <rPr>
        <sz val="9"/>
        <rFont val="ＭＳ Ｐゴシック"/>
        <family val="3"/>
        <charset val="128"/>
      </rPr>
      <t>パソコンの場合</t>
    </r>
    <rPh sb="9" eb="11">
      <t>バアイ</t>
    </rPh>
    <phoneticPr fontId="23"/>
  </si>
  <si>
    <t>Fn</t>
    <phoneticPr fontId="23"/>
  </si>
  <si>
    <t>●各書類（シート）を印刷する方法</t>
    <rPh sb="1" eb="4">
      <t>カクショルイ</t>
    </rPh>
    <rPh sb="10" eb="12">
      <t>インサツ</t>
    </rPh>
    <rPh sb="14" eb="16">
      <t>ホウホウ</t>
    </rPh>
    <phoneticPr fontId="23"/>
  </si>
  <si>
    <t>作成した書類の印刷は、以下の手順で行います</t>
    <rPh sb="0" eb="2">
      <t>サクセイ</t>
    </rPh>
    <rPh sb="4" eb="6">
      <t>ショルイ</t>
    </rPh>
    <rPh sb="7" eb="9">
      <t>インサツ</t>
    </rPh>
    <rPh sb="11" eb="13">
      <t>イカ</t>
    </rPh>
    <rPh sb="14" eb="16">
      <t>テジュン</t>
    </rPh>
    <rPh sb="17" eb="18">
      <t>オコナ</t>
    </rPh>
    <phoneticPr fontId="23"/>
  </si>
  <si>
    <t>印刷する用紙（シート）
を選択した状態で</t>
    <rPh sb="0" eb="2">
      <t>インサツ</t>
    </rPh>
    <rPh sb="4" eb="6">
      <t>ヨウシ</t>
    </rPh>
    <rPh sb="13" eb="15">
      <t>センタク</t>
    </rPh>
    <rPh sb="17" eb="19">
      <t>ジョウタイ</t>
    </rPh>
    <phoneticPr fontId="23"/>
  </si>
  <si>
    <r>
      <t xml:space="preserve"> 印刷画面の［設定］項目で</t>
    </r>
    <r>
      <rPr>
        <sz val="9"/>
        <color rgb="FFFF0000"/>
        <rFont val="ＭＳ Ｐゴシック"/>
        <family val="3"/>
        <charset val="128"/>
      </rPr>
      <t/>
    </r>
    <phoneticPr fontId="23"/>
  </si>
  <si>
    <r>
      <rPr>
        <sz val="9"/>
        <color rgb="FFFF0000"/>
        <rFont val="ＭＳ Ｐゴシック"/>
        <family val="3"/>
        <charset val="128"/>
      </rPr>
      <t xml:space="preserve"> 「作業中のシートを印刷」</t>
    </r>
    <r>
      <rPr>
        <sz val="9"/>
        <rFont val="ＭＳ Ｐゴシック"/>
        <family val="3"/>
        <charset val="128"/>
      </rPr>
      <t>を選択</t>
    </r>
    <rPh sb="2" eb="5">
      <t>サギョウチュウ</t>
    </rPh>
    <rPh sb="10" eb="12">
      <t>インサツ</t>
    </rPh>
    <rPh sb="14" eb="16">
      <t>センタク</t>
    </rPh>
    <phoneticPr fontId="23"/>
  </si>
  <si>
    <r>
      <rPr>
        <b/>
        <u/>
        <sz val="18"/>
        <color indexed="12"/>
        <rFont val="ＭＳ Ｐゴシック"/>
        <family val="3"/>
        <charset val="128"/>
      </rPr>
      <t>スタート</t>
    </r>
    <r>
      <rPr>
        <u/>
        <sz val="11"/>
        <color indexed="12"/>
        <rFont val="ＭＳ Ｐゴシック"/>
        <family val="3"/>
        <charset val="128"/>
      </rPr>
      <t>　（入力を開始する）</t>
    </r>
    <rPh sb="6" eb="8">
      <t>ニュウリョク</t>
    </rPh>
    <rPh sb="9" eb="11">
      <t>カイシ</t>
    </rPh>
    <phoneticPr fontId="23"/>
  </si>
  <si>
    <t>選択　▼</t>
    <rPh sb="0" eb="2">
      <t>ｾﾝﾀｸ</t>
    </rPh>
    <phoneticPr fontId="23" type="halfwidthKatakana"/>
  </si>
  <si>
    <t>市区町村を選択 ▼</t>
    <rPh sb="0" eb="4">
      <t>ｼｸﾁｮｳｿﾝ</t>
    </rPh>
    <rPh sb="5" eb="7">
      <t>ｾﾝﾀｸ</t>
    </rPh>
    <phoneticPr fontId="23" type="halfwidthKatakana"/>
  </si>
  <si>
    <t>-</t>
    <phoneticPr fontId="23" type="halfwidthKatakana"/>
  </si>
  <si>
    <t>-</t>
    <phoneticPr fontId="23" type="halfwidthKatakana"/>
  </si>
  <si>
    <t>選択▼</t>
    <rPh sb="0" eb="2">
      <t>ｾﾝﾀｸ</t>
    </rPh>
    <phoneticPr fontId="23" type="halfwidthKatakana"/>
  </si>
  <si>
    <t>自宅電話番号</t>
    <rPh sb="0" eb="2">
      <t>ｼﾞﾀｸ</t>
    </rPh>
    <rPh sb="2" eb="4">
      <t>ﾃﾞﾝﾜ</t>
    </rPh>
    <rPh sb="4" eb="6">
      <t>ﾊﾞﾝｺﾞｳ</t>
    </rPh>
    <phoneticPr fontId="23" type="halfwidthKatakana"/>
  </si>
  <si>
    <t>選択　▼</t>
    <phoneticPr fontId="23" type="halfwidthKatakana"/>
  </si>
  <si>
    <t>選択　▼</t>
    <rPh sb="0" eb="2">
      <t>ｾﾝﾀｸ</t>
    </rPh>
    <phoneticPr fontId="23" type="halfwidthKatakana"/>
  </si>
  <si>
    <t>常勤・非常勤の別→</t>
    <rPh sb="0" eb="2">
      <t>ｼﾞｮｳｷﾝ</t>
    </rPh>
    <rPh sb="3" eb="6">
      <t>ﾋｼﾞｮｳｷﾝ</t>
    </rPh>
    <rPh sb="7" eb="8">
      <t>ﾍﾞﾂ</t>
    </rPh>
    <phoneticPr fontId="23" type="halfwidthKatakana"/>
  </si>
  <si>
    <t>取引士</t>
    <rPh sb="0" eb="3">
      <t>トリヒキシ</t>
    </rPh>
    <phoneticPr fontId="23"/>
  </si>
  <si>
    <t>----------</t>
    <phoneticPr fontId="23" type="halfwidthKatakana"/>
  </si>
  <si>
    <t>選択してください　▼</t>
    <rPh sb="0" eb="2">
      <t>ｾﾝﾀｸ</t>
    </rPh>
    <phoneticPr fontId="23" type="halfwidthKatakana"/>
  </si>
  <si>
    <t>選択してください　▼</t>
    <rPh sb="0" eb="2">
      <t>ｾﾝﾀｸ</t>
    </rPh>
    <phoneticPr fontId="23"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</si>
  <si>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23" type="halfwidthKatakana"/>
  </si>
  <si>
    <t>法人に
ついて</t>
    <rPh sb="0" eb="2">
      <t>ﾎｳｼﾞﾝ</t>
    </rPh>
    <phoneticPr fontId="23" type="halfwidthKatakana"/>
  </si>
  <si>
    <t>↓左記の加入年月日を入力</t>
    <rPh sb="1" eb="3">
      <t>ｻｷ</t>
    </rPh>
    <rPh sb="4" eb="6">
      <t>ｶﾆｭｳ</t>
    </rPh>
    <rPh sb="6" eb="9">
      <t>ﾈﾝｶﾞｯﾋﾟ</t>
    </rPh>
    <rPh sb="10" eb="12">
      <t>ﾆｭｳﾘｮｸ</t>
    </rPh>
    <phoneticPr fontId="23" type="halfwidthKatakana"/>
  </si>
  <si>
    <t>　　　99　外国籍</t>
    <rPh sb="6" eb="9">
      <t>ｶﾞｲｺｸｾｷ</t>
    </rPh>
    <phoneticPr fontId="23" type="halfwidthKatakana"/>
  </si>
  <si>
    <t>分類</t>
    <rPh sb="0" eb="2">
      <t>ブンルイ</t>
    </rPh>
    <phoneticPr fontId="23"/>
  </si>
  <si>
    <t>日付</t>
    <rPh sb="0" eb="2">
      <t>ﾋﾂﾞｹ</t>
    </rPh>
    <phoneticPr fontId="23" type="halfwidthKatakana"/>
  </si>
  <si>
    <t>役名を選択　▼</t>
    <rPh sb="0" eb="2">
      <t>ﾔｸﾒｲ</t>
    </rPh>
    <rPh sb="3" eb="5">
      <t>ｾﾝﾀｸ</t>
    </rPh>
    <phoneticPr fontId="23" type="halfwidthKatakana"/>
  </si>
  <si>
    <t>役　　職</t>
    <rPh sb="0" eb="1">
      <t>ﾔｸ</t>
    </rPh>
    <rPh sb="3" eb="4">
      <t>ｼｮｸ</t>
    </rPh>
    <phoneticPr fontId="23" type="halfwidthKatakana"/>
  </si>
  <si>
    <t>02 青森県知事（青森）</t>
    <phoneticPr fontId="23" type="halfwidthKatakana"/>
  </si>
  <si>
    <t>03 岩手県知事（岩手）</t>
    <phoneticPr fontId="23" type="halfwidthKatakana"/>
  </si>
  <si>
    <t>04 宮城県知事（宮城）</t>
    <phoneticPr fontId="23" type="halfwidthKatakana"/>
  </si>
  <si>
    <t>05 秋田県知事（秋田）</t>
    <phoneticPr fontId="23" type="halfwidthKatakana"/>
  </si>
  <si>
    <t>06 山形県知事（山形）</t>
    <phoneticPr fontId="23" type="halfwidthKatakana"/>
  </si>
  <si>
    <t>07 福島県知事（福島）</t>
    <phoneticPr fontId="23" type="halfwidthKatakana"/>
  </si>
  <si>
    <t>08 茨城県知事（茨城）</t>
    <phoneticPr fontId="23" type="halfwidthKatakana"/>
  </si>
  <si>
    <t>09 栃木県知事（栃木）</t>
    <phoneticPr fontId="23" type="halfwidthKatakana"/>
  </si>
  <si>
    <t>10 群馬県知事（群馬）</t>
    <phoneticPr fontId="23" type="halfwidthKatakana"/>
  </si>
  <si>
    <t>11 埼玉県知事（埼玉）</t>
    <phoneticPr fontId="23" type="halfwidthKatakana"/>
  </si>
  <si>
    <t>12 千葉県知事（千葉）</t>
    <phoneticPr fontId="23" type="halfwidthKatakana"/>
  </si>
  <si>
    <t>13 東京都知事（東京）</t>
    <phoneticPr fontId="23" type="halfwidthKatakana"/>
  </si>
  <si>
    <t>14 神奈川県知事（神奈川）</t>
    <phoneticPr fontId="23" type="halfwidthKatakana"/>
  </si>
  <si>
    <t>15 新潟県知事（新潟）</t>
    <phoneticPr fontId="23" type="halfwidthKatakana"/>
  </si>
  <si>
    <t>16 富山県知事（富山）</t>
    <phoneticPr fontId="23" type="halfwidthKatakana"/>
  </si>
  <si>
    <t>17 石川県知事（石川）</t>
    <phoneticPr fontId="23" type="halfwidthKatakana"/>
  </si>
  <si>
    <t>18 福井県知事（福井）</t>
    <phoneticPr fontId="23" type="halfwidthKatakana"/>
  </si>
  <si>
    <t>19 山梨県知事（山梨）</t>
    <phoneticPr fontId="23" type="halfwidthKatakana"/>
  </si>
  <si>
    <t>20 長野県知事（長野）</t>
    <phoneticPr fontId="23" type="halfwidthKatakana"/>
  </si>
  <si>
    <t>21 岐阜県知事（岐阜）</t>
    <phoneticPr fontId="23" type="halfwidthKatakana"/>
  </si>
  <si>
    <t>22 静岡県知事（静岡）</t>
    <phoneticPr fontId="23" type="halfwidthKatakana"/>
  </si>
  <si>
    <t>23 愛知県知事（愛知）</t>
    <phoneticPr fontId="23" type="halfwidthKatakana"/>
  </si>
  <si>
    <t>24 三重県知事（三重）</t>
    <phoneticPr fontId="23" type="halfwidthKatakana"/>
  </si>
  <si>
    <t>25 滋賀県知事（滋賀）</t>
    <phoneticPr fontId="23" type="halfwidthKatakana"/>
  </si>
  <si>
    <t>26 京都府知事（京都）</t>
    <phoneticPr fontId="23" type="halfwidthKatakana"/>
  </si>
  <si>
    <t>27 大阪府知事（大阪）</t>
    <phoneticPr fontId="23" type="halfwidthKatakana"/>
  </si>
  <si>
    <t>28 兵庫県知事（兵庫）</t>
    <phoneticPr fontId="23" type="halfwidthKatakana"/>
  </si>
  <si>
    <t>29 奈良県知事（奈良）</t>
    <phoneticPr fontId="23" type="halfwidthKatakana"/>
  </si>
  <si>
    <t>30 和歌山県知事（和歌山）</t>
    <phoneticPr fontId="23" type="halfwidthKatakana"/>
  </si>
  <si>
    <t>31 鳥取県知事（鳥取）</t>
    <phoneticPr fontId="23" type="halfwidthKatakana"/>
  </si>
  <si>
    <t>32 島根県知事（島根）</t>
    <phoneticPr fontId="23" type="halfwidthKatakana"/>
  </si>
  <si>
    <t>33 岡山県知事（岡山）</t>
    <phoneticPr fontId="23" type="halfwidthKatakana"/>
  </si>
  <si>
    <t>34 広島県知事（広島）</t>
    <phoneticPr fontId="23" type="halfwidthKatakana"/>
  </si>
  <si>
    <t>35 山口県知事（山口）</t>
    <phoneticPr fontId="23" type="halfwidthKatakana"/>
  </si>
  <si>
    <t>36 徳島県知事（徳島）</t>
    <phoneticPr fontId="23" type="halfwidthKatakana"/>
  </si>
  <si>
    <t>37 香川県知事（香川）</t>
    <phoneticPr fontId="23" type="halfwidthKatakana"/>
  </si>
  <si>
    <t>39 高知県知事（高知）</t>
    <phoneticPr fontId="23" type="halfwidthKatakana"/>
  </si>
  <si>
    <t>38 愛媛県知事（愛媛）</t>
    <rPh sb="9" eb="11">
      <t>ｴﾋﾒ</t>
    </rPh>
    <phoneticPr fontId="23" type="halfwidthKatakana"/>
  </si>
  <si>
    <t>40 福岡県知事（福岡）</t>
    <phoneticPr fontId="23" type="halfwidthKatakana"/>
  </si>
  <si>
    <t>41 佐賀県知事（佐賀）</t>
    <phoneticPr fontId="23" type="halfwidthKatakana"/>
  </si>
  <si>
    <t>42 長崎県知事（長崎）</t>
    <phoneticPr fontId="23" type="halfwidthKatakana"/>
  </si>
  <si>
    <t>43 熊本県知事（熊本）</t>
    <phoneticPr fontId="23" type="halfwidthKatakana"/>
  </si>
  <si>
    <t>44 大分県知事（大分）</t>
    <phoneticPr fontId="23" type="halfwidthKatakana"/>
  </si>
  <si>
    <t>45 宮崎県知事（宮崎）</t>
    <phoneticPr fontId="23" type="halfwidthKatakana"/>
  </si>
  <si>
    <t>46 鹿児島県知事（鹿児島）</t>
    <phoneticPr fontId="23" type="halfwidthKatakana"/>
  </si>
  <si>
    <t>47 沖縄県知事（沖縄）</t>
    <phoneticPr fontId="23" type="halfwidthKatakana"/>
  </si>
  <si>
    <t>▼以下北海道</t>
    <phoneticPr fontId="23" type="halfwidthKatakana"/>
  </si>
  <si>
    <t>本店に従事する者の数</t>
    <rPh sb="0" eb="2">
      <t>ﾎﾝﾃﾝ</t>
    </rPh>
    <rPh sb="3" eb="5">
      <t>ｼﾞｭｳｼﾞ</t>
    </rPh>
    <rPh sb="7" eb="8">
      <t>ﾓﾉ</t>
    </rPh>
    <rPh sb="9" eb="10">
      <t>ｶｽﾞ</t>
    </rPh>
    <phoneticPr fontId="23"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</si>
  <si>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23" type="halfwidthKatakana"/>
  </si>
  <si>
    <r>
      <t xml:space="preserve"> 職　歴　</t>
    </r>
    <r>
      <rPr>
        <b/>
        <sz val="11"/>
        <rFont val="ＭＳ Ｐゴシック"/>
        <family val="3"/>
        <charset val="128"/>
      </rPr>
      <t>（１０）</t>
    </r>
    <r>
      <rPr>
        <sz val="11"/>
        <color theme="1"/>
        <rFont val="ＭＳ Ｐゴシック"/>
        <family val="2"/>
        <charset val="128"/>
        <scheme val="minor"/>
      </rPr>
      <t/>
    </r>
    <rPh sb="1" eb="2">
      <t>ｼｮｸ</t>
    </rPh>
    <rPh sb="3" eb="4">
      <t>ﾚｷ</t>
    </rPh>
    <phoneticPr fontId="23" type="halfwidthKatakana"/>
  </si>
  <si>
    <t>選択</t>
    <rPh sb="0" eb="2">
      <t>ｾﾝﾀｸ</t>
    </rPh>
    <phoneticPr fontId="23" type="halfwidthKatakana"/>
  </si>
  <si>
    <t>年号2（生年</t>
    <rPh sb="0" eb="2">
      <t>ネンゴウ</t>
    </rPh>
    <rPh sb="4" eb="6">
      <t>セイネン</t>
    </rPh>
    <phoneticPr fontId="23"/>
  </si>
  <si>
    <r>
      <t>従事した職務内容　</t>
    </r>
    <r>
      <rPr>
        <b/>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23" type="halfwidthKatakana"/>
  </si>
  <si>
    <t>［A］</t>
    <phoneticPr fontId="23" type="halfwidthKatakana"/>
  </si>
  <si>
    <t>事　務　所
所　有　者</t>
    <rPh sb="0" eb="1">
      <t>ｺﾄ</t>
    </rPh>
    <rPh sb="2" eb="3">
      <t>ﾂﾄﾑ</t>
    </rPh>
    <rPh sb="4" eb="5">
      <t>ｼｮ</t>
    </rPh>
    <rPh sb="6" eb="7">
      <t>ｼｮ</t>
    </rPh>
    <rPh sb="8" eb="9">
      <t>ﾕｳ</t>
    </rPh>
    <rPh sb="10" eb="11">
      <t>ｼｬ</t>
    </rPh>
    <phoneticPr fontId="23" type="halfwidthKatakana"/>
  </si>
  <si>
    <t>［B］</t>
    <phoneticPr fontId="23" type="halfwidthKatakana"/>
  </si>
  <si>
    <t>選択　▼</t>
    <rPh sb="0" eb="2">
      <t>ｾﾝﾀｸ</t>
    </rPh>
    <phoneticPr fontId="23" type="halfwidthKatakana"/>
  </si>
  <si>
    <t>まで</t>
    <phoneticPr fontId="23" type="halfwidthKatakana"/>
  </si>
  <si>
    <t>照会対象者役名(代表者</t>
    <rPh sb="0" eb="2">
      <t>ｼｮｳｶｲ</t>
    </rPh>
    <rPh sb="2" eb="5">
      <t>ﾀｲｼｮｳｼｬ</t>
    </rPh>
    <rPh sb="5" eb="7">
      <t>ﾔｸﾒｲ</t>
    </rPh>
    <rPh sb="8" eb="11">
      <t>ﾀﾞｲﾋｮｳｼｬ</t>
    </rPh>
    <phoneticPr fontId="23" type="halfwidthKatakana"/>
  </si>
  <si>
    <t>代表者
の職歴
（略歴）</t>
    <rPh sb="0" eb="3">
      <t>ﾀﾞｲﾋｮｳｼｬ</t>
    </rPh>
    <rPh sb="5" eb="7">
      <t>ｼｮｸﾚｷ</t>
    </rPh>
    <rPh sb="9" eb="11">
      <t>ﾘｬｸﾚｷ</t>
    </rPh>
    <phoneticPr fontId="23" type="halfwidthKatakana"/>
  </si>
  <si>
    <t>代表者
の情報</t>
    <rPh sb="0" eb="3">
      <t>ﾀﾞｲﾋｮｳｼｬ</t>
    </rPh>
    <rPh sb="6" eb="8">
      <t>ｼﾞｮｳﾎｳ</t>
    </rPh>
    <phoneticPr fontId="23" type="halfwidthKatakana"/>
  </si>
  <si>
    <t>宅建免許</t>
    <rPh sb="0" eb="2">
      <t>ﾀｯｹﾝ</t>
    </rPh>
    <rPh sb="2" eb="4">
      <t>ﾒﾝｷｮ</t>
    </rPh>
    <phoneticPr fontId="23" type="halfwidthKatakana"/>
  </si>
  <si>
    <t>免許番号
年月日
および
有効期限</t>
    <rPh sb="0" eb="2">
      <t>ﾒﾝｷｮ</t>
    </rPh>
    <rPh sb="2" eb="4">
      <t>ﾊﾞﾝｺﾞｳ</t>
    </rPh>
    <rPh sb="5" eb="8">
      <t>ﾈﾝｶﾞｯﾋﾟ</t>
    </rPh>
    <rPh sb="13" eb="15">
      <t>ﾕｳｺｳ</t>
    </rPh>
    <rPh sb="15" eb="17">
      <t>ｷｹﾞﾝ</t>
    </rPh>
    <phoneticPr fontId="23" type="halfwidthKatakana"/>
  </si>
  <si>
    <t>選択　▼</t>
    <rPh sb="0" eb="2">
      <t>センタク</t>
    </rPh>
    <phoneticPr fontId="23"/>
  </si>
  <si>
    <t xml:space="preserve">北海道知事免許 石狩 </t>
    <phoneticPr fontId="23" type="halfwidthKatakana"/>
  </si>
  <si>
    <t xml:space="preserve">北海道知事免許 渡島 </t>
    <phoneticPr fontId="23" type="halfwidthKatakana"/>
  </si>
  <si>
    <t xml:space="preserve">北海道知事免許 檜山 </t>
    <phoneticPr fontId="23" type="halfwidthKatakana"/>
  </si>
  <si>
    <t xml:space="preserve">北海道知事免許 後志 </t>
    <phoneticPr fontId="23" type="halfwidthKatakana"/>
  </si>
  <si>
    <t xml:space="preserve">北海道知事免許 空知 </t>
    <phoneticPr fontId="23" type="halfwidthKatakana"/>
  </si>
  <si>
    <t xml:space="preserve">北海道知事免許 上川 </t>
    <phoneticPr fontId="23" type="halfwidthKatakana"/>
  </si>
  <si>
    <t xml:space="preserve">北海道知事免許 留萌 </t>
    <phoneticPr fontId="23" type="halfwidthKatakana"/>
  </si>
  <si>
    <t xml:space="preserve">北海道知事免許 宗谷 </t>
    <phoneticPr fontId="23" type="halfwidthKatakana"/>
  </si>
  <si>
    <t xml:space="preserve">北海道知事免許 胆振 </t>
    <phoneticPr fontId="23" type="halfwidthKatakana"/>
  </si>
  <si>
    <t xml:space="preserve">北海道知事免許 日高 </t>
    <phoneticPr fontId="23" type="halfwidthKatakana"/>
  </si>
  <si>
    <t xml:space="preserve">北海道知事免許 十勝 </t>
    <phoneticPr fontId="23" type="halfwidthKatakana"/>
  </si>
  <si>
    <t xml:space="preserve">北海道知事免許 釧路 </t>
    <phoneticPr fontId="23" type="halfwidthKatakana"/>
  </si>
  <si>
    <t xml:space="preserve">北海道知事免許 根室 </t>
    <phoneticPr fontId="23" type="halfwidthKatakana"/>
  </si>
  <si>
    <t>入会申込書等　記入日</t>
    <rPh sb="0" eb="2">
      <t>ﾆｭｳｶｲ</t>
    </rPh>
    <rPh sb="2" eb="5">
      <t>ﾓｳｼｺﾐｼｮ</t>
    </rPh>
    <rPh sb="5" eb="6">
      <t>ﾄｳ</t>
    </rPh>
    <rPh sb="7" eb="9">
      <t>ｷﾆｭｳ</t>
    </rPh>
    <rPh sb="9" eb="10">
      <t>ﾋ</t>
    </rPh>
    <phoneticPr fontId="23" type="halfwidthKatakana"/>
  </si>
  <si>
    <t>法人設立年月日</t>
    <rPh sb="0" eb="2">
      <t>ﾎｳｼﾞﾝ</t>
    </rPh>
    <rPh sb="2" eb="4">
      <t>ｾﾂﾘﾂ</t>
    </rPh>
    <rPh sb="4" eb="7">
      <t>ﾈﾝｶﾞｯﾋﾟ</t>
    </rPh>
    <phoneticPr fontId="23" type="halfwidthKatakana"/>
  </si>
  <si>
    <t>F　A　X</t>
    <phoneticPr fontId="23"/>
  </si>
  <si>
    <t>代　　表　　者</t>
    <rPh sb="0" eb="1">
      <t>ﾀﾞｲ</t>
    </rPh>
    <rPh sb="3" eb="4">
      <t>ｵﾓﾃ</t>
    </rPh>
    <rPh sb="6" eb="7">
      <t>ｼｬ</t>
    </rPh>
    <phoneticPr fontId="23" type="halfwidthKatakana"/>
  </si>
  <si>
    <t>（定めなし）</t>
    <rPh sb="1" eb="2">
      <t>ｻﾀﾞ</t>
    </rPh>
    <phoneticPr fontId="23"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</si>
  <si>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23" type="halfwidthKatakana"/>
  </si>
  <si>
    <t>名前または代表者名</t>
    <rPh sb="0" eb="1">
      <t>ﾅ</t>
    </rPh>
    <rPh sb="1" eb="2">
      <t>ﾏｴ</t>
    </rPh>
    <rPh sb="5" eb="8">
      <t>ﾀﾞｲﾋｮｳｼｬ</t>
    </rPh>
    <rPh sb="8" eb="9">
      <t>ﾒｲ</t>
    </rPh>
    <phoneticPr fontId="23" type="halfwidthKatakana"/>
  </si>
  <si>
    <t>@</t>
    <phoneticPr fontId="23" type="halfwidthKatakana"/>
  </si>
  <si>
    <t>都道府県／市区町村の選択</t>
    <rPh sb="0" eb="4">
      <t>ﾄﾄﾞｳﾌｹﾝ</t>
    </rPh>
    <rPh sb="5" eb="9">
      <t>ｼｸﾁｮｳｿﾝ</t>
    </rPh>
    <rPh sb="10" eb="12">
      <t>ｾﾝﾀｸ</t>
    </rPh>
    <phoneticPr fontId="23" type="halfwidthKatakana"/>
  </si>
  <si>
    <t>（市区町村以降の）　所在地</t>
    <rPh sb="1" eb="3">
      <t>ｼｸ</t>
    </rPh>
    <rPh sb="3" eb="5">
      <t>ﾁｮｳｿﾝ</t>
    </rPh>
    <rPh sb="5" eb="7">
      <t>ｲｺｳ</t>
    </rPh>
    <rPh sb="10" eb="13">
      <t>ｼｮｻﾞｲﾁ</t>
    </rPh>
    <phoneticPr fontId="23" type="halfwidthKatakana"/>
  </si>
  <si>
    <t>住所　ﾌﾘｶﾞﾅ</t>
    <rPh sb="0" eb="2">
      <t>ｼﾞｭｳｼｮ</t>
    </rPh>
    <phoneticPr fontId="23" type="halfwidthKatakana"/>
  </si>
  <si>
    <t>（代表者の）　住所</t>
    <rPh sb="1" eb="4">
      <t>ダイヒョウシャ</t>
    </rPh>
    <rPh sb="7" eb="8">
      <t>ジュウ</t>
    </rPh>
    <rPh sb="8" eb="9">
      <t>ショ</t>
    </rPh>
    <phoneticPr fontId="23"/>
  </si>
  <si>
    <t>(市区町村以降)住所</t>
    <rPh sb="8" eb="9">
      <t>ｼﾞｭｳ</t>
    </rPh>
    <rPh sb="9" eb="10">
      <t>ｼｮ</t>
    </rPh>
    <phoneticPr fontId="23" type="halfwidthKatakana"/>
  </si>
  <si>
    <t>------</t>
    <phoneticPr fontId="23" type="halfwidthKatakana"/>
  </si>
  <si>
    <t>(市区町村以降)住所</t>
    <rPh sb="1" eb="3">
      <t>ｼｸ</t>
    </rPh>
    <rPh sb="3" eb="5">
      <t>ﾁｮｳｿﾝ</t>
    </rPh>
    <rPh sb="5" eb="7">
      <t>ｲｺｳ</t>
    </rPh>
    <rPh sb="8" eb="10">
      <t>ｼﾞｭｳｼｮ</t>
    </rPh>
    <phoneticPr fontId="23" type="halfwidthKatakana"/>
  </si>
  <si>
    <t>法人・兼業・所属団体・株主（出資者）</t>
    <rPh sb="0" eb="2">
      <t>ﾎｳｼﾞﾝ</t>
    </rPh>
    <rPh sb="3" eb="5">
      <t>ｹﾝｷﾞｮｳ</t>
    </rPh>
    <rPh sb="6" eb="8">
      <t>ｼｮｿﾞｸ</t>
    </rPh>
    <rPh sb="8" eb="10">
      <t>ﾀﾞﾝﾀｲ</t>
    </rPh>
    <rPh sb="11" eb="13">
      <t>ｶﾌﾞﾇｼ</t>
    </rPh>
    <rPh sb="14" eb="17">
      <t>ｼｭｯｼｼｬ</t>
    </rPh>
    <phoneticPr fontId="23" type="halfwidthKatakana"/>
  </si>
  <si>
    <t>商号</t>
    <rPh sb="0" eb="1">
      <t>ｼｮｳ</t>
    </rPh>
    <rPh sb="1" eb="2">
      <t>ｺﾞｳ</t>
    </rPh>
    <phoneticPr fontId="23" type="halfwidthKatakana"/>
  </si>
  <si>
    <r>
      <t xml:space="preserve">株　主
又は
出資者
</t>
    </r>
    <r>
      <rPr>
        <b/>
        <sz val="11"/>
        <rFont val="ＭＳ Ｐゴシック"/>
        <family val="3"/>
        <charset val="128"/>
      </rPr>
      <t xml:space="preserve">1人目
</t>
    </r>
    <r>
      <rPr>
        <sz val="9"/>
        <color rgb="FFFF0000"/>
        <rFont val="ＭＳ Ｐゴシック"/>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23" type="halfwidthKatakana"/>
  </si>
  <si>
    <t>市区町村を選択　▼</t>
    <rPh sb="0" eb="2">
      <t>ｼｸ</t>
    </rPh>
    <rPh sb="2" eb="4">
      <t>ﾁｮｳｿﾝ</t>
    </rPh>
    <rPh sb="5" eb="7">
      <t>ｾﾝﾀｸ</t>
    </rPh>
    <phoneticPr fontId="23" type="halfwidthKatakana"/>
  </si>
  <si>
    <r>
      <t xml:space="preserve">専任の
宅地建物
取引士
に関する
事　項
</t>
    </r>
    <r>
      <rPr>
        <sz val="9"/>
        <color rgb="FFFF0000"/>
        <rFont val="ＭＳ Ｐゴシック"/>
        <family val="3"/>
        <charset val="128"/>
      </rPr>
      <t>（必須）</t>
    </r>
    <rPh sb="24" eb="26">
      <t>ﾋｯｽ</t>
    </rPh>
    <phoneticPr fontId="23" type="halfwidthKatakana"/>
  </si>
  <si>
    <r>
      <t>免許申請書　添付書類（4）（第一面）　で、「</t>
    </r>
    <r>
      <rPr>
        <b/>
        <u/>
        <sz val="11"/>
        <color indexed="12"/>
        <rFont val="ＭＳ Ｐゴシック"/>
        <family val="3"/>
        <charset val="128"/>
      </rPr>
      <t>相談役及び顧問</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5">
      <t>ﾀﾞｲ</t>
    </rPh>
    <rPh sb="15" eb="16">
      <t>ｲﾁ</t>
    </rPh>
    <rPh sb="16" eb="17">
      <t>ﾒﾝ</t>
    </rPh>
    <phoneticPr fontId="23" type="halfwidthKatakana"/>
  </si>
  <si>
    <r>
      <rPr>
        <sz val="9"/>
        <color theme="0"/>
        <rFont val="ＭＳ Ｐゴシック"/>
        <family val="3"/>
        <charset val="128"/>
      </rPr>
      <t xml:space="preserve">従　事
する者
</t>
    </r>
    <r>
      <rPr>
        <b/>
        <sz val="11"/>
        <color theme="0"/>
        <rFont val="ＭＳ Ｐゴシック"/>
        <family val="3"/>
        <charset val="128"/>
      </rPr>
      <t>１人目</t>
    </r>
    <rPh sb="0" eb="1">
      <t>ｼﾞｭｳ</t>
    </rPh>
    <rPh sb="2" eb="3">
      <t>ｺﾄ</t>
    </rPh>
    <rPh sb="6" eb="7">
      <t>ﾓﾉ</t>
    </rPh>
    <rPh sb="9" eb="10">
      <t>ﾆﾝ</t>
    </rPh>
    <rPh sb="10" eb="11">
      <t>ﾒ</t>
    </rPh>
    <phoneticPr fontId="23" type="halfwidthKatakana"/>
  </si>
  <si>
    <t>▼代表者が宅建業に従事する場合</t>
    <rPh sb="1" eb="4">
      <t>ﾀﾞｲﾋｮｳｼｬ</t>
    </rPh>
    <rPh sb="5" eb="8">
      <t>ﾀｯｹﾝｷﾞｮｳ</t>
    </rPh>
    <rPh sb="9" eb="11">
      <t>ｼﾞｭｳｼﾞ</t>
    </rPh>
    <rPh sb="13" eb="15">
      <t>ﾊﾞｱｲ</t>
    </rPh>
    <phoneticPr fontId="23" type="halfwidthKatakana"/>
  </si>
  <si>
    <t>▼代表者が宅建業に従事しない場合</t>
    <rPh sb="1" eb="4">
      <t>ﾀﾞｲﾋｮｳｼｬ</t>
    </rPh>
    <rPh sb="5" eb="8">
      <t>ﾀｯｹﾝｷﾞｮｳ</t>
    </rPh>
    <rPh sb="9" eb="11">
      <t>ｼﾞｭｳｼﾞ</t>
    </rPh>
    <rPh sb="14" eb="16">
      <t>ﾊﾞｱｲ</t>
    </rPh>
    <phoneticPr fontId="23" type="halfwidthKatakana"/>
  </si>
  <si>
    <t>→</t>
    <phoneticPr fontId="23" type="halfwidthKatakana"/>
  </si>
  <si>
    <t>→</t>
    <phoneticPr fontId="23" type="halfwidthKatakana"/>
  </si>
  <si>
    <t>この「従事する者１人目」の入力は不要。２人目から入力してください。</t>
    <rPh sb="3" eb="5">
      <t>ｼﾞｭｳｼﾞ</t>
    </rPh>
    <rPh sb="7" eb="8">
      <t>ﾓﾉ</t>
    </rPh>
    <rPh sb="9" eb="11">
      <t>ﾆﾝﾒ</t>
    </rPh>
    <rPh sb="13" eb="15">
      <t>ﾆｭｳﾘｮｸ</t>
    </rPh>
    <rPh sb="16" eb="18">
      <t>ﾌﾖｳ</t>
    </rPh>
    <rPh sb="20" eb="22">
      <t>ﾆﾝﾒ</t>
    </rPh>
    <rPh sb="24" eb="26">
      <t>ﾆｭｳﾘｮｸ</t>
    </rPh>
    <phoneticPr fontId="23" type="halfwidthKatakana"/>
  </si>
  <si>
    <t>この「従事する者１人目」に代表者以外の従事する者を入力。</t>
    <rPh sb="3" eb="5">
      <t>ｼﾞｭｳｼﾞ</t>
    </rPh>
    <rPh sb="7" eb="8">
      <t>ﾓﾉ</t>
    </rPh>
    <rPh sb="9" eb="11">
      <t>ﾆﾝﾒ</t>
    </rPh>
    <rPh sb="13" eb="16">
      <t>ﾀﾞｲﾋｮｳｼｬ</t>
    </rPh>
    <rPh sb="16" eb="18">
      <t>ｲｶﾞｲ</t>
    </rPh>
    <rPh sb="19" eb="21">
      <t>ｼﾞｭｳｼﾞ</t>
    </rPh>
    <rPh sb="23" eb="24">
      <t>ﾓﾉ</t>
    </rPh>
    <rPh sb="25" eb="27">
      <t>ﾆｭｳﾘｮｸ</t>
    </rPh>
    <phoneticPr fontId="23" type="halfwidthKatakana"/>
  </si>
  <si>
    <r>
      <rPr>
        <b/>
        <sz val="9"/>
        <color rgb="FFFF0000"/>
        <rFont val="ＭＳ Ｐゴシック"/>
        <family val="3"/>
        <charset val="128"/>
      </rPr>
      <t>１種類</t>
    </r>
    <r>
      <rPr>
        <sz val="9"/>
        <rFont val="ＭＳ Ｐゴシック"/>
        <family val="3"/>
        <charset val="128"/>
      </rPr>
      <t>の用紙ごと
印刷してください</t>
    </r>
    <rPh sb="1" eb="3">
      <t>シュルイ</t>
    </rPh>
    <rPh sb="4" eb="6">
      <t>ヨウシ</t>
    </rPh>
    <rPh sb="9" eb="11">
      <t>インサツ</t>
    </rPh>
    <phoneticPr fontId="23"/>
  </si>
  <si>
    <t>① ［ファイル］
② ［印刷］をクリック</t>
    <rPh sb="12" eb="14">
      <t>インサツ</t>
    </rPh>
    <phoneticPr fontId="23"/>
  </si>
  <si>
    <t>部数設定
→［印刷］</t>
    <rPh sb="0" eb="2">
      <t>ブスウ</t>
    </rPh>
    <rPh sb="2" eb="4">
      <t>セッテイ</t>
    </rPh>
    <rPh sb="7" eb="9">
      <t>インサツ</t>
    </rPh>
    <phoneticPr fontId="23"/>
  </si>
  <si>
    <t>事務所を
使用する
権　　原</t>
    <rPh sb="0" eb="3">
      <t>ｼﾞﾑｼｮ</t>
    </rPh>
    <rPh sb="5" eb="7">
      <t>ｼﾖｳ</t>
    </rPh>
    <rPh sb="10" eb="11">
      <t>ｹﾝ</t>
    </rPh>
    <rPh sb="13" eb="14">
      <t>ﾊﾗ</t>
    </rPh>
    <phoneticPr fontId="23"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</si>
  <si>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23" type="halfwidthKatakana"/>
  </si>
  <si>
    <t>※退職・退任しているものは下段に日付</t>
    <phoneticPr fontId="23"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</si>
  <si>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23" type="halfwidthKatakana"/>
  </si>
  <si>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23" type="halfwidthKatakana"/>
  </si>
  <si>
    <t>100分の5以上の株主・出資者</t>
    <rPh sb="3" eb="4">
      <t>ﾌﾞﾝ</t>
    </rPh>
    <rPh sb="6" eb="8">
      <t>ｲｼﾞｮｳ</t>
    </rPh>
    <rPh sb="9" eb="11">
      <t>ｶﾌﾞﾇｼ</t>
    </rPh>
    <rPh sb="12" eb="14">
      <t>ｼｭｯｼ</t>
    </rPh>
    <rPh sb="14" eb="15">
      <t>ﾓﾉ</t>
    </rPh>
    <phoneticPr fontId="23" type="halfwidthKatakana"/>
  </si>
  <si>
    <t>01　（一社）マンション管理業協会</t>
    <phoneticPr fontId="23" type="halfwidthKatakana"/>
  </si>
  <si>
    <t>12　その他</t>
    <phoneticPr fontId="23" type="halfwidthKatakana"/>
  </si>
  <si>
    <t>有</t>
    <rPh sb="0" eb="1">
      <t>ｳ</t>
    </rPh>
    <phoneticPr fontId="23" type="halfwidthKatakana"/>
  </si>
  <si>
    <t>無</t>
    <rPh sb="0" eb="1">
      <t>ﾑ</t>
    </rPh>
    <phoneticPr fontId="23" type="halfwidthKatakana"/>
  </si>
  <si>
    <t>09　卸売・小売業、飲食店</t>
    <rPh sb="12" eb="13">
      <t>ﾃﾝ</t>
    </rPh>
    <phoneticPr fontId="23" type="halfwidthKatakana"/>
  </si>
  <si>
    <t>代表者が宅地建物取引士か
否かの分類を選択　（必須）</t>
    <rPh sb="0" eb="3">
      <t>ﾀﾞｲﾋｮｳｼｬ</t>
    </rPh>
    <rPh sb="4" eb="8">
      <t>ﾀｸﾁﾀﾃﾓﾉ</t>
    </rPh>
    <rPh sb="8" eb="11">
      <t>ﾄﾘﾋｷｼ</t>
    </rPh>
    <rPh sb="13" eb="14">
      <t>ｲﾅ</t>
    </rPh>
    <rPh sb="16" eb="18">
      <t>ﾌﾞﾝﾙｲ</t>
    </rPh>
    <rPh sb="19" eb="21">
      <t>ｾﾝﾀｸ</t>
    </rPh>
    <rPh sb="23" eb="25">
      <t>ﾋｯｽ</t>
    </rPh>
    <phoneticPr fontId="23" type="halfwidthKatakana"/>
  </si>
  <si>
    <r>
      <t>　▼　専任の宅地建物取引士が</t>
    </r>
    <r>
      <rPr>
        <b/>
        <sz val="10"/>
        <color rgb="FFFF0000"/>
        <rFont val="ＭＳ Ｐゴシック"/>
        <family val="3"/>
        <charset val="128"/>
      </rPr>
      <t>代表者でない場合</t>
    </r>
    <r>
      <rPr>
        <b/>
        <sz val="10"/>
        <rFont val="ＭＳ Ｐゴシック"/>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23" type="halfwidthKatakana"/>
  </si>
  <si>
    <r>
      <t xml:space="preserve">専任の
宅地建物取引士
（1人目）
の職歴
（略歴）
</t>
    </r>
    <r>
      <rPr>
        <sz val="9"/>
        <color rgb="FFFF0000"/>
        <rFont val="ＭＳ Ｐゴシック"/>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23" type="halfwidthKatakana"/>
  </si>
  <si>
    <t>◎　（代表者は）専任の宅地建物取引士である　・・・以下に代表者の専任の情報を入力↓</t>
    <rPh sb="8" eb="10">
      <t>ｾﾝﾆﾝ</t>
    </rPh>
    <rPh sb="11" eb="15">
      <t>ﾀｸﾁﾀﾃﾓﾉ</t>
    </rPh>
    <rPh sb="15" eb="18">
      <t>ﾄﾘﾋｷｼ</t>
    </rPh>
    <rPh sb="25" eb="27">
      <t>ｲｶ</t>
    </rPh>
    <rPh sb="28" eb="31">
      <t>ﾀﾞｲﾋｮｳｼｬ</t>
    </rPh>
    <rPh sb="32" eb="34">
      <t>ｾﾝﾆﾝ</t>
    </rPh>
    <rPh sb="35" eb="37">
      <t>ｼﾞｮｳﾎｳ</t>
    </rPh>
    <rPh sb="38" eb="40">
      <t>ﾆｭｳﾘｮｸ</t>
    </rPh>
    <phoneticPr fontId="23" type="halfwidthKatakana"/>
  </si>
  <si>
    <t>宅建士(　)</t>
    <rPh sb="0" eb="2">
      <t>ﾀｯｹﾝ</t>
    </rPh>
    <rPh sb="2" eb="3">
      <t>ｼ</t>
    </rPh>
    <phoneticPr fontId="23" type="halfwidthKatakana"/>
  </si>
  <si>
    <t>禁止！</t>
    <rPh sb="0" eb="2">
      <t>キンシ</t>
    </rPh>
    <phoneticPr fontId="23"/>
  </si>
  <si>
    <r>
      <t>←代表者が</t>
    </r>
    <r>
      <rPr>
        <b/>
        <u/>
        <sz val="9"/>
        <color rgb="FFFF0000"/>
        <rFont val="ＭＳ Ｐゴシック"/>
        <family val="3"/>
        <charset val="128"/>
      </rPr>
      <t>専任</t>
    </r>
    <r>
      <rPr>
        <sz val="9"/>
        <color rgb="FFFF0000"/>
        <rFont val="ＭＳ Ｐゴシック"/>
        <family val="3"/>
        <charset val="128"/>
      </rPr>
      <t>の宅地建物取引士で</t>
    </r>
    <r>
      <rPr>
        <b/>
        <u/>
        <sz val="9"/>
        <color rgb="FFFF0000"/>
        <rFont val="ＭＳ Ｐゴシック"/>
        <family val="3"/>
        <charset val="128"/>
      </rPr>
      <t>ない場合</t>
    </r>
    <r>
      <rPr>
        <sz val="9"/>
        <color rgb="FFFF0000"/>
        <rFont val="ＭＳ Ｐゴシック"/>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23" type="halfwidthKatakana"/>
  </si>
  <si>
    <t>※</t>
    <phoneticPr fontId="23"/>
  </si>
  <si>
    <t>登録年月日</t>
    <rPh sb="0" eb="2">
      <t>トウロク</t>
    </rPh>
    <rPh sb="2" eb="5">
      <t>ネンガッピ</t>
    </rPh>
    <phoneticPr fontId="23"/>
  </si>
  <si>
    <r>
      <t>書類名　</t>
    </r>
    <r>
      <rPr>
        <sz val="9"/>
        <color rgb="FFFF0000"/>
        <rFont val="ＭＳ Ｐゴシック"/>
        <family val="3"/>
        <charset val="128"/>
      </rPr>
      <t>クリックで移動</t>
    </r>
    <rPh sb="0" eb="2">
      <t>ショルイ</t>
    </rPh>
    <rPh sb="2" eb="3">
      <t>メイ</t>
    </rPh>
    <rPh sb="9" eb="11">
      <t>イドウ</t>
    </rPh>
    <phoneticPr fontId="23"/>
  </si>
  <si>
    <r>
      <t>従事した職務内容　</t>
    </r>
    <r>
      <rPr>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23" type="halfwidthKatakana"/>
  </si>
  <si>
    <t>※ 就職後のすべてを記入すること</t>
    <rPh sb="2" eb="5">
      <t>シュウショクゴ</t>
    </rPh>
    <rPh sb="10" eb="12">
      <t>キニュウ</t>
    </rPh>
    <phoneticPr fontId="44"/>
  </si>
  <si>
    <t>←都道府県から入力</t>
    <rPh sb="1" eb="5">
      <t>ﾄﾄﾞｳﾌｹﾝ</t>
    </rPh>
    <rPh sb="7" eb="9">
      <t>ﾆｭｳﾘｮｸ</t>
    </rPh>
    <phoneticPr fontId="23" type="halfwidthKatakana"/>
  </si>
  <si>
    <t>住　　所</t>
    <rPh sb="0" eb="1">
      <t>ジュウ</t>
    </rPh>
    <rPh sb="3" eb="4">
      <t>ショ</t>
    </rPh>
    <phoneticPr fontId="23"/>
  </si>
  <si>
    <r>
      <t>　▼　事務所の所有者について［A］の項目を入力</t>
    </r>
    <r>
      <rPr>
        <b/>
        <sz val="10"/>
        <color rgb="FFFF0000"/>
        <rFont val="ＭＳ Ｐゴシック"/>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23" type="halfwidthKatakana"/>
  </si>
  <si>
    <t>50　兼業なし</t>
    <rPh sb="3" eb="5">
      <t>ｹﾝｷﾞｮｳ</t>
    </rPh>
    <phoneticPr fontId="23" type="halfwidthKatakana"/>
  </si>
  <si>
    <t>令和</t>
    <rPh sb="0" eb="2">
      <t>ﾚｲﾜ</t>
    </rPh>
    <phoneticPr fontId="44" type="halfwidthKatakana"/>
  </si>
  <si>
    <t>令和</t>
    <rPh sb="0" eb="2">
      <t>ﾚｲﾜ</t>
    </rPh>
    <phoneticPr fontId="23" type="halfwidthKatakana"/>
  </si>
  <si>
    <t>電話番号</t>
    <rPh sb="0" eb="2">
      <t>デンワ</t>
    </rPh>
    <rPh sb="2" eb="4">
      <t>バンゴウ</t>
    </rPh>
    <phoneticPr fontId="23"/>
  </si>
  <si>
    <t>□無</t>
    <rPh sb="1" eb="2">
      <t>ム</t>
    </rPh>
    <phoneticPr fontId="23"/>
  </si>
  <si>
    <t>従業者証明書番号について</t>
    <rPh sb="0" eb="3">
      <t>ｼﾞｭｳｷﾞｮｳｼｬ</t>
    </rPh>
    <rPh sb="3" eb="6">
      <t>ｼｮｳﾒｲｼｮ</t>
    </rPh>
    <rPh sb="6" eb="8">
      <t>ﾊﾞﾝｺﾞｳ</t>
    </rPh>
    <phoneticPr fontId="23" type="halfwidthKatakana"/>
  </si>
  <si>
    <t>　年</t>
    <rPh sb="1" eb="2">
      <t>ネン</t>
    </rPh>
    <phoneticPr fontId="23"/>
  </si>
  <si>
    <t>　月</t>
    <rPh sb="1" eb="2">
      <t>ガツ</t>
    </rPh>
    <phoneticPr fontId="23"/>
  </si>
  <si>
    <t>1月</t>
    <rPh sb="1" eb="2">
      <t>ガツ</t>
    </rPh>
    <phoneticPr fontId="23"/>
  </si>
  <si>
    <t>2月</t>
  </si>
  <si>
    <t>3月</t>
  </si>
  <si>
    <t>4月</t>
  </si>
  <si>
    <t>5月</t>
  </si>
  <si>
    <t>6月</t>
  </si>
  <si>
    <t>7月</t>
  </si>
  <si>
    <t>8月</t>
  </si>
  <si>
    <t>9月</t>
  </si>
  <si>
    <t>10月</t>
  </si>
  <si>
    <t>11月</t>
  </si>
  <si>
    <t>12月</t>
  </si>
  <si>
    <t>　日</t>
    <rPh sb="1" eb="2">
      <t>ニチ</t>
    </rPh>
    <phoneticPr fontId="23"/>
  </si>
  <si>
    <t>1日</t>
    <rPh sb="1" eb="2">
      <t>ニチ</t>
    </rPh>
    <phoneticPr fontId="23"/>
  </si>
  <si>
    <t>2日</t>
    <rPh sb="1" eb="2">
      <t>ニチ</t>
    </rPh>
    <phoneticPr fontId="23"/>
  </si>
  <si>
    <t>3日</t>
    <rPh sb="1" eb="2">
      <t>ニチ</t>
    </rPh>
    <phoneticPr fontId="23"/>
  </si>
  <si>
    <t>4日</t>
    <rPh sb="1" eb="2">
      <t>ニチ</t>
    </rPh>
    <phoneticPr fontId="23"/>
  </si>
  <si>
    <t>5日</t>
    <rPh sb="1" eb="2">
      <t>ニチ</t>
    </rPh>
    <phoneticPr fontId="23"/>
  </si>
  <si>
    <t>6日</t>
    <rPh sb="1" eb="2">
      <t>ニチ</t>
    </rPh>
    <phoneticPr fontId="23"/>
  </si>
  <si>
    <t>7日</t>
    <rPh sb="1" eb="2">
      <t>ニチ</t>
    </rPh>
    <phoneticPr fontId="23"/>
  </si>
  <si>
    <t>8日</t>
    <rPh sb="1" eb="2">
      <t>ニチ</t>
    </rPh>
    <phoneticPr fontId="23"/>
  </si>
  <si>
    <t>9日</t>
    <rPh sb="1" eb="2">
      <t>ニチ</t>
    </rPh>
    <phoneticPr fontId="23"/>
  </si>
  <si>
    <t>10日</t>
    <rPh sb="2" eb="3">
      <t>ニチ</t>
    </rPh>
    <phoneticPr fontId="23"/>
  </si>
  <si>
    <t>11日</t>
    <rPh sb="2" eb="3">
      <t>ニチ</t>
    </rPh>
    <phoneticPr fontId="23"/>
  </si>
  <si>
    <t>12日</t>
    <rPh sb="2" eb="3">
      <t>ニチ</t>
    </rPh>
    <phoneticPr fontId="23"/>
  </si>
  <si>
    <t>13日</t>
    <rPh sb="2" eb="3">
      <t>ニチ</t>
    </rPh>
    <phoneticPr fontId="23"/>
  </si>
  <si>
    <t>14日</t>
    <rPh sb="2" eb="3">
      <t>ニチ</t>
    </rPh>
    <phoneticPr fontId="23"/>
  </si>
  <si>
    <t>15日</t>
    <rPh sb="2" eb="3">
      <t>ニチ</t>
    </rPh>
    <phoneticPr fontId="23"/>
  </si>
  <si>
    <t>16日</t>
    <rPh sb="2" eb="3">
      <t>ニチ</t>
    </rPh>
    <phoneticPr fontId="23"/>
  </si>
  <si>
    <t>17日</t>
    <rPh sb="2" eb="3">
      <t>ニチ</t>
    </rPh>
    <phoneticPr fontId="23"/>
  </si>
  <si>
    <t>18日</t>
    <rPh sb="2" eb="3">
      <t>ニチ</t>
    </rPh>
    <phoneticPr fontId="23"/>
  </si>
  <si>
    <t>19日</t>
    <rPh sb="2" eb="3">
      <t>ニチ</t>
    </rPh>
    <phoneticPr fontId="23"/>
  </si>
  <si>
    <t>20日</t>
    <rPh sb="2" eb="3">
      <t>ニチ</t>
    </rPh>
    <phoneticPr fontId="23"/>
  </si>
  <si>
    <t>21日</t>
    <rPh sb="2" eb="3">
      <t>ニチ</t>
    </rPh>
    <phoneticPr fontId="23"/>
  </si>
  <si>
    <t>22日</t>
    <rPh sb="2" eb="3">
      <t>ニチ</t>
    </rPh>
    <phoneticPr fontId="23"/>
  </si>
  <si>
    <t>23日</t>
    <rPh sb="2" eb="3">
      <t>ニチ</t>
    </rPh>
    <phoneticPr fontId="23"/>
  </si>
  <si>
    <t>24日</t>
    <rPh sb="2" eb="3">
      <t>ニチ</t>
    </rPh>
    <phoneticPr fontId="23"/>
  </si>
  <si>
    <t>25日</t>
    <rPh sb="2" eb="3">
      <t>ニチ</t>
    </rPh>
    <phoneticPr fontId="23"/>
  </si>
  <si>
    <t>26日</t>
    <rPh sb="2" eb="3">
      <t>ニチ</t>
    </rPh>
    <phoneticPr fontId="23"/>
  </si>
  <si>
    <t>27日</t>
    <rPh sb="2" eb="3">
      <t>ニチ</t>
    </rPh>
    <phoneticPr fontId="23"/>
  </si>
  <si>
    <t>28日</t>
    <rPh sb="2" eb="3">
      <t>ニチ</t>
    </rPh>
    <phoneticPr fontId="23"/>
  </si>
  <si>
    <t>29日</t>
    <rPh sb="2" eb="3">
      <t>ニチ</t>
    </rPh>
    <phoneticPr fontId="23"/>
  </si>
  <si>
    <t>30日</t>
    <rPh sb="2" eb="3">
      <t>ニチ</t>
    </rPh>
    <phoneticPr fontId="23"/>
  </si>
  <si>
    <t>31日</t>
    <rPh sb="2" eb="3">
      <t>ニチ</t>
    </rPh>
    <phoneticPr fontId="23"/>
  </si>
  <si>
    <t>町田支部</t>
  </si>
  <si>
    <t>月</t>
    <rPh sb="0" eb="1">
      <t>ツキ</t>
    </rPh>
    <phoneticPr fontId="23"/>
  </si>
  <si>
    <t>日</t>
    <rPh sb="0" eb="1">
      <t>ヒ</t>
    </rPh>
    <phoneticPr fontId="23"/>
  </si>
  <si>
    <t>□有</t>
    <phoneticPr fontId="23"/>
  </si>
  <si>
    <t>☑有</t>
    <phoneticPr fontId="23"/>
  </si>
  <si>
    <t>有無</t>
    <rPh sb="0" eb="2">
      <t>ウム</t>
    </rPh>
    <phoneticPr fontId="23"/>
  </si>
  <si>
    <t>☑無</t>
    <rPh sb="1" eb="2">
      <t>ム</t>
    </rPh>
    <phoneticPr fontId="23"/>
  </si>
  <si>
    <t>□ 売買仲介</t>
    <rPh sb="2" eb="4">
      <t>ﾊﾞｲﾊﾞｲ</t>
    </rPh>
    <rPh sb="4" eb="6">
      <t>ﾁｭｳｶｲ</t>
    </rPh>
    <phoneticPr fontId="44" type="halfwidthKatakana"/>
  </si>
  <si>
    <t>□ 賃貸仲介</t>
    <rPh sb="2" eb="4">
      <t>ﾁﾝﾀｲ</t>
    </rPh>
    <rPh sb="4" eb="6">
      <t>ﾁｭｳｶｲ</t>
    </rPh>
    <phoneticPr fontId="44" type="halfwidthKatakana"/>
  </si>
  <si>
    <t>事業の種類</t>
    <rPh sb="0" eb="2">
      <t>ｼﾞｷﾞｮｳ</t>
    </rPh>
    <rPh sb="3" eb="5">
      <t>ｼｭﾙｲ</t>
    </rPh>
    <phoneticPr fontId="23" type="halfwidthKatakana"/>
  </si>
  <si>
    <t>☑ 売買仲介</t>
    <rPh sb="2" eb="4">
      <t>ﾊﾞｲﾊﾞｲ</t>
    </rPh>
    <rPh sb="4" eb="6">
      <t>ﾁｭｳｶｲ</t>
    </rPh>
    <phoneticPr fontId="44" type="halfwidthKatakana"/>
  </si>
  <si>
    <t>☑ 賃貸仲介</t>
    <rPh sb="2" eb="4">
      <t>ﾁﾝﾀｲ</t>
    </rPh>
    <rPh sb="4" eb="6">
      <t>ﾁｭｳｶｲ</t>
    </rPh>
    <phoneticPr fontId="44" type="halfwidthKatakana"/>
  </si>
  <si>
    <t>日付を入力（例：2020/**/**）→</t>
    <rPh sb="0" eb="2">
      <t>ヒヅケ</t>
    </rPh>
    <rPh sb="3" eb="5">
      <t>ニュウリョク</t>
    </rPh>
    <rPh sb="6" eb="7">
      <t>レイ</t>
    </rPh>
    <phoneticPr fontId="23"/>
  </si>
  <si>
    <t>代表者職歴の記入について</t>
    <rPh sb="0" eb="2">
      <t>ダイヒョウ</t>
    </rPh>
    <rPh sb="2" eb="3">
      <t>シャ</t>
    </rPh>
    <rPh sb="3" eb="5">
      <t>ショクレキ</t>
    </rPh>
    <rPh sb="6" eb="8">
      <t>キニュウ</t>
    </rPh>
    <phoneticPr fontId="44"/>
  </si>
  <si>
    <t>専任の職歴の記入について</t>
    <rPh sb="0" eb="2">
      <t>センニン</t>
    </rPh>
    <rPh sb="3" eb="5">
      <t>ショクレキ</t>
    </rPh>
    <rPh sb="6" eb="8">
      <t>キニュウ</t>
    </rPh>
    <phoneticPr fontId="44"/>
  </si>
  <si>
    <t>以下の項目は、宅地建物取引業の免許番号が決定している場合に入力してください。</t>
    <rPh sb="0" eb="2">
      <t>ｲｶ</t>
    </rPh>
    <rPh sb="3" eb="5">
      <t>ｺｳﾓｸ</t>
    </rPh>
    <rPh sb="7" eb="9">
      <t>ﾀｸﾁ</t>
    </rPh>
    <rPh sb="9" eb="11">
      <t>ﾀﾃﾓﾉ</t>
    </rPh>
    <rPh sb="11" eb="14">
      <t>ﾄﾘﾋｷｷﾞｮｳ</t>
    </rPh>
    <rPh sb="15" eb="17">
      <t>ﾒﾝｷｮ</t>
    </rPh>
    <rPh sb="17" eb="19">
      <t>ﾊﾞﾝｺﾞｳ</t>
    </rPh>
    <rPh sb="20" eb="22">
      <t>ｹｯﾃｲ</t>
    </rPh>
    <rPh sb="26" eb="28">
      <t>ﾊﾞｱｲ</t>
    </rPh>
    <rPh sb="29" eb="31">
      <t>ﾆｭｳﾘｮｸ</t>
    </rPh>
    <phoneticPr fontId="23" type="halfwidthKatakana"/>
  </si>
  <si>
    <t>最寄り駅</t>
    <rPh sb="0" eb="2">
      <t>ﾓﾖ</t>
    </rPh>
    <rPh sb="3" eb="4">
      <t>ｴｷ</t>
    </rPh>
    <phoneticPr fontId="23" type="halfwidthKatakana"/>
  </si>
  <si>
    <r>
      <rPr>
        <b/>
        <sz val="11"/>
        <rFont val="ＭＳ Ｐゴシック"/>
        <family val="3"/>
        <charset val="128"/>
      </rPr>
      <t>メールアドレス</t>
    </r>
    <r>
      <rPr>
        <sz val="9"/>
        <rFont val="ＭＳ Ｐゴシック"/>
        <family val="3"/>
        <charset val="128"/>
      </rPr>
      <t>　（携帯不可）</t>
    </r>
    <rPh sb="9" eb="11">
      <t>ｹｲﾀｲ</t>
    </rPh>
    <rPh sb="11" eb="13">
      <t>ﾌｶ</t>
    </rPh>
    <phoneticPr fontId="23" type="halfwidthKatakana"/>
  </si>
  <si>
    <r>
      <rPr>
        <b/>
        <sz val="11"/>
        <rFont val="ＭＳ Ｐゴシック"/>
        <family val="3"/>
        <charset val="128"/>
      </rPr>
      <t>事業の種類</t>
    </r>
    <r>
      <rPr>
        <sz val="9"/>
        <rFont val="ＭＳ Ｐゴシック"/>
        <family val="3"/>
        <charset val="128"/>
      </rPr>
      <t>　（複数選択可能）</t>
    </r>
    <rPh sb="0" eb="2">
      <t>ｼﾞｷﾞｮｳ</t>
    </rPh>
    <rPh sb="3" eb="5">
      <t>ｼｭﾙｲ</t>
    </rPh>
    <rPh sb="7" eb="9">
      <t>ﾌｸｽｳ</t>
    </rPh>
    <rPh sb="9" eb="11">
      <t>ｾﾝﾀｸ</t>
    </rPh>
    <rPh sb="11" eb="13">
      <t>ｶﾉｳ</t>
    </rPh>
    <phoneticPr fontId="44" type="halfwidthKatakana"/>
  </si>
  <si>
    <t>駅から 徒歩</t>
    <rPh sb="0" eb="1">
      <t>ｴｷ</t>
    </rPh>
    <rPh sb="4" eb="6">
      <t>ﾄﾎ</t>
    </rPh>
    <phoneticPr fontId="44" type="halfwidthKatakana"/>
  </si>
  <si>
    <t>☑</t>
    <phoneticPr fontId="23"/>
  </si>
  <si>
    <r>
      <t>上記株主以外で</t>
    </r>
    <r>
      <rPr>
        <b/>
        <u/>
        <sz val="11"/>
        <color indexed="12"/>
        <rFont val="ＭＳ Ｐゴシック"/>
        <family val="3"/>
        <charset val="128"/>
      </rPr>
      <t>100分の5以上の株式</t>
    </r>
    <r>
      <rPr>
        <u/>
        <sz val="11"/>
        <color indexed="12"/>
        <rFont val="ＭＳ Ｐゴシック"/>
        <family val="3"/>
        <charset val="128"/>
      </rPr>
      <t>を有する株主又は</t>
    </r>
    <r>
      <rPr>
        <b/>
        <u/>
        <sz val="11"/>
        <color indexed="12"/>
        <rFont val="ＭＳ Ｐゴシック"/>
        <family val="3"/>
        <charset val="128"/>
      </rPr>
      <t>100分の5以上の額に相当する出資</t>
    </r>
    <r>
      <rPr>
        <u/>
        <sz val="11"/>
        <color indexed="12"/>
        <rFont val="ＭＳ Ｐゴシック"/>
        <family val="3"/>
        <charset val="128"/>
      </rPr>
      <t>をしている者はこちら</t>
    </r>
    <rPh sb="0" eb="2">
      <t>ｼﾞｮｳｷ</t>
    </rPh>
    <rPh sb="2" eb="4">
      <t>ｶﾌﾞﾇｼ</t>
    </rPh>
    <rPh sb="4" eb="6">
      <t>ｲｶﾞｲ</t>
    </rPh>
    <rPh sb="10" eb="11">
      <t>ﾌﾞﾝ</t>
    </rPh>
    <rPh sb="13" eb="15">
      <t>ｲｼﾞｮｳ</t>
    </rPh>
    <rPh sb="16" eb="18">
      <t>ｶﾌﾞｼｷ</t>
    </rPh>
    <rPh sb="19" eb="20">
      <t>ﾕｳ</t>
    </rPh>
    <rPh sb="22" eb="24">
      <t>ｶﾌﾞﾇｼ</t>
    </rPh>
    <rPh sb="24" eb="25">
      <t>ﾏﾀ</t>
    </rPh>
    <phoneticPr fontId="23" type="halfwidthKatakana"/>
  </si>
  <si>
    <t>氏　名</t>
    <rPh sb="0" eb="1">
      <t>シ</t>
    </rPh>
    <rPh sb="2" eb="3">
      <t>メイ</t>
    </rPh>
    <phoneticPr fontId="23"/>
  </si>
  <si>
    <t>FAX</t>
    <phoneticPr fontId="23"/>
  </si>
  <si>
    <t>09　(一社)日本ビルヂング協会連合会の会員である各協会</t>
    <phoneticPr fontId="23" type="halfwidthKatakana"/>
  </si>
  <si>
    <t>13　(一社)全国住宅産業協会又はその会員である各協会</t>
    <phoneticPr fontId="23" type="halfwidthKatakana"/>
  </si>
  <si>
    <t>令和10年</t>
    <rPh sb="0" eb="2">
      <t>レイワ</t>
    </rPh>
    <rPh sb="4" eb="5">
      <t>ネン</t>
    </rPh>
    <phoneticPr fontId="23"/>
  </si>
  <si>
    <t>（役職）</t>
    <rPh sb="1" eb="3">
      <t>ﾔｸｼｮｸ</t>
    </rPh>
    <phoneticPr fontId="23" type="halfwidthKatakana"/>
  </si>
  <si>
    <t>自宅FAX番号</t>
    <rPh sb="0" eb="2">
      <t>ｼﾞﾀｸ</t>
    </rPh>
    <rPh sb="5" eb="7">
      <t>ﾊﾞﾝｺﾞｳ</t>
    </rPh>
    <phoneticPr fontId="23" type="halfwidthKatakana"/>
  </si>
  <si>
    <t>その後の印刷で一部用紙のレイアウトが崩れ、正常に印刷できない場合があります。</t>
    <phoneticPr fontId="23"/>
  </si>
  <si>
    <t>印刷設定で「ブック全体を印刷」や「ページ指定」をして印刷を行わないでください。</t>
    <rPh sb="0" eb="2">
      <t>インサツ</t>
    </rPh>
    <rPh sb="2" eb="4">
      <t>セッテイ</t>
    </rPh>
    <rPh sb="9" eb="11">
      <t>ゼンタイ</t>
    </rPh>
    <rPh sb="12" eb="14">
      <t>インサツ</t>
    </rPh>
    <rPh sb="20" eb="22">
      <t>シテイ</t>
    </rPh>
    <rPh sb="26" eb="28">
      <t>インサツ</t>
    </rPh>
    <rPh sb="29" eb="30">
      <t>オコナ</t>
    </rPh>
    <phoneticPr fontId="23"/>
  </si>
  <si>
    <t xml:space="preserve">北海道知事免許 網走 </t>
    <rPh sb="8" eb="10">
      <t>アバシリ</t>
    </rPh>
    <phoneticPr fontId="23"/>
  </si>
  <si>
    <t>59 北海道知事（網走）</t>
    <rPh sb="9" eb="11">
      <t>ｱﾊﾞｼﾘ</t>
    </rPh>
    <phoneticPr fontId="44" type="halfwidthKatakana"/>
  </si>
  <si>
    <r>
      <t>　▼　代表者が</t>
    </r>
    <r>
      <rPr>
        <b/>
        <sz val="10"/>
        <color rgb="FFFF0000"/>
        <rFont val="ＭＳ Ｐゴシック"/>
        <family val="3"/>
        <charset val="128"/>
      </rPr>
      <t>専任</t>
    </r>
    <r>
      <rPr>
        <b/>
        <sz val="10"/>
        <rFont val="ＭＳ Ｐゴシック"/>
        <family val="3"/>
        <charset val="128"/>
      </rPr>
      <t>の宅地建物取引士の場合は以下に入力。　</t>
    </r>
    <r>
      <rPr>
        <b/>
        <sz val="10"/>
        <color rgb="FFFF0000"/>
        <rFont val="ＭＳ Ｐゴシック"/>
        <family val="3"/>
        <charset val="128"/>
      </rPr>
      <t>代表者以外が専任の場合は</t>
    </r>
    <r>
      <rPr>
        <b/>
        <sz val="10"/>
        <rFont val="ＭＳ Ｐゴシック"/>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23" type="halfwidthKatakana"/>
  </si>
  <si>
    <t>携帯電話番号</t>
    <rPh sb="0" eb="2">
      <t>ｹｲﾀｲ</t>
    </rPh>
    <rPh sb="2" eb="4">
      <t>ﾃﾞﾝﾜ</t>
    </rPh>
    <rPh sb="4" eb="6">
      <t>ﾊﾞﾝｺﾞｳ</t>
    </rPh>
    <phoneticPr fontId="23" type="halfwidthKatakana"/>
  </si>
  <si>
    <t>略歴書　記入例はこちら</t>
    <rPh sb="0" eb="3">
      <t>リャクレキショ</t>
    </rPh>
    <rPh sb="4" eb="6">
      <t>キニュウ</t>
    </rPh>
    <rPh sb="6" eb="7">
      <t>レイ</t>
    </rPh>
    <phoneticPr fontId="23"/>
  </si>
  <si>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23" type="halfwidthKatakana"/>
  </si>
  <si>
    <t>59 北海道知事（網走）</t>
    <rPh sb="9" eb="11">
      <t>ｱﾊﾞｼﾘ</t>
    </rPh>
    <phoneticPr fontId="23" type="halfwidthKatakana"/>
  </si>
  <si>
    <t>(石狩)</t>
  </si>
  <si>
    <t>(渡島)</t>
  </si>
  <si>
    <t>(檜山)</t>
  </si>
  <si>
    <t>(後志)</t>
  </si>
  <si>
    <t>(空知)</t>
  </si>
  <si>
    <t>(上川)</t>
  </si>
  <si>
    <t>(留萌)</t>
  </si>
  <si>
    <t>(宗谷)</t>
  </si>
  <si>
    <t>(網走)</t>
    <rPh sb="1" eb="3">
      <t>ｱﾊﾞｼﾘ</t>
    </rPh>
    <phoneticPr fontId="23" type="halfwidthKatakana"/>
  </si>
  <si>
    <t>(胆振)</t>
  </si>
  <si>
    <t>(日高)</t>
  </si>
  <si>
    <t>(十勝)</t>
  </si>
  <si>
    <t>(釧路)</t>
  </si>
  <si>
    <t>(根室)</t>
  </si>
  <si>
    <t>平成31年</t>
    <rPh sb="0" eb="2">
      <t>ヘイセイ</t>
    </rPh>
    <rPh sb="4" eb="5">
      <t>ネン</t>
    </rPh>
    <phoneticPr fontId="11"/>
  </si>
  <si>
    <t>平成30年</t>
    <rPh sb="0" eb="2">
      <t>ヘイセイ</t>
    </rPh>
    <rPh sb="4" eb="5">
      <t>ネン</t>
    </rPh>
    <phoneticPr fontId="11"/>
  </si>
  <si>
    <t>平成29年</t>
    <rPh sb="0" eb="2">
      <t>ヘイセイ</t>
    </rPh>
    <rPh sb="4" eb="5">
      <t>ネン</t>
    </rPh>
    <phoneticPr fontId="11"/>
  </si>
  <si>
    <t>平成28年</t>
    <rPh sb="0" eb="2">
      <t>ヘイセイ</t>
    </rPh>
    <rPh sb="4" eb="5">
      <t>ネン</t>
    </rPh>
    <phoneticPr fontId="11"/>
  </si>
  <si>
    <t>平成27年</t>
    <rPh sb="0" eb="2">
      <t>ヘイセイ</t>
    </rPh>
    <rPh sb="4" eb="5">
      <t>ネン</t>
    </rPh>
    <phoneticPr fontId="11"/>
  </si>
  <si>
    <t>平成26年</t>
    <rPh sb="0" eb="2">
      <t>ヘイセイ</t>
    </rPh>
    <rPh sb="4" eb="5">
      <t>ネン</t>
    </rPh>
    <phoneticPr fontId="11"/>
  </si>
  <si>
    <t>平成25年</t>
    <rPh sb="0" eb="2">
      <t>ヘイセイ</t>
    </rPh>
    <rPh sb="4" eb="5">
      <t>ネン</t>
    </rPh>
    <phoneticPr fontId="11"/>
  </si>
  <si>
    <t>平成24年</t>
    <rPh sb="0" eb="2">
      <t>ヘイセイ</t>
    </rPh>
    <rPh sb="4" eb="5">
      <t>ネン</t>
    </rPh>
    <phoneticPr fontId="11"/>
  </si>
  <si>
    <t>平成23年</t>
    <rPh sb="0" eb="2">
      <t>ヘイセイ</t>
    </rPh>
    <rPh sb="4" eb="5">
      <t>ネン</t>
    </rPh>
    <phoneticPr fontId="11"/>
  </si>
  <si>
    <t>平成22年</t>
    <rPh sb="0" eb="2">
      <t>ヘイセイ</t>
    </rPh>
    <rPh sb="4" eb="5">
      <t>ネン</t>
    </rPh>
    <phoneticPr fontId="11"/>
  </si>
  <si>
    <t>平成21年</t>
    <rPh sb="0" eb="2">
      <t>ヘイセイ</t>
    </rPh>
    <rPh sb="4" eb="5">
      <t>ネン</t>
    </rPh>
    <phoneticPr fontId="11"/>
  </si>
  <si>
    <t>平成20年</t>
    <rPh sb="0" eb="2">
      <t>ヘイセイ</t>
    </rPh>
    <rPh sb="4" eb="5">
      <t>ネン</t>
    </rPh>
    <phoneticPr fontId="11"/>
  </si>
  <si>
    <t>平成19年</t>
    <rPh sb="0" eb="2">
      <t>ヘイセイ</t>
    </rPh>
    <rPh sb="4" eb="5">
      <t>ネン</t>
    </rPh>
    <phoneticPr fontId="11"/>
  </si>
  <si>
    <t>平成18年</t>
    <rPh sb="0" eb="2">
      <t>ヘイセイ</t>
    </rPh>
    <rPh sb="4" eb="5">
      <t>ネン</t>
    </rPh>
    <phoneticPr fontId="11"/>
  </si>
  <si>
    <t>平成17年</t>
    <rPh sb="0" eb="2">
      <t>ヘイセイ</t>
    </rPh>
    <rPh sb="4" eb="5">
      <t>ネン</t>
    </rPh>
    <phoneticPr fontId="11"/>
  </si>
  <si>
    <t>平成16年</t>
    <rPh sb="0" eb="2">
      <t>ヘイセイ</t>
    </rPh>
    <rPh sb="4" eb="5">
      <t>ネン</t>
    </rPh>
    <phoneticPr fontId="11"/>
  </si>
  <si>
    <t>平成15年</t>
    <rPh sb="0" eb="2">
      <t>ヘイセイ</t>
    </rPh>
    <rPh sb="4" eb="5">
      <t>ネン</t>
    </rPh>
    <phoneticPr fontId="11"/>
  </si>
  <si>
    <t>平成14年</t>
    <rPh sb="0" eb="2">
      <t>ヘイセイ</t>
    </rPh>
    <rPh sb="4" eb="5">
      <t>ネン</t>
    </rPh>
    <phoneticPr fontId="11"/>
  </si>
  <si>
    <t>平成13年</t>
    <rPh sb="0" eb="2">
      <t>ヘイセイ</t>
    </rPh>
    <rPh sb="4" eb="5">
      <t>ネン</t>
    </rPh>
    <phoneticPr fontId="11"/>
  </si>
  <si>
    <t>平成12年</t>
    <rPh sb="0" eb="2">
      <t>ヘイセイ</t>
    </rPh>
    <rPh sb="4" eb="5">
      <t>ネン</t>
    </rPh>
    <phoneticPr fontId="11"/>
  </si>
  <si>
    <t>平成10年</t>
    <rPh sb="0" eb="2">
      <t>ヘイセイ</t>
    </rPh>
    <rPh sb="4" eb="5">
      <t>ネン</t>
    </rPh>
    <phoneticPr fontId="11"/>
  </si>
  <si>
    <t>平成9年</t>
    <rPh sb="0" eb="2">
      <t>ヘイセイ</t>
    </rPh>
    <rPh sb="3" eb="4">
      <t>ネン</t>
    </rPh>
    <phoneticPr fontId="11"/>
  </si>
  <si>
    <t>平成8年</t>
    <rPh sb="0" eb="2">
      <t>ヘイセイ</t>
    </rPh>
    <rPh sb="3" eb="4">
      <t>ネン</t>
    </rPh>
    <phoneticPr fontId="11"/>
  </si>
  <si>
    <t>平成7年</t>
    <rPh sb="0" eb="2">
      <t>ヘイセイ</t>
    </rPh>
    <rPh sb="3" eb="4">
      <t>ネン</t>
    </rPh>
    <phoneticPr fontId="11"/>
  </si>
  <si>
    <t>平成6年</t>
    <rPh sb="0" eb="2">
      <t>ヘイセイ</t>
    </rPh>
    <rPh sb="3" eb="4">
      <t>ネン</t>
    </rPh>
    <phoneticPr fontId="11"/>
  </si>
  <si>
    <t>平成5年</t>
    <rPh sb="0" eb="2">
      <t>ヘイセイ</t>
    </rPh>
    <rPh sb="3" eb="4">
      <t>ネン</t>
    </rPh>
    <phoneticPr fontId="11"/>
  </si>
  <si>
    <t>平成4年</t>
    <rPh sb="0" eb="2">
      <t>ヘイセイ</t>
    </rPh>
    <rPh sb="3" eb="4">
      <t>ネン</t>
    </rPh>
    <phoneticPr fontId="11"/>
  </si>
  <si>
    <t>平成3年</t>
    <rPh sb="0" eb="2">
      <t>ヘイセイ</t>
    </rPh>
    <rPh sb="3" eb="4">
      <t>ネン</t>
    </rPh>
    <phoneticPr fontId="11"/>
  </si>
  <si>
    <t>平成2年</t>
    <rPh sb="0" eb="2">
      <t>ヘイセイ</t>
    </rPh>
    <rPh sb="3" eb="4">
      <t>ネン</t>
    </rPh>
    <phoneticPr fontId="11"/>
  </si>
  <si>
    <t>平成元年</t>
    <rPh sb="0" eb="2">
      <t>ヘイセイ</t>
    </rPh>
    <rPh sb="2" eb="3">
      <t>ガン</t>
    </rPh>
    <rPh sb="3" eb="4">
      <t>ネン</t>
    </rPh>
    <phoneticPr fontId="11"/>
  </si>
  <si>
    <t>昭和64年</t>
    <rPh sb="0" eb="2">
      <t>ショウワ</t>
    </rPh>
    <rPh sb="4" eb="5">
      <t>ネン</t>
    </rPh>
    <phoneticPr fontId="11"/>
  </si>
  <si>
    <t>昭和63年</t>
    <rPh sb="0" eb="2">
      <t>ショウワ</t>
    </rPh>
    <rPh sb="4" eb="5">
      <t>ネン</t>
    </rPh>
    <phoneticPr fontId="11"/>
  </si>
  <si>
    <t>昭和62年</t>
    <rPh sb="0" eb="2">
      <t>ショウワ</t>
    </rPh>
    <rPh sb="4" eb="5">
      <t>ネン</t>
    </rPh>
    <phoneticPr fontId="11"/>
  </si>
  <si>
    <t>昭和61年</t>
    <rPh sb="0" eb="2">
      <t>ショウワ</t>
    </rPh>
    <rPh sb="4" eb="5">
      <t>ネン</t>
    </rPh>
    <phoneticPr fontId="11"/>
  </si>
  <si>
    <t>昭和60年</t>
    <rPh sb="0" eb="2">
      <t>ショウワ</t>
    </rPh>
    <rPh sb="4" eb="5">
      <t>ネン</t>
    </rPh>
    <phoneticPr fontId="11"/>
  </si>
  <si>
    <t>昭和59年</t>
    <rPh sb="0" eb="2">
      <t>ショウワ</t>
    </rPh>
    <rPh sb="4" eb="5">
      <t>ネン</t>
    </rPh>
    <phoneticPr fontId="11"/>
  </si>
  <si>
    <t>昭和58年</t>
    <rPh sb="0" eb="2">
      <t>ショウワ</t>
    </rPh>
    <rPh sb="4" eb="5">
      <t>ネン</t>
    </rPh>
    <phoneticPr fontId="11"/>
  </si>
  <si>
    <t>昭和57年</t>
    <rPh sb="0" eb="2">
      <t>ショウワ</t>
    </rPh>
    <rPh sb="4" eb="5">
      <t>ネン</t>
    </rPh>
    <phoneticPr fontId="11"/>
  </si>
  <si>
    <t>昭和56年</t>
    <rPh sb="0" eb="2">
      <t>ショウワ</t>
    </rPh>
    <rPh sb="4" eb="5">
      <t>ネン</t>
    </rPh>
    <phoneticPr fontId="11"/>
  </si>
  <si>
    <t>昭和55年</t>
    <rPh sb="0" eb="2">
      <t>ショウワ</t>
    </rPh>
    <rPh sb="4" eb="5">
      <t>ネン</t>
    </rPh>
    <phoneticPr fontId="11"/>
  </si>
  <si>
    <t>昭和54年</t>
    <rPh sb="0" eb="2">
      <t>ショウワ</t>
    </rPh>
    <rPh sb="4" eb="5">
      <t>ネン</t>
    </rPh>
    <phoneticPr fontId="11"/>
  </si>
  <si>
    <t>昭和53年</t>
    <rPh sb="0" eb="2">
      <t>ショウワ</t>
    </rPh>
    <rPh sb="4" eb="5">
      <t>ネン</t>
    </rPh>
    <phoneticPr fontId="11"/>
  </si>
  <si>
    <t>昭和52年</t>
    <rPh sb="0" eb="2">
      <t>ショウワ</t>
    </rPh>
    <rPh sb="4" eb="5">
      <t>ネン</t>
    </rPh>
    <phoneticPr fontId="11"/>
  </si>
  <si>
    <t>昭和51年</t>
    <rPh sb="0" eb="2">
      <t>ショウワ</t>
    </rPh>
    <rPh sb="4" eb="5">
      <t>ネン</t>
    </rPh>
    <phoneticPr fontId="11"/>
  </si>
  <si>
    <t>昭和50年</t>
    <rPh sb="0" eb="2">
      <t>ショウワ</t>
    </rPh>
    <rPh sb="4" eb="5">
      <t>ネン</t>
    </rPh>
    <phoneticPr fontId="11"/>
  </si>
  <si>
    <t>昭和49年</t>
    <rPh sb="0" eb="2">
      <t>ショウワ</t>
    </rPh>
    <rPh sb="4" eb="5">
      <t>ネン</t>
    </rPh>
    <phoneticPr fontId="11"/>
  </si>
  <si>
    <t>昭和48年</t>
    <rPh sb="0" eb="2">
      <t>ショウワ</t>
    </rPh>
    <rPh sb="4" eb="5">
      <t>ネン</t>
    </rPh>
    <phoneticPr fontId="11"/>
  </si>
  <si>
    <t>昭和47年</t>
    <rPh sb="0" eb="2">
      <t>ショウワ</t>
    </rPh>
    <rPh sb="4" eb="5">
      <t>ネン</t>
    </rPh>
    <phoneticPr fontId="11"/>
  </si>
  <si>
    <t>昭和46年</t>
    <rPh sb="0" eb="2">
      <t>ショウワ</t>
    </rPh>
    <rPh sb="4" eb="5">
      <t>ネン</t>
    </rPh>
    <phoneticPr fontId="11"/>
  </si>
  <si>
    <t>昭和45年</t>
    <rPh sb="0" eb="2">
      <t>ショウワ</t>
    </rPh>
    <rPh sb="4" eb="5">
      <t>ネン</t>
    </rPh>
    <phoneticPr fontId="11"/>
  </si>
  <si>
    <t>昭和44年</t>
    <rPh sb="0" eb="2">
      <t>ショウワ</t>
    </rPh>
    <rPh sb="4" eb="5">
      <t>ネン</t>
    </rPh>
    <phoneticPr fontId="11"/>
  </si>
  <si>
    <t>昭和43年</t>
    <rPh sb="0" eb="2">
      <t>ショウワ</t>
    </rPh>
    <rPh sb="4" eb="5">
      <t>ネン</t>
    </rPh>
    <phoneticPr fontId="11"/>
  </si>
  <si>
    <t>昭和42年</t>
    <rPh sb="0" eb="2">
      <t>ショウワ</t>
    </rPh>
    <rPh sb="4" eb="5">
      <t>ネン</t>
    </rPh>
    <phoneticPr fontId="11"/>
  </si>
  <si>
    <t>昭和41年</t>
    <rPh sb="0" eb="2">
      <t>ショウワ</t>
    </rPh>
    <rPh sb="4" eb="5">
      <t>ネン</t>
    </rPh>
    <phoneticPr fontId="11"/>
  </si>
  <si>
    <t>昭和40年</t>
    <rPh sb="0" eb="2">
      <t>ショウワ</t>
    </rPh>
    <rPh sb="4" eb="5">
      <t>ネン</t>
    </rPh>
    <phoneticPr fontId="11"/>
  </si>
  <si>
    <t>昭和39年</t>
    <rPh sb="0" eb="2">
      <t>ショウワ</t>
    </rPh>
    <rPh sb="4" eb="5">
      <t>ネン</t>
    </rPh>
    <phoneticPr fontId="11"/>
  </si>
  <si>
    <t>昭和38年</t>
    <rPh sb="0" eb="2">
      <t>ショウワ</t>
    </rPh>
    <rPh sb="4" eb="5">
      <t>ネン</t>
    </rPh>
    <phoneticPr fontId="11"/>
  </si>
  <si>
    <t>昭和37年</t>
    <rPh sb="0" eb="2">
      <t>ショウワ</t>
    </rPh>
    <rPh sb="4" eb="5">
      <t>ネン</t>
    </rPh>
    <phoneticPr fontId="11"/>
  </si>
  <si>
    <t>昭和36年</t>
    <rPh sb="0" eb="2">
      <t>ショウワ</t>
    </rPh>
    <rPh sb="4" eb="5">
      <t>ネン</t>
    </rPh>
    <phoneticPr fontId="11"/>
  </si>
  <si>
    <t>昭和35年</t>
    <rPh sb="0" eb="2">
      <t>ショウワ</t>
    </rPh>
    <rPh sb="4" eb="5">
      <t>ネン</t>
    </rPh>
    <phoneticPr fontId="11"/>
  </si>
  <si>
    <t>昭和34年</t>
    <rPh sb="0" eb="2">
      <t>ショウワ</t>
    </rPh>
    <rPh sb="4" eb="5">
      <t>ネン</t>
    </rPh>
    <phoneticPr fontId="11"/>
  </si>
  <si>
    <t>昭和33年</t>
    <rPh sb="0" eb="2">
      <t>ショウワ</t>
    </rPh>
    <rPh sb="4" eb="5">
      <t>ネン</t>
    </rPh>
    <phoneticPr fontId="11"/>
  </si>
  <si>
    <t>昭和32年</t>
    <rPh sb="0" eb="2">
      <t>ショウワ</t>
    </rPh>
    <rPh sb="4" eb="5">
      <t>ネン</t>
    </rPh>
    <phoneticPr fontId="11"/>
  </si>
  <si>
    <t>昭和31年</t>
    <rPh sb="0" eb="2">
      <t>ショウワ</t>
    </rPh>
    <rPh sb="4" eb="5">
      <t>ネン</t>
    </rPh>
    <phoneticPr fontId="11"/>
  </si>
  <si>
    <t>昭和30年</t>
    <rPh sb="0" eb="2">
      <t>ショウワ</t>
    </rPh>
    <rPh sb="4" eb="5">
      <t>ネン</t>
    </rPh>
    <phoneticPr fontId="11"/>
  </si>
  <si>
    <t>昭和29年</t>
    <rPh sb="0" eb="2">
      <t>ショウワ</t>
    </rPh>
    <rPh sb="4" eb="5">
      <t>ネン</t>
    </rPh>
    <phoneticPr fontId="11"/>
  </si>
  <si>
    <t>昭和28年</t>
    <rPh sb="0" eb="2">
      <t>ショウワ</t>
    </rPh>
    <rPh sb="4" eb="5">
      <t>ネン</t>
    </rPh>
    <phoneticPr fontId="11"/>
  </si>
  <si>
    <t>昭和27年</t>
    <rPh sb="0" eb="2">
      <t>ショウワ</t>
    </rPh>
    <rPh sb="4" eb="5">
      <t>ネン</t>
    </rPh>
    <phoneticPr fontId="11"/>
  </si>
  <si>
    <t>昭和26年</t>
    <rPh sb="0" eb="2">
      <t>ショウワ</t>
    </rPh>
    <rPh sb="4" eb="5">
      <t>ネン</t>
    </rPh>
    <phoneticPr fontId="11"/>
  </si>
  <si>
    <t>昭和25年</t>
    <rPh sb="0" eb="2">
      <t>ショウワ</t>
    </rPh>
    <rPh sb="4" eb="5">
      <t>ネン</t>
    </rPh>
    <phoneticPr fontId="11"/>
  </si>
  <si>
    <t>昭和24年</t>
    <rPh sb="0" eb="2">
      <t>ショウワ</t>
    </rPh>
    <rPh sb="4" eb="5">
      <t>ネン</t>
    </rPh>
    <phoneticPr fontId="11"/>
  </si>
  <si>
    <t>昭和23年</t>
    <rPh sb="0" eb="2">
      <t>ショウワ</t>
    </rPh>
    <rPh sb="4" eb="5">
      <t>ネン</t>
    </rPh>
    <phoneticPr fontId="11"/>
  </si>
  <si>
    <t>昭和22年</t>
    <rPh sb="0" eb="2">
      <t>ショウワ</t>
    </rPh>
    <rPh sb="4" eb="5">
      <t>ネン</t>
    </rPh>
    <phoneticPr fontId="11"/>
  </si>
  <si>
    <t>昭和21年</t>
    <rPh sb="0" eb="2">
      <t>ショウワ</t>
    </rPh>
    <rPh sb="4" eb="5">
      <t>ネン</t>
    </rPh>
    <phoneticPr fontId="11"/>
  </si>
  <si>
    <t>昭和20年</t>
    <rPh sb="0" eb="2">
      <t>ショウワ</t>
    </rPh>
    <rPh sb="4" eb="5">
      <t>ネン</t>
    </rPh>
    <phoneticPr fontId="11"/>
  </si>
  <si>
    <t>従事する者にも入力</t>
    <rPh sb="0" eb="2">
      <t>ｼﾞｭｳｼﾞ</t>
    </rPh>
    <rPh sb="4" eb="5">
      <t>ﾓﾉ</t>
    </rPh>
    <rPh sb="7" eb="9">
      <t>ﾆｭｳﾘｮｸ</t>
    </rPh>
    <phoneticPr fontId="23" type="halfwidthKatakana"/>
  </si>
  <si>
    <t>画面上へ戻る</t>
    <rPh sb="0" eb="2">
      <t>ｶﾞﾒﾝ</t>
    </rPh>
    <rPh sb="2" eb="3">
      <t>ｳｴ</t>
    </rPh>
    <rPh sb="4" eb="5">
      <t>ﾓﾄﾞ</t>
    </rPh>
    <phoneticPr fontId="23" type="halfwidthKatakana"/>
  </si>
  <si>
    <t>入力画面へ戻る</t>
    <rPh sb="0" eb="2">
      <t>ﾆｭｳﾘｮｸ</t>
    </rPh>
    <rPh sb="2" eb="4">
      <t>ｶﾞﾒﾝ</t>
    </rPh>
    <rPh sb="5" eb="6">
      <t>ﾓﾄﾞ</t>
    </rPh>
    <phoneticPr fontId="23" type="halfwidthKatakana"/>
  </si>
  <si>
    <t>上へ↑</t>
    <rPh sb="0" eb="1">
      <t>ｳｴ</t>
    </rPh>
    <phoneticPr fontId="23" type="halfwidthKatakana"/>
  </si>
  <si>
    <t>各種申請書類等を確認するには、Excel画面下のシート見出のクリックで切り替える以外に方法を説明します。</t>
    <rPh sb="0" eb="2">
      <t>カクシュ</t>
    </rPh>
    <rPh sb="2" eb="4">
      <t>シンセイ</t>
    </rPh>
    <rPh sb="4" eb="6">
      <t>ショルイ</t>
    </rPh>
    <rPh sb="6" eb="7">
      <t>ナド</t>
    </rPh>
    <rPh sb="8" eb="10">
      <t>カクニン</t>
    </rPh>
    <rPh sb="20" eb="22">
      <t>ガメン</t>
    </rPh>
    <rPh sb="22" eb="23">
      <t>シタ</t>
    </rPh>
    <rPh sb="27" eb="29">
      <t>ミダ</t>
    </rPh>
    <rPh sb="35" eb="36">
      <t>キ</t>
    </rPh>
    <rPh sb="37" eb="38">
      <t>カ</t>
    </rPh>
    <rPh sb="40" eb="42">
      <t>イガイ</t>
    </rPh>
    <rPh sb="43" eb="45">
      <t>ホウホウ</t>
    </rPh>
    <rPh sb="46" eb="48">
      <t>セツメイ</t>
    </rPh>
    <phoneticPr fontId="23"/>
  </si>
  <si>
    <t>▲</t>
    <phoneticPr fontId="23"/>
  </si>
  <si>
    <t>市区町村コード（大阪）</t>
    <rPh sb="0" eb="4">
      <t>ｼｸﾁｮｳｿﾝ</t>
    </rPh>
    <rPh sb="8" eb="10">
      <t>ｵｵｻｶ</t>
    </rPh>
    <phoneticPr fontId="23" type="halfwidthKatakana"/>
  </si>
  <si>
    <t>現住所</t>
    <rPh sb="0" eb="3">
      <t>ゲンジュウショ</t>
    </rPh>
    <phoneticPr fontId="23"/>
  </si>
  <si>
    <t>不動産キャリアパーソン講座　受講申込書</t>
    <rPh sb="0" eb="3">
      <t>フドウサン</t>
    </rPh>
    <rPh sb="11" eb="13">
      <t>コウザ</t>
    </rPh>
    <rPh sb="14" eb="16">
      <t>ジュコウ</t>
    </rPh>
    <rPh sb="16" eb="19">
      <t>モウシコミショ</t>
    </rPh>
    <phoneticPr fontId="23"/>
  </si>
  <si>
    <t>公益社団法人全国宅地建物取引業協会連合会　殿</t>
    <rPh sb="0" eb="2">
      <t>コウエキ</t>
    </rPh>
    <rPh sb="2" eb="6">
      <t>シャダンホウジン</t>
    </rPh>
    <rPh sb="6" eb="8">
      <t>ゼンコク</t>
    </rPh>
    <rPh sb="8" eb="12">
      <t>タクチタテモノ</t>
    </rPh>
    <rPh sb="12" eb="15">
      <t>トリヒキギョウ</t>
    </rPh>
    <rPh sb="15" eb="17">
      <t>キョウカイ</t>
    </rPh>
    <rPh sb="17" eb="20">
      <t>レンゴウカイ</t>
    </rPh>
    <rPh sb="21" eb="22">
      <t>ドノ</t>
    </rPh>
    <phoneticPr fontId="23"/>
  </si>
  <si>
    <t>この欄には記入しないでください</t>
    <rPh sb="2" eb="3">
      <t>ラン</t>
    </rPh>
    <rPh sb="5" eb="7">
      <t>キニュウ</t>
    </rPh>
    <phoneticPr fontId="23"/>
  </si>
  <si>
    <t>受付Ｎo.</t>
    <rPh sb="0" eb="2">
      <t>ウケツケ</t>
    </rPh>
    <phoneticPr fontId="23"/>
  </si>
  <si>
    <t>≪下記ワク内すべてご記入ください。≫</t>
    <rPh sb="1" eb="3">
      <t>カキ</t>
    </rPh>
    <rPh sb="5" eb="6">
      <t>ナイ</t>
    </rPh>
    <rPh sb="10" eb="12">
      <t>キニュウ</t>
    </rPh>
    <phoneticPr fontId="23"/>
  </si>
  <si>
    <t>ﾌﾘｶﾞﾅ</t>
    <phoneticPr fontId="23"/>
  </si>
  <si>
    <t>性　別</t>
    <rPh sb="0" eb="1">
      <t>セイ</t>
    </rPh>
    <rPh sb="2" eb="3">
      <t>ベツ</t>
    </rPh>
    <phoneticPr fontId="23"/>
  </si>
  <si>
    <t>（西暦）</t>
    <rPh sb="1" eb="3">
      <t>セイレキ</t>
    </rPh>
    <phoneticPr fontId="23"/>
  </si>
  <si>
    <t>※建物名・部屋番号まで必ずご記入下さい。</t>
    <rPh sb="1" eb="3">
      <t>タテモノ</t>
    </rPh>
    <rPh sb="3" eb="4">
      <t>メイ</t>
    </rPh>
    <rPh sb="5" eb="7">
      <t>ヘヤ</t>
    </rPh>
    <rPh sb="7" eb="9">
      <t>バンゴウ</t>
    </rPh>
    <rPh sb="11" eb="12">
      <t>カナラ</t>
    </rPh>
    <rPh sb="14" eb="16">
      <t>キニュウ</t>
    </rPh>
    <rPh sb="16" eb="17">
      <t>クダ</t>
    </rPh>
    <phoneticPr fontId="23"/>
  </si>
  <si>
    <r>
      <rPr>
        <sz val="11"/>
        <rFont val="ＭＳ Ｐ明朝"/>
        <family val="1"/>
        <charset val="128"/>
      </rPr>
      <t>勤務先名</t>
    </r>
    <r>
      <rPr>
        <sz val="10"/>
        <rFont val="ＭＳ Ｐ明朝"/>
        <family val="1"/>
        <charset val="128"/>
      </rPr>
      <t xml:space="preserve">
</t>
    </r>
    <r>
      <rPr>
        <sz val="8"/>
        <rFont val="ＭＳ Ｐ明朝"/>
        <family val="1"/>
        <charset val="128"/>
      </rPr>
      <t>（支店名含む）</t>
    </r>
    <rPh sb="0" eb="3">
      <t>キンムサキ</t>
    </rPh>
    <rPh sb="3" eb="4">
      <t>メイ</t>
    </rPh>
    <rPh sb="7" eb="10">
      <t>シテンメイ</t>
    </rPh>
    <rPh sb="10" eb="11">
      <t>フク</t>
    </rPh>
    <phoneticPr fontId="23"/>
  </si>
  <si>
    <t>勤務先住所</t>
    <rPh sb="0" eb="3">
      <t>キンムサキ</t>
    </rPh>
    <rPh sb="3" eb="5">
      <t>ジュウショ</t>
    </rPh>
    <phoneticPr fontId="23"/>
  </si>
  <si>
    <t>教材等送付先選択欄</t>
    <rPh sb="0" eb="2">
      <t>キョウザイ</t>
    </rPh>
    <rPh sb="2" eb="3">
      <t>トウ</t>
    </rPh>
    <rPh sb="3" eb="6">
      <t>ソウフサキ</t>
    </rPh>
    <rPh sb="6" eb="8">
      <t>センタク</t>
    </rPh>
    <rPh sb="8" eb="9">
      <t>ラン</t>
    </rPh>
    <phoneticPr fontId="23"/>
  </si>
  <si>
    <t>メールアドレス（携帯不可）</t>
    <rPh sb="8" eb="10">
      <t>ケイタイ</t>
    </rPh>
    <rPh sb="10" eb="12">
      <t>フカ</t>
    </rPh>
    <phoneticPr fontId="23"/>
  </si>
  <si>
    <r>
      <rPr>
        <sz val="9"/>
        <rFont val="ＭＳ Ｐ明朝"/>
        <family val="1"/>
        <charset val="128"/>
      </rPr>
      <t>免許番号</t>
    </r>
    <r>
      <rPr>
        <sz val="8"/>
        <rFont val="ＭＳ Ｐ明朝"/>
        <family val="1"/>
        <charset val="128"/>
      </rPr>
      <t xml:space="preserve">
（宅建業者のみ）</t>
    </r>
    <rPh sb="0" eb="2">
      <t>メンキョ</t>
    </rPh>
    <rPh sb="2" eb="4">
      <t>バンゴウ</t>
    </rPh>
    <rPh sb="6" eb="8">
      <t>タッケン</t>
    </rPh>
    <rPh sb="8" eb="10">
      <t>ギョウシャ</t>
    </rPh>
    <phoneticPr fontId="23"/>
  </si>
  <si>
    <t>業　種</t>
    <rPh sb="0" eb="1">
      <t>ギョウ</t>
    </rPh>
    <rPh sb="2" eb="3">
      <t>タネ</t>
    </rPh>
    <phoneticPr fontId="23"/>
  </si>
  <si>
    <r>
      <t xml:space="preserve">受付協会使用欄 （過去の受講履歴を確認してください。 </t>
    </r>
    <r>
      <rPr>
        <sz val="10"/>
        <rFont val="ＭＳ Ｐ明朝"/>
        <family val="1"/>
        <charset val="128"/>
      </rPr>
      <t>※合格者・受講期間中の重複申込は受付不可）</t>
    </r>
    <rPh sb="0" eb="2">
      <t>ウケツケ</t>
    </rPh>
    <rPh sb="2" eb="4">
      <t>キョウカイ</t>
    </rPh>
    <rPh sb="4" eb="6">
      <t>シヨウ</t>
    </rPh>
    <rPh sb="6" eb="7">
      <t>ラン</t>
    </rPh>
    <rPh sb="9" eb="11">
      <t>カコ</t>
    </rPh>
    <rPh sb="12" eb="14">
      <t>ジュコウ</t>
    </rPh>
    <rPh sb="14" eb="16">
      <t>リレキ</t>
    </rPh>
    <rPh sb="17" eb="19">
      <t>カクニン</t>
    </rPh>
    <rPh sb="28" eb="31">
      <t>ゴウカクシャ</t>
    </rPh>
    <rPh sb="32" eb="34">
      <t>ジュコウ</t>
    </rPh>
    <rPh sb="34" eb="37">
      <t>キカンチュウ</t>
    </rPh>
    <rPh sb="38" eb="40">
      <t>チョウフク</t>
    </rPh>
    <rPh sb="40" eb="42">
      <t>モウシコミ</t>
    </rPh>
    <rPh sb="43" eb="45">
      <t>ウケツケ</t>
    </rPh>
    <rPh sb="45" eb="47">
      <t>フカ</t>
    </rPh>
    <phoneticPr fontId="23"/>
  </si>
  <si>
    <t>会員区分</t>
    <rPh sb="0" eb="2">
      <t>カイイン</t>
    </rPh>
    <rPh sb="2" eb="4">
      <t>クブン</t>
    </rPh>
    <phoneticPr fontId="23"/>
  </si>
  <si>
    <t>●会員　　　　○一般</t>
    <phoneticPr fontId="23"/>
  </si>
  <si>
    <t>←該当する方を●</t>
    <rPh sb="1" eb="3">
      <t>ガイトウ</t>
    </rPh>
    <rPh sb="5" eb="6">
      <t>ホウ</t>
    </rPh>
    <phoneticPr fontId="23"/>
  </si>
  <si>
    <t>　新入会員は□に✓チェック→</t>
    <rPh sb="1" eb="3">
      <t>シンニュウ</t>
    </rPh>
    <rPh sb="3" eb="5">
      <t>カイイン</t>
    </rPh>
    <phoneticPr fontId="23"/>
  </si>
  <si>
    <t>受付日</t>
    <rPh sb="0" eb="3">
      <t>ウケツケビ</t>
    </rPh>
    <phoneticPr fontId="23"/>
  </si>
  <si>
    <t>担　 当</t>
    <rPh sb="0" eb="1">
      <t>タン</t>
    </rPh>
    <rPh sb="3" eb="4">
      <t>トウ</t>
    </rPh>
    <phoneticPr fontId="23"/>
  </si>
  <si>
    <t>宅建協会窓口用申込書</t>
    <rPh sb="0" eb="4">
      <t>タッケンキョウカイ</t>
    </rPh>
    <rPh sb="4" eb="7">
      <t>マドグチヨウ</t>
    </rPh>
    <rPh sb="7" eb="10">
      <t>モウシコミショ</t>
    </rPh>
    <phoneticPr fontId="23"/>
  </si>
  <si>
    <t>分　　　約</t>
    <rPh sb="0" eb="1">
      <t>ﾌﾝ</t>
    </rPh>
    <rPh sb="4" eb="5">
      <t>ﾔｸ</t>
    </rPh>
    <phoneticPr fontId="44" type="halfwidthKatakana"/>
  </si>
  <si>
    <t>メートル</t>
    <phoneticPr fontId="44" type="halfwidthKatakana"/>
  </si>
  <si>
    <t>新大阪支部</t>
  </si>
  <si>
    <t>北支部</t>
  </si>
  <si>
    <t>中央支部</t>
  </si>
  <si>
    <t>西支部</t>
  </si>
  <si>
    <t>なにわ南支部</t>
  </si>
  <si>
    <t>なにわ京阪支部</t>
  </si>
  <si>
    <t>なにわ東支部</t>
  </si>
  <si>
    <t>なにわ阪南支部</t>
  </si>
  <si>
    <t>北摂支部</t>
  </si>
  <si>
    <t>北大阪支部</t>
  </si>
  <si>
    <t>京阪河内支部</t>
  </si>
  <si>
    <t>東大阪八尾支部</t>
  </si>
  <si>
    <t>南大阪支部</t>
  </si>
  <si>
    <t>堺市支部</t>
  </si>
  <si>
    <t>泉州支部</t>
  </si>
  <si>
    <t>令和9年</t>
    <rPh sb="0" eb="2">
      <t>レイワ</t>
    </rPh>
    <rPh sb="3" eb="4">
      <t>ネン</t>
    </rPh>
    <phoneticPr fontId="23"/>
  </si>
  <si>
    <t>令和8年</t>
    <rPh sb="0" eb="2">
      <t>レイワ</t>
    </rPh>
    <rPh sb="3" eb="4">
      <t>ネン</t>
    </rPh>
    <phoneticPr fontId="23"/>
  </si>
  <si>
    <t>令和7年</t>
    <rPh sb="0" eb="2">
      <t>レイワ</t>
    </rPh>
    <rPh sb="3" eb="4">
      <t>ネン</t>
    </rPh>
    <phoneticPr fontId="23"/>
  </si>
  <si>
    <t>令和6年</t>
    <rPh sb="0" eb="2">
      <t>レイワ</t>
    </rPh>
    <rPh sb="3" eb="4">
      <t>ネン</t>
    </rPh>
    <phoneticPr fontId="23"/>
  </si>
  <si>
    <t>令和5年</t>
    <rPh sb="0" eb="2">
      <t>レイワ</t>
    </rPh>
    <rPh sb="3" eb="4">
      <t>ネン</t>
    </rPh>
    <phoneticPr fontId="23"/>
  </si>
  <si>
    <t>令和4年</t>
    <rPh sb="0" eb="2">
      <t>レイワ</t>
    </rPh>
    <rPh sb="3" eb="4">
      <t>ネン</t>
    </rPh>
    <phoneticPr fontId="23"/>
  </si>
  <si>
    <t>令和3年</t>
    <rPh sb="0" eb="2">
      <t>レイワ</t>
    </rPh>
    <rPh sb="3" eb="4">
      <t>ネン</t>
    </rPh>
    <phoneticPr fontId="23"/>
  </si>
  <si>
    <t>令和2年</t>
    <rPh sb="0" eb="2">
      <t>レイワ</t>
    </rPh>
    <rPh sb="3" eb="4">
      <t>ネン</t>
    </rPh>
    <phoneticPr fontId="23"/>
  </si>
  <si>
    <t>令和元年</t>
    <rPh sb="0" eb="2">
      <t>レイワ</t>
    </rPh>
    <rPh sb="2" eb="3">
      <t>ガン</t>
    </rPh>
    <rPh sb="3" eb="4">
      <t>ネン</t>
    </rPh>
    <phoneticPr fontId="23"/>
  </si>
  <si>
    <t>不動産業</t>
  </si>
  <si>
    <t>その他</t>
    <rPh sb="2" eb="3">
      <t>タ</t>
    </rPh>
    <phoneticPr fontId="26"/>
  </si>
  <si>
    <t>業種</t>
    <rPh sb="0" eb="2">
      <t>ｷﾞｮｳｼｭ</t>
    </rPh>
    <phoneticPr fontId="44" type="halfwidthKatakana"/>
  </si>
  <si>
    <t>職種</t>
    <rPh sb="0" eb="2">
      <t>ｼｮｸｼｭ</t>
    </rPh>
    <phoneticPr fontId="44" type="halfwidthKatakana"/>
  </si>
  <si>
    <t>代表者</t>
    <rPh sb="0" eb="2">
      <t>ﾀﾞｲﾋｮｳ</t>
    </rPh>
    <rPh sb="2" eb="3">
      <t>ｼｬ</t>
    </rPh>
    <phoneticPr fontId="44" type="halfwidthKatakana"/>
  </si>
  <si>
    <t>役員</t>
    <rPh sb="0" eb="2">
      <t>ﾔｸｲﾝ</t>
    </rPh>
    <phoneticPr fontId="44" type="halfwidthKatakana"/>
  </si>
  <si>
    <t>営業職</t>
    <rPh sb="0" eb="3">
      <t>ｴｲｷﾞｮｳｼｮｸ</t>
    </rPh>
    <phoneticPr fontId="44" type="halfwidthKatakana"/>
  </si>
  <si>
    <t>経理</t>
    <rPh sb="0" eb="2">
      <t>ｹｲﾘ</t>
    </rPh>
    <phoneticPr fontId="44" type="halfwidthKatakana"/>
  </si>
  <si>
    <t>企画・管理</t>
    <rPh sb="0" eb="2">
      <t>ｷｶｸ</t>
    </rPh>
    <rPh sb="3" eb="5">
      <t>ｶﾝﾘ</t>
    </rPh>
    <phoneticPr fontId="44" type="halfwidthKatakana"/>
  </si>
  <si>
    <t>事務</t>
    <rPh sb="0" eb="2">
      <t>ｼﾞﾑ</t>
    </rPh>
    <phoneticPr fontId="44" type="halfwidthKatakana"/>
  </si>
  <si>
    <t>販売・サービス職</t>
    <rPh sb="0" eb="2">
      <t>ﾊﾝﾊﾞｲ</t>
    </rPh>
    <rPh sb="7" eb="8">
      <t>ｼｮｸ</t>
    </rPh>
    <phoneticPr fontId="44" type="halfwidthKatakana"/>
  </si>
  <si>
    <t>専門職</t>
    <rPh sb="0" eb="3">
      <t>ｾﾝﾓﾝｼｮｸ</t>
    </rPh>
    <phoneticPr fontId="44" type="halfwidthKatakana"/>
  </si>
  <si>
    <t>公務員</t>
    <rPh sb="0" eb="3">
      <t>ｺｳﾑｲﾝ</t>
    </rPh>
    <phoneticPr fontId="44" type="halfwidthKatakana"/>
  </si>
  <si>
    <t>教員</t>
    <rPh sb="0" eb="2">
      <t>ｷｮｳｲﾝ</t>
    </rPh>
    <phoneticPr fontId="44" type="halfwidthKatakana"/>
  </si>
  <si>
    <t>技術職</t>
    <rPh sb="0" eb="3">
      <t>ｷﾞｼﾞｭﾂｼｮｸ</t>
    </rPh>
    <phoneticPr fontId="44" type="halfwidthKatakana"/>
  </si>
  <si>
    <t>クリエイター</t>
    <phoneticPr fontId="44" type="halfwidthKatakana"/>
  </si>
  <si>
    <t>その他</t>
    <rPh sb="2" eb="3">
      <t>ﾀ</t>
    </rPh>
    <phoneticPr fontId="44" type="halfwidthKatakana"/>
  </si>
  <si>
    <t>パート・アルバイト</t>
    <phoneticPr fontId="44" type="halfwidthKatakana"/>
  </si>
  <si>
    <t>←現住所（代表者住所）または勤務先（事務所）どちらかにチェック</t>
    <rPh sb="1" eb="4">
      <t>ｹﾞﾝｼﾞｭｳｼｮ</t>
    </rPh>
    <rPh sb="5" eb="8">
      <t>ﾀﾞｲﾋｮｳｼｬ</t>
    </rPh>
    <rPh sb="8" eb="10">
      <t>ｼﾞｭｳｼｮ</t>
    </rPh>
    <rPh sb="14" eb="17">
      <t>ｷﾝﾑｻｷ</t>
    </rPh>
    <rPh sb="18" eb="21">
      <t>ｼﾞﾑｼｮ</t>
    </rPh>
    <phoneticPr fontId="23" type="halfwidthKatakana"/>
  </si>
  <si>
    <t>【裏面】</t>
    <rPh sb="1" eb="3">
      <t>ウラメン</t>
    </rPh>
    <phoneticPr fontId="23"/>
  </si>
  <si>
    <t>個人情報の取扱いについて</t>
    <rPh sb="0" eb="4">
      <t>コジンジョウホウ</t>
    </rPh>
    <rPh sb="5" eb="7">
      <t>トリアツカ</t>
    </rPh>
    <phoneticPr fontId="23"/>
  </si>
  <si>
    <t>（公社）全国宅地建物取引業協会連合会では個人情報について管理者を設置し、お預かりした個人に関する情報</t>
    <phoneticPr fontId="23"/>
  </si>
  <si>
    <t>の取扱いについて、次のように管理し、保護に努めて参ります。</t>
    <phoneticPr fontId="23"/>
  </si>
  <si>
    <t>１．個人情報の管理者及び連絡先について</t>
    <phoneticPr fontId="23"/>
  </si>
  <si>
    <t>・管理者：公益社団法人全国宅地建物取引業協会連合会 事務局長</t>
    <phoneticPr fontId="23"/>
  </si>
  <si>
    <t>・住 所：東京都千代田区岩本町２－６－３</t>
    <phoneticPr fontId="23"/>
  </si>
  <si>
    <t>・連絡先：TEL：03-5821-8112</t>
    <phoneticPr fontId="23"/>
  </si>
  <si>
    <t>２．利用目的について</t>
    <phoneticPr fontId="23"/>
  </si>
  <si>
    <t>① 契約の履行（サービスの提供等）</t>
    <phoneticPr fontId="23"/>
  </si>
  <si>
    <t>② 受講者からのお問合せ、またはご依頼等への対応</t>
    <phoneticPr fontId="23"/>
  </si>
  <si>
    <t>③ アンケート等の収集</t>
    <phoneticPr fontId="23"/>
  </si>
  <si>
    <t>④ 業務上の連絡</t>
    <phoneticPr fontId="23"/>
  </si>
  <si>
    <t>⑤ その他、受講者に事前にお知らせし、ご同意いただいた目的</t>
    <phoneticPr fontId="23"/>
  </si>
  <si>
    <t>３．第三者への提供について</t>
    <phoneticPr fontId="23"/>
  </si>
  <si>
    <t>次の示す内容で第三者に提供することがあります。</t>
    <phoneticPr fontId="23"/>
  </si>
  <si>
    <t>提供目的：上記2.利用目的を実施するため及び法令の定める事務の遂行のため</t>
    <phoneticPr fontId="23"/>
  </si>
  <si>
    <t>提供する個人情報の項目：氏名、性別、生年月日、住所、電話番号、電子メールアドレス、勤務先名、勤務先住</t>
    <phoneticPr fontId="23"/>
  </si>
  <si>
    <t>所、勤務先電話番号、勤務先ＦＡＸ番号。</t>
    <phoneticPr fontId="23"/>
  </si>
  <si>
    <t>提供の手段又は方法：直接手渡し、郵送、ファクシミリ、電磁的記録媒体、電子メール。</t>
    <phoneticPr fontId="23"/>
  </si>
  <si>
    <t>提供先：法令の定める事務の遂行等のため国の機関若しくは地方公共団体又はその委託を受けた者。</t>
    <phoneticPr fontId="23"/>
  </si>
  <si>
    <t>４．個人情報の委託について</t>
    <phoneticPr fontId="23"/>
  </si>
  <si>
    <t>利用目的の達成に必要な範囲内において、本会は下記の業務委託を行うとともに、その他の業務の一部につい</t>
    <phoneticPr fontId="23"/>
  </si>
  <si>
    <t>ても第三者に委託を行うことがありますが、委託に際しては、個人情報の取扱いについて秘密保持に関する契</t>
    <phoneticPr fontId="23"/>
  </si>
  <si>
    <t>約を締結し、受講者の個人情報の安全管理が図られるよう、委託先に対する必要かつ適切な監督を行います。</t>
    <phoneticPr fontId="23"/>
  </si>
  <si>
    <t>① 当講座の受付業務については、全宅連傘下の都道府県宅地建物取引業協会、及び株式会社日建学院に委託を</t>
    <phoneticPr fontId="23"/>
  </si>
  <si>
    <t>しております。</t>
    <phoneticPr fontId="23"/>
  </si>
  <si>
    <t>② 教材の発送、修了試験実施に係る事務・採点、認定証・資格登録証の発行、受講者の管理については、株式</t>
    <phoneticPr fontId="23"/>
  </si>
  <si>
    <t>会社日建学院に業務委託しておりますので、教材の発送、受験票の発送、試験結果・認定証の送付、資格登</t>
    <phoneticPr fontId="23"/>
  </si>
  <si>
    <t>録証の送付は、株式会社日建学院より行われます。</t>
    <phoneticPr fontId="23"/>
  </si>
  <si>
    <t>５．個人情報の管理方法</t>
    <phoneticPr fontId="23"/>
  </si>
  <si>
    <t>お預かりした個人情報への不正アクセス、紛失、改ざん及び漏えい等を予防するため、合理的な安全対策をた</t>
    <phoneticPr fontId="23"/>
  </si>
  <si>
    <t>てるとともに、必要な防止措置を講じます。</t>
    <phoneticPr fontId="23"/>
  </si>
  <si>
    <t>６．個人情報を提供していただくことの任意性及び当該情報を提供していただけなかった場合に生じる結果</t>
    <phoneticPr fontId="23"/>
  </si>
  <si>
    <t>個人情報を提供していただくことは任意です。ただし、提供していただけなかった場合は、上記利用目的が達</t>
    <phoneticPr fontId="23"/>
  </si>
  <si>
    <t>成できない場合がありますので、ご了承ください。</t>
    <phoneticPr fontId="23"/>
  </si>
  <si>
    <t>７．個人情報の開示・訂正・利用停止等について</t>
    <phoneticPr fontId="23"/>
  </si>
  <si>
    <t>① 個人情報に関し、ご本人様から開示を求められたときには、法令に基づきその求めに応じます。なお、開</t>
    <phoneticPr fontId="23"/>
  </si>
  <si>
    <t>示をする際には、所定の手数料を申し受けます。</t>
    <phoneticPr fontId="23"/>
  </si>
  <si>
    <t>② 個人情報の内容に事実と反する記載があり、その内容の訂正、追加または削除（以下この条において「訂</t>
    <phoneticPr fontId="23"/>
  </si>
  <si>
    <t>正等」という）を求められた場合には、その目的の達成に必要な範囲内において、必要な調査を行い、そ</t>
    <phoneticPr fontId="23"/>
  </si>
  <si>
    <t>の結果に基づき、当該個人情報の内容の訂正等を行います。</t>
    <phoneticPr fontId="23"/>
  </si>
  <si>
    <t>③ 個人情報に関し、開示、訂正、利用停止等のご要望については、上記１.の連絡先にご連絡下さい。請求者</t>
    <phoneticPr fontId="23"/>
  </si>
  <si>
    <t>がご本人であることを確認の上、必要な手続きについてご案内いたします。</t>
    <phoneticPr fontId="23"/>
  </si>
  <si>
    <t>なお、個人情報に関するその他のお問合せについても上記１.の連絡先をご利用下さい。</t>
    <phoneticPr fontId="23"/>
  </si>
  <si>
    <t>宅建協会受付用D</t>
    <rPh sb="0" eb="4">
      <t>タッケンキョウカイ</t>
    </rPh>
    <rPh sb="4" eb="7">
      <t>ウケツケヨウ</t>
    </rPh>
    <phoneticPr fontId="23"/>
  </si>
  <si>
    <t>03：監査役</t>
    <rPh sb="3" eb="6">
      <t>カンサヤク</t>
    </rPh>
    <phoneticPr fontId="44"/>
  </si>
  <si>
    <t>04：代表社員（合名会社）</t>
    <phoneticPr fontId="44"/>
  </si>
  <si>
    <t>05：社員（合名会社）</t>
    <phoneticPr fontId="44"/>
  </si>
  <si>
    <t>06：無限責任社員（合資会社）</t>
    <phoneticPr fontId="44"/>
  </si>
  <si>
    <t>08：監事</t>
    <rPh sb="3" eb="5">
      <t>カンジ</t>
    </rPh>
    <phoneticPr fontId="44"/>
  </si>
  <si>
    <t>13：代表執行役（株式会社）</t>
    <phoneticPr fontId="23" type="halfwidthKatakana"/>
  </si>
  <si>
    <t>14：執行役（株式会社）</t>
    <phoneticPr fontId="23" type="halfwidthKatakana"/>
  </si>
  <si>
    <t>09：その他</t>
    <rPh sb="5" eb="6">
      <t>ﾀ</t>
    </rPh>
    <phoneticPr fontId="23" type="halfwidthKatakana"/>
  </si>
  <si>
    <t>10：商法188-2-9での共同代表</t>
    <phoneticPr fontId="23" type="halfwidthKatakana"/>
  </si>
  <si>
    <t>【表面】</t>
    <rPh sb="1" eb="3">
      <t>ヒョウメン</t>
    </rPh>
    <phoneticPr fontId="23"/>
  </si>
  <si>
    <t xml:space="preserve">  ※同じものを３部作成（コピー可）し提出下さい。</t>
    <phoneticPr fontId="23"/>
  </si>
  <si>
    <t>宅建協会受付用D</t>
    <rPh sb="0" eb="7">
      <t>タッケンキョウカイウケツケヨウ</t>
    </rPh>
    <phoneticPr fontId="23"/>
  </si>
  <si>
    <t>3</t>
  </si>
  <si>
    <t>4</t>
  </si>
  <si>
    <t>　私は、本受講申込書の記載事項が事実であることを誓約し、注意事項並び</t>
    <rPh sb="1" eb="2">
      <t>ワタシ</t>
    </rPh>
    <rPh sb="4" eb="5">
      <t>ホン</t>
    </rPh>
    <rPh sb="5" eb="7">
      <t>ジュコウ</t>
    </rPh>
    <rPh sb="7" eb="10">
      <t>モウシコミショ</t>
    </rPh>
    <rPh sb="11" eb="13">
      <t>キサイ</t>
    </rPh>
    <rPh sb="13" eb="15">
      <t>ジコウ</t>
    </rPh>
    <rPh sb="16" eb="18">
      <t>ジジツ</t>
    </rPh>
    <rPh sb="24" eb="26">
      <t>セイヤク</t>
    </rPh>
    <rPh sb="28" eb="32">
      <t>チュウイジコウ</t>
    </rPh>
    <rPh sb="32" eb="33">
      <t>ナラ</t>
    </rPh>
    <phoneticPr fontId="23"/>
  </si>
  <si>
    <t>　に裏面記載の個人情報の取扱いに同意のうえ、上記講座を申し込みます。</t>
    <rPh sb="2" eb="4">
      <t>ウラメン</t>
    </rPh>
    <rPh sb="4" eb="6">
      <t>キサイ</t>
    </rPh>
    <rPh sb="7" eb="9">
      <t>コジン</t>
    </rPh>
    <rPh sb="9" eb="11">
      <t>ジョウホウ</t>
    </rPh>
    <rPh sb="12" eb="14">
      <t>トリアツカ</t>
    </rPh>
    <rPh sb="16" eb="18">
      <t>ドウイ</t>
    </rPh>
    <rPh sb="22" eb="24">
      <t>ジョウキ</t>
    </rPh>
    <rPh sb="24" eb="26">
      <t>コウザ</t>
    </rPh>
    <rPh sb="27" eb="28">
      <t>モウ</t>
    </rPh>
    <rPh sb="29" eb="30">
      <t>コ</t>
    </rPh>
    <phoneticPr fontId="23"/>
  </si>
  <si>
    <t>いずれかの□に✓チェックを付けてください
（※下記注意事項をご確認下さい)</t>
    <rPh sb="13" eb="14">
      <t>ツ</t>
    </rPh>
    <rPh sb="23" eb="29">
      <t>カキチュウイジコウ</t>
    </rPh>
    <rPh sb="31" eb="34">
      <t>カクニンクダ</t>
    </rPh>
    <phoneticPr fontId="23"/>
  </si>
  <si>
    <t>R2.8</t>
    <phoneticPr fontId="23"/>
  </si>
  <si>
    <t>【注意事項】</t>
    <rPh sb="1" eb="5">
      <t>チュウイジコウ</t>
    </rPh>
    <phoneticPr fontId="23"/>
  </si>
  <si>
    <t>１.　受講料支払後のキャンセル・返金はお受けできません。</t>
    <rPh sb="3" eb="6">
      <t>ジュコウリョウ</t>
    </rPh>
    <rPh sb="6" eb="9">
      <t>シハライゴ</t>
    </rPh>
    <rPh sb="16" eb="18">
      <t>ヘンキン</t>
    </rPh>
    <rPh sb="20" eb="21">
      <t>ウ</t>
    </rPh>
    <phoneticPr fontId="23"/>
  </si>
  <si>
    <t>３.　当講座は、(公社)全国宅地建物取引業協会連合会が実施する事業です。受講票・教材の発送、修了試験実施に係る</t>
    <rPh sb="3" eb="4">
      <t>トウ</t>
    </rPh>
    <rPh sb="4" eb="6">
      <t>コウザ</t>
    </rPh>
    <rPh sb="8" eb="12">
      <t>コウシャ</t>
    </rPh>
    <rPh sb="12" eb="14">
      <t>ゼンコク</t>
    </rPh>
    <rPh sb="14" eb="16">
      <t>タクチ</t>
    </rPh>
    <rPh sb="16" eb="18">
      <t>タテモノ</t>
    </rPh>
    <rPh sb="18" eb="21">
      <t>トリヒキギョウ</t>
    </rPh>
    <rPh sb="21" eb="23">
      <t>キョウカイ</t>
    </rPh>
    <rPh sb="23" eb="26">
      <t>レンゴウカイ</t>
    </rPh>
    <rPh sb="27" eb="29">
      <t>ジッシ</t>
    </rPh>
    <rPh sb="31" eb="33">
      <t>ジギョウ</t>
    </rPh>
    <rPh sb="36" eb="39">
      <t>ジュコウヒョウ</t>
    </rPh>
    <rPh sb="40" eb="42">
      <t>キョウザイ</t>
    </rPh>
    <rPh sb="43" eb="45">
      <t>ハッソウ</t>
    </rPh>
    <rPh sb="46" eb="48">
      <t>シュウリョウ</t>
    </rPh>
    <rPh sb="48" eb="50">
      <t>シケン</t>
    </rPh>
    <rPh sb="50" eb="52">
      <t>ジッシ</t>
    </rPh>
    <rPh sb="53" eb="54">
      <t>カカ</t>
    </rPh>
    <phoneticPr fontId="23"/>
  </si>
  <si>
    <t>　　事務・採点、認定証・資格登録証の発行、受講者の管理については、㈱日建学院に業務委託しておりますので、受講</t>
    <rPh sb="2" eb="4">
      <t>ジム</t>
    </rPh>
    <rPh sb="5" eb="7">
      <t>サイテン</t>
    </rPh>
    <rPh sb="8" eb="10">
      <t>ニンテイ</t>
    </rPh>
    <rPh sb="10" eb="11">
      <t>ショウ</t>
    </rPh>
    <rPh sb="12" eb="14">
      <t>シカク</t>
    </rPh>
    <rPh sb="14" eb="17">
      <t>トウロクショウ</t>
    </rPh>
    <rPh sb="18" eb="20">
      <t>ハッコウ</t>
    </rPh>
    <rPh sb="21" eb="24">
      <t>ジュコウシャ</t>
    </rPh>
    <rPh sb="25" eb="27">
      <t>カンリ</t>
    </rPh>
    <rPh sb="34" eb="36">
      <t>ニッケン</t>
    </rPh>
    <rPh sb="36" eb="38">
      <t>ガクイン</t>
    </rPh>
    <rPh sb="39" eb="43">
      <t>ギョウムイタク</t>
    </rPh>
    <rPh sb="52" eb="54">
      <t>ジュコウ</t>
    </rPh>
    <phoneticPr fontId="23"/>
  </si>
  <si>
    <t>　　票・教材の発送、受験票の発送、試験結果・認定証の送付、資格登録証の送付は、㈱日建学院より行われます。</t>
    <rPh sb="2" eb="3">
      <t>ヒョウ</t>
    </rPh>
    <rPh sb="4" eb="6">
      <t>キョウザイ</t>
    </rPh>
    <rPh sb="7" eb="9">
      <t>ハッソウ</t>
    </rPh>
    <rPh sb="10" eb="13">
      <t>ジュケンヒョウ</t>
    </rPh>
    <rPh sb="14" eb="16">
      <t>ハッソウ</t>
    </rPh>
    <rPh sb="17" eb="21">
      <t>シケンケッカ</t>
    </rPh>
    <rPh sb="22" eb="25">
      <t>ニンテイショウ</t>
    </rPh>
    <rPh sb="26" eb="28">
      <t>ソウフ</t>
    </rPh>
    <rPh sb="29" eb="31">
      <t>シカク</t>
    </rPh>
    <rPh sb="31" eb="34">
      <t>トウロクショウ</t>
    </rPh>
    <rPh sb="35" eb="37">
      <t>ソウフ</t>
    </rPh>
    <rPh sb="40" eb="44">
      <t>ニッケンガクイン</t>
    </rPh>
    <rPh sb="46" eb="47">
      <t>オコナ</t>
    </rPh>
    <phoneticPr fontId="23"/>
  </si>
  <si>
    <t xml:space="preserve"> 【重要】ここをクリック！（必ずどれかを）選択　▼</t>
    <rPh sb="2" eb="4">
      <t>ｼﾞｭｳﾖｳ</t>
    </rPh>
    <rPh sb="14" eb="15">
      <t>ｶﾅﾗ</t>
    </rPh>
    <phoneticPr fontId="23" type="halfwidthKatakana"/>
  </si>
  <si>
    <t>○　（代表者は）専任ではない宅地建物取引士　・・・以下に専任の取引士の情報を入力↓</t>
    <rPh sb="8" eb="10">
      <t>ｾﾝﾆﾝ</t>
    </rPh>
    <rPh sb="14" eb="18">
      <t>ﾀｸﾁﾀﾃﾓﾉ</t>
    </rPh>
    <rPh sb="18" eb="21">
      <t>ﾄﾘﾋｷｼ</t>
    </rPh>
    <rPh sb="31" eb="33">
      <t>ﾄﾘﾋｷ</t>
    </rPh>
    <rPh sb="33" eb="34">
      <t>ｼ</t>
    </rPh>
    <rPh sb="35" eb="37">
      <t>ｼﾞｮｳﾎｳ</t>
    </rPh>
    <phoneticPr fontId="23" type="halfwidthKatakana"/>
  </si>
  <si>
    <t>×　（代表者は）宅地建物取引士ではない　・・・以下に専任の取引士の情報を入力↓</t>
    <rPh sb="23" eb="25">
      <t>ｲｶ</t>
    </rPh>
    <rPh sb="26" eb="28">
      <t>ｾﾝﾆﾝ</t>
    </rPh>
    <rPh sb="29" eb="31">
      <t>ﾄﾘﾋｷ</t>
    </rPh>
    <rPh sb="31" eb="32">
      <t>ｼ</t>
    </rPh>
    <rPh sb="33" eb="35">
      <t>ｼﾞｮｳﾎｳ</t>
    </rPh>
    <rPh sb="36" eb="38">
      <t>ﾆｭｳﾘｮｸ</t>
    </rPh>
    <phoneticPr fontId="23" type="halfwidthKatakana"/>
  </si>
  <si>
    <t>専任の取引士</t>
    <rPh sb="0" eb="2">
      <t>ｾﾝﾆﾝ</t>
    </rPh>
    <rPh sb="3" eb="5">
      <t>ﾄﾘﾋｷ</t>
    </rPh>
    <rPh sb="5" eb="6">
      <t>ｼ</t>
    </rPh>
    <phoneticPr fontId="44" type="halfwidthKatakana"/>
  </si>
  <si>
    <t>取引士有無</t>
    <rPh sb="0" eb="2">
      <t>ﾄﾘﾋｷ</t>
    </rPh>
    <rPh sb="2" eb="3">
      <t>ｼ</t>
    </rPh>
    <rPh sb="3" eb="5">
      <t>ｳﾑ</t>
    </rPh>
    <phoneticPr fontId="23" type="halfwidthKatakana"/>
  </si>
  <si>
    <t>代表者が取引士の
場合は登録番号</t>
    <rPh sb="0" eb="3">
      <t>ﾀﾞｲﾋｮｳｼｬ</t>
    </rPh>
    <rPh sb="4" eb="6">
      <t>ﾄﾘﾋｷ</t>
    </rPh>
    <rPh sb="6" eb="7">
      <t>ｼ</t>
    </rPh>
    <rPh sb="9" eb="11">
      <t>ﾊﾞｱｲ</t>
    </rPh>
    <rPh sb="12" eb="14">
      <t>ﾄｳﾛｸ</t>
    </rPh>
    <rPh sb="14" eb="16">
      <t>ﾊﾞﾝｺﾞｳ</t>
    </rPh>
    <phoneticPr fontId="23" type="halfwidthKatakana"/>
  </si>
  <si>
    <t>教材等送付先</t>
    <rPh sb="0" eb="6">
      <t>ｷｮｳｻﾞｲﾄｳｿｳﾌｻｷ</t>
    </rPh>
    <phoneticPr fontId="44" type="halfwidthKatakana"/>
  </si>
  <si>
    <t>不動産
キャリア
パーソン</t>
    <rPh sb="0" eb="3">
      <t>ﾌﾄﾞｳｻﾝ</t>
    </rPh>
    <phoneticPr fontId="44" type="halfwidthKatakana"/>
  </si>
  <si>
    <t>受講者</t>
    <rPh sb="0" eb="2">
      <t>ｼﾞｭｺｳ</t>
    </rPh>
    <rPh sb="2" eb="3">
      <t>ｼｬ</t>
    </rPh>
    <phoneticPr fontId="44" type="halfwidthKatakana"/>
  </si>
  <si>
    <t>氏名</t>
    <rPh sb="0" eb="2">
      <t>ｼﾒｲ</t>
    </rPh>
    <phoneticPr fontId="44" type="halfwidthKatakana"/>
  </si>
  <si>
    <t>性別</t>
    <rPh sb="0" eb="2">
      <t>ｾｲﾍﾞﾂ</t>
    </rPh>
    <phoneticPr fontId="44" type="halfwidthKatakana"/>
  </si>
  <si>
    <t>（西暦）</t>
    <rPh sb="1" eb="3">
      <t>ｾｲﾚｷ</t>
    </rPh>
    <phoneticPr fontId="44" type="halfwidthKatakana"/>
  </si>
  <si>
    <t>生年月日</t>
    <rPh sb="0" eb="2">
      <t>ｾｲﾈﾝ</t>
    </rPh>
    <rPh sb="2" eb="4">
      <t>ｶﾞｯﾋﾟ</t>
    </rPh>
    <phoneticPr fontId="44" type="halfwidthKatakana"/>
  </si>
  <si>
    <t>現住所</t>
    <rPh sb="0" eb="3">
      <t>ｹﾞﾝｼﾞｭｳｼｮ</t>
    </rPh>
    <phoneticPr fontId="44" type="halfwidthKatakana"/>
  </si>
  <si>
    <t>〒</t>
    <phoneticPr fontId="44" type="halfwidthKatakana"/>
  </si>
  <si>
    <t>←建物名・部屋番号まで必ず記入</t>
    <phoneticPr fontId="44" type="halfwidthKatakana"/>
  </si>
  <si>
    <t>電話番号</t>
    <rPh sb="0" eb="4">
      <t>ﾃﾞﾝﾜﾊﾞﾝｺﾞｳ</t>
    </rPh>
    <phoneticPr fontId="44" type="halfwidthKatakana"/>
  </si>
  <si>
    <t>住所フリガナ</t>
    <rPh sb="0" eb="1">
      <t>ｼﾞｭｳ</t>
    </rPh>
    <rPh sb="1" eb="2">
      <t>ｼｮ</t>
    </rPh>
    <phoneticPr fontId="44" type="halfwidthKatakana"/>
  </si>
  <si>
    <t>フリガナ</t>
    <phoneticPr fontId="44" type="halfwidthKatakana"/>
  </si>
  <si>
    <t>←不動産キャリアパーソン講座受講者の氏名・フリガナを入力</t>
    <rPh sb="1" eb="4">
      <t>ﾌﾄﾞｳｻﾝ</t>
    </rPh>
    <rPh sb="12" eb="17">
      <t>ｺｳｻﾞｼﾞｭｺｳｼｬ</t>
    </rPh>
    <rPh sb="18" eb="20">
      <t>ｼﾒｲ</t>
    </rPh>
    <rPh sb="26" eb="28">
      <t>ﾆｭｳﾘｮｸ</t>
    </rPh>
    <phoneticPr fontId="23" type="halfwidthKatakana"/>
  </si>
  <si>
    <t>※連動書式利用上の注意事項について</t>
    <phoneticPr fontId="23"/>
  </si>
  <si>
    <t>開業までの流れ</t>
    <rPh sb="0" eb="2">
      <t>カイギョウ</t>
    </rPh>
    <rPh sb="5" eb="6">
      <t>ナガ</t>
    </rPh>
    <phoneticPr fontId="23"/>
  </si>
  <si>
    <t>●入会申込書提出窓口　各支部（</t>
    <phoneticPr fontId="23"/>
  </si>
  <si>
    <t>支部のご案内</t>
    <rPh sb="0" eb="2">
      <t>シブ</t>
    </rPh>
    <rPh sb="4" eb="6">
      <t>アンナイ</t>
    </rPh>
    <phoneticPr fontId="23"/>
  </si>
  <si>
    <t>)</t>
    <phoneticPr fontId="23"/>
  </si>
  <si>
    <t>（※必須事項）支部に入会申請を実施する際は、必ず事前に連絡をしたうえで、
　申込方法、必要書類、締切日等の確認を行ってください。</t>
    <phoneticPr fontId="23"/>
  </si>
  <si>
    <t>※申請書類の中で不備・不明な点が生じた場合、直接各窓口に問い合わせ下さい。
　この書式は当協会オリジナル書式となりますので、万一不備等があった場合は当協会は責任を負いません。</t>
    <phoneticPr fontId="23"/>
  </si>
  <si>
    <r>
      <rPr>
        <b/>
        <sz val="12"/>
        <color rgb="FFFF0000"/>
        <rFont val="Meiryo UI"/>
        <family val="3"/>
        <charset val="128"/>
      </rPr>
      <t>”業務に従事する”</t>
    </r>
    <r>
      <rPr>
        <sz val="11"/>
        <color rgb="FFFF0000"/>
        <rFont val="Meiryo UI"/>
        <family val="3"/>
        <charset val="128"/>
      </rPr>
      <t>その他役員がいる場合、</t>
    </r>
    <rPh sb="1" eb="3">
      <t>ｷﾞｮｳﾑ</t>
    </rPh>
    <rPh sb="4" eb="6">
      <t>ｼﾞｭｳｼﾞ</t>
    </rPh>
    <rPh sb="11" eb="12">
      <t>ﾀ</t>
    </rPh>
    <rPh sb="12" eb="14">
      <t>ﾔｸｲﾝ</t>
    </rPh>
    <rPh sb="17" eb="19">
      <t>ﾊﾞｱｲ</t>
    </rPh>
    <phoneticPr fontId="23" type="halfwidthKatakana"/>
  </si>
  <si>
    <r>
      <rPr>
        <sz val="11"/>
        <color rgb="FFFF0000"/>
        <rFont val="Meiryo UI"/>
        <family val="3"/>
        <charset val="128"/>
      </rPr>
      <t>下の</t>
    </r>
    <r>
      <rPr>
        <b/>
        <sz val="11"/>
        <color rgb="FFFF0000"/>
        <rFont val="Meiryo UI"/>
        <family val="3"/>
        <charset val="128"/>
      </rPr>
      <t>「宅地建物取引業に従事する者」</t>
    </r>
    <rPh sb="0" eb="1">
      <t>ｼﾀ</t>
    </rPh>
    <rPh sb="3" eb="5">
      <t>ﾀｸﾁ</t>
    </rPh>
    <rPh sb="5" eb="7">
      <t>ﾀﾃﾓﾉ</t>
    </rPh>
    <rPh sb="7" eb="10">
      <t>ﾄﾘﾋｷｷﾞｮｳ</t>
    </rPh>
    <phoneticPr fontId="23" type="halfwidthKatakana"/>
  </si>
  <si>
    <t>にも入力が必要！</t>
    <phoneticPr fontId="23" type="halfwidthKatakana"/>
  </si>
  <si>
    <r>
      <rPr>
        <b/>
        <sz val="12"/>
        <color rgb="FFFF0000"/>
        <rFont val="Meiryo UI"/>
        <family val="3"/>
        <charset val="128"/>
      </rPr>
      <t>”業務に従事する”</t>
    </r>
    <r>
      <rPr>
        <sz val="11"/>
        <color rgb="FFFF0000"/>
        <rFont val="Meiryo UI"/>
        <family val="3"/>
        <charset val="128"/>
      </rPr>
      <t>相談役・顧問がいる場合、</t>
    </r>
    <rPh sb="9" eb="12">
      <t>ｿｳﾀﾞﾝﾔｸ</t>
    </rPh>
    <rPh sb="13" eb="15">
      <t>ｺﾓﾝ</t>
    </rPh>
    <rPh sb="18" eb="20">
      <t>ﾊﾞｱｲ</t>
    </rPh>
    <phoneticPr fontId="23" type="halfwidthKatakana"/>
  </si>
  <si>
    <r>
      <rPr>
        <b/>
        <sz val="12"/>
        <color rgb="FFFF0000"/>
        <rFont val="Meiryo UI"/>
        <family val="3"/>
        <charset val="128"/>
      </rPr>
      <t>”業務に従事する”</t>
    </r>
    <r>
      <rPr>
        <sz val="11"/>
        <color rgb="FFFF0000"/>
        <rFont val="Meiryo UI"/>
        <family val="3"/>
        <charset val="128"/>
      </rPr>
      <t>株主・出資者がいる場合、</t>
    </r>
    <rPh sb="9" eb="11">
      <t>ｶﾌﾞﾇｼ</t>
    </rPh>
    <rPh sb="12" eb="15">
      <t>ｼｭｯｼｼｬ</t>
    </rPh>
    <rPh sb="18" eb="20">
      <t>ﾊﾞｱｲ</t>
    </rPh>
    <phoneticPr fontId="23" type="halfwidthKatakana"/>
  </si>
  <si>
    <t>代表者以外に専任の宅地建物取引士１人目が</t>
    <rPh sb="0" eb="5">
      <t>ﾀﾞｲﾋｮｳｼｬｲｶﾞｲ</t>
    </rPh>
    <rPh sb="6" eb="8">
      <t>ｾﾝﾆﾝ</t>
    </rPh>
    <phoneticPr fontId="23" type="halfwidthKatakana"/>
  </si>
  <si>
    <t>従事する者の入力はこちら</t>
    <rPh sb="0" eb="2">
      <t>ｼﾞｭｳｼﾞ</t>
    </rPh>
    <rPh sb="4" eb="5">
      <t>ﾓﾉ</t>
    </rPh>
    <rPh sb="6" eb="8">
      <t>ﾆｭｳﾘｮｸ</t>
    </rPh>
    <phoneticPr fontId="23" type="halfwidthKatakana"/>
  </si>
  <si>
    <t>代表以外の専任１人目の情報を入力</t>
    <rPh sb="0" eb="4">
      <t>ﾀﾞｲﾋｮｳｲｶﾞｲ</t>
    </rPh>
    <rPh sb="5" eb="7">
      <t>ｾﾝﾆﾝ</t>
    </rPh>
    <rPh sb="8" eb="9">
      <t>ﾆﾝ</t>
    </rPh>
    <rPh sb="9" eb="10">
      <t>ﾒ</t>
    </rPh>
    <rPh sb="11" eb="13">
      <t>ｼﾞｮｳﾎｳ</t>
    </rPh>
    <rPh sb="14" eb="16">
      <t>ﾆｭｳﾘｮｸ</t>
    </rPh>
    <phoneticPr fontId="23" type="halfwidthKatakana"/>
  </si>
  <si>
    <r>
      <rPr>
        <sz val="11"/>
        <color rgb="FFFF0000"/>
        <rFont val="Meiryo UI"/>
        <family val="3"/>
        <charset val="128"/>
      </rPr>
      <t>いる場合には、</t>
    </r>
    <r>
      <rPr>
        <b/>
        <sz val="11"/>
        <color rgb="FFFF0000"/>
        <rFont val="Meiryo UI"/>
        <family val="3"/>
        <charset val="128"/>
      </rPr>
      <t>従事する者２人目に情報をに入力！</t>
    </r>
    <rPh sb="2" eb="4">
      <t>ﾊﾞｱｲ</t>
    </rPh>
    <rPh sb="7" eb="9">
      <t>ｼﾞｭｳｼﾞ</t>
    </rPh>
    <rPh sb="11" eb="12">
      <t>ﾓﾉ</t>
    </rPh>
    <phoneticPr fontId="23" type="halfwidthKatakana"/>
  </si>
  <si>
    <t>使用人の氏名</t>
    <rPh sb="0" eb="3">
      <t>シヨウニン</t>
    </rPh>
    <rPh sb="4" eb="5">
      <t>シ</t>
    </rPh>
    <rPh sb="5" eb="6">
      <t>メイ</t>
    </rPh>
    <phoneticPr fontId="23"/>
  </si>
  <si>
    <t>従事する者2人目から入力</t>
    <rPh sb="5" eb="8">
      <t>ﾌﾀﾘﾒ</t>
    </rPh>
    <rPh sb="10" eb="12">
      <t>ﾆｭｳﾘｮｸ</t>
    </rPh>
    <phoneticPr fontId="23" type="halfwidthKatakana"/>
  </si>
  <si>
    <t>代表者が専任の場合で従事する者がいる場合は</t>
    <rPh sb="0" eb="2">
      <t>ﾀﾞｲﾋｮｳ</t>
    </rPh>
    <rPh sb="2" eb="3">
      <t>ｼｬ</t>
    </rPh>
    <rPh sb="4" eb="6">
      <t>ｾﾝﾆﾝ</t>
    </rPh>
    <rPh sb="7" eb="9">
      <t>ﾊﾞｱｲ</t>
    </rPh>
    <phoneticPr fontId="23" type="halfwidthKatakana"/>
  </si>
  <si>
    <t>5</t>
  </si>
  <si>
    <t>6</t>
  </si>
  <si>
    <t>7</t>
  </si>
  <si>
    <t>8</t>
  </si>
  <si>
    <t>9</t>
  </si>
  <si>
    <t>10</t>
  </si>
  <si>
    <t>11</t>
  </si>
  <si>
    <t>12</t>
  </si>
  <si>
    <t>代表者の職歴が10項目で
足らない場合は、用紙に
直接入力　→こちら</t>
    <rPh sb="0" eb="3">
      <t>ダイヒョウシャ</t>
    </rPh>
    <rPh sb="4" eb="6">
      <t>ショクレキ</t>
    </rPh>
    <rPh sb="9" eb="11">
      <t>コウモク</t>
    </rPh>
    <rPh sb="13" eb="14">
      <t>タ</t>
    </rPh>
    <rPh sb="17" eb="19">
      <t>バアイ</t>
    </rPh>
    <rPh sb="21" eb="23">
      <t>ヨウシ</t>
    </rPh>
    <rPh sb="25" eb="27">
      <t>チョクセツ</t>
    </rPh>
    <rPh sb="27" eb="29">
      <t>ニュウリョク</t>
    </rPh>
    <phoneticPr fontId="44"/>
  </si>
  <si>
    <t>【重要】　はじめに</t>
    <rPh sb="1" eb="3">
      <t>ジュウヨウ</t>
    </rPh>
    <phoneticPr fontId="23"/>
  </si>
  <si>
    <t>利用環境について</t>
    <rPh sb="0" eb="4">
      <t>リヨウカンキョウ</t>
    </rPh>
    <phoneticPr fontId="23"/>
  </si>
  <si>
    <t>№</t>
    <phoneticPr fontId="23"/>
  </si>
  <si>
    <t>推奨</t>
    <rPh sb="0" eb="2">
      <t>スイショウ</t>
    </rPh>
    <phoneticPr fontId="23"/>
  </si>
  <si>
    <t>○</t>
    <phoneticPr fontId="23"/>
  </si>
  <si>
    <t>商品名</t>
    <rPh sb="0" eb="3">
      <t>ショウヒンメイ</t>
    </rPh>
    <phoneticPr fontId="23"/>
  </si>
  <si>
    <t>Microsoft Excel</t>
    <phoneticPr fontId="23"/>
  </si>
  <si>
    <t>バージョン</t>
    <phoneticPr fontId="23"/>
  </si>
  <si>
    <t>2021</t>
    <phoneticPr fontId="23"/>
  </si>
  <si>
    <t>office 365</t>
    <phoneticPr fontId="23"/>
  </si>
  <si>
    <t>2019</t>
    <phoneticPr fontId="23"/>
  </si>
  <si>
    <t>2016</t>
    <phoneticPr fontId="23"/>
  </si>
  <si>
    <t>2013</t>
    <phoneticPr fontId="23"/>
  </si>
  <si>
    <t>2010</t>
    <phoneticPr fontId="23"/>
  </si>
  <si>
    <t>2007</t>
    <phoneticPr fontId="23"/>
  </si>
  <si>
    <t>2003</t>
    <phoneticPr fontId="23"/>
  </si>
  <si>
    <t>△</t>
    <phoneticPr fontId="23"/>
  </si>
  <si>
    <t>×</t>
    <phoneticPr fontId="23"/>
  </si>
  <si>
    <t>ロゴ等</t>
    <rPh sb="2" eb="3">
      <t>トウ</t>
    </rPh>
    <phoneticPr fontId="23"/>
  </si>
  <si>
    <t>Microsoft
（マイクロソフト）</t>
    <phoneticPr fontId="23"/>
  </si>
  <si>
    <t>メーカ／サービス</t>
    <phoneticPr fontId="23"/>
  </si>
  <si>
    <t>Apache OpenOffice</t>
    <phoneticPr fontId="23"/>
  </si>
  <si>
    <t>LibreOffice
（リブレオフィス）</t>
    <phoneticPr fontId="23"/>
  </si>
  <si>
    <t>バージョン7.2.1
以前</t>
    <rPh sb="11" eb="13">
      <t>イゼン</t>
    </rPh>
    <phoneticPr fontId="23"/>
  </si>
  <si>
    <r>
      <t xml:space="preserve">WPS Office 2
</t>
    </r>
    <r>
      <rPr>
        <sz val="10"/>
        <rFont val="Meiryo UI"/>
        <family val="3"/>
        <charset val="128"/>
      </rPr>
      <t>WPS Spreadsheets</t>
    </r>
    <phoneticPr fontId="23"/>
  </si>
  <si>
    <t>KINGSOFT
キングソフト</t>
    <phoneticPr fontId="23"/>
  </si>
  <si>
    <t>Microsoft Office
Online</t>
    <phoneticPr fontId="23"/>
  </si>
  <si>
    <t>--</t>
    <phoneticPr fontId="23"/>
  </si>
  <si>
    <t>4.1.11
以前</t>
    <rPh sb="7" eb="9">
      <t>イゼン</t>
    </rPh>
    <phoneticPr fontId="23"/>
  </si>
  <si>
    <t>Apache Software
Foundation</t>
    <phoneticPr fontId="23"/>
  </si>
  <si>
    <r>
      <rPr>
        <b/>
        <u/>
        <sz val="18"/>
        <color rgb="FF0000FF"/>
        <rFont val="ＭＳ Ｐゴシック"/>
        <family val="3"/>
        <charset val="128"/>
      </rPr>
      <t>次へ：利用方法や注意点</t>
    </r>
    <r>
      <rPr>
        <u/>
        <sz val="11"/>
        <color indexed="12"/>
        <rFont val="ＭＳ Ｐゴシック"/>
        <family val="3"/>
        <charset val="128"/>
      </rPr>
      <t>（クリック）</t>
    </r>
    <rPh sb="0" eb="1">
      <t>ツギ</t>
    </rPh>
    <rPh sb="3" eb="7">
      <t>リヨウホウホウ</t>
    </rPh>
    <rPh sb="8" eb="11">
      <t>チュウイテン</t>
    </rPh>
    <phoneticPr fontId="23"/>
  </si>
  <si>
    <r>
      <t>この書式は、Microsoft OfficeのExcel（エクセル）での作成と出力（印刷）を前提に制作されています。
以下のソフトウェアなどの無料または廉価なExcel互換ソフト・サービスでは、動作保証されていません。</t>
    </r>
    <r>
      <rPr>
        <sz val="9"/>
        <rFont val="Meiryo UI"/>
        <family val="3"/>
        <charset val="128"/>
      </rPr>
      <t>（2021年10月現在）</t>
    </r>
    <rPh sb="36" eb="38">
      <t>サクセイ</t>
    </rPh>
    <rPh sb="39" eb="41">
      <t>シュツリョク</t>
    </rPh>
    <rPh sb="42" eb="44">
      <t>インサツ</t>
    </rPh>
    <rPh sb="46" eb="48">
      <t>ゼンテイ</t>
    </rPh>
    <rPh sb="49" eb="51">
      <t>セイサク</t>
    </rPh>
    <rPh sb="59" eb="61">
      <t>イカ</t>
    </rPh>
    <rPh sb="71" eb="73">
      <t>ムリョウ</t>
    </rPh>
    <rPh sb="76" eb="78">
      <t>レンカ</t>
    </rPh>
    <rPh sb="84" eb="86">
      <t>ゴカン</t>
    </rPh>
    <rPh sb="97" eb="101">
      <t>ドウサホショウ</t>
    </rPh>
    <rPh sb="114" eb="115">
      <t>ネン</t>
    </rPh>
    <rPh sb="117" eb="120">
      <t>ガツゲンザイ</t>
    </rPh>
    <phoneticPr fontId="23"/>
  </si>
  <si>
    <t>(お問い合わせ窓口)</t>
  </si>
  <si>
    <r>
      <t xml:space="preserve">※ </t>
    </r>
    <r>
      <rPr>
        <sz val="12"/>
        <color rgb="FFFF0000"/>
        <rFont val="ＭＳ Ｐゴシック"/>
        <family val="3"/>
        <charset val="128"/>
      </rPr>
      <t>従事した職務内容の最後の欄に</t>
    </r>
    <rPh sb="11" eb="13">
      <t>サイゴ</t>
    </rPh>
    <rPh sb="14" eb="15">
      <t>ラン</t>
    </rPh>
    <phoneticPr fontId="44"/>
  </si>
  <si>
    <r>
      <t>　「現在に至る」</t>
    </r>
    <r>
      <rPr>
        <sz val="14"/>
        <color rgb="FFFF0000"/>
        <rFont val="ＭＳ Ｐゴシック"/>
        <family val="3"/>
        <charset val="128"/>
      </rPr>
      <t>と入力する</t>
    </r>
    <rPh sb="9" eb="11">
      <t>ニュウリョク</t>
    </rPh>
    <phoneticPr fontId="44"/>
  </si>
  <si>
    <t>専任の宅地建物取引士（１人目）の
職歴が１０項目で足らない場合は、
用紙に直接入力　→こちら</t>
    <rPh sb="0" eb="2">
      <t>センニン</t>
    </rPh>
    <rPh sb="3" eb="5">
      <t>タクチ</t>
    </rPh>
    <rPh sb="5" eb="7">
      <t>タテモノ</t>
    </rPh>
    <rPh sb="7" eb="9">
      <t>トリヒキ</t>
    </rPh>
    <rPh sb="9" eb="10">
      <t>シ</t>
    </rPh>
    <rPh sb="12" eb="13">
      <t>ニン</t>
    </rPh>
    <rPh sb="13" eb="14">
      <t>メ</t>
    </rPh>
    <rPh sb="17" eb="19">
      <t>ショクレキ</t>
    </rPh>
    <rPh sb="22" eb="24">
      <t>コウモク</t>
    </rPh>
    <rPh sb="25" eb="26">
      <t>タ</t>
    </rPh>
    <rPh sb="29" eb="31">
      <t>バアイ</t>
    </rPh>
    <rPh sb="34" eb="36">
      <t>ヨウシ</t>
    </rPh>
    <rPh sb="37" eb="39">
      <t>チョクセツ</t>
    </rPh>
    <rPh sb="39" eb="41">
      <t>ニュウリョク</t>
    </rPh>
    <phoneticPr fontId="44"/>
  </si>
  <si>
    <t>平成11年</t>
    <rPh sb="0" eb="2">
      <t>ヘイセイ</t>
    </rPh>
    <rPh sb="4" eb="5">
      <t>ネン</t>
    </rPh>
    <phoneticPr fontId="11"/>
  </si>
  <si>
    <t/>
  </si>
  <si>
    <t>選択　▼</t>
  </si>
  <si>
    <r>
      <t>以下の項目は</t>
    </r>
    <r>
      <rPr>
        <b/>
        <sz val="14"/>
        <color theme="0"/>
        <rFont val="ＭＳ Ｐゴシック"/>
        <family val="3"/>
        <charset val="128"/>
      </rPr>
      <t>宅建協会</t>
    </r>
    <r>
      <rPr>
        <sz val="9"/>
        <color theme="0"/>
        <rFont val="ＭＳ Ｐゴシック"/>
        <family val="3"/>
        <charset val="128"/>
      </rPr>
      <t>（※1）</t>
    </r>
    <r>
      <rPr>
        <b/>
        <sz val="12"/>
        <color theme="0"/>
        <rFont val="ＭＳ Ｐゴシック"/>
        <family val="3"/>
        <charset val="128"/>
      </rPr>
      <t>、</t>
    </r>
    <r>
      <rPr>
        <b/>
        <sz val="14"/>
        <color theme="0"/>
        <rFont val="ＭＳ Ｐゴシック"/>
        <family val="3"/>
        <charset val="128"/>
      </rPr>
      <t>保証協会</t>
    </r>
    <r>
      <rPr>
        <sz val="9"/>
        <color theme="0"/>
        <rFont val="ＭＳ Ｐゴシック"/>
        <family val="3"/>
        <charset val="128"/>
      </rPr>
      <t>（※2）</t>
    </r>
    <r>
      <rPr>
        <b/>
        <sz val="12"/>
        <color theme="0"/>
        <rFont val="ＭＳ Ｐゴシック"/>
        <family val="3"/>
        <charset val="128"/>
      </rPr>
      <t>入会申込および利用申込に必要</t>
    </r>
    <rPh sb="0" eb="2">
      <t>ｲｶ</t>
    </rPh>
    <rPh sb="3" eb="5">
      <t>ｺｳﾓｸ</t>
    </rPh>
    <rPh sb="6" eb="8">
      <t>ﾀｯｹﾝ</t>
    </rPh>
    <rPh sb="8" eb="10">
      <t>ｷｮｳｶｲ</t>
    </rPh>
    <rPh sb="15" eb="17">
      <t>ﾎｼｮｳ</t>
    </rPh>
    <rPh sb="17" eb="19">
      <t>ｷｮｳｶｲ</t>
    </rPh>
    <rPh sb="23" eb="25">
      <t>ﾆｭｳｶｲ</t>
    </rPh>
    <rPh sb="25" eb="27">
      <t>ﾓｳｼｺﾐ</t>
    </rPh>
    <rPh sb="30" eb="32">
      <t>ﾘﾖｳ</t>
    </rPh>
    <rPh sb="32" eb="34">
      <t>ﾓｳｼｺ</t>
    </rPh>
    <rPh sb="35" eb="37">
      <t>ﾋﾂﾖｳ</t>
    </rPh>
    <phoneticPr fontId="23" type="halfwidthKatakana"/>
  </si>
  <si>
    <t>不動産仲介業</t>
    <rPh sb="0" eb="3">
      <t>ﾌﾄﾞｳｻﾝ</t>
    </rPh>
    <rPh sb="3" eb="5">
      <t>ﾁｭｳｶｲ</t>
    </rPh>
    <rPh sb="5" eb="6">
      <t>ｷﾞｮｳ</t>
    </rPh>
    <phoneticPr fontId="44" type="halfwidthKatakana"/>
  </si>
  <si>
    <t>不動産管理業</t>
    <rPh sb="0" eb="3">
      <t>ﾌﾄﾞｳｻﾝ</t>
    </rPh>
    <rPh sb="3" eb="5">
      <t>ｶﾝﾘ</t>
    </rPh>
    <rPh sb="5" eb="6">
      <t>ｷﾞｮｳ</t>
    </rPh>
    <phoneticPr fontId="44" type="halfwidthKatakana"/>
  </si>
  <si>
    <t>不動産その他</t>
    <rPh sb="0" eb="3">
      <t>ﾌﾄﾞｳｻﾝ</t>
    </rPh>
    <rPh sb="5" eb="6">
      <t>ﾀ</t>
    </rPh>
    <phoneticPr fontId="44" type="halfwidthKatakana"/>
  </si>
  <si>
    <t>建設業</t>
    <phoneticPr fontId="44" type="halfwidthKatakana"/>
  </si>
  <si>
    <t>製造業</t>
    <phoneticPr fontId="44" type="halfwidthKatakana"/>
  </si>
  <si>
    <t>情報通信業</t>
    <phoneticPr fontId="44" type="halfwidthKatakana"/>
  </si>
  <si>
    <t>運輸業</t>
    <phoneticPr fontId="44" type="halfwidthKatakana"/>
  </si>
  <si>
    <t>卸売・小売業</t>
    <phoneticPr fontId="44" type="halfwidthKatakana"/>
  </si>
  <si>
    <t>金融・保険業</t>
    <phoneticPr fontId="44" type="halfwidthKatakana"/>
  </si>
  <si>
    <t>飲食店，宿泊業</t>
    <phoneticPr fontId="44" type="halfwidthKatakana"/>
  </si>
  <si>
    <t>医療，福祉</t>
    <phoneticPr fontId="44" type="halfwidthKatakana"/>
  </si>
  <si>
    <t>教育，学習支援業</t>
    <phoneticPr fontId="44" type="halfwidthKatakana"/>
  </si>
  <si>
    <t>農業，林業，漁業</t>
    <rPh sb="0" eb="2">
      <t>ﾉｳｷﾞｮｳ</t>
    </rPh>
    <rPh sb="3" eb="5">
      <t>ﾘﾝｷﾞｮｳ</t>
    </rPh>
    <rPh sb="6" eb="8">
      <t>ｷﾞｮｷﾞｮｳ</t>
    </rPh>
    <phoneticPr fontId="44" type="halfwidthKatakana"/>
  </si>
  <si>
    <t>他のサービス業</t>
    <rPh sb="0" eb="1">
      <t>ﾀ</t>
    </rPh>
    <phoneticPr fontId="44" type="halfwidthKatakana"/>
  </si>
  <si>
    <t>公務</t>
    <phoneticPr fontId="44" type="halfwidthKatakana"/>
  </si>
  <si>
    <t>※自由入力可能</t>
    <rPh sb="1" eb="3">
      <t>ｼﾞﾕｳ</t>
    </rPh>
    <rPh sb="3" eb="5">
      <t>ﾆｭｳﾘｮｸ</t>
    </rPh>
    <rPh sb="5" eb="7">
      <t>ｶﾉｳ</t>
    </rPh>
    <phoneticPr fontId="44" type="halfwidthKatakana"/>
  </si>
  <si>
    <t>自己所有</t>
    <rPh sb="0" eb="2">
      <t>ｼﾞｺ</t>
    </rPh>
    <rPh sb="2" eb="4">
      <t>ｼｮﾕｳ</t>
    </rPh>
    <phoneticPr fontId="44" type="halfwidthKatakana"/>
  </si>
  <si>
    <t>https://www.stat.go.jp/data/kakei/2004np/04nh04.html</t>
    <phoneticPr fontId="44" type="halfwidthKatakana"/>
  </si>
  <si>
    <t>納付</t>
    <rPh sb="0" eb="2">
      <t>ﾉｳﾌ</t>
    </rPh>
    <phoneticPr fontId="44" type="halfwidthKatakana"/>
  </si>
  <si>
    <t>04：代表社員（合同会社）</t>
    <rPh sb="8" eb="10">
      <t>ゴウドウ</t>
    </rPh>
    <phoneticPr fontId="44"/>
  </si>
  <si>
    <t>05：社員（合同会社）</t>
    <rPh sb="6" eb="8">
      <t>ゴウドウ</t>
    </rPh>
    <phoneticPr fontId="44"/>
  </si>
  <si>
    <t>支部長名</t>
    <rPh sb="0" eb="2">
      <t>シブ</t>
    </rPh>
    <rPh sb="2" eb="3">
      <t>チョウ</t>
    </rPh>
    <rPh sb="3" eb="4">
      <t>メイ</t>
    </rPh>
    <phoneticPr fontId="23"/>
  </si>
  <si>
    <t>５．</t>
    <phoneticPr fontId="23"/>
  </si>
  <si>
    <t>４．</t>
    <phoneticPr fontId="23"/>
  </si>
  <si>
    <t>３．</t>
    <phoneticPr fontId="23"/>
  </si>
  <si>
    <t>２．</t>
    <phoneticPr fontId="23"/>
  </si>
  <si>
    <t>１．</t>
    <phoneticPr fontId="23"/>
  </si>
  <si>
    <t>記</t>
    <rPh sb="0" eb="1">
      <t>キ</t>
    </rPh>
    <phoneticPr fontId="23"/>
  </si>
  <si>
    <t>営業保証金供託</t>
    <rPh sb="0" eb="2">
      <t>エイギョウ</t>
    </rPh>
    <rPh sb="2" eb="5">
      <t>ホショウキン</t>
    </rPh>
    <rPh sb="5" eb="7">
      <t>キョウタク</t>
    </rPh>
    <phoneticPr fontId="44"/>
  </si>
  <si>
    <t>公益社団法人　全国宅地建物取引業保証協会</t>
  </si>
  <si>
    <t>㊞</t>
  </si>
  <si>
    <t>第　　　　号</t>
    <rPh sb="0" eb="1">
      <t>ダイ</t>
    </rPh>
    <rPh sb="5" eb="6">
      <t>ゴウ</t>
    </rPh>
    <phoneticPr fontId="23"/>
  </si>
  <si>
    <t xml:space="preserve"> </t>
    <phoneticPr fontId="23"/>
  </si>
  <si>
    <t>（求償№4民改)</t>
    <rPh sb="1" eb="3">
      <t>キュウショウ</t>
    </rPh>
    <rPh sb="5" eb="6">
      <t>ミン</t>
    </rPh>
    <rPh sb="6" eb="7">
      <t>カイ</t>
    </rPh>
    <phoneticPr fontId="23"/>
  </si>
  <si>
    <t>　　　　　　　　　　　　連帯保証人　　　　　　　　　　　　　　　　　　　　㊞</t>
    <rPh sb="12" eb="14">
      <t>レンタイ</t>
    </rPh>
    <rPh sb="14" eb="16">
      <t>ホショウ</t>
    </rPh>
    <rPh sb="16" eb="17">
      <t>ニン</t>
    </rPh>
    <phoneticPr fontId="23"/>
  </si>
  <si>
    <t>　　　　　　　　　　　　住　　　所</t>
    <rPh sb="12" eb="13">
      <t>ジュウ</t>
    </rPh>
    <rPh sb="16" eb="17">
      <t>ショ</t>
    </rPh>
    <phoneticPr fontId="23"/>
  </si>
  <si>
    <t>（極度額は、宅地建物取引業法第64条の８第１項の規定により①主たる事務所分として1,000万円、②設置する従たる事務所の数に500万円を乗じた額を算出し、①と②の合計額を記入。）</t>
    <rPh sb="36" eb="37">
      <t>ブン</t>
    </rPh>
    <rPh sb="49" eb="51">
      <t>セッチ</t>
    </rPh>
    <rPh sb="53" eb="54">
      <t>ジュウ</t>
    </rPh>
    <rPh sb="60" eb="61">
      <t>カズ</t>
    </rPh>
    <rPh sb="68" eb="69">
      <t>ジョウ</t>
    </rPh>
    <rPh sb="71" eb="72">
      <t>ガク</t>
    </rPh>
    <rPh sb="73" eb="75">
      <t>サンシュツ</t>
    </rPh>
    <phoneticPr fontId="23"/>
  </si>
  <si>
    <t>万 円</t>
    <phoneticPr fontId="23"/>
  </si>
  <si>
    <t>極度額：</t>
    <phoneticPr fontId="23"/>
  </si>
  <si>
    <t>連　帯　保　証　書</t>
    <rPh sb="0" eb="1">
      <t>レン</t>
    </rPh>
    <rPh sb="2" eb="3">
      <t>オビ</t>
    </rPh>
    <rPh sb="4" eb="5">
      <t>ホ</t>
    </rPh>
    <rPh sb="6" eb="7">
      <t>アカシ</t>
    </rPh>
    <rPh sb="8" eb="9">
      <t>ショ</t>
    </rPh>
    <phoneticPr fontId="23"/>
  </si>
  <si>
    <t>本会会員の個人情報の取扱いについて</t>
  </si>
  <si>
    <r>
      <t xml:space="preserve"> </t>
    </r>
    <r>
      <rPr>
        <b/>
        <sz val="11"/>
        <color rgb="FF000000"/>
        <rFont val="ＭＳ 明朝"/>
        <family val="1"/>
        <charset val="128"/>
      </rPr>
      <t xml:space="preserve"> １．個人情報の保有</t>
    </r>
  </si>
  <si>
    <t>本会は、入会申込書、宅地建物取引業者名簿、登記事項証明書等によりご提供いただいた個人情報及び本会の業務上で取得した個人情報を保有します。</t>
  </si>
  <si>
    <t>２．個人情報の利用目的</t>
  </si>
  <si>
    <t xml:space="preserve">本会は取得した個人情報の取扱いについて、下記目的の範囲内で利用いたします。 </t>
  </si>
  <si>
    <t>（1）会員登録情報……宅地建物取引業法・本会内規等に定めのある事務手続き（入退会、会費徴収、分担金の供託・差押等）やその他の本会会務活動全般（事務連絡・情報誌の送付等）について利用するため</t>
  </si>
  <si>
    <t>（2）苦情相談・苦情解決申出・認証申出に関する情報……本会が実施する相談業務・苦情解決業務・弁済業務の申出における個人情報について、業務に必要な範囲内で利用するため</t>
  </si>
  <si>
    <t>（3）手付金等保管・手付金保証業務に関する情報……同業務に必要な範囲内で利用するため</t>
  </si>
  <si>
    <t>(4) 研修関係情報……本会が実施する各種研修の事務の管理に利用するため</t>
  </si>
  <si>
    <t>（5）求償関係者情報……本会に債務を負担する者の情報を債権回収に必要な範囲内で利用するとともに関係機関・関係団体・ホームページ・各種会議資料及び本会発行の機関誌の閲覧者に提供するため</t>
  </si>
  <si>
    <t>３．個人情報に関するお問い合わせ、開示、訂正、利用停止等について</t>
  </si>
  <si>
    <t>本会が保有する個人データの開示、訂正、追加、削除、利用停止、消去または提供の停止をご希望の方は、必要となる手続について下記のお問い合わせ窓口までお申出ください。</t>
  </si>
  <si>
    <t>４．改定について</t>
  </si>
  <si>
    <t>または　公益社団法人 全国宅地建物取引業保証協会 中央本部</t>
  </si>
  <si>
    <t>住所 東京都千代田区岩本町2-6-3 全宅連会館2F</t>
  </si>
  <si>
    <t xml:space="preserve">℡ 03－5821－8121 </t>
  </si>
  <si>
    <t>（求償№5民改)</t>
    <rPh sb="1" eb="3">
      <t>キュウショウ</t>
    </rPh>
    <rPh sb="5" eb="6">
      <t>ミン</t>
    </rPh>
    <rPh sb="6" eb="7">
      <t>カイ</t>
    </rPh>
    <phoneticPr fontId="23"/>
  </si>
  <si>
    <t>とする連帯保証書を改めて提出いたします。なお、本誓約に違背した場合は直ちに退会</t>
    <phoneticPr fontId="23"/>
  </si>
  <si>
    <t>する額が増額となった場合、その増額後の政令で定める営業保証金相当額を極度額</t>
    <phoneticPr fontId="23"/>
  </si>
  <si>
    <t>で定める額が増額になり、宅地建物取引業法第64条の8第1項の営業保証金額に相当</t>
    <rPh sb="6" eb="8">
      <t>ゾウガク</t>
    </rPh>
    <rPh sb="30" eb="32">
      <t>エイギョウ</t>
    </rPh>
    <rPh sb="32" eb="35">
      <t>ホショウキン</t>
    </rPh>
    <rPh sb="35" eb="36">
      <t>ガク</t>
    </rPh>
    <phoneticPr fontId="23"/>
  </si>
  <si>
    <t>　また、弊社において事務所を新設した場合や宅地建物取引業法第25条第2項の政令</t>
    <rPh sb="4" eb="6">
      <t>ヘイシャ</t>
    </rPh>
    <rPh sb="10" eb="13">
      <t>ジムショ</t>
    </rPh>
    <rPh sb="14" eb="16">
      <t>シンセツ</t>
    </rPh>
    <rPh sb="18" eb="20">
      <t>バアイ</t>
    </rPh>
    <rPh sb="21" eb="23">
      <t>タクチ</t>
    </rPh>
    <rPh sb="23" eb="25">
      <t>タテモノ</t>
    </rPh>
    <rPh sb="25" eb="28">
      <t>トリヒキギョウ</t>
    </rPh>
    <rPh sb="28" eb="29">
      <t>ホウ</t>
    </rPh>
    <rPh sb="29" eb="30">
      <t>ダイ</t>
    </rPh>
    <rPh sb="32" eb="33">
      <t>ジョウ</t>
    </rPh>
    <rPh sb="33" eb="34">
      <t>ダイ</t>
    </rPh>
    <rPh sb="35" eb="36">
      <t>コウ</t>
    </rPh>
    <phoneticPr fontId="23"/>
  </si>
  <si>
    <t>するとともに、新任代表取締役（代表者）による別添の連帯保証書を提出いたします。　　</t>
    <rPh sb="7" eb="9">
      <t>シンニン</t>
    </rPh>
    <rPh sb="9" eb="10">
      <t>ダイ</t>
    </rPh>
    <rPh sb="10" eb="11">
      <t>ヒョウ</t>
    </rPh>
    <rPh sb="11" eb="14">
      <t>トリシマリヤク</t>
    </rPh>
    <rPh sb="22" eb="24">
      <t>ベッテン</t>
    </rPh>
    <rPh sb="25" eb="27">
      <t>レンタイ</t>
    </rPh>
    <rPh sb="27" eb="29">
      <t>ホショウ</t>
    </rPh>
    <rPh sb="29" eb="30">
      <t>ショ</t>
    </rPh>
    <rPh sb="31" eb="33">
      <t>テイシュツ</t>
    </rPh>
    <phoneticPr fontId="23"/>
  </si>
  <si>
    <t>　弊社の代表取締役（代表者）変更の場合には、直ちに貴協会宛に変更届出書を提出</t>
    <rPh sb="1" eb="3">
      <t>ヘイシャ</t>
    </rPh>
    <rPh sb="4" eb="5">
      <t>ダイ</t>
    </rPh>
    <rPh sb="5" eb="6">
      <t>ヒョウ</t>
    </rPh>
    <rPh sb="6" eb="9">
      <t>トリシマリヤク</t>
    </rPh>
    <rPh sb="14" eb="16">
      <t>ヘンコウ</t>
    </rPh>
    <rPh sb="17" eb="19">
      <t>バアイ</t>
    </rPh>
    <rPh sb="22" eb="23">
      <t>タダ</t>
    </rPh>
    <rPh sb="25" eb="26">
      <t>キ</t>
    </rPh>
    <rPh sb="26" eb="28">
      <t>キョウカイ</t>
    </rPh>
    <rPh sb="28" eb="29">
      <t>アテ</t>
    </rPh>
    <rPh sb="30" eb="32">
      <t>ヘンコウ</t>
    </rPh>
    <rPh sb="32" eb="33">
      <t>トドケ</t>
    </rPh>
    <rPh sb="33" eb="34">
      <t>デ</t>
    </rPh>
    <rPh sb="34" eb="35">
      <t>ショ</t>
    </rPh>
    <rPh sb="36" eb="38">
      <t>テイシュツ</t>
    </rPh>
    <phoneticPr fontId="23"/>
  </si>
  <si>
    <t>誓　　　　約　　　　書</t>
    <rPh sb="0" eb="1">
      <t>チカイ</t>
    </rPh>
    <rPh sb="5" eb="6">
      <t>ヤク</t>
    </rPh>
    <rPh sb="10" eb="11">
      <t>ショ</t>
    </rPh>
    <phoneticPr fontId="23"/>
  </si>
  <si>
    <t xml:space="preserve"> 第　　　　号</t>
    <rPh sb="1" eb="2">
      <t>ダイ</t>
    </rPh>
    <rPh sb="6" eb="7">
      <t>ゴウ</t>
    </rPh>
    <phoneticPr fontId="23"/>
  </si>
  <si>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4">
      <t>ハツ</t>
    </rPh>
    <rPh sb="34" eb="35">
      <t>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23"/>
  </si>
  <si>
    <r>
      <t xml:space="preserve">宅建士資格
</t>
    </r>
    <r>
      <rPr>
        <sz val="6"/>
        <rFont val="ＭＳ Ｐ明朝"/>
        <family val="1"/>
        <charset val="128"/>
      </rPr>
      <t>（試験合格のみ含む）</t>
    </r>
    <rPh sb="0" eb="2">
      <t>タッケン</t>
    </rPh>
    <rPh sb="2" eb="3">
      <t>シ</t>
    </rPh>
    <rPh sb="3" eb="5">
      <t>シカク</t>
    </rPh>
    <rPh sb="7" eb="9">
      <t>シケン</t>
    </rPh>
    <phoneticPr fontId="23"/>
  </si>
  <si>
    <t>２.　教材等送付先につきましては、確実にお受け取り可能な送付先をご指定願います。本会及び業務委託先からの</t>
    <rPh sb="44" eb="46">
      <t>ギョウム</t>
    </rPh>
    <phoneticPr fontId="23"/>
  </si>
  <si>
    <t>　　発送物について、長期不在など受講者様のご都合により本会に返送され、改めて本会より発送する場合には、</t>
    <phoneticPr fontId="23"/>
  </si>
  <si>
    <t>　　再発送費用等を受講者様にご負担いただく場合がございます。</t>
    <phoneticPr fontId="23"/>
  </si>
  <si>
    <t>支部　　　　　　　　　　　　　　　　　　　　　　</t>
    <rPh sb="0" eb="2">
      <t>シブ</t>
    </rPh>
    <phoneticPr fontId="23"/>
  </si>
  <si>
    <t>備考</t>
    <rPh sb="0" eb="2">
      <t>ビコウ</t>
    </rPh>
    <phoneticPr fontId="23"/>
  </si>
  <si>
    <t>協会名</t>
    <rPh sb="0" eb="3">
      <t>ｷｮｳｶｲﾒｲ</t>
    </rPh>
    <phoneticPr fontId="44" type="halfwidthKatakana"/>
  </si>
  <si>
    <t>（公社）北海道宅地建物取引業協会</t>
  </si>
  <si>
    <t>（公社）青森県宅地建物取引業協会</t>
  </si>
  <si>
    <t>（一社）岩手県宅地建物取引業協会</t>
  </si>
  <si>
    <t>（公社）宮城県宅地建物取引業協会</t>
  </si>
  <si>
    <t>（公社）秋田県宅地建物取引業協会</t>
  </si>
  <si>
    <t>（公社）山形県宅地建物取引業協会</t>
  </si>
  <si>
    <t>（公社）福島県宅地建物取引業協会</t>
  </si>
  <si>
    <t>（公社）茨城県宅地建物取引業協会</t>
  </si>
  <si>
    <t>（公社）栃木県宅地建物取引業協会</t>
  </si>
  <si>
    <t>（一社）群馬県宅地建物取引業協会</t>
  </si>
  <si>
    <t>（公社）埼玉県宅地建物取引業協会</t>
  </si>
  <si>
    <t>（一社）千葉県宅地建物取引業協会</t>
  </si>
  <si>
    <t>（公社）東京都宅地建物取引業協会</t>
  </si>
  <si>
    <t>（公社）神奈川県宅地建物取引業協会</t>
  </si>
  <si>
    <t>（公社）新潟県宅地建物取引業協会</t>
  </si>
  <si>
    <t>（公社）富山県宅地建物取引業協会</t>
  </si>
  <si>
    <t>（公社）石川県宅地建物取引業協会</t>
  </si>
  <si>
    <t>（公社）福井県宅地建物取引業協会</t>
  </si>
  <si>
    <t>（公社）山梨県宅地建物取引業協会</t>
  </si>
  <si>
    <t>（公社）長野県宅地建物取引業協会</t>
  </si>
  <si>
    <t>（公社）岐阜県宅地建物取引業協会</t>
  </si>
  <si>
    <t>（公社）静岡県宅地建物取引業協会</t>
  </si>
  <si>
    <t>（公社）愛知県宅地建物取引業協会</t>
  </si>
  <si>
    <t>（公社）三重県宅地建物取引業協会</t>
  </si>
  <si>
    <t>（公社）滋賀県宅地建物取引業協会</t>
  </si>
  <si>
    <t>（公社）京都府宅地建物取引業協会</t>
  </si>
  <si>
    <t>（一社）大阪府宅地建物取引業協会</t>
  </si>
  <si>
    <t>（一社）兵庫県宅地建物取引業協会</t>
  </si>
  <si>
    <t>（公社）奈良県宅地建物取引業協会</t>
  </si>
  <si>
    <t>（公社）和歌山県宅地建物取引業協会</t>
  </si>
  <si>
    <t>（公社）鳥取県宅地建物取引業協会</t>
  </si>
  <si>
    <t>（公社）島根県宅地建物取引業協会</t>
  </si>
  <si>
    <t>（公社）岡山県宅地建物取引業協会</t>
  </si>
  <si>
    <t>（公社）山口県宅地建物取引業協会</t>
  </si>
  <si>
    <t>（公社）徳島県宅地建物取引業協会</t>
  </si>
  <si>
    <t>（公社）香川県宅地建物取引業協会</t>
  </si>
  <si>
    <t>（公社）愛媛県宅地建物取引業協会</t>
  </si>
  <si>
    <t>（公社）高知県宅地建物取引業協会</t>
  </si>
  <si>
    <t>（公社）福岡県宅地建物取引業協会</t>
  </si>
  <si>
    <t>（公社）佐賀県宅地建物取引業協会</t>
  </si>
  <si>
    <t>（公社）長崎県宅地建物取引業協会</t>
  </si>
  <si>
    <t>（公社）熊本県宅地建物取引業協会</t>
  </si>
  <si>
    <t>（一社）大分県宅地建物取引業協会</t>
  </si>
  <si>
    <t>（一社）宮崎県宅地建物取引業協会</t>
  </si>
  <si>
    <t>（公社）鹿児島県宅地建物取引業協会</t>
  </si>
  <si>
    <t>（公社）沖縄県宅地建物取引業協会</t>
  </si>
  <si>
    <t>対象協会名選択　▼</t>
    <rPh sb="0" eb="5">
      <t>ﾀｲｼｮｳｷｮｳｶｲﾒｲ</t>
    </rPh>
    <rPh sb="5" eb="7">
      <t>ｾﾝﾀｸ</t>
    </rPh>
    <phoneticPr fontId="23" type="halfwidthKatakana"/>
  </si>
  <si>
    <t>（公社）広島県宅地建物取引業協会</t>
    <phoneticPr fontId="44" type="halfwidthKatakana"/>
  </si>
  <si>
    <t>北海道</t>
  </si>
  <si>
    <t>↑自動で反映</t>
    <phoneticPr fontId="44" type="halfwidthKatakana"/>
  </si>
  <si>
    <t>　↑自動で反映</t>
    <phoneticPr fontId="44" type="halfwidthKatakana"/>
  </si>
  <si>
    <t>申請区分</t>
    <rPh sb="0" eb="4">
      <t>ｼﾝｾｲｸﾌﾞﾝ</t>
    </rPh>
    <phoneticPr fontId="44" type="halfwidthKatakana"/>
  </si>
  <si>
    <t>入力シート　【法人・本店（主たる事務所）　新規申請用】</t>
    <phoneticPr fontId="44" type="halfwidthKatakana"/>
  </si>
  <si>
    <t>入力シート　【個人・本店（主たる事務所）　新規申請用】</t>
    <phoneticPr fontId="44" type="halfwidthKatakana"/>
  </si>
  <si>
    <t>入力シート　【法人・支店（従たる事務所）　新規申請用】</t>
    <rPh sb="10" eb="12">
      <t>ｼﾃﾝ</t>
    </rPh>
    <rPh sb="13" eb="14">
      <t>ｼﾞｭｳ</t>
    </rPh>
    <phoneticPr fontId="44" type="halfwidthKatakana"/>
  </si>
  <si>
    <t>入力シート　【個人・支店（従たる事務所）　新規申請用】</t>
    <rPh sb="10" eb="12">
      <t>ｼﾃﾝ</t>
    </rPh>
    <rPh sb="13" eb="14">
      <t>ｼﾞｭｳ</t>
    </rPh>
    <phoneticPr fontId="44" type="halfwidthKatakana"/>
  </si>
  <si>
    <t>申請区分選択　▼</t>
    <rPh sb="4" eb="6">
      <t>ｾﾝﾀｸ</t>
    </rPh>
    <phoneticPr fontId="23" type="halfwidthKatakana"/>
  </si>
  <si>
    <t>免許申請書類の記入年月日に連動します</t>
    <phoneticPr fontId="44" type="halfwidthKatakana"/>
  </si>
  <si>
    <t>1．　主たる事務所</t>
    <phoneticPr fontId="44" type="halfwidthKatakana"/>
  </si>
  <si>
    <t>2．　従たる事務所</t>
    <rPh sb="3" eb="4">
      <t>ｼﾞｭｳ</t>
    </rPh>
    <phoneticPr fontId="44" type="halfwidthKatakana"/>
  </si>
  <si>
    <r>
      <t xml:space="preserve">都道府県
</t>
    </r>
    <r>
      <rPr>
        <sz val="9"/>
        <color rgb="FFFF0000"/>
        <rFont val="ＭＳ Ｐゴシック"/>
        <family val="3"/>
        <charset val="128"/>
      </rPr>
      <t>(左記「協会名」と連動)</t>
    </r>
    <rPh sb="0" eb="4">
      <t>ﾄﾄﾞｳﾌｹﾝ</t>
    </rPh>
    <rPh sb="6" eb="8">
      <t>ｻｷ</t>
    </rPh>
    <rPh sb="9" eb="12">
      <t>ｷｮｳｶｲﾒｲ</t>
    </rPh>
    <rPh sb="14" eb="16">
      <t>ﾚﾝﾄﾞｳ</t>
    </rPh>
    <phoneticPr fontId="44" type="halfwidthKatakana"/>
  </si>
  <si>
    <r>
      <t xml:space="preserve">事務所の別
</t>
    </r>
    <r>
      <rPr>
        <sz val="9"/>
        <color rgb="FFFF0000"/>
        <rFont val="ＭＳ Ｐゴシック"/>
        <family val="3"/>
        <charset val="128"/>
      </rPr>
      <t>(左記「申請区分」と連動)</t>
    </r>
    <rPh sb="10" eb="14">
      <t>ｼﾝｾｲｸﾌﾞﾝ</t>
    </rPh>
    <phoneticPr fontId="44" type="halfwidthKatakana"/>
  </si>
  <si>
    <t>市区町村コード
北海道</t>
    <rPh sb="0" eb="2">
      <t>ｼｸ</t>
    </rPh>
    <rPh sb="2" eb="4">
      <t>ﾁｮｳｿﾝ</t>
    </rPh>
    <rPh sb="8" eb="11">
      <t>ﾎｯｶｲﾄﾞｳ</t>
    </rPh>
    <phoneticPr fontId="44" type="halfwidthKatakana"/>
  </si>
  <si>
    <t>市区町村コード
青森県</t>
    <rPh sb="8" eb="11">
      <t>ｱｵﾓﾘｹﾝ</t>
    </rPh>
    <phoneticPr fontId="44" type="halfwidthKatakana"/>
  </si>
  <si>
    <t>市区町村コード
岩手県</t>
    <phoneticPr fontId="44" type="halfwidthKatakana"/>
  </si>
  <si>
    <t>市区町村コード
宮城県</t>
    <phoneticPr fontId="44" type="halfwidthKatakana"/>
  </si>
  <si>
    <t>市区町村コード
秋田県</t>
    <phoneticPr fontId="44" type="halfwidthKatakana"/>
  </si>
  <si>
    <t>市区町村コード
山形県</t>
    <phoneticPr fontId="44" type="halfwidthKatakana"/>
  </si>
  <si>
    <t>市区町村コード
福島県</t>
    <rPh sb="10" eb="11">
      <t>ｹﾝ</t>
    </rPh>
    <phoneticPr fontId="44" type="halfwidthKatakana"/>
  </si>
  <si>
    <t>市区町村コード
茨城県</t>
    <phoneticPr fontId="44" type="halfwidthKatakana"/>
  </si>
  <si>
    <t>市区町村コード
栃木県</t>
    <phoneticPr fontId="44" type="halfwidthKatakana"/>
  </si>
  <si>
    <t>市区町村コード
群馬県</t>
    <phoneticPr fontId="44" type="halfwidthKatakana"/>
  </si>
  <si>
    <t>市区町村コード
埼玉県</t>
    <phoneticPr fontId="44" type="halfwidthKatakana"/>
  </si>
  <si>
    <t>市区町村コード
千葉県</t>
    <phoneticPr fontId="44" type="halfwidthKatakana"/>
  </si>
  <si>
    <t>市区町村コード
東京都</t>
    <phoneticPr fontId="44" type="halfwidthKatakana"/>
  </si>
  <si>
    <t>市区町村コード
神奈川県</t>
    <phoneticPr fontId="44" type="halfwidthKatakana"/>
  </si>
  <si>
    <t>市区町村コード
新潟県</t>
    <phoneticPr fontId="44" type="halfwidthKatakana"/>
  </si>
  <si>
    <t>市区町村コード
富山県</t>
    <phoneticPr fontId="44" type="halfwidthKatakana"/>
  </si>
  <si>
    <t>市区町村コード
石川県</t>
    <phoneticPr fontId="44" type="halfwidthKatakana"/>
  </si>
  <si>
    <t>市区町村コード
福井県</t>
    <phoneticPr fontId="44" type="halfwidthKatakana"/>
  </si>
  <si>
    <t>市区町村コード
山梨県</t>
    <phoneticPr fontId="44" type="halfwidthKatakana"/>
  </si>
  <si>
    <t>市区町村コード
長野県</t>
    <phoneticPr fontId="44" type="halfwidthKatakana"/>
  </si>
  <si>
    <t>市区町村コード
岐阜県</t>
    <phoneticPr fontId="44" type="halfwidthKatakana"/>
  </si>
  <si>
    <t>市区町村コード
静岡県</t>
    <phoneticPr fontId="44" type="halfwidthKatakana"/>
  </si>
  <si>
    <t>市区町村コード
愛知県</t>
    <phoneticPr fontId="44" type="halfwidthKatakana"/>
  </si>
  <si>
    <t>市区町村コード
三重県</t>
    <phoneticPr fontId="44" type="halfwidthKatakana"/>
  </si>
  <si>
    <t>市区町村コード
滋賀県</t>
    <phoneticPr fontId="44" type="halfwidthKatakana"/>
  </si>
  <si>
    <t>市区町村コード
京都府</t>
    <phoneticPr fontId="44" type="halfwidthKatakana"/>
  </si>
  <si>
    <t>市区町村コード
大阪府</t>
    <phoneticPr fontId="44" type="halfwidthKatakana"/>
  </si>
  <si>
    <t>市区町村コード
兵庫県</t>
    <phoneticPr fontId="44" type="halfwidthKatakana"/>
  </si>
  <si>
    <t>市区町村コード
奈良県</t>
    <phoneticPr fontId="44" type="halfwidthKatakana"/>
  </si>
  <si>
    <t>市区町村コード
和歌山県</t>
    <phoneticPr fontId="44" type="halfwidthKatakana"/>
  </si>
  <si>
    <t>市区町村コード
鳥取県</t>
    <phoneticPr fontId="44" type="halfwidthKatakana"/>
  </si>
  <si>
    <t>市区町村コード
島根県</t>
    <phoneticPr fontId="44" type="halfwidthKatakana"/>
  </si>
  <si>
    <t>市区町村コード
岡山県</t>
    <phoneticPr fontId="44" type="halfwidthKatakana"/>
  </si>
  <si>
    <t>市区町村コード
広島県</t>
    <phoneticPr fontId="44" type="halfwidthKatakana"/>
  </si>
  <si>
    <t>市区町村コード
山口県</t>
    <phoneticPr fontId="44" type="halfwidthKatakana"/>
  </si>
  <si>
    <t>市区町村コード
徳島県</t>
    <phoneticPr fontId="44" type="halfwidthKatakana"/>
  </si>
  <si>
    <t>市区町村コード
香川県</t>
    <phoneticPr fontId="44" type="halfwidthKatakana"/>
  </si>
  <si>
    <t>市区町村コード
愛媛県</t>
    <phoneticPr fontId="44" type="halfwidthKatakana"/>
  </si>
  <si>
    <t>市区町村コード
高知県</t>
    <phoneticPr fontId="44" type="halfwidthKatakana"/>
  </si>
  <si>
    <t>市区町村コード
福岡県</t>
    <phoneticPr fontId="44" type="halfwidthKatakana"/>
  </si>
  <si>
    <t>市区町村コード
佐賀県</t>
    <phoneticPr fontId="44" type="halfwidthKatakana"/>
  </si>
  <si>
    <t>市区町村コード
長崎県</t>
    <phoneticPr fontId="44" type="halfwidthKatakana"/>
  </si>
  <si>
    <t>市区町村コード
熊本県</t>
    <phoneticPr fontId="44" type="halfwidthKatakana"/>
  </si>
  <si>
    <t>市区町村コード
大分県</t>
    <phoneticPr fontId="44" type="halfwidthKatakana"/>
  </si>
  <si>
    <t>市区町村コード
宮崎県</t>
    <phoneticPr fontId="44" type="halfwidthKatakana"/>
  </si>
  <si>
    <t>市区町村コード
鹿児島県</t>
    <phoneticPr fontId="44" type="halfwidthKatakana"/>
  </si>
  <si>
    <t>市区町村コード
沖縄県</t>
    <phoneticPr fontId="44" type="halfwidthKatakana"/>
  </si>
  <si>
    <t>02 青森県知事（青森）</t>
  </si>
  <si>
    <t>04 宮城県知事（宮城）</t>
  </si>
  <si>
    <t>都道府県</t>
    <phoneticPr fontId="44" type="halfwidthKatakana"/>
  </si>
  <si>
    <t>都道府県を選択 ▼</t>
    <rPh sb="0" eb="4">
      <t>ﾄﾄﾞｳﾌｹﾝ</t>
    </rPh>
    <rPh sb="5" eb="7">
      <t>ｾﾝﾀｸ</t>
    </rPh>
    <phoneticPr fontId="23" type="halfwidthKatakana"/>
  </si>
  <si>
    <t>全国市区町村コード</t>
    <phoneticPr fontId="44" type="halfwidthKatakana"/>
  </si>
  <si>
    <t>市区町村を選択　▼</t>
    <phoneticPr fontId="44" type="halfwidthKatakana"/>
  </si>
  <si>
    <t>　※2　（公社）全国宅地建物取引業保証協会</t>
    <phoneticPr fontId="44" type="halfwidthKatakana"/>
  </si>
  <si>
    <t>宅建協会</t>
    <rPh sb="0" eb="2">
      <t>ﾀｯｹﾝ</t>
    </rPh>
    <rPh sb="2" eb="4">
      <t>ｷｮｳｶｲ</t>
    </rPh>
    <phoneticPr fontId="44" type="halfwidthKatakana"/>
  </si>
  <si>
    <t>入会申込書</t>
    <rPh sb="0" eb="2">
      <t>ニュウカイ</t>
    </rPh>
    <rPh sb="2" eb="4">
      <t>モウシコミ</t>
    </rPh>
    <rPh sb="4" eb="5">
      <t>ショ</t>
    </rPh>
    <phoneticPr fontId="23"/>
  </si>
  <si>
    <t>不動産キャリアパーソン講座申込書</t>
    <rPh sb="0" eb="3">
      <t>フドウサン</t>
    </rPh>
    <rPh sb="11" eb="13">
      <t>コウザ</t>
    </rPh>
    <rPh sb="13" eb="16">
      <t>モウシコミショ</t>
    </rPh>
    <phoneticPr fontId="23"/>
  </si>
  <si>
    <t>個人情報の取扱いについて（裏面）</t>
    <rPh sb="0" eb="2">
      <t>コジン</t>
    </rPh>
    <rPh sb="2" eb="4">
      <t>ジョウホウ</t>
    </rPh>
    <rPh sb="5" eb="7">
      <t>トリアツカ</t>
    </rPh>
    <rPh sb="13" eb="15">
      <t>ウラメン</t>
    </rPh>
    <phoneticPr fontId="23"/>
  </si>
  <si>
    <t>保証協会</t>
    <rPh sb="0" eb="2">
      <t>ﾎｼｮｳ</t>
    </rPh>
    <rPh sb="2" eb="4">
      <t>ｷｮｳｶｲ</t>
    </rPh>
    <phoneticPr fontId="44" type="halfwidthKatakana"/>
  </si>
  <si>
    <r>
      <rPr>
        <b/>
        <sz val="11"/>
        <rFont val="ＭＳ Ｐゴシック"/>
        <family val="3"/>
        <charset val="128"/>
      </rPr>
      <t>ホームページURL</t>
    </r>
    <r>
      <rPr>
        <sz val="9"/>
        <rFont val="ＭＳ Ｐゴシック"/>
        <family val="3"/>
        <charset val="128"/>
      </rPr>
      <t xml:space="preserve">
</t>
    </r>
    <r>
      <rPr>
        <sz val="9"/>
        <color rgb="FFFF0000"/>
        <rFont val="ＭＳ Ｐゴシック"/>
        <family val="3"/>
        <charset val="128"/>
      </rPr>
      <t>※http:// や https://などから入力</t>
    </r>
    <rPh sb="33" eb="35">
      <t>ﾆｭｳﾘｮｸ</t>
    </rPh>
    <phoneticPr fontId="23" type="halfwidthKatakana"/>
  </si>
  <si>
    <t>□ 売買</t>
    <rPh sb="2" eb="4">
      <t>ﾊﾞｲﾊﾞｲ</t>
    </rPh>
    <phoneticPr fontId="44" type="halfwidthKatakana"/>
  </si>
  <si>
    <t>□ 賃貸</t>
    <rPh sb="2" eb="4">
      <t>ﾁﾝﾀｲ</t>
    </rPh>
    <phoneticPr fontId="44" type="halfwidthKatakana"/>
  </si>
  <si>
    <t>□ 開発</t>
    <rPh sb="2" eb="4">
      <t>ｶｲﾊﾂ</t>
    </rPh>
    <phoneticPr fontId="44" type="halfwidthKatakana"/>
  </si>
  <si>
    <t>□ 賃貸管理</t>
    <rPh sb="2" eb="4">
      <t>ﾁﾝﾀｲ</t>
    </rPh>
    <rPh sb="4" eb="6">
      <t>ｶﾝﾘ</t>
    </rPh>
    <phoneticPr fontId="44" type="halfwidthKatakana"/>
  </si>
  <si>
    <t>□ 不動産業以外</t>
    <rPh sb="2" eb="5">
      <t>ﾌﾄﾞｳｻﾝ</t>
    </rPh>
    <rPh sb="5" eb="6">
      <t>ｷﾞｮｳ</t>
    </rPh>
    <rPh sb="6" eb="8">
      <t>ｲｶﾞｲ</t>
    </rPh>
    <phoneticPr fontId="44" type="halfwidthKatakana"/>
  </si>
  <si>
    <t>供託金</t>
    <rPh sb="0" eb="3">
      <t>キョウタクキン</t>
    </rPh>
    <phoneticPr fontId="23"/>
  </si>
  <si>
    <t>万円</t>
    <rPh sb="0" eb="2">
      <t>ﾏﾝｴﾝ</t>
    </rPh>
    <phoneticPr fontId="44" type="halfwidthKatakana"/>
  </si>
  <si>
    <t>レインズ　担当者名</t>
    <rPh sb="5" eb="8">
      <t>タントウシャ</t>
    </rPh>
    <rPh sb="8" eb="9">
      <t>メイ</t>
    </rPh>
    <phoneticPr fontId="44"/>
  </si>
  <si>
    <t>←東日本レインズの担当者名を記入（代表者の場合は代表者名）</t>
    <rPh sb="1" eb="2">
      <t>ﾋｶﾞｼ</t>
    </rPh>
    <rPh sb="2" eb="4">
      <t>ﾆﾎﾝ</t>
    </rPh>
    <rPh sb="9" eb="11">
      <t>ﾀﾝﾄｳ</t>
    </rPh>
    <rPh sb="11" eb="12">
      <t>ｼｬ</t>
    </rPh>
    <rPh sb="12" eb="13">
      <t>ﾒｲ</t>
    </rPh>
    <rPh sb="14" eb="16">
      <t>ｷﾆｭｳ</t>
    </rPh>
    <rPh sb="17" eb="20">
      <t>ﾀﾞｲﾋｮｳｼｬ</t>
    </rPh>
    <rPh sb="21" eb="23">
      <t>ﾊﾞｱｲ</t>
    </rPh>
    <rPh sb="24" eb="27">
      <t>ﾀﾞｲﾋｮｳｼｬ</t>
    </rPh>
    <rPh sb="27" eb="28">
      <t>ﾒｲ</t>
    </rPh>
    <phoneticPr fontId="44" type="halfwidthKatakana"/>
  </si>
  <si>
    <t>ハトマークサイト登録情報</t>
    <rPh sb="8" eb="10">
      <t>トウロク</t>
    </rPh>
    <rPh sb="10" eb="12">
      <t>ジョウホウ</t>
    </rPh>
    <phoneticPr fontId="44"/>
  </si>
  <si>
    <t>物件情報
公開時TEL</t>
    <rPh sb="0" eb="2">
      <t>ﾌﾞｯｹﾝ</t>
    </rPh>
    <rPh sb="2" eb="4">
      <t>ｼﾞｮｳﾎｳ</t>
    </rPh>
    <rPh sb="5" eb="7">
      <t>ｺｳｶｲ</t>
    </rPh>
    <rPh sb="7" eb="8">
      <t>ｼﾞ</t>
    </rPh>
    <phoneticPr fontId="44" type="halfwidthKatakana"/>
  </si>
  <si>
    <t>会社情報公開時
E-mail</t>
    <rPh sb="0" eb="2">
      <t>ｶｲｼｬ</t>
    </rPh>
    <rPh sb="2" eb="4">
      <t>ｼﾞｮｳﾎｳ</t>
    </rPh>
    <rPh sb="4" eb="6">
      <t>ｺｳｶｲ</t>
    </rPh>
    <rPh sb="6" eb="7">
      <t>ｼﾞ</t>
    </rPh>
    <phoneticPr fontId="44" type="halfwidthKatakana"/>
  </si>
  <si>
    <t>☑ 売買</t>
    <rPh sb="2" eb="4">
      <t>ﾊﾞｲﾊﾞｲ</t>
    </rPh>
    <phoneticPr fontId="44" type="halfwidthKatakana"/>
  </si>
  <si>
    <t>☑ 賃貸</t>
    <rPh sb="2" eb="4">
      <t>ﾁﾝﾀｲ</t>
    </rPh>
    <phoneticPr fontId="44" type="halfwidthKatakana"/>
  </si>
  <si>
    <t>☑ 開発</t>
    <rPh sb="2" eb="4">
      <t>ｶｲﾊﾂ</t>
    </rPh>
    <phoneticPr fontId="44" type="halfwidthKatakana"/>
  </si>
  <si>
    <t>☑ 賃貸管理</t>
    <rPh sb="2" eb="4">
      <t>ﾁﾝﾀｲ</t>
    </rPh>
    <rPh sb="4" eb="6">
      <t>ｶﾝﾘ</t>
    </rPh>
    <phoneticPr fontId="44" type="halfwidthKatakana"/>
  </si>
  <si>
    <t>☑ 不動産業以外</t>
    <rPh sb="2" eb="5">
      <t>ﾌﾄﾞｳｻﾝ</t>
    </rPh>
    <rPh sb="5" eb="6">
      <t>ｷﾞｮｳ</t>
    </rPh>
    <rPh sb="6" eb="8">
      <t>ｲｶﾞｲ</t>
    </rPh>
    <phoneticPr fontId="44" type="halfwidthKatakana"/>
  </si>
  <si>
    <t>年</t>
    <rPh sb="0" eb="1">
      <t>ﾈﾝ</t>
    </rPh>
    <phoneticPr fontId="44" type="halfwidthKatakana"/>
  </si>
  <si>
    <t>令和15年</t>
    <rPh sb="0" eb="2">
      <t>レイワ</t>
    </rPh>
    <rPh sb="4" eb="5">
      <t>ネン</t>
    </rPh>
    <phoneticPr fontId="23"/>
  </si>
  <si>
    <t>令和14年</t>
    <rPh sb="0" eb="2">
      <t>レイワ</t>
    </rPh>
    <rPh sb="4" eb="5">
      <t>ネン</t>
    </rPh>
    <phoneticPr fontId="23"/>
  </si>
  <si>
    <t>令和13年</t>
    <rPh sb="0" eb="2">
      <t>レイワ</t>
    </rPh>
    <rPh sb="4" eb="5">
      <t>ネン</t>
    </rPh>
    <phoneticPr fontId="23"/>
  </si>
  <si>
    <t>令和12年</t>
    <rPh sb="0" eb="2">
      <t>レイワ</t>
    </rPh>
    <rPh sb="4" eb="5">
      <t>ネン</t>
    </rPh>
    <phoneticPr fontId="23"/>
  </si>
  <si>
    <t>令和11年</t>
    <rPh sb="0" eb="2">
      <t>レイワ</t>
    </rPh>
    <rPh sb="4" eb="5">
      <t>ネン</t>
    </rPh>
    <phoneticPr fontId="23"/>
  </si>
  <si>
    <t>03 岩手県知事（岩手）</t>
  </si>
  <si>
    <t>05 秋田県知事（秋田）</t>
  </si>
  <si>
    <t>06 山形県知事（山形）</t>
  </si>
  <si>
    <t>07 福島県知事（福島）</t>
  </si>
  <si>
    <t>08 茨城県知事（茨城）</t>
  </si>
  <si>
    <t>09 栃木県知事（栃木）</t>
  </si>
  <si>
    <t>10 群馬県知事（群馬）</t>
  </si>
  <si>
    <t>11 埼玉県知事（埼玉）</t>
  </si>
  <si>
    <t>12 千葉県知事（千葉）</t>
  </si>
  <si>
    <t>13 東京都知事（東京）</t>
  </si>
  <si>
    <t>14 神奈川県知事（神奈川）</t>
  </si>
  <si>
    <t>15 新潟県知事（新潟）</t>
  </si>
  <si>
    <t>16 富山県知事（富山）</t>
  </si>
  <si>
    <t>17 石川県知事（石川）</t>
  </si>
  <si>
    <t>18 福井県知事（福井）</t>
  </si>
  <si>
    <t>19 山梨県知事（山梨）</t>
  </si>
  <si>
    <t>20 長野県知事（長野）</t>
  </si>
  <si>
    <t>21 岐阜県知事（岐阜）</t>
  </si>
  <si>
    <t>22 静岡県知事（静岡）</t>
  </si>
  <si>
    <t>23 愛知県知事（愛知）</t>
  </si>
  <si>
    <t>24 三重県知事（三重）</t>
  </si>
  <si>
    <t>25 滋賀県知事（滋賀）</t>
  </si>
  <si>
    <t>26 京都府知事（京都）</t>
  </si>
  <si>
    <t>27 大阪府知事（大阪）</t>
  </si>
  <si>
    <t>28 兵庫県知事（兵庫）</t>
  </si>
  <si>
    <t>29 奈良県知事（奈良）</t>
  </si>
  <si>
    <t>30 和歌山県知事（和歌山）</t>
  </si>
  <si>
    <t>31 鳥取県知事（鳥取）</t>
  </si>
  <si>
    <t>32 島根県知事（島根）</t>
  </si>
  <si>
    <t>33 岡山県知事（岡山）</t>
  </si>
  <si>
    <t>34 広島県知事（広島）</t>
  </si>
  <si>
    <t>35 山口県知事（山口）</t>
  </si>
  <si>
    <t>36 徳島県知事（徳島）</t>
  </si>
  <si>
    <t>37 香川県知事（香川）</t>
  </si>
  <si>
    <t>39 高知県知事（高知）</t>
  </si>
  <si>
    <t>40 福岡県知事（福岡）</t>
  </si>
  <si>
    <t>41 佐賀県知事（佐賀）</t>
  </si>
  <si>
    <t>42 長崎県知事（長崎）</t>
  </si>
  <si>
    <t>43 熊本県知事（熊本）</t>
  </si>
  <si>
    <t>44 大分県知事（大分）</t>
  </si>
  <si>
    <t>45 宮崎県知事（宮崎）</t>
  </si>
  <si>
    <t>46 鹿児島県知事（鹿児島）</t>
  </si>
  <si>
    <t>47 沖縄県知事（沖縄）</t>
  </si>
  <si>
    <t>▼以下北海道</t>
  </si>
  <si>
    <t>←都道府県を選択後に市区町村のリスト表示</t>
    <rPh sb="1" eb="5">
      <t>ﾄﾄﾞｳﾌｹﾝ</t>
    </rPh>
    <rPh sb="6" eb="9">
      <t>ｾﾝﾀｸｺﾞ</t>
    </rPh>
    <rPh sb="10" eb="14">
      <t>ｼｸﾁｮｳｿﾝ</t>
    </rPh>
    <rPh sb="18" eb="20">
      <t>ﾋｮｳｼﾞ</t>
    </rPh>
    <phoneticPr fontId="44" type="halfwidthKatakana"/>
  </si>
  <si>
    <t>都道府県＋外国籍</t>
    <rPh sb="5" eb="8">
      <t>ｶﾞｲｺｸｾｷ</t>
    </rPh>
    <phoneticPr fontId="44" type="halfwidthKatakana"/>
  </si>
  <si>
    <t>市区町村コード
外国籍</t>
    <rPh sb="0" eb="2">
      <t>ｼｸ</t>
    </rPh>
    <rPh sb="2" eb="4">
      <t>ﾁｮｳｿﾝ</t>
    </rPh>
    <rPh sb="8" eb="11">
      <t>ｶﾞｲｺｸｾｷ</t>
    </rPh>
    <phoneticPr fontId="44" type="halfwidthKatakana"/>
  </si>
  <si>
    <t>外国籍</t>
    <rPh sb="0" eb="3">
      <t>ｶﾞｲｺｸｾｷ</t>
    </rPh>
    <phoneticPr fontId="23" type="halfwidthKatakana"/>
  </si>
  <si>
    <t>１　私は、</t>
    <rPh sb="2" eb="3">
      <t>ワタシ</t>
    </rPh>
    <phoneticPr fontId="23"/>
  </si>
  <si>
    <t>２　私は、</t>
    <phoneticPr fontId="23"/>
  </si>
  <si>
    <t>設立年月日</t>
    <phoneticPr fontId="23"/>
  </si>
  <si>
    <t>←本項は支店（従たる事務所）専用のため変更不可</t>
    <rPh sb="1" eb="3">
      <t>ﾎﾝｺｳ</t>
    </rPh>
    <rPh sb="4" eb="6">
      <t>ｼﾃﾝ</t>
    </rPh>
    <rPh sb="7" eb="8">
      <t>ｼﾞｭｳ</t>
    </rPh>
    <phoneticPr fontId="23" type="halfwidthKatakana"/>
  </si>
  <si>
    <t>2．　従たる事務所</t>
    <phoneticPr fontId="44" type="halfwidthKatakana"/>
  </si>
  <si>
    <t>←20文字まで</t>
    <phoneticPr fontId="44" type="halfwidthKatakana"/>
  </si>
  <si>
    <t>事　務　所　（支　店）</t>
    <rPh sb="0" eb="1">
      <t>ｺﾄ</t>
    </rPh>
    <rPh sb="2" eb="3">
      <t>ﾂﾄﾑ</t>
    </rPh>
    <rPh sb="4" eb="5">
      <t>ｼｮ</t>
    </rPh>
    <rPh sb="7" eb="8">
      <t>ｼ</t>
    </rPh>
    <rPh sb="9" eb="10">
      <t>ﾃﾝ</t>
    </rPh>
    <phoneticPr fontId="44" type="halfwidthKatakana"/>
  </si>
  <si>
    <t>一括納付（20万円）</t>
    <phoneticPr fontId="44" type="halfwidthKatakana"/>
  </si>
  <si>
    <t>分割納付（入会時10万円）</t>
    <phoneticPr fontId="44" type="halfwidthKatakana"/>
  </si>
  <si>
    <t>＜分割納付についての注意事項＞
　分割納付を選択された場合、入会時に１０万円をお支払いいただきます。
　そして、残額の１０万円を入会の翌年度及び翌々年度の６月末日までに５万円の均等額割で会費と
　ともに納付していただきます。
　分納入会金の納付期間中に、他の都道府県に移転、または本会を退会する場合、直ちに分割納付の
　期限の利益を失い、所属していた地方本部に分納入会金の残額を納付していただきます。</t>
    <phoneticPr fontId="44" type="halfwidthKatakana"/>
  </si>
  <si>
    <t>分割納付についての注意事項に承諾します。</t>
    <phoneticPr fontId="44" type="halfwidthKatakana"/>
  </si>
  <si>
    <t>承諾</t>
    <rPh sb="0" eb="2">
      <t>ｼｮｳﾀﾞｸ</t>
    </rPh>
    <phoneticPr fontId="44" type="halfwidthKatakana"/>
  </si>
  <si>
    <t>○</t>
    <phoneticPr fontId="44" type="halfwidthKatakana"/>
  </si>
  <si>
    <t>　　※　○の入力がない場合は分割納付制度を利用することはできません。</t>
    <phoneticPr fontId="44" type="halfwidthKatakana"/>
  </si>
  <si>
    <t>円</t>
    <rPh sb="0" eb="1">
      <t>ｴﾝ</t>
    </rPh>
    <phoneticPr fontId="44" type="halfwidthKatakana"/>
  </si>
  <si>
    <t>入会金　　 金</t>
    <rPh sb="0" eb="3">
      <t>ﾆｭｳｶｲｷﾝ</t>
    </rPh>
    <rPh sb="6" eb="7">
      <t>ｷﾝ</t>
    </rPh>
    <phoneticPr fontId="44" type="halfwidthKatakana"/>
  </si>
  <si>
    <t>　会費　　　金</t>
    <rPh sb="1" eb="3">
      <t>ｶｲﾋ</t>
    </rPh>
    <rPh sb="6" eb="7">
      <t>ｷﾝ</t>
    </rPh>
    <phoneticPr fontId="44" type="halfwidthKatakana"/>
  </si>
  <si>
    <t>1．　主たる事務所</t>
    <phoneticPr fontId="44" type="halfwidthKatakana"/>
  </si>
  <si>
    <t>←本項は本店（主たる事務所）専用のため変更不可</t>
    <rPh sb="4" eb="5">
      <t>ﾎﾝ</t>
    </rPh>
    <rPh sb="7" eb="8">
      <t>ｼｭ</t>
    </rPh>
    <phoneticPr fontId="23" type="halfwidthKatakana"/>
  </si>
  <si>
    <t>←本書は本店専用ファイルのため変更不可</t>
    <rPh sb="1" eb="3">
      <t>ﾎﾝｼｮ</t>
    </rPh>
    <rPh sb="4" eb="6">
      <t>ﾎﾝﾃﾝ</t>
    </rPh>
    <rPh sb="6" eb="8">
      <t>ｾﾝﾖｳ</t>
    </rPh>
    <rPh sb="15" eb="17">
      <t>ﾍﾝｸ</t>
    </rPh>
    <rPh sb="17" eb="19">
      <t>ﾌｶ</t>
    </rPh>
    <phoneticPr fontId="23" type="halfwidthKatakana"/>
  </si>
  <si>
    <r>
      <t xml:space="preserve">申請区分コード
(法人：1、個人：2、本店：1、支店：2)
</t>
    </r>
    <r>
      <rPr>
        <sz val="9"/>
        <color rgb="FFFF0000"/>
        <rFont val="ＭＳ Ｐゴシック"/>
        <family val="3"/>
        <charset val="128"/>
      </rPr>
      <t>(左記「申請区分」と連動)</t>
    </r>
    <rPh sb="0" eb="4">
      <t>ｼﾝｾｲｸﾌﾞﾝ</t>
    </rPh>
    <rPh sb="9" eb="11">
      <t>ﾎｳｼﾞﾝ</t>
    </rPh>
    <rPh sb="14" eb="16">
      <t>ｺｼﾞﾝ</t>
    </rPh>
    <rPh sb="19" eb="21">
      <t>ﾎﾝﾃﾝ</t>
    </rPh>
    <rPh sb="24" eb="26">
      <t>ｼﾃﾝ</t>
    </rPh>
    <phoneticPr fontId="44" type="halfwidthKatakana"/>
  </si>
  <si>
    <t>支店数</t>
    <phoneticPr fontId="44" type="halfwidthKatakana"/>
  </si>
  <si>
    <t>弁済業務保証金分担金納付金額</t>
    <phoneticPr fontId="44" type="halfwidthKatakana"/>
  </si>
  <si>
    <t>主たる事務所　金</t>
    <rPh sb="7" eb="8">
      <t>ｷﾝ</t>
    </rPh>
    <phoneticPr fontId="44" type="halfwidthKatakana"/>
  </si>
  <si>
    <t>従たる事務所　金</t>
    <rPh sb="0" eb="1">
      <t>ｼﾞｭｳ</t>
    </rPh>
    <rPh sb="7" eb="8">
      <t>ｷﾝ</t>
    </rPh>
    <phoneticPr fontId="44" type="halfwidthKatakana"/>
  </si>
  <si>
    <t>合計　金</t>
    <rPh sb="0" eb="2">
      <t>ｺﾞｳｹｲ</t>
    </rPh>
    <rPh sb="3" eb="4">
      <t>ｷﾝ</t>
    </rPh>
    <phoneticPr fontId="44" type="halfwidthKatakana"/>
  </si>
  <si>
    <t>備考</t>
    <rPh sb="0" eb="2">
      <t>ﾋﾞｺｳ</t>
    </rPh>
    <phoneticPr fontId="44" type="halfwidthKatakana"/>
  </si>
  <si>
    <t>入会申込書</t>
    <rPh sb="0" eb="5">
      <t>ﾆｭｳｶｲﾓｳｼｺﾐｼｮ</t>
    </rPh>
    <phoneticPr fontId="44" type="halfwidthKatakana"/>
  </si>
  <si>
    <t>弁済業務保証金分担金納付書</t>
    <phoneticPr fontId="44" type="halfwidthKatakana"/>
  </si>
  <si>
    <r>
      <t xml:space="preserve">地方整備局
</t>
    </r>
    <r>
      <rPr>
        <sz val="9"/>
        <color rgb="FFFF0000"/>
        <rFont val="ＭＳ Ｐゴシック"/>
        <family val="3"/>
        <charset val="128"/>
      </rPr>
      <t>(左記「協会名」と連動)</t>
    </r>
    <rPh sb="0" eb="2">
      <t>ﾁﾎｳ</t>
    </rPh>
    <rPh sb="2" eb="4">
      <t>ｾｲﾋﾞ</t>
    </rPh>
    <rPh sb="4" eb="5">
      <t>ｷｮｸ</t>
    </rPh>
    <rPh sb="7" eb="9">
      <t>ｻｷ</t>
    </rPh>
    <rPh sb="10" eb="13">
      <t>ｷｮｳｶｲﾒｲ</t>
    </rPh>
    <rPh sb="15" eb="17">
      <t>ﾚﾝﾄﾞｳ</t>
    </rPh>
    <phoneticPr fontId="44" type="halfwidthKatakana"/>
  </si>
  <si>
    <t>北海道開発局</t>
    <phoneticPr fontId="44" type="halfwidthKatakana"/>
  </si>
  <si>
    <t>東北地方整備局</t>
    <phoneticPr fontId="44" type="halfwidthKatakana"/>
  </si>
  <si>
    <t>関東地方整備局</t>
    <phoneticPr fontId="44" type="halfwidthKatakana"/>
  </si>
  <si>
    <t>北陸地方整備局</t>
    <phoneticPr fontId="44" type="halfwidthKatakana"/>
  </si>
  <si>
    <t>近畿地方整備局</t>
    <phoneticPr fontId="44" type="halfwidthKatakana"/>
  </si>
  <si>
    <t>中部地方整備局</t>
    <phoneticPr fontId="44" type="halfwidthKatakana"/>
  </si>
  <si>
    <t>中国地方整備局</t>
    <phoneticPr fontId="44" type="halfwidthKatakana"/>
  </si>
  <si>
    <t>四国地方整備局</t>
    <phoneticPr fontId="44" type="halfwidthKatakana"/>
  </si>
  <si>
    <t>九州地方整備局</t>
    <phoneticPr fontId="44" type="halfwidthKatakana"/>
  </si>
  <si>
    <t>沖縄総合事務局</t>
    <phoneticPr fontId="44" type="halfwidthKatakana"/>
  </si>
  <si>
    <t>法人</t>
    <rPh sb="0" eb="2">
      <t>ホウジン</t>
    </rPh>
    <phoneticPr fontId="23"/>
  </si>
  <si>
    <t>個人</t>
    <rPh sb="0" eb="2">
      <t>コジン</t>
    </rPh>
    <phoneticPr fontId="23"/>
  </si>
  <si>
    <t>本店</t>
    <rPh sb="0" eb="2">
      <t>ホンテン</t>
    </rPh>
    <phoneticPr fontId="23"/>
  </si>
  <si>
    <t>支店</t>
    <rPh sb="0" eb="2">
      <t>シテン</t>
    </rPh>
    <phoneticPr fontId="23"/>
  </si>
  <si>
    <t>計</t>
    <rPh sb="0" eb="1">
      <t>ケイ</t>
    </rPh>
    <phoneticPr fontId="44"/>
  </si>
  <si>
    <t>資産に関する調書</t>
    <phoneticPr fontId="23" type="halfwidthKatakana"/>
  </si>
  <si>
    <t>日　　付</t>
    <rPh sb="0" eb="1">
      <t>ﾆﾁ</t>
    </rPh>
    <rPh sb="3" eb="4">
      <t>ﾂｷ</t>
    </rPh>
    <phoneticPr fontId="23" type="halfwidthKatakana"/>
  </si>
  <si>
    <r>
      <t>現在　</t>
    </r>
    <r>
      <rPr>
        <sz val="9"/>
        <color rgb="FFFF0000"/>
        <rFont val="ＭＳ Ｐゴシック"/>
        <family val="3"/>
        <charset val="128"/>
      </rPr>
      <t>←免許申請日前3か月以内の日付</t>
    </r>
    <rPh sb="0" eb="2">
      <t>ｹﾞﾝｻﾞｲ</t>
    </rPh>
    <rPh sb="4" eb="6">
      <t>ﾒﾝｷｮ</t>
    </rPh>
    <rPh sb="6" eb="8">
      <t>ｼﾝｾｲ</t>
    </rPh>
    <rPh sb="8" eb="9">
      <t>ﾋﾞ</t>
    </rPh>
    <rPh sb="9" eb="10">
      <t>ﾏｴ</t>
    </rPh>
    <rPh sb="12" eb="13">
      <t>ｹﾞﾂ</t>
    </rPh>
    <rPh sb="13" eb="15">
      <t>ｲﾅｲ</t>
    </rPh>
    <rPh sb="16" eb="18">
      <t>ﾋﾂﾞｹ</t>
    </rPh>
    <phoneticPr fontId="23" type="halfwidthKatakana"/>
  </si>
  <si>
    <t>資　　産</t>
    <rPh sb="0" eb="1">
      <t>ｼ</t>
    </rPh>
    <rPh sb="3" eb="4">
      <t>ｻﾝ</t>
    </rPh>
    <phoneticPr fontId="23" type="halfwidthKatakana"/>
  </si>
  <si>
    <t>価　　格</t>
    <rPh sb="0" eb="1">
      <t>ｱﾀｲ</t>
    </rPh>
    <rPh sb="3" eb="4">
      <t>ｶｸ</t>
    </rPh>
    <phoneticPr fontId="23" type="halfwidthKatakana"/>
  </si>
  <si>
    <t>資産</t>
    <rPh sb="0" eb="2">
      <t>ｼｻﾝ</t>
    </rPh>
    <phoneticPr fontId="23" type="halfwidthKatakana"/>
  </si>
  <si>
    <t>現　金　預　金</t>
    <rPh sb="0" eb="1">
      <t>ウツツ</t>
    </rPh>
    <rPh sb="2" eb="3">
      <t>キン</t>
    </rPh>
    <rPh sb="4" eb="5">
      <t>アズカリ</t>
    </rPh>
    <rPh sb="6" eb="7">
      <t>キン</t>
    </rPh>
    <phoneticPr fontId="44"/>
  </si>
  <si>
    <t>有　価　証　券</t>
    <rPh sb="0" eb="1">
      <t>ユウ</t>
    </rPh>
    <rPh sb="2" eb="3">
      <t>アタイ</t>
    </rPh>
    <rPh sb="4" eb="5">
      <t>アカシ</t>
    </rPh>
    <rPh sb="6" eb="7">
      <t>ケン</t>
    </rPh>
    <phoneticPr fontId="44"/>
  </si>
  <si>
    <t>未　収　入　金</t>
    <rPh sb="0" eb="1">
      <t>ミ</t>
    </rPh>
    <rPh sb="2" eb="3">
      <t>オサム</t>
    </rPh>
    <rPh sb="4" eb="5">
      <t>イ</t>
    </rPh>
    <rPh sb="6" eb="7">
      <t>キン</t>
    </rPh>
    <phoneticPr fontId="44"/>
  </si>
  <si>
    <t>土　　　　　　地</t>
    <rPh sb="0" eb="1">
      <t>ツチ</t>
    </rPh>
    <rPh sb="7" eb="8">
      <t>チ</t>
    </rPh>
    <phoneticPr fontId="44"/>
  </si>
  <si>
    <t>建　　　　　　物</t>
    <rPh sb="0" eb="1">
      <t>ケン</t>
    </rPh>
    <rPh sb="7" eb="8">
      <t>モノ</t>
    </rPh>
    <phoneticPr fontId="44"/>
  </si>
  <si>
    <t>備　　　　　　品</t>
    <rPh sb="0" eb="1">
      <t>ソナエ</t>
    </rPh>
    <rPh sb="7" eb="8">
      <t>ヒン</t>
    </rPh>
    <phoneticPr fontId="44"/>
  </si>
  <si>
    <t>権　　　　　　利</t>
    <rPh sb="0" eb="1">
      <t>ケン</t>
    </rPh>
    <rPh sb="7" eb="8">
      <t>リ</t>
    </rPh>
    <phoneticPr fontId="44"/>
  </si>
  <si>
    <t>そ　　の　　他</t>
    <rPh sb="6" eb="7">
      <t>タ</t>
    </rPh>
    <phoneticPr fontId="44"/>
  </si>
  <si>
    <t>負債</t>
    <rPh sb="0" eb="2">
      <t>ﾌｻｲ</t>
    </rPh>
    <phoneticPr fontId="23" type="halfwidthKatakana"/>
  </si>
  <si>
    <t>借　　入　　金</t>
    <rPh sb="0" eb="1">
      <t>シャク</t>
    </rPh>
    <rPh sb="3" eb="4">
      <t>イ</t>
    </rPh>
    <rPh sb="6" eb="7">
      <t>キン</t>
    </rPh>
    <phoneticPr fontId="44"/>
  </si>
  <si>
    <t>未　　払　　金</t>
    <rPh sb="0" eb="1">
      <t>ミ</t>
    </rPh>
    <rPh sb="3" eb="4">
      <t>バライ</t>
    </rPh>
    <rPh sb="6" eb="7">
      <t>キン</t>
    </rPh>
    <phoneticPr fontId="44"/>
  </si>
  <si>
    <t>預　　り　　金</t>
    <rPh sb="0" eb="1">
      <t>アズカ</t>
    </rPh>
    <rPh sb="6" eb="7">
      <t>キン</t>
    </rPh>
    <phoneticPr fontId="44"/>
  </si>
  <si>
    <t>前　　受　　金</t>
    <rPh sb="0" eb="1">
      <t>マエ</t>
    </rPh>
    <rPh sb="3" eb="4">
      <t>ウケ</t>
    </rPh>
    <rPh sb="6" eb="7">
      <t>キン</t>
    </rPh>
    <phoneticPr fontId="44"/>
  </si>
  <si>
    <t xml:space="preserve">
本籍</t>
    <rPh sb="1" eb="2">
      <t>ﾎﾝ</t>
    </rPh>
    <rPh sb="2" eb="3">
      <t>ｾｷ</t>
    </rPh>
    <phoneticPr fontId="23" type="halfwidthKatakana"/>
  </si>
  <si>
    <t>市区町村ｺｰﾄﾞ</t>
    <rPh sb="0" eb="4">
      <t>ｼｸﾁｮｳｿﾝ</t>
    </rPh>
    <phoneticPr fontId="23" type="halfwidthKatakana"/>
  </si>
  <si>
    <t>本籍地を選択　▼</t>
    <rPh sb="0" eb="3">
      <t>ﾎﾝｾｷﾁ</t>
    </rPh>
    <rPh sb="4" eb="6">
      <t>ｾﾝﾀｸ</t>
    </rPh>
    <phoneticPr fontId="23" type="halfwidthKatakana"/>
  </si>
  <si>
    <t>←外国籍の場合「99」を選択</t>
    <rPh sb="12" eb="14">
      <t>ｾﾝﾀｸ</t>
    </rPh>
    <phoneticPr fontId="23" type="halfwidthKatakana"/>
  </si>
  <si>
    <t>都道府県選択</t>
    <rPh sb="0" eb="4">
      <t>ﾄﾄﾞｳﾌｹﾝ</t>
    </rPh>
    <rPh sb="4" eb="6">
      <t>ｾﾝﾀｸ</t>
    </rPh>
    <phoneticPr fontId="23" type="halfwidthKatakana"/>
  </si>
  <si>
    <t>市区町村
以下を入力</t>
    <rPh sb="0" eb="1">
      <t>ｼ</t>
    </rPh>
    <rPh sb="1" eb="2">
      <t>ｸ</t>
    </rPh>
    <rPh sb="2" eb="4">
      <t>ﾁｮｳｿﾝ</t>
    </rPh>
    <rPh sb="5" eb="7">
      <t>ｲｶ</t>
    </rPh>
    <rPh sb="8" eb="10">
      <t>ﾆｭｳﾘｮｸ</t>
    </rPh>
    <phoneticPr fontId="23" type="halfwidthKatakana"/>
  </si>
  <si>
    <t>←20文字（外国籍の場合は国名を入力）</t>
    <rPh sb="3" eb="5">
      <t>ﾓｼﾞ</t>
    </rPh>
    <rPh sb="6" eb="9">
      <t>ｶﾞｲｺｸｾｷ</t>
    </rPh>
    <rPh sb="10" eb="12">
      <t>ﾊﾞｱｲ</t>
    </rPh>
    <rPh sb="13" eb="15">
      <t>ｺｸﾒｲ</t>
    </rPh>
    <rPh sb="16" eb="18">
      <t>ﾆｭｳﾘｮｸ</t>
    </rPh>
    <phoneticPr fontId="23"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</si>
  <si>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23" type="halfwidthKatakana"/>
  </si>
  <si>
    <t>筆頭者名</t>
    <rPh sb="0" eb="3">
      <t>ヒットウシャ</t>
    </rPh>
    <rPh sb="3" eb="4">
      <t>メイ</t>
    </rPh>
    <phoneticPr fontId="23"/>
  </si>
  <si>
    <r>
      <t>照会対象者入力票　</t>
    </r>
    <r>
      <rPr>
        <b/>
        <sz val="12"/>
        <rFont val="ＭＳ Ｐゴシック"/>
        <family val="3"/>
        <charset val="128"/>
      </rPr>
      <t>2人目から７人目</t>
    </r>
    <rPh sb="0" eb="2">
      <t>ｼｮｳｶｲ</t>
    </rPh>
    <rPh sb="2" eb="5">
      <t>ﾀｲｼｮｳｼｬ</t>
    </rPh>
    <rPh sb="5" eb="7">
      <t>ﾆｭｳﾘｮｸ</t>
    </rPh>
    <rPh sb="7" eb="8">
      <t>ﾋｮｳ</t>
    </rPh>
    <phoneticPr fontId="23" type="halfwidthKatakana"/>
  </si>
  <si>
    <r>
      <t xml:space="preserve">対象者
</t>
    </r>
    <r>
      <rPr>
        <b/>
        <sz val="11"/>
        <rFont val="ＭＳ Ｐゴシック"/>
        <family val="3"/>
        <charset val="128"/>
      </rPr>
      <t xml:space="preserve">（２）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</si>
  <si>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役名</t>
    </r>
    <r>
      <rPr>
        <sz val="9"/>
        <color rgb="FFFF0000"/>
        <rFont val="ＭＳ Ｐゴシック"/>
        <family val="3"/>
        <charset val="128"/>
      </rPr>
      <t>※該当全て選択</t>
    </r>
    <rPh sb="0" eb="2">
      <t>ﾔｸﾒｲ</t>
    </rPh>
    <rPh sb="5" eb="6">
      <t>ｽﾍﾞ</t>
    </rPh>
    <phoneticPr fontId="23" type="halfwidthKatakana"/>
  </si>
  <si>
    <t>←続き（外国籍の場合は在留カード等番号を入力）</t>
    <rPh sb="1" eb="2">
      <t>ﾂﾂﾞ</t>
    </rPh>
    <rPh sb="4" eb="7">
      <t>ｶﾞｲｺｸｾｷ</t>
    </rPh>
    <rPh sb="8" eb="10">
      <t>ﾊﾞｱｲ</t>
    </rPh>
    <rPh sb="11" eb="13">
      <t>ｻﾞｲﾘｭｳ</t>
    </rPh>
    <rPh sb="16" eb="17">
      <t>ﾄｳ</t>
    </rPh>
    <rPh sb="17" eb="19">
      <t>ﾊﾞﾝｺﾞｳ</t>
    </rPh>
    <rPh sb="20" eb="22">
      <t>ﾆｭｳﾘｮｸ</t>
    </rPh>
    <phoneticPr fontId="23" type="halfwidthKatakana"/>
  </si>
  <si>
    <r>
      <t xml:space="preserve">対象者
</t>
    </r>
    <r>
      <rPr>
        <b/>
        <sz val="11"/>
        <rFont val="ＭＳ Ｐゴシック"/>
        <family val="3"/>
        <charset val="128"/>
      </rPr>
      <t xml:space="preserve">（３）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</si>
  <si>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 xml:space="preserve">対象者
</t>
    </r>
    <r>
      <rPr>
        <b/>
        <sz val="11"/>
        <rFont val="ＭＳ Ｐゴシック"/>
        <family val="3"/>
        <charset val="128"/>
      </rPr>
      <t xml:space="preserve">（４）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</si>
  <si>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 xml:space="preserve">対象者
</t>
    </r>
    <r>
      <rPr>
        <b/>
        <sz val="11"/>
        <rFont val="ＭＳ Ｐゴシック"/>
        <family val="3"/>
        <charset val="128"/>
      </rPr>
      <t xml:space="preserve">（５）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</si>
  <si>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 xml:space="preserve">対象者
</t>
    </r>
    <r>
      <rPr>
        <b/>
        <sz val="11"/>
        <rFont val="ＭＳ Ｐゴシック"/>
        <family val="3"/>
        <charset val="128"/>
      </rPr>
      <t xml:space="preserve">（６）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</si>
  <si>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r>
      <t xml:space="preserve">対象者
</t>
    </r>
    <r>
      <rPr>
        <b/>
        <sz val="11"/>
        <rFont val="ＭＳ Ｐゴシック"/>
        <family val="3"/>
        <charset val="128"/>
      </rPr>
      <t xml:space="preserve">（7）
</t>
    </r>
    <r>
      <rPr>
        <sz val="9"/>
        <color rgb="FFFF0000"/>
        <rFont val="ＭＳ Ｐゴシック"/>
        <family val="3"/>
        <charset val="128"/>
      </rPr>
      <t xml:space="preserve">
身分証明
書又は住
民票等に
記載され
たとおり
記　　入</t>
    </r>
    <rPh sb="0" eb="3">
      <t>ﾀｲｼｮｳｼｬ</t>
    </rPh>
    <rPh sb="16" eb="17">
      <t>ﾏﾀ</t>
    </rPh>
    <rPh sb="18" eb="19">
      <t>ｽﾑ</t>
    </rPh>
    <rPh sb="20" eb="21">
      <t>ﾐﾝ</t>
    </rPh>
    <rPh sb="21" eb="22">
      <t>ﾋｮｳ</t>
    </rPh>
    <rPh sb="22" eb="23">
      <t>ﾄｳ</t>
    </rPh>
    <rPh sb="35" eb="36">
      <t>ｷ</t>
    </rPh>
    <rPh sb="38" eb="39">
      <t>ｲ</t>
    </rPh>
    <phoneticPr fontId="23" type="halfwidthKatakana"/>
  </si>
  <si>
    <t>大正</t>
    <rPh sb="0" eb="2">
      <t>ﾀｲｼｮｳ</t>
    </rPh>
    <phoneticPr fontId="23" type="halfwidthKatakana"/>
  </si>
  <si>
    <t>明治</t>
    <rPh sb="0" eb="2">
      <t>ﾒｲｼﾞ</t>
    </rPh>
    <phoneticPr fontId="23" type="halfwidthKatakana"/>
  </si>
  <si>
    <t>全国市区町村コード（本籍</t>
    <phoneticPr fontId="23" type="halfwidthKatakana"/>
  </si>
  <si>
    <r>
      <t xml:space="preserve">連絡先住所のフリガナ
</t>
    </r>
    <r>
      <rPr>
        <sz val="9"/>
        <color rgb="FFFF0000"/>
        <rFont val="ＭＳ Ｐゴシック"/>
        <family val="3"/>
        <charset val="128"/>
      </rPr>
      <t>下段に表示の本店or支店住所のフリガナ</t>
    </r>
    <rPh sb="0" eb="3">
      <t>ﾚﾝﾗｸｻｷ</t>
    </rPh>
    <rPh sb="3" eb="5">
      <t>ｼﾞｭｳｼｮ</t>
    </rPh>
    <rPh sb="11" eb="13">
      <t>ｹﾞﾀﾞﾝ</t>
    </rPh>
    <rPh sb="14" eb="16">
      <t>ﾋｮｳｼﾞ</t>
    </rPh>
    <rPh sb="17" eb="19">
      <t>ﾎﾝﾃﾝ</t>
    </rPh>
    <rPh sb="21" eb="23">
      <t>ｼﾃﾝ</t>
    </rPh>
    <rPh sb="23" eb="25">
      <t>ｼﾞｭｳｼｮ</t>
    </rPh>
    <phoneticPr fontId="44" type="halfwidthKatakana"/>
  </si>
  <si>
    <t>入会申込書（入会金一括・分納併用）</t>
    <phoneticPr fontId="23"/>
  </si>
  <si>
    <t>弁済業務保証金分担金納付書</t>
    <phoneticPr fontId="23"/>
  </si>
  <si>
    <r>
      <t>免許申請書　添付書類（8）</t>
    </r>
    <r>
      <rPr>
        <b/>
        <u/>
        <sz val="11"/>
        <color indexed="12"/>
        <rFont val="ＭＳ Ｐゴシック"/>
        <family val="3"/>
        <charset val="128"/>
      </rPr>
      <t>宅地建物取引業に従事する者の名簿</t>
    </r>
    <r>
      <rPr>
        <u/>
        <sz val="11"/>
        <color indexed="12"/>
        <rFont val="ＭＳ Ｐゴシック"/>
        <family val="3"/>
        <charset val="128"/>
      </rPr>
      <t>で、上記代表者以外の者を入力する場合はこちら</t>
    </r>
    <rPh sb="0" eb="2">
      <t>ﾒﾝｷｮ</t>
    </rPh>
    <rPh sb="2" eb="5">
      <t>ｼﾝｾｲｼｮ</t>
    </rPh>
    <rPh sb="6" eb="8">
      <t>ﾃﾝﾌﾟ</t>
    </rPh>
    <rPh sb="8" eb="10">
      <t>ｼｮﾙｲ</t>
    </rPh>
    <rPh sb="13" eb="17">
      <t>ﾀｸﾁﾀﾃﾓﾉ</t>
    </rPh>
    <rPh sb="17" eb="20">
      <t>ﾄﾘﾋｷｷﾞｮｳ</t>
    </rPh>
    <rPh sb="21" eb="23">
      <t>ｼﾞｭｳｼﾞ</t>
    </rPh>
    <rPh sb="25" eb="26">
      <t>ﾓﾉ</t>
    </rPh>
    <rPh sb="27" eb="29">
      <t>ﾒｲﾎﾞ</t>
    </rPh>
    <phoneticPr fontId="23" type="halfwidthKatakana"/>
  </si>
  <si>
    <t>宅建協会・保証協会</t>
    <rPh sb="0" eb="2">
      <t>タッケン</t>
    </rPh>
    <rPh sb="2" eb="4">
      <t>キョウカイ</t>
    </rPh>
    <rPh sb="5" eb="7">
      <t>ホショウ</t>
    </rPh>
    <rPh sb="7" eb="9">
      <t>キョウカイ</t>
    </rPh>
    <phoneticPr fontId="23"/>
  </si>
  <si>
    <t>本会会員の個人情報の取扱い</t>
    <phoneticPr fontId="23"/>
  </si>
  <si>
    <t>連帯保証書(通常書式）</t>
    <phoneticPr fontId="23"/>
  </si>
  <si>
    <t>誓約書</t>
    <phoneticPr fontId="23"/>
  </si>
  <si>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23"/>
  </si>
  <si>
    <r>
      <t xml:space="preserve">入会金・会費金額
</t>
    </r>
    <r>
      <rPr>
        <sz val="9"/>
        <color rgb="FFFF0000"/>
        <rFont val="ＭＳ Ｐゴシック"/>
        <family val="3"/>
        <charset val="128"/>
      </rPr>
      <t>※一括納付の場合のみ入力</t>
    </r>
    <phoneticPr fontId="44" type="halfwidthKatakana"/>
  </si>
  <si>
    <r>
      <t xml:space="preserve">従たる事務所の数
</t>
    </r>
    <r>
      <rPr>
        <sz val="7.5"/>
        <color rgb="FFFF0000"/>
        <rFont val="ＭＳ Ｐゴシック"/>
        <family val="3"/>
        <charset val="128"/>
      </rPr>
      <t>※支店（従たる事務所）の申請時のみ入力</t>
    </r>
    <rPh sb="21" eb="24">
      <t>ｼﾝｾｲｼﾞ</t>
    </rPh>
    <rPh sb="26" eb="28">
      <t>ﾆｭｳﾘｮｸ</t>
    </rPh>
    <phoneticPr fontId="44" type="halfwidthKatakana"/>
  </si>
  <si>
    <t>宅建士資格</t>
    <rPh sb="0" eb="5">
      <t>ﾀｯｹﾝｼｼｶｸ</t>
    </rPh>
    <phoneticPr fontId="44" type="halfwidthKatakana"/>
  </si>
  <si>
    <t>宅建士資格
(試験合格のみ含む)</t>
    <rPh sb="0" eb="5">
      <t>ﾀｯｹﾝｼｼｶｸ</t>
    </rPh>
    <phoneticPr fontId="44" type="halfwidthKatakana"/>
  </si>
  <si>
    <t>宅建業（経営者）</t>
    <phoneticPr fontId="44" type="halfwidthKatakana"/>
  </si>
  <si>
    <t>←その他を選択した場合、下部に詳細を記入</t>
    <rPh sb="3" eb="4">
      <t>ﾀ</t>
    </rPh>
    <rPh sb="5" eb="7">
      <t>ｾﾝﾀｸ</t>
    </rPh>
    <rPh sb="9" eb="11">
      <t>ﾊﾞｱｲ</t>
    </rPh>
    <rPh sb="12" eb="14">
      <t>ｶﾌﾞ</t>
    </rPh>
    <rPh sb="15" eb="17">
      <t>ｼｮｳｻｲ</t>
    </rPh>
    <rPh sb="18" eb="20">
      <t>ｷﾆｭｳ</t>
    </rPh>
    <phoneticPr fontId="23" type="halfwidthKatakana"/>
  </si>
  <si>
    <t>業種</t>
    <phoneticPr fontId="44" type="halfwidthKatakana"/>
  </si>
  <si>
    <t>宅建業（従業者）</t>
  </si>
  <si>
    <t>建設業</t>
  </si>
  <si>
    <t>金融業</t>
  </si>
  <si>
    <t>学生</t>
  </si>
  <si>
    <t>公務員</t>
  </si>
  <si>
    <t>団体職員</t>
  </si>
  <si>
    <t>詳細入力欄</t>
    <rPh sb="0" eb="2">
      <t>ｼｮｳｻｲ</t>
    </rPh>
    <rPh sb="2" eb="5">
      <t>ﾆｭｳﾘｮｸﾗﾝ</t>
    </rPh>
    <phoneticPr fontId="44" type="halfwidthKatakana"/>
  </si>
  <si>
    <t>　　　　　　　　　年　　　　　月　　　　　日　受付</t>
    <rPh sb="9" eb="10">
      <t>ネン</t>
    </rPh>
    <rPh sb="15" eb="16">
      <t>ガツ</t>
    </rPh>
    <rPh sb="21" eb="22">
      <t>ニチ</t>
    </rPh>
    <rPh sb="23" eb="25">
      <t>ウケツケ</t>
    </rPh>
    <phoneticPr fontId="23"/>
  </si>
  <si>
    <t>　公益社団法人　全国宅地建物取引業保証協会　会長　殿</t>
    <rPh sb="1" eb="3">
      <t>コウエキ</t>
    </rPh>
    <rPh sb="3" eb="5">
      <t>シャダン</t>
    </rPh>
    <rPh sb="5" eb="7">
      <t>ホウジン</t>
    </rPh>
    <rPh sb="8" eb="10">
      <t>ゼンコク</t>
    </rPh>
    <rPh sb="10" eb="12">
      <t>タクチ</t>
    </rPh>
    <rPh sb="12" eb="14">
      <t>タテモノ</t>
    </rPh>
    <rPh sb="14" eb="16">
      <t>トリヒキ</t>
    </rPh>
    <rPh sb="16" eb="17">
      <t>ギョウ</t>
    </rPh>
    <rPh sb="17" eb="19">
      <t>ホショウ</t>
    </rPh>
    <rPh sb="19" eb="21">
      <t>キョウカイ</t>
    </rPh>
    <phoneticPr fontId="23"/>
  </si>
  <si>
    <t>　公益社団法人　全国宅地建物取引業保証協会　会長　殿</t>
    <rPh sb="1" eb="3">
      <t>コウエキ</t>
    </rPh>
    <rPh sb="3" eb="5">
      <t>シャダン</t>
    </rPh>
    <rPh sb="5" eb="7">
      <t>ホウジン</t>
    </rPh>
    <rPh sb="8" eb="10">
      <t>ゼンコク</t>
    </rPh>
    <rPh sb="10" eb="12">
      <t>タクチ</t>
    </rPh>
    <rPh sb="12" eb="14">
      <t>タテモノ</t>
    </rPh>
    <rPh sb="14" eb="16">
      <t>トリヒキ</t>
    </rPh>
    <rPh sb="16" eb="17">
      <t>ギョウ</t>
    </rPh>
    <rPh sb="17" eb="19">
      <t>ホショウ</t>
    </rPh>
    <rPh sb="19" eb="21">
      <t>キョウカイ</t>
    </rPh>
    <rPh sb="22" eb="24">
      <t>カイチョウ</t>
    </rPh>
    <rPh sb="25" eb="26">
      <t>ドノ</t>
    </rPh>
    <phoneticPr fontId="23"/>
  </si>
  <si>
    <r>
      <t>個人情報の取扱いに</t>
    </r>
    <r>
      <rPr>
        <sz val="11"/>
        <rFont val="ＭＳ 明朝"/>
        <family val="1"/>
        <charset val="128"/>
      </rPr>
      <t>ついては、利用目的の変更や関連する法令等の改正に応じて、改定す
ることがあります。</t>
    </r>
    <phoneticPr fontId="23"/>
  </si>
  <si>
    <t xml:space="preserve"> に関し、同社の取引の相手方等からの請求により、宅地建物取引業法第64条の8の規定に基づいて</t>
    <rPh sb="2" eb="3">
      <t>カン</t>
    </rPh>
    <rPh sb="5" eb="7">
      <t>ドウシャ</t>
    </rPh>
    <rPh sb="8" eb="10">
      <t>トリヒキ</t>
    </rPh>
    <rPh sb="11" eb="14">
      <t>アイテガタ</t>
    </rPh>
    <rPh sb="14" eb="15">
      <t>ナド</t>
    </rPh>
    <rPh sb="18" eb="20">
      <t>セイキュウ</t>
    </rPh>
    <rPh sb="24" eb="26">
      <t>タクチ</t>
    </rPh>
    <phoneticPr fontId="23"/>
  </si>
  <si>
    <t>　 私は、次の①～③の場合においても、上記連帯保証の履行責任を負うことを確認・理解いたし</t>
    <phoneticPr fontId="23"/>
  </si>
  <si>
    <t xml:space="preserve"> ました。</t>
    <phoneticPr fontId="23"/>
  </si>
  <si>
    <t>　②　私が同社の代表取締役（代表者）を退任し、新任の代表取締役（代表者）が選任された場合</t>
    <rPh sb="42" eb="44">
      <t>バアイ</t>
    </rPh>
    <phoneticPr fontId="23"/>
  </si>
  <si>
    <t>　　でも、新任の代表取締役（代表者）が貴協会に対し還付充当金納付債務についての連帯保証書</t>
    <phoneticPr fontId="23"/>
  </si>
  <si>
    <t>　　を差し入れない場合における還付充当金納付債務の一切（なお、私が同社の代表取締役（代表　　</t>
    <phoneticPr fontId="23"/>
  </si>
  <si>
    <t>　　者）を退任した後の同社の還付充当金納付債務を含みます。）。</t>
    <phoneticPr fontId="23"/>
  </si>
  <si>
    <t>　③　私が同社の代表取締役（代表者）を退任し、新任の代表取締役（代表者）が選任され、新任</t>
    <phoneticPr fontId="23"/>
  </si>
  <si>
    <t>　　の代表取締役（代表者）が貴協会に対し還付充当金納付債務についての連帯保証書を差し入れ</t>
    <phoneticPr fontId="23"/>
  </si>
  <si>
    <t>　　て連帯保証をした場合において、私が同社の代表取締役（代表者）を退任する以前の同社の行</t>
    <phoneticPr fontId="23"/>
  </si>
  <si>
    <t>　　為に関する還付充当金納付債務の一切。</t>
    <phoneticPr fontId="23"/>
  </si>
  <si>
    <t xml:space="preserve"> から、民法第465条の10所定の(1)財産及び収支の状況(2)主たる債務以外に負担している債務の</t>
    <rPh sb="40" eb="42">
      <t>フタン</t>
    </rPh>
    <phoneticPr fontId="23"/>
  </si>
  <si>
    <t xml:space="preserve"> 有無並びにその額及び履行状況(3)主たる債務の担保として他に提供し又は提供しようとする</t>
    <phoneticPr fontId="23"/>
  </si>
  <si>
    <t xml:space="preserve"> ものがあるときはその旨及びその内容について情報提供を受け、理解しています。</t>
    <phoneticPr fontId="23"/>
  </si>
  <si>
    <t xml:space="preserve"> うべき還付充当金納付債務について、連帯して保証いたします。</t>
    <phoneticPr fontId="23"/>
  </si>
  <si>
    <t xml:space="preserve"> 弁済業務保証金の還付がなされた場合には、同法第64条の10の規定に基づいて同社が貴協会に支払</t>
    <phoneticPr fontId="23"/>
  </si>
  <si>
    <t>　①　私が同社の代表取締役（代表者）を退任し、新任の代表取締役（代表者）が選任されない場</t>
    <phoneticPr fontId="23"/>
  </si>
  <si>
    <t>薄い水色
の項目</t>
    <rPh sb="0" eb="1">
      <t>ウス</t>
    </rPh>
    <rPh sb="2" eb="4">
      <t>ミズイロ</t>
    </rPh>
    <rPh sb="6" eb="8">
      <t>コウモク</t>
    </rPh>
    <phoneticPr fontId="23"/>
  </si>
  <si>
    <t>薄い橙色
の項目</t>
    <rPh sb="0" eb="1">
      <t>ウス</t>
    </rPh>
    <rPh sb="2" eb="4">
      <t>ダイダイイロ</t>
    </rPh>
    <rPh sb="6" eb="8">
      <t>コウモク</t>
    </rPh>
    <phoneticPr fontId="23"/>
  </si>
  <si>
    <r>
      <t xml:space="preserve">「★入力画面」
右上の書類名を
</t>
    </r>
    <r>
      <rPr>
        <b/>
        <sz val="11"/>
        <color theme="0"/>
        <rFont val="ＭＳ Ｐゴシック"/>
        <family val="3"/>
        <charset val="128"/>
      </rPr>
      <t>クリック</t>
    </r>
    <r>
      <rPr>
        <sz val="9"/>
        <color theme="0"/>
        <rFont val="ＭＳ Ｐゴシック"/>
        <family val="3"/>
        <charset val="128"/>
      </rPr>
      <t>して移動</t>
    </r>
    <rPh sb="8" eb="10">
      <t>ミギウエ</t>
    </rPh>
    <rPh sb="11" eb="13">
      <t>ショルイ</t>
    </rPh>
    <rPh sb="13" eb="14">
      <t>メイ</t>
    </rPh>
    <rPh sb="22" eb="24">
      <t>イドウ</t>
    </rPh>
    <phoneticPr fontId="23"/>
  </si>
  <si>
    <r>
      <rPr>
        <sz val="9"/>
        <color theme="0"/>
        <rFont val="ＭＳ Ｐゴシック"/>
        <family val="3"/>
        <charset val="128"/>
      </rPr>
      <t>入力画面へ戻る
には、各書類右上の</t>
    </r>
    <r>
      <rPr>
        <sz val="9"/>
        <rFont val="ＭＳ Ｐゴシック"/>
        <family val="3"/>
        <charset val="128"/>
      </rPr>
      <t xml:space="preserve">
</t>
    </r>
    <r>
      <rPr>
        <b/>
        <sz val="10"/>
        <color rgb="FFFF0000"/>
        <rFont val="ＭＳ Ｐゴシック"/>
        <family val="3"/>
        <charset val="128"/>
      </rPr>
      <t>[入力画面に戻る]</t>
    </r>
    <r>
      <rPr>
        <sz val="9"/>
        <rFont val="ＭＳ Ｐゴシック"/>
        <family val="3"/>
        <charset val="128"/>
      </rPr>
      <t xml:space="preserve">
</t>
    </r>
    <r>
      <rPr>
        <sz val="9"/>
        <color theme="0"/>
        <rFont val="ＭＳ Ｐゴシック"/>
        <family val="3"/>
        <charset val="128"/>
      </rPr>
      <t>を</t>
    </r>
    <r>
      <rPr>
        <sz val="10"/>
        <color theme="0"/>
        <rFont val="ＭＳ Ｐゴシック"/>
        <family val="3"/>
        <charset val="128"/>
      </rPr>
      <t>クリック</t>
    </r>
    <r>
      <rPr>
        <sz val="9"/>
        <color theme="0"/>
        <rFont val="ＭＳ Ｐゴシック"/>
        <family val="3"/>
        <charset val="128"/>
      </rPr>
      <t>します</t>
    </r>
    <rPh sb="5" eb="6">
      <t>モド</t>
    </rPh>
    <rPh sb="11" eb="12">
      <t>カク</t>
    </rPh>
    <rPh sb="12" eb="14">
      <t>ショルイ</t>
    </rPh>
    <rPh sb="14" eb="16">
      <t>ミギウエ</t>
    </rPh>
    <rPh sb="19" eb="21">
      <t>ニュウリョク</t>
    </rPh>
    <rPh sb="21" eb="23">
      <t>ガメン</t>
    </rPh>
    <rPh sb="24" eb="25">
      <t>モド</t>
    </rPh>
    <phoneticPr fontId="23"/>
  </si>
  <si>
    <t>1010</t>
    <phoneticPr fontId="23"/>
  </si>
  <si>
    <t>1110</t>
    <phoneticPr fontId="23"/>
  </si>
  <si>
    <t>1210</t>
    <phoneticPr fontId="23"/>
  </si>
  <si>
    <t>1310</t>
    <phoneticPr fontId="23"/>
  </si>
  <si>
    <t>3020</t>
    <phoneticPr fontId="44" type="halfwidthKatakana"/>
  </si>
  <si>
    <t>3110</t>
    <phoneticPr fontId="44" type="halfwidthKatakana"/>
  </si>
  <si>
    <t>3210</t>
    <phoneticPr fontId="44" type="halfwidthKatakana"/>
  </si>
  <si>
    <t>3310</t>
    <phoneticPr fontId="44" type="halfwidthKatakana"/>
  </si>
  <si>
    <t>3410</t>
    <phoneticPr fontId="44" type="halfwidthKatakana"/>
  </si>
  <si>
    <t>必ずこの２項目を選択してから
入力を開始してください。</t>
    <rPh sb="0" eb="1">
      <t>ｶﾅﾗ</t>
    </rPh>
    <rPh sb="5" eb="7">
      <t>ｺｳﾓｸ</t>
    </rPh>
    <rPh sb="8" eb="10">
      <t>ｾﾝﾀｸ</t>
    </rPh>
    <rPh sb="15" eb="17">
      <t>ﾆｭｳﾘｮｸ</t>
    </rPh>
    <rPh sb="18" eb="20">
      <t>ｶｲｼ</t>
    </rPh>
    <phoneticPr fontId="44" type="halfwidthKatakana"/>
  </si>
  <si>
    <t>・</t>
    <phoneticPr fontId="44" type="halfwidthKatakana"/>
  </si>
  <si>
    <t>なお、お使いのPCのOSやExcelの更新プログラム等の仕様に依存して、正常に動作しない可能性もございます。</t>
    <phoneticPr fontId="23"/>
  </si>
  <si>
    <t>あらかじめご了承のほどお願い申し上げます。</t>
    <rPh sb="6" eb="8">
      <t>リョウショウ</t>
    </rPh>
    <rPh sb="12" eb="13">
      <t>ネガ</t>
    </rPh>
    <rPh sb="14" eb="15">
      <t>モウ</t>
    </rPh>
    <rPh sb="16" eb="17">
      <t>ア</t>
    </rPh>
    <phoneticPr fontId="23"/>
  </si>
  <si>
    <t>　　　　年　　月　　日</t>
    <rPh sb="4" eb="5">
      <t>ネン</t>
    </rPh>
    <rPh sb="7" eb="8">
      <t>ガツ</t>
    </rPh>
    <rPh sb="10" eb="11">
      <t>ニチ</t>
    </rPh>
    <phoneticPr fontId="23"/>
  </si>
  <si>
    <t>いたします。</t>
    <phoneticPr fontId="23"/>
  </si>
  <si>
    <t>□有</t>
  </si>
  <si>
    <t>□現住所　　□勤務先</t>
  </si>
  <si>
    <t>（　　）</t>
  </si>
  <si>
    <t xml:space="preserve"> </t>
    <phoneticPr fontId="44" type="halfwidthKatakana"/>
  </si>
  <si>
    <t>　　合における還付充当金納付債務の一切。</t>
    <phoneticPr fontId="23"/>
  </si>
  <si>
    <t>010</t>
    <phoneticPr fontId="23"/>
  </si>
  <si>
    <t>020</t>
    <phoneticPr fontId="23"/>
  </si>
  <si>
    <t>印</t>
    <rPh sb="0" eb="1">
      <t>イン</t>
    </rPh>
    <phoneticPr fontId="23"/>
  </si>
  <si>
    <t>支 部 名</t>
    <rPh sb="0" eb="1">
      <t>シ</t>
    </rPh>
    <rPh sb="2" eb="3">
      <t>ブ</t>
    </rPh>
    <rPh sb="4" eb="5">
      <t>メイ</t>
    </rPh>
    <phoneticPr fontId="23"/>
  </si>
  <si>
    <t>支部受付</t>
    <rPh sb="0" eb="2">
      <t>シブ</t>
    </rPh>
    <rPh sb="2" eb="4">
      <t>ウケツケ</t>
    </rPh>
    <phoneticPr fontId="23"/>
  </si>
  <si>
    <t>ＦＡＸ</t>
    <phoneticPr fontId="23"/>
  </si>
  <si>
    <t>電　話</t>
    <rPh sb="0" eb="1">
      <t>デン</t>
    </rPh>
    <rPh sb="2" eb="3">
      <t>ハナシ</t>
    </rPh>
    <phoneticPr fontId="23"/>
  </si>
  <si>
    <t>従たる事務所
所在地(支店等)</t>
    <rPh sb="0" eb="1">
      <t>ジュウ</t>
    </rPh>
    <rPh sb="3" eb="6">
      <t>ジムショ</t>
    </rPh>
    <rPh sb="7" eb="8">
      <t>ショ</t>
    </rPh>
    <rPh sb="8" eb="9">
      <t>ザイ</t>
    </rPh>
    <rPh sb="9" eb="10">
      <t>チ</t>
    </rPh>
    <rPh sb="11" eb="13">
      <t>シテン</t>
    </rPh>
    <rPh sb="13" eb="14">
      <t>トウ</t>
    </rPh>
    <phoneticPr fontId="23"/>
  </si>
  <si>
    <t>〒　    －</t>
    <phoneticPr fontId="23"/>
  </si>
  <si>
    <t xml:space="preserve">主たる事務所
所在地(本店等) </t>
    <rPh sb="0" eb="1">
      <t>シュ</t>
    </rPh>
    <rPh sb="3" eb="6">
      <t>ジムショ</t>
    </rPh>
    <rPh sb="7" eb="8">
      <t>ショ</t>
    </rPh>
    <rPh sb="8" eb="9">
      <t>ザイ</t>
    </rPh>
    <rPh sb="9" eb="10">
      <t>チ</t>
    </rPh>
    <rPh sb="11" eb="13">
      <t>ホンテン</t>
    </rPh>
    <rPh sb="13" eb="14">
      <t>トウ</t>
    </rPh>
    <phoneticPr fontId="23"/>
  </si>
  <si>
    <t>登録番号</t>
    <rPh sb="0" eb="2">
      <t>トウロク</t>
    </rPh>
    <rPh sb="2" eb="4">
      <t>バンゴウ</t>
    </rPh>
    <phoneticPr fontId="23"/>
  </si>
  <si>
    <t xml:space="preserve"> 専任の宅地建物取引士
   氏　　　　　名</t>
    <rPh sb="1" eb="3">
      <t>センニン</t>
    </rPh>
    <rPh sb="4" eb="6">
      <t>タクチ</t>
    </rPh>
    <rPh sb="6" eb="8">
      <t>タテモノ</t>
    </rPh>
    <rPh sb="8" eb="10">
      <t>トリヒキ</t>
    </rPh>
    <rPh sb="10" eb="11">
      <t>シ</t>
    </rPh>
    <rPh sb="15" eb="16">
      <t>シ</t>
    </rPh>
    <rPh sb="21" eb="22">
      <t>メイ</t>
    </rPh>
    <phoneticPr fontId="23"/>
  </si>
  <si>
    <t>性　　　 別</t>
  </si>
  <si>
    <t>生 年 月 日</t>
    <phoneticPr fontId="23"/>
  </si>
  <si>
    <t>年齢・性別</t>
    <rPh sb="0" eb="2">
      <t>ネンレイ</t>
    </rPh>
    <phoneticPr fontId="23"/>
  </si>
  <si>
    <t>営業保証金等供託の有無</t>
    <rPh sb="6" eb="8">
      <t>キョウタク</t>
    </rPh>
    <rPh sb="9" eb="11">
      <t>ウム</t>
    </rPh>
    <phoneticPr fontId="23"/>
  </si>
  <si>
    <t>免許有効期間</t>
    <phoneticPr fontId="23"/>
  </si>
  <si>
    <t>免許取得年月日</t>
    <rPh sb="2" eb="4">
      <t>シュトク</t>
    </rPh>
    <phoneticPr fontId="23"/>
  </si>
  <si>
    <t>免許申請年月日</t>
    <rPh sb="2" eb="4">
      <t>シンセイ</t>
    </rPh>
    <phoneticPr fontId="23"/>
  </si>
  <si>
    <t>免許証番号</t>
    <phoneticPr fontId="23"/>
  </si>
  <si>
    <t>貴協会の趣旨に賛同し、定款その他の諸規程を順守することを誓約し、入会を申し込みます。</t>
    <rPh sb="21" eb="23">
      <t>ジュンシュ</t>
    </rPh>
    <phoneticPr fontId="23"/>
  </si>
  <si>
    <t>一般社団法人　千葉県宅地建物取引業協会会長　殿</t>
    <rPh sb="0" eb="2">
      <t>イッパン</t>
    </rPh>
    <rPh sb="2" eb="4">
      <t>シャダン</t>
    </rPh>
    <rPh sb="4" eb="6">
      <t>ホウジン</t>
    </rPh>
    <rPh sb="7" eb="10">
      <t>チバケン</t>
    </rPh>
    <rPh sb="10" eb="12">
      <t>タクチ</t>
    </rPh>
    <rPh sb="12" eb="14">
      <t>タテモノ</t>
    </rPh>
    <rPh sb="14" eb="17">
      <t>トリヒキギョウ</t>
    </rPh>
    <rPh sb="17" eb="19">
      <t>キョウカイ</t>
    </rPh>
    <rPh sb="19" eb="21">
      <t>カイチョウ</t>
    </rPh>
    <rPh sb="22" eb="23">
      <t>ドノ</t>
    </rPh>
    <phoneticPr fontId="23"/>
  </si>
  <si>
    <t>入会申込書</t>
    <rPh sb="0" eb="2">
      <t>ニュウカイ</t>
    </rPh>
    <rPh sb="2" eb="4">
      <t>モウシコ</t>
    </rPh>
    <rPh sb="4" eb="5">
      <t>ショ</t>
    </rPh>
    <phoneticPr fontId="23"/>
  </si>
  <si>
    <t>様式１</t>
    <rPh sb="0" eb="2">
      <t>ヨウシキ</t>
    </rPh>
    <phoneticPr fontId="23"/>
  </si>
  <si>
    <t>万円</t>
    <rPh sb="0" eb="2">
      <t>マンエン</t>
    </rPh>
    <phoneticPr fontId="23"/>
  </si>
  <si>
    <r>
      <t xml:space="preserve">商号又は名称
</t>
    </r>
    <r>
      <rPr>
        <sz val="9"/>
        <color rgb="FF993300"/>
        <rFont val="ＭＳ 明朝"/>
        <family val="1"/>
        <charset val="128"/>
      </rPr>
      <t>※従たる事務所は　　　支店名も記入</t>
    </r>
    <rPh sb="0" eb="2">
      <t>ショウゴウ</t>
    </rPh>
    <rPh sb="2" eb="3">
      <t>マタ</t>
    </rPh>
    <rPh sb="4" eb="6">
      <t>メイショウ</t>
    </rPh>
    <phoneticPr fontId="23"/>
  </si>
  <si>
    <r>
      <rPr>
        <sz val="9"/>
        <color rgb="FF993300"/>
        <rFont val="ＭＳ 明朝"/>
        <family val="1"/>
        <charset val="128"/>
      </rPr>
      <t>　政令で定める使用人 （支店長等）</t>
    </r>
    <r>
      <rPr>
        <sz val="8"/>
        <color rgb="FF993300"/>
        <rFont val="ＭＳ 明朝"/>
        <family val="1"/>
        <charset val="128"/>
      </rPr>
      <t>※従たる　事務所の場合のみ記入</t>
    </r>
    <phoneticPr fontId="23"/>
  </si>
  <si>
    <t>免許取得年月日</t>
    <rPh sb="0" eb="2">
      <t>メンキョ</t>
    </rPh>
    <rPh sb="2" eb="4">
      <t>シュトク</t>
    </rPh>
    <rPh sb="4" eb="7">
      <t>ネンガッピ</t>
    </rPh>
    <phoneticPr fontId="23"/>
  </si>
  <si>
    <t>免許申請年月日</t>
    <rPh sb="0" eb="2">
      <t>メンキョ</t>
    </rPh>
    <rPh sb="2" eb="4">
      <t>シンセイ</t>
    </rPh>
    <rPh sb="4" eb="7">
      <t>ネンガッピ</t>
    </rPh>
    <phoneticPr fontId="23"/>
  </si>
  <si>
    <t>年齢</t>
    <rPh sb="0" eb="2">
      <t>ネンレイ</t>
    </rPh>
    <phoneticPr fontId="23"/>
  </si>
  <si>
    <t>入　会　誓　約　書</t>
    <phoneticPr fontId="23"/>
  </si>
  <si>
    <t>免許番号</t>
    <rPh sb="0" eb="4">
      <t>メンキョバンゴウ</t>
    </rPh>
    <phoneticPr fontId="23"/>
  </si>
  <si>
    <t>事務所所在地</t>
    <phoneticPr fontId="23"/>
  </si>
  <si>
    <t>商号又は名称</t>
    <phoneticPr fontId="23"/>
  </si>
  <si>
    <t>代表者氏名</t>
    <phoneticPr fontId="23"/>
  </si>
  <si>
    <t>今般、入会申し込みするにあたり、下記のとおり誓約いたします。なお、本誓約に違反した</t>
    <phoneticPr fontId="23"/>
  </si>
  <si>
    <t>場合は、直ちに退会いたします。</t>
    <phoneticPr fontId="23"/>
  </si>
  <si>
    <t>宅地建物取引業法及び関係法令を順守し、業務の適正な運営と公正な取引の確保に努めま</t>
    <phoneticPr fontId="23"/>
  </si>
  <si>
    <t>す。</t>
    <phoneticPr fontId="23"/>
  </si>
  <si>
    <t>貴協会の定款及び諸規則を順守し、業の健全な発展に努め、会の名誉を毀損したり、信用</t>
    <phoneticPr fontId="23"/>
  </si>
  <si>
    <t>を失墜する行為はいたしません。</t>
    <phoneticPr fontId="23"/>
  </si>
  <si>
    <t>会費（宅建協会・保証協会）は、貴本部・支部が決定する納入方法に従い、その都度遅滞</t>
    <phoneticPr fontId="23"/>
  </si>
  <si>
    <t>なく納入し、絶対に滞納いたしません。</t>
    <phoneticPr fontId="23"/>
  </si>
  <si>
    <t>退会時に未納会費があった場合は、弁済業務保証金分担金の返還金と相殺することを承諾</t>
    <phoneticPr fontId="23"/>
  </si>
  <si>
    <t>貴協会の各種事業活動並びに会員相互扶助事業に対しては、積極的に参加協力することを</t>
    <phoneticPr fontId="23"/>
  </si>
  <si>
    <t>確約し、特に研修会には代表者、宅地建物取引士の双方とも必ず出席いたします。</t>
    <phoneticPr fontId="23"/>
  </si>
  <si>
    <t>入会審査規程第12条で義務付けられている「新入会者研修会」には、必ず出席いたします。</t>
    <phoneticPr fontId="23"/>
  </si>
  <si>
    <t>６．</t>
    <phoneticPr fontId="23"/>
  </si>
  <si>
    <t>不動産の表示に関する公正競争規約及び不動産業における景品類の提供の制限に関する公</t>
    <phoneticPr fontId="23"/>
  </si>
  <si>
    <t>正競争規約を順守し、消費者の保護と不動産業界の秩序の確立に努めます。</t>
    <phoneticPr fontId="23"/>
  </si>
  <si>
    <t>７．</t>
    <phoneticPr fontId="23"/>
  </si>
  <si>
    <t>免許申請書類、入会申込書類に不実の記載があった場合は、入会内定後であっても承認取</t>
    <phoneticPr fontId="23"/>
  </si>
  <si>
    <t>り消し等の処分に同意いたします。</t>
    <phoneticPr fontId="23"/>
  </si>
  <si>
    <t>８．</t>
    <phoneticPr fontId="23"/>
  </si>
  <si>
    <t>宅建協会の会員資格喪失の時は、同時に保証協会の会員資格も喪失となることに異議あり</t>
    <phoneticPr fontId="23"/>
  </si>
  <si>
    <t>ません。</t>
    <phoneticPr fontId="23"/>
  </si>
  <si>
    <t>用紙選択</t>
    <rPh sb="0" eb="2">
      <t>ヨウシ</t>
    </rPh>
    <rPh sb="2" eb="4">
      <t>センタク</t>
    </rPh>
    <phoneticPr fontId="23"/>
  </si>
  <si>
    <t>会費</t>
    <rPh sb="0" eb="2">
      <t>カイヒ</t>
    </rPh>
    <phoneticPr fontId="23"/>
  </si>
  <si>
    <t>入会申込書</t>
    <rPh sb="0" eb="2">
      <t>ニュウカイ</t>
    </rPh>
    <rPh sb="2" eb="5">
      <t>モウシコミショ</t>
    </rPh>
    <phoneticPr fontId="23"/>
  </si>
  <si>
    <t>地　方　本部名</t>
    <rPh sb="0" eb="1">
      <t>チ</t>
    </rPh>
    <rPh sb="2" eb="3">
      <t>カタ</t>
    </rPh>
    <rPh sb="4" eb="5">
      <t>ホン</t>
    </rPh>
    <rPh sb="5" eb="6">
      <t>ブ</t>
    </rPh>
    <rPh sb="6" eb="7">
      <t>メイ</t>
    </rPh>
    <phoneticPr fontId="23"/>
  </si>
  <si>
    <t>地方本部用①</t>
    <phoneticPr fontId="23"/>
  </si>
  <si>
    <t>地方本部用②</t>
    <phoneticPr fontId="23"/>
  </si>
  <si>
    <t>６，０００</t>
    <phoneticPr fontId="23"/>
  </si>
  <si>
    <t>番　　　　　　　号</t>
    <phoneticPr fontId="23"/>
  </si>
  <si>
    <t>５，５００</t>
    <phoneticPr fontId="23"/>
  </si>
  <si>
    <t>５，０００</t>
    <phoneticPr fontId="23"/>
  </si>
  <si>
    <t>受　　　　　　　付</t>
    <rPh sb="0" eb="1">
      <t>ウケ</t>
    </rPh>
    <rPh sb="8" eb="9">
      <t>ツキ</t>
    </rPh>
    <phoneticPr fontId="23"/>
  </si>
  <si>
    <t>月</t>
    <rPh sb="0" eb="1">
      <t>ゲツ</t>
    </rPh>
    <phoneticPr fontId="23"/>
  </si>
  <si>
    <t>入　会　区　分</t>
    <rPh sb="0" eb="1">
      <t>イ</t>
    </rPh>
    <rPh sb="2" eb="3">
      <t>カイ</t>
    </rPh>
    <rPh sb="4" eb="5">
      <t>ク</t>
    </rPh>
    <rPh sb="6" eb="7">
      <t>ブン</t>
    </rPh>
    <phoneticPr fontId="23"/>
  </si>
  <si>
    <t>一括</t>
    <rPh sb="0" eb="2">
      <t>イッカツ</t>
    </rPh>
    <phoneticPr fontId="23"/>
  </si>
  <si>
    <t>分納</t>
    <rPh sb="0" eb="2">
      <t>ブンノウ</t>
    </rPh>
    <phoneticPr fontId="23"/>
  </si>
  <si>
    <t>４，５００</t>
    <phoneticPr fontId="23"/>
  </si>
  <si>
    <t>４，０００</t>
    <phoneticPr fontId="23"/>
  </si>
  <si>
    <t>公益社団法人　全国宅地建物取引業保証協会会長　殿</t>
    <rPh sb="0" eb="2">
      <t>コウエキ</t>
    </rPh>
    <rPh sb="2" eb="6">
      <t>シャダンホウジン</t>
    </rPh>
    <rPh sb="7" eb="9">
      <t>ゼンコク</t>
    </rPh>
    <rPh sb="9" eb="13">
      <t>タクチタテモノ</t>
    </rPh>
    <rPh sb="13" eb="16">
      <t>トリヒキギョウ</t>
    </rPh>
    <rPh sb="16" eb="18">
      <t>ホショウ</t>
    </rPh>
    <rPh sb="18" eb="20">
      <t>キョウカイ</t>
    </rPh>
    <rPh sb="20" eb="22">
      <t>カイチョウ</t>
    </rPh>
    <rPh sb="23" eb="24">
      <t>ドノ</t>
    </rPh>
    <phoneticPr fontId="23"/>
  </si>
  <si>
    <t>３，５００</t>
    <phoneticPr fontId="23"/>
  </si>
  <si>
    <t>私は、この度貴協会の趣旨に賛同し、定款その他の諸規定並びに別掲の「本会会員の</t>
    <rPh sb="0" eb="1">
      <t>ワタシ</t>
    </rPh>
    <rPh sb="5" eb="6">
      <t>タビ</t>
    </rPh>
    <rPh sb="6" eb="9">
      <t>キキョカイ</t>
    </rPh>
    <rPh sb="10" eb="12">
      <t>シュシ</t>
    </rPh>
    <rPh sb="13" eb="15">
      <t>サンドウ</t>
    </rPh>
    <rPh sb="17" eb="19">
      <t>テイカン</t>
    </rPh>
    <rPh sb="21" eb="22">
      <t>タ</t>
    </rPh>
    <rPh sb="23" eb="26">
      <t>ショキテイ</t>
    </rPh>
    <rPh sb="26" eb="27">
      <t>ナラ</t>
    </rPh>
    <rPh sb="29" eb="30">
      <t>ベツ</t>
    </rPh>
    <rPh sb="33" eb="34">
      <t>ホン</t>
    </rPh>
    <rPh sb="35" eb="37">
      <t>カイイン</t>
    </rPh>
    <phoneticPr fontId="23"/>
  </si>
  <si>
    <t>３，０００</t>
    <phoneticPr fontId="23"/>
  </si>
  <si>
    <t>個人情報の取扱いについて」を承認のうえ入会申込みをします。</t>
    <rPh sb="0" eb="2">
      <t>コジン</t>
    </rPh>
    <rPh sb="2" eb="4">
      <t>ジョウホウ</t>
    </rPh>
    <rPh sb="5" eb="7">
      <t>トリアツカ</t>
    </rPh>
    <rPh sb="14" eb="16">
      <t>ショウニン</t>
    </rPh>
    <phoneticPr fontId="23"/>
  </si>
  <si>
    <t>２，５００</t>
    <phoneticPr fontId="23"/>
  </si>
  <si>
    <t>２，０００</t>
    <phoneticPr fontId="23"/>
  </si>
  <si>
    <t>１，０００</t>
    <phoneticPr fontId="23"/>
  </si>
  <si>
    <t>代表者・氏名</t>
    <rPh sb="0" eb="3">
      <t>ダイヒョウシャ</t>
    </rPh>
    <rPh sb="4" eb="6">
      <t>シメイ</t>
    </rPh>
    <phoneticPr fontId="23"/>
  </si>
  <si>
    <t>５００</t>
    <phoneticPr fontId="23"/>
  </si>
  <si>
    <t>事務所の別</t>
    <phoneticPr fontId="23"/>
  </si>
  <si>
    <t>入会金</t>
    <rPh sb="0" eb="3">
      <t>ニュウカイキン</t>
    </rPh>
    <phoneticPr fontId="23"/>
  </si>
  <si>
    <t>会　費</t>
    <phoneticPr fontId="23"/>
  </si>
  <si>
    <t>主たる事務所</t>
    <phoneticPr fontId="23"/>
  </si>
  <si>
    <t>一括納付</t>
    <phoneticPr fontId="23"/>
  </si>
  <si>
    <t>　２０万円</t>
    <rPh sb="4" eb="5">
      <t>エン</t>
    </rPh>
    <phoneticPr fontId="23"/>
  </si>
  <si>
    <r>
      <t xml:space="preserve">５００円×月
</t>
    </r>
    <r>
      <rPr>
        <sz val="10"/>
        <rFont val="ＭＳ 明朝"/>
        <family val="1"/>
        <charset val="128"/>
      </rPr>
      <t>（年会費6,000円）</t>
    </r>
  </si>
  <si>
    <t>分割納付</t>
    <rPh sb="0" eb="2">
      <t>ブンカツ</t>
    </rPh>
    <rPh sb="2" eb="4">
      <t>ノウフ</t>
    </rPh>
    <phoneticPr fontId="23"/>
  </si>
  <si>
    <r>
      <t>１０万円</t>
    </r>
    <r>
      <rPr>
        <sz val="6"/>
        <rFont val="ＭＳ 明朝"/>
        <family val="1"/>
        <charset val="128"/>
      </rPr>
      <t>（入会時）</t>
    </r>
  </si>
  <si>
    <r>
      <rPr>
        <u/>
        <sz val="9"/>
        <rFont val="ＭＳ ゴシック"/>
        <family val="3"/>
        <charset val="128"/>
      </rPr>
      <t>分納入会金の残額納付について</t>
    </r>
    <r>
      <rPr>
        <sz val="6"/>
        <rFont val="ＭＳ ゴシック"/>
        <family val="3"/>
        <charset val="128"/>
      </rPr>
      <t xml:space="preserve"> </t>
    </r>
    <rPh sb="6" eb="8">
      <t>ザンガク</t>
    </rPh>
    <phoneticPr fontId="23"/>
  </si>
  <si>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23"/>
  </si>
  <si>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23"/>
  </si>
  <si>
    <t>上記内容を承諾します。</t>
    <phoneticPr fontId="23"/>
  </si>
  <si>
    <t>従たる事務所</t>
    <phoneticPr fontId="23"/>
  </si>
  <si>
    <t>１０万円×支店数　</t>
    <phoneticPr fontId="23"/>
  </si>
  <si>
    <t>（５００円×月）×支店数</t>
  </si>
  <si>
    <t>免許年月日</t>
    <phoneticPr fontId="23"/>
  </si>
  <si>
    <t>免許の
有効期間</t>
    <rPh sb="0" eb="2">
      <t>メンキョ</t>
    </rPh>
    <rPh sb="4" eb="6">
      <t>ユウコウ</t>
    </rPh>
    <rPh sb="6" eb="8">
      <t>キカン</t>
    </rPh>
    <phoneticPr fontId="23"/>
  </si>
  <si>
    <t>法人・個人の別</t>
    <phoneticPr fontId="23"/>
  </si>
  <si>
    <t>設　立
年月日</t>
    <rPh sb="0" eb="1">
      <t>セツ</t>
    </rPh>
    <rPh sb="2" eb="3">
      <t>リツ</t>
    </rPh>
    <rPh sb="4" eb="5">
      <t>ネン</t>
    </rPh>
    <rPh sb="5" eb="6">
      <t>ツキ</t>
    </rPh>
    <rPh sb="6" eb="7">
      <t>ニチ</t>
    </rPh>
    <phoneticPr fontId="23"/>
  </si>
  <si>
    <t>主たる事務所
所　 在　 地</t>
    <phoneticPr fontId="23"/>
  </si>
  <si>
    <t>電話</t>
    <rPh sb="0" eb="2">
      <t>デンワ</t>
    </rPh>
    <phoneticPr fontId="23"/>
  </si>
  <si>
    <t>代表者・氏名</t>
    <phoneticPr fontId="23"/>
  </si>
  <si>
    <t>役　職</t>
    <rPh sb="0" eb="1">
      <t>ヤク</t>
    </rPh>
    <rPh sb="2" eb="3">
      <t>ショク</t>
    </rPh>
    <phoneticPr fontId="23"/>
  </si>
  <si>
    <t>生年月日
性　　別</t>
    <rPh sb="0" eb="2">
      <t>セイネン</t>
    </rPh>
    <rPh sb="2" eb="4">
      <t>ガッピ</t>
    </rPh>
    <rPh sb="5" eb="6">
      <t>セイ</t>
    </rPh>
    <rPh sb="8" eb="9">
      <t>ベツ</t>
    </rPh>
    <phoneticPr fontId="23"/>
  </si>
  <si>
    <t>代表者住所</t>
    <phoneticPr fontId="23"/>
  </si>
  <si>
    <r>
      <rPr>
        <sz val="9"/>
        <rFont val="ＭＳ 明朝"/>
        <family val="1"/>
        <charset val="128"/>
      </rPr>
      <t>専任の宅地建物取引士</t>
    </r>
    <r>
      <rPr>
        <sz val="11"/>
        <rFont val="ＭＳ 明朝"/>
        <family val="1"/>
        <charset val="128"/>
      </rPr>
      <t xml:space="preserve">
</t>
    </r>
    <r>
      <rPr>
        <sz val="9"/>
        <rFont val="ＭＳ 明朝"/>
        <family val="1"/>
        <charset val="128"/>
      </rPr>
      <t>氏　　　　　　　　名</t>
    </r>
    <phoneticPr fontId="23"/>
  </si>
  <si>
    <t>取引士登録番号</t>
    <rPh sb="0" eb="2">
      <t>トリヒキ</t>
    </rPh>
    <rPh sb="2" eb="3">
      <t>シ</t>
    </rPh>
    <rPh sb="3" eb="5">
      <t>トウロク</t>
    </rPh>
    <rPh sb="5" eb="7">
      <t>バンゴウ</t>
    </rPh>
    <phoneticPr fontId="23"/>
  </si>
  <si>
    <t>従たる
事務所</t>
    <rPh sb="0" eb="1">
      <t>ジュウ</t>
    </rPh>
    <rPh sb="4" eb="7">
      <t>ジムショ</t>
    </rPh>
    <phoneticPr fontId="23"/>
  </si>
  <si>
    <t>名称等</t>
    <rPh sb="0" eb="2">
      <t>メイショウ</t>
    </rPh>
    <rPh sb="2" eb="3">
      <t>トウ</t>
    </rPh>
    <phoneticPr fontId="23"/>
  </si>
  <si>
    <t>政令使用人
氏　　　名</t>
    <rPh sb="0" eb="2">
      <t>セイレイ</t>
    </rPh>
    <rPh sb="2" eb="4">
      <t>シヨウ</t>
    </rPh>
    <rPh sb="4" eb="5">
      <t>ニン</t>
    </rPh>
    <rPh sb="6" eb="7">
      <t>シ</t>
    </rPh>
    <rPh sb="10" eb="11">
      <t>ナ</t>
    </rPh>
    <phoneticPr fontId="23"/>
  </si>
  <si>
    <t>所在地</t>
    <rPh sb="0" eb="3">
      <t>ショザイチ</t>
    </rPh>
    <phoneticPr fontId="23"/>
  </si>
  <si>
    <t>既存の営業保証金等</t>
    <phoneticPr fontId="23"/>
  </si>
  <si>
    <t>供託日</t>
    <rPh sb="0" eb="2">
      <t>キョウタク</t>
    </rPh>
    <rPh sb="2" eb="3">
      <t>ビ</t>
    </rPh>
    <phoneticPr fontId="23"/>
  </si>
  <si>
    <t>供託金</t>
    <rPh sb="0" eb="2">
      <t>キョウタク</t>
    </rPh>
    <rPh sb="2" eb="3">
      <t>キン</t>
    </rPh>
    <phoneticPr fontId="23"/>
  </si>
  <si>
    <t>地方本部承認</t>
    <phoneticPr fontId="23"/>
  </si>
  <si>
    <t>上記の者につき審査の結果入会の承認を申請します。</t>
    <rPh sb="0" eb="2">
      <t>ジョウキ</t>
    </rPh>
    <rPh sb="3" eb="4">
      <t>モノ</t>
    </rPh>
    <rPh sb="7" eb="9">
      <t>シンサ</t>
    </rPh>
    <rPh sb="10" eb="12">
      <t>ケッカ</t>
    </rPh>
    <rPh sb="12" eb="14">
      <t>ニュウカイ</t>
    </rPh>
    <rPh sb="15" eb="17">
      <t>ショウニン</t>
    </rPh>
    <rPh sb="18" eb="20">
      <t>シンセイ</t>
    </rPh>
    <phoneticPr fontId="23"/>
  </si>
  <si>
    <t>　　年　　月　　日</t>
    <rPh sb="2" eb="3">
      <t>ネン</t>
    </rPh>
    <rPh sb="5" eb="6">
      <t>ガツ</t>
    </rPh>
    <rPh sb="8" eb="9">
      <t>ニチ</t>
    </rPh>
    <phoneticPr fontId="23"/>
  </si>
  <si>
    <t>本部（本部長名）</t>
  </si>
  <si>
    <t>㊞</t>
    <phoneticPr fontId="23"/>
  </si>
  <si>
    <t>↓供託「☑有」の場合は以下も記入</t>
    <rPh sb="11" eb="13">
      <t>ｲｶ</t>
    </rPh>
    <rPh sb="14" eb="16">
      <t>ｷﾆｭｳ</t>
    </rPh>
    <phoneticPr fontId="44" type="halfwidthKatakana"/>
  </si>
  <si>
    <t>供託日</t>
    <rPh sb="0" eb="3">
      <t>ｷｮｳﾀｸﾋﾞ</t>
    </rPh>
    <phoneticPr fontId="44" type="halfwidthKatakana"/>
  </si>
  <si>
    <t>営業保証金等</t>
    <rPh sb="5" eb="6">
      <t>ﾄｳ</t>
    </rPh>
    <phoneticPr fontId="44" type="halfwidthKatakana"/>
  </si>
  <si>
    <t>□営業保証金</t>
  </si>
  <si>
    <t>□営業保証金</t>
    <phoneticPr fontId="44" type="halfwidthKatakana"/>
  </si>
  <si>
    <t>☑営業保証金</t>
    <phoneticPr fontId="44" type="halfwidthKatakana"/>
  </si>
  <si>
    <t>□他協会の弁済業務保証金分担金</t>
  </si>
  <si>
    <t>□他協会の弁済業務保証金分担金</t>
    <phoneticPr fontId="44" type="halfwidthKatakana"/>
  </si>
  <si>
    <t>☑他協会の弁済業務保証金分担金</t>
    <phoneticPr fontId="44" type="halfwidthKatakana"/>
  </si>
  <si>
    <t>地 方 本 部 名</t>
    <rPh sb="0" eb="1">
      <t>チ</t>
    </rPh>
    <rPh sb="2" eb="3">
      <t>カタ</t>
    </rPh>
    <rPh sb="4" eb="5">
      <t>ホン</t>
    </rPh>
    <rPh sb="6" eb="7">
      <t>メイ</t>
    </rPh>
    <phoneticPr fontId="23"/>
  </si>
  <si>
    <t>番　 　　　　　　　　号</t>
    <rPh sb="0" eb="1">
      <t>バン</t>
    </rPh>
    <rPh sb="11" eb="12">
      <t>ゴウ</t>
    </rPh>
    <phoneticPr fontId="23"/>
  </si>
  <si>
    <t>受　　　　　　 付</t>
    <rPh sb="0" eb="1">
      <t>ウケ</t>
    </rPh>
    <rPh sb="8" eb="9">
      <t>ツキ</t>
    </rPh>
    <phoneticPr fontId="23"/>
  </si>
  <si>
    <t>年　　　　月　　　　日</t>
    <rPh sb="0" eb="1">
      <t>ネン</t>
    </rPh>
    <rPh sb="5" eb="6">
      <t>ツキニチ</t>
    </rPh>
    <phoneticPr fontId="23"/>
  </si>
  <si>
    <t>弁済業務保証金分担金納付書</t>
    <rPh sb="0" eb="2">
      <t>ベンサイ</t>
    </rPh>
    <rPh sb="2" eb="4">
      <t>ギョウム</t>
    </rPh>
    <rPh sb="4" eb="7">
      <t>ホショウキン</t>
    </rPh>
    <rPh sb="7" eb="9">
      <t>ブンタン</t>
    </rPh>
    <rPh sb="9" eb="10">
      <t>キン</t>
    </rPh>
    <rPh sb="10" eb="13">
      <t>ノウフショ</t>
    </rPh>
    <phoneticPr fontId="23"/>
  </si>
  <si>
    <r>
      <rPr>
        <sz val="8"/>
        <rFont val="HGP明朝E"/>
        <family val="1"/>
        <charset val="128"/>
      </rPr>
      <t>公益社団法人</t>
    </r>
    <r>
      <rPr>
        <sz val="14"/>
        <rFont val="HGP明朝E"/>
        <family val="1"/>
        <charset val="128"/>
      </rPr>
      <t>全国宅地建物取引業保証協会会長 殿</t>
    </r>
    <rPh sb="0" eb="6">
      <t>コウエキシャダンホウジン</t>
    </rPh>
    <rPh sb="6" eb="8">
      <t>ゼンコク</t>
    </rPh>
    <rPh sb="8" eb="12">
      <t>タクチタテモノ</t>
    </rPh>
    <rPh sb="12" eb="15">
      <t>トリヒキギョウ</t>
    </rPh>
    <rPh sb="15" eb="17">
      <t>ホショウ</t>
    </rPh>
    <rPh sb="17" eb="19">
      <t>キョウカイ</t>
    </rPh>
    <rPh sb="19" eb="21">
      <t>カイチョウ</t>
    </rPh>
    <rPh sb="22" eb="23">
      <t>ドノ</t>
    </rPh>
    <phoneticPr fontId="23"/>
  </si>
  <si>
    <t>私は、宅地建物取引業法第64条の9にもとづき弁済業務保証金分担金として、下記の通り納付致します。</t>
    <rPh sb="0" eb="1">
      <t>ワタシ</t>
    </rPh>
    <rPh sb="3" eb="7">
      <t>タクチタテモノ</t>
    </rPh>
    <rPh sb="7" eb="10">
      <t>トリヒキギョウ</t>
    </rPh>
    <rPh sb="10" eb="11">
      <t>ホウ</t>
    </rPh>
    <rPh sb="11" eb="12">
      <t>ダイ</t>
    </rPh>
    <rPh sb="14" eb="15">
      <t>ジョウ</t>
    </rPh>
    <rPh sb="22" eb="24">
      <t>ベンサイ</t>
    </rPh>
    <rPh sb="24" eb="26">
      <t>ギョウム</t>
    </rPh>
    <rPh sb="26" eb="29">
      <t>ホショウキン</t>
    </rPh>
    <rPh sb="29" eb="32">
      <t>ブンタンキン</t>
    </rPh>
    <rPh sb="36" eb="38">
      <t>カキ</t>
    </rPh>
    <rPh sb="39" eb="40">
      <t>トオ</t>
    </rPh>
    <rPh sb="41" eb="43">
      <t>ノウフ</t>
    </rPh>
    <rPh sb="43" eb="44">
      <t>イタ</t>
    </rPh>
    <phoneticPr fontId="23"/>
  </si>
  <si>
    <t>但し、弁済業務保証金分担金の返還に際しては、宅地建物取引業法第64条の11第4項に基づく公告に関する</t>
    <rPh sb="0" eb="1">
      <t>タダ</t>
    </rPh>
    <rPh sb="3" eb="13">
      <t>ベンサイギョウムホショウキンブンタンキン</t>
    </rPh>
    <rPh sb="14" eb="16">
      <t>ヘンカン</t>
    </rPh>
    <rPh sb="17" eb="18">
      <t>サイ</t>
    </rPh>
    <rPh sb="22" eb="29">
      <t>タクチタテモノトリヒキギョウ</t>
    </rPh>
    <rPh sb="29" eb="30">
      <t>ホウ</t>
    </rPh>
    <rPh sb="30" eb="31">
      <t>ダイ</t>
    </rPh>
    <rPh sb="33" eb="34">
      <t>ジョウ</t>
    </rPh>
    <rPh sb="37" eb="38">
      <t>ダイ</t>
    </rPh>
    <rPh sb="39" eb="40">
      <t>コウ</t>
    </rPh>
    <rPh sb="41" eb="42">
      <t>モト</t>
    </rPh>
    <rPh sb="44" eb="46">
      <t>コウコク</t>
    </rPh>
    <rPh sb="47" eb="48">
      <t>カン</t>
    </rPh>
    <phoneticPr fontId="23"/>
  </si>
  <si>
    <t>費用及び同法第64条の10第1項、第2項に定める還付充当金の納付義務、並びに貴協会入会金・会費等に関</t>
    <rPh sb="0" eb="2">
      <t>ヒヨウ</t>
    </rPh>
    <rPh sb="2" eb="3">
      <t>オヨ</t>
    </rPh>
    <rPh sb="4" eb="6">
      <t>ドウホウ</t>
    </rPh>
    <rPh sb="6" eb="7">
      <t>ダイ</t>
    </rPh>
    <rPh sb="9" eb="10">
      <t>ジョウ</t>
    </rPh>
    <rPh sb="13" eb="14">
      <t>ダイ</t>
    </rPh>
    <rPh sb="15" eb="16">
      <t>コウ</t>
    </rPh>
    <rPh sb="17" eb="18">
      <t>ダイ</t>
    </rPh>
    <rPh sb="19" eb="20">
      <t>コウ</t>
    </rPh>
    <rPh sb="21" eb="22">
      <t>サダ</t>
    </rPh>
    <rPh sb="24" eb="26">
      <t>カンプ</t>
    </rPh>
    <rPh sb="26" eb="28">
      <t>ジュウトウ</t>
    </rPh>
    <rPh sb="28" eb="29">
      <t>キン</t>
    </rPh>
    <rPh sb="30" eb="32">
      <t>ノウフ</t>
    </rPh>
    <rPh sb="32" eb="34">
      <t>ギム</t>
    </rPh>
    <rPh sb="35" eb="36">
      <t>ナラ</t>
    </rPh>
    <rPh sb="38" eb="39">
      <t>キ</t>
    </rPh>
    <rPh sb="39" eb="41">
      <t>キョウカイ</t>
    </rPh>
    <rPh sb="41" eb="44">
      <t>ニュウカイキン</t>
    </rPh>
    <phoneticPr fontId="23"/>
  </si>
  <si>
    <t>金</t>
    <rPh sb="0" eb="1">
      <t>キン</t>
    </rPh>
    <phoneticPr fontId="23"/>
  </si>
  <si>
    <t>円也</t>
    <rPh sb="0" eb="2">
      <t>エンナリ</t>
    </rPh>
    <phoneticPr fontId="23"/>
  </si>
  <si>
    <r>
      <t>但し、主たる事務所、金</t>
    </r>
    <r>
      <rPr>
        <b/>
        <sz val="11"/>
        <rFont val="ＭＳ Ｐ明朝"/>
        <family val="1"/>
        <charset val="128"/>
      </rPr>
      <t>６００，０００</t>
    </r>
    <r>
      <rPr>
        <sz val="10"/>
        <rFont val="ＭＳ Ｐ明朝"/>
        <family val="1"/>
        <charset val="128"/>
      </rPr>
      <t>円也、その他の事務所金</t>
    </r>
    <rPh sb="0" eb="1">
      <t>タダ</t>
    </rPh>
    <rPh sb="3" eb="4">
      <t>シュ</t>
    </rPh>
    <rPh sb="6" eb="9">
      <t>ジムショ</t>
    </rPh>
    <rPh sb="10" eb="11">
      <t>キン</t>
    </rPh>
    <rPh sb="18" eb="20">
      <t>エンナリ</t>
    </rPh>
    <rPh sb="23" eb="24">
      <t>タ</t>
    </rPh>
    <rPh sb="25" eb="28">
      <t>ジムショ</t>
    </rPh>
    <rPh sb="28" eb="29">
      <t>キン</t>
    </rPh>
    <phoneticPr fontId="23"/>
  </si>
  <si>
    <t>免許証番号</t>
    <rPh sb="0" eb="1">
      <t>メン</t>
    </rPh>
    <rPh sb="1" eb="2">
      <t>モト</t>
    </rPh>
    <rPh sb="2" eb="3">
      <t>アカシ</t>
    </rPh>
    <rPh sb="3" eb="4">
      <t>バン</t>
    </rPh>
    <rPh sb="4" eb="5">
      <t>ゴウ</t>
    </rPh>
    <phoneticPr fontId="23"/>
  </si>
  <si>
    <t>免許年月日</t>
    <rPh sb="0" eb="1">
      <t>メン</t>
    </rPh>
    <rPh sb="1" eb="2">
      <t>モト</t>
    </rPh>
    <rPh sb="2" eb="3">
      <t>トシ</t>
    </rPh>
    <rPh sb="3" eb="4">
      <t>ガツ</t>
    </rPh>
    <rPh sb="4" eb="5">
      <t>ヒ</t>
    </rPh>
    <phoneticPr fontId="23"/>
  </si>
  <si>
    <t>免許有効期間</t>
    <rPh sb="0" eb="1">
      <t>メン</t>
    </rPh>
    <rPh sb="1" eb="2">
      <t>モト</t>
    </rPh>
    <rPh sb="2" eb="3">
      <t>ユウ</t>
    </rPh>
    <rPh sb="3" eb="4">
      <t>コウ</t>
    </rPh>
    <rPh sb="4" eb="5">
      <t>キ</t>
    </rPh>
    <rPh sb="5" eb="6">
      <t>アイダ</t>
    </rPh>
    <phoneticPr fontId="23"/>
  </si>
  <si>
    <t>設立
年月日</t>
    <rPh sb="0" eb="1">
      <t>セツ</t>
    </rPh>
    <rPh sb="1" eb="2">
      <t>タテ</t>
    </rPh>
    <phoneticPr fontId="23"/>
  </si>
  <si>
    <t>フリガナ</t>
  </si>
  <si>
    <t>役職</t>
    <rPh sb="0" eb="2">
      <t>ヤクショク</t>
    </rPh>
    <phoneticPr fontId="23"/>
  </si>
  <si>
    <t>代表者住所</t>
    <rPh sb="0" eb="2">
      <t>ダイヒョウ</t>
    </rPh>
    <rPh sb="2" eb="3">
      <t>シャ</t>
    </rPh>
    <rPh sb="3" eb="5">
      <t>ジュウショ</t>
    </rPh>
    <phoneticPr fontId="23"/>
  </si>
  <si>
    <t>主たる事務所所在地</t>
    <rPh sb="0" eb="1">
      <t>シュ</t>
    </rPh>
    <rPh sb="3" eb="6">
      <t>ジムショ</t>
    </rPh>
    <rPh sb="6" eb="9">
      <t>ショザイチ</t>
    </rPh>
    <phoneticPr fontId="23"/>
  </si>
  <si>
    <t>従たる事務所所在地</t>
    <rPh sb="0" eb="1">
      <t>ジュウ</t>
    </rPh>
    <rPh sb="3" eb="6">
      <t>ジムショ</t>
    </rPh>
    <rPh sb="6" eb="9">
      <t>ショザイチ</t>
    </rPh>
    <phoneticPr fontId="23"/>
  </si>
  <si>
    <t>1410</t>
    <phoneticPr fontId="23"/>
  </si>
  <si>
    <t>主たる事務所所在地</t>
    <rPh sb="0" eb="1">
      <t>シュ</t>
    </rPh>
    <phoneticPr fontId="23"/>
  </si>
  <si>
    <t>本書記載の個人情報は、次の利用目的等を確認の上、取り扱いについて承諾します。</t>
    <phoneticPr fontId="23"/>
  </si>
  <si>
    <t>当協会会員の個人情報の取扱いについて</t>
    <phoneticPr fontId="23"/>
  </si>
  <si>
    <t>個人情報保護の方針</t>
    <phoneticPr fontId="23"/>
  </si>
  <si>
    <t>個人情報の利用目的</t>
    <phoneticPr fontId="23"/>
  </si>
  <si>
    <t>取得した個人情報については、次の目的に使用します。</t>
    <phoneticPr fontId="23"/>
  </si>
  <si>
    <t>サイトへの掲載を含む）</t>
    <phoneticPr fontId="23"/>
  </si>
  <si>
    <t>①</t>
    <phoneticPr fontId="23"/>
  </si>
  <si>
    <t>会報誌及び会員あて配布物の送付・配信</t>
    <phoneticPr fontId="23"/>
  </si>
  <si>
    <t>②</t>
    <phoneticPr fontId="23"/>
  </si>
  <si>
    <t>研修会、出版物等の案内の送付・配信</t>
    <phoneticPr fontId="23"/>
  </si>
  <si>
    <t>③</t>
    <phoneticPr fontId="23"/>
  </si>
  <si>
    <t>④</t>
    <phoneticPr fontId="23"/>
  </si>
  <si>
    <t>会員であることの照会に対する回答</t>
    <phoneticPr fontId="23"/>
  </si>
  <si>
    <t>⑤</t>
    <phoneticPr fontId="23"/>
  </si>
  <si>
    <t>な取扱いに努めます。</t>
    <phoneticPr fontId="23"/>
  </si>
  <si>
    <t>当協会は、個人情報の保護に関する法律と社会的規範を尊重、順守して個人情報の保護及び適正</t>
    <phoneticPr fontId="23"/>
  </si>
  <si>
    <t>会員名簿、会員管理台帳及び広報誌等への掲載・配布（当協会が運営するインターネット</t>
    <phoneticPr fontId="23"/>
  </si>
  <si>
    <t>統計・分析（個人情報の属性に関して個人を識別されない形での使用）</t>
    <phoneticPr fontId="23"/>
  </si>
  <si>
    <t>⑥</t>
    <phoneticPr fontId="23"/>
  </si>
  <si>
    <t>その他、当協会の業務の遂行にあたり会員情報の使用が必要な場合</t>
    <phoneticPr fontId="23"/>
  </si>
  <si>
    <t>個人情報の第三者への提供</t>
    <phoneticPr fontId="23"/>
  </si>
  <si>
    <t>当協会が保有する会員に関する個人情報は、個人情報の利用目的に関して必要な場合は、書面・</t>
    <phoneticPr fontId="23"/>
  </si>
  <si>
    <t>郵便物・電話・電子メール等により、商号又は名称・免許証番号・免許期限・代表者・事務所所在</t>
    <phoneticPr fontId="23"/>
  </si>
  <si>
    <t>地・電話番号・ＦＡＸ番号等の所要項目について、第三者に提供されます。</t>
    <phoneticPr fontId="23"/>
  </si>
  <si>
    <t>（当協会会員に関する個人情報を第三者に提供する場合の例）</t>
    <phoneticPr fontId="23"/>
  </si>
  <si>
    <t>⑦</t>
    <phoneticPr fontId="23"/>
  </si>
  <si>
    <t>⑧</t>
    <phoneticPr fontId="23"/>
  </si>
  <si>
    <t>国及び地方公共団体</t>
    <phoneticPr fontId="23"/>
  </si>
  <si>
    <t>(公社)全国宅地建物取引業協会連合会等業界関係団体</t>
    <phoneticPr fontId="23"/>
  </si>
  <si>
    <t>指定流通機構（レインズ）、ハトマークサイト等</t>
    <phoneticPr fontId="23"/>
  </si>
  <si>
    <t>(一財)全国中小企業共済財団、中央労働金庫、㈱宅建ブレインズ等業務提携先</t>
    <phoneticPr fontId="23"/>
  </si>
  <si>
    <t>顧問弁護士、顧問公認会計士</t>
    <phoneticPr fontId="23"/>
  </si>
  <si>
    <t>他の協会会員</t>
    <phoneticPr fontId="23"/>
  </si>
  <si>
    <t>一般消費者</t>
    <phoneticPr fontId="23"/>
  </si>
  <si>
    <t>その他、利用目的の達成に必要な範囲</t>
    <phoneticPr fontId="23"/>
  </si>
  <si>
    <t>取得した個人情報の安全性の確保</t>
    <phoneticPr fontId="23"/>
  </si>
  <si>
    <t>取得した個人情報について、適切な安全管理措置を講じることにより、個人情報の漏えい紛失、</t>
    <phoneticPr fontId="23"/>
  </si>
  <si>
    <t>き損及び個人情報への不正アクセス等を防止することに努めます。</t>
    <phoneticPr fontId="23"/>
  </si>
  <si>
    <t>目的外利用、第三者提供の禁止</t>
    <phoneticPr fontId="23"/>
  </si>
  <si>
    <t>法令に基づく場合など正当な理由がある場合を除き、本人の同意を得ることなく、個人情報を利</t>
    <phoneticPr fontId="23"/>
  </si>
  <si>
    <t>用目的以外に利用したり、第三者提供を行うことはありません。</t>
    <phoneticPr fontId="23"/>
  </si>
  <si>
    <t>業務委託における個人情報の適切な管理</t>
    <phoneticPr fontId="23"/>
  </si>
  <si>
    <t>業務を委託するために個人情報を第三者に預託する場合は、当該第三者について調査し必要な事</t>
    <phoneticPr fontId="23"/>
  </si>
  <si>
    <t>項を契約等により取り決めて、個人情報に関する適切な管理を行います。</t>
    <phoneticPr fontId="23"/>
  </si>
  <si>
    <t>入会申請に係る自己申告書（本人記載）</t>
    <phoneticPr fontId="23"/>
  </si>
  <si>
    <t>回答</t>
    <rPh sb="0" eb="2">
      <t>カイトウ</t>
    </rPh>
    <phoneticPr fontId="23"/>
  </si>
  <si>
    <t>はい</t>
    <phoneticPr fontId="23" type="halfwidthKatakana"/>
  </si>
  <si>
    <t>いいえ</t>
    <phoneticPr fontId="23" type="halfwidthKatakana"/>
  </si>
  <si>
    <t>選択してください ▼</t>
    <rPh sb="0" eb="2">
      <t>ｾﾝﾀｸ</t>
    </rPh>
    <phoneticPr fontId="23" type="halfwidthKatakana"/>
  </si>
  <si>
    <t>業務の遂行にあたって宅建業法を遵守し、信義を重んじ誠実に取引を行うこと</t>
    <phoneticPr fontId="23"/>
  </si>
  <si>
    <t>ができますか</t>
    <phoneticPr fontId="23"/>
  </si>
  <si>
    <t>関係法令並びに協会の定款・規則・規定及び議決事項を遵守できますか</t>
    <phoneticPr fontId="23"/>
  </si>
  <si>
    <t>➂</t>
    <phoneticPr fontId="23"/>
  </si>
  <si>
    <t>これまでに、他の保証協会に加入していたことがありますか</t>
    <phoneticPr fontId="23"/>
  </si>
  <si>
    <t>※はいの場合、なぜ、他の保証協会を退会したのですか</t>
    <phoneticPr fontId="23"/>
  </si>
  <si>
    <t>理由（</t>
    <rPh sb="0" eb="2">
      <t>リユウ</t>
    </rPh>
    <phoneticPr fontId="23"/>
  </si>
  <si>
    <t>）</t>
    <phoneticPr fontId="23"/>
  </si>
  <si>
    <t>これまでに、宅地建物取引等において一般消費者等とトラブルになったり、行</t>
    <phoneticPr fontId="23"/>
  </si>
  <si>
    <t>政処分を受けたことがありますか</t>
    <phoneticPr fontId="23"/>
  </si>
  <si>
    <t>※はいの場合、その案件は解決していますか</t>
    <phoneticPr fontId="23"/>
  </si>
  <si>
    <t>案件解決</t>
    <rPh sb="0" eb="4">
      <t>アンケンカイケツ</t>
    </rPh>
    <phoneticPr fontId="23"/>
  </si>
  <si>
    <t>未解決</t>
    <rPh sb="0" eb="3">
      <t>ﾐｶｲｹﾂ</t>
    </rPh>
    <phoneticPr fontId="23" type="halfwidthKatakana"/>
  </si>
  <si>
    <t>解決済み</t>
    <rPh sb="0" eb="3">
      <t>ｶｲｹﾂｽﾐ</t>
    </rPh>
    <phoneticPr fontId="23" type="halfwidthKatakana"/>
  </si>
  <si>
    <t>(はいの場合)選択 ▼</t>
    <rPh sb="4" eb="6">
      <t>ﾊﾞｱｲ</t>
    </rPh>
    <rPh sb="7" eb="9">
      <t>ｾﾝﾀｸ</t>
    </rPh>
    <phoneticPr fontId="23" type="halfwidthKatakana"/>
  </si>
  <si>
    <t>これまでに宅地建物取引士に係る名義貸し・名義借り等による行政処分を受け</t>
    <phoneticPr fontId="23"/>
  </si>
  <si>
    <t>たことがありますか</t>
    <phoneticPr fontId="23"/>
  </si>
  <si>
    <t>今後も宅地建物取引士の名義を借用したり、宅地建物取引士が不在の業者と取</t>
    <phoneticPr fontId="23"/>
  </si>
  <si>
    <t>引をしないことを遵守できますか</t>
    <phoneticPr fontId="23"/>
  </si>
  <si>
    <t>協会本部並びに支部が主催する研修等に積極的に参加できますか</t>
    <phoneticPr fontId="23"/>
  </si>
  <si>
    <t>取引の依頼を受け、これを受託するときは媒介契約等を締結し、後日紛争が起</t>
    <phoneticPr fontId="23"/>
  </si>
  <si>
    <t>こらないように努めることができますか</t>
    <phoneticPr fontId="23"/>
  </si>
  <si>
    <t>⑨</t>
    <phoneticPr fontId="23"/>
  </si>
  <si>
    <t>依頼者との間で万一紛争が生じた場合は、協会の助言と指導のもとに誠意をも</t>
    <phoneticPr fontId="23"/>
  </si>
  <si>
    <t>って、その円満解決に努める事ができますか</t>
    <phoneticPr fontId="23"/>
  </si>
  <si>
    <t>⑩</t>
    <phoneticPr fontId="23"/>
  </si>
  <si>
    <t>みだりに他の会員を非難したり、他の会員の取引を阻害しないことを遵守でき</t>
    <phoneticPr fontId="23"/>
  </si>
  <si>
    <t>ますか</t>
    <phoneticPr fontId="23"/>
  </si>
  <si>
    <t>⑪</t>
    <phoneticPr fontId="23"/>
  </si>
  <si>
    <t>他の会員から物件情報の提供を受けたときは、その会員の了解なしに直接相手</t>
    <phoneticPr fontId="23"/>
  </si>
  <si>
    <t>方と交渉または取引をしたり、みだりに他の業者にその情報を提供しない事を</t>
    <phoneticPr fontId="23"/>
  </si>
  <si>
    <t>遵守できますか</t>
    <phoneticPr fontId="23"/>
  </si>
  <si>
    <t>⑫</t>
    <phoneticPr fontId="23"/>
  </si>
  <si>
    <t>業務遂行上は、他の会員との紛争を避ける事に留意するとともに、万一紛争が</t>
    <phoneticPr fontId="23"/>
  </si>
  <si>
    <t>生じたときは円満に解決することに努めることができますか</t>
    <phoneticPr fontId="23"/>
  </si>
  <si>
    <t>⑬</t>
    <phoneticPr fontId="23"/>
  </si>
  <si>
    <t>私は、反社会的と認められる団体（暴力団等）に所属していません。</t>
    <phoneticPr fontId="23"/>
  </si>
  <si>
    <t>(一社)</t>
    <phoneticPr fontId="23"/>
  </si>
  <si>
    <t>(公社)</t>
    <rPh sb="1" eb="3">
      <t>コウシャ</t>
    </rPh>
    <phoneticPr fontId="23"/>
  </si>
  <si>
    <t>全国宅地建物取引業保証協会千葉本部長</t>
    <phoneticPr fontId="23"/>
  </si>
  <si>
    <t>殿</t>
    <rPh sb="0" eb="1">
      <t>ドノ</t>
    </rPh>
    <phoneticPr fontId="23"/>
  </si>
  <si>
    <t>役員・専任宅地建物取引士名簿</t>
    <phoneticPr fontId="23"/>
  </si>
  <si>
    <t>所在地</t>
    <phoneticPr fontId="23"/>
  </si>
  <si>
    <t>商号</t>
    <phoneticPr fontId="23"/>
  </si>
  <si>
    <t>代表者</t>
    <phoneticPr fontId="23"/>
  </si>
  <si>
    <t>役職名</t>
    <rPh sb="0" eb="3">
      <t>ヤクショクメイ</t>
    </rPh>
    <phoneticPr fontId="23"/>
  </si>
  <si>
    <t>氏名</t>
    <rPh sb="0" eb="2">
      <t>シメイ</t>
    </rPh>
    <phoneticPr fontId="23"/>
  </si>
  <si>
    <t>住所</t>
    <rPh sb="0" eb="2">
      <t>ジュウショ</t>
    </rPh>
    <phoneticPr fontId="23"/>
  </si>
  <si>
    <t>常勤・非常勤別</t>
    <rPh sb="0" eb="2">
      <t>ジョウキン</t>
    </rPh>
    <rPh sb="3" eb="6">
      <t>ヒジョウキン</t>
    </rPh>
    <rPh sb="6" eb="7">
      <t>ベツ</t>
    </rPh>
    <phoneticPr fontId="23"/>
  </si>
  <si>
    <t>■役　員</t>
    <rPh sb="1" eb="2">
      <t>ヤク</t>
    </rPh>
    <rPh sb="3" eb="4">
      <t>イン</t>
    </rPh>
    <phoneticPr fontId="23"/>
  </si>
  <si>
    <t>■政令で定める使用人</t>
    <rPh sb="1" eb="3">
      <t>セイレイ</t>
    </rPh>
    <rPh sb="4" eb="5">
      <t>サダ</t>
    </rPh>
    <rPh sb="7" eb="9">
      <t>シヨウ</t>
    </rPh>
    <rPh sb="9" eb="10">
      <t>ニン</t>
    </rPh>
    <phoneticPr fontId="23"/>
  </si>
  <si>
    <t>■専任宅地建物取引士（※支店入会の場合は、支店の専任宅地建物取引士のみ記入）</t>
    <rPh sb="1" eb="3">
      <t>センニン</t>
    </rPh>
    <rPh sb="3" eb="5">
      <t>タクチ</t>
    </rPh>
    <rPh sb="5" eb="7">
      <t>タテモノ</t>
    </rPh>
    <rPh sb="7" eb="9">
      <t>トリヒキ</t>
    </rPh>
    <rPh sb="9" eb="10">
      <t>シ</t>
    </rPh>
    <rPh sb="12" eb="14">
      <t>シテン</t>
    </rPh>
    <rPh sb="14" eb="16">
      <t>ニュウカイ</t>
    </rPh>
    <rPh sb="17" eb="19">
      <t>バアイ</t>
    </rPh>
    <rPh sb="21" eb="23">
      <t>シテン</t>
    </rPh>
    <rPh sb="24" eb="26">
      <t>センニン</t>
    </rPh>
    <rPh sb="26" eb="28">
      <t>タクチ</t>
    </rPh>
    <rPh sb="28" eb="30">
      <t>タテモノ</t>
    </rPh>
    <rPh sb="30" eb="32">
      <t>トリヒキ</t>
    </rPh>
    <rPh sb="32" eb="33">
      <t>シ</t>
    </rPh>
    <rPh sb="35" eb="37">
      <t>キニュウ</t>
    </rPh>
    <phoneticPr fontId="23"/>
  </si>
  <si>
    <t>登録番号</t>
    <rPh sb="0" eb="4">
      <t>トウロクバンゴウ</t>
    </rPh>
    <phoneticPr fontId="23"/>
  </si>
  <si>
    <t>登録年月日</t>
    <rPh sb="0" eb="5">
      <t>トウロクネンガッピ</t>
    </rPh>
    <phoneticPr fontId="23"/>
  </si>
  <si>
    <t>レインズＩＰ型システム利用申込書</t>
    <phoneticPr fontId="23"/>
  </si>
  <si>
    <t>【確認事項】</t>
    <rPh sb="1" eb="5">
      <t>カクニンジコウ</t>
    </rPh>
    <phoneticPr fontId="23"/>
  </si>
  <si>
    <t>【注意事項】</t>
    <rPh sb="1" eb="3">
      <t>チュウイ</t>
    </rPh>
    <rPh sb="3" eb="5">
      <t>ジコウ</t>
    </rPh>
    <phoneticPr fontId="23"/>
  </si>
  <si>
    <t>私は上記内容を承諾の上、レインズＩＰ型システムの利用を申込みます。</t>
    <phoneticPr fontId="23"/>
  </si>
  <si>
    <t>また、公益財団法人東日本不動産流通機構の規定を遵守し、専任媒介契約の際は契約から７日</t>
    <phoneticPr fontId="23"/>
  </si>
  <si>
    <t>商号／名称</t>
    <phoneticPr fontId="23"/>
  </si>
  <si>
    <t>代表者</t>
    <rPh sb="0" eb="3">
      <t>ダイヒョウシャ</t>
    </rPh>
    <phoneticPr fontId="23"/>
  </si>
  <si>
    <t>所属支部</t>
    <rPh sb="0" eb="4">
      <t>ショゾクシブ</t>
    </rPh>
    <phoneticPr fontId="23"/>
  </si>
  <si>
    <t>東日本不動産流通機構の業務方法書第２７条（利用料）および「レインズ利用ガ</t>
    <phoneticPr fontId="23"/>
  </si>
  <si>
    <t>イドライン」に基づき、一定の基準を超えた利用分についてシステム利用料をお支</t>
    <phoneticPr fontId="23"/>
  </si>
  <si>
    <t>運用ルール」参照）。</t>
    <phoneticPr fontId="23"/>
  </si>
  <si>
    <t>払いただくことになります（レインズＩＰ型ホームページに掲載されている「課金</t>
    <phoneticPr fontId="23"/>
  </si>
  <si>
    <t>ケーシーエス、ＳＭＢＣファイナンスサービス㈱、ＮＴＴ印刷㈱が行います。</t>
    <phoneticPr fontId="23"/>
  </si>
  <si>
    <t>なお、システム利用料の請求・回収は東日本不動産流通機構に代わり、㈱さくら</t>
    <phoneticPr fontId="23"/>
  </si>
  <si>
    <t>一般社団法人千葉県宅地建物取引業協会へ提出した「入会申込書」に記載されて</t>
    <phoneticPr fontId="23"/>
  </si>
  <si>
    <t>ズのコンピュータシステムへ登録します。</t>
    <phoneticPr fontId="23"/>
  </si>
  <si>
    <t>いる会員情報を、公益財団法人東日本不動産流通機構の会員情報として、レイン</t>
    <phoneticPr fontId="23"/>
  </si>
  <si>
    <t>業務遂行にあたり、会員情報が必要な場合に使用します。</t>
    <phoneticPr fontId="23"/>
  </si>
  <si>
    <t>登録された会員情報は、一般社団法人千葉県宅地建物取引業協会のサブセンター</t>
    <phoneticPr fontId="23"/>
  </si>
  <si>
    <t>ください。</t>
    <phoneticPr fontId="23"/>
  </si>
  <si>
    <t>会員情報を変更する場合は、所属支部へ「会員名簿登載事項変更届」を提出して</t>
    <phoneticPr fontId="23"/>
  </si>
  <si>
    <t>以内、専属専任媒介契約の際は５日以内に指定流通機構（レインズ）に登録し、成約した場合は</t>
    <phoneticPr fontId="23"/>
  </si>
  <si>
    <t>速やかに指定流通機構に成約報告を致します。</t>
    <phoneticPr fontId="23"/>
  </si>
  <si>
    <t>所属支部</t>
    <rPh sb="0" eb="4">
      <t>ｼｮｿﾞｸｼﾌﾞ</t>
    </rPh>
    <phoneticPr fontId="44" type="halfwidthKatakana"/>
  </si>
  <si>
    <t>千葉宅建協会で
所属する支部を選択</t>
    <rPh sb="0" eb="2">
      <t>ﾁﾊﾞ</t>
    </rPh>
    <rPh sb="2" eb="4">
      <t>ﾀｯｹﾝ</t>
    </rPh>
    <rPh sb="4" eb="6">
      <t>ｷｮｳｶｲ</t>
    </rPh>
    <rPh sb="8" eb="10">
      <t>ｼｮｿﾞｸ</t>
    </rPh>
    <rPh sb="12" eb="14">
      <t>ｼﾌﾞ</t>
    </rPh>
    <rPh sb="15" eb="17">
      <t>ｾﾝﾀｸ</t>
    </rPh>
    <phoneticPr fontId="44" type="halfwidthKatakana"/>
  </si>
  <si>
    <t>支部</t>
    <rPh sb="0" eb="2">
      <t>ｼﾌﾞ</t>
    </rPh>
    <phoneticPr fontId="44" type="halfwidthKatakana"/>
  </si>
  <si>
    <t>東葛支部</t>
    <phoneticPr fontId="44" type="halfwidthKatakana"/>
  </si>
  <si>
    <t>松戸支部</t>
    <phoneticPr fontId="44" type="halfwidthKatakana"/>
  </si>
  <si>
    <t>市川支部</t>
    <phoneticPr fontId="44" type="halfwidthKatakana"/>
  </si>
  <si>
    <t>船橋支部</t>
    <phoneticPr fontId="44" type="halfwidthKatakana"/>
  </si>
  <si>
    <t>東葉支部</t>
    <phoneticPr fontId="44" type="halfwidthKatakana"/>
  </si>
  <si>
    <t>千葉支部</t>
    <phoneticPr fontId="44" type="halfwidthKatakana"/>
  </si>
  <si>
    <t>市原支部</t>
    <phoneticPr fontId="44" type="halfwidthKatakana"/>
  </si>
  <si>
    <t>南総支部</t>
    <phoneticPr fontId="44" type="halfwidthKatakana"/>
  </si>
  <si>
    <t>九十九里支部</t>
    <phoneticPr fontId="44" type="halfwidthKatakana"/>
  </si>
  <si>
    <t>北総支部</t>
    <phoneticPr fontId="44" type="halfwidthKatakana"/>
  </si>
  <si>
    <t>印旛支部</t>
    <phoneticPr fontId="44" type="halfwidthKatakana"/>
  </si>
  <si>
    <t>常勤</t>
    <rPh sb="0" eb="1">
      <t>ﾂﾄﾑ</t>
    </rPh>
    <phoneticPr fontId="23" type="halfwidthKatakana"/>
  </si>
  <si>
    <t>非常勤</t>
    <rPh sb="0" eb="1">
      <t>ﾋ</t>
    </rPh>
    <rPh sb="1" eb="3">
      <t>ｼﾞｮｳｷﾝ</t>
    </rPh>
    <phoneticPr fontId="23" type="halfwidthKatakana"/>
  </si>
  <si>
    <r>
      <rPr>
        <b/>
        <u/>
        <sz val="11"/>
        <color indexed="12"/>
        <rFont val="ＭＳ Ｐゴシック"/>
        <family val="3"/>
        <charset val="128"/>
      </rPr>
      <t>政令第２条の２で定める使用人</t>
    </r>
    <r>
      <rPr>
        <u/>
        <sz val="11"/>
        <color indexed="12"/>
        <rFont val="ＭＳ Ｐゴシック"/>
        <family val="3"/>
        <charset val="128"/>
      </rPr>
      <t>を入力する場合はこちら</t>
    </r>
    <phoneticPr fontId="23" type="halfwidthKatakana"/>
  </si>
  <si>
    <r>
      <t xml:space="preserve">相談役
及び
顧　問
</t>
    </r>
    <r>
      <rPr>
        <b/>
        <sz val="11"/>
        <rFont val="ＭＳ Ｐゴシック"/>
        <family val="3"/>
        <charset val="128"/>
      </rPr>
      <t>4人目</t>
    </r>
    <rPh sb="0" eb="3">
      <t>ｿｳﾀﾞﾝﾔｸ</t>
    </rPh>
    <rPh sb="4" eb="5">
      <t>ｵﾖ</t>
    </rPh>
    <rPh sb="7" eb="8">
      <t>ｶｴﾘﾐﾙ</t>
    </rPh>
    <rPh sb="9" eb="10">
      <t>ﾄｲ</t>
    </rPh>
    <rPh sb="13" eb="14">
      <t>ﾆﾝ</t>
    </rPh>
    <rPh sb="14" eb="15">
      <t>ﾒ</t>
    </rPh>
    <phoneticPr fontId="23" type="halfwidthKatakana"/>
  </si>
  <si>
    <t>役職名</t>
    <phoneticPr fontId="23" type="halfwidthKatakana"/>
  </si>
  <si>
    <t>役職名</t>
    <rPh sb="0" eb="3">
      <t>ﾔｸｼｮｸﾒｲ</t>
    </rPh>
    <phoneticPr fontId="23" type="halfwidthKatakana"/>
  </si>
  <si>
    <t>01 代表取締役</t>
    <phoneticPr fontId="23" type="halfwidthKatakana"/>
  </si>
  <si>
    <t>02 取締役</t>
    <phoneticPr fontId="23" type="halfwidthKatakana"/>
  </si>
  <si>
    <t>03 監査役</t>
    <phoneticPr fontId="23" type="halfwidthKatakana"/>
  </si>
  <si>
    <t>13 代表執行役</t>
    <phoneticPr fontId="23" type="halfwidthKatakana"/>
  </si>
  <si>
    <t>14 執行役</t>
    <phoneticPr fontId="23" type="halfwidthKatakana"/>
  </si>
  <si>
    <t>15 会計参与</t>
    <phoneticPr fontId="23" type="halfwidthKatakana"/>
  </si>
  <si>
    <t>11 相談役</t>
    <rPh sb="3" eb="6">
      <t>ｿｳﾀﾞﾝﾔｸ</t>
    </rPh>
    <phoneticPr fontId="23" type="halfwidthKatakana"/>
  </si>
  <si>
    <t>12 顧問</t>
    <rPh sb="3" eb="5">
      <t>ｺﾓﾝ</t>
    </rPh>
    <phoneticPr fontId="23" type="halfwidthKatakana"/>
  </si>
  <si>
    <t>氏　名</t>
    <rPh sb="0" eb="1">
      <t>ｼ</t>
    </rPh>
    <rPh sb="2" eb="3">
      <t>ﾅ</t>
    </rPh>
    <phoneticPr fontId="23" type="halfwidthKatakana"/>
  </si>
  <si>
    <t>住　所</t>
    <rPh sb="0" eb="1">
      <t>ｽﾐ</t>
    </rPh>
    <rPh sb="2" eb="3">
      <t>ｼｮ</t>
    </rPh>
    <phoneticPr fontId="23" type="halfwidthKatakana"/>
  </si>
  <si>
    <t>所　属</t>
    <rPh sb="0" eb="1">
      <t>ｼｮ</t>
    </rPh>
    <rPh sb="2" eb="3">
      <t>ｿﾞｸ</t>
    </rPh>
    <phoneticPr fontId="23" type="halfwidthKatakana"/>
  </si>
  <si>
    <t>所属</t>
    <rPh sb="0" eb="2">
      <t>ｼｮｿﾞｸ</t>
    </rPh>
    <phoneticPr fontId="23" type="halfwidthKatakana"/>
  </si>
  <si>
    <t>支店</t>
    <rPh sb="0" eb="2">
      <t>ｼﾃﾝ</t>
    </rPh>
    <phoneticPr fontId="23" type="halfwidthKatakana"/>
  </si>
  <si>
    <t>常勤・非常勤の別</t>
    <rPh sb="0" eb="2">
      <t>ｼﾞｮｳｷﾝ</t>
    </rPh>
    <rPh sb="3" eb="6">
      <t>ﾋｼﾞｮｳｷﾝ</t>
    </rPh>
    <rPh sb="7" eb="8">
      <t>ﾍﾞﾂ</t>
    </rPh>
    <phoneticPr fontId="23" type="halfwidthKatakana"/>
  </si>
  <si>
    <t>04 代表社員（持分会社）</t>
    <rPh sb="8" eb="9">
      <t>ﾓ</t>
    </rPh>
    <rPh sb="9" eb="10">
      <t>ﾌﾞﾝ</t>
    </rPh>
    <phoneticPr fontId="23" type="halfwidthKatakana"/>
  </si>
  <si>
    <t>05 社員（持分会社）</t>
    <rPh sb="6" eb="7">
      <t>ﾓ</t>
    </rPh>
    <rPh sb="7" eb="8">
      <t>ﾌﾞﾝ</t>
    </rPh>
    <phoneticPr fontId="23" type="halfwidthKatakana"/>
  </si>
  <si>
    <t>06 無限責任社員（持分会社）</t>
    <rPh sb="3" eb="9">
      <t>ﾑｹﾞﾝｾｷﾆﾝｼｬｲﾝ</t>
    </rPh>
    <rPh sb="10" eb="12">
      <t>ﾓﾁﾌﾞﾝ</t>
    </rPh>
    <rPh sb="12" eb="14">
      <t>ｶﾞｲｼｬ</t>
    </rPh>
    <phoneticPr fontId="23" type="halfwidthKatakana"/>
  </si>
  <si>
    <t>01：代表取締役</t>
  </si>
  <si>
    <t>02：取締役</t>
  </si>
  <si>
    <t>03：監査役</t>
  </si>
  <si>
    <t>07：理事</t>
  </si>
  <si>
    <t>08：監事</t>
  </si>
  <si>
    <t>13：代表執行役</t>
  </si>
  <si>
    <t>14：執行役</t>
  </si>
  <si>
    <t>15：会計参与</t>
  </si>
  <si>
    <t>09：その他</t>
  </si>
  <si>
    <t>04：代表社員（持分会社）</t>
    <rPh sb="8" eb="10">
      <t>ﾓﾁﾌﾞﾝ</t>
    </rPh>
    <rPh sb="10" eb="12">
      <t>ｶｲｼｬ</t>
    </rPh>
    <phoneticPr fontId="44" type="halfwidthKatakana"/>
  </si>
  <si>
    <t>05：社員（持分会社）</t>
    <phoneticPr fontId="44" type="halfwidthKatakana"/>
  </si>
  <si>
    <t>06：無限責任社員（持分会社）</t>
    <phoneticPr fontId="44"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</si>
  <si>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2人目</t>
    </r>
    <rPh sb="2" eb="3">
      <t>ﾀ</t>
    </rPh>
    <rPh sb="3" eb="4">
      <t>ﾔｸ</t>
    </rPh>
    <rPh sb="4" eb="5">
      <t>ｲﾝ</t>
    </rPh>
    <rPh sb="15" eb="18">
      <t>ﾌﾀﾘﾒ</t>
    </rPh>
    <phoneticPr fontId="23"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</si>
  <si>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3人目</t>
    </r>
    <rPh sb="2" eb="3">
      <t>ﾀ</t>
    </rPh>
    <rPh sb="3" eb="4">
      <t>ﾔｸ</t>
    </rPh>
    <rPh sb="4" eb="5">
      <t>ｲﾝ</t>
    </rPh>
    <rPh sb="16" eb="17">
      <t>ﾆﾝ</t>
    </rPh>
    <rPh sb="17" eb="18">
      <t>ﾒ</t>
    </rPh>
    <phoneticPr fontId="23"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</si>
  <si>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4人目</t>
    </r>
    <rPh sb="2" eb="3">
      <t>ﾀ</t>
    </rPh>
    <rPh sb="3" eb="4">
      <t>ﾔｸ</t>
    </rPh>
    <rPh sb="4" eb="5">
      <t>ｲﾝ</t>
    </rPh>
    <rPh sb="16" eb="17">
      <t>ﾆﾝ</t>
    </rPh>
    <rPh sb="17" eb="18">
      <t>ﾒ</t>
    </rPh>
    <phoneticPr fontId="23"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</si>
  <si>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5人目</t>
    </r>
    <rPh sb="2" eb="3">
      <t>ﾀ</t>
    </rPh>
    <rPh sb="3" eb="4">
      <t>ﾔｸ</t>
    </rPh>
    <rPh sb="4" eb="5">
      <t>ｲﾝ</t>
    </rPh>
    <rPh sb="16" eb="17">
      <t>ﾆﾝ</t>
    </rPh>
    <rPh sb="17" eb="18">
      <t>ﾒ</t>
    </rPh>
    <phoneticPr fontId="23"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</si>
  <si>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6人目</t>
    </r>
    <rPh sb="2" eb="3">
      <t>ﾀ</t>
    </rPh>
    <rPh sb="3" eb="4">
      <t>ﾔｸ</t>
    </rPh>
    <rPh sb="4" eb="5">
      <t>ｲﾝ</t>
    </rPh>
    <rPh sb="16" eb="17">
      <t>ﾆﾝ</t>
    </rPh>
    <rPh sb="17" eb="18">
      <t>ﾒ</t>
    </rPh>
    <phoneticPr fontId="23"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</si>
  <si>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7人目</t>
    </r>
    <rPh sb="2" eb="3">
      <t>ﾀ</t>
    </rPh>
    <rPh sb="3" eb="4">
      <t>ﾔｸ</t>
    </rPh>
    <rPh sb="4" eb="5">
      <t>ｲﾝ</t>
    </rPh>
    <rPh sb="16" eb="17">
      <t>ﾆﾝ</t>
    </rPh>
    <rPh sb="17" eb="18">
      <t>ﾒ</t>
    </rPh>
    <phoneticPr fontId="23"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</si>
  <si>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8人目</t>
    </r>
    <rPh sb="2" eb="3">
      <t>ﾀ</t>
    </rPh>
    <rPh sb="3" eb="4">
      <t>ﾔｸ</t>
    </rPh>
    <rPh sb="4" eb="5">
      <t>ｲﾝ</t>
    </rPh>
    <rPh sb="16" eb="17">
      <t>ﾆﾝ</t>
    </rPh>
    <rPh sb="17" eb="18">
      <t>ﾒ</t>
    </rPh>
    <phoneticPr fontId="23"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</si>
  <si>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9人目</t>
    </r>
    <rPh sb="2" eb="3">
      <t>ﾀ</t>
    </rPh>
    <rPh sb="3" eb="4">
      <t>ﾔｸ</t>
    </rPh>
    <rPh sb="4" eb="5">
      <t>ｲﾝ</t>
    </rPh>
    <rPh sb="16" eb="17">
      <t>ﾆﾝ</t>
    </rPh>
    <rPh sb="17" eb="18">
      <t>ﾒ</t>
    </rPh>
    <phoneticPr fontId="23" type="halfwidthKatakana"/>
  </si>
  <si>
    <r>
      <rPr>
        <sz val="8"/>
        <rFont val="ＭＳ Ｐゴシック"/>
        <family val="3"/>
        <charset val="128"/>
      </rPr>
      <t>その他役員</t>
    </r>
    <r>
      <rPr>
        <sz val="9"/>
        <rFont val="ＭＳ Ｐゴシック"/>
        <family val="3"/>
        <charset val="128"/>
      </rPr>
      <t xml:space="preserve">
相談役
顧　問
</t>
    </r>
    <r>
      <rPr>
        <b/>
        <sz val="11"/>
        <rFont val="ＭＳ Ｐゴシック"/>
        <family val="3"/>
        <charset val="128"/>
      </rPr>
      <t xml:space="preserve">
10人目</t>
    </r>
    <rPh sb="2" eb="3">
      <t>ﾀ</t>
    </rPh>
    <rPh sb="3" eb="4">
      <t>ﾔｸ</t>
    </rPh>
    <rPh sb="4" eb="5">
      <t>ｲﾝ</t>
    </rPh>
    <rPh sb="17" eb="18">
      <t>ﾆﾝ</t>
    </rPh>
    <rPh sb="18" eb="19">
      <t>ﾒ</t>
    </rPh>
    <phoneticPr fontId="23" type="halfwidthKatakana"/>
  </si>
  <si>
    <r>
      <t xml:space="preserve">その他
役  員
</t>
    </r>
    <r>
      <rPr>
        <b/>
        <sz val="11"/>
        <rFont val="ＭＳ Ｐゴシック"/>
        <family val="3"/>
        <charset val="128"/>
      </rPr>
      <t>6人目</t>
    </r>
    <rPh sb="2" eb="3">
      <t>ﾀ</t>
    </rPh>
    <rPh sb="4" eb="5">
      <t>ﾔｸ</t>
    </rPh>
    <rPh sb="7" eb="8">
      <t>ｲﾝ</t>
    </rPh>
    <rPh sb="9" eb="12">
      <t>ﾌﾀﾘﾒ</t>
    </rPh>
    <phoneticPr fontId="23" type="halfwidthKatakana"/>
  </si>
  <si>
    <r>
      <rPr>
        <sz val="9"/>
        <rFont val="ＭＳ Ｐゴシック"/>
        <family val="3"/>
        <charset val="128"/>
      </rPr>
      <t>政令第２条の２
で定める使用人
に関する事項</t>
    </r>
    <r>
      <rPr>
        <sz val="9"/>
        <color rgb="FFFF0000"/>
        <rFont val="ＭＳ Ｐゴシック"/>
        <family val="3"/>
        <charset val="128"/>
      </rPr>
      <t xml:space="preserve">
</t>
    </r>
    <r>
      <rPr>
        <sz val="8"/>
        <color rgb="FFFF0000"/>
        <rFont val="ＭＳ Ｐゴシック"/>
        <family val="3"/>
        <charset val="128"/>
      </rPr>
      <t>その事務所の
代表者で「契約
を締結する権限
を有する使用人」</t>
    </r>
    <rPh sb="0" eb="2">
      <t>ｾｲﾚｲ</t>
    </rPh>
    <rPh sb="2" eb="3">
      <t>ﾀﾞｲ</t>
    </rPh>
    <rPh sb="4" eb="5">
      <t>ｼﾞｮｳ</t>
    </rPh>
    <rPh sb="9" eb="10">
      <t>ｻﾀﾞ</t>
    </rPh>
    <rPh sb="12" eb="14">
      <t>ｼﾖｳ</t>
    </rPh>
    <rPh sb="14" eb="15">
      <t>ﾆﾝ</t>
    </rPh>
    <rPh sb="17" eb="18">
      <t>ｶﾝ</t>
    </rPh>
    <rPh sb="20" eb="22">
      <t>ｼﾞｺｳ</t>
    </rPh>
    <rPh sb="25" eb="28">
      <t>ｼﾞﾑｼｮ</t>
    </rPh>
    <rPh sb="30" eb="33">
      <t>ﾀﾞｲﾋｮｳｼｬ</t>
    </rPh>
    <rPh sb="35" eb="37">
      <t>ｹｲﾔｸ</t>
    </rPh>
    <rPh sb="39" eb="41">
      <t>ﾃｲｹﾂ</t>
    </rPh>
    <rPh sb="43" eb="45">
      <t>ｹﾝｹﾞﾝ</t>
    </rPh>
    <rPh sb="47" eb="48">
      <t>ﾕｳ</t>
    </rPh>
    <rPh sb="50" eb="53">
      <t>ｼﾖｳﾆﾝ</t>
    </rPh>
    <phoneticPr fontId="23" type="halfwidthKatakana"/>
  </si>
  <si>
    <r>
      <t>役員・専任取引士名簿で、</t>
    </r>
    <r>
      <rPr>
        <b/>
        <u/>
        <sz val="11"/>
        <color indexed="12"/>
        <rFont val="ＭＳ Ｐゴシック"/>
        <family val="3"/>
        <charset val="128"/>
      </rPr>
      <t>上記以外の専任の宅地建物取引士</t>
    </r>
    <r>
      <rPr>
        <u/>
        <sz val="11"/>
        <color indexed="12"/>
        <rFont val="ＭＳ Ｐゴシック"/>
        <family val="3"/>
        <charset val="128"/>
      </rPr>
      <t>の入力はこちら</t>
    </r>
    <rPh sb="0" eb="2">
      <t>ﾔｸｲﾝ</t>
    </rPh>
    <rPh sb="3" eb="5">
      <t>ｾﾝﾆﾝ</t>
    </rPh>
    <rPh sb="5" eb="7">
      <t>ﾄﾘﾋｷ</t>
    </rPh>
    <rPh sb="7" eb="8">
      <t>ｼ</t>
    </rPh>
    <rPh sb="8" eb="10">
      <t>ﾒｲﾎﾞ</t>
    </rPh>
    <phoneticPr fontId="23" type="halfwidthKatakana"/>
  </si>
  <si>
    <t>住　　所</t>
    <rPh sb="0" eb="1">
      <t>スミ</t>
    </rPh>
    <rPh sb="3" eb="4">
      <t>ショ</t>
    </rPh>
    <phoneticPr fontId="23"/>
  </si>
  <si>
    <t>1510</t>
    <phoneticPr fontId="23"/>
  </si>
  <si>
    <t>1610</t>
    <phoneticPr fontId="23"/>
  </si>
  <si>
    <t>1710</t>
    <phoneticPr fontId="23"/>
  </si>
  <si>
    <t>入会申請に係る自己申告書</t>
    <phoneticPr fontId="44" type="halfwidthKatakana"/>
  </si>
  <si>
    <t>役員・専任取引士名簿</t>
    <phoneticPr fontId="44" type="halfwidthKatakana"/>
  </si>
  <si>
    <t>入会誓約書</t>
    <rPh sb="0" eb="2">
      <t>ニュウカイ</t>
    </rPh>
    <rPh sb="2" eb="5">
      <t>セイヤクショ</t>
    </rPh>
    <phoneticPr fontId="23"/>
  </si>
  <si>
    <t>当協会会員の個人情報の取扱いについて</t>
    <rPh sb="0" eb="3">
      <t>トウキョウカイ</t>
    </rPh>
    <rPh sb="3" eb="5">
      <t>カイイン</t>
    </rPh>
    <rPh sb="6" eb="8">
      <t>コジン</t>
    </rPh>
    <rPh sb="8" eb="10">
      <t>ジョウホウ</t>
    </rPh>
    <rPh sb="11" eb="13">
      <t>トリアツカ</t>
    </rPh>
    <phoneticPr fontId="23"/>
  </si>
  <si>
    <t>レインズＩＰ型システム利用申込書</t>
    <phoneticPr fontId="44" type="halfwidthKatakana"/>
  </si>
  <si>
    <t>事務所（本店）</t>
    <rPh sb="0" eb="1">
      <t>ｺﾄ</t>
    </rPh>
    <rPh sb="1" eb="2">
      <t>ﾂﾄﾑ</t>
    </rPh>
    <rPh sb="2" eb="3">
      <t>ｼｮ</t>
    </rPh>
    <rPh sb="4" eb="5">
      <t>ﾎﾝ</t>
    </rPh>
    <rPh sb="5" eb="6">
      <t>ﾐｾ</t>
    </rPh>
    <phoneticPr fontId="23" type="halfwidthKatakana"/>
  </si>
  <si>
    <t>←個人の場合、相談役・顧問は選択不可</t>
    <rPh sb="1" eb="3">
      <t>ｺｼﾞﾝ</t>
    </rPh>
    <rPh sb="4" eb="6">
      <t>ﾊﾞｱｲ</t>
    </rPh>
    <rPh sb="7" eb="10">
      <t>ｿｳﾀﾞﾝﾔｸ</t>
    </rPh>
    <rPh sb="11" eb="13">
      <t>ｺﾓﾝ</t>
    </rPh>
    <rPh sb="14" eb="16">
      <t>ｾﾝﾀｸ</t>
    </rPh>
    <phoneticPr fontId="23" type="halfwidthKatakana"/>
  </si>
  <si>
    <r>
      <t>役員・専任取引士名簿（</t>
    </r>
    <r>
      <rPr>
        <sz val="12"/>
        <color rgb="FFFF0000"/>
        <rFont val="ＭＳ Ｐゴシック"/>
        <family val="3"/>
        <charset val="128"/>
      </rPr>
      <t>役員欄</t>
    </r>
    <r>
      <rPr>
        <sz val="12"/>
        <rFont val="ＭＳ Ｐゴシック"/>
        <family val="3"/>
        <charset val="128"/>
      </rPr>
      <t>）　</t>
    </r>
    <r>
      <rPr>
        <b/>
        <sz val="12"/>
        <rFont val="ＭＳ Ｐゴシック"/>
        <family val="3"/>
        <charset val="128"/>
      </rPr>
      <t>2人目から10人目</t>
    </r>
    <rPh sb="11" eb="14">
      <t>ﾔｸｲﾝﾗﾝ</t>
    </rPh>
    <phoneticPr fontId="23" type="halfwidthKatakana"/>
  </si>
  <si>
    <t>（１人目）
専任の宅地建物取引士</t>
    <rPh sb="6" eb="8">
      <t>ｾﾝﾆﾝ</t>
    </rPh>
    <rPh sb="9" eb="13">
      <t>ﾀｸﾁﾀﾃﾓﾉ</t>
    </rPh>
    <rPh sb="13" eb="16">
      <t>ﾄﾘﾋｷｼ</t>
    </rPh>
    <phoneticPr fontId="23" type="halfwidthKatakana"/>
  </si>
  <si>
    <r>
      <t>役員・専任取引士名簿で、</t>
    </r>
    <r>
      <rPr>
        <b/>
        <u/>
        <sz val="11"/>
        <color rgb="FF0000FF"/>
        <rFont val="ＭＳ Ｐゴシック"/>
        <family val="3"/>
        <charset val="128"/>
      </rPr>
      <t>上記代表者以外の役員</t>
    </r>
    <r>
      <rPr>
        <u/>
        <sz val="11"/>
        <color indexed="12"/>
        <rFont val="ＭＳ Ｐゴシック"/>
        <family val="3"/>
        <charset val="128"/>
      </rPr>
      <t>を入力する場合はこちら</t>
    </r>
    <rPh sb="0" eb="2">
      <t>ﾔｸｲﾝ</t>
    </rPh>
    <rPh sb="3" eb="5">
      <t>ｾﾝﾆﾝ</t>
    </rPh>
    <rPh sb="5" eb="7">
      <t>ﾄﾘﾋｷ</t>
    </rPh>
    <rPh sb="7" eb="8">
      <t>ｼ</t>
    </rPh>
    <rPh sb="8" eb="10">
      <t>ﾒｲﾎﾞ</t>
    </rPh>
    <phoneticPr fontId="23" type="halfwidthKatakana"/>
  </si>
  <si>
    <r>
      <t>政令使用人、専任の宅地建物取引士</t>
    </r>
    <r>
      <rPr>
        <b/>
        <sz val="14"/>
        <color theme="0"/>
        <rFont val="ＭＳ Ｐゴシック"/>
        <family val="3"/>
        <charset val="128"/>
      </rPr>
      <t>（2人目以降）</t>
    </r>
    <r>
      <rPr>
        <b/>
        <sz val="18"/>
        <color theme="0"/>
        <rFont val="ＭＳ Ｐゴシック"/>
        <family val="3"/>
        <charset val="128"/>
      </rPr>
      <t xml:space="preserve">
その他役員、相談役および顧問に関する入力シート</t>
    </r>
    <rPh sb="0" eb="2">
      <t>セイレイ</t>
    </rPh>
    <rPh sb="2" eb="4">
      <t>シヨウ</t>
    </rPh>
    <rPh sb="4" eb="5">
      <t>ニン</t>
    </rPh>
    <rPh sb="6" eb="8">
      <t>センニン</t>
    </rPh>
    <rPh sb="9" eb="11">
      <t>タクチ</t>
    </rPh>
    <rPh sb="11" eb="13">
      <t>タテモノ</t>
    </rPh>
    <rPh sb="13" eb="15">
      <t>トリヒキ</t>
    </rPh>
    <rPh sb="15" eb="16">
      <t>シ</t>
    </rPh>
    <rPh sb="18" eb="19">
      <t>ニン</t>
    </rPh>
    <rPh sb="19" eb="20">
      <t>メ</t>
    </rPh>
    <rPh sb="20" eb="22">
      <t>イコウ</t>
    </rPh>
    <rPh sb="30" eb="33">
      <t>ソウダンヤク</t>
    </rPh>
    <rPh sb="36" eb="38">
      <t>コモン</t>
    </rPh>
    <rPh sb="39" eb="40">
      <t>カン</t>
    </rPh>
    <rPh sb="42" eb="44">
      <t>ニュウリョク</t>
    </rPh>
    <phoneticPr fontId="23"/>
  </si>
  <si>
    <t>●宅建協会への提出書類一覧</t>
    <phoneticPr fontId="23"/>
  </si>
  <si>
    <t>(一社)千葉県宅地建物取引業協会</t>
    <phoneticPr fontId="23"/>
  </si>
  <si>
    <t>名称</t>
    <rPh sb="0" eb="2">
      <t>メイショウ</t>
    </rPh>
    <phoneticPr fontId="23"/>
  </si>
  <si>
    <t>入会申込書</t>
    <phoneticPr fontId="23"/>
  </si>
  <si>
    <t>入会誓約書</t>
    <phoneticPr fontId="23"/>
  </si>
  <si>
    <t>入会申請に係る自己申告書</t>
    <phoneticPr fontId="23"/>
  </si>
  <si>
    <t>役員・専任取引士名簿</t>
    <phoneticPr fontId="23"/>
  </si>
  <si>
    <t>専任宅地手物取引士の宅建士証コピー</t>
    <phoneticPr fontId="23"/>
  </si>
  <si>
    <t>個人情報の取扱いに関する書面</t>
    <phoneticPr fontId="23"/>
  </si>
  <si>
    <t>不動産キャリアパーソン講座受講申込書</t>
    <phoneticPr fontId="23"/>
  </si>
  <si>
    <t>免許通知ハガキの写し(免許通知済みの場合のみ)</t>
    <phoneticPr fontId="23"/>
  </si>
  <si>
    <t>免許申請書類　写し</t>
    <phoneticPr fontId="23"/>
  </si>
  <si>
    <t>(公社)全国宅地建物取引業保証協会</t>
    <phoneticPr fontId="23"/>
  </si>
  <si>
    <t>誓約書(求償№5)</t>
    <phoneticPr fontId="23"/>
  </si>
  <si>
    <t>代表者個人の連帯保証書(実印押印)</t>
    <phoneticPr fontId="23"/>
  </si>
  <si>
    <t>代表者個人の印鑑証明書(発効から3ヶ月以内)</t>
    <phoneticPr fontId="23"/>
  </si>
  <si>
    <t>◇</t>
    <phoneticPr fontId="23"/>
  </si>
  <si>
    <t>預金口座振替依頼書　(入会申込時に支部よりお渡しします)</t>
    <phoneticPr fontId="23"/>
  </si>
  <si>
    <t>☆入会に必要な書類は申請書以外に必要となるものや、各人でご用意いただくものがあります。
　 詳細は事務所所在地を管轄する支部にお問い合わせください。</t>
    <phoneticPr fontId="23"/>
  </si>
  <si>
    <t>●免許申請・入会申込～営業開始までの流れ（ＨＰ：</t>
    <phoneticPr fontId="23"/>
  </si>
  <si>
    <t>）を参照ください。</t>
    <phoneticPr fontId="23"/>
  </si>
  <si>
    <t>※免許申請後、入会申込は間を空けずにお願いいたします。</t>
    <phoneticPr fontId="23"/>
  </si>
  <si>
    <t>入会申込書類作成用　【連動型】</t>
    <phoneticPr fontId="23"/>
  </si>
  <si>
    <r>
      <rPr>
        <sz val="12"/>
        <color indexed="9"/>
        <rFont val="ＭＳ Ｐゴシック"/>
        <family val="3"/>
        <charset val="128"/>
      </rPr>
      <t>入会申込書類作成用　【連動型】　</t>
    </r>
    <r>
      <rPr>
        <b/>
        <sz val="20"/>
        <color indexed="9"/>
        <rFont val="ＭＳ Ｐゴシック"/>
        <family val="3"/>
        <charset val="128"/>
      </rPr>
      <t>利用方法</t>
    </r>
    <rPh sb="0" eb="2">
      <t>ニュウカイ</t>
    </rPh>
    <rPh sb="2" eb="4">
      <t>モウシコミ</t>
    </rPh>
    <rPh sb="4" eb="6">
      <t>ショルイ</t>
    </rPh>
    <rPh sb="6" eb="8">
      <t>サクセイ</t>
    </rPh>
    <rPh sb="8" eb="9">
      <t>ヨウ</t>
    </rPh>
    <rPh sb="11" eb="14">
      <t>レンドウガタ</t>
    </rPh>
    <rPh sb="16" eb="18">
      <t>リヨウ</t>
    </rPh>
    <rPh sb="18" eb="20">
      <t>ホウホウ</t>
    </rPh>
    <phoneticPr fontId="23"/>
  </si>
  <si>
    <t>この書式は、開業支援のために作成した宅建協会／保証協会入会申込の連動型書式です。
入力画面の指示に従って必要事項を入力すると、自動的に反映されますので、書類を整えたうえで、各窓口に提出ください。なお、入会申込にあたっては、別途書類のご提出をお願いする場合があります。</t>
    <rPh sb="23" eb="27">
      <t>ホショウキョウカイ</t>
    </rPh>
    <rPh sb="100" eb="104">
      <t>ニュウカイモウシコミ</t>
    </rPh>
    <rPh sb="111" eb="113">
      <t>ベット</t>
    </rPh>
    <rPh sb="113" eb="115">
      <t>ショルイ</t>
    </rPh>
    <rPh sb="117" eb="119">
      <t>テイシュツ</t>
    </rPh>
    <rPh sb="121" eb="122">
      <t>ネガ</t>
    </rPh>
    <rPh sb="125" eb="127">
      <t>バアイ</t>
    </rPh>
    <phoneticPr fontId="23"/>
  </si>
  <si>
    <r>
      <t>「★入力画面」、「★その他入力」シートに入力した値が反映される項目。
入力・選択した文字や値が自動的にこの項目に反映されます。
または表の数値（金額や数）の合計を自動計算します。　　</t>
    </r>
    <r>
      <rPr>
        <sz val="9"/>
        <color rgb="FFFF0000"/>
        <rFont val="ＭＳ Ｐゴシック"/>
        <family val="3"/>
        <charset val="128"/>
      </rPr>
      <t>※利用者直接入力不可。</t>
    </r>
    <rPh sb="2" eb="4">
      <t>ニュウリョク</t>
    </rPh>
    <rPh sb="4" eb="6">
      <t>ガメン</t>
    </rPh>
    <rPh sb="12" eb="13">
      <t>タ</t>
    </rPh>
    <rPh sb="13" eb="15">
      <t>ニュウリョク</t>
    </rPh>
    <rPh sb="20" eb="22">
      <t>ニュウリョク</t>
    </rPh>
    <rPh sb="24" eb="25">
      <t>アタイ</t>
    </rPh>
    <rPh sb="26" eb="28">
      <t>ハンエイ</t>
    </rPh>
    <rPh sb="31" eb="33">
      <t>コウモク</t>
    </rPh>
    <rPh sb="35" eb="37">
      <t>ニュウリョク</t>
    </rPh>
    <rPh sb="38" eb="40">
      <t>センタク</t>
    </rPh>
    <rPh sb="42" eb="44">
      <t>モジ</t>
    </rPh>
    <rPh sb="45" eb="46">
      <t>アタイ</t>
    </rPh>
    <rPh sb="47" eb="50">
      <t>ジドウテキ</t>
    </rPh>
    <rPh sb="56" eb="58">
      <t>ハンエイ</t>
    </rPh>
    <rPh sb="67" eb="68">
      <t>ヒョウ</t>
    </rPh>
    <rPh sb="69" eb="71">
      <t>スウチ</t>
    </rPh>
    <rPh sb="72" eb="74">
      <t>キンガク</t>
    </rPh>
    <rPh sb="75" eb="76">
      <t>スウ</t>
    </rPh>
    <rPh sb="78" eb="80">
      <t>ゴウケイ</t>
    </rPh>
    <rPh sb="81" eb="83">
      <t>ジドウ</t>
    </rPh>
    <rPh sb="83" eb="85">
      <t>ケイサン</t>
    </rPh>
    <rPh sb="92" eb="95">
      <t>リヨウシャ</t>
    </rPh>
    <rPh sb="95" eb="97">
      <t>チョクセツ</t>
    </rPh>
    <rPh sb="97" eb="99">
      <t>ニュウリョク</t>
    </rPh>
    <rPh sb="99" eb="101">
      <t>フカ</t>
    </rPh>
    <phoneticPr fontId="23"/>
  </si>
  <si>
    <t>千葉県宅地建物取引業協会会長</t>
    <rPh sb="12" eb="13">
      <t>カイ</t>
    </rPh>
    <phoneticPr fontId="23"/>
  </si>
  <si>
    <t>（一社）千葉県宅地建物取引業協会会長　殿</t>
    <rPh sb="16" eb="17">
      <t>カイ</t>
    </rPh>
    <phoneticPr fontId="23"/>
  </si>
  <si>
    <t>保証協会入会金の納付方法</t>
    <rPh sb="0" eb="4">
      <t>ﾎｼｮｳｷｮｳｶｲ</t>
    </rPh>
    <phoneticPr fontId="44" type="halfwidthKatakana"/>
  </si>
  <si>
    <t>※ただし、決定していない場合でも「免許申請年月日」は必ず入力してください。</t>
    <rPh sb="12" eb="14">
      <t>ﾊﾞｱｲ</t>
    </rPh>
    <rPh sb="17" eb="24">
      <t>ﾒﾝｷｮｼﾝｾｲﾈﾝｶﾞｯﾋﾟ</t>
    </rPh>
    <rPh sb="26" eb="27">
      <t>ｶﾅﾗ</t>
    </rPh>
    <rPh sb="28" eb="30">
      <t>ﾆｭｳﾘｮｸ</t>
    </rPh>
    <phoneticPr fontId="23" type="halfwidthKatakana"/>
  </si>
  <si>
    <t>←必須</t>
    <rPh sb="1" eb="3">
      <t>ﾋｯｽ</t>
    </rPh>
    <phoneticPr fontId="44" type="halfwidthKatakana"/>
  </si>
  <si>
    <t>する規則第２条及び第4条、第5条に定める分納入会金・会費・退会等負担金（主たる事務所２万円、従たる事務</t>
    <phoneticPr fontId="23"/>
  </si>
  <si>
    <t>所1ヶ所につき１万円）その他私が貴協会に対して負担する一切の債務に充当・相殺されることに異議なく承諾</t>
    <rPh sb="3" eb="4">
      <t>ショ</t>
    </rPh>
    <rPh sb="8" eb="10">
      <t>マンエン</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</si>
</sst>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411]ggge&quot;年&quot;m&quot;月&quot;d&quot;日&quot;;@"/>
    <numFmt numFmtId="177" formatCode="0_ "/>
    <numFmt numFmtId="178" formatCode="0;\-0;;@"/>
    <numFmt numFmtId="179" formatCode="[DBNum3]\ #,##0"/>
    <numFmt numFmtId="180" formatCode="[&lt;=999]000;[&lt;=9999]000\-00;000\-0000"/>
    <numFmt numFmtId="181" formatCode="#,##0_ "/>
    <numFmt numFmtId="182" formatCode="#,##0_ ;[Red]\-#,##0\ "/>
    <numFmt numFmtId="183" formatCode="0;[Red]\-0"/>
    <numFmt numFmtId="184" formatCode="#,##0;[Red]#,##0"/>
    <numFmt numFmtId="185" formatCode="#,##0;\-0;;"/>
  </numFmts>
  <fonts count="18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8"/>
      <name val="ＭＳ Ｐゴシック"/>
      <family val="3"/>
      <charset val="128"/>
    </font>
    <font>
      <sz val="9"/>
      <name val="ＭＳ Ｐ明朝"/>
      <family val="1"/>
      <charset val="128"/>
    </font>
    <font>
      <sz val="9"/>
      <name val="ＭＳ 明朝"/>
      <family val="1"/>
      <charset val="128"/>
    </font>
    <font>
      <b/>
      <sz val="14"/>
      <name val="ＭＳ 明朝"/>
      <family val="1"/>
      <charset val="128"/>
    </font>
    <font>
      <sz val="10"/>
      <name val="ＭＳ 明朝"/>
      <family val="1"/>
      <charset val="128"/>
    </font>
    <font>
      <sz val="11"/>
      <name val="ＭＳ 明朝"/>
      <family val="1"/>
      <charset val="128"/>
    </font>
    <font>
      <sz val="14"/>
      <color indexed="9"/>
      <name val="ＭＳ Ｐゴシック"/>
      <family val="3"/>
      <charset val="128"/>
    </font>
    <font>
      <b/>
      <sz val="11"/>
      <name val="ＭＳ Ｐゴシック"/>
      <family val="3"/>
      <charset val="128"/>
    </font>
    <font>
      <sz val="9"/>
      <color indexed="10"/>
      <name val="ＭＳ Ｐゴシック"/>
      <family val="3"/>
      <charset val="128"/>
    </font>
    <font>
      <sz val="10"/>
      <name val="ＭＳ Ｐゴシック"/>
      <family val="3"/>
      <charset val="128"/>
    </font>
    <font>
      <u/>
      <sz val="11"/>
      <color indexed="12"/>
      <name val="ＭＳ Ｐゴシック"/>
      <family val="3"/>
      <charset val="128"/>
    </font>
    <font>
      <sz val="9"/>
      <color rgb="FFFF0000"/>
      <name val="ＭＳ Ｐゴシック"/>
      <family val="3"/>
      <charset val="128"/>
    </font>
    <font>
      <sz val="9"/>
      <color theme="0"/>
      <name val="ＭＳ Ｐゴシック"/>
      <family val="3"/>
      <charset val="128"/>
    </font>
    <font>
      <b/>
      <sz val="11"/>
      <color theme="0"/>
      <name val="ＭＳ Ｐゴシック"/>
      <family val="3"/>
      <charset val="128"/>
    </font>
    <font>
      <b/>
      <sz val="9"/>
      <name val="ＭＳ Ｐゴシック"/>
      <family val="3"/>
      <charset val="128"/>
    </font>
    <font>
      <u/>
      <sz val="9"/>
      <color rgb="FF0070C0"/>
      <name val="ＭＳ Ｐゴシック"/>
      <family val="3"/>
      <charset val="128"/>
    </font>
    <font>
      <sz val="9"/>
      <color indexed="81"/>
      <name val="ＭＳ Ｐゴシック"/>
      <family val="3"/>
      <charset val="128"/>
    </font>
    <font>
      <sz val="10"/>
      <color indexed="81"/>
      <name val="ＭＳ Ｐゴシック"/>
      <family val="3"/>
      <charset val="128"/>
    </font>
    <font>
      <b/>
      <sz val="11"/>
      <color indexed="81"/>
      <name val="ＭＳ Ｐゴシック"/>
      <family val="3"/>
      <charset val="128"/>
    </font>
    <font>
      <sz val="12"/>
      <name val="ＭＳ Ｐゴシック"/>
      <family val="3"/>
      <charset val="128"/>
    </font>
    <font>
      <sz val="6"/>
      <name val="ＭＳ Ｐゴシック"/>
      <family val="2"/>
      <charset val="128"/>
      <scheme val="minor"/>
    </font>
    <font>
      <sz val="11"/>
      <name val="ＭＳ Ｐ明朝"/>
      <family val="1"/>
      <charset val="128"/>
    </font>
    <font>
      <sz val="9"/>
      <color theme="1"/>
      <name val="ＭＳ Ｐゴシック"/>
      <family val="2"/>
      <charset val="128"/>
      <scheme val="minor"/>
    </font>
    <font>
      <b/>
      <sz val="9"/>
      <color indexed="81"/>
      <name val="ＭＳ Ｐゴシック"/>
      <family val="3"/>
      <charset val="128"/>
    </font>
    <font>
      <b/>
      <sz val="10"/>
      <color indexed="10"/>
      <name val="ＭＳ Ｐゴシック"/>
      <family val="3"/>
      <charset val="128"/>
    </font>
    <font>
      <sz val="9"/>
      <color rgb="FF0000FF"/>
      <name val="ＭＳ Ｐゴシック"/>
      <family val="3"/>
      <charset val="128"/>
    </font>
    <font>
      <sz val="12"/>
      <name val="ＭＳ Ｐ明朝"/>
      <family val="1"/>
      <charset val="128"/>
    </font>
    <font>
      <sz val="11"/>
      <name val="ＭＳ Ｐゴシック"/>
      <family val="3"/>
      <charset val="128"/>
    </font>
    <font>
      <sz val="10"/>
      <name val="ＭＳ Ｐ明朝"/>
      <family val="1"/>
      <charset val="128"/>
    </font>
    <font>
      <sz val="7"/>
      <name val="ＭＳ Ｐ明朝"/>
      <family val="1"/>
      <charset val="128"/>
    </font>
    <font>
      <sz val="6"/>
      <name val="ＭＳ Ｐ明朝"/>
      <family val="1"/>
      <charset val="128"/>
    </font>
    <font>
      <sz val="14"/>
      <name val="ＭＳ Ｐ明朝"/>
      <family val="1"/>
      <charset val="128"/>
    </font>
    <font>
      <sz val="8"/>
      <name val="ＭＳ Ｐ明朝"/>
      <family val="1"/>
      <charset val="128"/>
    </font>
    <font>
      <b/>
      <sz val="12"/>
      <color indexed="81"/>
      <name val="ＭＳ Ｐゴシック"/>
      <family val="3"/>
      <charset val="128"/>
    </font>
    <font>
      <b/>
      <sz val="10"/>
      <name val="ＭＳ Ｐゴシック"/>
      <family val="3"/>
      <charset val="128"/>
    </font>
    <font>
      <b/>
      <sz val="18"/>
      <name val="ＭＳ Ｐゴシック"/>
      <family val="3"/>
      <charset val="128"/>
    </font>
    <font>
      <b/>
      <sz val="12"/>
      <name val="ＭＳ Ｐゴシック"/>
      <family val="3"/>
      <charset val="128"/>
    </font>
    <font>
      <sz val="14"/>
      <name val="ＭＳ Ｐゴシック"/>
      <family val="3"/>
      <charset val="128"/>
    </font>
    <font>
      <b/>
      <sz val="18"/>
      <color theme="0"/>
      <name val="ＭＳ Ｐゴシック"/>
      <family val="3"/>
      <charset val="128"/>
    </font>
    <font>
      <b/>
      <sz val="9"/>
      <color rgb="FFFF0000"/>
      <name val="ＭＳ Ｐゴシック"/>
      <family val="3"/>
      <charset val="128"/>
    </font>
    <font>
      <b/>
      <sz val="11"/>
      <color indexed="10"/>
      <name val="ＭＳ Ｐゴシック"/>
      <family val="3"/>
      <charset val="128"/>
    </font>
    <font>
      <b/>
      <sz val="10"/>
      <color indexed="81"/>
      <name val="ＭＳ Ｐゴシック"/>
      <family val="3"/>
      <charset val="128"/>
    </font>
    <font>
      <b/>
      <sz val="10"/>
      <color rgb="FFFF0000"/>
      <name val="ＭＳ Ｐゴシック"/>
      <family val="3"/>
      <charset val="128"/>
    </font>
    <font>
      <sz val="8"/>
      <color rgb="FFFF0000"/>
      <name val="ＭＳ Ｐゴシック"/>
      <family val="3"/>
      <charset val="128"/>
    </font>
    <font>
      <sz val="12"/>
      <color indexed="9"/>
      <name val="ＭＳ Ｐゴシック"/>
      <family val="3"/>
      <charset val="128"/>
    </font>
    <font>
      <b/>
      <sz val="20"/>
      <color indexed="9"/>
      <name val="ＭＳ Ｐゴシック"/>
      <family val="3"/>
      <charset val="128"/>
    </font>
    <font>
      <b/>
      <sz val="9"/>
      <color indexed="10"/>
      <name val="ＭＳ Ｐゴシック"/>
      <family val="3"/>
      <charset val="128"/>
    </font>
    <font>
      <b/>
      <u/>
      <sz val="18"/>
      <color indexed="12"/>
      <name val="ＭＳ Ｐゴシック"/>
      <family val="3"/>
      <charset val="128"/>
    </font>
    <font>
      <u/>
      <sz val="9"/>
      <color indexed="12"/>
      <name val="ＭＳ Ｐゴシック"/>
      <family val="3"/>
      <charset val="128"/>
    </font>
    <font>
      <b/>
      <sz val="12"/>
      <color theme="0"/>
      <name val="ＭＳ Ｐゴシック"/>
      <family val="3"/>
      <charset val="128"/>
    </font>
    <font>
      <b/>
      <sz val="14"/>
      <color theme="0"/>
      <name val="ＭＳ Ｐゴシック"/>
      <family val="3"/>
      <charset val="128"/>
    </font>
    <font>
      <b/>
      <u/>
      <sz val="11"/>
      <color indexed="12"/>
      <name val="ＭＳ Ｐゴシック"/>
      <family val="3"/>
      <charset val="128"/>
    </font>
    <font>
      <sz val="10"/>
      <color theme="0"/>
      <name val="ＭＳ Ｐゴシック"/>
      <family val="3"/>
      <charset val="128"/>
    </font>
    <font>
      <sz val="11"/>
      <color theme="0"/>
      <name val="ＭＳ Ｐゴシック"/>
      <family val="3"/>
      <charset val="128"/>
    </font>
    <font>
      <b/>
      <sz val="12"/>
      <color rgb="FFFF0000"/>
      <name val="ＭＳ Ｐゴシック"/>
      <family val="3"/>
      <charset val="128"/>
    </font>
    <font>
      <b/>
      <sz val="22"/>
      <color rgb="FFFFFF00"/>
      <name val="ＭＳ Ｐゴシック"/>
      <family val="3"/>
      <charset val="128"/>
    </font>
    <font>
      <b/>
      <u/>
      <sz val="9"/>
      <color rgb="FFFF0000"/>
      <name val="ＭＳ Ｐゴシック"/>
      <family val="3"/>
      <charset val="128"/>
    </font>
    <font>
      <sz val="12"/>
      <color rgb="FFFF0000"/>
      <name val="ＭＳ Ｐゴシック"/>
      <family val="3"/>
      <charset val="128"/>
    </font>
    <font>
      <b/>
      <sz val="14"/>
      <color rgb="FFFF0000"/>
      <name val="ＭＳ Ｐゴシック"/>
      <family val="3"/>
      <charset val="128"/>
    </font>
    <font>
      <sz val="11"/>
      <color rgb="FFFF0000"/>
      <name val="ＭＳ Ｐゴシック"/>
      <family val="3"/>
      <charset val="128"/>
    </font>
    <font>
      <sz val="18"/>
      <color rgb="FFFF0000"/>
      <name val="ＭＳ Ｐゴシック"/>
      <family val="3"/>
      <charset val="128"/>
    </font>
    <font>
      <sz val="9"/>
      <color indexed="9"/>
      <name val="ＭＳ Ｐゴシック"/>
      <family val="3"/>
      <charset val="128"/>
    </font>
    <font>
      <u/>
      <sz val="9"/>
      <name val="ＭＳ Ｐゴシック"/>
      <family val="3"/>
      <charset val="128"/>
    </font>
    <font>
      <u/>
      <sz val="10"/>
      <name val="ＭＳ Ｐゴシック"/>
      <family val="3"/>
      <charset val="128"/>
    </font>
    <font>
      <sz val="12"/>
      <name val="ＭＳ 明朝"/>
      <family val="1"/>
      <charset val="128"/>
    </font>
    <font>
      <sz val="10"/>
      <color theme="1"/>
      <name val="ＭＳ 明朝"/>
      <family val="1"/>
      <charset val="128"/>
    </font>
    <font>
      <sz val="18"/>
      <name val="ＭＳ 明朝"/>
      <family val="1"/>
      <charset val="128"/>
    </font>
    <font>
      <b/>
      <u/>
      <sz val="9"/>
      <color indexed="81"/>
      <name val="ＭＳ Ｐゴシック"/>
      <family val="3"/>
      <charset val="128"/>
    </font>
    <font>
      <b/>
      <sz val="11"/>
      <color rgb="FFFF0000"/>
      <name val="ＭＳ Ｐゴシック"/>
      <family val="3"/>
      <charset val="128"/>
    </font>
    <font>
      <sz val="11"/>
      <color theme="1"/>
      <name val="ＭＳ Ｐゴシック"/>
      <family val="3"/>
      <charset val="128"/>
    </font>
    <font>
      <b/>
      <sz val="11"/>
      <color rgb="FFFF0000"/>
      <name val="Meiryo UI"/>
      <family val="3"/>
      <charset val="128"/>
    </font>
    <font>
      <sz val="11"/>
      <color rgb="FFFF0000"/>
      <name val="Meiryo UI"/>
      <family val="3"/>
      <charset val="128"/>
    </font>
    <font>
      <b/>
      <sz val="22"/>
      <color theme="1"/>
      <name val="ＭＳ Ｐゴシック"/>
      <family val="3"/>
      <charset val="128"/>
    </font>
    <font>
      <b/>
      <sz val="20"/>
      <color theme="1"/>
      <name val="ＭＳ Ｐゴシック"/>
      <family val="3"/>
      <charset val="128"/>
    </font>
    <font>
      <sz val="10"/>
      <name val="Meiryo UI"/>
      <family val="3"/>
      <charset val="128"/>
    </font>
    <font>
      <sz val="9"/>
      <name val="Meiryo UI"/>
      <family val="3"/>
      <charset val="128"/>
    </font>
    <font>
      <b/>
      <sz val="14"/>
      <color theme="0"/>
      <name val="Meiryo UI"/>
      <family val="3"/>
      <charset val="128"/>
    </font>
    <font>
      <u/>
      <sz val="11"/>
      <color theme="0"/>
      <name val="ＭＳ Ｐゴシック"/>
      <family val="3"/>
      <charset val="128"/>
    </font>
    <font>
      <u/>
      <sz val="11"/>
      <color theme="0"/>
      <name val="Meiryo UI"/>
      <family val="3"/>
      <charset val="128"/>
    </font>
    <font>
      <sz val="11"/>
      <name val="ＭＳ ゴシック"/>
      <family val="3"/>
      <charset val="128"/>
    </font>
    <font>
      <b/>
      <sz val="20"/>
      <name val="ＭＳ Ｐ明朝"/>
      <family val="1"/>
      <charset val="128"/>
    </font>
    <font>
      <sz val="18"/>
      <name val="ＭＳ Ｐ明朝"/>
      <family val="1"/>
      <charset val="128"/>
    </font>
    <font>
      <u/>
      <sz val="14"/>
      <color theme="0"/>
      <name val="ＭＳ Ｐゴシック"/>
      <family val="3"/>
      <charset val="128"/>
    </font>
    <font>
      <b/>
      <sz val="28"/>
      <color theme="0"/>
      <name val="ＭＳ Ｐゴシック"/>
      <family val="3"/>
      <charset val="128"/>
    </font>
    <font>
      <sz val="11"/>
      <name val="Meiryo UI"/>
      <family val="3"/>
      <charset val="128"/>
    </font>
    <font>
      <u/>
      <sz val="11"/>
      <color indexed="12"/>
      <name val="Meiryo UI"/>
      <family val="3"/>
      <charset val="128"/>
    </font>
    <font>
      <b/>
      <sz val="11"/>
      <name val="Meiryo UI"/>
      <family val="3"/>
      <charset val="128"/>
    </font>
    <font>
      <sz val="16"/>
      <color theme="0"/>
      <name val="Meiryo UI"/>
      <family val="3"/>
      <charset val="128"/>
    </font>
    <font>
      <b/>
      <sz val="12"/>
      <color rgb="FFFF0000"/>
      <name val="Meiryo UI"/>
      <family val="3"/>
      <charset val="128"/>
    </font>
    <font>
      <sz val="28"/>
      <color indexed="9"/>
      <name val="ＭＳ Ｐゴシック"/>
      <family val="3"/>
      <charset val="128"/>
    </font>
    <font>
      <sz val="36"/>
      <color indexed="9"/>
      <name val="ＭＳ Ｐゴシック"/>
      <family val="3"/>
      <charset val="128"/>
    </font>
    <font>
      <sz val="12"/>
      <name val="Meiryo UI"/>
      <family val="3"/>
      <charset val="128"/>
    </font>
    <font>
      <sz val="28"/>
      <name val="ＭＳ Ｐゴシック"/>
      <family val="3"/>
      <charset val="128"/>
    </font>
    <font>
      <sz val="16"/>
      <name val="Meiryo UI"/>
      <family val="3"/>
      <charset val="128"/>
    </font>
    <font>
      <b/>
      <u/>
      <sz val="18"/>
      <color rgb="FF0000FF"/>
      <name val="ＭＳ Ｐゴシック"/>
      <family val="3"/>
      <charset val="128"/>
    </font>
    <font>
      <sz val="14"/>
      <color rgb="FFFF0000"/>
      <name val="ＭＳ Ｐゴシック"/>
      <family val="3"/>
      <charset val="128"/>
    </font>
    <font>
      <b/>
      <sz val="10"/>
      <color theme="1"/>
      <name val="ＭＳ Ｐゴシック"/>
      <family val="3"/>
      <charset val="128"/>
    </font>
    <font>
      <sz val="9"/>
      <color theme="1"/>
      <name val="ＭＳ Ｐゴシック"/>
      <family val="3"/>
      <charset val="128"/>
    </font>
    <font>
      <sz val="10.5"/>
      <name val="ＭＳ 明朝"/>
      <family val="1"/>
      <charset val="128"/>
    </font>
    <font>
      <b/>
      <sz val="16"/>
      <color rgb="FF000000"/>
      <name val="HGSｺﾞｼｯｸM"/>
      <family val="3"/>
      <charset val="128"/>
    </font>
    <font>
      <b/>
      <sz val="11"/>
      <color rgb="FF000000"/>
      <name val="HGSｺﾞｼｯｸM"/>
      <family val="3"/>
      <charset val="128"/>
    </font>
    <font>
      <sz val="11"/>
      <color rgb="FF000000"/>
      <name val="ＭＳ 明朝"/>
      <family val="1"/>
      <charset val="128"/>
    </font>
    <font>
      <sz val="11"/>
      <color rgb="FF000000"/>
      <name val="HGSｺﾞｼｯｸE"/>
      <family val="3"/>
      <charset val="128"/>
    </font>
    <font>
      <b/>
      <sz val="11"/>
      <color rgb="FF000000"/>
      <name val="ＭＳ 明朝"/>
      <family val="1"/>
      <charset val="128"/>
    </font>
    <font>
      <sz val="12"/>
      <color indexed="9"/>
      <name val="ＭＳ 明朝"/>
      <family val="1"/>
      <charset val="128"/>
    </font>
    <font>
      <sz val="18"/>
      <name val="ＭＳ Ｐゴシック"/>
      <family val="3"/>
      <charset val="128"/>
    </font>
    <font>
      <sz val="12"/>
      <color indexed="8"/>
      <name val="ＭＳ 明朝"/>
      <family val="1"/>
      <charset val="128"/>
    </font>
    <font>
      <sz val="10.5"/>
      <color indexed="8"/>
      <name val="ＭＳ 明朝"/>
      <family val="1"/>
      <charset val="128"/>
    </font>
    <font>
      <sz val="20"/>
      <name val="ＭＳ Ｐゴシック"/>
      <family val="3"/>
      <charset val="128"/>
    </font>
    <font>
      <b/>
      <sz val="22"/>
      <name val="ＭＳ Ｐゴシック"/>
      <family val="3"/>
      <charset val="128"/>
    </font>
    <font>
      <sz val="10"/>
      <color theme="1"/>
      <name val="ＭＳ Ｐゴシック"/>
      <family val="3"/>
      <charset val="128"/>
    </font>
    <font>
      <sz val="11"/>
      <color indexed="81"/>
      <name val="ＭＳ Ｐゴシック"/>
      <family val="3"/>
      <charset val="128"/>
    </font>
    <font>
      <sz val="9"/>
      <color theme="0" tint="-0.14999847407452621"/>
      <name val="ＭＳ Ｐゴシック"/>
      <family val="3"/>
      <charset val="128"/>
    </font>
    <font>
      <sz val="11"/>
      <color theme="0" tint="-0.14999847407452621"/>
      <name val="ＭＳ Ｐゴシック"/>
      <family val="3"/>
      <charset val="128"/>
    </font>
    <font>
      <sz val="10"/>
      <color theme="0" tint="-0.14999847407452621"/>
      <name val="ＭＳ Ｐゴシック"/>
      <family val="3"/>
      <charset val="128"/>
    </font>
    <font>
      <sz val="14"/>
      <name val="明朝"/>
      <family val="1"/>
      <charset val="128"/>
    </font>
    <font>
      <b/>
      <sz val="12"/>
      <color theme="1"/>
      <name val="ＭＳ Ｐゴシック"/>
      <family val="3"/>
      <charset val="128"/>
    </font>
    <font>
      <sz val="7.5"/>
      <color rgb="FFFF0000"/>
      <name val="ＭＳ Ｐゴシック"/>
      <family val="3"/>
      <charset val="128"/>
    </font>
    <font>
      <sz val="11"/>
      <color indexed="8"/>
      <name val="ＭＳ 明朝"/>
      <family val="1"/>
      <charset val="128"/>
    </font>
    <font>
      <b/>
      <sz val="9"/>
      <color theme="0"/>
      <name val="ＭＳ Ｐゴシック"/>
      <family val="3"/>
      <charset val="128"/>
    </font>
    <font>
      <sz val="11"/>
      <color theme="9" tint="-0.499984740745262"/>
      <name val="ＭＳ 明朝"/>
      <family val="1"/>
      <charset val="128"/>
    </font>
    <font>
      <b/>
      <sz val="10"/>
      <name val="ＭＳ 明朝"/>
      <family val="1"/>
      <charset val="128"/>
    </font>
    <font>
      <b/>
      <sz val="16"/>
      <name val="ＭＳ 明朝"/>
      <family val="1"/>
      <charset val="128"/>
    </font>
    <font>
      <sz val="13"/>
      <name val="ＭＳ 明朝"/>
      <family val="1"/>
      <charset val="128"/>
    </font>
    <font>
      <b/>
      <sz val="12"/>
      <name val="ＭＳ 明朝"/>
      <family val="1"/>
      <charset val="128"/>
    </font>
    <font>
      <b/>
      <sz val="26"/>
      <name val="ＭＳ 明朝"/>
      <family val="1"/>
      <charset val="128"/>
    </font>
    <font>
      <sz val="9"/>
      <color rgb="FF993300"/>
      <name val="ＭＳ 明朝"/>
      <family val="1"/>
      <charset val="128"/>
    </font>
    <font>
      <sz val="11"/>
      <color rgb="FF993300"/>
      <name val="ＭＳ 明朝"/>
      <family val="1"/>
      <charset val="128"/>
    </font>
    <font>
      <sz val="8"/>
      <color rgb="FF993300"/>
      <name val="ＭＳ 明朝"/>
      <family val="1"/>
      <charset val="128"/>
    </font>
    <font>
      <b/>
      <sz val="30"/>
      <name val="ＭＳ 明朝"/>
      <family val="1"/>
      <charset val="128"/>
    </font>
    <font>
      <b/>
      <sz val="28"/>
      <name val="ＭＳ 明朝"/>
      <family val="1"/>
      <charset val="128"/>
    </font>
    <font>
      <b/>
      <sz val="9"/>
      <name val="ＭＳ 明朝"/>
      <family val="1"/>
      <charset val="128"/>
    </font>
    <font>
      <b/>
      <sz val="11"/>
      <name val="ＭＳ 明朝"/>
      <family val="1"/>
      <charset val="128"/>
    </font>
    <font>
      <sz val="12"/>
      <color theme="1" tint="0.499984740745262"/>
      <name val="ＭＳ 明朝"/>
      <family val="1"/>
      <charset val="128"/>
    </font>
    <font>
      <sz val="6"/>
      <name val="ＭＳ 明朝"/>
      <family val="1"/>
      <charset val="128"/>
    </font>
    <font>
      <sz val="9"/>
      <name val="ＭＳ ゴシック"/>
      <family val="3"/>
      <charset val="128"/>
    </font>
    <font>
      <u/>
      <sz val="9"/>
      <name val="ＭＳ ゴシック"/>
      <family val="3"/>
      <charset val="128"/>
    </font>
    <font>
      <sz val="6"/>
      <name val="ＭＳ ゴシック"/>
      <family val="3"/>
      <charset val="128"/>
    </font>
    <font>
      <sz val="8"/>
      <name val="ＭＳ ゴシック"/>
      <family val="3"/>
      <charset val="128"/>
    </font>
    <font>
      <sz val="8"/>
      <name val="ＭＳ 明朝"/>
      <family val="1"/>
      <charset val="128"/>
    </font>
    <font>
      <sz val="10"/>
      <name val="ＭＳ ゴシック"/>
      <family val="3"/>
      <charset val="128"/>
    </font>
    <font>
      <sz val="7"/>
      <name val="ＭＳ 明朝"/>
      <family val="1"/>
      <charset val="128"/>
    </font>
    <font>
      <sz val="9"/>
      <color theme="1" tint="0.499984740745262"/>
      <name val="ＭＳ 明朝"/>
      <family val="1"/>
      <charset val="128"/>
    </font>
    <font>
      <b/>
      <sz val="18"/>
      <name val="HGP明朝E"/>
      <family val="1"/>
      <charset val="128"/>
    </font>
    <font>
      <sz val="12"/>
      <name val="HGP明朝E"/>
      <family val="1"/>
      <charset val="128"/>
    </font>
    <font>
      <sz val="8"/>
      <name val="HGP明朝E"/>
      <family val="1"/>
      <charset val="128"/>
    </font>
    <font>
      <sz val="14"/>
      <name val="HGP明朝E"/>
      <family val="1"/>
      <charset val="128"/>
    </font>
    <font>
      <sz val="10"/>
      <name val="HGP明朝E"/>
      <family val="1"/>
      <charset val="128"/>
    </font>
    <font>
      <b/>
      <sz val="20"/>
      <name val="ＭＳ Ｐゴシック"/>
      <family val="3"/>
      <charset val="128"/>
    </font>
    <font>
      <b/>
      <sz val="11"/>
      <name val="ＭＳ Ｐ明朝"/>
      <family val="1"/>
      <charset val="128"/>
    </font>
    <font>
      <sz val="16"/>
      <name val="ＭＳ 明朝"/>
      <family val="1"/>
      <charset val="128"/>
    </font>
    <font>
      <sz val="22"/>
      <name val="ＭＳ 明朝"/>
      <family val="1"/>
      <charset val="128"/>
    </font>
    <font>
      <b/>
      <sz val="10.5"/>
      <color theme="0"/>
      <name val="ＭＳ Ｐゴシック"/>
      <family val="3"/>
      <charset val="128"/>
    </font>
    <font>
      <sz val="10.5"/>
      <name val="ＭＳ Ｐゴシック"/>
      <family val="3"/>
      <charset val="128"/>
    </font>
    <font>
      <b/>
      <u/>
      <sz val="11"/>
      <color rgb="FF0000FF"/>
      <name val="ＭＳ Ｐゴシック"/>
      <family val="3"/>
      <charset val="128"/>
    </font>
    <font>
      <sz val="7.5"/>
      <name val="ＭＳ 明朝"/>
      <family val="1"/>
      <charset val="128"/>
    </font>
    <font>
      <sz val="7.5"/>
      <name val="ＭＳ Ｐゴシック"/>
      <family val="3"/>
      <charset val="128"/>
    </font>
    <font>
      <b/>
      <sz val="12"/>
      <color rgb="FFFF66CC"/>
      <name val="ＭＳ Ｐゴシック"/>
      <family val="3"/>
      <charset val="128"/>
    </font>
  </fonts>
  <fills count="56">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theme="6"/>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indexed="9"/>
        <bgColor indexed="64"/>
      </patternFill>
    </fill>
    <fill>
      <patternFill patternType="solid">
        <fgColor rgb="FF33CCCC"/>
        <bgColor indexed="64"/>
      </patternFill>
    </fill>
    <fill>
      <patternFill patternType="solid">
        <fgColor theme="0" tint="-0.499984740745262"/>
        <bgColor indexed="64"/>
      </patternFill>
    </fill>
    <fill>
      <patternFill patternType="solid">
        <fgColor rgb="FFFFCC99"/>
        <bgColor indexed="64"/>
      </patternFill>
    </fill>
    <fill>
      <patternFill patternType="solid">
        <fgColor rgb="FFCCFFFF"/>
        <bgColor indexed="64"/>
      </patternFill>
    </fill>
    <fill>
      <gradientFill degree="45">
        <stop position="0">
          <color rgb="FF33CCCC"/>
        </stop>
        <stop position="1">
          <color rgb="FF66CCFF"/>
        </stop>
      </gradientFill>
    </fill>
    <fill>
      <patternFill patternType="solid">
        <fgColor rgb="FF008000"/>
        <bgColor indexed="64"/>
      </patternFill>
    </fill>
    <fill>
      <patternFill patternType="solid">
        <fgColor rgb="FF33CC33"/>
        <bgColor indexed="64"/>
      </patternFill>
    </fill>
    <fill>
      <patternFill patternType="solid">
        <fgColor rgb="FF00CC00"/>
        <bgColor indexed="64"/>
      </patternFill>
    </fill>
    <fill>
      <patternFill patternType="solid">
        <fgColor rgb="FF00CC66"/>
        <bgColor indexed="64"/>
      </patternFill>
    </fill>
    <fill>
      <patternFill patternType="solid">
        <fgColor rgb="FF00CC99"/>
        <bgColor indexed="64"/>
      </patternFill>
    </fill>
    <fill>
      <patternFill patternType="solid">
        <fgColor rgb="FF009999"/>
        <bgColor indexed="64"/>
      </patternFill>
    </fill>
    <fill>
      <patternFill patternType="solid">
        <fgColor rgb="FF006600"/>
        <bgColor indexed="64"/>
      </patternFill>
    </fill>
    <fill>
      <patternFill patternType="solid">
        <fgColor rgb="FF339933"/>
        <bgColor indexed="64"/>
      </patternFill>
    </fill>
    <fill>
      <patternFill patternType="solid">
        <fgColor rgb="FF339966"/>
        <bgColor indexed="64"/>
      </patternFill>
    </fill>
    <fill>
      <patternFill patternType="solid">
        <fgColor rgb="FF008080"/>
        <bgColor indexed="64"/>
      </patternFill>
    </fill>
    <fill>
      <patternFill patternType="solid">
        <fgColor rgb="FF333399"/>
        <bgColor indexed="64"/>
      </patternFill>
    </fill>
    <fill>
      <patternFill patternType="solid">
        <fgColor rgb="FFFF9900"/>
        <bgColor indexed="64"/>
      </patternFill>
    </fill>
    <fill>
      <patternFill patternType="solid">
        <fgColor rgb="FFEAEAEA"/>
        <bgColor indexed="64"/>
      </patternFill>
    </fill>
    <fill>
      <patternFill patternType="solid">
        <fgColor rgb="FF3366FF"/>
        <bgColor indexed="64"/>
      </patternFill>
    </fill>
    <fill>
      <patternFill patternType="solid">
        <fgColor rgb="FFFF6600"/>
        <bgColor indexed="64"/>
      </patternFill>
    </fill>
    <fill>
      <patternFill patternType="solid">
        <fgColor rgb="FFFF99FF"/>
        <bgColor indexed="64"/>
      </patternFill>
    </fill>
    <fill>
      <patternFill patternType="solid">
        <fgColor rgb="FFCCECFF"/>
        <bgColor indexed="64"/>
      </patternFill>
    </fill>
    <fill>
      <patternFill patternType="solid">
        <fgColor rgb="FFCCFF33"/>
        <bgColor indexed="64"/>
      </patternFill>
    </fill>
    <fill>
      <patternFill patternType="solid">
        <fgColor rgb="FFFFCCFF"/>
        <bgColor indexed="64"/>
      </patternFill>
    </fill>
    <fill>
      <patternFill patternType="solid">
        <fgColor rgb="FFCC99FF"/>
        <bgColor indexed="64"/>
      </patternFill>
    </fill>
    <fill>
      <patternFill patternType="solid">
        <fgColor rgb="FFCCCCFF"/>
        <bgColor indexed="64"/>
      </patternFill>
    </fill>
    <fill>
      <patternFill patternType="solid">
        <fgColor rgb="FF98C4CE"/>
        <bgColor indexed="64"/>
      </patternFill>
    </fill>
    <fill>
      <patternFill patternType="solid">
        <fgColor rgb="FF6666FF"/>
        <bgColor indexed="64"/>
      </patternFill>
    </fill>
    <fill>
      <patternFill patternType="solid">
        <fgColor rgb="FF9999FF"/>
        <bgColor indexed="64"/>
      </patternFill>
    </fill>
    <fill>
      <patternFill patternType="solid">
        <fgColor rgb="FFCC6600"/>
        <bgColor indexed="64"/>
      </patternFill>
    </fill>
  </fills>
  <borders count="328">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top/>
      <bottom style="dotted">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top/>
      <bottom style="medium">
        <color auto="1"/>
      </bottom>
      <diagonal/>
    </border>
    <border>
      <left/>
      <right/>
      <top style="thin">
        <color indexed="64"/>
      </top>
      <bottom style="hair">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hair">
        <color indexed="64"/>
      </top>
      <bottom/>
      <diagonal/>
    </border>
    <border>
      <left style="dotted">
        <color auto="1"/>
      </left>
      <right/>
      <top style="thin">
        <color auto="1"/>
      </top>
      <bottom style="thin">
        <color auto="1"/>
      </bottom>
      <diagonal/>
    </border>
    <border>
      <left/>
      <right style="dotted">
        <color indexed="64"/>
      </right>
      <top/>
      <bottom style="thin">
        <color indexed="64"/>
      </bottom>
      <diagonal/>
    </border>
    <border>
      <left style="thin">
        <color indexed="64"/>
      </left>
      <right style="thin">
        <color indexed="64"/>
      </right>
      <top/>
      <bottom/>
      <diagonal/>
    </border>
    <border>
      <left/>
      <right/>
      <top style="hair">
        <color auto="1"/>
      </top>
      <bottom style="thin">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auto="1"/>
      </top>
      <bottom style="medium">
        <color auto="1"/>
      </bottom>
      <diagonal/>
    </border>
    <border>
      <left/>
      <right/>
      <top/>
      <bottom style="thick">
        <color auto="1"/>
      </bottom>
      <diagonal/>
    </border>
    <border>
      <left/>
      <right/>
      <top style="thin">
        <color indexed="64"/>
      </top>
      <bottom style="thick">
        <color auto="1"/>
      </bottom>
      <diagonal/>
    </border>
    <border>
      <left style="thin">
        <color indexed="64"/>
      </left>
      <right/>
      <top style="thin">
        <color indexed="64"/>
      </top>
      <bottom style="thick">
        <color auto="1"/>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auto="1"/>
      </left>
      <right/>
      <top style="hair">
        <color auto="1"/>
      </top>
      <bottom style="thin">
        <color indexed="64"/>
      </bottom>
      <diagonal/>
    </border>
    <border>
      <left/>
      <right style="thin">
        <color indexed="64"/>
      </right>
      <top style="hair">
        <color auto="1"/>
      </top>
      <bottom style="thin">
        <color indexed="64"/>
      </bottom>
      <diagonal/>
    </border>
    <border>
      <left/>
      <right style="thick">
        <color auto="1"/>
      </right>
      <top style="thin">
        <color auto="1"/>
      </top>
      <bottom/>
      <diagonal/>
    </border>
    <border>
      <left/>
      <right style="thick">
        <color auto="1"/>
      </right>
      <top style="thin">
        <color indexed="64"/>
      </top>
      <bottom style="thick">
        <color auto="1"/>
      </bottom>
      <diagonal/>
    </border>
    <border>
      <left style="thin">
        <color indexed="64"/>
      </left>
      <right style="thin">
        <color auto="1"/>
      </right>
      <top style="hair">
        <color auto="1"/>
      </top>
      <bottom style="thin">
        <color indexed="64"/>
      </bottom>
      <diagonal/>
    </border>
    <border>
      <left style="thin">
        <color auto="1"/>
      </left>
      <right style="thin">
        <color auto="1"/>
      </right>
      <top style="thin">
        <color indexed="64"/>
      </top>
      <bottom style="hair">
        <color auto="1"/>
      </bottom>
      <diagonal/>
    </border>
    <border>
      <left style="thin">
        <color auto="1"/>
      </left>
      <right/>
      <top/>
      <bottom style="thick">
        <color auto="1"/>
      </bottom>
      <diagonal/>
    </border>
    <border>
      <left/>
      <right style="thick">
        <color auto="1"/>
      </right>
      <top/>
      <bottom style="thick">
        <color auto="1"/>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style="medium">
        <color auto="1"/>
      </right>
      <top style="thin">
        <color indexed="64"/>
      </top>
      <bottom style="medium">
        <color auto="1"/>
      </bottom>
      <diagonal/>
    </border>
    <border>
      <left style="thin">
        <color indexed="64"/>
      </left>
      <right/>
      <top/>
      <bottom style="medium">
        <color auto="1"/>
      </bottom>
      <diagonal/>
    </border>
    <border>
      <left/>
      <right style="medium">
        <color auto="1"/>
      </right>
      <top style="thin">
        <color indexed="64"/>
      </top>
      <bottom style="thin">
        <color indexed="64"/>
      </bottom>
      <diagonal/>
    </border>
    <border>
      <left/>
      <right style="medium">
        <color auto="1"/>
      </right>
      <top/>
      <bottom style="medium">
        <color auto="1"/>
      </bottom>
      <diagonal/>
    </border>
    <border>
      <left style="medium">
        <color rgb="FFFF0000"/>
      </left>
      <right/>
      <top/>
      <bottom/>
      <diagonal/>
    </border>
    <border>
      <left/>
      <right style="medium">
        <color rgb="FFFF0000"/>
      </right>
      <top/>
      <bottom/>
      <diagonal/>
    </border>
    <border>
      <left/>
      <right/>
      <top style="medium">
        <color rgb="FFFF0000"/>
      </top>
      <bottom style="medium">
        <color rgb="FFFF0000"/>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auto="1"/>
      </left>
      <right style="thin">
        <color indexed="64"/>
      </right>
      <top style="thin">
        <color auto="1"/>
      </top>
      <bottom style="double">
        <color auto="1"/>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style="thin">
        <color auto="1"/>
      </right>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n">
        <color indexed="64"/>
      </top>
      <bottom style="thin">
        <color indexed="64"/>
      </bottom>
      <diagonal/>
    </border>
    <border>
      <left style="thin">
        <color auto="1"/>
      </left>
      <right style="thick">
        <color rgb="FFFF0000"/>
      </right>
      <top style="thin">
        <color auto="1"/>
      </top>
      <bottom style="thin">
        <color auto="1"/>
      </bottom>
      <diagonal/>
    </border>
    <border>
      <left/>
      <right style="thin">
        <color indexed="64"/>
      </right>
      <top/>
      <bottom style="thick">
        <color rgb="FFFF0000"/>
      </bottom>
      <diagonal/>
    </border>
    <border>
      <left style="thin">
        <color auto="1"/>
      </left>
      <right/>
      <top/>
      <bottom style="thick">
        <color rgb="FFFF0000"/>
      </bottom>
      <diagonal/>
    </border>
    <border>
      <left/>
      <right/>
      <top style="thin">
        <color theme="0"/>
      </top>
      <bottom style="thin">
        <color indexed="64"/>
      </bottom>
      <diagonal/>
    </border>
    <border>
      <left/>
      <right style="thick">
        <color rgb="FFFF0000"/>
      </right>
      <top style="thin">
        <color theme="0"/>
      </top>
      <bottom style="thin">
        <color indexed="64"/>
      </bottom>
      <diagonal/>
    </border>
    <border>
      <left style="thin">
        <color auto="1"/>
      </left>
      <right/>
      <top style="thick">
        <color rgb="FFFF0000"/>
      </top>
      <bottom/>
      <diagonal/>
    </border>
    <border>
      <left/>
      <right style="thin">
        <color auto="1"/>
      </right>
      <top style="medium">
        <color rgb="FFFF0000"/>
      </top>
      <bottom/>
      <diagonal/>
    </border>
    <border>
      <left style="thin">
        <color auto="1"/>
      </left>
      <right/>
      <top style="medium">
        <color rgb="FFFF0000"/>
      </top>
      <bottom/>
      <diagonal/>
    </border>
    <border>
      <left/>
      <right style="medium">
        <color auto="1"/>
      </right>
      <top style="medium">
        <color indexed="64"/>
      </top>
      <bottom style="thin">
        <color auto="1"/>
      </bottom>
      <diagonal/>
    </border>
    <border>
      <left style="thin">
        <color auto="1"/>
      </left>
      <right style="thin">
        <color auto="1"/>
      </right>
      <top style="thin">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auto="1"/>
      </top>
      <bottom style="medium">
        <color rgb="FFFF0000"/>
      </bottom>
      <diagonal/>
    </border>
    <border>
      <left/>
      <right/>
      <top style="thin">
        <color auto="1"/>
      </top>
      <bottom style="thick">
        <color rgb="FF7030A0"/>
      </bottom>
      <diagonal/>
    </border>
    <border>
      <left style="thin">
        <color indexed="64"/>
      </left>
      <right/>
      <top style="thin">
        <color indexed="64"/>
      </top>
      <bottom style="medium">
        <color indexed="64"/>
      </bottom>
      <diagonal/>
    </border>
    <border>
      <left/>
      <right style="medium">
        <color rgb="FF7030A0"/>
      </right>
      <top/>
      <bottom/>
      <diagonal/>
    </border>
    <border>
      <left/>
      <right style="medium">
        <color rgb="FF7030A0"/>
      </right>
      <top style="thick">
        <color rgb="FF7030A0"/>
      </top>
      <bottom/>
      <diagonal/>
    </border>
    <border>
      <left/>
      <right style="medium">
        <color rgb="FF7030A0"/>
      </right>
      <top/>
      <bottom style="thick">
        <color rgb="FF7030A0"/>
      </bottom>
      <diagonal/>
    </border>
    <border>
      <left/>
      <right style="thin">
        <color auto="1"/>
      </right>
      <top style="thick">
        <color rgb="FFFF0000"/>
      </top>
      <bottom/>
      <diagonal/>
    </border>
    <border>
      <left/>
      <right style="thin">
        <color indexed="64"/>
      </right>
      <top style="thick">
        <color rgb="FFFF0000"/>
      </top>
      <bottom style="thin">
        <color indexed="64"/>
      </bottom>
      <diagonal/>
    </border>
    <border>
      <left/>
      <right style="thick">
        <color rgb="FFFF0000"/>
      </right>
      <top style="thick">
        <color rgb="FFFF0000"/>
      </top>
      <bottom style="thin">
        <color indexed="64"/>
      </bottom>
      <diagonal/>
    </border>
    <border>
      <left style="thin">
        <color indexed="64"/>
      </left>
      <right/>
      <top style="thin">
        <color indexed="64"/>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
      <left style="thin">
        <color auto="1"/>
      </left>
      <right style="thin">
        <color indexed="64"/>
      </right>
      <top style="thin">
        <color auto="1"/>
      </top>
      <bottom style="thick">
        <color rgb="FFFF0000"/>
      </bottom>
      <diagonal/>
    </border>
    <border>
      <left/>
      <right style="thick">
        <color rgb="FFFF0000"/>
      </right>
      <top style="thin">
        <color indexed="64"/>
      </top>
      <bottom style="thick">
        <color rgb="FFFF0000"/>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medium">
        <color rgb="FFFF0000"/>
      </left>
      <right style="thick">
        <color rgb="FF0070C0"/>
      </right>
      <top style="thick">
        <color rgb="FF0070C0"/>
      </top>
      <bottom/>
      <diagonal/>
    </border>
    <border>
      <left style="thick">
        <color rgb="FF0070C0"/>
      </left>
      <right/>
      <top/>
      <bottom/>
      <diagonal/>
    </border>
    <border>
      <left style="thick">
        <color rgb="FFFF0000"/>
      </left>
      <right style="thin">
        <color auto="1"/>
      </right>
      <top style="thick">
        <color rgb="FFFF0000"/>
      </top>
      <bottom style="thin">
        <color auto="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ck">
        <color rgb="FFFF0000"/>
      </left>
      <right style="thin">
        <color auto="1"/>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right style="thick">
        <color rgb="FF0070C0"/>
      </right>
      <top style="thick">
        <color rgb="FF0070C0"/>
      </top>
      <bottom/>
      <diagonal/>
    </border>
    <border>
      <left style="thin">
        <color auto="1"/>
      </left>
      <right/>
      <top style="hair">
        <color auto="1"/>
      </top>
      <bottom/>
      <diagonal/>
    </border>
    <border>
      <left/>
      <right style="thin">
        <color indexed="64"/>
      </right>
      <top style="hair">
        <color auto="1"/>
      </top>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style="thin">
        <color auto="1"/>
      </right>
      <top style="double">
        <color auto="1"/>
      </top>
      <bottom style="thin">
        <color auto="1"/>
      </bottom>
      <diagonal/>
    </border>
    <border>
      <left style="thick">
        <color rgb="FF008000"/>
      </left>
      <right/>
      <top style="thick">
        <color rgb="FF008000"/>
      </top>
      <bottom/>
      <diagonal/>
    </border>
    <border>
      <left/>
      <right/>
      <top style="thick">
        <color rgb="FF008000"/>
      </top>
      <bottom/>
      <diagonal/>
    </border>
    <border>
      <left style="thick">
        <color rgb="FF008000"/>
      </left>
      <right/>
      <top/>
      <bottom/>
      <diagonal/>
    </border>
    <border>
      <left style="thick">
        <color rgb="FF008000"/>
      </left>
      <right/>
      <top/>
      <bottom style="thick">
        <color rgb="FF008000"/>
      </bottom>
      <diagonal/>
    </border>
    <border>
      <left/>
      <right/>
      <top/>
      <bottom style="thick">
        <color rgb="FF008000"/>
      </bottom>
      <diagonal/>
    </border>
    <border>
      <left/>
      <right/>
      <top style="thin">
        <color indexed="64"/>
      </top>
      <bottom style="thick">
        <color rgb="FF008000"/>
      </bottom>
      <diagonal/>
    </border>
    <border>
      <left/>
      <right style="thick">
        <color rgb="FF008000"/>
      </right>
      <top style="thick">
        <color rgb="FF008000"/>
      </top>
      <bottom/>
      <diagonal/>
    </border>
    <border>
      <left/>
      <right style="thick">
        <color rgb="FF008000"/>
      </right>
      <top/>
      <bottom/>
      <diagonal/>
    </border>
    <border>
      <left/>
      <right style="thick">
        <color rgb="FF008000"/>
      </right>
      <top/>
      <bottom style="thick">
        <color rgb="FF008000"/>
      </bottom>
      <diagonal/>
    </border>
    <border>
      <left style="thick">
        <color rgb="FF333399"/>
      </left>
      <right/>
      <top style="thick">
        <color rgb="FF333399"/>
      </top>
      <bottom/>
      <diagonal/>
    </border>
    <border>
      <left/>
      <right/>
      <top style="thick">
        <color rgb="FF333399"/>
      </top>
      <bottom/>
      <diagonal/>
    </border>
    <border>
      <left/>
      <right style="thick">
        <color rgb="FF333399"/>
      </right>
      <top style="thick">
        <color rgb="FF333399"/>
      </top>
      <bottom/>
      <diagonal/>
    </border>
    <border>
      <left style="thick">
        <color rgb="FF333399"/>
      </left>
      <right/>
      <top/>
      <bottom/>
      <diagonal/>
    </border>
    <border>
      <left/>
      <right style="thick">
        <color rgb="FF333399"/>
      </right>
      <top/>
      <bottom/>
      <diagonal/>
    </border>
    <border>
      <left style="thick">
        <color rgb="FF333399"/>
      </left>
      <right style="thin">
        <color auto="1"/>
      </right>
      <top/>
      <bottom/>
      <diagonal/>
    </border>
    <border>
      <left style="thick">
        <color rgb="FF333399"/>
      </left>
      <right/>
      <top/>
      <bottom style="thick">
        <color rgb="FF333399"/>
      </bottom>
      <diagonal/>
    </border>
    <border>
      <left/>
      <right/>
      <top/>
      <bottom style="thick">
        <color rgb="FF333399"/>
      </bottom>
      <diagonal/>
    </border>
    <border>
      <left/>
      <right style="thick">
        <color rgb="FF333399"/>
      </right>
      <top/>
      <bottom style="thick">
        <color rgb="FF333399"/>
      </bottom>
      <diagonal/>
    </border>
    <border>
      <left style="thick">
        <color rgb="FFFF9900"/>
      </left>
      <right/>
      <top style="thick">
        <color rgb="FFFF9900"/>
      </top>
      <bottom/>
      <diagonal/>
    </border>
    <border>
      <left/>
      <right/>
      <top style="thick">
        <color rgb="FFFF9900"/>
      </top>
      <bottom/>
      <diagonal/>
    </border>
    <border>
      <left/>
      <right style="thick">
        <color rgb="FFFF9900"/>
      </right>
      <top style="thick">
        <color rgb="FFFF9900"/>
      </top>
      <bottom/>
      <diagonal/>
    </border>
    <border>
      <left style="thick">
        <color rgb="FFFF9900"/>
      </left>
      <right/>
      <top/>
      <bottom/>
      <diagonal/>
    </border>
    <border>
      <left/>
      <right style="thick">
        <color rgb="FFFF9900"/>
      </right>
      <top/>
      <bottom/>
      <diagonal/>
    </border>
    <border>
      <left style="thick">
        <color rgb="FFFF9900"/>
      </left>
      <right/>
      <top/>
      <bottom style="thick">
        <color rgb="FFFF9900"/>
      </bottom>
      <diagonal/>
    </border>
    <border>
      <left/>
      <right/>
      <top/>
      <bottom style="thick">
        <color rgb="FFFF9900"/>
      </bottom>
      <diagonal/>
    </border>
    <border>
      <left/>
      <right style="thick">
        <color rgb="FFFF9900"/>
      </right>
      <top/>
      <bottom style="thick">
        <color rgb="FFFF9900"/>
      </bottom>
      <diagonal/>
    </border>
    <border>
      <left style="thick">
        <color rgb="FF3366FF"/>
      </left>
      <right/>
      <top style="thick">
        <color rgb="FF3366FF"/>
      </top>
      <bottom/>
      <diagonal/>
    </border>
    <border>
      <left/>
      <right/>
      <top style="thick">
        <color rgb="FF3366FF"/>
      </top>
      <bottom/>
      <diagonal/>
    </border>
    <border>
      <left/>
      <right style="thick">
        <color rgb="FF3366FF"/>
      </right>
      <top style="thick">
        <color rgb="FF3366FF"/>
      </top>
      <bottom/>
      <diagonal/>
    </border>
    <border>
      <left style="thick">
        <color rgb="FF3366FF"/>
      </left>
      <right/>
      <top/>
      <bottom/>
      <diagonal/>
    </border>
    <border>
      <left/>
      <right style="thick">
        <color rgb="FF3366FF"/>
      </right>
      <top/>
      <bottom/>
      <diagonal/>
    </border>
    <border>
      <left style="thick">
        <color rgb="FF3366FF"/>
      </left>
      <right/>
      <top/>
      <bottom style="thick">
        <color rgb="FF3366FF"/>
      </bottom>
      <diagonal/>
    </border>
    <border>
      <left/>
      <right/>
      <top/>
      <bottom style="thick">
        <color rgb="FF3366FF"/>
      </bottom>
      <diagonal/>
    </border>
    <border>
      <left/>
      <right style="thick">
        <color rgb="FF3366FF"/>
      </right>
      <top/>
      <bottom style="thick">
        <color rgb="FF3366FF"/>
      </bottom>
      <diagonal/>
    </border>
    <border>
      <left style="thick">
        <color rgb="FFFF6600"/>
      </left>
      <right/>
      <top style="thick">
        <color rgb="FFFF6600"/>
      </top>
      <bottom/>
      <diagonal/>
    </border>
    <border>
      <left/>
      <right/>
      <top style="thick">
        <color rgb="FFFF6600"/>
      </top>
      <bottom/>
      <diagonal/>
    </border>
    <border>
      <left/>
      <right style="thick">
        <color rgb="FFFF6600"/>
      </right>
      <top style="thick">
        <color rgb="FFFF6600"/>
      </top>
      <bottom/>
      <diagonal/>
    </border>
    <border>
      <left style="thick">
        <color rgb="FFFF6600"/>
      </left>
      <right/>
      <top/>
      <bottom/>
      <diagonal/>
    </border>
    <border>
      <left/>
      <right style="thick">
        <color rgb="FFFF6600"/>
      </right>
      <top/>
      <bottom/>
      <diagonal/>
    </border>
    <border>
      <left style="thick">
        <color rgb="FFFF6600"/>
      </left>
      <right/>
      <top/>
      <bottom style="thick">
        <color rgb="FFFF6600"/>
      </bottom>
      <diagonal/>
    </border>
    <border>
      <left/>
      <right/>
      <top/>
      <bottom style="thick">
        <color rgb="FFFF6600"/>
      </bottom>
      <diagonal/>
    </border>
    <border>
      <left/>
      <right/>
      <top style="thin">
        <color auto="1"/>
      </top>
      <bottom style="thick">
        <color rgb="FFFF6600"/>
      </bottom>
      <diagonal/>
    </border>
    <border>
      <left/>
      <right style="thick">
        <color rgb="FFFF6600"/>
      </right>
      <top/>
      <bottom style="thick">
        <color rgb="FFFF6600"/>
      </bottom>
      <diagonal/>
    </border>
    <border>
      <left style="thick">
        <color rgb="FF33CC33"/>
      </left>
      <right/>
      <top style="thick">
        <color rgb="FF33CC33"/>
      </top>
      <bottom/>
      <diagonal/>
    </border>
    <border>
      <left/>
      <right/>
      <top style="thick">
        <color rgb="FF33CC33"/>
      </top>
      <bottom/>
      <diagonal/>
    </border>
    <border>
      <left/>
      <right style="thick">
        <color rgb="FF33CC33"/>
      </right>
      <top style="thick">
        <color rgb="FF33CC33"/>
      </top>
      <bottom/>
      <diagonal/>
    </border>
    <border>
      <left style="thick">
        <color rgb="FF33CC33"/>
      </left>
      <right/>
      <top/>
      <bottom/>
      <diagonal/>
    </border>
    <border>
      <left/>
      <right style="thick">
        <color rgb="FF33CC33"/>
      </right>
      <top/>
      <bottom/>
      <diagonal/>
    </border>
    <border>
      <left style="thick">
        <color rgb="FF33CC33"/>
      </left>
      <right/>
      <top/>
      <bottom style="thick">
        <color rgb="FF33CC33"/>
      </bottom>
      <diagonal/>
    </border>
    <border>
      <left/>
      <right/>
      <top/>
      <bottom style="thick">
        <color rgb="FF33CC33"/>
      </bottom>
      <diagonal/>
    </border>
    <border>
      <left/>
      <right style="thick">
        <color rgb="FF33CC33"/>
      </right>
      <top/>
      <bottom style="thick">
        <color rgb="FF33CC33"/>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style="thin">
        <color auto="1"/>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C99FF"/>
      </left>
      <right/>
      <top style="thick">
        <color rgb="FFCC99FF"/>
      </top>
      <bottom/>
      <diagonal/>
    </border>
    <border>
      <left/>
      <right/>
      <top style="thick">
        <color rgb="FFCC99FF"/>
      </top>
      <bottom/>
      <diagonal/>
    </border>
    <border>
      <left/>
      <right style="thick">
        <color rgb="FFCC99FF"/>
      </right>
      <top style="thick">
        <color rgb="FFCC99FF"/>
      </top>
      <bottom/>
      <diagonal/>
    </border>
    <border>
      <left style="thick">
        <color rgb="FFCC99FF"/>
      </left>
      <right/>
      <top/>
      <bottom/>
      <diagonal/>
    </border>
    <border>
      <left/>
      <right style="thick">
        <color rgb="FFCC99FF"/>
      </right>
      <top/>
      <bottom/>
      <diagonal/>
    </border>
    <border>
      <left style="thick">
        <color rgb="FFCC99FF"/>
      </left>
      <right/>
      <top/>
      <bottom style="thick">
        <color rgb="FFCC99FF"/>
      </bottom>
      <diagonal/>
    </border>
    <border>
      <left/>
      <right/>
      <top style="thin">
        <color auto="1"/>
      </top>
      <bottom style="thick">
        <color rgb="FFCC99FF"/>
      </bottom>
      <diagonal/>
    </border>
    <border>
      <left/>
      <right/>
      <top/>
      <bottom style="thick">
        <color rgb="FFCC99FF"/>
      </bottom>
      <diagonal/>
    </border>
    <border>
      <left/>
      <right style="thick">
        <color rgb="FFCC99FF"/>
      </right>
      <top/>
      <bottom style="thick">
        <color rgb="FFCC99FF"/>
      </bottom>
      <diagonal/>
    </border>
    <border>
      <left style="thick">
        <color rgb="FF33CCCC"/>
      </left>
      <right/>
      <top style="thick">
        <color rgb="FF33CCCC"/>
      </top>
      <bottom/>
      <diagonal/>
    </border>
    <border>
      <left/>
      <right/>
      <top style="thick">
        <color rgb="FF33CCCC"/>
      </top>
      <bottom/>
      <diagonal/>
    </border>
    <border>
      <left/>
      <right style="thick">
        <color rgb="FF33CCCC"/>
      </right>
      <top style="thick">
        <color rgb="FF33CCCC"/>
      </top>
      <bottom/>
      <diagonal/>
    </border>
    <border>
      <left style="thick">
        <color rgb="FF33CCCC"/>
      </left>
      <right/>
      <top/>
      <bottom/>
      <diagonal/>
    </border>
    <border>
      <left/>
      <right style="thick">
        <color rgb="FF33CCCC"/>
      </right>
      <top/>
      <bottom/>
      <diagonal/>
    </border>
    <border>
      <left style="thick">
        <color rgb="FF33CCCC"/>
      </left>
      <right/>
      <top/>
      <bottom style="thick">
        <color rgb="FF33CCCC"/>
      </bottom>
      <diagonal/>
    </border>
    <border>
      <left/>
      <right/>
      <top style="thin">
        <color auto="1"/>
      </top>
      <bottom style="thick">
        <color rgb="FF33CCCC"/>
      </bottom>
      <diagonal/>
    </border>
    <border>
      <left/>
      <right/>
      <top/>
      <bottom style="thick">
        <color rgb="FF33CCCC"/>
      </bottom>
      <diagonal/>
    </border>
    <border>
      <left/>
      <right style="thick">
        <color rgb="FF33CCCC"/>
      </right>
      <top/>
      <bottom style="thick">
        <color rgb="FF33CCCC"/>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right style="thin">
        <color auto="1"/>
      </right>
      <top/>
      <bottom style="medium">
        <color rgb="FFFF0000"/>
      </bottom>
      <diagonal/>
    </border>
    <border>
      <left style="thin">
        <color auto="1"/>
      </left>
      <right/>
      <top/>
      <bottom style="medium">
        <color rgb="FFFF0000"/>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thin">
        <color indexed="64"/>
      </top>
      <bottom style="dotted">
        <color indexed="64"/>
      </bottom>
      <diagonal/>
    </border>
    <border>
      <left/>
      <right style="medium">
        <color indexed="64"/>
      </right>
      <top style="dotted">
        <color indexed="64"/>
      </top>
      <bottom/>
      <diagonal/>
    </border>
    <border>
      <left/>
      <right style="dotted">
        <color indexed="64"/>
      </right>
      <top style="dotted">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auto="1"/>
      </left>
      <right/>
      <top/>
      <bottom style="medium">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hair">
        <color indexed="64"/>
      </right>
      <top style="thin">
        <color indexed="64"/>
      </top>
      <bottom/>
      <diagonal/>
    </border>
    <border>
      <left/>
      <right style="hair">
        <color indexed="64"/>
      </right>
      <top/>
      <bottom style="hair">
        <color indexed="64"/>
      </bottom>
      <diagonal/>
    </border>
    <border>
      <left/>
      <right style="hair">
        <color indexed="64"/>
      </right>
      <top/>
      <bottom style="thin">
        <color auto="1"/>
      </bottom>
      <diagonal/>
    </border>
    <border>
      <left/>
      <right style="hair">
        <color indexed="64"/>
      </right>
      <top style="hair">
        <color indexed="64"/>
      </top>
      <bottom/>
      <diagonal/>
    </border>
    <border>
      <left/>
      <right style="medium">
        <color indexed="64"/>
      </right>
      <top style="hair">
        <color indexed="64"/>
      </top>
      <bottom/>
      <diagonal/>
    </border>
    <border>
      <left/>
      <right style="hair">
        <color indexed="64"/>
      </right>
      <top/>
      <bottom/>
      <diagonal/>
    </border>
    <border>
      <left style="hair">
        <color indexed="64"/>
      </left>
      <right/>
      <top/>
      <bottom style="hair">
        <color indexed="64"/>
      </bottom>
      <diagonal/>
    </border>
    <border>
      <left/>
      <right style="thin">
        <color auto="1"/>
      </right>
      <top/>
      <bottom style="hair">
        <color indexed="64"/>
      </bottom>
      <diagonal/>
    </border>
    <border>
      <left style="thin">
        <color auto="1"/>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dotted">
        <color indexed="64"/>
      </top>
      <bottom style="thin">
        <color auto="1"/>
      </bottom>
      <diagonal/>
    </border>
    <border>
      <left/>
      <right/>
      <top style="dotted">
        <color indexed="64"/>
      </top>
      <bottom style="thin">
        <color indexed="64"/>
      </bottom>
      <diagonal/>
    </border>
    <border>
      <left/>
      <right style="thin">
        <color auto="1"/>
      </right>
      <top style="dotted">
        <color indexed="64"/>
      </top>
      <bottom style="thin">
        <color auto="1"/>
      </bottom>
      <diagonal/>
    </border>
    <border>
      <left style="thick">
        <color auto="1"/>
      </left>
      <right/>
      <top style="thick">
        <color auto="1"/>
      </top>
      <bottom/>
      <diagonal/>
    </border>
    <border>
      <left/>
      <right/>
      <top style="thick">
        <color auto="1"/>
      </top>
      <bottom/>
      <diagonal/>
    </border>
    <border>
      <left/>
      <right style="thin">
        <color auto="1"/>
      </right>
      <top style="thick">
        <color auto="1"/>
      </top>
      <bottom/>
      <diagonal/>
    </border>
    <border>
      <left style="thin">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style="thin">
        <color auto="1"/>
      </top>
      <bottom/>
      <diagonal/>
    </border>
    <border>
      <left style="thick">
        <color auto="1"/>
      </left>
      <right/>
      <top/>
      <bottom style="thick">
        <color auto="1"/>
      </bottom>
      <diagonal/>
    </border>
    <border>
      <left/>
      <right style="thin">
        <color auto="1"/>
      </right>
      <top/>
      <bottom style="thick">
        <color auto="1"/>
      </bottom>
      <diagonal/>
    </border>
    <border>
      <left style="thin">
        <color indexed="64"/>
      </left>
      <right/>
      <top style="medium">
        <color auto="1"/>
      </top>
      <bottom/>
      <diagonal/>
    </border>
    <border>
      <left/>
      <right style="thin">
        <color indexed="64"/>
      </right>
      <top style="medium">
        <color auto="1"/>
      </top>
      <bottom/>
      <diagonal/>
    </border>
    <border>
      <left style="thick">
        <color rgb="FFCC6600"/>
      </left>
      <right/>
      <top style="thick">
        <color rgb="FFCC6600"/>
      </top>
      <bottom/>
      <diagonal/>
    </border>
    <border>
      <left/>
      <right/>
      <top style="thick">
        <color rgb="FFCC6600"/>
      </top>
      <bottom/>
      <diagonal/>
    </border>
    <border>
      <left/>
      <right style="thick">
        <color rgb="FFCC6600"/>
      </right>
      <top style="thick">
        <color rgb="FFCC6600"/>
      </top>
      <bottom/>
      <diagonal/>
    </border>
    <border>
      <left/>
      <right/>
      <top style="thick">
        <color rgb="FFFF6600"/>
      </top>
      <bottom style="thin">
        <color theme="1"/>
      </bottom>
      <diagonal/>
    </border>
    <border>
      <left style="thin">
        <color auto="1"/>
      </left>
      <right/>
      <top style="thin">
        <color theme="1"/>
      </top>
      <bottom style="thin">
        <color theme="1"/>
      </bottom>
      <diagonal/>
    </border>
    <border>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style="thick">
        <color rgb="FFFF6600"/>
      </bottom>
      <diagonal/>
    </border>
    <border>
      <left style="medium">
        <color auto="1"/>
      </left>
      <right style="thin">
        <color indexed="64"/>
      </right>
      <top style="medium">
        <color auto="1"/>
      </top>
      <bottom style="thin">
        <color indexed="64"/>
      </bottom>
      <diagonal/>
    </border>
    <border>
      <left style="medium">
        <color auto="1"/>
      </left>
      <right style="thin">
        <color indexed="64"/>
      </right>
      <top/>
      <bottom style="medium">
        <color auto="1"/>
      </bottom>
      <diagonal/>
    </border>
    <border>
      <left style="thick">
        <color rgb="FFCC6600"/>
      </left>
      <right/>
      <top/>
      <bottom/>
      <diagonal/>
    </border>
    <border>
      <left/>
      <right style="thick">
        <color rgb="FFCC6600"/>
      </right>
      <top/>
      <bottom/>
      <diagonal/>
    </border>
    <border>
      <left style="thick">
        <color rgb="FFCC6600"/>
      </left>
      <right/>
      <top/>
      <bottom style="thick">
        <color rgb="FFCC6600"/>
      </bottom>
      <diagonal/>
    </border>
    <border>
      <left/>
      <right/>
      <top/>
      <bottom style="thick">
        <color rgb="FFCC6600"/>
      </bottom>
      <diagonal/>
    </border>
    <border>
      <left/>
      <right style="thick">
        <color rgb="FFCC6600"/>
      </right>
      <top/>
      <bottom style="thick">
        <color rgb="FFCC6600"/>
      </bottom>
      <diagonal/>
    </border>
    <border>
      <left/>
      <right/>
      <top style="thick">
        <color rgb="FF33CC33"/>
      </top>
      <bottom style="thin">
        <color auto="1"/>
      </bottom>
      <diagonal/>
    </border>
    <border>
      <left/>
      <right/>
      <top style="thick">
        <color rgb="FF33CC33"/>
      </top>
      <bottom style="thin">
        <color theme="1"/>
      </bottom>
      <diagonal/>
    </border>
    <border>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auto="1"/>
      </right>
      <top style="double">
        <color indexed="64"/>
      </top>
      <bottom style="double">
        <color indexed="64"/>
      </bottom>
      <diagonal/>
    </border>
  </borders>
  <cellStyleXfs count="46">
    <xf numFmtId="0" fontId="0" fillId="0" borderId="0">
      <alignment vertical="center"/>
    </xf>
    <xf numFmtId="0" fontId="31"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0" fontId="21" fillId="0" borderId="0">
      <alignment vertical="center"/>
    </xf>
    <xf numFmtId="38" fontId="51" fillId="0" borderId="0" applyFont="0" applyFill="0" applyBorder="0" applyAlignment="0" applyProtection="0">
      <alignment vertical="center"/>
    </xf>
    <xf numFmtId="0" fontId="20" fillId="0" borderId="0">
      <alignment vertical="center"/>
    </xf>
    <xf numFmtId="0" fontId="20" fillId="0" borderId="0">
      <alignment vertical="center"/>
    </xf>
    <xf numFmtId="0" fontId="51" fillId="0" borderId="0">
      <alignment vertical="center"/>
    </xf>
    <xf numFmtId="6" fontId="20" fillId="0" borderId="0" applyFont="0" applyFill="0" applyBorder="0" applyAlignment="0" applyProtection="0">
      <alignment vertical="center"/>
    </xf>
    <xf numFmtId="0" fontId="19" fillId="0" borderId="0">
      <alignment vertical="center"/>
    </xf>
    <xf numFmtId="0" fontId="18" fillId="0" borderId="0">
      <alignment vertical="center"/>
    </xf>
    <xf numFmtId="0" fontId="18" fillId="0" borderId="0">
      <alignment vertical="center"/>
    </xf>
    <xf numFmtId="6" fontId="18" fillId="0" borderId="0" applyFont="0" applyFill="0" applyBorder="0" applyAlignment="0" applyProtection="0">
      <alignment vertical="center"/>
    </xf>
    <xf numFmtId="0" fontId="18" fillId="0" borderId="0">
      <alignment vertical="center"/>
    </xf>
    <xf numFmtId="0" fontId="17" fillId="0" borderId="0">
      <alignment vertical="center"/>
    </xf>
    <xf numFmtId="0" fontId="16" fillId="0" borderId="0">
      <alignment vertical="center"/>
    </xf>
    <xf numFmtId="0" fontId="51" fillId="0" borderId="0">
      <alignment vertical="center"/>
    </xf>
    <xf numFmtId="0" fontId="15" fillId="0" borderId="0">
      <alignment vertical="center"/>
    </xf>
    <xf numFmtId="0" fontId="14" fillId="0" borderId="0">
      <alignment vertical="center"/>
    </xf>
    <xf numFmtId="0" fontId="13" fillId="0" borderId="0">
      <alignment vertical="center"/>
    </xf>
    <xf numFmtId="0" fontId="12" fillId="0" borderId="0">
      <alignment vertical="center"/>
    </xf>
    <xf numFmtId="0" fontId="12" fillId="0" borderId="0">
      <alignment vertical="center"/>
    </xf>
    <xf numFmtId="6" fontId="12" fillId="0" borderId="0" applyFont="0" applyFill="0" applyBorder="0" applyAlignment="0" applyProtection="0">
      <alignment vertical="center"/>
    </xf>
    <xf numFmtId="0" fontId="51" fillId="0" borderId="0"/>
    <xf numFmtId="0" fontId="10" fillId="0" borderId="0">
      <alignment vertical="center"/>
    </xf>
    <xf numFmtId="0" fontId="10"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0" fontId="4" fillId="0" borderId="0">
      <alignment vertical="center"/>
    </xf>
    <xf numFmtId="6" fontId="51" fillId="0" borderId="0" applyFont="0" applyFill="0" applyBorder="0" applyAlignment="0" applyProtection="0">
      <alignment vertical="center"/>
    </xf>
    <xf numFmtId="0" fontId="3" fillId="0" borderId="0">
      <alignment vertical="center"/>
    </xf>
    <xf numFmtId="6" fontId="3" fillId="0" borderId="0" applyFont="0" applyFill="0" applyBorder="0" applyAlignment="0" applyProtection="0">
      <alignment vertical="center"/>
    </xf>
    <xf numFmtId="0" fontId="103" fillId="0" borderId="0">
      <alignment vertical="top"/>
    </xf>
    <xf numFmtId="183" fontId="139" fillId="0" borderId="55" applyFont="0" applyFill="0" applyBorder="0" applyAlignment="0" applyProtection="0">
      <alignment horizontal="center"/>
    </xf>
    <xf numFmtId="0" fontId="3" fillId="0" borderId="0">
      <alignment vertical="center"/>
    </xf>
    <xf numFmtId="0" fontId="2" fillId="0" borderId="0">
      <alignment vertical="center"/>
    </xf>
  </cellStyleXfs>
  <cellXfs count="2689">
    <xf numFmtId="0" fontId="0" fillId="0" borderId="0" xfId="0">
      <alignment vertical="center"/>
    </xf>
    <xf numFmtId="49" fontId="115" fillId="0" borderId="139" xfId="0" applyNumberFormat="1" applyFont="1" applyBorder="1" applyAlignment="1" applyProtection="1">
      <alignment horizontal="center" vertical="center" shrinkToFit="1"/>
      <protection hidden="1"/>
    </xf>
    <xf numFmtId="49" fontId="30" fillId="0" borderId="0" xfId="0" applyNumberFormat="1" applyFont="1" applyProtection="1">
      <alignment vertical="center"/>
      <protection hidden="1"/>
    </xf>
    <xf numFmtId="0" fontId="36" fillId="4" borderId="0" xfId="0" applyFont="1" applyFill="1" applyAlignment="1">
      <alignment vertical="center" shrinkToFit="1"/>
    </xf>
    <xf numFmtId="0" fontId="33" fillId="12" borderId="1" xfId="0" applyFont="1" applyFill="1" applyBorder="1" applyAlignment="1" applyProtection="1">
      <alignment horizontal="center" vertical="center" shrinkToFit="1"/>
      <protection hidden="1"/>
    </xf>
    <xf numFmtId="0" fontId="33" fillId="12" borderId="22" xfId="0" applyFont="1" applyFill="1" applyBorder="1" applyAlignment="1" applyProtection="1">
      <alignment horizontal="center" vertical="center" shrinkToFit="1"/>
      <protection hidden="1"/>
    </xf>
    <xf numFmtId="49" fontId="33" fillId="0" borderId="11" xfId="0" applyNumberFormat="1" applyFont="1" applyBorder="1" applyAlignment="1" applyProtection="1">
      <alignment horizontal="center" vertical="center" shrinkToFit="1"/>
      <protection hidden="1"/>
    </xf>
    <xf numFmtId="0" fontId="33" fillId="12" borderId="17" xfId="0" applyFont="1" applyFill="1" applyBorder="1" applyAlignment="1" applyProtection="1">
      <alignment horizontal="center" vertical="center" shrinkToFit="1"/>
      <protection hidden="1"/>
    </xf>
    <xf numFmtId="0" fontId="33" fillId="12" borderId="15" xfId="0" applyFont="1" applyFill="1" applyBorder="1" applyAlignment="1" applyProtection="1">
      <alignment horizontal="center" vertical="center" shrinkToFit="1"/>
      <protection hidden="1"/>
    </xf>
    <xf numFmtId="0" fontId="33" fillId="12" borderId="16" xfId="0" applyFont="1" applyFill="1" applyBorder="1" applyAlignment="1" applyProtection="1">
      <alignment horizontal="center" vertical="center" shrinkToFit="1"/>
      <protection hidden="1"/>
    </xf>
    <xf numFmtId="0" fontId="33" fillId="12" borderId="25" xfId="0" applyFont="1" applyFill="1" applyBorder="1" applyAlignment="1" applyProtection="1">
      <alignment horizontal="center" vertical="center" shrinkToFit="1"/>
      <protection hidden="1"/>
    </xf>
    <xf numFmtId="177" fontId="33" fillId="12" borderId="16" xfId="0" applyNumberFormat="1" applyFont="1" applyFill="1" applyBorder="1" applyAlignment="1" applyProtection="1">
      <alignment horizontal="center" vertical="center" shrinkToFit="1"/>
      <protection hidden="1"/>
    </xf>
    <xf numFmtId="0" fontId="33" fillId="12" borderId="12" xfId="0" applyFont="1" applyFill="1" applyBorder="1" applyAlignment="1" applyProtection="1">
      <alignment horizontal="center" vertical="center" shrinkToFit="1"/>
      <protection hidden="1"/>
    </xf>
    <xf numFmtId="0" fontId="33" fillId="12" borderId="23" xfId="0" applyFont="1" applyFill="1" applyBorder="1" applyAlignment="1" applyProtection="1">
      <alignment horizontal="center" vertical="center" shrinkToFit="1"/>
      <protection hidden="1"/>
    </xf>
    <xf numFmtId="49" fontId="33" fillId="0" borderId="4" xfId="0" applyNumberFormat="1" applyFont="1" applyBorder="1" applyAlignment="1" applyProtection="1">
      <alignment horizontal="center" vertical="center" shrinkToFit="1"/>
      <protection hidden="1"/>
    </xf>
    <xf numFmtId="0" fontId="33" fillId="12" borderId="27" xfId="0" applyFont="1" applyFill="1" applyBorder="1" applyAlignment="1" applyProtection="1">
      <alignment horizontal="center" vertical="center" shrinkToFit="1"/>
      <protection hidden="1"/>
    </xf>
    <xf numFmtId="0" fontId="22" fillId="0" borderId="0" xfId="0" applyFont="1" applyAlignment="1" applyProtection="1">
      <alignment vertical="center" shrinkToFit="1"/>
      <protection hidden="1"/>
    </xf>
    <xf numFmtId="0" fontId="36" fillId="4" borderId="0" xfId="0" applyFont="1" applyFill="1" applyAlignment="1" applyProtection="1">
      <alignment vertical="center" shrinkToFit="1"/>
      <protection hidden="1"/>
    </xf>
    <xf numFmtId="49" fontId="33" fillId="0" borderId="0" xfId="0" applyNumberFormat="1" applyFont="1" applyAlignment="1" applyProtection="1">
      <alignment horizontal="center" vertical="center" wrapText="1"/>
      <protection hidden="1"/>
    </xf>
    <xf numFmtId="49" fontId="22" fillId="0" borderId="0" xfId="0" applyNumberFormat="1" applyFont="1" applyAlignment="1" applyProtection="1">
      <alignment horizontal="center" vertical="center" shrinkToFit="1"/>
      <protection hidden="1"/>
    </xf>
    <xf numFmtId="49" fontId="22" fillId="0" borderId="0" xfId="0" applyNumberFormat="1" applyFont="1" applyAlignment="1" applyProtection="1">
      <alignment vertical="center" shrinkToFit="1"/>
      <protection hidden="1"/>
    </xf>
    <xf numFmtId="49" fontId="22" fillId="0" borderId="1" xfId="0" applyNumberFormat="1" applyFont="1" applyBorder="1" applyAlignment="1" applyProtection="1">
      <alignment horizontal="right" vertical="center" shrinkToFit="1"/>
      <protection hidden="1"/>
    </xf>
    <xf numFmtId="49" fontId="23" fillId="0" borderId="11" xfId="0" applyNumberFormat="1" applyFont="1" applyBorder="1" applyAlignment="1" applyProtection="1">
      <alignment horizontal="right" vertical="center" shrinkToFit="1"/>
      <protection hidden="1"/>
    </xf>
    <xf numFmtId="49" fontId="22" fillId="0" borderId="48" xfId="0" applyNumberFormat="1" applyFont="1" applyBorder="1" applyAlignment="1" applyProtection="1">
      <alignment horizontal="center" vertical="center" shrinkToFit="1"/>
      <protection hidden="1"/>
    </xf>
    <xf numFmtId="49" fontId="34" fillId="0" borderId="0" xfId="2" applyNumberFormat="1" applyAlignment="1" applyProtection="1">
      <alignment horizontal="center" vertical="center" shrinkToFit="1"/>
      <protection hidden="1"/>
    </xf>
    <xf numFmtId="49" fontId="22" fillId="0" borderId="23" xfId="0" applyNumberFormat="1" applyFont="1" applyBorder="1" applyAlignment="1" applyProtection="1">
      <alignment horizontal="center" vertical="center" shrinkToFit="1"/>
      <protection hidden="1"/>
    </xf>
    <xf numFmtId="49" fontId="22" fillId="3" borderId="0" xfId="0" applyNumberFormat="1" applyFont="1" applyFill="1" applyAlignment="1" applyProtection="1">
      <alignment horizontal="center" vertical="center" shrinkToFit="1"/>
      <protection hidden="1"/>
    </xf>
    <xf numFmtId="49" fontId="22" fillId="3" borderId="0" xfId="0" applyNumberFormat="1" applyFont="1" applyFill="1" applyAlignment="1" applyProtection="1">
      <alignment vertical="center" shrinkToFit="1"/>
      <protection hidden="1"/>
    </xf>
    <xf numFmtId="49" fontId="25" fillId="12" borderId="0" xfId="3" applyNumberFormat="1" applyFont="1" applyFill="1" applyAlignment="1" applyProtection="1">
      <alignment horizontal="left" vertical="center" shrinkToFit="1"/>
      <protection hidden="1"/>
    </xf>
    <xf numFmtId="49" fontId="22" fillId="12" borderId="0" xfId="0" applyNumberFormat="1" applyFont="1" applyFill="1" applyAlignment="1" applyProtection="1">
      <alignment vertical="center" shrinkToFit="1"/>
      <protection hidden="1"/>
    </xf>
    <xf numFmtId="49" fontId="22" fillId="17" borderId="0" xfId="0" applyNumberFormat="1" applyFont="1" applyFill="1" applyAlignment="1" applyProtection="1">
      <alignment horizontal="center" vertical="center" shrinkToFit="1"/>
      <protection hidden="1"/>
    </xf>
    <xf numFmtId="49" fontId="22" fillId="17" borderId="0" xfId="0" applyNumberFormat="1" applyFont="1" applyFill="1" applyAlignment="1" applyProtection="1">
      <alignment vertical="center" shrinkToFit="1"/>
      <protection hidden="1"/>
    </xf>
    <xf numFmtId="49" fontId="22" fillId="0" borderId="3" xfId="0" applyNumberFormat="1" applyFont="1" applyBorder="1" applyAlignment="1" applyProtection="1">
      <alignment vertical="center" shrinkToFit="1"/>
      <protection hidden="1"/>
    </xf>
    <xf numFmtId="49" fontId="22" fillId="0" borderId="4" xfId="0" applyNumberFormat="1" applyFont="1" applyBorder="1" applyAlignment="1" applyProtection="1">
      <alignment vertical="center" shrinkToFit="1"/>
      <protection hidden="1"/>
    </xf>
    <xf numFmtId="49" fontId="22" fillId="0" borderId="5" xfId="0" applyNumberFormat="1" applyFont="1" applyBorder="1" applyAlignment="1" applyProtection="1">
      <alignment vertical="center" shrinkToFit="1"/>
      <protection hidden="1"/>
    </xf>
    <xf numFmtId="0" fontId="22" fillId="0" borderId="0" xfId="0" applyFont="1" applyProtection="1">
      <alignment vertical="center"/>
      <protection hidden="1"/>
    </xf>
    <xf numFmtId="0" fontId="22" fillId="0" borderId="9" xfId="0" applyFont="1" applyBorder="1" applyProtection="1">
      <alignment vertical="center"/>
      <protection hidden="1"/>
    </xf>
    <xf numFmtId="49" fontId="22" fillId="0" borderId="68" xfId="0" applyNumberFormat="1" applyFont="1" applyBorder="1" applyAlignment="1" applyProtection="1">
      <alignment vertical="center" shrinkToFit="1"/>
      <protection hidden="1"/>
    </xf>
    <xf numFmtId="0" fontId="51" fillId="0" borderId="0" xfId="0" applyFont="1" applyProtection="1">
      <alignment vertical="center"/>
      <protection hidden="1"/>
    </xf>
    <xf numFmtId="0" fontId="22" fillId="12" borderId="0" xfId="0" applyFont="1" applyFill="1" applyProtection="1">
      <alignment vertical="center"/>
      <protection hidden="1"/>
    </xf>
    <xf numFmtId="0" fontId="22" fillId="0" borderId="3" xfId="0" applyFont="1" applyBorder="1" applyProtection="1">
      <alignment vertical="center"/>
      <protection hidden="1"/>
    </xf>
    <xf numFmtId="0" fontId="22" fillId="0" borderId="4" xfId="0" applyFont="1" applyBorder="1" applyProtection="1">
      <alignment vertical="center"/>
      <protection hidden="1"/>
    </xf>
    <xf numFmtId="0" fontId="22" fillId="0" borderId="5" xfId="0" applyFont="1" applyBorder="1" applyProtection="1">
      <alignment vertical="center"/>
      <protection hidden="1"/>
    </xf>
    <xf numFmtId="0" fontId="22" fillId="0" borderId="13" xfId="0" applyFont="1" applyBorder="1" applyProtection="1">
      <alignment vertical="center"/>
      <protection hidden="1"/>
    </xf>
    <xf numFmtId="0" fontId="22" fillId="0" borderId="6" xfId="0" applyFont="1" applyBorder="1" applyProtection="1">
      <alignment vertical="center"/>
      <protection hidden="1"/>
    </xf>
    <xf numFmtId="0" fontId="22" fillId="0" borderId="7" xfId="0" applyFont="1" applyBorder="1" applyProtection="1">
      <alignment vertical="center"/>
      <protection hidden="1"/>
    </xf>
    <xf numFmtId="0" fontId="22" fillId="0" borderId="8" xfId="0" applyFont="1" applyBorder="1" applyProtection="1">
      <alignment vertical="center"/>
      <protection hidden="1"/>
    </xf>
    <xf numFmtId="0" fontId="22" fillId="0" borderId="0" xfId="0" applyFont="1" applyAlignment="1" applyProtection="1">
      <alignment horizontal="center" vertical="center"/>
      <protection hidden="1"/>
    </xf>
    <xf numFmtId="49" fontId="22" fillId="0" borderId="10" xfId="0" applyNumberFormat="1" applyFont="1" applyBorder="1" applyAlignment="1" applyProtection="1">
      <alignment vertical="center" shrinkToFit="1"/>
      <protection hidden="1"/>
    </xf>
    <xf numFmtId="49" fontId="22" fillId="0" borderId="11" xfId="0" applyNumberFormat="1" applyFont="1" applyBorder="1" applyAlignment="1" applyProtection="1">
      <alignment vertical="center" shrinkToFit="1"/>
      <protection hidden="1"/>
    </xf>
    <xf numFmtId="49" fontId="22" fillId="0" borderId="12" xfId="0" applyNumberFormat="1" applyFont="1" applyBorder="1" applyAlignment="1" applyProtection="1">
      <alignment horizontal="right" vertical="center" shrinkToFit="1"/>
      <protection hidden="1"/>
    </xf>
    <xf numFmtId="49" fontId="22" fillId="0" borderId="1" xfId="0" applyNumberFormat="1" applyFont="1" applyBorder="1" applyAlignment="1" applyProtection="1">
      <alignment horizontal="center" vertical="center" shrinkToFit="1"/>
      <protection hidden="1"/>
    </xf>
    <xf numFmtId="49" fontId="22" fillId="0" borderId="1" xfId="0" applyNumberFormat="1" applyFont="1" applyBorder="1" applyAlignment="1" applyProtection="1">
      <alignment vertical="center" shrinkToFit="1"/>
      <protection hidden="1"/>
    </xf>
    <xf numFmtId="49" fontId="22" fillId="0" borderId="48" xfId="0" applyNumberFormat="1" applyFont="1" applyBorder="1" applyAlignment="1" applyProtection="1">
      <alignment vertical="center" shrinkToFit="1"/>
      <protection hidden="1"/>
    </xf>
    <xf numFmtId="49" fontId="22" fillId="0" borderId="49" xfId="0" applyNumberFormat="1" applyFont="1" applyBorder="1" applyAlignment="1" applyProtection="1">
      <alignment vertical="center" shrinkToFit="1"/>
      <protection hidden="1"/>
    </xf>
    <xf numFmtId="49" fontId="22" fillId="0" borderId="49" xfId="0" applyNumberFormat="1" applyFon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49" fontId="30" fillId="11" borderId="0" xfId="0" applyNumberFormat="1" applyFont="1" applyFill="1" applyProtection="1">
      <alignment vertical="center"/>
      <protection hidden="1"/>
    </xf>
    <xf numFmtId="49" fontId="22" fillId="11" borderId="0" xfId="0" applyNumberFormat="1" applyFont="1" applyFill="1" applyAlignment="1" applyProtection="1">
      <alignment vertical="center" shrinkToFit="1"/>
      <protection hidden="1"/>
    </xf>
    <xf numFmtId="49" fontId="33" fillId="11" borderId="0" xfId="0" applyNumberFormat="1" applyFont="1" applyFill="1" applyAlignment="1" applyProtection="1">
      <alignment horizontal="center" vertical="center" wrapText="1"/>
      <protection hidden="1"/>
    </xf>
    <xf numFmtId="49" fontId="22" fillId="0" borderId="21" xfId="0" applyNumberFormat="1" applyFont="1" applyBorder="1" applyAlignment="1" applyProtection="1">
      <alignment vertical="center" shrinkToFit="1"/>
      <protection hidden="1"/>
    </xf>
    <xf numFmtId="49" fontId="22" fillId="0" borderId="42" xfId="0" applyNumberFormat="1" applyFont="1" applyBorder="1" applyAlignment="1" applyProtection="1">
      <alignment vertical="center" shrinkToFit="1"/>
      <protection hidden="1"/>
    </xf>
    <xf numFmtId="49" fontId="22" fillId="0" borderId="28" xfId="0" applyNumberFormat="1" applyFont="1" applyBorder="1" applyAlignment="1" applyProtection="1">
      <alignment vertical="center" shrinkToFit="1"/>
      <protection hidden="1"/>
    </xf>
    <xf numFmtId="49" fontId="22" fillId="0" borderId="44" xfId="0" applyNumberFormat="1" applyFont="1" applyBorder="1" applyAlignment="1" applyProtection="1">
      <alignment vertical="center" shrinkToFit="1"/>
      <protection hidden="1"/>
    </xf>
    <xf numFmtId="49" fontId="33" fillId="0" borderId="7" xfId="0" applyNumberFormat="1" applyFont="1" applyBorder="1" applyAlignment="1" applyProtection="1">
      <alignment horizontal="center" vertical="center" shrinkToFit="1"/>
      <protection hidden="1"/>
    </xf>
    <xf numFmtId="49" fontId="22" fillId="0" borderId="73" xfId="0" applyNumberFormat="1" applyFont="1" applyBorder="1" applyAlignment="1" applyProtection="1">
      <alignment horizontal="center" vertical="center" shrinkToFit="1"/>
      <protection hidden="1"/>
    </xf>
    <xf numFmtId="49" fontId="22" fillId="0" borderId="74" xfId="0" applyNumberFormat="1" applyFont="1" applyBorder="1" applyAlignment="1" applyProtection="1">
      <alignment horizontal="center" vertical="center" shrinkToFit="1"/>
      <protection hidden="1"/>
    </xf>
    <xf numFmtId="49" fontId="22" fillId="0" borderId="75" xfId="0" applyNumberFormat="1" applyFont="1" applyBorder="1" applyAlignment="1" applyProtection="1">
      <alignment vertical="center" shrinkToFit="1"/>
      <protection hidden="1"/>
    </xf>
    <xf numFmtId="49" fontId="22" fillId="0" borderId="76" xfId="0" applyNumberFormat="1" applyFont="1" applyBorder="1" applyAlignment="1" applyProtection="1">
      <alignment horizontal="center" vertical="center" shrinkToFit="1"/>
      <protection hidden="1"/>
    </xf>
    <xf numFmtId="49" fontId="22" fillId="0" borderId="77" xfId="0" applyNumberFormat="1" applyFont="1" applyBorder="1" applyAlignment="1" applyProtection="1">
      <alignment vertical="center" shrinkToFit="1"/>
      <protection hidden="1"/>
    </xf>
    <xf numFmtId="49" fontId="22" fillId="0" borderId="77" xfId="0" applyNumberFormat="1" applyFont="1" applyBorder="1" applyAlignment="1" applyProtection="1">
      <alignment horizontal="center" vertical="center" shrinkToFit="1"/>
      <protection hidden="1"/>
    </xf>
    <xf numFmtId="49" fontId="22" fillId="0" borderId="79" xfId="0" applyNumberFormat="1" applyFont="1" applyBorder="1" applyAlignment="1" applyProtection="1">
      <alignment horizontal="center" vertical="center" shrinkToFit="1"/>
      <protection hidden="1"/>
    </xf>
    <xf numFmtId="49" fontId="22" fillId="0" borderId="81" xfId="0" applyNumberFormat="1" applyFont="1" applyBorder="1" applyAlignment="1" applyProtection="1">
      <alignment horizontal="center" vertical="center" shrinkToFit="1"/>
      <protection hidden="1"/>
    </xf>
    <xf numFmtId="49" fontId="22" fillId="0" borderId="82" xfId="0" applyNumberFormat="1" applyFont="1" applyBorder="1" applyAlignment="1" applyProtection="1">
      <alignment vertical="center" shrinkToFit="1"/>
      <protection hidden="1"/>
    </xf>
    <xf numFmtId="49" fontId="22" fillId="0" borderId="85" xfId="0" applyNumberFormat="1" applyFont="1" applyBorder="1" applyAlignment="1" applyProtection="1">
      <alignment vertical="center" shrinkToFit="1"/>
      <protection hidden="1"/>
    </xf>
    <xf numFmtId="49" fontId="22" fillId="0" borderId="87" xfId="0" applyNumberFormat="1" applyFont="1" applyBorder="1" applyAlignment="1" applyProtection="1">
      <alignment vertical="center" shrinkToFit="1"/>
      <protection hidden="1"/>
    </xf>
    <xf numFmtId="0" fontId="33" fillId="12" borderId="88" xfId="0" applyFont="1" applyFill="1" applyBorder="1" applyAlignment="1" applyProtection="1">
      <alignment horizontal="center" vertical="center" shrinkToFit="1"/>
      <protection hidden="1"/>
    </xf>
    <xf numFmtId="49" fontId="22" fillId="0" borderId="84" xfId="0" applyNumberFormat="1" applyFont="1" applyBorder="1" applyAlignment="1" applyProtection="1">
      <alignment horizontal="right" vertical="center" shrinkToFit="1"/>
      <protection hidden="1"/>
    </xf>
    <xf numFmtId="49" fontId="22" fillId="0" borderId="11" xfId="0" applyNumberFormat="1" applyFont="1" applyBorder="1" applyAlignment="1" applyProtection="1">
      <alignment horizontal="right" vertical="center" shrinkToFit="1"/>
      <protection hidden="1"/>
    </xf>
    <xf numFmtId="49" fontId="22" fillId="0" borderId="23" xfId="0" applyNumberFormat="1" applyFont="1" applyBorder="1" applyAlignment="1" applyProtection="1">
      <alignment vertical="center" shrinkToFit="1"/>
      <protection hidden="1"/>
    </xf>
    <xf numFmtId="49" fontId="22" fillId="0" borderId="0" xfId="0" applyNumberFormat="1" applyFont="1" applyAlignment="1" applyProtection="1">
      <alignment horizontal="center" vertical="center" wrapText="1" shrinkToFit="1"/>
      <protection hidden="1"/>
    </xf>
    <xf numFmtId="49" fontId="33" fillId="0" borderId="0" xfId="0" applyNumberFormat="1" applyFont="1" applyAlignment="1" applyProtection="1">
      <alignment horizontal="center" vertical="center" wrapText="1" shrinkToFit="1"/>
      <protection hidden="1"/>
    </xf>
    <xf numFmtId="49" fontId="22" fillId="4" borderId="78" xfId="0" applyNumberFormat="1" applyFont="1" applyFill="1" applyBorder="1" applyAlignment="1" applyProtection="1">
      <alignment vertical="center" shrinkToFit="1"/>
      <protection hidden="1"/>
    </xf>
    <xf numFmtId="49" fontId="22" fillId="4" borderId="80" xfId="0" applyNumberFormat="1" applyFont="1" applyFill="1" applyBorder="1" applyAlignment="1" applyProtection="1">
      <alignment vertical="center" shrinkToFit="1"/>
      <protection hidden="1"/>
    </xf>
    <xf numFmtId="49" fontId="33" fillId="0" borderId="0" xfId="0" applyNumberFormat="1" applyFont="1" applyAlignment="1" applyProtection="1">
      <alignment horizontal="left" vertical="center" shrinkToFit="1"/>
      <protection hidden="1"/>
    </xf>
    <xf numFmtId="49" fontId="22" fillId="0" borderId="82" xfId="0" applyNumberFormat="1" applyFont="1" applyBorder="1" applyAlignment="1" applyProtection="1">
      <alignment horizontal="center" vertical="center" shrinkToFit="1"/>
      <protection hidden="1"/>
    </xf>
    <xf numFmtId="49" fontId="22" fillId="0" borderId="82" xfId="0" applyNumberFormat="1" applyFont="1" applyBorder="1" applyAlignment="1" applyProtection="1">
      <alignment vertical="center" wrapText="1" shrinkToFit="1"/>
      <protection hidden="1"/>
    </xf>
    <xf numFmtId="49" fontId="33" fillId="0" borderId="96" xfId="0" applyNumberFormat="1" applyFont="1" applyBorder="1" applyAlignment="1" applyProtection="1">
      <alignment horizontal="left" vertical="center" shrinkToFit="1"/>
      <protection hidden="1"/>
    </xf>
    <xf numFmtId="49" fontId="22" fillId="0" borderId="82" xfId="0" applyNumberFormat="1" applyFont="1" applyBorder="1" applyAlignment="1" applyProtection="1">
      <alignment horizontal="center" vertical="center" wrapText="1" shrinkToFit="1"/>
      <protection hidden="1"/>
    </xf>
    <xf numFmtId="49" fontId="22" fillId="12" borderId="0" xfId="0" applyNumberFormat="1" applyFont="1" applyFill="1" applyAlignment="1" applyProtection="1">
      <alignment horizontal="center" vertical="center" shrinkToFit="1"/>
      <protection hidden="1"/>
    </xf>
    <xf numFmtId="49" fontId="78" fillId="0" borderId="0" xfId="0" applyNumberFormat="1" applyFont="1" applyAlignment="1" applyProtection="1">
      <alignment vertical="center" shrinkToFit="1"/>
      <protection hidden="1"/>
    </xf>
    <xf numFmtId="49" fontId="85" fillId="0" borderId="0" xfId="0" applyNumberFormat="1" applyFont="1" applyProtection="1">
      <alignment vertical="center"/>
      <protection hidden="1"/>
    </xf>
    <xf numFmtId="49" fontId="30" fillId="3" borderId="0" xfId="0" applyNumberFormat="1" applyFont="1" applyFill="1" applyProtection="1">
      <alignment vertical="center"/>
      <protection hidden="1"/>
    </xf>
    <xf numFmtId="49" fontId="33" fillId="3" borderId="0" xfId="0" applyNumberFormat="1" applyFont="1" applyFill="1" applyAlignment="1" applyProtection="1">
      <alignment horizontal="center" vertical="center" wrapText="1"/>
      <protection hidden="1"/>
    </xf>
    <xf numFmtId="0" fontId="33" fillId="0" borderId="0" xfId="0" applyFont="1" applyProtection="1">
      <alignment vertical="center"/>
      <protection hidden="1"/>
    </xf>
    <xf numFmtId="0" fontId="43" fillId="0" borderId="0" xfId="0" applyFont="1" applyAlignment="1" applyProtection="1">
      <alignment horizontal="center" vertical="center"/>
      <protection hidden="1"/>
    </xf>
    <xf numFmtId="0" fontId="87" fillId="0" borderId="0" xfId="2" applyNumberFormat="1" applyFont="1" applyFill="1" applyBorder="1" applyAlignment="1" applyProtection="1">
      <alignment vertical="center"/>
      <protection hidden="1"/>
    </xf>
    <xf numFmtId="0" fontId="87" fillId="0" borderId="0" xfId="2" applyNumberFormat="1" applyFont="1" applyFill="1" applyBorder="1" applyAlignment="1" applyProtection="1">
      <alignment horizontal="center" vertical="center"/>
      <protection hidden="1"/>
    </xf>
    <xf numFmtId="49" fontId="28" fillId="12" borderId="0" xfId="0" applyNumberFormat="1" applyFont="1" applyFill="1" applyAlignment="1">
      <alignment vertical="center" shrinkToFit="1"/>
    </xf>
    <xf numFmtId="49" fontId="28" fillId="0" borderId="0" xfId="0" applyNumberFormat="1" applyFont="1" applyAlignment="1">
      <alignment vertical="center" shrinkToFit="1"/>
    </xf>
    <xf numFmtId="49" fontId="28" fillId="12" borderId="0" xfId="0" applyNumberFormat="1" applyFont="1" applyFill="1" applyAlignment="1" applyProtection="1">
      <alignment vertical="center" shrinkToFit="1"/>
      <protection hidden="1"/>
    </xf>
    <xf numFmtId="49" fontId="22" fillId="17" borderId="116" xfId="0" applyNumberFormat="1" applyFont="1" applyFill="1" applyBorder="1" applyAlignment="1" applyProtection="1">
      <alignment vertical="center" shrinkToFit="1"/>
      <protection hidden="1"/>
    </xf>
    <xf numFmtId="49" fontId="22" fillId="17" borderId="118" xfId="0" applyNumberFormat="1" applyFont="1" applyFill="1" applyBorder="1" applyAlignment="1" applyProtection="1">
      <alignment vertical="center" shrinkToFit="1"/>
      <protection hidden="1"/>
    </xf>
    <xf numFmtId="49" fontId="22" fillId="0" borderId="0" xfId="0" applyNumberFormat="1" applyFont="1" applyAlignment="1" applyProtection="1">
      <alignment horizontal="left" vertical="center" shrinkToFit="1"/>
      <protection hidden="1"/>
    </xf>
    <xf numFmtId="49" fontId="28" fillId="0" borderId="2" xfId="0" applyNumberFormat="1" applyFont="1" applyBorder="1" applyAlignment="1">
      <alignment vertical="center" shrinkToFit="1"/>
    </xf>
    <xf numFmtId="49" fontId="22" fillId="0" borderId="96" xfId="0" applyNumberFormat="1" applyFont="1" applyBorder="1" applyAlignment="1" applyProtection="1">
      <alignment vertical="center" shrinkToFit="1"/>
      <protection hidden="1"/>
    </xf>
    <xf numFmtId="49" fontId="43" fillId="0" borderId="27" xfId="0" applyNumberFormat="1" applyFont="1" applyBorder="1" applyAlignment="1" applyProtection="1">
      <alignment vertical="top" textRotation="255" indent="1" shrinkToFit="1"/>
      <protection hidden="1"/>
    </xf>
    <xf numFmtId="49" fontId="39" fillId="0" borderId="11" xfId="0" applyNumberFormat="1" applyFont="1" applyBorder="1" applyAlignment="1" applyProtection="1">
      <alignment horizontal="center" vertical="center" wrapText="1" shrinkToFit="1"/>
      <protection hidden="1"/>
    </xf>
    <xf numFmtId="49" fontId="22" fillId="11" borderId="80" xfId="0" applyNumberFormat="1" applyFont="1" applyFill="1" applyBorder="1" applyAlignment="1" applyProtection="1">
      <alignment vertical="center" shrinkToFit="1"/>
      <protection hidden="1"/>
    </xf>
    <xf numFmtId="0" fontId="22" fillId="0" borderId="0" xfId="0" applyFont="1" applyAlignment="1" applyProtection="1">
      <alignment horizontal="center" vertical="center" shrinkToFit="1"/>
      <protection hidden="1"/>
    </xf>
    <xf numFmtId="49" fontId="22" fillId="4" borderId="83" xfId="0" applyNumberFormat="1" applyFont="1" applyFill="1" applyBorder="1" applyAlignment="1" applyProtection="1">
      <alignment vertical="center" shrinkToFit="1"/>
      <protection hidden="1"/>
    </xf>
    <xf numFmtId="49" fontId="33" fillId="3" borderId="0" xfId="0" applyNumberFormat="1" applyFont="1" applyFill="1" applyAlignment="1" applyProtection="1">
      <alignment horizontal="center" vertical="center" shrinkToFit="1"/>
      <protection hidden="1"/>
    </xf>
    <xf numFmtId="49" fontId="52" fillId="12" borderId="0" xfId="0" applyNumberFormat="1" applyFont="1" applyFill="1" applyAlignment="1" applyProtection="1">
      <alignment vertical="center" shrinkToFit="1"/>
      <protection hidden="1"/>
    </xf>
    <xf numFmtId="49" fontId="52" fillId="0" borderId="0" xfId="0" applyNumberFormat="1" applyFont="1" applyAlignment="1" applyProtection="1">
      <alignment horizontal="center" vertical="center" shrinkToFit="1"/>
      <protection hidden="1"/>
    </xf>
    <xf numFmtId="49" fontId="36" fillId="0" borderId="0" xfId="0" applyNumberFormat="1" applyFont="1" applyAlignment="1" applyProtection="1">
      <alignment horizontal="center" vertical="center" shrinkToFit="1"/>
      <protection hidden="1"/>
    </xf>
    <xf numFmtId="49" fontId="72" fillId="0" borderId="0" xfId="2" applyNumberFormat="1" applyFont="1" applyFill="1" applyBorder="1" applyAlignment="1" applyProtection="1">
      <alignment horizontal="center" vertical="center" shrinkToFit="1"/>
      <protection hidden="1"/>
    </xf>
    <xf numFmtId="49" fontId="36" fillId="0" borderId="0" xfId="0" applyNumberFormat="1" applyFont="1" applyAlignment="1" applyProtection="1">
      <alignment horizontal="center" vertical="center" wrapText="1" shrinkToFit="1"/>
      <protection hidden="1"/>
    </xf>
    <xf numFmtId="0" fontId="22" fillId="12" borderId="0" xfId="0" applyFont="1" applyFill="1" applyAlignment="1" applyProtection="1">
      <alignment horizontal="center" vertical="center"/>
      <protection hidden="1"/>
    </xf>
    <xf numFmtId="49" fontId="39" fillId="9" borderId="11" xfId="0" applyNumberFormat="1" applyFont="1" applyFill="1" applyBorder="1" applyAlignment="1" applyProtection="1">
      <alignment horizontal="center" vertical="center" shrinkToFit="1"/>
      <protection hidden="1"/>
    </xf>
    <xf numFmtId="49" fontId="39" fillId="9" borderId="12" xfId="0" applyNumberFormat="1" applyFont="1" applyFill="1" applyBorder="1" applyAlignment="1" applyProtection="1">
      <alignment horizontal="center" vertical="center" shrinkToFit="1"/>
      <protection hidden="1"/>
    </xf>
    <xf numFmtId="49" fontId="22" fillId="11" borderId="13" xfId="0" applyNumberFormat="1" applyFont="1" applyFill="1" applyBorder="1" applyAlignment="1" applyProtection="1">
      <alignment horizontal="center" vertical="center" wrapText="1"/>
      <protection hidden="1"/>
    </xf>
    <xf numFmtId="49" fontId="22" fillId="11" borderId="0" xfId="0" applyNumberFormat="1" applyFont="1" applyFill="1" applyAlignment="1" applyProtection="1">
      <alignment horizontal="center" vertical="center" wrapText="1"/>
      <protection hidden="1"/>
    </xf>
    <xf numFmtId="49" fontId="22" fillId="0" borderId="0" xfId="0" applyNumberFormat="1" applyFont="1" applyAlignment="1" applyProtection="1">
      <alignment horizontal="center" vertical="center" wrapText="1"/>
      <protection hidden="1"/>
    </xf>
    <xf numFmtId="49" fontId="22" fillId="0" borderId="125" xfId="0" applyNumberFormat="1" applyFont="1" applyBorder="1" applyAlignment="1" applyProtection="1">
      <alignment horizontal="right" vertical="center" shrinkToFit="1"/>
      <protection hidden="1"/>
    </xf>
    <xf numFmtId="49" fontId="108" fillId="0" borderId="68" xfId="0" applyNumberFormat="1" applyFont="1" applyBorder="1" applyAlignment="1" applyProtection="1">
      <alignment vertical="center" shrinkToFit="1"/>
      <protection hidden="1"/>
    </xf>
    <xf numFmtId="49" fontId="108" fillId="0" borderId="69" xfId="0" applyNumberFormat="1" applyFont="1" applyBorder="1" applyAlignment="1" applyProtection="1">
      <alignment vertical="center" shrinkToFit="1"/>
      <protection hidden="1"/>
    </xf>
    <xf numFmtId="49" fontId="100" fillId="3" borderId="0" xfId="0" applyNumberFormat="1" applyFont="1" applyFill="1" applyAlignment="1" applyProtection="1">
      <alignment horizontal="center" vertical="center" shrinkToFit="1"/>
      <protection hidden="1"/>
    </xf>
    <xf numFmtId="49" fontId="100" fillId="3" borderId="133" xfId="0" applyNumberFormat="1" applyFont="1" applyFill="1" applyBorder="1" applyAlignment="1" applyProtection="1">
      <alignment horizontal="center" vertical="center" shrinkToFit="1"/>
      <protection hidden="1"/>
    </xf>
    <xf numFmtId="49" fontId="99" fillId="0" borderId="0" xfId="0" applyNumberFormat="1" applyFont="1" applyAlignment="1" applyProtection="1">
      <alignment vertical="center" shrinkToFit="1"/>
      <protection hidden="1"/>
    </xf>
    <xf numFmtId="49" fontId="115" fillId="0" borderId="0" xfId="0" applyNumberFormat="1" applyFont="1" applyAlignment="1" applyProtection="1">
      <alignment horizontal="center" vertical="center" shrinkToFit="1"/>
      <protection hidden="1"/>
    </xf>
    <xf numFmtId="49" fontId="34" fillId="0" borderId="0" xfId="2" applyNumberFormat="1" applyFill="1" applyBorder="1" applyAlignment="1" applyProtection="1">
      <alignment horizontal="center" vertical="center" shrinkToFit="1"/>
      <protection hidden="1"/>
    </xf>
    <xf numFmtId="49" fontId="22" fillId="0" borderId="9" xfId="0" applyNumberFormat="1" applyFont="1" applyBorder="1" applyAlignment="1" applyProtection="1">
      <alignment vertical="center" shrinkToFit="1"/>
      <protection hidden="1"/>
    </xf>
    <xf numFmtId="49" fontId="100" fillId="3" borderId="141" xfId="0" applyNumberFormat="1" applyFont="1" applyFill="1" applyBorder="1" applyAlignment="1" applyProtection="1">
      <alignment horizontal="center" vertical="center" shrinkToFit="1"/>
      <protection hidden="1"/>
    </xf>
    <xf numFmtId="0" fontId="22" fillId="11" borderId="0" xfId="0" applyFont="1" applyFill="1" applyProtection="1">
      <alignment vertical="center"/>
      <protection hidden="1"/>
    </xf>
    <xf numFmtId="0" fontId="22" fillId="11" borderId="0" xfId="0" applyFont="1" applyFill="1" applyAlignment="1" applyProtection="1">
      <alignment vertical="center" shrinkToFit="1"/>
      <protection hidden="1"/>
    </xf>
    <xf numFmtId="0" fontId="123" fillId="0" borderId="0" xfId="0" applyFont="1" applyAlignment="1">
      <alignment horizontal="center" vertical="center"/>
    </xf>
    <xf numFmtId="0" fontId="124" fillId="0" borderId="0" xfId="0" applyFont="1" applyAlignment="1">
      <alignment horizontal="justify" vertical="center"/>
    </xf>
    <xf numFmtId="0" fontId="125" fillId="0" borderId="0" xfId="0" applyFont="1" applyAlignment="1">
      <alignment horizontal="right" vertical="center" indent="1"/>
    </xf>
    <xf numFmtId="0" fontId="125" fillId="0" borderId="0" xfId="0" applyFont="1" applyAlignment="1">
      <alignment horizontal="justify" vertical="center"/>
    </xf>
    <xf numFmtId="0" fontId="126" fillId="0" borderId="0" xfId="0" applyFont="1" applyAlignment="1">
      <alignment horizontal="justify" vertical="center"/>
    </xf>
    <xf numFmtId="0" fontId="127" fillId="0" borderId="0" xfId="0" applyFont="1" applyAlignment="1">
      <alignment horizontal="justify" vertical="center"/>
    </xf>
    <xf numFmtId="0" fontId="29" fillId="0" borderId="0" xfId="0" applyFont="1" applyAlignment="1">
      <alignment horizontal="justify" vertical="center"/>
    </xf>
    <xf numFmtId="0" fontId="29" fillId="0" borderId="0" xfId="0" applyFont="1" applyAlignment="1">
      <alignment horizontal="left" vertical="center" indent="3"/>
    </xf>
    <xf numFmtId="0" fontId="29" fillId="0" borderId="0" xfId="0" applyFont="1" applyAlignment="1">
      <alignment horizontal="left" vertical="center"/>
    </xf>
    <xf numFmtId="49" fontId="52" fillId="0" borderId="0" xfId="0" applyNumberFormat="1" applyFont="1" applyAlignment="1" applyProtection="1">
      <alignment vertical="center" shrinkToFit="1"/>
      <protection hidden="1"/>
    </xf>
    <xf numFmtId="49" fontId="22" fillId="0" borderId="12" xfId="0" applyNumberFormat="1" applyFont="1" applyBorder="1" applyAlignment="1" applyProtection="1">
      <alignment vertical="center" shrinkToFit="1"/>
      <protection hidden="1"/>
    </xf>
    <xf numFmtId="49" fontId="35" fillId="0" borderId="11" xfId="0" applyNumberFormat="1" applyFont="1" applyBorder="1" applyAlignment="1" applyProtection="1">
      <alignment horizontal="right" vertical="center" shrinkToFit="1"/>
      <protection hidden="1"/>
    </xf>
    <xf numFmtId="0" fontId="33" fillId="0" borderId="4" xfId="0" applyFont="1" applyBorder="1" applyProtection="1">
      <alignment vertical="center"/>
      <protection hidden="1"/>
    </xf>
    <xf numFmtId="49" fontId="22" fillId="0" borderId="6" xfId="0" applyNumberFormat="1" applyFont="1" applyBorder="1" applyAlignment="1" applyProtection="1">
      <alignment vertical="center" shrinkToFit="1"/>
      <protection hidden="1"/>
    </xf>
    <xf numFmtId="49" fontId="34" fillId="0" borderId="0" xfId="2" applyNumberFormat="1" applyBorder="1" applyAlignment="1" applyProtection="1">
      <alignment horizontal="center" vertical="center" shrinkToFit="1"/>
      <protection hidden="1"/>
    </xf>
    <xf numFmtId="49" fontId="22" fillId="0" borderId="1" xfId="0" applyNumberFormat="1" applyFont="1" applyBorder="1" applyAlignment="1" applyProtection="1">
      <alignment vertical="center" wrapText="1" shrinkToFit="1"/>
      <protection hidden="1"/>
    </xf>
    <xf numFmtId="49" fontId="36" fillId="4" borderId="0" xfId="0" applyNumberFormat="1" applyFont="1" applyFill="1" applyAlignment="1" applyProtection="1">
      <alignment vertical="center" shrinkToFit="1"/>
      <protection hidden="1"/>
    </xf>
    <xf numFmtId="0" fontId="33" fillId="12" borderId="84" xfId="0" applyFont="1" applyFill="1" applyBorder="1" applyAlignment="1" applyProtection="1">
      <alignment horizontal="center" vertical="center" shrinkToFit="1"/>
      <protection hidden="1"/>
    </xf>
    <xf numFmtId="49" fontId="22" fillId="0" borderId="147" xfId="0" applyNumberFormat="1" applyFont="1" applyBorder="1" applyAlignment="1" applyProtection="1">
      <alignment vertical="center" wrapText="1" shrinkToFit="1"/>
      <protection hidden="1"/>
    </xf>
    <xf numFmtId="49" fontId="43" fillId="0" borderId="6" xfId="0" applyNumberFormat="1" applyFont="1" applyBorder="1" applyAlignment="1" applyProtection="1">
      <alignment vertical="center" textRotation="255" shrinkToFit="1"/>
      <protection hidden="1"/>
    </xf>
    <xf numFmtId="49" fontId="34" fillId="0" borderId="11" xfId="2" applyNumberFormat="1" applyBorder="1" applyAlignment="1" applyProtection="1">
      <alignment horizontal="center" vertical="center" shrinkToFit="1"/>
      <protection hidden="1"/>
    </xf>
    <xf numFmtId="0" fontId="121" fillId="0" borderId="0" xfId="0" applyFont="1" applyAlignment="1" applyProtection="1">
      <alignment horizontal="center" vertical="center" shrinkToFit="1"/>
      <protection hidden="1"/>
    </xf>
    <xf numFmtId="49" fontId="0" fillId="0" borderId="23" xfId="0" applyNumberFormat="1" applyBorder="1" applyAlignment="1" applyProtection="1">
      <alignment vertical="center" shrinkToFit="1"/>
      <protection hidden="1"/>
    </xf>
    <xf numFmtId="49" fontId="0" fillId="0" borderId="1" xfId="0" applyNumberFormat="1" applyBorder="1" applyAlignment="1" applyProtection="1">
      <alignment horizontal="center" vertical="center" shrinkToFit="1"/>
      <protection hidden="1"/>
    </xf>
    <xf numFmtId="49" fontId="22" fillId="0" borderId="7" xfId="0" applyNumberFormat="1" applyFont="1" applyBorder="1" applyAlignment="1" applyProtection="1">
      <alignment vertical="center" shrinkToFit="1"/>
      <protection hidden="1"/>
    </xf>
    <xf numFmtId="0" fontId="125" fillId="0" borderId="0" xfId="0" applyFont="1" applyAlignment="1">
      <alignment horizontal="left" vertical="center" wrapText="1" indent="2"/>
    </xf>
    <xf numFmtId="49" fontId="22" fillId="0" borderId="148" xfId="0" applyNumberFormat="1" applyFont="1" applyBorder="1" applyAlignment="1" applyProtection="1">
      <alignment horizontal="center" vertical="center" shrinkToFit="1"/>
      <protection hidden="1"/>
    </xf>
    <xf numFmtId="49" fontId="33" fillId="0" borderId="149" xfId="0" applyNumberFormat="1" applyFont="1" applyBorder="1" applyAlignment="1" applyProtection="1">
      <alignment horizontal="center" vertical="center" wrapText="1"/>
      <protection hidden="1"/>
    </xf>
    <xf numFmtId="49" fontId="22" fillId="0" borderId="150" xfId="0" applyNumberFormat="1" applyFont="1" applyBorder="1" applyAlignment="1" applyProtection="1">
      <alignment horizontal="center" vertical="center" shrinkToFit="1"/>
      <protection hidden="1"/>
    </xf>
    <xf numFmtId="49" fontId="35" fillId="0" borderId="0" xfId="0" applyNumberFormat="1" applyFont="1" applyProtection="1">
      <alignment vertical="center"/>
      <protection hidden="1"/>
    </xf>
    <xf numFmtId="49" fontId="22" fillId="0" borderId="150" xfId="0" applyNumberFormat="1" applyFont="1" applyBorder="1" applyAlignment="1" applyProtection="1">
      <alignment vertical="center" shrinkToFit="1"/>
      <protection hidden="1"/>
    </xf>
    <xf numFmtId="49" fontId="0" fillId="0" borderId="0" xfId="0" applyNumberFormat="1" applyAlignment="1" applyProtection="1">
      <alignment horizontal="center" vertical="center" shrinkToFit="1"/>
      <protection hidden="1"/>
    </xf>
    <xf numFmtId="49" fontId="22" fillId="0" borderId="151" xfId="0" applyNumberFormat="1" applyFont="1" applyBorder="1" applyAlignment="1" applyProtection="1">
      <alignment horizontal="center" vertical="center" shrinkToFit="1"/>
      <protection hidden="1"/>
    </xf>
    <xf numFmtId="49" fontId="60" fillId="0" borderId="152" xfId="0" applyNumberFormat="1" applyFont="1" applyBorder="1" applyAlignment="1" applyProtection="1">
      <alignment vertical="center" textRotation="255" shrinkToFit="1"/>
      <protection hidden="1"/>
    </xf>
    <xf numFmtId="49" fontId="22" fillId="0" borderId="152" xfId="0" applyNumberFormat="1" applyFont="1" applyBorder="1" applyAlignment="1" applyProtection="1">
      <alignment horizontal="center" vertical="center" wrapText="1" shrinkToFit="1"/>
      <protection hidden="1"/>
    </xf>
    <xf numFmtId="49" fontId="22" fillId="0" borderId="152" xfId="0" applyNumberFormat="1" applyFont="1" applyBorder="1" applyAlignment="1" applyProtection="1">
      <alignment vertical="center" shrinkToFit="1"/>
      <protection hidden="1"/>
    </xf>
    <xf numFmtId="49" fontId="37" fillId="33" borderId="3" xfId="0" applyNumberFormat="1" applyFont="1" applyFill="1" applyBorder="1" applyAlignment="1" applyProtection="1">
      <alignment horizontal="center" vertical="center"/>
      <protection hidden="1"/>
    </xf>
    <xf numFmtId="49" fontId="33" fillId="31" borderId="154" xfId="0" applyNumberFormat="1" applyFont="1" applyFill="1" applyBorder="1" applyAlignment="1" applyProtection="1">
      <alignment horizontal="center" vertical="center" wrapText="1"/>
      <protection hidden="1"/>
    </xf>
    <xf numFmtId="49" fontId="22" fillId="31" borderId="155" xfId="0" applyNumberFormat="1" applyFont="1" applyFill="1" applyBorder="1" applyAlignment="1" applyProtection="1">
      <alignment vertical="center" shrinkToFit="1"/>
      <protection hidden="1"/>
    </xf>
    <xf numFmtId="49" fontId="22" fillId="31" borderId="156" xfId="0" applyNumberFormat="1" applyFont="1" applyFill="1" applyBorder="1" applyAlignment="1" applyProtection="1">
      <alignment vertical="center" shrinkToFit="1"/>
      <protection hidden="1"/>
    </xf>
    <xf numFmtId="49" fontId="22" fillId="41" borderId="161" xfId="0" applyNumberFormat="1" applyFont="1" applyFill="1" applyBorder="1" applyAlignment="1" applyProtection="1">
      <alignment vertical="center" shrinkToFit="1"/>
      <protection hidden="1"/>
    </xf>
    <xf numFmtId="49" fontId="22" fillId="0" borderId="160" xfId="0" applyNumberFormat="1" applyFont="1" applyBorder="1" applyAlignment="1" applyProtection="1">
      <alignment horizontal="center" vertical="center" shrinkToFit="1"/>
      <protection hidden="1"/>
    </xf>
    <xf numFmtId="49" fontId="22" fillId="0" borderId="162" xfId="0" applyNumberFormat="1" applyFont="1" applyBorder="1" applyAlignment="1" applyProtection="1">
      <alignment horizontal="center" vertical="center" shrinkToFit="1"/>
      <protection hidden="1"/>
    </xf>
    <xf numFmtId="49" fontId="22" fillId="0" borderId="163" xfId="0" applyNumberFormat="1" applyFont="1" applyBorder="1" applyAlignment="1" applyProtection="1">
      <alignment horizontal="center" vertical="center" shrinkToFit="1"/>
      <protection hidden="1"/>
    </xf>
    <xf numFmtId="49" fontId="22" fillId="0" borderId="164" xfId="0" applyNumberFormat="1" applyFont="1" applyBorder="1" applyAlignment="1" applyProtection="1">
      <alignment vertical="center" shrinkToFit="1"/>
      <protection hidden="1"/>
    </xf>
    <xf numFmtId="49" fontId="22" fillId="41" borderId="165" xfId="0" applyNumberFormat="1" applyFont="1" applyFill="1" applyBorder="1" applyAlignment="1" applyProtection="1">
      <alignment vertical="center" shrinkToFit="1"/>
      <protection hidden="1"/>
    </xf>
    <xf numFmtId="49" fontId="22" fillId="0" borderId="174" xfId="0" applyNumberFormat="1" applyFont="1" applyBorder="1" applyAlignment="1" applyProtection="1">
      <alignment horizontal="center" vertical="center" shrinkToFit="1"/>
      <protection hidden="1"/>
    </xf>
    <xf numFmtId="49" fontId="22" fillId="0" borderId="175" xfId="0" applyNumberFormat="1" applyFont="1" applyBorder="1" applyAlignment="1" applyProtection="1">
      <alignment vertical="center" shrinkToFit="1"/>
      <protection hidden="1"/>
    </xf>
    <xf numFmtId="49" fontId="22" fillId="0" borderId="175" xfId="0" applyNumberFormat="1" applyFont="1" applyBorder="1" applyAlignment="1" applyProtection="1">
      <alignment horizontal="center" vertical="center" shrinkToFit="1"/>
      <protection hidden="1"/>
    </xf>
    <xf numFmtId="49" fontId="22" fillId="0" borderId="177" xfId="0" applyNumberFormat="1" applyFont="1" applyBorder="1" applyAlignment="1" applyProtection="1">
      <alignment horizontal="center" vertical="center" shrinkToFit="1"/>
      <protection hidden="1"/>
    </xf>
    <xf numFmtId="49" fontId="22" fillId="0" borderId="179" xfId="0" applyNumberFormat="1" applyFont="1" applyBorder="1" applyAlignment="1" applyProtection="1">
      <alignment horizontal="center" vertical="center" shrinkToFit="1"/>
      <protection hidden="1"/>
    </xf>
    <xf numFmtId="49" fontId="22" fillId="0" borderId="180" xfId="0" applyNumberFormat="1" applyFont="1" applyBorder="1" applyAlignment="1" applyProtection="1">
      <alignment vertical="center" shrinkToFit="1"/>
      <protection hidden="1"/>
    </xf>
    <xf numFmtId="49" fontId="22" fillId="0" borderId="180" xfId="0" applyNumberFormat="1" applyFont="1" applyBorder="1" applyAlignment="1" applyProtection="1">
      <alignment horizontal="center" vertical="center" shrinkToFit="1"/>
      <protection hidden="1"/>
    </xf>
    <xf numFmtId="49" fontId="22" fillId="0" borderId="182" xfId="0" applyNumberFormat="1" applyFont="1" applyBorder="1" applyAlignment="1" applyProtection="1">
      <alignment horizontal="center" vertical="center" shrinkToFit="1"/>
      <protection hidden="1"/>
    </xf>
    <xf numFmtId="49" fontId="22" fillId="0" borderId="183" xfId="0" applyNumberFormat="1" applyFont="1" applyBorder="1" applyAlignment="1" applyProtection="1">
      <alignment vertical="center" shrinkToFit="1"/>
      <protection hidden="1"/>
    </xf>
    <xf numFmtId="49" fontId="22" fillId="0" borderId="185" xfId="0" applyNumberFormat="1" applyFont="1" applyBorder="1" applyAlignment="1" applyProtection="1">
      <alignment horizontal="center" vertical="center" shrinkToFit="1"/>
      <protection hidden="1"/>
    </xf>
    <xf numFmtId="49" fontId="22" fillId="0" borderId="187" xfId="0" applyNumberFormat="1" applyFont="1" applyBorder="1" applyAlignment="1" applyProtection="1">
      <alignment horizontal="center" vertical="center" shrinkToFit="1"/>
      <protection hidden="1"/>
    </xf>
    <xf numFmtId="49" fontId="22" fillId="0" borderId="188" xfId="0" applyNumberFormat="1" applyFont="1" applyBorder="1" applyAlignment="1" applyProtection="1">
      <alignment horizontal="center" vertical="center" wrapText="1" shrinkToFit="1"/>
      <protection hidden="1"/>
    </xf>
    <xf numFmtId="49" fontId="35" fillId="0" borderId="188" xfId="0" applyNumberFormat="1" applyFont="1" applyBorder="1" applyAlignment="1" applyProtection="1">
      <alignment horizontal="center" vertical="center" wrapText="1" shrinkToFit="1"/>
      <protection hidden="1"/>
    </xf>
    <xf numFmtId="0" fontId="33" fillId="0" borderId="188" xfId="0" applyFont="1" applyBorder="1" applyAlignment="1" applyProtection="1">
      <alignment horizontal="center" vertical="center" shrinkToFit="1"/>
      <protection hidden="1"/>
    </xf>
    <xf numFmtId="49" fontId="33" fillId="0" borderId="188" xfId="0" applyNumberFormat="1" applyFont="1" applyBorder="1" applyAlignment="1" applyProtection="1">
      <alignment horizontal="center" vertical="center" shrinkToFit="1"/>
      <protection hidden="1"/>
    </xf>
    <xf numFmtId="49" fontId="22" fillId="0" borderId="188" xfId="0" applyNumberFormat="1" applyFont="1" applyBorder="1" applyAlignment="1" applyProtection="1">
      <alignment vertical="center" shrinkToFit="1"/>
      <protection hidden="1"/>
    </xf>
    <xf numFmtId="49" fontId="22" fillId="45" borderId="184" xfId="0" applyNumberFormat="1" applyFont="1" applyFill="1" applyBorder="1" applyAlignment="1" applyProtection="1">
      <alignment vertical="center" shrinkToFit="1"/>
      <protection hidden="1"/>
    </xf>
    <xf numFmtId="49" fontId="22" fillId="45" borderId="186" xfId="0" applyNumberFormat="1" applyFont="1" applyFill="1" applyBorder="1" applyAlignment="1" applyProtection="1">
      <alignment vertical="center" shrinkToFit="1"/>
      <protection hidden="1"/>
    </xf>
    <xf numFmtId="49" fontId="22" fillId="45" borderId="190" xfId="0" applyNumberFormat="1" applyFont="1" applyFill="1" applyBorder="1" applyAlignment="1" applyProtection="1">
      <alignment vertical="center" shrinkToFit="1"/>
      <protection hidden="1"/>
    </xf>
    <xf numFmtId="49" fontId="22" fillId="0" borderId="191" xfId="0" applyNumberFormat="1" applyFont="1" applyBorder="1" applyAlignment="1" applyProtection="1">
      <alignment horizontal="center" vertical="center" shrinkToFit="1"/>
      <protection hidden="1"/>
    </xf>
    <xf numFmtId="49" fontId="22" fillId="0" borderId="192" xfId="0" applyNumberFormat="1" applyFont="1" applyBorder="1" applyAlignment="1" applyProtection="1">
      <alignment vertical="center" shrinkToFit="1"/>
      <protection hidden="1"/>
    </xf>
    <xf numFmtId="49" fontId="22" fillId="0" borderId="194" xfId="0" applyNumberFormat="1" applyFont="1" applyBorder="1" applyAlignment="1" applyProtection="1">
      <alignment horizontal="center" vertical="center" shrinkToFit="1"/>
      <protection hidden="1"/>
    </xf>
    <xf numFmtId="49" fontId="33" fillId="0" borderId="0" xfId="0" applyNumberFormat="1" applyFont="1" applyAlignment="1" applyProtection="1">
      <alignment horizontal="center" vertical="center" shrinkToFit="1"/>
      <protection hidden="1"/>
    </xf>
    <xf numFmtId="49" fontId="22" fillId="0" borderId="196" xfId="0" applyNumberFormat="1" applyFont="1" applyBorder="1" applyAlignment="1" applyProtection="1">
      <alignment horizontal="center" vertical="center" shrinkToFit="1"/>
      <protection hidden="1"/>
    </xf>
    <xf numFmtId="49" fontId="22" fillId="0" borderId="197" xfId="0" applyNumberFormat="1" applyFont="1" applyBorder="1" applyAlignment="1" applyProtection="1">
      <alignment vertical="center" shrinkToFit="1"/>
      <protection hidden="1"/>
    </xf>
    <xf numFmtId="49" fontId="22" fillId="0" borderId="197" xfId="0" applyNumberFormat="1" applyFont="1" applyBorder="1" applyAlignment="1" applyProtection="1">
      <alignment horizontal="center" vertical="center" shrinkToFit="1"/>
      <protection hidden="1"/>
    </xf>
    <xf numFmtId="49" fontId="22" fillId="32" borderId="193" xfId="0" applyNumberFormat="1" applyFont="1" applyFill="1" applyBorder="1" applyAlignment="1" applyProtection="1">
      <alignment vertical="center" shrinkToFit="1"/>
      <protection hidden="1"/>
    </xf>
    <xf numFmtId="49" fontId="22" fillId="32" borderId="195" xfId="0" applyNumberFormat="1" applyFont="1" applyFill="1" applyBorder="1" applyAlignment="1" applyProtection="1">
      <alignment vertical="center" shrinkToFit="1"/>
      <protection hidden="1"/>
    </xf>
    <xf numFmtId="49" fontId="22" fillId="32" borderId="198" xfId="0" applyNumberFormat="1" applyFont="1" applyFill="1" applyBorder="1" applyAlignment="1" applyProtection="1">
      <alignment vertical="center" shrinkToFit="1"/>
      <protection hidden="1"/>
    </xf>
    <xf numFmtId="49" fontId="22" fillId="0" borderId="199" xfId="0" applyNumberFormat="1" applyFont="1" applyBorder="1" applyAlignment="1" applyProtection="1">
      <alignment vertical="center" shrinkToFit="1"/>
      <protection hidden="1"/>
    </xf>
    <xf numFmtId="49" fontId="22" fillId="0" borderId="200" xfId="0" applyNumberFormat="1" applyFont="1" applyBorder="1" applyAlignment="1" applyProtection="1">
      <alignment vertical="center" shrinkToFit="1"/>
      <protection hidden="1"/>
    </xf>
    <xf numFmtId="49" fontId="22" fillId="0" borderId="200" xfId="0" applyNumberFormat="1" applyFont="1" applyBorder="1" applyAlignment="1" applyProtection="1">
      <alignment horizontal="center" vertical="center" shrinkToFit="1"/>
      <protection hidden="1"/>
    </xf>
    <xf numFmtId="49" fontId="22" fillId="0" borderId="202" xfId="0" applyNumberFormat="1" applyFont="1" applyBorder="1" applyAlignment="1" applyProtection="1">
      <alignment vertical="center" shrinkToFit="1"/>
      <protection hidden="1"/>
    </xf>
    <xf numFmtId="49" fontId="22" fillId="0" borderId="202" xfId="0" applyNumberFormat="1" applyFont="1" applyBorder="1" applyAlignment="1" applyProtection="1">
      <alignment horizontal="center" vertical="center" shrinkToFit="1"/>
      <protection hidden="1"/>
    </xf>
    <xf numFmtId="49" fontId="22" fillId="0" borderId="204" xfId="0" applyNumberFormat="1" applyFont="1" applyBorder="1" applyAlignment="1" applyProtection="1">
      <alignment horizontal="center" vertical="center" shrinkToFit="1"/>
      <protection hidden="1"/>
    </xf>
    <xf numFmtId="49" fontId="22" fillId="0" borderId="205" xfId="0" applyNumberFormat="1" applyFont="1" applyBorder="1" applyAlignment="1" applyProtection="1">
      <alignment vertical="center" shrinkToFit="1"/>
      <protection hidden="1"/>
    </xf>
    <xf numFmtId="49" fontId="22" fillId="0" borderId="205" xfId="0" applyNumberFormat="1" applyFont="1" applyBorder="1" applyAlignment="1" applyProtection="1">
      <alignment horizontal="center" vertical="center" shrinkToFit="1"/>
      <protection hidden="1"/>
    </xf>
    <xf numFmtId="49" fontId="22" fillId="0" borderId="206" xfId="0" applyNumberFormat="1" applyFont="1" applyBorder="1" applyAlignment="1" applyProtection="1">
      <alignment vertical="center" shrinkToFit="1"/>
      <protection hidden="1"/>
    </xf>
    <xf numFmtId="49" fontId="22" fillId="0" borderId="208" xfId="0" applyNumberFormat="1" applyFont="1" applyBorder="1" applyAlignment="1" applyProtection="1">
      <alignment horizontal="center" vertical="center" shrinkToFit="1"/>
      <protection hidden="1"/>
    </xf>
    <xf numFmtId="49" fontId="22" fillId="0" borderId="209" xfId="0" applyNumberFormat="1" applyFont="1" applyBorder="1" applyAlignment="1" applyProtection="1">
      <alignment vertical="center" shrinkToFit="1"/>
      <protection hidden="1"/>
    </xf>
    <xf numFmtId="49" fontId="22" fillId="0" borderId="209" xfId="0" applyNumberFormat="1" applyFont="1" applyBorder="1" applyAlignment="1" applyProtection="1">
      <alignment horizontal="center" vertical="center" shrinkToFit="1"/>
      <protection hidden="1"/>
    </xf>
    <xf numFmtId="49" fontId="22" fillId="0" borderId="211" xfId="0" applyNumberFormat="1" applyFont="1" applyBorder="1" applyAlignment="1" applyProtection="1">
      <alignment horizontal="center" vertical="center" shrinkToFit="1"/>
      <protection hidden="1"/>
    </xf>
    <xf numFmtId="49" fontId="22" fillId="0" borderId="213" xfId="0" applyNumberFormat="1" applyFont="1" applyBorder="1" applyAlignment="1" applyProtection="1">
      <alignment horizontal="center" vertical="center" shrinkToFit="1"/>
      <protection hidden="1"/>
    </xf>
    <xf numFmtId="49" fontId="22" fillId="0" borderId="214" xfId="0" applyNumberFormat="1" applyFont="1" applyBorder="1" applyAlignment="1" applyProtection="1">
      <alignment vertical="center" shrinkToFit="1"/>
      <protection hidden="1"/>
    </xf>
    <xf numFmtId="49" fontId="22" fillId="0" borderId="214" xfId="0" applyNumberFormat="1" applyFont="1" applyBorder="1" applyAlignment="1" applyProtection="1">
      <alignment horizontal="center" vertical="center" shrinkToFit="1"/>
      <protection hidden="1"/>
    </xf>
    <xf numFmtId="49" fontId="22" fillId="0" borderId="215" xfId="0" applyNumberFormat="1" applyFont="1" applyBorder="1" applyAlignment="1" applyProtection="1">
      <alignment vertical="center" shrinkToFit="1"/>
      <protection hidden="1"/>
    </xf>
    <xf numFmtId="49" fontId="22" fillId="0" borderId="217" xfId="0" applyNumberFormat="1" applyFont="1" applyBorder="1" applyAlignment="1" applyProtection="1">
      <alignment horizontal="center" vertical="center" shrinkToFit="1"/>
      <protection hidden="1"/>
    </xf>
    <xf numFmtId="49" fontId="22" fillId="0" borderId="218" xfId="0" applyNumberFormat="1" applyFont="1" applyBorder="1" applyAlignment="1" applyProtection="1">
      <alignment vertical="center" shrinkToFit="1"/>
      <protection hidden="1"/>
    </xf>
    <xf numFmtId="49" fontId="22" fillId="0" borderId="218" xfId="0" applyNumberFormat="1" applyFont="1" applyBorder="1" applyAlignment="1" applyProtection="1">
      <alignment horizontal="center" vertical="center" shrinkToFit="1"/>
      <protection hidden="1"/>
    </xf>
    <xf numFmtId="49" fontId="22" fillId="0" borderId="220" xfId="0" applyNumberFormat="1" applyFont="1" applyBorder="1" applyAlignment="1" applyProtection="1">
      <alignment horizontal="center" vertical="center" shrinkToFit="1"/>
      <protection hidden="1"/>
    </xf>
    <xf numFmtId="49" fontId="22" fillId="0" borderId="222" xfId="0" applyNumberFormat="1" applyFont="1" applyBorder="1" applyAlignment="1" applyProtection="1">
      <alignment horizontal="center" vertical="center" shrinkToFit="1"/>
      <protection hidden="1"/>
    </xf>
    <xf numFmtId="49" fontId="43" fillId="0" borderId="223" xfId="0" applyNumberFormat="1" applyFont="1" applyBorder="1" applyAlignment="1" applyProtection="1">
      <alignment vertical="center" textRotation="255" shrinkToFit="1"/>
      <protection hidden="1"/>
    </xf>
    <xf numFmtId="49" fontId="22" fillId="0" borderId="223" xfId="0" applyNumberFormat="1" applyFont="1" applyBorder="1" applyAlignment="1" applyProtection="1">
      <alignment horizontal="center" vertical="center" wrapText="1" shrinkToFit="1"/>
      <protection hidden="1"/>
    </xf>
    <xf numFmtId="49" fontId="22" fillId="0" borderId="223" xfId="0" applyNumberFormat="1" applyFont="1" applyBorder="1" applyAlignment="1" applyProtection="1">
      <alignment horizontal="center" vertical="center" shrinkToFit="1"/>
      <protection hidden="1"/>
    </xf>
    <xf numFmtId="49" fontId="35" fillId="0" borderId="223" xfId="0" applyNumberFormat="1" applyFont="1" applyBorder="1" applyAlignment="1" applyProtection="1">
      <alignment horizontal="center" vertical="center" wrapText="1" shrinkToFit="1"/>
      <protection hidden="1"/>
    </xf>
    <xf numFmtId="0" fontId="33" fillId="0" borderId="223" xfId="0" applyFont="1" applyBorder="1" applyAlignment="1" applyProtection="1">
      <alignment horizontal="center" vertical="center" shrinkToFit="1"/>
      <protection hidden="1"/>
    </xf>
    <xf numFmtId="49" fontId="22" fillId="0" borderId="224" xfId="0" applyNumberFormat="1" applyFont="1" applyBorder="1" applyAlignment="1" applyProtection="1">
      <alignment vertical="center" shrinkToFit="1"/>
      <protection hidden="1"/>
    </xf>
    <xf numFmtId="49" fontId="22" fillId="26" borderId="219" xfId="0" applyNumberFormat="1" applyFont="1" applyFill="1" applyBorder="1" applyAlignment="1" applyProtection="1">
      <alignment vertical="center" shrinkToFit="1"/>
      <protection hidden="1"/>
    </xf>
    <xf numFmtId="49" fontId="22" fillId="26" borderId="221" xfId="0" applyNumberFormat="1" applyFont="1" applyFill="1" applyBorder="1" applyAlignment="1" applyProtection="1">
      <alignment vertical="center" shrinkToFit="1"/>
      <protection hidden="1"/>
    </xf>
    <xf numFmtId="49" fontId="22" fillId="26" borderId="225" xfId="0" applyNumberFormat="1" applyFont="1" applyFill="1" applyBorder="1" applyAlignment="1" applyProtection="1">
      <alignment vertical="center" shrinkToFit="1"/>
      <protection hidden="1"/>
    </xf>
    <xf numFmtId="0" fontId="22" fillId="17" borderId="0" xfId="0" applyFont="1" applyFill="1" applyAlignment="1" applyProtection="1">
      <alignment vertical="center" shrinkToFit="1"/>
      <protection hidden="1"/>
    </xf>
    <xf numFmtId="0" fontId="0" fillId="0" borderId="0" xfId="0" applyProtection="1">
      <alignment vertical="center"/>
      <protection hidden="1"/>
    </xf>
    <xf numFmtId="49" fontId="25" fillId="0" borderId="0" xfId="0" applyNumberFormat="1" applyFont="1" applyAlignment="1" applyProtection="1">
      <alignment vertical="center" shrinkToFit="1"/>
      <protection hidden="1"/>
    </xf>
    <xf numFmtId="49" fontId="22" fillId="0" borderId="0" xfId="0" applyNumberFormat="1" applyFont="1" applyProtection="1">
      <alignment vertical="center"/>
      <protection hidden="1"/>
    </xf>
    <xf numFmtId="49" fontId="108" fillId="0" borderId="0" xfId="0" applyNumberFormat="1" applyFont="1" applyProtection="1">
      <alignment vertical="center"/>
      <protection hidden="1"/>
    </xf>
    <xf numFmtId="49" fontId="95" fillId="0" borderId="0" xfId="0" applyNumberFormat="1" applyFont="1" applyProtection="1">
      <alignment vertical="center"/>
      <protection hidden="1"/>
    </xf>
    <xf numFmtId="49" fontId="22" fillId="4" borderId="0" xfId="0" applyNumberFormat="1" applyFont="1" applyFill="1" applyAlignment="1" applyProtection="1">
      <alignment vertical="center" shrinkToFit="1"/>
      <protection hidden="1"/>
    </xf>
    <xf numFmtId="0" fontId="36" fillId="4" borderId="0" xfId="0" applyFont="1" applyFill="1" applyAlignment="1" applyProtection="1">
      <alignment horizontal="center" vertical="center" shrinkToFit="1"/>
      <protection hidden="1"/>
    </xf>
    <xf numFmtId="0" fontId="36" fillId="10" borderId="0" xfId="0" applyFont="1" applyFill="1" applyAlignment="1" applyProtection="1">
      <alignment horizontal="center" vertical="center" shrinkToFit="1"/>
      <protection hidden="1"/>
    </xf>
    <xf numFmtId="0" fontId="22" fillId="6" borderId="0" xfId="0" applyFont="1" applyFill="1" applyAlignment="1" applyProtection="1">
      <alignment vertical="center" shrinkToFit="1"/>
      <protection hidden="1"/>
    </xf>
    <xf numFmtId="0" fontId="22" fillId="6" borderId="0" xfId="0" applyFont="1" applyFill="1" applyAlignment="1" applyProtection="1">
      <alignment vertical="center" wrapText="1" shrinkToFit="1"/>
      <protection hidden="1"/>
    </xf>
    <xf numFmtId="49" fontId="22" fillId="6" borderId="0" xfId="0" applyNumberFormat="1" applyFont="1" applyFill="1" applyAlignment="1" applyProtection="1">
      <alignment vertical="center" shrinkToFit="1"/>
      <protection hidden="1"/>
    </xf>
    <xf numFmtId="49" fontId="22" fillId="6" borderId="0" xfId="0" applyNumberFormat="1" applyFont="1" applyFill="1" applyAlignment="1" applyProtection="1">
      <alignment horizontal="center" vertical="center" shrinkToFit="1"/>
      <protection hidden="1"/>
    </xf>
    <xf numFmtId="49" fontId="22" fillId="14" borderId="0" xfId="0" applyNumberFormat="1" applyFont="1" applyFill="1" applyAlignment="1" applyProtection="1">
      <alignment horizontal="center" vertical="center" shrinkToFit="1"/>
      <protection hidden="1"/>
    </xf>
    <xf numFmtId="49" fontId="121" fillId="14" borderId="0" xfId="5" applyNumberFormat="1" applyFont="1" applyFill="1" applyAlignment="1" applyProtection="1">
      <alignment horizontal="center" vertical="center" shrinkToFit="1"/>
      <protection hidden="1"/>
    </xf>
    <xf numFmtId="49" fontId="22" fillId="23" borderId="0" xfId="0" applyNumberFormat="1" applyFont="1" applyFill="1" applyAlignment="1" applyProtection="1">
      <alignment vertical="center" shrinkToFit="1"/>
      <protection hidden="1"/>
    </xf>
    <xf numFmtId="0" fontId="49" fillId="0" borderId="0" xfId="0" applyFont="1" applyAlignment="1" applyProtection="1">
      <alignment vertical="center" shrinkToFit="1"/>
      <protection hidden="1"/>
    </xf>
    <xf numFmtId="0" fontId="49" fillId="10" borderId="0" xfId="0" applyFont="1" applyFill="1" applyAlignment="1" applyProtection="1">
      <alignment vertical="center" shrinkToFit="1"/>
      <protection hidden="1"/>
    </xf>
    <xf numFmtId="49" fontId="33" fillId="0" borderId="0" xfId="0" applyNumberFormat="1" applyFont="1" applyAlignment="1" applyProtection="1">
      <alignment vertical="center" shrinkToFit="1"/>
      <protection hidden="1"/>
    </xf>
    <xf numFmtId="49" fontId="121" fillId="0" borderId="0" xfId="5" applyNumberFormat="1" applyFont="1" applyAlignment="1" applyProtection="1">
      <alignment horizontal="left" vertical="center" shrinkToFit="1"/>
      <protection hidden="1"/>
    </xf>
    <xf numFmtId="49" fontId="22" fillId="0" borderId="0" xfId="0" applyNumberFormat="1" applyFont="1" applyAlignment="1" applyProtection="1">
      <alignment vertical="center" wrapText="1" shrinkToFit="1"/>
      <protection hidden="1"/>
    </xf>
    <xf numFmtId="0" fontId="72" fillId="0" borderId="0" xfId="2" applyFont="1" applyFill="1" applyBorder="1" applyAlignment="1" applyProtection="1">
      <alignment horizontal="center" vertical="center"/>
      <protection hidden="1"/>
    </xf>
    <xf numFmtId="0" fontId="22" fillId="10" borderId="0" xfId="0" applyFont="1" applyFill="1" applyAlignment="1" applyProtection="1">
      <alignment horizontal="left" vertical="center" shrinkToFit="1"/>
      <protection hidden="1"/>
    </xf>
    <xf numFmtId="0" fontId="22" fillId="10" borderId="0" xfId="0" applyFont="1" applyFill="1" applyAlignment="1" applyProtection="1">
      <alignment vertical="center" shrinkToFit="1"/>
      <protection hidden="1"/>
    </xf>
    <xf numFmtId="0" fontId="0" fillId="0" borderId="0" xfId="0" applyAlignment="1" applyProtection="1">
      <alignment vertical="center" shrinkToFit="1"/>
      <protection hidden="1"/>
    </xf>
    <xf numFmtId="0" fontId="36" fillId="0" borderId="0" xfId="0" applyFont="1" applyAlignment="1" applyProtection="1">
      <alignment vertical="center" shrinkToFit="1"/>
      <protection hidden="1"/>
    </xf>
    <xf numFmtId="178" fontId="36" fillId="4" borderId="0" xfId="0" applyNumberFormat="1" applyFont="1" applyFill="1" applyAlignment="1" applyProtection="1">
      <alignment vertical="center" shrinkToFit="1"/>
      <protection hidden="1"/>
    </xf>
    <xf numFmtId="0" fontId="22" fillId="10" borderId="0" xfId="0" applyFont="1" applyFill="1" applyAlignment="1" applyProtection="1">
      <alignment horizontal="center" vertical="center" shrinkToFit="1"/>
      <protection hidden="1"/>
    </xf>
    <xf numFmtId="49" fontId="33" fillId="0" borderId="0" xfId="0" applyNumberFormat="1" applyFont="1" applyProtection="1">
      <alignment vertical="center"/>
      <protection hidden="1"/>
    </xf>
    <xf numFmtId="0" fontId="36" fillId="22" borderId="0" xfId="0" applyFont="1" applyFill="1" applyAlignment="1" applyProtection="1">
      <alignment vertical="center" shrinkToFit="1"/>
      <protection hidden="1"/>
    </xf>
    <xf numFmtId="0" fontId="36" fillId="16" borderId="0" xfId="0" applyFont="1" applyFill="1" applyAlignment="1" applyProtection="1">
      <alignment vertical="center" shrinkToFit="1"/>
      <protection hidden="1"/>
    </xf>
    <xf numFmtId="0" fontId="22" fillId="12" borderId="1" xfId="0" applyFont="1" applyFill="1" applyBorder="1" applyAlignment="1" applyProtection="1">
      <alignment horizontal="center" vertical="center" shrinkToFit="1"/>
      <protection hidden="1"/>
    </xf>
    <xf numFmtId="0" fontId="36" fillId="4" borderId="1" xfId="0" applyFont="1" applyFill="1" applyBorder="1" applyAlignment="1" applyProtection="1">
      <alignment horizontal="center" vertical="center" shrinkToFit="1"/>
      <protection hidden="1"/>
    </xf>
    <xf numFmtId="178" fontId="36" fillId="4" borderId="0" xfId="4" applyNumberFormat="1" applyFont="1" applyFill="1" applyAlignment="1" applyProtection="1">
      <alignment vertical="center" shrinkToFit="1"/>
      <protection hidden="1"/>
    </xf>
    <xf numFmtId="0" fontId="22" fillId="12" borderId="1" xfId="0" applyFont="1" applyFill="1" applyBorder="1" applyAlignment="1" applyProtection="1">
      <alignment vertical="center" shrinkToFit="1"/>
      <protection hidden="1"/>
    </xf>
    <xf numFmtId="0" fontId="22" fillId="12" borderId="12" xfId="0" applyFont="1" applyFill="1" applyBorder="1" applyAlignment="1" applyProtection="1">
      <alignment horizontal="center" vertical="center" shrinkToFit="1"/>
      <protection hidden="1"/>
    </xf>
    <xf numFmtId="0" fontId="36" fillId="4" borderId="1" xfId="0" applyFont="1" applyFill="1" applyBorder="1" applyAlignment="1" applyProtection="1">
      <alignment vertical="center" shrinkToFit="1"/>
      <protection hidden="1"/>
    </xf>
    <xf numFmtId="49" fontId="22" fillId="0" borderId="152" xfId="0" applyNumberFormat="1" applyFont="1" applyBorder="1" applyAlignment="1" applyProtection="1">
      <alignment horizontal="left" vertical="center" shrinkToFit="1"/>
      <protection hidden="1"/>
    </xf>
    <xf numFmtId="49" fontId="22" fillId="0" borderId="166" xfId="0" applyNumberFormat="1" applyFont="1" applyBorder="1" applyAlignment="1" applyProtection="1">
      <alignment horizontal="center" vertical="center" shrinkToFit="1"/>
      <protection hidden="1"/>
    </xf>
    <xf numFmtId="49" fontId="60" fillId="0" borderId="167" xfId="0" applyNumberFormat="1" applyFont="1" applyBorder="1" applyAlignment="1" applyProtection="1">
      <alignment vertical="center" textRotation="255" shrinkToFit="1"/>
      <protection hidden="1"/>
    </xf>
    <xf numFmtId="49" fontId="22" fillId="0" borderId="167" xfId="0" applyNumberFormat="1" applyFont="1" applyBorder="1" applyAlignment="1" applyProtection="1">
      <alignment horizontal="center" vertical="center" wrapText="1" shrinkToFit="1"/>
      <protection hidden="1"/>
    </xf>
    <xf numFmtId="49" fontId="22" fillId="0" borderId="167" xfId="0" applyNumberFormat="1" applyFont="1" applyBorder="1" applyAlignment="1" applyProtection="1">
      <alignment horizontal="left" vertical="center" shrinkToFit="1"/>
      <protection hidden="1"/>
    </xf>
    <xf numFmtId="49" fontId="22" fillId="0" borderId="167" xfId="0" applyNumberFormat="1" applyFont="1" applyBorder="1" applyAlignment="1" applyProtection="1">
      <alignment vertical="center" shrinkToFit="1"/>
      <protection hidden="1"/>
    </xf>
    <xf numFmtId="49" fontId="22" fillId="42" borderId="168" xfId="0" applyNumberFormat="1" applyFont="1" applyFill="1" applyBorder="1" applyAlignment="1" applyProtection="1">
      <alignment vertical="center" shrinkToFit="1"/>
      <protection hidden="1"/>
    </xf>
    <xf numFmtId="49" fontId="22" fillId="0" borderId="169" xfId="0" applyNumberFormat="1" applyFont="1" applyBorder="1" applyAlignment="1" applyProtection="1">
      <alignment horizontal="center" vertical="center" shrinkToFit="1"/>
      <protection hidden="1"/>
    </xf>
    <xf numFmtId="49" fontId="22" fillId="42" borderId="170" xfId="0" applyNumberFormat="1" applyFont="1" applyFill="1" applyBorder="1" applyAlignment="1" applyProtection="1">
      <alignment vertical="center" shrinkToFit="1"/>
      <protection hidden="1"/>
    </xf>
    <xf numFmtId="0" fontId="22" fillId="10" borderId="0" xfId="0" applyFont="1" applyFill="1" applyProtection="1">
      <alignment vertical="center"/>
      <protection hidden="1"/>
    </xf>
    <xf numFmtId="49" fontId="22" fillId="0" borderId="171" xfId="0" applyNumberFormat="1" applyFont="1" applyBorder="1" applyAlignment="1" applyProtection="1">
      <alignment horizontal="center" vertical="center" shrinkToFit="1"/>
      <protection hidden="1"/>
    </xf>
    <xf numFmtId="49" fontId="60" fillId="0" borderId="172" xfId="0" applyNumberFormat="1" applyFont="1" applyBorder="1" applyAlignment="1" applyProtection="1">
      <alignment vertical="center" textRotation="255" shrinkToFit="1"/>
      <protection hidden="1"/>
    </xf>
    <xf numFmtId="49" fontId="22" fillId="0" borderId="172" xfId="0" applyNumberFormat="1" applyFont="1" applyBorder="1" applyAlignment="1" applyProtection="1">
      <alignment horizontal="center" vertical="center" shrinkToFit="1"/>
      <protection hidden="1"/>
    </xf>
    <xf numFmtId="49" fontId="22" fillId="0" borderId="172" xfId="0" applyNumberFormat="1" applyFont="1" applyBorder="1" applyAlignment="1" applyProtection="1">
      <alignment horizontal="left" vertical="center" shrinkToFit="1"/>
      <protection hidden="1"/>
    </xf>
    <xf numFmtId="49" fontId="22" fillId="42" borderId="173" xfId="0" applyNumberFormat="1" applyFont="1" applyFill="1" applyBorder="1" applyAlignment="1" applyProtection="1">
      <alignment vertical="center" shrinkToFit="1"/>
      <protection hidden="1"/>
    </xf>
    <xf numFmtId="49" fontId="36" fillId="4" borderId="0" xfId="0" applyNumberFormat="1" applyFont="1" applyFill="1" applyAlignment="1" applyProtection="1">
      <alignment horizontal="center" vertical="center" shrinkToFit="1"/>
      <protection hidden="1"/>
    </xf>
    <xf numFmtId="0" fontId="22" fillId="4" borderId="0" xfId="0" applyFont="1" applyFill="1" applyAlignment="1" applyProtection="1">
      <alignment vertical="center" shrinkToFit="1"/>
      <protection hidden="1"/>
    </xf>
    <xf numFmtId="0" fontId="36" fillId="18" borderId="0" xfId="0" applyFont="1" applyFill="1" applyAlignment="1" applyProtection="1">
      <alignment vertical="center" shrinkToFit="1"/>
      <protection hidden="1"/>
    </xf>
    <xf numFmtId="0" fontId="31" fillId="0" borderId="0" xfId="0" applyFont="1" applyAlignment="1" applyProtection="1">
      <alignment horizontal="center" vertical="center"/>
      <protection hidden="1"/>
    </xf>
    <xf numFmtId="0" fontId="22" fillId="10" borderId="0" xfId="0" applyFont="1" applyFill="1" applyAlignment="1" applyProtection="1">
      <alignment horizontal="center" vertical="center"/>
      <protection hidden="1"/>
    </xf>
    <xf numFmtId="0" fontId="33" fillId="27" borderId="1" xfId="0" applyFont="1" applyFill="1" applyBorder="1" applyAlignment="1" applyProtection="1">
      <alignment horizontal="center" vertical="center"/>
      <protection locked="0"/>
    </xf>
    <xf numFmtId="49" fontId="22" fillId="3" borderId="68" xfId="0" applyNumberFormat="1" applyFont="1" applyFill="1" applyBorder="1" applyAlignment="1" applyProtection="1">
      <alignment vertical="center" shrinkToFit="1"/>
      <protection hidden="1"/>
    </xf>
    <xf numFmtId="49" fontId="22" fillId="3" borderId="69" xfId="0" applyNumberFormat="1" applyFont="1" applyFill="1" applyBorder="1" applyAlignment="1" applyProtection="1">
      <alignment vertical="center" shrinkToFit="1"/>
      <protection hidden="1"/>
    </xf>
    <xf numFmtId="49" fontId="22" fillId="3" borderId="134" xfId="0" applyNumberFormat="1" applyFont="1" applyFill="1" applyBorder="1" applyAlignment="1" applyProtection="1">
      <alignment vertical="center" shrinkToFit="1"/>
      <protection hidden="1"/>
    </xf>
    <xf numFmtId="49" fontId="95" fillId="3" borderId="0" xfId="0" applyNumberFormat="1" applyFont="1" applyFill="1" applyAlignment="1" applyProtection="1">
      <alignment horizontal="center" vertical="center" shrinkToFit="1"/>
      <protection hidden="1"/>
    </xf>
    <xf numFmtId="49" fontId="94" fillId="3" borderId="0" xfId="0" applyNumberFormat="1" applyFont="1" applyFill="1" applyAlignment="1" applyProtection="1">
      <alignment horizontal="center" vertical="center" shrinkToFit="1"/>
      <protection hidden="1"/>
    </xf>
    <xf numFmtId="49" fontId="102" fillId="3" borderId="0" xfId="2" applyNumberFormat="1" applyFont="1" applyFill="1" applyAlignment="1" applyProtection="1">
      <alignment horizontal="center" vertical="center" shrinkToFit="1"/>
      <protection hidden="1"/>
    </xf>
    <xf numFmtId="49" fontId="101" fillId="3" borderId="0" xfId="2" applyNumberFormat="1" applyFont="1" applyFill="1" applyAlignment="1" applyProtection="1">
      <alignment horizontal="center" vertical="center" shrinkToFit="1"/>
      <protection hidden="1"/>
    </xf>
    <xf numFmtId="0" fontId="22" fillId="12" borderId="0" xfId="0" applyFont="1" applyFill="1" applyAlignment="1" applyProtection="1">
      <alignment vertical="center" shrinkToFit="1"/>
      <protection hidden="1"/>
    </xf>
    <xf numFmtId="0" fontId="49" fillId="12" borderId="0" xfId="0" applyFont="1" applyFill="1" applyAlignment="1" applyProtection="1">
      <alignment vertical="center" shrinkToFit="1"/>
      <protection hidden="1"/>
    </xf>
    <xf numFmtId="49" fontId="28" fillId="0" borderId="0" xfId="0" applyNumberFormat="1" applyFont="1" applyAlignment="1" applyProtection="1">
      <alignment vertical="center" shrinkToFit="1"/>
      <protection hidden="1"/>
    </xf>
    <xf numFmtId="49" fontId="116" fillId="11" borderId="0" xfId="0" applyNumberFormat="1" applyFont="1" applyFill="1" applyAlignment="1" applyProtection="1">
      <alignment vertical="center" shrinkToFit="1"/>
      <protection hidden="1"/>
    </xf>
    <xf numFmtId="49" fontId="116" fillId="0" borderId="0" xfId="0" applyNumberFormat="1" applyFont="1" applyAlignment="1" applyProtection="1">
      <alignment vertical="center" shrinkToFit="1"/>
      <protection hidden="1"/>
    </xf>
    <xf numFmtId="49" fontId="99" fillId="11" borderId="0" xfId="0" applyNumberFormat="1" applyFont="1" applyFill="1" applyAlignment="1" applyProtection="1">
      <alignment vertical="center" shrinkToFit="1"/>
      <protection hidden="1"/>
    </xf>
    <xf numFmtId="49" fontId="26" fillId="0" borderId="0" xfId="0" applyNumberFormat="1" applyFont="1" applyAlignment="1" applyProtection="1">
      <alignment vertical="center" shrinkToFit="1"/>
      <protection hidden="1"/>
    </xf>
    <xf numFmtId="49" fontId="26" fillId="12" borderId="0" xfId="0" applyNumberFormat="1" applyFont="1" applyFill="1" applyAlignment="1" applyProtection="1">
      <alignment vertical="center" shrinkToFit="1"/>
      <protection hidden="1"/>
    </xf>
    <xf numFmtId="0" fontId="0" fillId="12" borderId="0" xfId="0" applyFill="1">
      <alignment vertical="center"/>
    </xf>
    <xf numFmtId="0" fontId="0" fillId="25" borderId="0" xfId="0" applyFill="1" applyProtection="1">
      <alignment vertical="center"/>
      <protection hidden="1"/>
    </xf>
    <xf numFmtId="0" fontId="29" fillId="25" borderId="1" xfId="0" applyFont="1" applyFill="1" applyBorder="1" applyAlignment="1" applyProtection="1">
      <alignment horizontal="center" vertical="center"/>
      <protection hidden="1"/>
    </xf>
    <xf numFmtId="0" fontId="29" fillId="25" borderId="10" xfId="0" applyFont="1" applyFill="1" applyBorder="1" applyAlignment="1" applyProtection="1">
      <alignment horizontal="center" vertical="center"/>
      <protection hidden="1"/>
    </xf>
    <xf numFmtId="0" fontId="0" fillId="25" borderId="12" xfId="0" applyFill="1" applyBorder="1" applyProtection="1">
      <alignment vertical="center"/>
      <protection hidden="1"/>
    </xf>
    <xf numFmtId="0" fontId="0" fillId="25" borderId="3" xfId="0" applyFill="1" applyBorder="1" applyProtection="1">
      <alignment vertical="center"/>
      <protection hidden="1"/>
    </xf>
    <xf numFmtId="0" fontId="0" fillId="25" borderId="4" xfId="0" applyFill="1" applyBorder="1" applyProtection="1">
      <alignment vertical="center"/>
      <protection hidden="1"/>
    </xf>
    <xf numFmtId="0" fontId="29" fillId="25" borderId="4" xfId="0" applyFont="1" applyFill="1" applyBorder="1" applyAlignment="1" applyProtection="1">
      <alignment horizontal="center" vertical="center"/>
      <protection hidden="1"/>
    </xf>
    <xf numFmtId="0" fontId="0" fillId="25" borderId="5" xfId="0" applyFill="1" applyBorder="1" applyProtection="1">
      <alignment vertical="center"/>
      <protection hidden="1"/>
    </xf>
    <xf numFmtId="0" fontId="0" fillId="25" borderId="13" xfId="0" applyFill="1" applyBorder="1" applyProtection="1">
      <alignment vertical="center"/>
      <protection hidden="1"/>
    </xf>
    <xf numFmtId="0" fontId="0" fillId="25" borderId="9" xfId="0" applyFill="1" applyBorder="1" applyProtection="1">
      <alignment vertical="center"/>
      <protection hidden="1"/>
    </xf>
    <xf numFmtId="0" fontId="88" fillId="25" borderId="0" xfId="0" applyFont="1" applyFill="1" applyProtection="1">
      <alignment vertical="center"/>
      <protection hidden="1"/>
    </xf>
    <xf numFmtId="0" fontId="122" fillId="25" borderId="13" xfId="0" applyFont="1" applyFill="1" applyBorder="1" applyAlignment="1" applyProtection="1">
      <protection hidden="1"/>
    </xf>
    <xf numFmtId="0" fontId="122" fillId="25" borderId="9" xfId="0" applyFont="1" applyFill="1" applyBorder="1" applyAlignment="1" applyProtection="1">
      <protection hidden="1"/>
    </xf>
    <xf numFmtId="0" fontId="122" fillId="25" borderId="0" xfId="0" applyFont="1" applyFill="1" applyAlignment="1" applyProtection="1">
      <protection hidden="1"/>
    </xf>
    <xf numFmtId="0" fontId="29" fillId="25" borderId="0" xfId="0" applyFont="1" applyFill="1" applyAlignment="1" applyProtection="1">
      <protection hidden="1"/>
    </xf>
    <xf numFmtId="0" fontId="122" fillId="25" borderId="0" xfId="0" applyFont="1" applyFill="1" applyAlignment="1" applyProtection="1">
      <alignment horizontal="distributed"/>
      <protection hidden="1"/>
    </xf>
    <xf numFmtId="0" fontId="0" fillId="25" borderId="13" xfId="0" applyFill="1" applyBorder="1" applyAlignment="1" applyProtection="1">
      <protection hidden="1"/>
    </xf>
    <xf numFmtId="0" fontId="43" fillId="25" borderId="0" xfId="0" applyFont="1" applyFill="1" applyAlignment="1" applyProtection="1">
      <alignment horizontal="right"/>
      <protection hidden="1"/>
    </xf>
    <xf numFmtId="0" fontId="43" fillId="25" borderId="0" xfId="0" applyFont="1" applyFill="1" applyAlignment="1" applyProtection="1">
      <alignment horizontal="left"/>
      <protection hidden="1"/>
    </xf>
    <xf numFmtId="0" fontId="0" fillId="25" borderId="0" xfId="0" applyFill="1" applyAlignment="1" applyProtection="1">
      <protection hidden="1"/>
    </xf>
    <xf numFmtId="0" fontId="29" fillId="25" borderId="13" xfId="0" applyFont="1" applyFill="1" applyBorder="1" applyProtection="1">
      <alignment vertical="center"/>
      <protection hidden="1"/>
    </xf>
    <xf numFmtId="0" fontId="29" fillId="25" borderId="0" xfId="0" applyFont="1" applyFill="1" applyAlignment="1" applyProtection="1">
      <alignment vertical="center" wrapText="1"/>
      <protection hidden="1"/>
    </xf>
    <xf numFmtId="0" fontId="29" fillId="25" borderId="0" xfId="0" applyFont="1" applyFill="1" applyProtection="1">
      <alignment vertical="center"/>
      <protection hidden="1"/>
    </xf>
    <xf numFmtId="0" fontId="88" fillId="25" borderId="0" xfId="0" applyFont="1" applyFill="1" applyAlignment="1" applyProtection="1">
      <protection hidden="1"/>
    </xf>
    <xf numFmtId="0" fontId="0" fillId="25" borderId="9" xfId="0" applyFill="1" applyBorder="1" applyAlignment="1" applyProtection="1">
      <protection hidden="1"/>
    </xf>
    <xf numFmtId="0" fontId="29" fillId="25" borderId="4" xfId="0" applyFont="1" applyFill="1" applyBorder="1" applyAlignment="1" applyProtection="1">
      <alignment horizontal="right" vertical="center"/>
      <protection hidden="1"/>
    </xf>
    <xf numFmtId="0" fontId="29" fillId="25" borderId="0" xfId="0" applyFont="1" applyFill="1" applyAlignment="1" applyProtection="1">
      <alignment horizontal="right" vertical="center"/>
      <protection hidden="1"/>
    </xf>
    <xf numFmtId="0" fontId="0" fillId="12" borderId="0" xfId="0" applyFill="1" applyProtection="1">
      <alignment vertical="center"/>
      <protection hidden="1"/>
    </xf>
    <xf numFmtId="0" fontId="88" fillId="29" borderId="0" xfId="0" applyFont="1" applyFill="1" applyProtection="1">
      <alignment vertical="center"/>
      <protection hidden="1"/>
    </xf>
    <xf numFmtId="0" fontId="0" fillId="25" borderId="6" xfId="0" applyFill="1" applyBorder="1" applyProtection="1">
      <alignment vertical="center"/>
      <protection hidden="1"/>
    </xf>
    <xf numFmtId="0" fontId="88" fillId="25" borderId="7" xfId="0" applyFont="1" applyFill="1" applyBorder="1" applyProtection="1">
      <alignment vertical="center"/>
      <protection hidden="1"/>
    </xf>
    <xf numFmtId="0" fontId="0" fillId="25" borderId="8" xfId="0" applyFill="1" applyBorder="1" applyProtection="1">
      <alignment vertical="center"/>
      <protection hidden="1"/>
    </xf>
    <xf numFmtId="0" fontId="49" fillId="0" borderId="0" xfId="0" quotePrefix="1" applyFont="1" applyAlignment="1" applyProtection="1">
      <alignment vertical="center" shrinkToFit="1"/>
      <protection hidden="1"/>
    </xf>
    <xf numFmtId="0" fontId="31" fillId="0" borderId="0" xfId="1" applyFill="1" applyBorder="1" applyAlignment="1" applyProtection="1">
      <alignment horizontal="center" vertical="center"/>
      <protection hidden="1"/>
    </xf>
    <xf numFmtId="49" fontId="28" fillId="0" borderId="0" xfId="0" applyNumberFormat="1" applyFont="1">
      <alignment vertical="center"/>
    </xf>
    <xf numFmtId="49" fontId="28" fillId="12" borderId="0" xfId="0" applyNumberFormat="1" applyFont="1" applyFill="1">
      <alignment vertical="center"/>
    </xf>
    <xf numFmtId="49" fontId="28" fillId="0" borderId="0" xfId="0" applyNumberFormat="1" applyFont="1" applyProtection="1">
      <alignment vertical="center"/>
      <protection hidden="1"/>
    </xf>
    <xf numFmtId="49" fontId="148" fillId="0" borderId="0" xfId="0" applyNumberFormat="1" applyFont="1" applyProtection="1">
      <alignment vertical="center"/>
      <protection hidden="1"/>
    </xf>
    <xf numFmtId="49" fontId="147" fillId="0" borderId="0" xfId="0" applyNumberFormat="1" applyFont="1" applyProtection="1">
      <alignment vertical="center"/>
      <protection hidden="1"/>
    </xf>
    <xf numFmtId="49" fontId="26" fillId="0" borderId="0" xfId="0" applyNumberFormat="1" applyFont="1" applyAlignment="1" applyProtection="1">
      <alignment vertical="center" wrapText="1"/>
      <protection hidden="1"/>
    </xf>
    <xf numFmtId="49" fontId="28" fillId="0" borderId="0" xfId="0" applyNumberFormat="1" applyFont="1" applyAlignment="1" applyProtection="1">
      <alignment horizontal="left" vertical="center"/>
      <protection hidden="1"/>
    </xf>
    <xf numFmtId="49" fontId="29" fillId="0" borderId="0" xfId="0" applyNumberFormat="1" applyFont="1" applyProtection="1">
      <alignment vertical="center"/>
      <protection hidden="1"/>
    </xf>
    <xf numFmtId="49" fontId="28" fillId="0" borderId="3" xfId="0" applyNumberFormat="1" applyFont="1" applyBorder="1" applyAlignment="1" applyProtection="1">
      <alignment horizontal="left" vertical="center"/>
      <protection hidden="1"/>
    </xf>
    <xf numFmtId="49" fontId="88" fillId="0" borderId="0" xfId="0" applyNumberFormat="1" applyFont="1" applyProtection="1">
      <alignment vertical="center"/>
      <protection hidden="1"/>
    </xf>
    <xf numFmtId="49" fontId="88" fillId="12" borderId="0" xfId="0" applyNumberFormat="1" applyFont="1" applyFill="1" applyProtection="1">
      <alignment vertical="center"/>
      <protection hidden="1"/>
    </xf>
    <xf numFmtId="0" fontId="88" fillId="0" borderId="0" xfId="0" applyFont="1" applyAlignment="1" applyProtection="1">
      <alignment horizontal="right" vertical="center"/>
      <protection hidden="1"/>
    </xf>
    <xf numFmtId="49" fontId="88" fillId="0" borderId="0" xfId="0" quotePrefix="1" applyNumberFormat="1" applyFont="1" applyProtection="1">
      <alignment vertical="center"/>
      <protection hidden="1"/>
    </xf>
    <xf numFmtId="178" fontId="22" fillId="9" borderId="0" xfId="0" applyNumberFormat="1" applyFont="1" applyFill="1" applyAlignment="1" applyProtection="1">
      <alignment vertical="center" shrinkToFit="1"/>
      <protection hidden="1"/>
    </xf>
    <xf numFmtId="49" fontId="22" fillId="9" borderId="0" xfId="0" applyNumberFormat="1" applyFont="1" applyFill="1" applyAlignment="1">
      <alignment vertical="center" shrinkToFit="1"/>
    </xf>
    <xf numFmtId="178" fontId="25" fillId="9" borderId="0" xfId="0" applyNumberFormat="1" applyFont="1" applyFill="1" applyAlignment="1" applyProtection="1">
      <alignment vertical="center" shrinkToFit="1"/>
      <protection hidden="1"/>
    </xf>
    <xf numFmtId="178" fontId="154" fillId="9" borderId="0" xfId="0" applyNumberFormat="1" applyFont="1" applyFill="1" applyAlignment="1" applyProtection="1">
      <alignment vertical="center" shrinkToFit="1"/>
      <protection hidden="1"/>
    </xf>
    <xf numFmtId="178" fontId="25" fillId="9" borderId="3" xfId="0" applyNumberFormat="1" applyFont="1" applyFill="1" applyBorder="1" applyAlignment="1" applyProtection="1">
      <alignment vertical="center" shrinkToFit="1"/>
      <protection hidden="1"/>
    </xf>
    <xf numFmtId="178" fontId="25" fillId="9" borderId="4" xfId="0" applyNumberFormat="1" applyFont="1" applyFill="1" applyBorder="1" applyAlignment="1" applyProtection="1">
      <alignment vertical="center" shrinkToFit="1"/>
      <protection hidden="1"/>
    </xf>
    <xf numFmtId="178" fontId="25" fillId="9" borderId="6" xfId="0" applyNumberFormat="1" applyFont="1" applyFill="1" applyBorder="1" applyAlignment="1" applyProtection="1">
      <alignment vertical="center" shrinkToFit="1"/>
      <protection hidden="1"/>
    </xf>
    <xf numFmtId="178" fontId="25" fillId="9" borderId="7" xfId="0" applyNumberFormat="1" applyFont="1" applyFill="1" applyBorder="1" applyAlignment="1" applyProtection="1">
      <alignment vertical="center" shrinkToFit="1"/>
      <protection hidden="1"/>
    </xf>
    <xf numFmtId="178" fontId="155" fillId="9" borderId="0" xfId="0" applyNumberFormat="1" applyFont="1" applyFill="1" applyAlignment="1" applyProtection="1">
      <alignment vertical="center" shrinkToFit="1"/>
      <protection hidden="1"/>
    </xf>
    <xf numFmtId="178" fontId="25" fillId="9" borderId="0" xfId="0" applyNumberFormat="1" applyFont="1" applyFill="1" applyAlignment="1" applyProtection="1">
      <alignment horizontal="center" vertical="center" shrinkToFit="1"/>
      <protection hidden="1"/>
    </xf>
    <xf numFmtId="178" fontId="25" fillId="9" borderId="0" xfId="0" applyNumberFormat="1" applyFont="1" applyFill="1" applyAlignment="1" applyProtection="1">
      <alignment horizontal="right" vertical="center" shrinkToFit="1"/>
      <protection hidden="1"/>
    </xf>
    <xf numFmtId="178" fontId="45" fillId="9" borderId="0" xfId="0" applyNumberFormat="1" applyFont="1" applyFill="1" applyAlignment="1" applyProtection="1">
      <alignment horizontal="center" vertical="center"/>
      <protection hidden="1"/>
    </xf>
    <xf numFmtId="178" fontId="45" fillId="9" borderId="0" xfId="0" applyNumberFormat="1" applyFont="1" applyFill="1" applyAlignment="1" applyProtection="1">
      <alignment horizontal="right" vertical="center"/>
      <protection hidden="1"/>
    </xf>
    <xf numFmtId="178" fontId="156" fillId="9" borderId="0" xfId="0" applyNumberFormat="1" applyFont="1" applyFill="1" applyProtection="1">
      <alignment vertical="center"/>
      <protection hidden="1"/>
    </xf>
    <xf numFmtId="178" fontId="29" fillId="9" borderId="0" xfId="0" applyNumberFormat="1" applyFont="1" applyFill="1" applyProtection="1">
      <alignment vertical="center"/>
      <protection hidden="1"/>
    </xf>
    <xf numFmtId="178" fontId="156" fillId="9" borderId="0" xfId="0" applyNumberFormat="1" applyFont="1" applyFill="1" applyAlignment="1" applyProtection="1">
      <alignment horizontal="left" vertical="center"/>
      <protection hidden="1"/>
    </xf>
    <xf numFmtId="178" fontId="26" fillId="9" borderId="0" xfId="0" applyNumberFormat="1" applyFont="1" applyFill="1" applyAlignment="1" applyProtection="1">
      <alignment vertical="center" shrinkToFit="1"/>
      <protection hidden="1"/>
    </xf>
    <xf numFmtId="184" fontId="27" fillId="9" borderId="0" xfId="0" applyNumberFormat="1" applyFont="1" applyFill="1" applyAlignment="1" applyProtection="1">
      <alignment vertical="center" shrinkToFit="1"/>
      <protection locked="0" hidden="1"/>
    </xf>
    <xf numFmtId="178" fontId="28" fillId="9" borderId="0" xfId="0" applyNumberFormat="1" applyFont="1" applyFill="1" applyAlignment="1" applyProtection="1">
      <alignment vertical="center" shrinkToFit="1"/>
      <protection hidden="1"/>
    </xf>
    <xf numFmtId="49" fontId="146" fillId="9" borderId="0" xfId="0" applyNumberFormat="1" applyFont="1" applyFill="1" applyAlignment="1">
      <alignment vertical="center" shrinkToFit="1"/>
    </xf>
    <xf numFmtId="49" fontId="26" fillId="9" borderId="0" xfId="0" applyNumberFormat="1" applyFont="1" applyFill="1" applyAlignment="1">
      <alignment vertical="center" shrinkToFit="1"/>
    </xf>
    <xf numFmtId="49" fontId="145" fillId="9" borderId="0" xfId="0" applyNumberFormat="1" applyFont="1" applyFill="1" applyAlignment="1" applyProtection="1">
      <alignment vertical="center" shrinkToFit="1"/>
      <protection hidden="1"/>
    </xf>
    <xf numFmtId="49" fontId="88" fillId="12" borderId="248" xfId="0" applyNumberFormat="1" applyFont="1" applyFill="1" applyBorder="1" applyAlignment="1">
      <alignment vertical="center" shrinkToFit="1"/>
    </xf>
    <xf numFmtId="49" fontId="88" fillId="12" borderId="250" xfId="0" applyNumberFormat="1" applyFont="1" applyFill="1" applyBorder="1" applyAlignment="1">
      <alignment vertical="center" shrinkToFit="1"/>
    </xf>
    <xf numFmtId="49" fontId="88" fillId="9" borderId="59" xfId="0" applyNumberFormat="1" applyFont="1" applyFill="1" applyBorder="1" applyAlignment="1">
      <alignment vertical="center" shrinkToFit="1"/>
    </xf>
    <xf numFmtId="49" fontId="88" fillId="9" borderId="5" xfId="0" applyNumberFormat="1" applyFont="1" applyFill="1" applyBorder="1" applyAlignment="1">
      <alignment vertical="center" shrinkToFit="1"/>
    </xf>
    <xf numFmtId="49" fontId="88" fillId="9" borderId="62" xfId="0" applyNumberFormat="1" applyFont="1" applyFill="1" applyBorder="1" applyAlignment="1">
      <alignment vertical="center" shrinkToFit="1"/>
    </xf>
    <xf numFmtId="49" fontId="88" fillId="9" borderId="0" xfId="0" applyNumberFormat="1" applyFont="1" applyFill="1" applyAlignment="1">
      <alignment horizontal="center" vertical="center" shrinkToFit="1"/>
    </xf>
    <xf numFmtId="49" fontId="88" fillId="9" borderId="0" xfId="0" applyNumberFormat="1" applyFont="1" applyFill="1" applyAlignment="1">
      <alignment vertical="center" shrinkToFit="1"/>
    </xf>
    <xf numFmtId="49" fontId="25" fillId="9" borderId="13" xfId="0" applyNumberFormat="1" applyFont="1" applyFill="1" applyBorder="1" applyAlignment="1">
      <alignment vertical="center" wrapText="1" shrinkToFit="1"/>
    </xf>
    <xf numFmtId="49" fontId="159" fillId="9" borderId="0" xfId="0" applyNumberFormat="1" applyFont="1" applyFill="1" applyAlignment="1">
      <alignment vertical="center" wrapText="1" shrinkToFit="1"/>
    </xf>
    <xf numFmtId="49" fontId="159" fillId="9" borderId="58" xfId="0" applyNumberFormat="1" applyFont="1" applyFill="1" applyBorder="1" applyAlignment="1">
      <alignment vertical="center" wrapText="1" shrinkToFit="1"/>
    </xf>
    <xf numFmtId="178" fontId="88" fillId="9" borderId="62" xfId="0" applyNumberFormat="1" applyFont="1" applyFill="1" applyBorder="1" applyAlignment="1" applyProtection="1">
      <alignment vertical="center" wrapText="1" shrinkToFit="1"/>
      <protection hidden="1"/>
    </xf>
    <xf numFmtId="178" fontId="28" fillId="9" borderId="13" xfId="0" applyNumberFormat="1" applyFont="1" applyFill="1" applyBorder="1" applyAlignment="1" applyProtection="1">
      <alignment horizontal="center" vertical="top" wrapText="1" shrinkToFit="1"/>
      <protection hidden="1"/>
    </xf>
    <xf numFmtId="178" fontId="26" fillId="9" borderId="57" xfId="0" applyNumberFormat="1" applyFont="1" applyFill="1" applyBorder="1" applyAlignment="1" applyProtection="1">
      <alignment vertical="center" wrapText="1" shrinkToFit="1"/>
      <protection hidden="1"/>
    </xf>
    <xf numFmtId="49" fontId="88" fillId="9" borderId="259" xfId="0" applyNumberFormat="1" applyFont="1" applyFill="1" applyBorder="1" applyAlignment="1">
      <alignment vertical="center" shrinkToFit="1"/>
    </xf>
    <xf numFmtId="49" fontId="88" fillId="9" borderId="260" xfId="0" applyNumberFormat="1" applyFont="1" applyFill="1" applyBorder="1" applyAlignment="1">
      <alignment vertical="center" shrinkToFit="1"/>
    </xf>
    <xf numFmtId="178" fontId="26" fillId="9" borderId="254" xfId="0" applyNumberFormat="1" applyFont="1" applyFill="1" applyBorder="1" applyAlignment="1" applyProtection="1">
      <alignment vertical="center" shrinkToFit="1"/>
      <protection hidden="1"/>
    </xf>
    <xf numFmtId="178" fontId="28" fillId="9" borderId="234" xfId="0" applyNumberFormat="1" applyFont="1" applyFill="1" applyBorder="1" applyAlignment="1" applyProtection="1">
      <alignment vertical="center" shrinkToFit="1"/>
      <protection hidden="1"/>
    </xf>
    <xf numFmtId="178" fontId="163" fillId="9" borderId="234" xfId="0" applyNumberFormat="1" applyFont="1" applyFill="1" applyBorder="1" applyAlignment="1" applyProtection="1">
      <alignment vertical="center" shrinkToFit="1"/>
      <protection hidden="1"/>
    </xf>
    <xf numFmtId="178" fontId="163" fillId="9" borderId="0" xfId="0" applyNumberFormat="1" applyFont="1" applyFill="1" applyAlignment="1" applyProtection="1">
      <alignment vertical="center" shrinkToFit="1"/>
      <protection hidden="1"/>
    </xf>
    <xf numFmtId="178" fontId="163" fillId="9" borderId="254" xfId="0" applyNumberFormat="1" applyFont="1" applyFill="1" applyBorder="1" applyAlignment="1" applyProtection="1">
      <alignment vertical="center" shrinkToFit="1"/>
      <protection hidden="1"/>
    </xf>
    <xf numFmtId="178" fontId="88" fillId="9" borderId="248" xfId="0" applyNumberFormat="1" applyFont="1" applyFill="1" applyBorder="1" applyAlignment="1" applyProtection="1">
      <alignment vertical="center" shrinkToFit="1"/>
      <protection hidden="1"/>
    </xf>
    <xf numFmtId="178" fontId="88" fillId="9" borderId="250" xfId="0" applyNumberFormat="1" applyFont="1" applyFill="1" applyBorder="1" applyAlignment="1" applyProtection="1">
      <alignment vertical="center" shrinkToFit="1"/>
      <protection hidden="1"/>
    </xf>
    <xf numFmtId="178" fontId="88" fillId="9" borderId="251" xfId="0" applyNumberFormat="1" applyFont="1" applyFill="1" applyBorder="1" applyAlignment="1" applyProtection="1">
      <alignment vertical="center" shrinkToFit="1"/>
      <protection hidden="1"/>
    </xf>
    <xf numFmtId="178" fontId="88" fillId="9" borderId="249" xfId="0" applyNumberFormat="1" applyFont="1" applyFill="1" applyBorder="1" applyAlignment="1" applyProtection="1">
      <alignment vertical="center" shrinkToFit="1"/>
      <protection hidden="1"/>
    </xf>
    <xf numFmtId="178" fontId="88" fillId="9" borderId="59" xfId="0" applyNumberFormat="1" applyFont="1" applyFill="1" applyBorder="1" applyAlignment="1" applyProtection="1">
      <alignment vertical="center" shrinkToFit="1"/>
      <protection hidden="1"/>
    </xf>
    <xf numFmtId="178" fontId="88" fillId="9" borderId="5" xfId="0" applyNumberFormat="1" applyFont="1" applyFill="1" applyBorder="1" applyAlignment="1" applyProtection="1">
      <alignment vertical="center" shrinkToFit="1"/>
      <protection hidden="1"/>
    </xf>
    <xf numFmtId="178" fontId="88" fillId="9" borderId="0" xfId="0" applyNumberFormat="1" applyFont="1" applyFill="1" applyAlignment="1" applyProtection="1">
      <alignment horizontal="center" vertical="center" shrinkToFit="1"/>
      <protection hidden="1"/>
    </xf>
    <xf numFmtId="178" fontId="28" fillId="9" borderId="58" xfId="0" applyNumberFormat="1" applyFont="1" applyFill="1" applyBorder="1" applyAlignment="1" applyProtection="1">
      <alignment vertical="center" shrinkToFit="1"/>
      <protection hidden="1"/>
    </xf>
    <xf numFmtId="178" fontId="88" fillId="9" borderId="261" xfId="0" applyNumberFormat="1" applyFont="1" applyFill="1" applyBorder="1" applyAlignment="1" applyProtection="1">
      <alignment vertical="center" wrapText="1" shrinkToFit="1"/>
      <protection hidden="1"/>
    </xf>
    <xf numFmtId="178" fontId="88" fillId="9" borderId="235" xfId="0" applyNumberFormat="1" applyFont="1" applyFill="1" applyBorder="1" applyAlignment="1" applyProtection="1">
      <alignment vertical="center" wrapText="1" shrinkToFit="1"/>
      <protection hidden="1"/>
    </xf>
    <xf numFmtId="178" fontId="163" fillId="9" borderId="234" xfId="0" applyNumberFormat="1" applyFont="1" applyFill="1" applyBorder="1" applyAlignment="1" applyProtection="1">
      <alignment vertical="center" wrapText="1" shrinkToFit="1"/>
      <protection hidden="1"/>
    </xf>
    <xf numFmtId="178" fontId="163" fillId="9" borderId="262" xfId="0" applyNumberFormat="1" applyFont="1" applyFill="1" applyBorder="1" applyAlignment="1" applyProtection="1">
      <alignment vertical="center" wrapText="1" shrinkToFit="1"/>
      <protection hidden="1"/>
    </xf>
    <xf numFmtId="178" fontId="29" fillId="9" borderId="57" xfId="0" applyNumberFormat="1" applyFont="1" applyFill="1" applyBorder="1" applyAlignment="1" applyProtection="1">
      <alignment vertical="center" shrinkToFit="1"/>
      <protection hidden="1"/>
    </xf>
    <xf numFmtId="178" fontId="88" fillId="9" borderId="8" xfId="0" applyNumberFormat="1" applyFont="1" applyFill="1" applyBorder="1" applyAlignment="1" applyProtection="1">
      <alignment vertical="center" shrinkToFit="1"/>
      <protection hidden="1"/>
    </xf>
    <xf numFmtId="178" fontId="29" fillId="9" borderId="249" xfId="0" applyNumberFormat="1" applyFont="1" applyFill="1" applyBorder="1" applyAlignment="1" applyProtection="1">
      <alignment vertical="center" shrinkToFit="1"/>
      <protection hidden="1"/>
    </xf>
    <xf numFmtId="178" fontId="29" fillId="9" borderId="252" xfId="0" applyNumberFormat="1" applyFont="1" applyFill="1" applyBorder="1" applyAlignment="1" applyProtection="1">
      <alignment vertical="center" shrinkToFit="1"/>
      <protection hidden="1"/>
    </xf>
    <xf numFmtId="178" fontId="103" fillId="9" borderId="59" xfId="0" applyNumberFormat="1" applyFont="1" applyFill="1" applyBorder="1" applyAlignment="1" applyProtection="1">
      <alignment vertical="center" shrinkToFit="1"/>
      <protection hidden="1"/>
    </xf>
    <xf numFmtId="178" fontId="103" fillId="9" borderId="5" xfId="0" applyNumberFormat="1" applyFont="1" applyFill="1" applyBorder="1" applyAlignment="1" applyProtection="1">
      <alignment vertical="center" shrinkToFit="1"/>
      <protection hidden="1"/>
    </xf>
    <xf numFmtId="178" fontId="103" fillId="9" borderId="62" xfId="0" applyNumberFormat="1" applyFont="1" applyFill="1" applyBorder="1" applyAlignment="1" applyProtection="1">
      <alignment vertical="center" shrinkToFit="1"/>
      <protection hidden="1"/>
    </xf>
    <xf numFmtId="178" fontId="103" fillId="9" borderId="9" xfId="0" applyNumberFormat="1" applyFont="1" applyFill="1" applyBorder="1" applyAlignment="1" applyProtection="1">
      <alignment vertical="center" shrinkToFit="1"/>
      <protection hidden="1"/>
    </xf>
    <xf numFmtId="178" fontId="29" fillId="9" borderId="59" xfId="0" applyNumberFormat="1" applyFont="1" applyFill="1" applyBorder="1" applyAlignment="1" applyProtection="1">
      <alignment vertical="center" wrapText="1" shrinkToFit="1"/>
      <protection hidden="1"/>
    </xf>
    <xf numFmtId="178" fontId="29" fillId="9" borderId="5" xfId="0" applyNumberFormat="1" applyFont="1" applyFill="1" applyBorder="1" applyAlignment="1" applyProtection="1">
      <alignment vertical="center" shrinkToFit="1"/>
      <protection hidden="1"/>
    </xf>
    <xf numFmtId="178" fontId="26" fillId="9" borderId="13" xfId="0" applyNumberFormat="1" applyFont="1" applyFill="1" applyBorder="1" applyAlignment="1" applyProtection="1">
      <alignment vertical="top" shrinkToFit="1"/>
      <protection hidden="1"/>
    </xf>
    <xf numFmtId="178" fontId="29" fillId="9" borderId="8" xfId="0" applyNumberFormat="1" applyFont="1" applyFill="1" applyBorder="1" applyAlignment="1" applyProtection="1">
      <alignment vertical="center" shrinkToFit="1"/>
      <protection hidden="1"/>
    </xf>
    <xf numFmtId="178" fontId="26" fillId="9" borderId="6" xfId="0" applyNumberFormat="1" applyFont="1" applyFill="1" applyBorder="1" applyAlignment="1" applyProtection="1">
      <alignment vertical="center" shrinkToFit="1"/>
      <protection hidden="1"/>
    </xf>
    <xf numFmtId="178" fontId="103" fillId="9" borderId="57" xfId="0" applyNumberFormat="1" applyFont="1" applyFill="1" applyBorder="1" applyAlignment="1" applyProtection="1">
      <alignment vertical="center" shrinkToFit="1"/>
      <protection hidden="1"/>
    </xf>
    <xf numFmtId="178" fontId="103" fillId="9" borderId="8" xfId="0" applyNumberFormat="1" applyFont="1" applyFill="1" applyBorder="1" applyAlignment="1" applyProtection="1">
      <alignment vertical="center" shrinkToFit="1"/>
      <protection hidden="1"/>
    </xf>
    <xf numFmtId="178" fontId="28" fillId="9" borderId="3" xfId="0" applyNumberFormat="1" applyFont="1" applyFill="1" applyBorder="1" applyAlignment="1" applyProtection="1">
      <alignment vertical="center" shrinkToFit="1"/>
      <protection hidden="1"/>
    </xf>
    <xf numFmtId="178" fontId="26" fillId="9" borderId="13" xfId="0" applyNumberFormat="1" applyFont="1" applyFill="1" applyBorder="1" applyAlignment="1" applyProtection="1">
      <alignment vertical="center" shrinkToFit="1"/>
      <protection hidden="1"/>
    </xf>
    <xf numFmtId="178" fontId="29" fillId="9" borderId="261" xfId="0" applyNumberFormat="1" applyFont="1" applyFill="1" applyBorder="1" applyAlignment="1" applyProtection="1">
      <alignment vertical="center" shrinkToFit="1"/>
      <protection hidden="1"/>
    </xf>
    <xf numFmtId="178" fontId="29" fillId="9" borderId="235" xfId="0" applyNumberFormat="1" applyFont="1" applyFill="1" applyBorder="1" applyAlignment="1" applyProtection="1">
      <alignment vertical="center" shrinkToFit="1"/>
      <protection hidden="1"/>
    </xf>
    <xf numFmtId="178" fontId="26" fillId="9" borderId="247" xfId="0" applyNumberFormat="1" applyFont="1" applyFill="1" applyBorder="1" applyAlignment="1" applyProtection="1">
      <alignment vertical="center" shrinkToFit="1"/>
      <protection hidden="1"/>
    </xf>
    <xf numFmtId="178" fontId="88" fillId="9" borderId="59" xfId="0" applyNumberFormat="1" applyFont="1" applyFill="1" applyBorder="1" applyAlignment="1" applyProtection="1">
      <alignment vertical="center" wrapText="1" shrinkToFit="1"/>
      <protection hidden="1"/>
    </xf>
    <xf numFmtId="178" fontId="88" fillId="9" borderId="5" xfId="0" applyNumberFormat="1" applyFont="1" applyFill="1" applyBorder="1" applyAlignment="1" applyProtection="1">
      <alignment vertical="center" wrapText="1" shrinkToFit="1"/>
      <protection hidden="1"/>
    </xf>
    <xf numFmtId="178" fontId="88" fillId="9" borderId="0" xfId="0" applyNumberFormat="1" applyFont="1" applyFill="1" applyAlignment="1" applyProtection="1">
      <alignment vertical="center" shrinkToFit="1"/>
      <protection hidden="1"/>
    </xf>
    <xf numFmtId="178" fontId="88" fillId="9" borderId="234" xfId="0" applyNumberFormat="1" applyFont="1" applyFill="1" applyBorder="1" applyAlignment="1" applyProtection="1">
      <alignment vertical="center" shrinkToFit="1"/>
      <protection hidden="1"/>
    </xf>
    <xf numFmtId="178" fontId="88" fillId="9" borderId="254" xfId="0" applyNumberFormat="1" applyFont="1" applyFill="1" applyBorder="1" applyAlignment="1" applyProtection="1">
      <alignment vertical="center" wrapText="1" shrinkToFit="1"/>
      <protection hidden="1"/>
    </xf>
    <xf numFmtId="178" fontId="26" fillId="9" borderId="254" xfId="0" applyNumberFormat="1" applyFont="1" applyFill="1" applyBorder="1" applyAlignment="1" applyProtection="1">
      <alignment horizontal="center" vertical="center" wrapText="1" shrinkToFit="1"/>
      <protection hidden="1"/>
    </xf>
    <xf numFmtId="178" fontId="88" fillId="9" borderId="254" xfId="0" applyNumberFormat="1" applyFont="1" applyFill="1" applyBorder="1" applyAlignment="1" applyProtection="1">
      <alignment horizontal="center" vertical="center" wrapText="1" shrinkToFit="1"/>
      <protection hidden="1"/>
    </xf>
    <xf numFmtId="178" fontId="88" fillId="9" borderId="254" xfId="0" applyNumberFormat="1" applyFont="1" applyFill="1" applyBorder="1" applyAlignment="1" applyProtection="1">
      <alignment horizontal="left" vertical="center" wrapText="1" shrinkToFit="1"/>
      <protection hidden="1"/>
    </xf>
    <xf numFmtId="178" fontId="28" fillId="9" borderId="254" xfId="0" applyNumberFormat="1" applyFont="1" applyFill="1" applyBorder="1" applyAlignment="1" applyProtection="1">
      <alignment vertical="center" wrapText="1" shrinkToFit="1"/>
      <protection hidden="1"/>
    </xf>
    <xf numFmtId="178" fontId="158" fillId="9" borderId="254" xfId="0" applyNumberFormat="1" applyFont="1" applyFill="1" applyBorder="1" applyAlignment="1" applyProtection="1">
      <alignment horizontal="left" vertical="center" wrapText="1" shrinkToFit="1"/>
      <protection hidden="1"/>
    </xf>
    <xf numFmtId="178" fontId="88" fillId="9" borderId="254" xfId="0" applyNumberFormat="1" applyFont="1" applyFill="1" applyBorder="1" applyAlignment="1" applyProtection="1">
      <alignment horizontal="center" vertical="center" shrinkToFit="1"/>
      <protection hidden="1"/>
    </xf>
    <xf numFmtId="178" fontId="88" fillId="9" borderId="254" xfId="0" applyNumberFormat="1" applyFont="1" applyFill="1" applyBorder="1" applyAlignment="1" applyProtection="1">
      <alignment vertical="center" shrinkToFit="1"/>
      <protection hidden="1"/>
    </xf>
    <xf numFmtId="178" fontId="88" fillId="9" borderId="254" xfId="0" applyNumberFormat="1" applyFont="1" applyFill="1" applyBorder="1" applyAlignment="1" applyProtection="1">
      <alignment horizontal="right" vertical="center" shrinkToFit="1"/>
      <protection hidden="1"/>
    </xf>
    <xf numFmtId="185" fontId="88" fillId="9" borderId="254" xfId="0" applyNumberFormat="1" applyFont="1" applyFill="1" applyBorder="1" applyAlignment="1" applyProtection="1">
      <alignment horizontal="right" vertical="center" shrinkToFit="1"/>
      <protection hidden="1"/>
    </xf>
    <xf numFmtId="178" fontId="88" fillId="9" borderId="62" xfId="0" applyNumberFormat="1" applyFont="1" applyFill="1" applyBorder="1" applyAlignment="1" applyProtection="1">
      <alignment vertical="center" shrinkToFit="1"/>
      <protection hidden="1"/>
    </xf>
    <xf numFmtId="178" fontId="88" fillId="9" borderId="261" xfId="0" applyNumberFormat="1" applyFont="1" applyFill="1" applyBorder="1" applyAlignment="1" applyProtection="1">
      <alignment vertical="center" shrinkToFit="1"/>
      <protection hidden="1"/>
    </xf>
    <xf numFmtId="49" fontId="27" fillId="9" borderId="0" xfId="0" applyNumberFormat="1" applyFont="1" applyFill="1" applyAlignment="1">
      <alignment vertical="center" shrinkToFit="1"/>
    </xf>
    <xf numFmtId="49" fontId="28" fillId="9" borderId="0" xfId="0" applyNumberFormat="1" applyFont="1" applyFill="1" applyAlignment="1">
      <alignment vertical="center" shrinkToFit="1"/>
    </xf>
    <xf numFmtId="38" fontId="29" fillId="9" borderId="0" xfId="4" applyFont="1" applyFill="1" applyBorder="1" applyAlignment="1" applyProtection="1">
      <alignment vertical="center" shrinkToFit="1"/>
      <protection hidden="1"/>
    </xf>
    <xf numFmtId="49" fontId="155" fillId="9" borderId="0" xfId="0" applyNumberFormat="1" applyFont="1" applyFill="1" applyAlignment="1">
      <alignment vertical="center" shrinkToFit="1"/>
    </xf>
    <xf numFmtId="49" fontId="145" fillId="9" borderId="0" xfId="0" applyNumberFormat="1" applyFont="1" applyFill="1" applyAlignment="1">
      <alignment vertical="center" shrinkToFit="1"/>
    </xf>
    <xf numFmtId="49" fontId="166" fillId="9" borderId="0" xfId="0" applyNumberFormat="1" applyFont="1" applyFill="1" applyAlignment="1">
      <alignment vertical="center" shrinkToFit="1"/>
    </xf>
    <xf numFmtId="49" fontId="25" fillId="9" borderId="0" xfId="0" applyNumberFormat="1" applyFont="1" applyFill="1" applyAlignment="1">
      <alignment vertical="center" shrinkToFit="1"/>
    </xf>
    <xf numFmtId="178" fontId="88" fillId="29" borderId="249" xfId="0" applyNumberFormat="1" applyFont="1" applyFill="1" applyBorder="1" applyAlignment="1" applyProtection="1">
      <alignment horizontal="center" vertical="center" shrinkToFit="1"/>
      <protection hidden="1"/>
    </xf>
    <xf numFmtId="49" fontId="22" fillId="0" borderId="0" xfId="0" applyNumberFormat="1" applyFont="1" applyAlignment="1">
      <alignment vertical="center" shrinkToFit="1"/>
    </xf>
    <xf numFmtId="49" fontId="22" fillId="12" borderId="0" xfId="0" applyNumberFormat="1" applyFont="1" applyFill="1" applyAlignment="1">
      <alignment vertical="center" shrinkToFit="1"/>
    </xf>
    <xf numFmtId="49" fontId="22" fillId="12" borderId="0" xfId="0" applyNumberFormat="1" applyFont="1" applyFill="1" applyAlignment="1">
      <alignment vertical="center" wrapText="1" shrinkToFit="1"/>
    </xf>
    <xf numFmtId="49" fontId="163" fillId="12" borderId="0" xfId="0" applyNumberFormat="1" applyFont="1" applyFill="1" applyAlignment="1">
      <alignment horizontal="left" vertical="center" shrinkToFit="1"/>
    </xf>
    <xf numFmtId="49" fontId="163" fillId="12" borderId="0" xfId="0" applyNumberFormat="1" applyFont="1" applyFill="1" applyAlignment="1">
      <alignment horizontal="left" vertical="center" wrapText="1" shrinkToFit="1"/>
    </xf>
    <xf numFmtId="49" fontId="163" fillId="12" borderId="0" xfId="0" applyNumberFormat="1" applyFont="1" applyFill="1" applyAlignment="1">
      <alignment horizontal="left" vertical="center"/>
    </xf>
    <xf numFmtId="0" fontId="0" fillId="0" borderId="0" xfId="0" applyAlignment="1">
      <alignment horizontal="distributed" vertical="center"/>
    </xf>
    <xf numFmtId="49" fontId="90" fillId="0" borderId="0" xfId="0" applyNumberFormat="1" applyFont="1" applyAlignment="1" applyProtection="1">
      <alignment horizontal="center" vertical="center"/>
      <protection hidden="1"/>
    </xf>
    <xf numFmtId="178" fontId="25" fillId="0" borderId="8" xfId="0" applyNumberFormat="1" applyFont="1" applyBorder="1" applyAlignment="1" applyProtection="1">
      <alignment horizontal="center" vertical="center" shrinkToFit="1"/>
      <protection locked="0" hidden="1"/>
    </xf>
    <xf numFmtId="49" fontId="33" fillId="12" borderId="0" xfId="0" applyNumberFormat="1" applyFont="1" applyFill="1" applyAlignment="1" applyProtection="1">
      <alignment vertical="center" shrinkToFit="1"/>
      <protection hidden="1"/>
    </xf>
    <xf numFmtId="49" fontId="29" fillId="0" borderId="0" xfId="0" quotePrefix="1" applyNumberFormat="1" applyFont="1" applyProtection="1">
      <alignment vertical="center"/>
      <protection hidden="1"/>
    </xf>
    <xf numFmtId="49" fontId="29" fillId="12" borderId="0" xfId="0" applyNumberFormat="1" applyFont="1" applyFill="1" applyProtection="1">
      <alignment vertical="center"/>
      <protection hidden="1"/>
    </xf>
    <xf numFmtId="49" fontId="122" fillId="0" borderId="0" xfId="0" applyNumberFormat="1" applyFont="1" applyProtection="1">
      <alignment vertical="center"/>
      <protection hidden="1"/>
    </xf>
    <xf numFmtId="49" fontId="26" fillId="6" borderId="0" xfId="0" applyNumberFormat="1" applyFont="1" applyFill="1" applyProtection="1">
      <alignment vertical="center"/>
      <protection hidden="1"/>
    </xf>
    <xf numFmtId="49" fontId="88" fillId="0" borderId="3" xfId="0" applyNumberFormat="1" applyFont="1" applyBorder="1" applyProtection="1">
      <alignment vertical="center"/>
      <protection hidden="1"/>
    </xf>
    <xf numFmtId="49" fontId="88" fillId="0" borderId="4" xfId="0" applyNumberFormat="1" applyFont="1" applyBorder="1" applyProtection="1">
      <alignment vertical="center"/>
      <protection hidden="1"/>
    </xf>
    <xf numFmtId="49" fontId="88" fillId="0" borderId="6" xfId="0" applyNumberFormat="1" applyFont="1" applyBorder="1" applyProtection="1">
      <alignment vertical="center"/>
      <protection hidden="1"/>
    </xf>
    <xf numFmtId="49" fontId="88" fillId="0" borderId="7" xfId="0" applyNumberFormat="1" applyFont="1" applyBorder="1" applyProtection="1">
      <alignment vertical="center"/>
      <protection hidden="1"/>
    </xf>
    <xf numFmtId="49" fontId="88" fillId="0" borderId="8" xfId="0" applyNumberFormat="1" applyFont="1" applyBorder="1" applyProtection="1">
      <alignment vertical="center"/>
      <protection hidden="1"/>
    </xf>
    <xf numFmtId="49" fontId="88" fillId="0" borderId="10" xfId="0" applyNumberFormat="1" applyFont="1" applyBorder="1" applyProtection="1">
      <alignment vertical="center"/>
      <protection hidden="1"/>
    </xf>
    <xf numFmtId="49" fontId="88" fillId="0" borderId="11" xfId="0" applyNumberFormat="1" applyFont="1" applyBorder="1" applyProtection="1">
      <alignment vertical="center"/>
      <protection hidden="1"/>
    </xf>
    <xf numFmtId="49" fontId="88" fillId="0" borderId="13" xfId="0" applyNumberFormat="1" applyFont="1" applyBorder="1" applyProtection="1">
      <alignment vertical="center"/>
      <protection hidden="1"/>
    </xf>
    <xf numFmtId="49" fontId="88" fillId="0" borderId="9" xfId="0" applyNumberFormat="1" applyFont="1" applyBorder="1" applyProtection="1">
      <alignment vertical="center"/>
      <protection hidden="1"/>
    </xf>
    <xf numFmtId="49" fontId="88" fillId="0" borderId="3" xfId="0" quotePrefix="1" applyNumberFormat="1" applyFont="1" applyBorder="1" applyProtection="1">
      <alignment vertical="center"/>
      <protection hidden="1"/>
    </xf>
    <xf numFmtId="49" fontId="88" fillId="0" borderId="13" xfId="0" quotePrefix="1" applyNumberFormat="1" applyFont="1" applyBorder="1" applyProtection="1">
      <alignment vertical="center"/>
      <protection hidden="1"/>
    </xf>
    <xf numFmtId="49" fontId="88" fillId="0" borderId="6" xfId="0" quotePrefix="1" applyNumberFormat="1" applyFont="1" applyBorder="1" applyProtection="1">
      <alignment vertical="center"/>
      <protection hidden="1"/>
    </xf>
    <xf numFmtId="49" fontId="88" fillId="0" borderId="10" xfId="0" quotePrefix="1" applyNumberFormat="1" applyFont="1" applyBorder="1" applyProtection="1">
      <alignment vertical="center"/>
      <protection hidden="1"/>
    </xf>
    <xf numFmtId="49" fontId="122" fillId="0" borderId="3" xfId="0" applyNumberFormat="1" applyFont="1" applyBorder="1" applyProtection="1">
      <alignment vertical="center"/>
      <protection hidden="1"/>
    </xf>
    <xf numFmtId="49" fontId="88" fillId="0" borderId="5" xfId="0" applyNumberFormat="1" applyFont="1" applyBorder="1" applyProtection="1">
      <alignment vertical="center"/>
      <protection hidden="1"/>
    </xf>
    <xf numFmtId="49" fontId="122" fillId="0" borderId="6" xfId="0" applyNumberFormat="1" applyFont="1" applyBorder="1" applyProtection="1">
      <alignment vertical="center"/>
      <protection hidden="1"/>
    </xf>
    <xf numFmtId="49" fontId="122" fillId="0" borderId="10" xfId="0" applyNumberFormat="1" applyFont="1" applyBorder="1" applyProtection="1">
      <alignment vertical="center"/>
      <protection hidden="1"/>
    </xf>
    <xf numFmtId="49" fontId="88" fillId="0" borderId="12" xfId="0" applyNumberFormat="1" applyFont="1" applyBorder="1" applyProtection="1">
      <alignment vertical="center"/>
      <protection hidden="1"/>
    </xf>
    <xf numFmtId="49" fontId="122" fillId="0" borderId="13" xfId="0" applyNumberFormat="1" applyFont="1" applyBorder="1" applyProtection="1">
      <alignment vertical="center"/>
      <protection hidden="1"/>
    </xf>
    <xf numFmtId="49" fontId="122" fillId="0" borderId="7" xfId="0" applyNumberFormat="1" applyFont="1" applyBorder="1" applyProtection="1">
      <alignment vertical="center"/>
      <protection hidden="1"/>
    </xf>
    <xf numFmtId="0" fontId="88" fillId="0" borderId="0" xfId="0" applyFont="1" applyAlignment="1">
      <alignment horizontal="distributed" vertical="center"/>
    </xf>
    <xf numFmtId="49" fontId="88" fillId="0" borderId="0" xfId="0" applyNumberFormat="1" applyFont="1" applyAlignment="1" applyProtection="1">
      <alignment horizontal="distributed" vertical="center"/>
      <protection hidden="1"/>
    </xf>
    <xf numFmtId="178" fontId="88" fillId="0" borderId="0" xfId="0" applyNumberFormat="1" applyFont="1" applyAlignment="1" applyProtection="1">
      <alignment vertical="center" shrinkToFit="1"/>
      <protection hidden="1"/>
    </xf>
    <xf numFmtId="0" fontId="88" fillId="0" borderId="0" xfId="0" applyFont="1">
      <alignment vertical="center"/>
    </xf>
    <xf numFmtId="178" fontId="88" fillId="0" borderId="0" xfId="0" applyNumberFormat="1" applyFont="1" applyAlignment="1">
      <alignment vertical="center" shrinkToFit="1"/>
    </xf>
    <xf numFmtId="49" fontId="88" fillId="0" borderId="54" xfId="0" applyNumberFormat="1" applyFont="1" applyBorder="1" applyProtection="1">
      <alignment vertical="center"/>
      <protection hidden="1"/>
    </xf>
    <xf numFmtId="49" fontId="88" fillId="0" borderId="56" xfId="0" applyNumberFormat="1" applyFont="1" applyBorder="1" applyProtection="1">
      <alignment vertical="center"/>
      <protection hidden="1"/>
    </xf>
    <xf numFmtId="49" fontId="88" fillId="0" borderId="62" xfId="0" applyNumberFormat="1" applyFont="1" applyBorder="1" applyProtection="1">
      <alignment vertical="center"/>
      <protection hidden="1"/>
    </xf>
    <xf numFmtId="49" fontId="88" fillId="0" borderId="58" xfId="0" applyNumberFormat="1" applyFont="1" applyBorder="1" applyProtection="1">
      <alignment vertical="center"/>
      <protection hidden="1"/>
    </xf>
    <xf numFmtId="49" fontId="148" fillId="0" borderId="62" xfId="0" applyNumberFormat="1" applyFont="1" applyBorder="1" applyProtection="1">
      <alignment vertical="center"/>
      <protection hidden="1"/>
    </xf>
    <xf numFmtId="49" fontId="88" fillId="0" borderId="261" xfId="0" applyNumberFormat="1" applyFont="1" applyBorder="1" applyProtection="1">
      <alignment vertical="center"/>
      <protection hidden="1"/>
    </xf>
    <xf numFmtId="49" fontId="88" fillId="0" borderId="20" xfId="0" applyNumberFormat="1" applyFont="1" applyBorder="1" applyProtection="1">
      <alignment vertical="center"/>
      <protection hidden="1"/>
    </xf>
    <xf numFmtId="49" fontId="88" fillId="0" borderId="262" xfId="0" applyNumberFormat="1" applyFont="1" applyBorder="1" applyProtection="1">
      <alignment vertical="center"/>
      <protection hidden="1"/>
    </xf>
    <xf numFmtId="49" fontId="88" fillId="0" borderId="55" xfId="0" applyNumberFormat="1" applyFont="1" applyBorder="1" applyProtection="1">
      <alignment vertical="center"/>
      <protection hidden="1"/>
    </xf>
    <xf numFmtId="49" fontId="148" fillId="0" borderId="0" xfId="0" quotePrefix="1" applyNumberFormat="1" applyFont="1" applyProtection="1">
      <alignment vertical="center"/>
      <protection hidden="1"/>
    </xf>
    <xf numFmtId="49" fontId="22" fillId="0" borderId="11" xfId="0" applyNumberFormat="1" applyFont="1" applyBorder="1" applyAlignment="1" applyProtection="1">
      <alignment horizontal="center" vertical="center" shrinkToFit="1"/>
      <protection hidden="1"/>
    </xf>
    <xf numFmtId="0" fontId="33" fillId="0" borderId="7" xfId="0" applyFont="1" applyBorder="1" applyProtection="1">
      <alignment vertical="center"/>
      <protection hidden="1"/>
    </xf>
    <xf numFmtId="0" fontId="33" fillId="0" borderId="8" xfId="0" applyFont="1" applyBorder="1" applyProtection="1">
      <alignment vertical="center"/>
      <protection hidden="1"/>
    </xf>
    <xf numFmtId="49" fontId="73" fillId="0" borderId="0" xfId="0" applyNumberFormat="1" applyFont="1" applyAlignment="1" applyProtection="1">
      <alignment horizontal="center" vertical="center"/>
      <protection hidden="1"/>
    </xf>
    <xf numFmtId="49" fontId="22" fillId="0" borderId="0" xfId="0" applyNumberFormat="1" applyFont="1" applyAlignment="1" applyProtection="1">
      <alignment horizontal="center" vertical="center"/>
      <protection hidden="1"/>
    </xf>
    <xf numFmtId="0" fontId="121" fillId="0" borderId="0" xfId="0" quotePrefix="1" applyFont="1" applyAlignment="1" applyProtection="1">
      <alignment horizontal="center" vertical="center"/>
      <protection hidden="1"/>
    </xf>
    <xf numFmtId="0" fontId="121" fillId="0" borderId="0" xfId="0" applyFont="1" applyAlignment="1" applyProtection="1">
      <alignment horizontal="center" vertical="center"/>
      <protection hidden="1"/>
    </xf>
    <xf numFmtId="0" fontId="72" fillId="0" borderId="0" xfId="2" applyFont="1" applyFill="1" applyBorder="1" applyAlignment="1" applyProtection="1">
      <alignment vertical="center"/>
      <protection hidden="1"/>
    </xf>
    <xf numFmtId="49" fontId="22" fillId="0" borderId="0" xfId="0" quotePrefix="1" applyNumberFormat="1" applyFont="1" applyAlignment="1" applyProtection="1">
      <alignment horizontal="center" vertical="center"/>
      <protection hidden="1"/>
    </xf>
    <xf numFmtId="49" fontId="43" fillId="0" borderId="0" xfId="0" applyNumberFormat="1" applyFont="1" applyAlignment="1" applyProtection="1">
      <alignment vertical="center" textRotation="255" shrinkToFit="1"/>
      <protection hidden="1"/>
    </xf>
    <xf numFmtId="49" fontId="35" fillId="0" borderId="0" xfId="0" applyNumberFormat="1" applyFont="1" applyAlignment="1" applyProtection="1">
      <alignment horizontal="center" vertical="center" wrapText="1" shrinkToFit="1"/>
      <protection hidden="1"/>
    </xf>
    <xf numFmtId="0" fontId="33" fillId="0" borderId="0" xfId="0" applyFont="1" applyAlignment="1" applyProtection="1">
      <alignment horizontal="center" vertical="center" shrinkToFit="1"/>
      <protection hidden="1"/>
    </xf>
    <xf numFmtId="49" fontId="22" fillId="0" borderId="303" xfId="0" applyNumberFormat="1" applyFont="1" applyBorder="1" applyAlignment="1" applyProtection="1">
      <alignment horizontal="center" vertical="center" shrinkToFit="1"/>
      <protection hidden="1"/>
    </xf>
    <xf numFmtId="49" fontId="43" fillId="0" borderId="304" xfId="0" applyNumberFormat="1" applyFont="1" applyBorder="1" applyAlignment="1" applyProtection="1">
      <alignment vertical="center" textRotation="255" shrinkToFit="1"/>
      <protection hidden="1"/>
    </xf>
    <xf numFmtId="49" fontId="22" fillId="0" borderId="304" xfId="0" applyNumberFormat="1" applyFont="1" applyBorder="1" applyAlignment="1" applyProtection="1">
      <alignment horizontal="center" vertical="center" wrapText="1" shrinkToFit="1"/>
      <protection hidden="1"/>
    </xf>
    <xf numFmtId="49" fontId="22" fillId="0" borderId="304" xfId="0" applyNumberFormat="1" applyFont="1" applyBorder="1" applyAlignment="1" applyProtection="1">
      <alignment horizontal="center" vertical="center" shrinkToFit="1"/>
      <protection hidden="1"/>
    </xf>
    <xf numFmtId="49" fontId="35" fillId="0" borderId="304" xfId="0" applyNumberFormat="1" applyFont="1" applyBorder="1" applyAlignment="1" applyProtection="1">
      <alignment horizontal="center" vertical="center" wrapText="1" shrinkToFit="1"/>
      <protection hidden="1"/>
    </xf>
    <xf numFmtId="0" fontId="33" fillId="0" borderId="304" xfId="0" applyFont="1" applyBorder="1" applyAlignment="1" applyProtection="1">
      <alignment horizontal="center" vertical="center" shrinkToFit="1"/>
      <protection hidden="1"/>
    </xf>
    <xf numFmtId="49" fontId="34" fillId="0" borderId="304" xfId="2" applyNumberFormat="1" applyBorder="1" applyAlignment="1" applyProtection="1">
      <alignment horizontal="center" vertical="center" shrinkToFit="1"/>
      <protection hidden="1"/>
    </xf>
    <xf numFmtId="49" fontId="22" fillId="0" borderId="304" xfId="0" applyNumberFormat="1" applyFont="1" applyBorder="1" applyAlignment="1" applyProtection="1">
      <alignment vertical="center" shrinkToFit="1"/>
      <protection hidden="1"/>
    </xf>
    <xf numFmtId="49" fontId="35" fillId="0" borderId="306" xfId="0" applyNumberFormat="1" applyFont="1" applyBorder="1" applyAlignment="1" applyProtection="1">
      <alignment horizontal="center" vertical="center" wrapText="1" shrinkToFit="1"/>
      <protection hidden="1"/>
    </xf>
    <xf numFmtId="49" fontId="22" fillId="0" borderId="306" xfId="0" applyNumberFormat="1" applyFont="1" applyBorder="1" applyAlignment="1" applyProtection="1">
      <alignment horizontal="center" vertical="center" shrinkToFit="1"/>
      <protection hidden="1"/>
    </xf>
    <xf numFmtId="49" fontId="22" fillId="0" borderId="310" xfId="0" applyNumberFormat="1" applyFont="1" applyBorder="1" applyAlignment="1" applyProtection="1">
      <alignment horizontal="center" vertical="center" wrapText="1" shrinkToFit="1"/>
      <protection hidden="1"/>
    </xf>
    <xf numFmtId="49" fontId="100" fillId="3" borderId="0" xfId="0" applyNumberFormat="1" applyFont="1" applyFill="1" applyAlignment="1" applyProtection="1">
      <alignment horizontal="center" vertical="center"/>
      <protection hidden="1"/>
    </xf>
    <xf numFmtId="49" fontId="22" fillId="3" borderId="0" xfId="0" applyNumberFormat="1" applyFont="1" applyFill="1" applyProtection="1">
      <alignment vertical="center"/>
      <protection hidden="1"/>
    </xf>
    <xf numFmtId="49" fontId="95" fillId="3" borderId="0" xfId="0" applyNumberFormat="1" applyFont="1" applyFill="1" applyAlignment="1" applyProtection="1">
      <alignment horizontal="center" vertical="center"/>
      <protection hidden="1"/>
    </xf>
    <xf numFmtId="49" fontId="94" fillId="3" borderId="0" xfId="0" applyNumberFormat="1" applyFont="1" applyFill="1" applyAlignment="1" applyProtection="1">
      <alignment horizontal="center" vertical="center"/>
      <protection hidden="1"/>
    </xf>
    <xf numFmtId="0" fontId="22" fillId="17" borderId="62" xfId="0" applyFont="1" applyFill="1" applyBorder="1" applyAlignment="1" applyProtection="1">
      <alignment vertical="center" shrinkToFit="1"/>
      <protection hidden="1"/>
    </xf>
    <xf numFmtId="0" fontId="22" fillId="17" borderId="58" xfId="0" applyFont="1" applyFill="1" applyBorder="1" applyAlignment="1" applyProtection="1">
      <alignment vertical="center" shrinkToFit="1"/>
      <protection hidden="1"/>
    </xf>
    <xf numFmtId="49" fontId="22" fillId="0" borderId="313" xfId="0" applyNumberFormat="1" applyFont="1" applyBorder="1" applyAlignment="1" applyProtection="1">
      <alignment horizontal="center" vertical="center" shrinkToFit="1"/>
      <protection hidden="1"/>
    </xf>
    <xf numFmtId="49" fontId="22" fillId="0" borderId="315" xfId="0" applyNumberFormat="1" applyFont="1" applyBorder="1" applyAlignment="1" applyProtection="1">
      <alignment horizontal="center" vertical="center" shrinkToFit="1"/>
      <protection hidden="1"/>
    </xf>
    <xf numFmtId="49" fontId="43" fillId="0" borderId="316" xfId="0" applyNumberFormat="1" applyFont="1" applyBorder="1" applyAlignment="1" applyProtection="1">
      <alignment vertical="center" textRotation="255" shrinkToFit="1"/>
      <protection hidden="1"/>
    </xf>
    <xf numFmtId="49" fontId="22" fillId="0" borderId="316" xfId="0" applyNumberFormat="1" applyFont="1" applyBorder="1" applyAlignment="1" applyProtection="1">
      <alignment horizontal="center" vertical="center" wrapText="1" shrinkToFit="1"/>
      <protection hidden="1"/>
    </xf>
    <xf numFmtId="49" fontId="22" fillId="0" borderId="316" xfId="0" applyNumberFormat="1" applyFont="1" applyBorder="1" applyAlignment="1" applyProtection="1">
      <alignment horizontal="center" vertical="center" shrinkToFit="1"/>
      <protection hidden="1"/>
    </xf>
    <xf numFmtId="49" fontId="35" fillId="0" borderId="316" xfId="0" applyNumberFormat="1" applyFont="1" applyBorder="1" applyAlignment="1" applyProtection="1">
      <alignment horizontal="center" vertical="center" wrapText="1" shrinkToFit="1"/>
      <protection hidden="1"/>
    </xf>
    <xf numFmtId="0" fontId="33" fillId="0" borderId="316" xfId="0" applyFont="1" applyBorder="1" applyAlignment="1" applyProtection="1">
      <alignment horizontal="center" vertical="center" shrinkToFit="1"/>
      <protection hidden="1"/>
    </xf>
    <xf numFmtId="49" fontId="22" fillId="0" borderId="316" xfId="0" applyNumberFormat="1" applyFont="1" applyBorder="1" applyAlignment="1" applyProtection="1">
      <alignment vertical="center" shrinkToFit="1"/>
      <protection hidden="1"/>
    </xf>
    <xf numFmtId="49" fontId="22" fillId="55" borderId="305" xfId="0" applyNumberFormat="1" applyFont="1" applyFill="1" applyBorder="1" applyAlignment="1" applyProtection="1">
      <alignment vertical="center" shrinkToFit="1"/>
      <protection hidden="1"/>
    </xf>
    <xf numFmtId="49" fontId="22" fillId="55" borderId="314" xfId="0" applyNumberFormat="1" applyFont="1" applyFill="1" applyBorder="1" applyAlignment="1" applyProtection="1">
      <alignment vertical="center" shrinkToFit="1"/>
      <protection hidden="1"/>
    </xf>
    <xf numFmtId="49" fontId="22" fillId="55" borderId="317" xfId="0" applyNumberFormat="1" applyFont="1" applyFill="1" applyBorder="1" applyAlignment="1" applyProtection="1">
      <alignment vertical="center" shrinkToFit="1"/>
      <protection hidden="1"/>
    </xf>
    <xf numFmtId="49" fontId="22" fillId="0" borderId="113" xfId="0" applyNumberFormat="1" applyFont="1" applyBorder="1" applyAlignment="1" applyProtection="1">
      <alignment horizontal="center" vertical="center" wrapText="1" shrinkToFit="1"/>
      <protection hidden="1"/>
    </xf>
    <xf numFmtId="49" fontId="22" fillId="0" borderId="318" xfId="0" applyNumberFormat="1" applyFont="1" applyBorder="1" applyAlignment="1" applyProtection="1">
      <alignment vertical="center" shrinkToFit="1"/>
      <protection hidden="1"/>
    </xf>
    <xf numFmtId="49" fontId="22" fillId="0" borderId="318" xfId="0" applyNumberFormat="1" applyFont="1" applyBorder="1" applyAlignment="1" applyProtection="1">
      <alignment horizontal="center" vertical="center" shrinkToFit="1"/>
      <protection hidden="1"/>
    </xf>
    <xf numFmtId="49" fontId="22" fillId="0" borderId="319" xfId="0" applyNumberFormat="1" applyFont="1" applyBorder="1" applyAlignment="1" applyProtection="1">
      <alignment horizontal="center" vertical="center" shrinkToFit="1"/>
      <protection hidden="1"/>
    </xf>
    <xf numFmtId="49" fontId="22" fillId="0" borderId="319" xfId="0" applyNumberFormat="1" applyFont="1" applyBorder="1" applyAlignment="1" applyProtection="1">
      <alignment vertical="center" shrinkToFit="1"/>
      <protection hidden="1"/>
    </xf>
    <xf numFmtId="49" fontId="108" fillId="0" borderId="68" xfId="0" applyNumberFormat="1" applyFont="1" applyBorder="1" applyProtection="1">
      <alignment vertical="center"/>
      <protection hidden="1"/>
    </xf>
    <xf numFmtId="49" fontId="108" fillId="0" borderId="69" xfId="0" applyNumberFormat="1" applyFont="1" applyBorder="1" applyProtection="1">
      <alignment vertical="center"/>
      <protection hidden="1"/>
    </xf>
    <xf numFmtId="0" fontId="88" fillId="29" borderId="38" xfId="0" applyFont="1" applyFill="1" applyBorder="1" applyAlignment="1" applyProtection="1">
      <alignment horizontal="center" vertical="center" shrinkToFit="1"/>
      <protection hidden="1"/>
    </xf>
    <xf numFmtId="0" fontId="50" fillId="29" borderId="4" xfId="0" applyFont="1" applyFill="1" applyBorder="1" applyAlignment="1" applyProtection="1">
      <alignment horizontal="center" vertical="center" shrinkToFit="1"/>
      <protection hidden="1"/>
    </xf>
    <xf numFmtId="0" fontId="50" fillId="29" borderId="253" xfId="0" applyFont="1" applyFill="1" applyBorder="1" applyAlignment="1" applyProtection="1">
      <alignment horizontal="center" vertical="center" shrinkToFit="1"/>
      <protection hidden="1"/>
    </xf>
    <xf numFmtId="0" fontId="50" fillId="29" borderId="142" xfId="0" applyFont="1" applyFill="1" applyBorder="1" applyAlignment="1" applyProtection="1">
      <alignment horizontal="center" vertical="center" shrinkToFit="1"/>
      <protection hidden="1"/>
    </xf>
    <xf numFmtId="0" fontId="29" fillId="29" borderId="0" xfId="0" applyFont="1" applyFill="1" applyAlignment="1" applyProtection="1">
      <alignment horizontal="left" vertical="center"/>
      <protection hidden="1"/>
    </xf>
    <xf numFmtId="38" fontId="43" fillId="0" borderId="0" xfId="4" applyFont="1" applyFill="1" applyBorder="1" applyAlignment="1" applyProtection="1">
      <alignment horizontal="center" shrinkToFit="1"/>
      <protection locked="0"/>
    </xf>
    <xf numFmtId="49" fontId="115" fillId="0" borderId="125" xfId="0" applyNumberFormat="1" applyFont="1" applyBorder="1" applyAlignment="1" applyProtection="1">
      <alignment horizontal="center" vertical="center" shrinkToFit="1"/>
      <protection hidden="1"/>
    </xf>
    <xf numFmtId="49" fontId="115" fillId="0" borderId="22" xfId="0" applyNumberFormat="1" applyFont="1" applyBorder="1" applyAlignment="1" applyProtection="1">
      <alignment horizontal="center" vertical="center" shrinkToFit="1"/>
      <protection hidden="1"/>
    </xf>
    <xf numFmtId="49" fontId="115" fillId="0" borderId="1" xfId="0" applyNumberFormat="1" applyFont="1" applyBorder="1" applyAlignment="1" applyProtection="1">
      <alignment horizontal="center" vertical="center" shrinkToFit="1"/>
      <protection hidden="1"/>
    </xf>
    <xf numFmtId="49" fontId="115" fillId="0" borderId="4" xfId="0" applyNumberFormat="1" applyFont="1" applyBorder="1" applyAlignment="1" applyProtection="1">
      <alignment horizontal="center" vertical="center" wrapText="1" shrinkToFit="1"/>
      <protection hidden="1"/>
    </xf>
    <xf numFmtId="49" fontId="115" fillId="0" borderId="5" xfId="0" applyNumberFormat="1" applyFont="1" applyBorder="1" applyAlignment="1" applyProtection="1">
      <alignment horizontal="center" vertical="center" wrapText="1" shrinkToFit="1"/>
      <protection hidden="1"/>
    </xf>
    <xf numFmtId="49" fontId="115" fillId="0" borderId="0" xfId="0" applyNumberFormat="1" applyFont="1" applyAlignment="1" applyProtection="1">
      <alignment horizontal="center" vertical="center" wrapText="1" shrinkToFit="1"/>
      <protection hidden="1"/>
    </xf>
    <xf numFmtId="49" fontId="115" fillId="0" borderId="9" xfId="0" applyNumberFormat="1" applyFont="1" applyBorder="1" applyAlignment="1" applyProtection="1">
      <alignment horizontal="center" vertical="center" wrapText="1" shrinkToFit="1"/>
      <protection hidden="1"/>
    </xf>
    <xf numFmtId="49" fontId="115" fillId="0" borderId="13" xfId="0" applyNumberFormat="1" applyFont="1" applyBorder="1" applyAlignment="1" applyProtection="1">
      <alignment horizontal="center" vertical="center" wrapText="1" shrinkToFit="1"/>
      <protection hidden="1"/>
    </xf>
    <xf numFmtId="49" fontId="115" fillId="0" borderId="6" xfId="0" applyNumberFormat="1" applyFont="1" applyBorder="1" applyAlignment="1" applyProtection="1">
      <alignment horizontal="center" vertical="center" wrapText="1" shrinkToFit="1"/>
      <protection hidden="1"/>
    </xf>
    <xf numFmtId="49" fontId="115" fillId="0" borderId="7" xfId="0" applyNumberFormat="1" applyFont="1" applyBorder="1" applyAlignment="1" applyProtection="1">
      <alignment horizontal="center" vertical="center" wrapText="1" shrinkToFit="1"/>
      <protection hidden="1"/>
    </xf>
    <xf numFmtId="49" fontId="115" fillId="0" borderId="8" xfId="0" applyNumberFormat="1" applyFont="1" applyBorder="1" applyAlignment="1" applyProtection="1">
      <alignment horizontal="center" vertical="center" wrapText="1" shrinkToFit="1"/>
      <protection hidden="1"/>
    </xf>
    <xf numFmtId="49" fontId="117" fillId="0" borderId="1" xfId="0" applyNumberFormat="1" applyFont="1" applyBorder="1" applyAlignment="1" applyProtection="1">
      <alignment horizontal="center" vertical="center" shrinkToFit="1"/>
      <protection hidden="1"/>
    </xf>
    <xf numFmtId="49" fontId="115" fillId="0" borderId="135" xfId="0" applyNumberFormat="1" applyFont="1" applyBorder="1" applyAlignment="1" applyProtection="1">
      <alignment horizontal="center" vertical="center" shrinkToFit="1"/>
      <protection hidden="1"/>
    </xf>
    <xf numFmtId="49" fontId="115" fillId="0" borderId="136" xfId="0" applyNumberFormat="1" applyFont="1" applyBorder="1" applyAlignment="1" applyProtection="1">
      <alignment horizontal="center" vertical="center" shrinkToFit="1"/>
      <protection hidden="1"/>
    </xf>
    <xf numFmtId="49" fontId="115" fillId="0" borderId="138" xfId="0" applyNumberFormat="1" applyFont="1" applyBorder="1" applyAlignment="1" applyProtection="1">
      <alignment horizontal="center" vertical="center" shrinkToFit="1"/>
      <protection hidden="1"/>
    </xf>
    <xf numFmtId="49" fontId="115" fillId="0" borderId="103" xfId="0" applyNumberFormat="1" applyFont="1" applyBorder="1" applyAlignment="1" applyProtection="1">
      <alignment horizontal="center" vertical="center" shrinkToFit="1"/>
      <protection hidden="1"/>
    </xf>
    <xf numFmtId="49" fontId="115" fillId="0" borderId="77" xfId="0" applyNumberFormat="1" applyFont="1" applyBorder="1" applyAlignment="1" applyProtection="1">
      <alignment horizontal="center" vertical="center" shrinkToFit="1"/>
      <protection hidden="1"/>
    </xf>
    <xf numFmtId="49" fontId="115" fillId="0" borderId="119" xfId="0" applyNumberFormat="1" applyFont="1" applyBorder="1" applyAlignment="1" applyProtection="1">
      <alignment horizontal="center" vertical="center" shrinkToFit="1"/>
      <protection hidden="1"/>
    </xf>
    <xf numFmtId="49" fontId="115" fillId="0" borderId="13" xfId="0" applyNumberFormat="1" applyFont="1" applyBorder="1" applyAlignment="1" applyProtection="1">
      <alignment horizontal="center" vertical="center" shrinkToFit="1"/>
      <protection hidden="1"/>
    </xf>
    <xf numFmtId="49" fontId="115" fillId="0" borderId="0" xfId="0" applyNumberFormat="1" applyFont="1" applyAlignment="1" applyProtection="1">
      <alignment horizontal="center" vertical="center" shrinkToFit="1"/>
      <protection hidden="1"/>
    </xf>
    <xf numFmtId="49" fontId="115" fillId="0" borderId="9" xfId="0" applyNumberFormat="1" applyFont="1" applyBorder="1" applyAlignment="1" applyProtection="1">
      <alignment horizontal="center" vertical="center" shrinkToFit="1"/>
      <protection hidden="1"/>
    </xf>
    <xf numFmtId="49" fontId="115" fillId="0" borderId="100" xfId="0" applyNumberFormat="1" applyFont="1" applyBorder="1" applyAlignment="1" applyProtection="1">
      <alignment horizontal="center" vertical="center" shrinkToFit="1"/>
      <protection hidden="1"/>
    </xf>
    <xf numFmtId="49" fontId="115" fillId="0" borderId="82" xfId="0" applyNumberFormat="1" applyFont="1" applyBorder="1" applyAlignment="1" applyProtection="1">
      <alignment horizontal="center" vertical="center" shrinkToFit="1"/>
      <protection hidden="1"/>
    </xf>
    <xf numFmtId="49" fontId="115" fillId="0" borderId="99" xfId="0" applyNumberFormat="1" applyFont="1" applyBorder="1" applyAlignment="1" applyProtection="1">
      <alignment horizontal="center" vertical="center" shrinkToFit="1"/>
      <protection hidden="1"/>
    </xf>
    <xf numFmtId="49" fontId="115" fillId="0" borderId="6" xfId="0" applyNumberFormat="1" applyFont="1" applyBorder="1" applyAlignment="1" applyProtection="1">
      <alignment horizontal="center" vertical="center" shrinkToFit="1"/>
      <protection hidden="1"/>
    </xf>
    <xf numFmtId="49" fontId="115" fillId="0" borderId="7" xfId="0" applyNumberFormat="1" applyFont="1" applyBorder="1" applyAlignment="1" applyProtection="1">
      <alignment horizontal="center" vertical="center" shrinkToFit="1"/>
      <protection hidden="1"/>
    </xf>
    <xf numFmtId="49" fontId="115" fillId="0" borderId="8" xfId="0" applyNumberFormat="1" applyFont="1" applyBorder="1" applyAlignment="1" applyProtection="1">
      <alignment horizontal="center" vertical="center" shrinkToFit="1"/>
      <protection hidden="1"/>
    </xf>
    <xf numFmtId="49" fontId="96" fillId="0" borderId="0" xfId="0" applyNumberFormat="1" applyFont="1" applyAlignment="1" applyProtection="1">
      <alignment horizontal="center" vertical="center" wrapText="1" shrinkToFit="1"/>
      <protection hidden="1"/>
    </xf>
    <xf numFmtId="49" fontId="96" fillId="0" borderId="0" xfId="0" applyNumberFormat="1" applyFont="1" applyAlignment="1" applyProtection="1">
      <alignment horizontal="center" vertical="center" shrinkToFit="1"/>
      <protection hidden="1"/>
    </xf>
    <xf numFmtId="49" fontId="114" fillId="30" borderId="0" xfId="0" applyNumberFormat="1" applyFont="1" applyFill="1" applyAlignment="1" applyProtection="1">
      <alignment horizontal="center" vertical="center" shrinkToFit="1"/>
      <protection hidden="1"/>
    </xf>
    <xf numFmtId="49" fontId="113" fillId="30" borderId="0" xfId="0" applyNumberFormat="1" applyFont="1" applyFill="1" applyAlignment="1" applyProtection="1">
      <alignment horizontal="center" vertical="center" shrinkToFit="1"/>
      <protection hidden="1"/>
    </xf>
    <xf numFmtId="49" fontId="108" fillId="0" borderId="0" xfId="0" applyNumberFormat="1" applyFont="1" applyAlignment="1" applyProtection="1">
      <alignment horizontal="center" vertical="center" wrapText="1" shrinkToFit="1"/>
      <protection hidden="1"/>
    </xf>
    <xf numFmtId="49" fontId="115" fillId="19" borderId="23" xfId="0" applyNumberFormat="1" applyFont="1" applyFill="1" applyBorder="1" applyAlignment="1" applyProtection="1">
      <alignment horizontal="center" vertical="center" shrinkToFit="1"/>
      <protection hidden="1"/>
    </xf>
    <xf numFmtId="49" fontId="22" fillId="0" borderId="0" xfId="0" applyNumberFormat="1" applyFont="1" applyAlignment="1" applyProtection="1">
      <alignment vertical="center" shrinkToFit="1"/>
      <protection hidden="1"/>
    </xf>
    <xf numFmtId="49" fontId="34" fillId="13" borderId="41" xfId="2" applyNumberFormat="1" applyFill="1" applyBorder="1" applyAlignment="1" applyProtection="1">
      <alignment horizontal="center" vertical="center" shrinkToFit="1"/>
      <protection hidden="1"/>
    </xf>
    <xf numFmtId="49" fontId="34" fillId="13" borderId="40" xfId="2" applyNumberFormat="1" applyFill="1" applyBorder="1" applyAlignment="1" applyProtection="1">
      <alignment horizontal="center" vertical="center" shrinkToFit="1"/>
      <protection hidden="1"/>
    </xf>
    <xf numFmtId="49" fontId="34" fillId="13" borderId="47" xfId="2" applyNumberFormat="1" applyFill="1" applyBorder="1" applyAlignment="1" applyProtection="1">
      <alignment horizontal="center" vertical="center" shrinkToFit="1"/>
      <protection hidden="1"/>
    </xf>
    <xf numFmtId="49" fontId="115" fillId="0" borderId="1" xfId="0" applyNumberFormat="1" applyFont="1" applyBorder="1" applyAlignment="1" applyProtection="1">
      <alignment horizontal="center" vertical="center" wrapText="1" shrinkToFit="1"/>
      <protection hidden="1"/>
    </xf>
    <xf numFmtId="49" fontId="115" fillId="12" borderId="1" xfId="0" applyNumberFormat="1" applyFont="1" applyFill="1" applyBorder="1" applyAlignment="1" applyProtection="1">
      <alignment horizontal="center" vertical="center" shrinkToFit="1"/>
      <protection hidden="1"/>
    </xf>
    <xf numFmtId="49" fontId="115" fillId="19" borderId="1" xfId="0" applyNumberFormat="1" applyFont="1" applyFill="1" applyBorder="1" applyAlignment="1" applyProtection="1">
      <alignment horizontal="center" vertical="center" shrinkToFit="1"/>
      <protection hidden="1"/>
    </xf>
    <xf numFmtId="49" fontId="115" fillId="12" borderId="22" xfId="0" applyNumberFormat="1" applyFont="1" applyFill="1" applyBorder="1" applyAlignment="1" applyProtection="1">
      <alignment horizontal="center" vertical="center" shrinkToFit="1"/>
      <protection hidden="1"/>
    </xf>
    <xf numFmtId="49" fontId="108" fillId="12" borderId="1" xfId="0" applyNumberFormat="1" applyFont="1" applyFill="1" applyBorder="1" applyAlignment="1" applyProtection="1">
      <alignment horizontal="center" vertical="center" wrapText="1" shrinkToFit="1"/>
      <protection hidden="1"/>
    </xf>
    <xf numFmtId="49" fontId="108" fillId="12" borderId="1" xfId="0" applyNumberFormat="1" applyFont="1" applyFill="1" applyBorder="1" applyAlignment="1" applyProtection="1">
      <alignment horizontal="center" vertical="center" shrinkToFit="1"/>
      <protection hidden="1"/>
    </xf>
    <xf numFmtId="49" fontId="115" fillId="0" borderId="137" xfId="0" applyNumberFormat="1" applyFont="1" applyBorder="1" applyAlignment="1" applyProtection="1">
      <alignment horizontal="center" vertical="center" shrinkToFit="1"/>
      <protection hidden="1"/>
    </xf>
    <xf numFmtId="49" fontId="115" fillId="0" borderId="98" xfId="0" applyNumberFormat="1" applyFont="1" applyBorder="1" applyAlignment="1" applyProtection="1">
      <alignment horizontal="center" vertical="center" shrinkToFit="1"/>
      <protection hidden="1"/>
    </xf>
    <xf numFmtId="49" fontId="115" fillId="0" borderId="140" xfId="0" applyNumberFormat="1" applyFont="1" applyBorder="1" applyAlignment="1" applyProtection="1">
      <alignment horizontal="center" vertical="center" shrinkToFit="1"/>
      <protection hidden="1"/>
    </xf>
    <xf numFmtId="0" fontId="0" fillId="0" borderId="1" xfId="0" applyBorder="1" applyProtection="1">
      <alignment vertical="center"/>
      <protection hidden="1"/>
    </xf>
    <xf numFmtId="49" fontId="117" fillId="0" borderId="136" xfId="0" applyNumberFormat="1" applyFont="1" applyBorder="1" applyAlignment="1" applyProtection="1">
      <alignment horizontal="center" vertical="center" shrinkToFit="1"/>
      <protection hidden="1"/>
    </xf>
    <xf numFmtId="49" fontId="117" fillId="0" borderId="125" xfId="0" applyNumberFormat="1" applyFont="1" applyBorder="1" applyAlignment="1" applyProtection="1">
      <alignment horizontal="center" vertical="center" shrinkToFit="1"/>
      <protection hidden="1"/>
    </xf>
    <xf numFmtId="49" fontId="117" fillId="0" borderId="22" xfId="0" applyNumberFormat="1" applyFont="1" applyBorder="1" applyAlignment="1" applyProtection="1">
      <alignment horizontal="center" vertical="center" shrinkToFit="1"/>
      <protection hidden="1"/>
    </xf>
    <xf numFmtId="0" fontId="22" fillId="0" borderId="0" xfId="0" applyFont="1" applyAlignment="1" applyProtection="1">
      <alignment horizontal="left" vertical="center" indent="1"/>
      <protection hidden="1"/>
    </xf>
    <xf numFmtId="49" fontId="22" fillId="0" borderId="3" xfId="0" applyNumberFormat="1" applyFont="1" applyBorder="1" applyAlignment="1" applyProtection="1">
      <alignment horizontal="center" vertical="center" wrapText="1" shrinkToFit="1"/>
      <protection hidden="1"/>
    </xf>
    <xf numFmtId="49" fontId="22" fillId="0" borderId="4" xfId="0" applyNumberFormat="1" applyFont="1" applyBorder="1" applyAlignment="1" applyProtection="1">
      <alignment horizontal="center" vertical="center" wrapText="1" shrinkToFit="1"/>
      <protection hidden="1"/>
    </xf>
    <xf numFmtId="49" fontId="22" fillId="0" borderId="5" xfId="0" applyNumberFormat="1" applyFont="1" applyBorder="1" applyAlignment="1" applyProtection="1">
      <alignment horizontal="center" vertical="center" wrapText="1" shrinkToFit="1"/>
      <protection hidden="1"/>
    </xf>
    <xf numFmtId="49" fontId="22" fillId="0" borderId="6" xfId="0" applyNumberFormat="1" applyFont="1" applyBorder="1" applyAlignment="1" applyProtection="1">
      <alignment horizontal="center" vertical="center" wrapText="1" shrinkToFit="1"/>
      <protection hidden="1"/>
    </xf>
    <xf numFmtId="49" fontId="22" fillId="0" borderId="7" xfId="0" applyNumberFormat="1" applyFont="1" applyBorder="1" applyAlignment="1" applyProtection="1">
      <alignment horizontal="center" vertical="center" wrapText="1" shrinkToFit="1"/>
      <protection hidden="1"/>
    </xf>
    <xf numFmtId="49" fontId="22" fillId="0" borderId="8" xfId="0" applyNumberFormat="1" applyFont="1" applyBorder="1" applyAlignment="1" applyProtection="1">
      <alignment horizontal="center" vertical="center" wrapText="1" shrinkToFit="1"/>
      <protection hidden="1"/>
    </xf>
    <xf numFmtId="49" fontId="22" fillId="0" borderId="3" xfId="0" applyNumberFormat="1" applyFont="1" applyBorder="1" applyAlignment="1" applyProtection="1">
      <alignment vertical="center" shrinkToFit="1"/>
      <protection hidden="1"/>
    </xf>
    <xf numFmtId="49" fontId="22" fillId="0" borderId="4" xfId="0" applyNumberFormat="1" applyFont="1" applyBorder="1" applyAlignment="1" applyProtection="1">
      <alignment vertical="center" shrinkToFit="1"/>
      <protection hidden="1"/>
    </xf>
    <xf numFmtId="49" fontId="22" fillId="0" borderId="5" xfId="0" applyNumberFormat="1" applyFont="1" applyBorder="1" applyAlignment="1" applyProtection="1">
      <alignment vertical="center" shrinkToFit="1"/>
      <protection hidden="1"/>
    </xf>
    <xf numFmtId="49" fontId="22" fillId="0" borderId="6" xfId="0" applyNumberFormat="1" applyFont="1" applyBorder="1" applyAlignment="1" applyProtection="1">
      <alignment vertical="center" shrinkToFit="1"/>
      <protection hidden="1"/>
    </xf>
    <xf numFmtId="49" fontId="22" fillId="0" borderId="7" xfId="0" applyNumberFormat="1" applyFont="1" applyBorder="1" applyAlignment="1" applyProtection="1">
      <alignment vertical="center" shrinkToFit="1"/>
      <protection hidden="1"/>
    </xf>
    <xf numFmtId="49" fontId="22" fillId="0" borderId="8" xfId="0" applyNumberFormat="1" applyFont="1" applyBorder="1" applyAlignment="1" applyProtection="1">
      <alignment vertical="center" shrinkToFit="1"/>
      <protection hidden="1"/>
    </xf>
    <xf numFmtId="49" fontId="22" fillId="2" borderId="3" xfId="0" applyNumberFormat="1" applyFont="1" applyFill="1" applyBorder="1" applyAlignment="1" applyProtection="1">
      <alignment horizontal="center" vertical="center" wrapText="1" shrinkToFit="1"/>
      <protection hidden="1"/>
    </xf>
    <xf numFmtId="49" fontId="22" fillId="2" borderId="4" xfId="0" applyNumberFormat="1" applyFont="1" applyFill="1" applyBorder="1" applyAlignment="1" applyProtection="1">
      <alignment horizontal="center" vertical="center" wrapText="1" shrinkToFit="1"/>
      <protection hidden="1"/>
    </xf>
    <xf numFmtId="49" fontId="22" fillId="2" borderId="5" xfId="0" applyNumberFormat="1" applyFont="1" applyFill="1" applyBorder="1" applyAlignment="1" applyProtection="1">
      <alignment horizontal="center" vertical="center" wrapText="1" shrinkToFit="1"/>
      <protection hidden="1"/>
    </xf>
    <xf numFmtId="49" fontId="22" fillId="2" borderId="6" xfId="0" applyNumberFormat="1" applyFont="1" applyFill="1" applyBorder="1" applyAlignment="1" applyProtection="1">
      <alignment horizontal="center" vertical="center" wrapText="1" shrinkToFit="1"/>
      <protection hidden="1"/>
    </xf>
    <xf numFmtId="49" fontId="22" fillId="2" borderId="7" xfId="0" applyNumberFormat="1" applyFont="1" applyFill="1" applyBorder="1" applyAlignment="1" applyProtection="1">
      <alignment horizontal="center" vertical="center" wrapText="1" shrinkToFit="1"/>
      <protection hidden="1"/>
    </xf>
    <xf numFmtId="49" fontId="22" fillId="2" borderId="8" xfId="0" applyNumberFormat="1"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protection hidden="1"/>
    </xf>
    <xf numFmtId="0" fontId="22" fillId="0" borderId="47" xfId="0" applyFont="1" applyBorder="1" applyAlignment="1" applyProtection="1">
      <alignment horizontal="center" vertical="center"/>
      <protection hidden="1"/>
    </xf>
    <xf numFmtId="49" fontId="97" fillId="0" borderId="0" xfId="0" applyNumberFormat="1" applyFont="1" applyAlignment="1" applyProtection="1">
      <alignment horizontal="center" vertical="center" shrinkToFit="1"/>
      <protection hidden="1"/>
    </xf>
    <xf numFmtId="49" fontId="30" fillId="30" borderId="0" xfId="0" applyNumberFormat="1" applyFont="1" applyFill="1" applyAlignment="1" applyProtection="1">
      <alignment horizontal="center" vertical="center" shrinkToFit="1"/>
      <protection hidden="1"/>
    </xf>
    <xf numFmtId="0" fontId="22" fillId="28" borderId="3" xfId="0" applyFont="1" applyFill="1" applyBorder="1" applyAlignment="1" applyProtection="1">
      <alignment horizontal="center" vertical="center" wrapText="1"/>
      <protection hidden="1"/>
    </xf>
    <xf numFmtId="0" fontId="22" fillId="28" borderId="4" xfId="0" applyFont="1" applyFill="1" applyBorder="1" applyAlignment="1" applyProtection="1">
      <alignment horizontal="center" vertical="center"/>
      <protection hidden="1"/>
    </xf>
    <xf numFmtId="0" fontId="22" fillId="28" borderId="5" xfId="0" applyFont="1" applyFill="1" applyBorder="1" applyAlignment="1" applyProtection="1">
      <alignment horizontal="center" vertical="center"/>
      <protection hidden="1"/>
    </xf>
    <xf numFmtId="0" fontId="22" fillId="28" borderId="13" xfId="0" applyFont="1" applyFill="1" applyBorder="1" applyAlignment="1" applyProtection="1">
      <alignment horizontal="center" vertical="center"/>
      <protection hidden="1"/>
    </xf>
    <xf numFmtId="0" fontId="22" fillId="28" borderId="0" xfId="0" applyFont="1" applyFill="1" applyAlignment="1" applyProtection="1">
      <alignment horizontal="center" vertical="center"/>
      <protection hidden="1"/>
    </xf>
    <xf numFmtId="0" fontId="22" fillId="28" borderId="9" xfId="0" applyFont="1" applyFill="1" applyBorder="1" applyAlignment="1" applyProtection="1">
      <alignment horizontal="center" vertical="center"/>
      <protection hidden="1"/>
    </xf>
    <xf numFmtId="0" fontId="22" fillId="28" borderId="6" xfId="0" applyFont="1" applyFill="1" applyBorder="1" applyAlignment="1" applyProtection="1">
      <alignment horizontal="center" vertical="center"/>
      <protection hidden="1"/>
    </xf>
    <xf numFmtId="0" fontId="22" fillId="28" borderId="7" xfId="0" applyFont="1" applyFill="1" applyBorder="1" applyAlignment="1" applyProtection="1">
      <alignment horizontal="center" vertical="center"/>
      <protection hidden="1"/>
    </xf>
    <xf numFmtId="0" fontId="22" fillId="28" borderId="8" xfId="0" applyFont="1" applyFill="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2" fillId="0" borderId="4"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hidden="1"/>
    </xf>
    <xf numFmtId="0" fontId="51" fillId="0" borderId="3" xfId="0" applyFont="1" applyBorder="1" applyAlignment="1" applyProtection="1">
      <alignment horizontal="center" vertical="center"/>
      <protection hidden="1"/>
    </xf>
    <xf numFmtId="0" fontId="51" fillId="0" borderId="4" xfId="0" applyFont="1" applyBorder="1" applyAlignment="1" applyProtection="1">
      <alignment horizontal="center" vertical="center"/>
      <protection hidden="1"/>
    </xf>
    <xf numFmtId="0" fontId="51" fillId="0" borderId="5" xfId="0" applyFont="1" applyBorder="1" applyAlignment="1" applyProtection="1">
      <alignment horizontal="center" vertical="center"/>
      <protection hidden="1"/>
    </xf>
    <xf numFmtId="0" fontId="51" fillId="0" borderId="13"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51" fillId="0" borderId="9" xfId="0" applyFont="1" applyBorder="1" applyAlignment="1" applyProtection="1">
      <alignment horizontal="center" vertical="center"/>
      <protection hidden="1"/>
    </xf>
    <xf numFmtId="0" fontId="51" fillId="0" borderId="6" xfId="0" applyFont="1" applyBorder="1" applyAlignment="1" applyProtection="1">
      <alignment horizontal="center" vertical="center"/>
      <protection hidden="1"/>
    </xf>
    <xf numFmtId="0" fontId="51" fillId="0" borderId="7" xfId="0" applyFont="1" applyBorder="1" applyAlignment="1" applyProtection="1">
      <alignment horizontal="center" vertical="center"/>
      <protection hidden="1"/>
    </xf>
    <xf numFmtId="0" fontId="51" fillId="0" borderId="8" xfId="0" applyFont="1" applyBorder="1" applyAlignment="1" applyProtection="1">
      <alignment horizontal="center" vertical="center"/>
      <protection hidden="1"/>
    </xf>
    <xf numFmtId="0" fontId="22" fillId="0" borderId="3" xfId="0" applyFont="1" applyBorder="1" applyAlignment="1" applyProtection="1">
      <alignment vertical="center" wrapText="1"/>
      <protection hidden="1"/>
    </xf>
    <xf numFmtId="0" fontId="22" fillId="0" borderId="4" xfId="0" applyFont="1" applyBorder="1" applyProtection="1">
      <alignment vertical="center"/>
      <protection hidden="1"/>
    </xf>
    <xf numFmtId="0" fontId="22" fillId="0" borderId="5" xfId="0" applyFont="1" applyBorder="1" applyProtection="1">
      <alignment vertical="center"/>
      <protection hidden="1"/>
    </xf>
    <xf numFmtId="0" fontId="22" fillId="0" borderId="13" xfId="0" applyFont="1" applyBorder="1" applyProtection="1">
      <alignment vertical="center"/>
      <protection hidden="1"/>
    </xf>
    <xf numFmtId="0" fontId="22" fillId="0" borderId="0" xfId="0" applyFont="1" applyProtection="1">
      <alignment vertical="center"/>
      <protection hidden="1"/>
    </xf>
    <xf numFmtId="0" fontId="22" fillId="0" borderId="9" xfId="0" applyFont="1" applyBorder="1" applyProtection="1">
      <alignment vertical="center"/>
      <protection hidden="1"/>
    </xf>
    <xf numFmtId="0" fontId="22" fillId="0" borderId="6" xfId="0" applyFont="1" applyBorder="1" applyProtection="1">
      <alignment vertical="center"/>
      <protection hidden="1"/>
    </xf>
    <xf numFmtId="0" fontId="22" fillId="0" borderId="7" xfId="0" applyFont="1" applyBorder="1" applyProtection="1">
      <alignment vertical="center"/>
      <protection hidden="1"/>
    </xf>
    <xf numFmtId="0" fontId="22" fillId="0" borderId="8" xfId="0" applyFont="1" applyBorder="1" applyProtection="1">
      <alignment vertical="center"/>
      <protection hidden="1"/>
    </xf>
    <xf numFmtId="0" fontId="22" fillId="28" borderId="10" xfId="0" applyFont="1" applyFill="1" applyBorder="1" applyAlignment="1" applyProtection="1">
      <alignment horizontal="center" vertical="center"/>
      <protection hidden="1"/>
    </xf>
    <xf numFmtId="0" fontId="22" fillId="28" borderId="11" xfId="0" applyFont="1" applyFill="1" applyBorder="1" applyAlignment="1" applyProtection="1">
      <alignment horizontal="center" vertical="center"/>
      <protection hidden="1"/>
    </xf>
    <xf numFmtId="0" fontId="22" fillId="28" borderId="12" xfId="0" applyFont="1" applyFill="1" applyBorder="1" applyAlignment="1" applyProtection="1">
      <alignment horizontal="center" vertical="center"/>
      <protection hidden="1"/>
    </xf>
    <xf numFmtId="49" fontId="34" fillId="13" borderId="3" xfId="2" applyNumberFormat="1" applyFill="1" applyBorder="1" applyAlignment="1" applyProtection="1">
      <alignment horizontal="center" vertical="center" shrinkToFit="1"/>
      <protection hidden="1"/>
    </xf>
    <xf numFmtId="49" fontId="34" fillId="13" borderId="4" xfId="2" applyNumberFormat="1" applyFill="1" applyBorder="1" applyAlignment="1" applyProtection="1">
      <alignment horizontal="center" vertical="center" shrinkToFit="1"/>
      <protection hidden="1"/>
    </xf>
    <xf numFmtId="49" fontId="34" fillId="13" borderId="46" xfId="2" applyNumberFormat="1" applyFill="1" applyBorder="1" applyAlignment="1" applyProtection="1">
      <alignment horizontal="center" vertical="center" shrinkToFit="1"/>
      <protection hidden="1"/>
    </xf>
    <xf numFmtId="49" fontId="34" fillId="13" borderId="50" xfId="2" applyNumberFormat="1" applyFill="1" applyBorder="1" applyAlignment="1" applyProtection="1">
      <alignment horizontal="center" vertical="center" shrinkToFit="1"/>
      <protection hidden="1"/>
    </xf>
    <xf numFmtId="49" fontId="34" fillId="13" borderId="39" xfId="2" applyNumberFormat="1" applyFill="1" applyBorder="1" applyAlignment="1" applyProtection="1">
      <alignment horizontal="center" vertical="center" shrinkToFit="1"/>
      <protection hidden="1"/>
    </xf>
    <xf numFmtId="49" fontId="34" fillId="13" borderId="51" xfId="2" applyNumberFormat="1" applyFill="1" applyBorder="1" applyAlignment="1" applyProtection="1">
      <alignment horizontal="center" vertical="center" shrinkToFit="1"/>
      <protection hidden="1"/>
    </xf>
    <xf numFmtId="0" fontId="0" fillId="0" borderId="0" xfId="0" applyProtection="1">
      <alignment vertical="center"/>
      <protection hidden="1"/>
    </xf>
    <xf numFmtId="0" fontId="51" fillId="0" borderId="0" xfId="0" applyFont="1" applyProtection="1">
      <alignment vertical="center"/>
      <protection hidden="1"/>
    </xf>
    <xf numFmtId="0" fontId="36" fillId="30" borderId="1" xfId="0" applyFont="1" applyFill="1" applyBorder="1" applyAlignment="1" applyProtection="1">
      <alignment horizontal="center" vertical="center"/>
      <protection hidden="1"/>
    </xf>
    <xf numFmtId="49" fontId="108" fillId="0" borderId="68" xfId="0" applyNumberFormat="1" applyFont="1" applyBorder="1" applyAlignment="1" applyProtection="1">
      <alignment vertical="center" shrinkToFit="1"/>
      <protection hidden="1"/>
    </xf>
    <xf numFmtId="49" fontId="108" fillId="0" borderId="0" xfId="0" applyNumberFormat="1" applyFont="1" applyAlignment="1" applyProtection="1">
      <alignment vertical="center" shrinkToFit="1"/>
      <protection hidden="1"/>
    </xf>
    <xf numFmtId="49" fontId="108" fillId="0" borderId="69" xfId="0" applyNumberFormat="1" applyFont="1" applyBorder="1" applyAlignment="1" applyProtection="1">
      <alignment vertical="center" shrinkToFit="1"/>
      <protection hidden="1"/>
    </xf>
    <xf numFmtId="49" fontId="108" fillId="0" borderId="127" xfId="0" applyNumberFormat="1" applyFont="1" applyBorder="1" applyAlignment="1" applyProtection="1">
      <alignment horizontal="center" vertical="center" wrapText="1" shrinkToFit="1"/>
      <protection hidden="1"/>
    </xf>
    <xf numFmtId="49" fontId="108" fillId="0" borderId="90" xfId="0" applyNumberFormat="1" applyFont="1" applyBorder="1" applyAlignment="1" applyProtection="1">
      <alignment horizontal="center" vertical="center" wrapText="1" shrinkToFit="1"/>
      <protection hidden="1"/>
    </xf>
    <xf numFmtId="49" fontId="108" fillId="0" borderId="128" xfId="0" applyNumberFormat="1" applyFont="1" applyBorder="1" applyAlignment="1" applyProtection="1">
      <alignment horizontal="center" vertical="center" wrapText="1" shrinkToFit="1"/>
      <protection hidden="1"/>
    </xf>
    <xf numFmtId="49" fontId="108" fillId="0" borderId="129" xfId="0" applyNumberFormat="1" applyFont="1" applyBorder="1" applyAlignment="1" applyProtection="1">
      <alignment horizontal="center" vertical="center" wrapText="1" shrinkToFit="1"/>
      <protection hidden="1"/>
    </xf>
    <xf numFmtId="49" fontId="108" fillId="0" borderId="130" xfId="0" applyNumberFormat="1" applyFont="1" applyBorder="1" applyAlignment="1" applyProtection="1">
      <alignment horizontal="center" vertical="center" wrapText="1" shrinkToFit="1"/>
      <protection hidden="1"/>
    </xf>
    <xf numFmtId="49" fontId="108" fillId="0" borderId="131" xfId="0" applyNumberFormat="1" applyFont="1" applyBorder="1" applyAlignment="1" applyProtection="1">
      <alignment horizontal="center" vertical="center" wrapText="1" shrinkToFit="1"/>
      <protection hidden="1"/>
    </xf>
    <xf numFmtId="49" fontId="108" fillId="0" borderId="30" xfId="0" applyNumberFormat="1" applyFont="1" applyBorder="1" applyAlignment="1" applyProtection="1">
      <alignment horizontal="center" vertical="center" wrapText="1" shrinkToFit="1"/>
      <protection hidden="1"/>
    </xf>
    <xf numFmtId="49" fontId="108" fillId="0" borderId="132" xfId="0" applyNumberFormat="1" applyFont="1" applyBorder="1" applyAlignment="1" applyProtection="1">
      <alignment horizontal="center" vertical="center" wrapText="1" shrinkToFit="1"/>
      <protection hidden="1"/>
    </xf>
    <xf numFmtId="49" fontId="95" fillId="0" borderId="68" xfId="0" applyNumberFormat="1" applyFont="1" applyBorder="1" applyAlignment="1" applyProtection="1">
      <alignment vertical="center" wrapText="1" shrinkToFit="1"/>
      <protection hidden="1"/>
    </xf>
    <xf numFmtId="49" fontId="95" fillId="0" borderId="0" xfId="0" applyNumberFormat="1" applyFont="1" applyAlignment="1" applyProtection="1">
      <alignment vertical="center" wrapText="1" shrinkToFit="1"/>
      <protection hidden="1"/>
    </xf>
    <xf numFmtId="49" fontId="95" fillId="0" borderId="69" xfId="0" applyNumberFormat="1" applyFont="1" applyBorder="1" applyAlignment="1" applyProtection="1">
      <alignment vertical="center" wrapText="1" shrinkToFit="1"/>
      <protection hidden="1"/>
    </xf>
    <xf numFmtId="49" fontId="95" fillId="0" borderId="35" xfId="0" applyNumberFormat="1" applyFont="1" applyBorder="1" applyAlignment="1" applyProtection="1">
      <alignment vertical="center" wrapText="1" shrinkToFit="1"/>
      <protection hidden="1"/>
    </xf>
    <xf numFmtId="49" fontId="95" fillId="0" borderId="36" xfId="0" applyNumberFormat="1" applyFont="1" applyBorder="1" applyAlignment="1" applyProtection="1">
      <alignment vertical="center" wrapText="1" shrinkToFit="1"/>
      <protection hidden="1"/>
    </xf>
    <xf numFmtId="49" fontId="95" fillId="0" borderId="37" xfId="0" applyNumberFormat="1" applyFont="1" applyBorder="1" applyAlignment="1" applyProtection="1">
      <alignment vertical="center" wrapText="1" shrinkToFit="1"/>
      <protection hidden="1"/>
    </xf>
    <xf numFmtId="49" fontId="22" fillId="0" borderId="3" xfId="0" applyNumberFormat="1" applyFont="1" applyBorder="1" applyAlignment="1" applyProtection="1">
      <alignment vertical="center" wrapText="1" shrinkToFit="1"/>
      <protection hidden="1"/>
    </xf>
    <xf numFmtId="49" fontId="22" fillId="0" borderId="4" xfId="0" applyNumberFormat="1" applyFont="1" applyBorder="1" applyAlignment="1" applyProtection="1">
      <alignment vertical="center" wrapText="1" shrinkToFit="1"/>
      <protection hidden="1"/>
    </xf>
    <xf numFmtId="49" fontId="22" fillId="0" borderId="5" xfId="0" applyNumberFormat="1" applyFont="1" applyBorder="1" applyAlignment="1" applyProtection="1">
      <alignment vertical="center" wrapText="1" shrinkToFit="1"/>
      <protection hidden="1"/>
    </xf>
    <xf numFmtId="49" fontId="22" fillId="0" borderId="6" xfId="0" applyNumberFormat="1" applyFont="1" applyBorder="1" applyAlignment="1" applyProtection="1">
      <alignment vertical="center" wrapText="1" shrinkToFit="1"/>
      <protection hidden="1"/>
    </xf>
    <xf numFmtId="49" fontId="22" fillId="0" borderId="7" xfId="0" applyNumberFormat="1" applyFont="1" applyBorder="1" applyAlignment="1" applyProtection="1">
      <alignment vertical="center" wrapText="1" shrinkToFit="1"/>
      <protection hidden="1"/>
    </xf>
    <xf numFmtId="49" fontId="22" fillId="0" borderId="8" xfId="0" applyNumberFormat="1" applyFont="1" applyBorder="1" applyAlignment="1" applyProtection="1">
      <alignment vertical="center" wrapText="1" shrinkToFit="1"/>
      <protection hidden="1"/>
    </xf>
    <xf numFmtId="0" fontId="22" fillId="0" borderId="41" xfId="0" applyFont="1" applyBorder="1" applyAlignment="1" applyProtection="1">
      <alignment horizontal="center" vertical="center" wrapText="1"/>
      <protection hidden="1"/>
    </xf>
    <xf numFmtId="0" fontId="22" fillId="0" borderId="40" xfId="0" applyFont="1" applyBorder="1" applyAlignment="1" applyProtection="1">
      <alignment horizontal="center" vertical="center"/>
      <protection hidden="1"/>
    </xf>
    <xf numFmtId="49" fontId="111" fillId="4" borderId="32" xfId="0" applyNumberFormat="1" applyFont="1" applyFill="1" applyBorder="1" applyAlignment="1" applyProtection="1">
      <alignment horizontal="center" vertical="center" shrinkToFit="1"/>
      <protection hidden="1"/>
    </xf>
    <xf numFmtId="49" fontId="111" fillId="4" borderId="33" xfId="0" applyNumberFormat="1" applyFont="1" applyFill="1" applyBorder="1" applyAlignment="1" applyProtection="1">
      <alignment horizontal="center" vertical="center" shrinkToFit="1"/>
      <protection hidden="1"/>
    </xf>
    <xf numFmtId="49" fontId="111" fillId="4" borderId="34" xfId="0" applyNumberFormat="1" applyFont="1" applyFill="1" applyBorder="1" applyAlignment="1" applyProtection="1">
      <alignment horizontal="center" vertical="center" shrinkToFit="1"/>
      <protection hidden="1"/>
    </xf>
    <xf numFmtId="49" fontId="111" fillId="4" borderId="68" xfId="0" applyNumberFormat="1" applyFont="1" applyFill="1" applyBorder="1" applyAlignment="1" applyProtection="1">
      <alignment horizontal="center" vertical="center" shrinkToFit="1"/>
      <protection hidden="1"/>
    </xf>
    <xf numFmtId="49" fontId="111" fillId="4" borderId="0" xfId="0" applyNumberFormat="1" applyFont="1" applyFill="1" applyAlignment="1" applyProtection="1">
      <alignment horizontal="center" vertical="center" shrinkToFit="1"/>
      <protection hidden="1"/>
    </xf>
    <xf numFmtId="49" fontId="111" fillId="4" borderId="69" xfId="0" applyNumberFormat="1" applyFont="1" applyFill="1" applyBorder="1" applyAlignment="1" applyProtection="1">
      <alignment horizontal="center" vertical="center" shrinkToFit="1"/>
      <protection hidden="1"/>
    </xf>
    <xf numFmtId="49" fontId="108" fillId="0" borderId="68" xfId="0" applyNumberFormat="1" applyFont="1" applyBorder="1" applyAlignment="1" applyProtection="1">
      <alignment vertical="center" wrapText="1" shrinkToFit="1"/>
      <protection hidden="1"/>
    </xf>
    <xf numFmtId="49" fontId="108" fillId="0" borderId="0" xfId="0" applyNumberFormat="1" applyFont="1" applyAlignment="1" applyProtection="1">
      <alignment vertical="center" wrapText="1" shrinkToFit="1"/>
      <protection hidden="1"/>
    </xf>
    <xf numFmtId="49" fontId="108" fillId="0" borderId="69" xfId="0" applyNumberFormat="1" applyFont="1" applyBorder="1" applyAlignment="1" applyProtection="1">
      <alignment vertical="center" wrapText="1" shrinkToFit="1"/>
      <protection hidden="1"/>
    </xf>
    <xf numFmtId="0" fontId="46" fillId="43" borderId="10" xfId="0" quotePrefix="1" applyFont="1" applyFill="1" applyBorder="1" applyAlignment="1" applyProtection="1">
      <alignment horizontal="center" vertical="center" shrinkToFit="1"/>
      <protection hidden="1"/>
    </xf>
    <xf numFmtId="0" fontId="46" fillId="43" borderId="11" xfId="0" applyFont="1" applyFill="1" applyBorder="1" applyAlignment="1" applyProtection="1">
      <alignment horizontal="center" vertical="center" shrinkToFit="1"/>
      <protection hidden="1"/>
    </xf>
    <xf numFmtId="0" fontId="39" fillId="0" borderId="1" xfId="0" applyFont="1" applyBorder="1" applyProtection="1">
      <alignment vertical="center"/>
      <protection hidden="1"/>
    </xf>
    <xf numFmtId="0" fontId="22" fillId="30" borderId="3" xfId="0" applyFont="1" applyFill="1" applyBorder="1" applyAlignment="1" applyProtection="1">
      <alignment horizontal="center" vertical="center" wrapText="1"/>
      <protection hidden="1"/>
    </xf>
    <xf numFmtId="0" fontId="22" fillId="30" borderId="4" xfId="0" applyFont="1" applyFill="1" applyBorder="1" applyAlignment="1" applyProtection="1">
      <alignment horizontal="center" vertical="center" wrapText="1"/>
      <protection hidden="1"/>
    </xf>
    <xf numFmtId="0" fontId="22" fillId="30" borderId="5" xfId="0" applyFont="1" applyFill="1" applyBorder="1" applyAlignment="1" applyProtection="1">
      <alignment horizontal="center" vertical="center" wrapText="1"/>
      <protection hidden="1"/>
    </xf>
    <xf numFmtId="0" fontId="22" fillId="30" borderId="13" xfId="0" applyFont="1" applyFill="1" applyBorder="1" applyAlignment="1" applyProtection="1">
      <alignment horizontal="center" vertical="center" wrapText="1"/>
      <protection hidden="1"/>
    </xf>
    <xf numFmtId="0" fontId="22" fillId="30" borderId="0" xfId="0" applyFont="1" applyFill="1" applyAlignment="1" applyProtection="1">
      <alignment horizontal="center" vertical="center" wrapText="1"/>
      <protection hidden="1"/>
    </xf>
    <xf numFmtId="0" fontId="22" fillId="30" borderId="9" xfId="0" applyFont="1" applyFill="1" applyBorder="1" applyAlignment="1" applyProtection="1">
      <alignment horizontal="center" vertical="center" wrapText="1"/>
      <protection hidden="1"/>
    </xf>
    <xf numFmtId="0" fontId="22" fillId="30" borderId="6" xfId="0" applyFont="1" applyFill="1" applyBorder="1" applyAlignment="1" applyProtection="1">
      <alignment horizontal="center" vertical="center" wrapText="1"/>
      <protection hidden="1"/>
    </xf>
    <xf numFmtId="0" fontId="22" fillId="30" borderId="7" xfId="0" applyFont="1" applyFill="1" applyBorder="1" applyAlignment="1" applyProtection="1">
      <alignment horizontal="center" vertical="center" wrapText="1"/>
      <protection hidden="1"/>
    </xf>
    <xf numFmtId="0" fontId="22" fillId="30" borderId="8" xfId="0" applyFont="1" applyFill="1" applyBorder="1" applyAlignment="1" applyProtection="1">
      <alignment horizontal="center" vertical="center" wrapText="1"/>
      <protection hidden="1"/>
    </xf>
    <xf numFmtId="49" fontId="79" fillId="4" borderId="76" xfId="0" applyNumberFormat="1" applyFont="1" applyFill="1" applyBorder="1" applyAlignment="1" applyProtection="1">
      <alignment horizontal="center" vertical="center" shrinkToFit="1"/>
      <protection hidden="1"/>
    </xf>
    <xf numFmtId="49" fontId="79" fillId="4" borderId="77" xfId="0" applyNumberFormat="1" applyFont="1" applyFill="1" applyBorder="1" applyAlignment="1" applyProtection="1">
      <alignment horizontal="center" vertical="center" shrinkToFit="1"/>
      <protection hidden="1"/>
    </xf>
    <xf numFmtId="49" fontId="79" fillId="4" borderId="79" xfId="0" applyNumberFormat="1" applyFont="1" applyFill="1" applyBorder="1" applyAlignment="1" applyProtection="1">
      <alignment horizontal="center" vertical="center" shrinkToFit="1"/>
      <protection hidden="1"/>
    </xf>
    <xf numFmtId="49" fontId="79" fillId="4" borderId="0" xfId="0" applyNumberFormat="1" applyFont="1" applyFill="1" applyAlignment="1" applyProtection="1">
      <alignment horizontal="center" vertical="center" shrinkToFit="1"/>
      <protection hidden="1"/>
    </xf>
    <xf numFmtId="49" fontId="79" fillId="4" borderId="81" xfId="0" applyNumberFormat="1" applyFont="1" applyFill="1" applyBorder="1" applyAlignment="1" applyProtection="1">
      <alignment horizontal="center" vertical="center" shrinkToFit="1"/>
      <protection hidden="1"/>
    </xf>
    <xf numFmtId="49" fontId="79" fillId="4" borderId="82" xfId="0" applyNumberFormat="1" applyFont="1" applyFill="1" applyBorder="1" applyAlignment="1" applyProtection="1">
      <alignment horizontal="center" vertical="center" shrinkToFit="1"/>
      <protection hidden="1"/>
    </xf>
    <xf numFmtId="49" fontId="78" fillId="11" borderId="77" xfId="0" applyNumberFormat="1" applyFont="1" applyFill="1" applyBorder="1" applyAlignment="1" applyProtection="1">
      <alignment horizontal="center" vertical="center" shrinkToFit="1"/>
      <protection hidden="1"/>
    </xf>
    <xf numFmtId="49" fontId="78" fillId="11" borderId="78" xfId="0" applyNumberFormat="1" applyFont="1" applyFill="1" applyBorder="1" applyAlignment="1" applyProtection="1">
      <alignment horizontal="center" vertical="center" shrinkToFit="1"/>
      <protection hidden="1"/>
    </xf>
    <xf numFmtId="49" fontId="78" fillId="11" borderId="0" xfId="0" applyNumberFormat="1" applyFont="1" applyFill="1" applyAlignment="1" applyProtection="1">
      <alignment horizontal="center" vertical="center" shrinkToFit="1"/>
      <protection hidden="1"/>
    </xf>
    <xf numFmtId="49" fontId="78" fillId="11" borderId="80" xfId="0" applyNumberFormat="1" applyFont="1" applyFill="1" applyBorder="1" applyAlignment="1" applyProtection="1">
      <alignment horizontal="center" vertical="center" shrinkToFit="1"/>
      <protection hidden="1"/>
    </xf>
    <xf numFmtId="49" fontId="78" fillId="11" borderId="82" xfId="0" applyNumberFormat="1" applyFont="1" applyFill="1" applyBorder="1" applyAlignment="1" applyProtection="1">
      <alignment horizontal="center" vertical="center" shrinkToFit="1"/>
      <protection hidden="1"/>
    </xf>
    <xf numFmtId="49" fontId="78" fillId="11" borderId="83" xfId="0" applyNumberFormat="1" applyFont="1" applyFill="1" applyBorder="1" applyAlignment="1" applyProtection="1">
      <alignment horizontal="center" vertical="center" shrinkToFit="1"/>
      <protection hidden="1"/>
    </xf>
    <xf numFmtId="0" fontId="22" fillId="0" borderId="10" xfId="0" applyFont="1" applyBorder="1" applyAlignment="1" applyProtection="1">
      <alignment horizontal="center" vertical="center"/>
      <protection hidden="1"/>
    </xf>
    <xf numFmtId="0" fontId="22" fillId="0" borderId="11"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31" fillId="15" borderId="3" xfId="0" applyFont="1" applyFill="1" applyBorder="1" applyAlignment="1" applyProtection="1">
      <alignment horizontal="center" vertical="center" wrapText="1"/>
      <protection hidden="1"/>
    </xf>
    <xf numFmtId="0" fontId="22" fillId="15" borderId="4" xfId="0" applyFont="1" applyFill="1" applyBorder="1" applyAlignment="1" applyProtection="1">
      <alignment horizontal="center" vertical="center"/>
      <protection hidden="1"/>
    </xf>
    <xf numFmtId="0" fontId="22" fillId="15" borderId="5" xfId="0" applyFont="1" applyFill="1" applyBorder="1" applyAlignment="1" applyProtection="1">
      <alignment horizontal="center" vertical="center"/>
      <protection hidden="1"/>
    </xf>
    <xf numFmtId="0" fontId="22" fillId="15" borderId="13" xfId="0" applyFont="1" applyFill="1" applyBorder="1" applyAlignment="1" applyProtection="1">
      <alignment horizontal="center" vertical="center"/>
      <protection hidden="1"/>
    </xf>
    <xf numFmtId="0" fontId="22" fillId="15" borderId="0" xfId="0" applyFont="1" applyFill="1" applyAlignment="1" applyProtection="1">
      <alignment horizontal="center" vertical="center"/>
      <protection hidden="1"/>
    </xf>
    <xf numFmtId="0" fontId="22" fillId="15" borderId="9" xfId="0" applyFont="1" applyFill="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0" fontId="22" fillId="15" borderId="7" xfId="0" applyFont="1" applyFill="1" applyBorder="1" applyAlignment="1" applyProtection="1">
      <alignment horizontal="center" vertical="center"/>
      <protection hidden="1"/>
    </xf>
    <xf numFmtId="0" fontId="22" fillId="15" borderId="8" xfId="0" applyFont="1" applyFill="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22" fillId="5" borderId="10" xfId="0" applyFont="1" applyFill="1" applyBorder="1" applyAlignment="1" applyProtection="1">
      <alignment horizontal="center" vertical="center"/>
      <protection hidden="1"/>
    </xf>
    <xf numFmtId="0" fontId="22" fillId="5" borderId="11" xfId="0" applyFont="1" applyFill="1" applyBorder="1" applyAlignment="1" applyProtection="1">
      <alignment horizontal="center" vertical="center"/>
      <protection hidden="1"/>
    </xf>
    <xf numFmtId="0" fontId="22" fillId="5" borderId="12" xfId="0" applyFont="1" applyFill="1" applyBorder="1" applyAlignment="1" applyProtection="1">
      <alignment horizontal="center" vertical="center"/>
      <protection hidden="1"/>
    </xf>
    <xf numFmtId="0" fontId="22" fillId="29" borderId="3" xfId="0" applyFont="1" applyFill="1" applyBorder="1" applyAlignment="1" applyProtection="1">
      <alignment horizontal="center" vertical="center" wrapText="1"/>
      <protection hidden="1"/>
    </xf>
    <xf numFmtId="0" fontId="22" fillId="29" borderId="4" xfId="0" applyFont="1" applyFill="1" applyBorder="1" applyAlignment="1" applyProtection="1">
      <alignment horizontal="center" vertical="center"/>
      <protection hidden="1"/>
    </xf>
    <xf numFmtId="0" fontId="22" fillId="29" borderId="5" xfId="0" applyFont="1" applyFill="1" applyBorder="1" applyAlignment="1" applyProtection="1">
      <alignment horizontal="center" vertical="center"/>
      <protection hidden="1"/>
    </xf>
    <xf numFmtId="0" fontId="22" fillId="29" borderId="13" xfId="0" applyFont="1" applyFill="1" applyBorder="1" applyAlignment="1" applyProtection="1">
      <alignment horizontal="center" vertical="center"/>
      <protection hidden="1"/>
    </xf>
    <xf numFmtId="0" fontId="22" fillId="29" borderId="0" xfId="0" applyFont="1" applyFill="1" applyAlignment="1" applyProtection="1">
      <alignment horizontal="center" vertical="center"/>
      <protection hidden="1"/>
    </xf>
    <xf numFmtId="0" fontId="22" fillId="29" borderId="9" xfId="0" applyFont="1" applyFill="1" applyBorder="1" applyAlignment="1" applyProtection="1">
      <alignment horizontal="center" vertical="center"/>
      <protection hidden="1"/>
    </xf>
    <xf numFmtId="0" fontId="22" fillId="29" borderId="6" xfId="0" applyFont="1" applyFill="1" applyBorder="1" applyAlignment="1" applyProtection="1">
      <alignment horizontal="center" vertical="center"/>
      <protection hidden="1"/>
    </xf>
    <xf numFmtId="0" fontId="22" fillId="29" borderId="7" xfId="0" applyFont="1" applyFill="1" applyBorder="1" applyAlignment="1" applyProtection="1">
      <alignment horizontal="center" vertical="center"/>
      <protection hidden="1"/>
    </xf>
    <xf numFmtId="0" fontId="22" fillId="29" borderId="8" xfId="0" applyFont="1" applyFill="1" applyBorder="1" applyAlignment="1" applyProtection="1">
      <alignment horizontal="center" vertical="center"/>
      <protection hidden="1"/>
    </xf>
    <xf numFmtId="0" fontId="22" fillId="0" borderId="3" xfId="0" applyFont="1" applyBorder="1" applyProtection="1">
      <alignment vertical="center"/>
      <protection hidden="1"/>
    </xf>
    <xf numFmtId="0" fontId="22" fillId="29" borderId="10" xfId="0" applyFont="1" applyFill="1" applyBorder="1" applyAlignment="1" applyProtection="1">
      <alignment horizontal="center" vertical="center"/>
      <protection hidden="1"/>
    </xf>
    <xf numFmtId="0" fontId="22" fillId="29" borderId="11" xfId="0" applyFont="1" applyFill="1" applyBorder="1" applyAlignment="1" applyProtection="1">
      <alignment horizontal="center" vertical="center"/>
      <protection hidden="1"/>
    </xf>
    <xf numFmtId="0" fontId="22" fillId="29" borderId="12" xfId="0" applyFont="1" applyFill="1" applyBorder="1" applyAlignment="1" applyProtection="1">
      <alignment horizontal="center" vertical="center"/>
      <protection hidden="1"/>
    </xf>
    <xf numFmtId="0" fontId="22" fillId="5" borderId="3" xfId="0" applyFont="1" applyFill="1" applyBorder="1" applyAlignment="1" applyProtection="1">
      <alignment horizontal="center" vertical="center" wrapText="1"/>
      <protection hidden="1"/>
    </xf>
    <xf numFmtId="0" fontId="22" fillId="5" borderId="4" xfId="0" applyFont="1" applyFill="1" applyBorder="1" applyAlignment="1" applyProtection="1">
      <alignment horizontal="center" vertical="center"/>
      <protection hidden="1"/>
    </xf>
    <xf numFmtId="0" fontId="22" fillId="5" borderId="5" xfId="0" applyFont="1" applyFill="1" applyBorder="1" applyAlignment="1" applyProtection="1">
      <alignment horizontal="center" vertical="center"/>
      <protection hidden="1"/>
    </xf>
    <xf numFmtId="0" fontId="22" fillId="5" borderId="13" xfId="0" applyFont="1" applyFill="1" applyBorder="1" applyAlignment="1" applyProtection="1">
      <alignment horizontal="center" vertical="center"/>
      <protection hidden="1"/>
    </xf>
    <xf numFmtId="0" fontId="22" fillId="5" borderId="0" xfId="0" applyFont="1" applyFill="1" applyAlignment="1" applyProtection="1">
      <alignment horizontal="center" vertical="center"/>
      <protection hidden="1"/>
    </xf>
    <xf numFmtId="0" fontId="22" fillId="5" borderId="9" xfId="0" applyFont="1" applyFill="1" applyBorder="1" applyAlignment="1" applyProtection="1">
      <alignment horizontal="center" vertical="center"/>
      <protection hidden="1"/>
    </xf>
    <xf numFmtId="0" fontId="22" fillId="5" borderId="6" xfId="0" applyFont="1" applyFill="1" applyBorder="1" applyAlignment="1" applyProtection="1">
      <alignment horizontal="center" vertical="center"/>
      <protection hidden="1"/>
    </xf>
    <xf numFmtId="0" fontId="22" fillId="5" borderId="7" xfId="0" applyFont="1" applyFill="1" applyBorder="1" applyAlignment="1" applyProtection="1">
      <alignment horizontal="center" vertical="center"/>
      <protection hidden="1"/>
    </xf>
    <xf numFmtId="0" fontId="22" fillId="5" borderId="8" xfId="0" applyFont="1" applyFill="1" applyBorder="1" applyAlignment="1" applyProtection="1">
      <alignment horizontal="center" vertical="center"/>
      <protection hidden="1"/>
    </xf>
    <xf numFmtId="0" fontId="36" fillId="30" borderId="3" xfId="0" applyFont="1" applyFill="1" applyBorder="1" applyAlignment="1" applyProtection="1">
      <alignment horizontal="center" vertical="center" wrapText="1"/>
      <protection hidden="1"/>
    </xf>
    <xf numFmtId="0" fontId="36" fillId="30" borderId="4" xfId="0" applyFont="1" applyFill="1" applyBorder="1" applyAlignment="1" applyProtection="1">
      <alignment horizontal="center" vertical="center"/>
      <protection hidden="1"/>
    </xf>
    <xf numFmtId="0" fontId="36" fillId="30" borderId="5" xfId="0" applyFont="1" applyFill="1" applyBorder="1" applyAlignment="1" applyProtection="1">
      <alignment horizontal="center" vertical="center"/>
      <protection hidden="1"/>
    </xf>
    <xf numFmtId="0" fontId="36" fillId="30" borderId="13" xfId="0" applyFont="1" applyFill="1" applyBorder="1" applyAlignment="1" applyProtection="1">
      <alignment horizontal="center" vertical="center"/>
      <protection hidden="1"/>
    </xf>
    <xf numFmtId="0" fontId="36" fillId="30" borderId="0" xfId="0" applyFont="1" applyFill="1" applyAlignment="1" applyProtection="1">
      <alignment horizontal="center" vertical="center"/>
      <protection hidden="1"/>
    </xf>
    <xf numFmtId="0" fontId="36" fillId="30" borderId="9" xfId="0" applyFont="1" applyFill="1" applyBorder="1" applyAlignment="1" applyProtection="1">
      <alignment horizontal="center" vertical="center"/>
      <protection hidden="1"/>
    </xf>
    <xf numFmtId="0" fontId="36" fillId="30" borderId="6" xfId="0" applyFont="1" applyFill="1" applyBorder="1" applyAlignment="1" applyProtection="1">
      <alignment horizontal="center" vertical="center"/>
      <protection hidden="1"/>
    </xf>
    <xf numFmtId="0" fontId="36" fillId="30" borderId="7" xfId="0" applyFont="1" applyFill="1" applyBorder="1" applyAlignment="1" applyProtection="1">
      <alignment horizontal="center" vertical="center"/>
      <protection hidden="1"/>
    </xf>
    <xf numFmtId="0" fontId="36" fillId="30" borderId="8" xfId="0" applyFont="1" applyFill="1" applyBorder="1" applyAlignment="1" applyProtection="1">
      <alignment horizontal="center" vertical="center"/>
      <protection hidden="1"/>
    </xf>
    <xf numFmtId="49" fontId="22" fillId="43" borderId="10" xfId="0" applyNumberFormat="1" applyFont="1" applyFill="1" applyBorder="1" applyAlignment="1" applyProtection="1">
      <alignment horizontal="center" vertical="center" shrinkToFit="1"/>
      <protection hidden="1"/>
    </xf>
    <xf numFmtId="49" fontId="22" fillId="43" borderId="12" xfId="0" applyNumberFormat="1" applyFont="1" applyFill="1" applyBorder="1" applyAlignment="1" applyProtection="1">
      <alignment horizontal="center" vertical="center" shrinkToFit="1"/>
      <protection hidden="1"/>
    </xf>
    <xf numFmtId="49" fontId="22" fillId="43" borderId="11" xfId="0" applyNumberFormat="1" applyFont="1" applyFill="1" applyBorder="1" applyAlignment="1" applyProtection="1">
      <alignment horizontal="center" vertical="center" shrinkToFit="1"/>
      <protection hidden="1"/>
    </xf>
    <xf numFmtId="49" fontId="110" fillId="0" borderId="68" xfId="0" applyNumberFormat="1" applyFont="1" applyBorder="1" applyProtection="1">
      <alignment vertical="center"/>
      <protection hidden="1"/>
    </xf>
    <xf numFmtId="0" fontId="31" fillId="0" borderId="0" xfId="0" applyFont="1">
      <alignment vertical="center"/>
    </xf>
    <xf numFmtId="0" fontId="31" fillId="0" borderId="69" xfId="0" applyFont="1" applyBorder="1">
      <alignment vertical="center"/>
    </xf>
    <xf numFmtId="49" fontId="110" fillId="0" borderId="0" xfId="0" applyNumberFormat="1" applyFont="1" applyProtection="1">
      <alignment vertical="center"/>
      <protection hidden="1"/>
    </xf>
    <xf numFmtId="49" fontId="108" fillId="0" borderId="10" xfId="0" applyNumberFormat="1" applyFont="1" applyBorder="1" applyAlignment="1" applyProtection="1">
      <alignment horizontal="center" vertical="center"/>
      <protection hidden="1"/>
    </xf>
    <xf numFmtId="0" fontId="0" fillId="0" borderId="12" xfId="0" applyBorder="1" applyAlignment="1">
      <alignment horizontal="center" vertical="center"/>
    </xf>
    <xf numFmtId="49" fontId="108" fillId="0" borderId="10" xfId="0" applyNumberFormat="1" applyFont="1" applyBorder="1" applyAlignment="1" applyProtection="1">
      <alignment vertical="center" shrinkToFit="1"/>
      <protection hidden="1"/>
    </xf>
    <xf numFmtId="0" fontId="108" fillId="0" borderId="11" xfId="0" applyFont="1" applyBorder="1">
      <alignment vertical="center"/>
    </xf>
    <xf numFmtId="0" fontId="108" fillId="0" borderId="12" xfId="0" applyFont="1" applyBorder="1">
      <alignment vertical="center"/>
    </xf>
    <xf numFmtId="49" fontId="95" fillId="0" borderId="68" xfId="0" applyNumberFormat="1" applyFont="1" applyBorder="1" applyAlignment="1" applyProtection="1">
      <alignment vertical="center" shrinkToFit="1"/>
      <protection hidden="1"/>
    </xf>
    <xf numFmtId="49" fontId="95" fillId="0" borderId="0" xfId="0" applyNumberFormat="1" applyFont="1" applyAlignment="1" applyProtection="1">
      <alignment vertical="center" shrinkToFit="1"/>
      <protection hidden="1"/>
    </xf>
    <xf numFmtId="49" fontId="95" fillId="0" borderId="69" xfId="0" applyNumberFormat="1" applyFont="1" applyBorder="1" applyAlignment="1" applyProtection="1">
      <alignment vertical="center" shrinkToFit="1"/>
      <protection hidden="1"/>
    </xf>
    <xf numFmtId="49" fontId="108" fillId="0" borderId="68" xfId="0" applyNumberFormat="1" applyFont="1" applyBorder="1" applyAlignment="1" applyProtection="1">
      <alignment vertical="center" wrapText="1"/>
      <protection hidden="1"/>
    </xf>
    <xf numFmtId="0" fontId="0" fillId="0" borderId="0" xfId="0">
      <alignment vertical="center"/>
    </xf>
    <xf numFmtId="0" fontId="0" fillId="0" borderId="69" xfId="0" applyBorder="1">
      <alignment vertical="center"/>
    </xf>
    <xf numFmtId="0" fontId="0" fillId="0" borderId="68" xfId="0" applyBorder="1">
      <alignment vertical="center"/>
    </xf>
    <xf numFmtId="49" fontId="110" fillId="0" borderId="68" xfId="0" applyNumberFormat="1" applyFont="1" applyBorder="1" applyAlignment="1" applyProtection="1">
      <alignment vertical="center" shrinkToFit="1"/>
      <protection hidden="1"/>
    </xf>
    <xf numFmtId="49" fontId="110" fillId="0" borderId="0" xfId="0" applyNumberFormat="1" applyFont="1" applyAlignment="1" applyProtection="1">
      <alignment vertical="center" shrinkToFit="1"/>
      <protection hidden="1"/>
    </xf>
    <xf numFmtId="49" fontId="109" fillId="0" borderId="0" xfId="2" applyNumberFormat="1" applyFont="1" applyFill="1" applyBorder="1" applyAlignment="1" applyProtection="1">
      <alignment vertical="center" shrinkToFit="1"/>
      <protection hidden="1"/>
    </xf>
    <xf numFmtId="49" fontId="110" fillId="0" borderId="0" xfId="2" applyNumberFormat="1" applyFont="1" applyFill="1" applyBorder="1" applyAlignment="1" applyProtection="1">
      <alignment vertical="center" shrinkToFit="1"/>
      <protection hidden="1"/>
    </xf>
    <xf numFmtId="49" fontId="110" fillId="0" borderId="69" xfId="2" applyNumberFormat="1" applyFont="1" applyFill="1" applyBorder="1" applyAlignment="1" applyProtection="1">
      <alignment vertical="center" shrinkToFit="1"/>
      <protection hidden="1"/>
    </xf>
    <xf numFmtId="0" fontId="0" fillId="0" borderId="0" xfId="0" applyAlignment="1">
      <alignment vertical="center" shrinkToFit="1"/>
    </xf>
    <xf numFmtId="0" fontId="31" fillId="0" borderId="0" xfId="0" applyFont="1" applyAlignment="1">
      <alignment vertical="center" shrinkToFit="1"/>
    </xf>
    <xf numFmtId="0" fontId="31" fillId="0" borderId="69" xfId="0" applyFont="1" applyBorder="1" applyAlignment="1">
      <alignment vertical="center" shrinkToFit="1"/>
    </xf>
    <xf numFmtId="0" fontId="72" fillId="0" borderId="10" xfId="2" applyFont="1" applyFill="1" applyBorder="1" applyAlignment="1" applyProtection="1">
      <alignment vertical="center"/>
      <protection hidden="1"/>
    </xf>
    <xf numFmtId="0" fontId="72" fillId="0" borderId="11" xfId="2" applyFont="1" applyFill="1" applyBorder="1" applyAlignment="1" applyProtection="1">
      <alignment vertical="center"/>
      <protection hidden="1"/>
    </xf>
    <xf numFmtId="0" fontId="72" fillId="0" borderId="66" xfId="2" applyFont="1" applyFill="1" applyBorder="1" applyAlignment="1" applyProtection="1">
      <alignment vertical="center"/>
      <protection hidden="1"/>
    </xf>
    <xf numFmtId="49" fontId="22" fillId="43" borderId="108" xfId="0" quotePrefix="1" applyNumberFormat="1" applyFont="1" applyFill="1" applyBorder="1" applyAlignment="1" applyProtection="1">
      <alignment horizontal="center" vertical="center" shrinkToFit="1"/>
      <protection hidden="1"/>
    </xf>
    <xf numFmtId="49" fontId="22" fillId="43" borderId="109" xfId="0" applyNumberFormat="1" applyFont="1" applyFill="1" applyBorder="1" applyAlignment="1" applyProtection="1">
      <alignment horizontal="center" vertical="center" shrinkToFit="1"/>
      <protection hidden="1"/>
    </xf>
    <xf numFmtId="0" fontId="72" fillId="0" borderId="11" xfId="2" applyFont="1" applyFill="1" applyBorder="1" applyAlignment="1" applyProtection="1">
      <alignment vertical="center" shrinkToFit="1"/>
      <protection hidden="1"/>
    </xf>
    <xf numFmtId="0" fontId="72" fillId="0" borderId="66" xfId="2" applyFont="1" applyFill="1" applyBorder="1" applyAlignment="1" applyProtection="1">
      <alignment vertical="center" shrinkToFit="1"/>
      <protection hidden="1"/>
    </xf>
    <xf numFmtId="0" fontId="72" fillId="0" borderId="38" xfId="2" applyFont="1" applyFill="1" applyBorder="1" applyAlignment="1" applyProtection="1">
      <alignment vertical="center" shrinkToFit="1"/>
      <protection hidden="1"/>
    </xf>
    <xf numFmtId="0" fontId="72" fillId="0" borderId="64" xfId="2" applyFont="1" applyFill="1" applyBorder="1" applyAlignment="1" applyProtection="1">
      <alignment vertical="center" shrinkToFit="1"/>
      <protection hidden="1"/>
    </xf>
    <xf numFmtId="49" fontId="22" fillId="43" borderId="311" xfId="0" quotePrefix="1" applyNumberFormat="1" applyFont="1" applyFill="1" applyBorder="1" applyAlignment="1" applyProtection="1">
      <alignment horizontal="center" vertical="center" shrinkToFit="1"/>
      <protection hidden="1"/>
    </xf>
    <xf numFmtId="49" fontId="22" fillId="43" borderId="52" xfId="0" applyNumberFormat="1" applyFont="1" applyFill="1" applyBorder="1" applyAlignment="1" applyProtection="1">
      <alignment horizontal="center" vertical="center" shrinkToFit="1"/>
      <protection hidden="1"/>
    </xf>
    <xf numFmtId="49" fontId="22" fillId="43" borderId="111" xfId="0" quotePrefix="1" applyNumberFormat="1" applyFont="1" applyFill="1" applyBorder="1" applyAlignment="1" applyProtection="1">
      <alignment horizontal="center" vertical="center" shrinkToFit="1"/>
      <protection hidden="1"/>
    </xf>
    <xf numFmtId="49" fontId="22" fillId="43" borderId="6" xfId="0" applyNumberFormat="1" applyFont="1" applyFill="1" applyBorder="1" applyAlignment="1" applyProtection="1">
      <alignment horizontal="center" vertical="center" shrinkToFit="1"/>
      <protection hidden="1"/>
    </xf>
    <xf numFmtId="0" fontId="0" fillId="0" borderId="11" xfId="0" applyBorder="1" applyAlignment="1" applyProtection="1">
      <alignment horizontal="center" vertical="center"/>
      <protection hidden="1"/>
    </xf>
    <xf numFmtId="0" fontId="0" fillId="28" borderId="10" xfId="0" applyFill="1" applyBorder="1" applyProtection="1">
      <alignment vertical="center"/>
      <protection locked="0"/>
    </xf>
    <xf numFmtId="0" fontId="0" fillId="28" borderId="11" xfId="0" applyFill="1" applyBorder="1" applyProtection="1">
      <alignment vertical="center"/>
      <protection locked="0"/>
    </xf>
    <xf numFmtId="0" fontId="0" fillId="28" borderId="12" xfId="0" applyFill="1" applyBorder="1" applyProtection="1">
      <alignment vertical="center"/>
      <protection locked="0"/>
    </xf>
    <xf numFmtId="0" fontId="134" fillId="0" borderId="11" xfId="0" applyFont="1" applyBorder="1" applyAlignment="1" applyProtection="1">
      <alignment horizontal="center" vertical="center" wrapText="1"/>
      <protection hidden="1"/>
    </xf>
    <xf numFmtId="0" fontId="134" fillId="0" borderId="12" xfId="0" applyFont="1" applyBorder="1" applyAlignment="1" applyProtection="1">
      <alignment horizontal="center" vertical="center" wrapText="1"/>
      <protection hidden="1"/>
    </xf>
    <xf numFmtId="49" fontId="0" fillId="6" borderId="11" xfId="0" applyNumberFormat="1" applyFill="1" applyBorder="1" applyAlignment="1" applyProtection="1">
      <alignment horizontal="center" vertical="center" shrinkToFit="1"/>
      <protection locked="0"/>
    </xf>
    <xf numFmtId="49" fontId="0" fillId="6" borderId="12" xfId="0" applyNumberFormat="1" applyFill="1" applyBorder="1" applyAlignment="1" applyProtection="1">
      <alignment horizontal="center" vertical="center" shrinkToFit="1"/>
      <protection locked="0"/>
    </xf>
    <xf numFmtId="49" fontId="35" fillId="9" borderId="10" xfId="0" applyNumberFormat="1" applyFont="1" applyFill="1" applyBorder="1" applyAlignment="1" applyProtection="1">
      <alignment vertical="center" shrinkToFit="1"/>
      <protection hidden="1"/>
    </xf>
    <xf numFmtId="49" fontId="35" fillId="9" borderId="11" xfId="0" applyNumberFormat="1" applyFont="1" applyFill="1" applyBorder="1" applyAlignment="1" applyProtection="1">
      <alignment vertical="center" shrinkToFit="1"/>
      <protection hidden="1"/>
    </xf>
    <xf numFmtId="49" fontId="35" fillId="9" borderId="12" xfId="0" applyNumberFormat="1" applyFont="1" applyFill="1" applyBorder="1" applyAlignment="1" applyProtection="1">
      <alignment vertical="center" shrinkToFit="1"/>
      <protection hidden="1"/>
    </xf>
    <xf numFmtId="49" fontId="35" fillId="0" borderId="10" xfId="0" applyNumberFormat="1" applyFont="1" applyBorder="1" applyAlignment="1" applyProtection="1">
      <alignment vertical="center" shrinkToFit="1"/>
      <protection hidden="1"/>
    </xf>
    <xf numFmtId="49" fontId="35" fillId="0" borderId="11" xfId="0" applyNumberFormat="1" applyFont="1" applyBorder="1" applyAlignment="1" applyProtection="1">
      <alignment vertical="center" shrinkToFit="1"/>
      <protection hidden="1"/>
    </xf>
    <xf numFmtId="49" fontId="35" fillId="0" borderId="12" xfId="0" applyNumberFormat="1" applyFont="1" applyBorder="1" applyAlignment="1" applyProtection="1">
      <alignment vertical="center" shrinkToFit="1"/>
      <protection hidden="1"/>
    </xf>
    <xf numFmtId="49" fontId="0" fillId="6" borderId="10" xfId="0" applyNumberFormat="1" applyFill="1" applyBorder="1" applyAlignment="1" applyProtection="1">
      <alignment vertical="center" shrinkToFit="1"/>
      <protection locked="0"/>
    </xf>
    <xf numFmtId="49" fontId="0" fillId="6" borderId="11" xfId="0" applyNumberFormat="1" applyFill="1" applyBorder="1" applyAlignment="1" applyProtection="1">
      <alignment vertical="center" shrinkToFit="1"/>
      <protection locked="0"/>
    </xf>
    <xf numFmtId="49" fontId="0" fillId="6" borderId="12" xfId="0" applyNumberFormat="1" applyFill="1" applyBorder="1" applyAlignment="1" applyProtection="1">
      <alignment vertical="center" shrinkToFit="1"/>
      <protection locked="0"/>
    </xf>
    <xf numFmtId="49" fontId="83" fillId="0" borderId="11" xfId="0" applyNumberFormat="1" applyFont="1" applyBorder="1" applyAlignment="1" applyProtection="1">
      <alignment horizontal="right" vertical="center" shrinkToFit="1"/>
      <protection hidden="1"/>
    </xf>
    <xf numFmtId="49" fontId="83" fillId="0" borderId="12" xfId="0" applyNumberFormat="1" applyFont="1" applyBorder="1" applyAlignment="1" applyProtection="1">
      <alignment horizontal="right" vertical="center" shrinkToFit="1"/>
      <protection hidden="1"/>
    </xf>
    <xf numFmtId="49" fontId="33" fillId="0" borderId="10" xfId="0" applyNumberFormat="1" applyFont="1" applyBorder="1" applyAlignment="1" applyProtection="1">
      <alignment horizontal="center" vertical="center" shrinkToFit="1"/>
      <protection hidden="1"/>
    </xf>
    <xf numFmtId="49" fontId="33" fillId="0" borderId="11" xfId="0" applyNumberFormat="1" applyFont="1" applyBorder="1" applyAlignment="1" applyProtection="1">
      <alignment horizontal="center" vertical="center" shrinkToFit="1"/>
      <protection hidden="1"/>
    </xf>
    <xf numFmtId="49" fontId="33" fillId="0" borderId="12" xfId="0" applyNumberFormat="1" applyFont="1" applyBorder="1" applyAlignment="1" applyProtection="1">
      <alignment horizontal="center" vertical="center" shrinkToFit="1"/>
      <protection hidden="1"/>
    </xf>
    <xf numFmtId="0" fontId="33" fillId="0" borderId="3" xfId="0" applyFont="1" applyBorder="1" applyAlignment="1" applyProtection="1">
      <alignment horizontal="center" vertical="center" shrinkToFit="1"/>
      <protection hidden="1"/>
    </xf>
    <xf numFmtId="0" fontId="33" fillId="0" borderId="4" xfId="0" applyFont="1" applyBorder="1" applyAlignment="1" applyProtection="1">
      <alignment horizontal="center" vertical="center" shrinkToFit="1"/>
      <protection hidden="1"/>
    </xf>
    <xf numFmtId="0" fontId="33" fillId="0" borderId="5" xfId="0" applyFont="1" applyBorder="1" applyAlignment="1" applyProtection="1">
      <alignment horizontal="center" vertical="center" shrinkToFit="1"/>
      <protection hidden="1"/>
    </xf>
    <xf numFmtId="49" fontId="0" fillId="28" borderId="4" xfId="0" applyNumberFormat="1" applyFill="1" applyBorder="1" applyAlignment="1" applyProtection="1">
      <alignment horizontal="center" vertical="center" shrinkToFit="1"/>
      <protection locked="0"/>
    </xf>
    <xf numFmtId="49" fontId="0" fillId="28" borderId="5" xfId="0" applyNumberFormat="1" applyFill="1" applyBorder="1" applyAlignment="1" applyProtection="1">
      <alignment horizontal="center" vertical="center" shrinkToFit="1"/>
      <protection locked="0"/>
    </xf>
    <xf numFmtId="49" fontId="0" fillId="28" borderId="3" xfId="0" applyNumberFormat="1" applyFill="1" applyBorder="1" applyAlignment="1" applyProtection="1">
      <alignment horizontal="center" vertical="center" shrinkToFit="1"/>
      <protection locked="0"/>
    </xf>
    <xf numFmtId="49" fontId="0" fillId="0" borderId="10" xfId="0" applyNumberFormat="1" applyBorder="1" applyAlignment="1" applyProtection="1">
      <alignment vertical="center" shrinkToFit="1"/>
      <protection hidden="1"/>
    </xf>
    <xf numFmtId="49" fontId="0" fillId="0" borderId="11" xfId="0" applyNumberFormat="1" applyBorder="1" applyAlignment="1" applyProtection="1">
      <alignment vertical="center" shrinkToFit="1"/>
      <protection hidden="1"/>
    </xf>
    <xf numFmtId="49" fontId="0" fillId="0" borderId="12" xfId="0" applyNumberFormat="1" applyBorder="1" applyAlignment="1" applyProtection="1">
      <alignment vertical="center" shrinkToFit="1"/>
      <protection hidden="1"/>
    </xf>
    <xf numFmtId="49" fontId="33" fillId="28" borderId="10" xfId="0" applyNumberFormat="1" applyFont="1" applyFill="1" applyBorder="1" applyAlignment="1" applyProtection="1">
      <alignment horizontal="left" vertical="center" shrinkToFit="1"/>
      <protection locked="0"/>
    </xf>
    <xf numFmtId="49" fontId="33" fillId="28" borderId="11" xfId="0" applyNumberFormat="1" applyFont="1" applyFill="1" applyBorder="1" applyAlignment="1" applyProtection="1">
      <alignment horizontal="left" vertical="center" shrinkToFit="1"/>
      <protection locked="0"/>
    </xf>
    <xf numFmtId="49" fontId="33" fillId="28" borderId="12" xfId="0" applyNumberFormat="1" applyFont="1" applyFill="1" applyBorder="1" applyAlignment="1" applyProtection="1">
      <alignment horizontal="left" vertical="center" shrinkToFit="1"/>
      <protection locked="0"/>
    </xf>
    <xf numFmtId="49" fontId="0" fillId="28" borderId="1" xfId="0" applyNumberFormat="1" applyFill="1" applyBorder="1" applyAlignment="1" applyProtection="1">
      <alignment horizontal="center" vertical="center" shrinkToFit="1"/>
      <protection locked="0"/>
    </xf>
    <xf numFmtId="0" fontId="0" fillId="0" borderId="10" xfId="0" applyBorder="1" applyAlignment="1" applyProtection="1">
      <alignment vertical="center" shrinkToFit="1"/>
      <protection hidden="1"/>
    </xf>
    <xf numFmtId="0" fontId="0" fillId="0" borderId="11" xfId="0" applyBorder="1" applyAlignment="1" applyProtection="1">
      <alignment vertical="center" shrinkToFit="1"/>
      <protection hidden="1"/>
    </xf>
    <xf numFmtId="0" fontId="0" fillId="0" borderId="12" xfId="0" applyBorder="1" applyAlignment="1" applyProtection="1">
      <alignment vertical="center" shrinkToFit="1"/>
      <protection hidden="1"/>
    </xf>
    <xf numFmtId="0" fontId="22" fillId="0" borderId="10" xfId="0" applyFont="1" applyBorder="1" applyAlignment="1" applyProtection="1">
      <alignment horizontal="right" vertical="center" wrapText="1" shrinkToFit="1"/>
      <protection hidden="1"/>
    </xf>
    <xf numFmtId="0" fontId="22" fillId="0" borderId="11" xfId="0" applyFont="1" applyBorder="1" applyAlignment="1" applyProtection="1">
      <alignment horizontal="right" vertical="center" shrinkToFit="1"/>
      <protection hidden="1"/>
    </xf>
    <xf numFmtId="0" fontId="22" fillId="0" borderId="12" xfId="0" applyFont="1" applyBorder="1" applyAlignment="1" applyProtection="1">
      <alignment horizontal="right" vertical="center" shrinkToFit="1"/>
      <protection hidden="1"/>
    </xf>
    <xf numFmtId="49" fontId="22" fillId="28" borderId="10" xfId="0" applyNumberFormat="1" applyFont="1" applyFill="1" applyBorder="1" applyAlignment="1" applyProtection="1">
      <alignment horizontal="left" vertical="center" shrinkToFit="1"/>
      <protection locked="0"/>
    </xf>
    <xf numFmtId="49" fontId="22" fillId="28" borderId="11" xfId="0" applyNumberFormat="1" applyFont="1" applyFill="1" applyBorder="1" applyAlignment="1" applyProtection="1">
      <alignment horizontal="left" vertical="center" shrinkToFit="1"/>
      <protection locked="0"/>
    </xf>
    <xf numFmtId="49" fontId="22" fillId="28" borderId="12" xfId="0" applyNumberFormat="1" applyFont="1" applyFill="1" applyBorder="1" applyAlignment="1" applyProtection="1">
      <alignment horizontal="left" vertical="center" shrinkToFit="1"/>
      <protection locked="0"/>
    </xf>
    <xf numFmtId="0" fontId="120" fillId="0" borderId="10" xfId="0" applyFont="1" applyBorder="1" applyAlignment="1" applyProtection="1">
      <alignment horizontal="center" vertical="center"/>
      <protection hidden="1"/>
    </xf>
    <xf numFmtId="0" fontId="120" fillId="0" borderId="11" xfId="0" applyFont="1" applyBorder="1" applyAlignment="1" applyProtection="1">
      <alignment horizontal="center" vertical="center"/>
      <protection hidden="1"/>
    </xf>
    <xf numFmtId="0" fontId="121" fillId="0" borderId="11" xfId="0" applyFont="1" applyBorder="1" applyAlignment="1" applyProtection="1">
      <alignment horizontal="center" vertical="center" wrapText="1"/>
      <protection hidden="1"/>
    </xf>
    <xf numFmtId="0" fontId="121" fillId="0" borderId="12" xfId="0" applyFont="1" applyBorder="1" applyAlignment="1" applyProtection="1">
      <alignment horizontal="center" vertical="center" wrapText="1"/>
      <protection hidden="1"/>
    </xf>
    <xf numFmtId="0" fontId="22" fillId="0" borderId="11" xfId="0" applyFont="1" applyBorder="1" applyAlignment="1" applyProtection="1">
      <alignment horizontal="center" vertical="center" shrinkToFit="1"/>
      <protection hidden="1"/>
    </xf>
    <xf numFmtId="49" fontId="22" fillId="43" borderId="110" xfId="0" quotePrefix="1" applyNumberFormat="1" applyFont="1" applyFill="1" applyBorder="1" applyAlignment="1" applyProtection="1">
      <alignment horizontal="center" vertical="center" shrinkToFit="1"/>
      <protection hidden="1"/>
    </xf>
    <xf numFmtId="49" fontId="22" fillId="43" borderId="1" xfId="0" applyNumberFormat="1" applyFont="1" applyFill="1" applyBorder="1" applyAlignment="1" applyProtection="1">
      <alignment horizontal="center" vertical="center" shrinkToFit="1"/>
      <protection hidden="1"/>
    </xf>
    <xf numFmtId="0" fontId="134" fillId="0" borderId="4" xfId="0" applyFont="1" applyBorder="1" applyAlignment="1" applyProtection="1">
      <alignment horizontal="center" vertical="center" wrapText="1"/>
      <protection hidden="1"/>
    </xf>
    <xf numFmtId="0" fontId="134" fillId="0" borderId="5" xfId="0" applyFont="1" applyBorder="1" applyAlignment="1" applyProtection="1">
      <alignment horizontal="center" vertical="center" wrapText="1"/>
      <protection hidden="1"/>
    </xf>
    <xf numFmtId="0" fontId="134" fillId="0" borderId="0" xfId="0" applyFont="1" applyAlignment="1" applyProtection="1">
      <alignment horizontal="center" vertical="center" wrapText="1"/>
      <protection hidden="1"/>
    </xf>
    <xf numFmtId="0" fontId="134" fillId="0" borderId="9" xfId="0" applyFont="1" applyBorder="1" applyAlignment="1" applyProtection="1">
      <alignment horizontal="center" vertical="center" wrapText="1"/>
      <protection hidden="1"/>
    </xf>
    <xf numFmtId="0" fontId="134" fillId="0" borderId="7" xfId="0" applyFont="1" applyBorder="1" applyAlignment="1" applyProtection="1">
      <alignment horizontal="center" vertical="center" wrapText="1"/>
      <protection hidden="1"/>
    </xf>
    <xf numFmtId="0" fontId="134" fillId="0" borderId="8" xfId="0" applyFont="1" applyBorder="1" applyAlignment="1" applyProtection="1">
      <alignment horizontal="center" vertical="center" wrapText="1"/>
      <protection hidden="1"/>
    </xf>
    <xf numFmtId="49" fontId="22" fillId="0" borderId="10" xfId="0" applyNumberFormat="1" applyFont="1" applyBorder="1" applyAlignment="1" applyProtection="1">
      <alignment horizontal="center" vertical="center" wrapText="1" shrinkToFit="1"/>
      <protection hidden="1"/>
    </xf>
    <xf numFmtId="49" fontId="22" fillId="0" borderId="11" xfId="0" applyNumberFormat="1" applyFont="1" applyBorder="1" applyAlignment="1" applyProtection="1">
      <alignment horizontal="center" vertical="center" wrapText="1" shrinkToFit="1"/>
      <protection hidden="1"/>
    </xf>
    <xf numFmtId="49" fontId="22" fillId="0" borderId="12" xfId="0" applyNumberFormat="1" applyFont="1" applyBorder="1" applyAlignment="1" applyProtection="1">
      <alignment horizontal="center" vertical="center" wrapText="1" shrinkToFit="1"/>
      <protection hidden="1"/>
    </xf>
    <xf numFmtId="49" fontId="35" fillId="9" borderId="3" xfId="0" applyNumberFormat="1" applyFont="1" applyFill="1" applyBorder="1" applyAlignment="1" applyProtection="1">
      <alignment vertical="center" shrinkToFit="1"/>
      <protection hidden="1"/>
    </xf>
    <xf numFmtId="49" fontId="35" fillId="9" borderId="4" xfId="0" applyNumberFormat="1" applyFont="1" applyFill="1" applyBorder="1" applyAlignment="1" applyProtection="1">
      <alignment vertical="center" shrinkToFit="1"/>
      <protection hidden="1"/>
    </xf>
    <xf numFmtId="49" fontId="35" fillId="9" borderId="5" xfId="0" applyNumberFormat="1" applyFont="1" applyFill="1" applyBorder="1" applyAlignment="1" applyProtection="1">
      <alignment vertical="center" shrinkToFit="1"/>
      <protection hidden="1"/>
    </xf>
    <xf numFmtId="49" fontId="35" fillId="9" borderId="6" xfId="0" applyNumberFormat="1" applyFont="1" applyFill="1" applyBorder="1" applyAlignment="1" applyProtection="1">
      <alignment vertical="center" shrinkToFit="1"/>
      <protection hidden="1"/>
    </xf>
    <xf numFmtId="49" fontId="35" fillId="9" borderId="7" xfId="0" applyNumberFormat="1" applyFont="1" applyFill="1" applyBorder="1" applyAlignment="1" applyProtection="1">
      <alignment vertical="center" shrinkToFit="1"/>
      <protection hidden="1"/>
    </xf>
    <xf numFmtId="49" fontId="35" fillId="9" borderId="8" xfId="0" applyNumberFormat="1" applyFont="1" applyFill="1" applyBorder="1" applyAlignment="1" applyProtection="1">
      <alignment vertical="center" shrinkToFit="1"/>
      <protection hidden="1"/>
    </xf>
    <xf numFmtId="49" fontId="0" fillId="28" borderId="4" xfId="0" applyNumberFormat="1" applyFill="1" applyBorder="1" applyAlignment="1" applyProtection="1">
      <alignment vertical="center" shrinkToFit="1"/>
      <protection locked="0"/>
    </xf>
    <xf numFmtId="49" fontId="0" fillId="28" borderId="5" xfId="0" applyNumberFormat="1" applyFill="1" applyBorder="1" applyAlignment="1" applyProtection="1">
      <alignment vertical="center" shrinkToFit="1"/>
      <protection locked="0"/>
    </xf>
    <xf numFmtId="49" fontId="22" fillId="0" borderId="1" xfId="0" applyNumberFormat="1" applyFont="1" applyBorder="1" applyAlignment="1" applyProtection="1">
      <alignment horizontal="center" vertical="center" wrapText="1" shrinkToFit="1"/>
      <protection hidden="1"/>
    </xf>
    <xf numFmtId="49" fontId="22" fillId="0" borderId="1" xfId="0" applyNumberFormat="1" applyFont="1" applyBorder="1" applyAlignment="1" applyProtection="1">
      <alignment horizontal="center" vertical="center" shrinkToFit="1"/>
      <protection hidden="1"/>
    </xf>
    <xf numFmtId="49" fontId="0" fillId="28" borderId="10" xfId="0" applyNumberFormat="1" applyFill="1" applyBorder="1" applyAlignment="1" applyProtection="1">
      <alignment horizontal="center" vertical="center" shrinkToFit="1"/>
      <protection hidden="1"/>
    </xf>
    <xf numFmtId="49" fontId="0" fillId="28" borderId="11" xfId="0" applyNumberFormat="1" applyFill="1" applyBorder="1" applyAlignment="1" applyProtection="1">
      <alignment horizontal="center" vertical="center" shrinkToFit="1"/>
      <protection hidden="1"/>
    </xf>
    <xf numFmtId="0" fontId="140" fillId="0" borderId="3" xfId="0" applyFont="1" applyBorder="1" applyAlignment="1" applyProtection="1">
      <alignment horizontal="center" vertical="center" wrapText="1"/>
      <protection hidden="1"/>
    </xf>
    <xf numFmtId="0" fontId="140" fillId="0" borderId="4" xfId="0" applyFont="1" applyBorder="1" applyAlignment="1" applyProtection="1">
      <alignment horizontal="center" vertical="center" wrapText="1"/>
      <protection hidden="1"/>
    </xf>
    <xf numFmtId="0" fontId="140" fillId="0" borderId="5" xfId="0" applyFont="1" applyBorder="1" applyAlignment="1" applyProtection="1">
      <alignment horizontal="center" vertical="center" wrapText="1"/>
      <protection hidden="1"/>
    </xf>
    <xf numFmtId="0" fontId="140" fillId="0" borderId="13" xfId="0" applyFont="1" applyBorder="1" applyAlignment="1" applyProtection="1">
      <alignment horizontal="center" vertical="center" wrapText="1"/>
      <protection hidden="1"/>
    </xf>
    <xf numFmtId="0" fontId="140" fillId="0" borderId="0" xfId="0" applyFont="1" applyAlignment="1" applyProtection="1">
      <alignment horizontal="center" vertical="center" wrapText="1"/>
      <protection hidden="1"/>
    </xf>
    <xf numFmtId="0" fontId="140" fillId="0" borderId="9" xfId="0" applyFont="1"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49" fontId="22" fillId="43" borderId="312" xfId="0" quotePrefix="1" applyNumberFormat="1" applyFont="1" applyFill="1" applyBorder="1" applyAlignment="1" applyProtection="1">
      <alignment horizontal="center" vertical="center" shrinkToFit="1"/>
      <protection hidden="1"/>
    </xf>
    <xf numFmtId="49" fontId="22" fillId="43" borderId="247" xfId="0" applyNumberFormat="1" applyFont="1" applyFill="1" applyBorder="1" applyAlignment="1" applyProtection="1">
      <alignment horizontal="center" vertical="center" shrinkToFit="1"/>
      <protection hidden="1"/>
    </xf>
    <xf numFmtId="0" fontId="72" fillId="0" borderId="53" xfId="2" applyFont="1" applyFill="1" applyBorder="1" applyAlignment="1" applyProtection="1">
      <alignment vertical="center" shrinkToFit="1"/>
      <protection hidden="1"/>
    </xf>
    <xf numFmtId="0" fontId="72" fillId="0" borderId="106" xfId="2" applyFont="1" applyFill="1" applyBorder="1" applyAlignment="1" applyProtection="1">
      <alignment vertical="center" shrinkToFit="1"/>
      <protection hidden="1"/>
    </xf>
    <xf numFmtId="49" fontId="82" fillId="11" borderId="79" xfId="0" applyNumberFormat="1" applyFont="1" applyFill="1" applyBorder="1" applyAlignment="1" applyProtection="1">
      <alignment vertical="center" shrinkToFit="1"/>
      <protection hidden="1"/>
    </xf>
    <xf numFmtId="49" fontId="82" fillId="11" borderId="0" xfId="0" applyNumberFormat="1" applyFont="1" applyFill="1" applyAlignment="1" applyProtection="1">
      <alignment vertical="center" shrinkToFit="1"/>
      <protection hidden="1"/>
    </xf>
    <xf numFmtId="49" fontId="82" fillId="11" borderId="80" xfId="0" applyNumberFormat="1" applyFont="1" applyFill="1" applyBorder="1" applyAlignment="1" applyProtection="1">
      <alignment vertical="center" shrinkToFit="1"/>
      <protection hidden="1"/>
    </xf>
    <xf numFmtId="49" fontId="82" fillId="11" borderId="81" xfId="0" applyNumberFormat="1" applyFont="1" applyFill="1" applyBorder="1" applyAlignment="1" applyProtection="1">
      <alignment vertical="center" shrinkToFit="1"/>
      <protection hidden="1"/>
    </xf>
    <xf numFmtId="49" fontId="82" fillId="11" borderId="82" xfId="0" applyNumberFormat="1" applyFont="1" applyFill="1" applyBorder="1" applyAlignment="1" applyProtection="1">
      <alignment vertical="center" shrinkToFit="1"/>
      <protection hidden="1"/>
    </xf>
    <xf numFmtId="49" fontId="82" fillId="11" borderId="83" xfId="0" applyNumberFormat="1" applyFont="1" applyFill="1" applyBorder="1" applyAlignment="1" applyProtection="1">
      <alignment vertical="center" shrinkToFit="1"/>
      <protection hidden="1"/>
    </xf>
    <xf numFmtId="49" fontId="106" fillId="4" borderId="0" xfId="2" applyNumberFormat="1" applyFont="1" applyFill="1" applyBorder="1" applyAlignment="1" applyProtection="1">
      <alignment horizontal="center" vertical="center" wrapText="1" shrinkToFit="1"/>
      <protection hidden="1"/>
    </xf>
    <xf numFmtId="49" fontId="106" fillId="4" borderId="0" xfId="2" applyNumberFormat="1" applyFont="1" applyFill="1" applyBorder="1" applyAlignment="1" applyProtection="1">
      <alignment horizontal="center" vertical="center" shrinkToFit="1"/>
      <protection hidden="1"/>
    </xf>
    <xf numFmtId="49" fontId="92" fillId="0" borderId="0" xfId="0" applyNumberFormat="1" applyFont="1" applyAlignment="1" applyProtection="1">
      <alignment horizontal="center" vertical="center" shrinkToFit="1"/>
      <protection hidden="1"/>
    </xf>
    <xf numFmtId="49" fontId="34" fillId="0" borderId="0" xfId="2" applyNumberFormat="1" applyFill="1" applyBorder="1" applyAlignment="1" applyProtection="1">
      <alignment horizontal="center" vertical="center" shrinkToFit="1"/>
      <protection hidden="1"/>
    </xf>
    <xf numFmtId="49" fontId="22" fillId="43" borderId="112" xfId="0" quotePrefix="1" applyNumberFormat="1" applyFont="1" applyFill="1" applyBorder="1" applyAlignment="1" applyProtection="1">
      <alignment horizontal="center" vertical="center" shrinkToFit="1"/>
      <protection hidden="1"/>
    </xf>
    <xf numFmtId="49" fontId="22" fillId="43" borderId="107" xfId="0" applyNumberFormat="1" applyFont="1" applyFill="1" applyBorder="1" applyAlignment="1" applyProtection="1">
      <alignment horizontal="center" vertical="center" shrinkToFit="1"/>
      <protection hidden="1"/>
    </xf>
    <xf numFmtId="0" fontId="72" fillId="0" borderId="115" xfId="2" applyFont="1" applyFill="1" applyBorder="1" applyAlignment="1" applyProtection="1">
      <alignment vertical="center"/>
      <protection hidden="1"/>
    </xf>
    <xf numFmtId="0" fontId="72" fillId="0" borderId="38" xfId="2" applyFont="1" applyFill="1" applyBorder="1" applyAlignment="1" applyProtection="1">
      <alignment vertical="center"/>
      <protection hidden="1"/>
    </xf>
    <xf numFmtId="0" fontId="72" fillId="0" borderId="64" xfId="2" applyFont="1" applyFill="1" applyBorder="1" applyAlignment="1" applyProtection="1">
      <alignment vertical="center"/>
      <protection hidden="1"/>
    </xf>
    <xf numFmtId="49" fontId="143" fillId="53" borderId="301" xfId="0" applyNumberFormat="1" applyFont="1" applyFill="1" applyBorder="1" applyAlignment="1" applyProtection="1">
      <alignment horizontal="center" vertical="center" shrinkToFit="1"/>
      <protection hidden="1"/>
    </xf>
    <xf numFmtId="0" fontId="0" fillId="0" borderId="54" xfId="0" applyBorder="1" applyAlignment="1">
      <alignment vertical="center" shrinkToFit="1"/>
    </xf>
    <xf numFmtId="0" fontId="0" fillId="0" borderId="302" xfId="0" applyBorder="1" applyAlignment="1">
      <alignment vertical="center" shrinkToFit="1"/>
    </xf>
    <xf numFmtId="0" fontId="0" fillId="0" borderId="13" xfId="0" applyBorder="1" applyAlignment="1">
      <alignment vertical="center" shrinkToFit="1"/>
    </xf>
    <xf numFmtId="0" fontId="0" fillId="0" borderId="9" xfId="0" applyBorder="1" applyAlignment="1">
      <alignment vertical="center" shrinkToFit="1"/>
    </xf>
    <xf numFmtId="0" fontId="0" fillId="0" borderId="247" xfId="0" applyBorder="1" applyAlignment="1">
      <alignment vertical="center" shrinkToFit="1"/>
    </xf>
    <xf numFmtId="0" fontId="0" fillId="0" borderId="234" xfId="0" applyBorder="1" applyAlignment="1">
      <alignment vertical="center" shrinkToFit="1"/>
    </xf>
    <xf numFmtId="0" fontId="0" fillId="0" borderId="235" xfId="0" applyBorder="1" applyAlignment="1">
      <alignment vertical="center" shrinkToFit="1"/>
    </xf>
    <xf numFmtId="49" fontId="143" fillId="54" borderId="301" xfId="0" applyNumberFormat="1" applyFont="1" applyFill="1" applyBorder="1" applyAlignment="1" applyProtection="1">
      <alignment horizontal="center" vertical="center" shrinkToFit="1"/>
      <protection hidden="1"/>
    </xf>
    <xf numFmtId="0" fontId="72" fillId="0" borderId="251" xfId="2" applyFont="1" applyFill="1" applyBorder="1" applyAlignment="1" applyProtection="1">
      <alignment vertical="center"/>
      <protection hidden="1"/>
    </xf>
    <xf numFmtId="0" fontId="72" fillId="0" borderId="249" xfId="2" applyFont="1" applyFill="1" applyBorder="1" applyAlignment="1" applyProtection="1">
      <alignment vertical="center"/>
      <protection hidden="1"/>
    </xf>
    <xf numFmtId="0" fontId="72" fillId="0" borderId="252" xfId="2" applyFont="1" applyFill="1" applyBorder="1" applyAlignment="1" applyProtection="1">
      <alignment vertical="center"/>
      <protection hidden="1"/>
    </xf>
    <xf numFmtId="49" fontId="33" fillId="28" borderId="3" xfId="0" applyNumberFormat="1" applyFont="1" applyFill="1" applyBorder="1" applyAlignment="1" applyProtection="1">
      <alignment vertical="center" wrapText="1" shrinkToFit="1"/>
      <protection locked="0"/>
    </xf>
    <xf numFmtId="49" fontId="33" fillId="28" borderId="4" xfId="0" applyNumberFormat="1" applyFont="1" applyFill="1" applyBorder="1" applyAlignment="1" applyProtection="1">
      <alignment vertical="center" wrapText="1" shrinkToFit="1"/>
      <protection locked="0"/>
    </xf>
    <xf numFmtId="49" fontId="33" fillId="28" borderId="5" xfId="0" applyNumberFormat="1" applyFont="1" applyFill="1" applyBorder="1" applyAlignment="1" applyProtection="1">
      <alignment vertical="center" wrapText="1" shrinkToFit="1"/>
      <protection locked="0"/>
    </xf>
    <xf numFmtId="49" fontId="33" fillId="28" borderId="6" xfId="0" applyNumberFormat="1" applyFont="1" applyFill="1" applyBorder="1" applyAlignment="1" applyProtection="1">
      <alignment vertical="center" wrapText="1" shrinkToFit="1"/>
      <protection locked="0"/>
    </xf>
    <xf numFmtId="49" fontId="33" fillId="28" borderId="7" xfId="0" applyNumberFormat="1" applyFont="1" applyFill="1" applyBorder="1" applyAlignment="1" applyProtection="1">
      <alignment vertical="center" wrapText="1" shrinkToFit="1"/>
      <protection locked="0"/>
    </xf>
    <xf numFmtId="49" fontId="33" fillId="28" borderId="8" xfId="0" applyNumberFormat="1" applyFont="1" applyFill="1" applyBorder="1" applyAlignment="1" applyProtection="1">
      <alignment vertical="center" wrapText="1" shrinkToFit="1"/>
      <protection locked="0"/>
    </xf>
    <xf numFmtId="49" fontId="22" fillId="0" borderId="11" xfId="0" applyNumberFormat="1" applyFont="1" applyBorder="1" applyAlignment="1" applyProtection="1">
      <alignment vertical="center" shrinkToFit="1"/>
      <protection hidden="1"/>
    </xf>
    <xf numFmtId="49" fontId="22" fillId="0" borderId="12" xfId="0" applyNumberFormat="1" applyFont="1" applyBorder="1" applyAlignment="1" applyProtection="1">
      <alignment vertical="center" shrinkToFit="1"/>
      <protection hidden="1"/>
    </xf>
    <xf numFmtId="49" fontId="0" fillId="28" borderId="42" xfId="0" applyNumberFormat="1" applyFill="1" applyBorder="1" applyAlignment="1" applyProtection="1">
      <alignment horizontal="center" vertical="center" shrinkToFit="1"/>
      <protection locked="0"/>
    </xf>
    <xf numFmtId="49" fontId="0" fillId="28" borderId="43" xfId="0" applyNumberFormat="1" applyFill="1" applyBorder="1" applyAlignment="1" applyProtection="1">
      <alignment horizontal="center" vertical="center" shrinkToFit="1"/>
      <protection locked="0"/>
    </xf>
    <xf numFmtId="49" fontId="0" fillId="28" borderId="3" xfId="0" applyNumberFormat="1" applyFill="1" applyBorder="1" applyAlignment="1" applyProtection="1">
      <alignment horizontal="right" vertical="center" shrinkToFit="1"/>
      <protection locked="0"/>
    </xf>
    <xf numFmtId="49" fontId="0" fillId="28" borderId="4" xfId="0" applyNumberFormat="1" applyFill="1" applyBorder="1" applyAlignment="1" applyProtection="1">
      <alignment horizontal="right" vertical="center" shrinkToFit="1"/>
      <protection locked="0"/>
    </xf>
    <xf numFmtId="49" fontId="0" fillId="28" borderId="5" xfId="0" applyNumberFormat="1" applyFill="1" applyBorder="1" applyAlignment="1" applyProtection="1">
      <alignment horizontal="right" vertical="center" shrinkToFit="1"/>
      <protection locked="0"/>
    </xf>
    <xf numFmtId="49" fontId="0" fillId="28" borderId="6" xfId="0" applyNumberFormat="1" applyFill="1" applyBorder="1" applyAlignment="1" applyProtection="1">
      <alignment horizontal="right" vertical="center" shrinkToFit="1"/>
      <protection locked="0"/>
    </xf>
    <xf numFmtId="49" fontId="0" fillId="28" borderId="7" xfId="0" applyNumberFormat="1" applyFill="1" applyBorder="1" applyAlignment="1" applyProtection="1">
      <alignment horizontal="right" vertical="center" shrinkToFit="1"/>
      <protection locked="0"/>
    </xf>
    <xf numFmtId="49" fontId="0" fillId="28" borderId="8" xfId="0" applyNumberFormat="1" applyFill="1" applyBorder="1" applyAlignment="1" applyProtection="1">
      <alignment horizontal="right" vertical="center" shrinkToFit="1"/>
      <protection locked="0"/>
    </xf>
    <xf numFmtId="49" fontId="33" fillId="6" borderId="44" xfId="0" applyNumberFormat="1" applyFont="1" applyFill="1" applyBorder="1" applyAlignment="1" applyProtection="1">
      <alignment horizontal="center" vertical="center" shrinkToFit="1"/>
      <protection locked="0"/>
    </xf>
    <xf numFmtId="49" fontId="33" fillId="6" borderId="28" xfId="0" applyNumberFormat="1" applyFont="1" applyFill="1" applyBorder="1" applyAlignment="1" applyProtection="1">
      <alignment horizontal="center" vertical="center" shrinkToFit="1"/>
      <protection locked="0"/>
    </xf>
    <xf numFmtId="49" fontId="35" fillId="3" borderId="11" xfId="0" applyNumberFormat="1" applyFont="1" applyFill="1" applyBorder="1" applyAlignment="1" applyProtection="1">
      <alignment horizontal="center" vertical="center" wrapText="1" shrinkToFit="1"/>
      <protection hidden="1"/>
    </xf>
    <xf numFmtId="49" fontId="35" fillId="3" borderId="12" xfId="0" applyNumberFormat="1" applyFont="1" applyFill="1" applyBorder="1" applyAlignment="1" applyProtection="1">
      <alignment horizontal="center" vertical="center" wrapText="1" shrinkToFit="1"/>
      <protection hidden="1"/>
    </xf>
    <xf numFmtId="49" fontId="22" fillId="3" borderId="10" xfId="0" applyNumberFormat="1" applyFont="1" applyFill="1" applyBorder="1" applyAlignment="1" applyProtection="1">
      <alignment vertical="center" shrinkToFit="1"/>
      <protection hidden="1"/>
    </xf>
    <xf numFmtId="49" fontId="22" fillId="3" borderId="11" xfId="0" applyNumberFormat="1" applyFont="1" applyFill="1" applyBorder="1" applyAlignment="1" applyProtection="1">
      <alignment vertical="center" shrinkToFit="1"/>
      <protection hidden="1"/>
    </xf>
    <xf numFmtId="49" fontId="22" fillId="3" borderId="12" xfId="0" applyNumberFormat="1" applyFont="1" applyFill="1" applyBorder="1" applyAlignment="1" applyProtection="1">
      <alignment vertical="center" shrinkToFit="1"/>
      <protection hidden="1"/>
    </xf>
    <xf numFmtId="49" fontId="34" fillId="0" borderId="11" xfId="2" applyNumberFormat="1" applyBorder="1" applyAlignment="1" applyProtection="1">
      <alignment horizontal="center" vertical="center" shrinkToFit="1"/>
      <protection hidden="1"/>
    </xf>
    <xf numFmtId="49" fontId="34" fillId="7" borderId="32" xfId="2" applyNumberFormat="1" applyFill="1" applyBorder="1" applyAlignment="1" applyProtection="1">
      <alignment horizontal="center" vertical="center" shrinkToFit="1"/>
      <protection hidden="1"/>
    </xf>
    <xf numFmtId="49" fontId="34" fillId="7" borderId="33" xfId="2" applyNumberFormat="1" applyFill="1" applyBorder="1" applyAlignment="1" applyProtection="1">
      <alignment horizontal="center" vertical="center" shrinkToFit="1"/>
      <protection hidden="1"/>
    </xf>
    <xf numFmtId="49" fontId="34" fillId="7" borderId="34" xfId="2" applyNumberFormat="1" applyFill="1" applyBorder="1" applyAlignment="1" applyProtection="1">
      <alignment horizontal="center" vertical="center" shrinkToFit="1"/>
      <protection hidden="1"/>
    </xf>
    <xf numFmtId="49" fontId="34" fillId="7" borderId="35" xfId="2" applyNumberFormat="1" applyFill="1" applyBorder="1" applyAlignment="1" applyProtection="1">
      <alignment horizontal="center" vertical="center" shrinkToFit="1"/>
      <protection hidden="1"/>
    </xf>
    <xf numFmtId="49" fontId="34" fillId="7" borderId="36" xfId="2" applyNumberFormat="1" applyFill="1" applyBorder="1" applyAlignment="1" applyProtection="1">
      <alignment horizontal="center" vertical="center" shrinkToFit="1"/>
      <protection hidden="1"/>
    </xf>
    <xf numFmtId="49" fontId="34" fillId="7" borderId="37" xfId="2" applyNumberFormat="1" applyFill="1" applyBorder="1" applyAlignment="1" applyProtection="1">
      <alignment horizontal="center" vertical="center" shrinkToFit="1"/>
      <protection hidden="1"/>
    </xf>
    <xf numFmtId="49" fontId="36" fillId="38" borderId="3" xfId="0" applyNumberFormat="1" applyFont="1" applyFill="1" applyBorder="1" applyAlignment="1" applyProtection="1">
      <alignment horizontal="center" vertical="center" wrapText="1" shrinkToFit="1"/>
      <protection hidden="1"/>
    </xf>
    <xf numFmtId="49" fontId="36" fillId="38" borderId="6" xfId="0" applyNumberFormat="1" applyFont="1" applyFill="1" applyBorder="1" applyAlignment="1" applyProtection="1">
      <alignment horizontal="center" vertical="center" wrapText="1" shrinkToFit="1"/>
      <protection hidden="1"/>
    </xf>
    <xf numFmtId="49" fontId="0" fillId="28" borderId="44" xfId="0" applyNumberFormat="1" applyFill="1" applyBorder="1" applyAlignment="1" applyProtection="1">
      <alignment horizontal="center" vertical="center" shrinkToFit="1"/>
      <protection locked="0"/>
    </xf>
    <xf numFmtId="49" fontId="0" fillId="28" borderId="45" xfId="0" applyNumberFormat="1" applyFill="1" applyBorder="1" applyAlignment="1" applyProtection="1">
      <alignment horizontal="center" vertical="center" shrinkToFit="1"/>
      <protection locked="0"/>
    </xf>
    <xf numFmtId="49" fontId="22" fillId="0" borderId="4" xfId="0" applyNumberFormat="1" applyFont="1" applyBorder="1" applyAlignment="1" applyProtection="1">
      <alignment horizontal="center" shrinkToFit="1"/>
      <protection hidden="1"/>
    </xf>
    <xf numFmtId="49" fontId="22" fillId="0" borderId="5" xfId="0" applyNumberFormat="1" applyFont="1" applyBorder="1" applyAlignment="1" applyProtection="1">
      <alignment horizontal="center" shrinkToFit="1"/>
      <protection hidden="1"/>
    </xf>
    <xf numFmtId="49" fontId="22" fillId="0" borderId="7" xfId="0" applyNumberFormat="1" applyFont="1" applyBorder="1" applyAlignment="1" applyProtection="1">
      <alignment horizontal="center" shrinkToFit="1"/>
      <protection hidden="1"/>
    </xf>
    <xf numFmtId="49" fontId="22" fillId="0" borderId="8" xfId="0" applyNumberFormat="1" applyFont="1" applyBorder="1" applyAlignment="1" applyProtection="1">
      <alignment horizontal="center" shrinkToFit="1"/>
      <protection hidden="1"/>
    </xf>
    <xf numFmtId="49" fontId="24" fillId="0" borderId="10" xfId="0" applyNumberFormat="1" applyFont="1" applyBorder="1" applyAlignment="1" applyProtection="1">
      <alignment horizontal="center" vertical="center" shrinkToFit="1"/>
      <protection hidden="1"/>
    </xf>
    <xf numFmtId="49" fontId="24" fillId="0" borderId="11" xfId="0" applyNumberFormat="1" applyFont="1" applyBorder="1" applyAlignment="1" applyProtection="1">
      <alignment horizontal="center" vertical="center" shrinkToFit="1"/>
      <protection hidden="1"/>
    </xf>
    <xf numFmtId="49" fontId="24" fillId="0" borderId="12" xfId="0" applyNumberFormat="1" applyFont="1" applyBorder="1" applyAlignment="1" applyProtection="1">
      <alignment horizontal="center" vertical="center" shrinkToFit="1"/>
      <protection hidden="1"/>
    </xf>
    <xf numFmtId="49" fontId="0" fillId="28" borderId="10" xfId="0" applyNumberFormat="1" applyFill="1" applyBorder="1" applyAlignment="1" applyProtection="1">
      <alignment horizontal="center" vertical="center" shrinkToFit="1"/>
      <protection locked="0"/>
    </xf>
    <xf numFmtId="49" fontId="0" fillId="28" borderId="12" xfId="0" applyNumberFormat="1" applyFill="1" applyBorder="1" applyAlignment="1" applyProtection="1">
      <alignment horizontal="center" vertical="center" shrinkToFit="1"/>
      <protection locked="0"/>
    </xf>
    <xf numFmtId="49" fontId="74" fillId="4" borderId="76" xfId="0" applyNumberFormat="1" applyFont="1" applyFill="1" applyBorder="1" applyAlignment="1" applyProtection="1">
      <alignment horizontal="center" vertical="center" shrinkToFit="1"/>
      <protection hidden="1"/>
    </xf>
    <xf numFmtId="49" fontId="74" fillId="4" borderId="77" xfId="0" applyNumberFormat="1" applyFont="1" applyFill="1" applyBorder="1" applyAlignment="1" applyProtection="1">
      <alignment horizontal="center" vertical="center" shrinkToFit="1"/>
      <protection hidden="1"/>
    </xf>
    <xf numFmtId="49" fontId="74" fillId="4" borderId="78" xfId="0" applyNumberFormat="1" applyFont="1" applyFill="1" applyBorder="1" applyAlignment="1" applyProtection="1">
      <alignment horizontal="center" vertical="center" shrinkToFit="1"/>
      <protection hidden="1"/>
    </xf>
    <xf numFmtId="49" fontId="74" fillId="4" borderId="79" xfId="0" applyNumberFormat="1" applyFont="1" applyFill="1" applyBorder="1" applyAlignment="1" applyProtection="1">
      <alignment horizontal="center" vertical="center" shrinkToFit="1"/>
      <protection hidden="1"/>
    </xf>
    <xf numFmtId="49" fontId="74" fillId="4" borderId="0" xfId="0" applyNumberFormat="1" applyFont="1" applyFill="1" applyAlignment="1" applyProtection="1">
      <alignment horizontal="center" vertical="center" shrinkToFit="1"/>
      <protection hidden="1"/>
    </xf>
    <xf numFmtId="49" fontId="74" fillId="4" borderId="80" xfId="0" applyNumberFormat="1" applyFont="1" applyFill="1" applyBorder="1" applyAlignment="1" applyProtection="1">
      <alignment horizontal="center" vertical="center" shrinkToFit="1"/>
      <protection hidden="1"/>
    </xf>
    <xf numFmtId="49" fontId="107" fillId="0" borderId="0" xfId="0" applyNumberFormat="1" applyFont="1" applyAlignment="1" applyProtection="1">
      <alignment horizontal="center" vertical="center" shrinkToFit="1"/>
      <protection hidden="1"/>
    </xf>
    <xf numFmtId="49" fontId="74" fillId="0" borderId="0" xfId="0" applyNumberFormat="1" applyFont="1" applyAlignment="1" applyProtection="1">
      <alignment horizontal="center" vertical="center" shrinkToFit="1"/>
      <protection hidden="1"/>
    </xf>
    <xf numFmtId="49" fontId="92" fillId="0" borderId="0" xfId="0" applyNumberFormat="1" applyFont="1" applyAlignment="1" applyProtection="1">
      <alignment horizontal="center" vertical="center" wrapText="1" shrinkToFit="1"/>
      <protection hidden="1"/>
    </xf>
    <xf numFmtId="49" fontId="0" fillId="28" borderId="1" xfId="0" applyNumberFormat="1" applyFill="1" applyBorder="1" applyAlignment="1" applyProtection="1">
      <alignment horizontal="right" vertical="center" shrinkToFit="1"/>
      <protection locked="0"/>
    </xf>
    <xf numFmtId="49" fontId="0" fillId="0" borderId="10" xfId="0" applyNumberFormat="1" applyBorder="1" applyAlignment="1" applyProtection="1">
      <alignment horizontal="right" vertical="center" shrinkToFit="1"/>
      <protection hidden="1"/>
    </xf>
    <xf numFmtId="49" fontId="0" fillId="0" borderId="11" xfId="0" applyNumberFormat="1" applyBorder="1" applyAlignment="1" applyProtection="1">
      <alignment horizontal="right" vertical="center" shrinkToFit="1"/>
      <protection hidden="1"/>
    </xf>
    <xf numFmtId="49" fontId="0" fillId="0" borderId="12" xfId="0" applyNumberFormat="1" applyBorder="1" applyAlignment="1" applyProtection="1">
      <alignment horizontal="right" vertical="center" shrinkToFit="1"/>
      <protection hidden="1"/>
    </xf>
    <xf numFmtId="49" fontId="0" fillId="28" borderId="11" xfId="0" applyNumberFormat="1" applyFill="1" applyBorder="1" applyAlignment="1" applyProtection="1">
      <alignment horizontal="left" vertical="center" shrinkToFit="1"/>
      <protection locked="0"/>
    </xf>
    <xf numFmtId="49" fontId="0" fillId="6" borderId="10" xfId="0" applyNumberFormat="1" applyFill="1" applyBorder="1" applyAlignment="1" applyProtection="1">
      <alignment horizontal="center" vertical="center" shrinkToFit="1"/>
      <protection locked="0"/>
    </xf>
    <xf numFmtId="49" fontId="0" fillId="28" borderId="11" xfId="0" applyNumberFormat="1" applyFill="1" applyBorder="1" applyAlignment="1" applyProtection="1">
      <alignment horizontal="center" vertical="center" shrinkToFit="1"/>
      <protection locked="0"/>
    </xf>
    <xf numFmtId="49" fontId="39" fillId="0" borderId="4" xfId="0" applyNumberFormat="1" applyFont="1" applyBorder="1" applyAlignment="1" applyProtection="1">
      <alignment horizontal="left" vertical="center" shrinkToFit="1"/>
      <protection hidden="1"/>
    </xf>
    <xf numFmtId="49" fontId="39" fillId="0" borderId="0" xfId="0" applyNumberFormat="1" applyFont="1" applyAlignment="1" applyProtection="1">
      <alignment horizontal="left" vertical="center" shrinkToFit="1"/>
      <protection hidden="1"/>
    </xf>
    <xf numFmtId="49" fontId="39" fillId="0" borderId="7" xfId="0" applyNumberFormat="1" applyFont="1" applyBorder="1" applyAlignment="1" applyProtection="1">
      <alignment horizontal="left" vertical="center" shrinkToFit="1"/>
      <protection hidden="1"/>
    </xf>
    <xf numFmtId="0" fontId="22" fillId="3" borderId="3" xfId="0" applyFont="1" applyFill="1" applyBorder="1" applyAlignment="1" applyProtection="1">
      <alignment vertical="top" wrapText="1" shrinkToFit="1"/>
      <protection hidden="1"/>
    </xf>
    <xf numFmtId="0" fontId="22" fillId="3" borderId="4" xfId="0" applyFont="1" applyFill="1" applyBorder="1" applyAlignment="1" applyProtection="1">
      <alignment vertical="top" wrapText="1" shrinkToFit="1"/>
      <protection hidden="1"/>
    </xf>
    <xf numFmtId="0" fontId="22" fillId="3" borderId="5" xfId="0" applyFont="1" applyFill="1" applyBorder="1" applyAlignment="1" applyProtection="1">
      <alignment vertical="top" wrapText="1" shrinkToFit="1"/>
      <protection hidden="1"/>
    </xf>
    <xf numFmtId="0" fontId="22" fillId="3" borderId="6" xfId="0" applyFont="1" applyFill="1" applyBorder="1" applyAlignment="1" applyProtection="1">
      <alignment vertical="top" wrapText="1" shrinkToFit="1"/>
      <protection hidden="1"/>
    </xf>
    <xf numFmtId="0" fontId="22" fillId="3" borderId="7" xfId="0" applyFont="1" applyFill="1" applyBorder="1" applyAlignment="1" applyProtection="1">
      <alignment vertical="top" wrapText="1" shrinkToFit="1"/>
      <protection hidden="1"/>
    </xf>
    <xf numFmtId="0" fontId="22" fillId="3" borderId="8" xfId="0" applyFont="1" applyFill="1" applyBorder="1" applyAlignment="1" applyProtection="1">
      <alignment vertical="top" wrapText="1" shrinkToFit="1"/>
      <protection hidden="1"/>
    </xf>
    <xf numFmtId="0" fontId="35" fillId="0" borderId="3" xfId="0" applyFont="1" applyBorder="1" applyAlignment="1" applyProtection="1">
      <alignment vertical="top" shrinkToFit="1"/>
      <protection hidden="1"/>
    </xf>
    <xf numFmtId="0" fontId="35" fillId="0" borderId="4" xfId="0" applyFont="1" applyBorder="1" applyAlignment="1" applyProtection="1">
      <alignment vertical="top" shrinkToFit="1"/>
      <protection hidden="1"/>
    </xf>
    <xf numFmtId="0" fontId="35" fillId="0" borderId="5" xfId="0" applyFont="1" applyBorder="1" applyAlignment="1" applyProtection="1">
      <alignment vertical="top" shrinkToFit="1"/>
      <protection hidden="1"/>
    </xf>
    <xf numFmtId="38" fontId="0" fillId="28" borderId="10" xfId="4" applyFont="1" applyFill="1" applyBorder="1" applyAlignment="1" applyProtection="1">
      <alignment horizontal="right" vertical="center" shrinkToFit="1"/>
      <protection locked="0"/>
    </xf>
    <xf numFmtId="38" fontId="0" fillId="28" borderId="11" xfId="4" applyFont="1" applyFill="1" applyBorder="1" applyAlignment="1" applyProtection="1">
      <alignment horizontal="right" vertical="center" shrinkToFit="1"/>
      <protection locked="0"/>
    </xf>
    <xf numFmtId="38" fontId="0" fillId="28" borderId="12" xfId="4" applyFont="1" applyFill="1" applyBorder="1" applyAlignment="1" applyProtection="1">
      <alignment horizontal="right" vertical="center" shrinkToFit="1"/>
      <protection locked="0"/>
    </xf>
    <xf numFmtId="49" fontId="0" fillId="6" borderId="3" xfId="0" applyNumberFormat="1" applyFill="1" applyBorder="1" applyAlignment="1" applyProtection="1">
      <alignment horizontal="center" vertical="center" shrinkToFit="1"/>
      <protection locked="0"/>
    </xf>
    <xf numFmtId="49" fontId="0" fillId="6" borderId="4" xfId="0" applyNumberFormat="1" applyFill="1" applyBorder="1" applyAlignment="1" applyProtection="1">
      <alignment horizontal="center" vertical="center" shrinkToFit="1"/>
      <protection locked="0"/>
    </xf>
    <xf numFmtId="49" fontId="35" fillId="3" borderId="3" xfId="0" applyNumberFormat="1" applyFont="1" applyFill="1" applyBorder="1" applyAlignment="1" applyProtection="1">
      <alignment horizontal="center" vertical="center" wrapText="1" shrinkToFit="1"/>
      <protection hidden="1"/>
    </xf>
    <xf numFmtId="49" fontId="35" fillId="3" borderId="4" xfId="0" applyNumberFormat="1" applyFont="1" applyFill="1" applyBorder="1" applyAlignment="1" applyProtection="1">
      <alignment horizontal="center" vertical="center" wrapText="1" shrinkToFit="1"/>
      <protection hidden="1"/>
    </xf>
    <xf numFmtId="49" fontId="35" fillId="3" borderId="5" xfId="0" applyNumberFormat="1" applyFont="1" applyFill="1" applyBorder="1" applyAlignment="1" applyProtection="1">
      <alignment horizontal="center" vertical="center" wrapText="1" shrinkToFit="1"/>
      <protection hidden="1"/>
    </xf>
    <xf numFmtId="49" fontId="35" fillId="3" borderId="6" xfId="0" applyNumberFormat="1" applyFont="1" applyFill="1" applyBorder="1" applyAlignment="1" applyProtection="1">
      <alignment horizontal="center" vertical="center" wrapText="1" shrinkToFit="1"/>
      <protection hidden="1"/>
    </xf>
    <xf numFmtId="49" fontId="35" fillId="3" borderId="7" xfId="0" applyNumberFormat="1" applyFont="1" applyFill="1" applyBorder="1" applyAlignment="1" applyProtection="1">
      <alignment horizontal="center" vertical="center" wrapText="1" shrinkToFit="1"/>
      <protection hidden="1"/>
    </xf>
    <xf numFmtId="49" fontId="35" fillId="3" borderId="8" xfId="0" applyNumberFormat="1" applyFont="1" applyFill="1" applyBorder="1" applyAlignment="1" applyProtection="1">
      <alignment horizontal="center" vertical="center" wrapText="1" shrinkToFit="1"/>
      <protection hidden="1"/>
    </xf>
    <xf numFmtId="49" fontId="0" fillId="6" borderId="3" xfId="0" applyNumberFormat="1" applyFill="1" applyBorder="1" applyAlignment="1" applyProtection="1">
      <alignment horizontal="left" vertical="center" shrinkToFit="1"/>
      <protection locked="0"/>
    </xf>
    <xf numFmtId="49" fontId="0" fillId="6" borderId="4" xfId="0" applyNumberFormat="1" applyFill="1" applyBorder="1" applyAlignment="1" applyProtection="1">
      <alignment horizontal="left" vertical="center" shrinkToFit="1"/>
      <protection locked="0"/>
    </xf>
    <xf numFmtId="49" fontId="0" fillId="6" borderId="5" xfId="0" applyNumberFormat="1" applyFill="1" applyBorder="1" applyAlignment="1" applyProtection="1">
      <alignment horizontal="left" vertical="center" shrinkToFit="1"/>
      <protection locked="0"/>
    </xf>
    <xf numFmtId="49" fontId="73" fillId="40" borderId="23" xfId="0" applyNumberFormat="1" applyFont="1" applyFill="1" applyBorder="1" applyAlignment="1" applyProtection="1">
      <alignment vertical="center" textRotation="255" shrinkToFit="1"/>
      <protection hidden="1"/>
    </xf>
    <xf numFmtId="49" fontId="73" fillId="40" borderId="27" xfId="0" applyNumberFormat="1" applyFont="1" applyFill="1" applyBorder="1" applyAlignment="1" applyProtection="1">
      <alignment vertical="center" textRotation="255" shrinkToFit="1"/>
      <protection hidden="1"/>
    </xf>
    <xf numFmtId="49" fontId="73" fillId="40" borderId="22" xfId="0" applyNumberFormat="1" applyFont="1" applyFill="1" applyBorder="1" applyAlignment="1" applyProtection="1">
      <alignment vertical="center" textRotation="255" shrinkToFit="1"/>
      <protection hidden="1"/>
    </xf>
    <xf numFmtId="49" fontId="22" fillId="0" borderId="13" xfId="0" applyNumberFormat="1" applyFont="1" applyBorder="1" applyAlignment="1" applyProtection="1">
      <alignment horizontal="center" vertical="center" wrapText="1" shrinkToFit="1"/>
      <protection hidden="1"/>
    </xf>
    <xf numFmtId="49" fontId="22" fillId="0" borderId="0" xfId="0" applyNumberFormat="1" applyFont="1" applyAlignment="1" applyProtection="1">
      <alignment horizontal="center" vertical="center" shrinkToFit="1"/>
      <protection hidden="1"/>
    </xf>
    <xf numFmtId="49" fontId="22" fillId="0" borderId="9" xfId="0" applyNumberFormat="1" applyFont="1" applyBorder="1" applyAlignment="1" applyProtection="1">
      <alignment horizontal="center" vertical="center" shrinkToFit="1"/>
      <protection hidden="1"/>
    </xf>
    <xf numFmtId="49" fontId="22" fillId="0" borderId="13" xfId="0" applyNumberFormat="1" applyFont="1" applyBorder="1" applyAlignment="1" applyProtection="1">
      <alignment horizontal="center" vertical="center" shrinkToFit="1"/>
      <protection hidden="1"/>
    </xf>
    <xf numFmtId="49" fontId="22" fillId="0" borderId="0" xfId="0" applyNumberFormat="1" applyFont="1" applyAlignment="1" applyProtection="1">
      <alignment horizontal="center" vertical="center" wrapText="1" shrinkToFit="1"/>
      <protection hidden="1"/>
    </xf>
    <xf numFmtId="49" fontId="22" fillId="0" borderId="9" xfId="0" applyNumberFormat="1" applyFont="1" applyBorder="1" applyAlignment="1" applyProtection="1">
      <alignment horizontal="center" vertical="center" wrapText="1" shrinkToFit="1"/>
      <protection hidden="1"/>
    </xf>
    <xf numFmtId="49" fontId="33" fillId="3" borderId="10" xfId="0" applyNumberFormat="1" applyFont="1" applyFill="1" applyBorder="1" applyAlignment="1" applyProtection="1">
      <alignment vertical="center" shrinkToFit="1"/>
      <protection hidden="1"/>
    </xf>
    <xf numFmtId="49" fontId="33" fillId="3" borderId="11" xfId="0" applyNumberFormat="1" applyFont="1" applyFill="1" applyBorder="1" applyAlignment="1" applyProtection="1">
      <alignment vertical="center" shrinkToFit="1"/>
      <protection hidden="1"/>
    </xf>
    <xf numFmtId="49" fontId="33" fillId="3" borderId="12" xfId="0" applyNumberFormat="1" applyFont="1" applyFill="1" applyBorder="1" applyAlignment="1" applyProtection="1">
      <alignment vertical="center" shrinkToFit="1"/>
      <protection hidden="1"/>
    </xf>
    <xf numFmtId="49" fontId="0" fillId="6" borderId="10" xfId="0" applyNumberFormat="1" applyFill="1" applyBorder="1" applyAlignment="1" applyProtection="1">
      <alignment horizontal="left" vertical="center" shrinkToFit="1"/>
      <protection locked="0"/>
    </xf>
    <xf numFmtId="49" fontId="22" fillId="0" borderId="6" xfId="0" applyNumberFormat="1" applyFont="1" applyBorder="1" applyAlignment="1" applyProtection="1">
      <alignment horizontal="center" vertical="center" shrinkToFit="1"/>
      <protection hidden="1"/>
    </xf>
    <xf numFmtId="49" fontId="22" fillId="0" borderId="7" xfId="0" applyNumberFormat="1" applyFont="1" applyBorder="1" applyAlignment="1" applyProtection="1">
      <alignment horizontal="center" vertical="center" shrinkToFit="1"/>
      <protection hidden="1"/>
    </xf>
    <xf numFmtId="49" fontId="22" fillId="0" borderId="8" xfId="0" applyNumberFormat="1" applyFont="1" applyBorder="1" applyAlignment="1" applyProtection="1">
      <alignment horizontal="center" vertical="center" shrinkToFit="1"/>
      <protection hidden="1"/>
    </xf>
    <xf numFmtId="49" fontId="35" fillId="3" borderId="10" xfId="0" applyNumberFormat="1" applyFont="1" applyFill="1" applyBorder="1" applyAlignment="1" applyProtection="1">
      <alignment horizontal="center" vertical="center" wrapText="1" shrinkToFit="1"/>
      <protection hidden="1"/>
    </xf>
    <xf numFmtId="49" fontId="24" fillId="0" borderId="3" xfId="0" applyNumberFormat="1" applyFont="1" applyBorder="1" applyAlignment="1" applyProtection="1">
      <alignment horizontal="center" vertical="center" shrinkToFit="1"/>
      <protection hidden="1"/>
    </xf>
    <xf numFmtId="49" fontId="24" fillId="0" borderId="4" xfId="0" applyNumberFormat="1" applyFont="1" applyBorder="1" applyAlignment="1" applyProtection="1">
      <alignment horizontal="center" vertical="center" shrinkToFit="1"/>
      <protection hidden="1"/>
    </xf>
    <xf numFmtId="49" fontId="24" fillId="0" borderId="5" xfId="0" applyNumberFormat="1" applyFont="1" applyBorder="1" applyAlignment="1" applyProtection="1">
      <alignment horizontal="center" vertical="center" shrinkToFit="1"/>
      <protection hidden="1"/>
    </xf>
    <xf numFmtId="49" fontId="0" fillId="28" borderId="10" xfId="0" applyNumberFormat="1" applyFill="1" applyBorder="1" applyAlignment="1" applyProtection="1">
      <alignment vertical="center" shrinkToFit="1"/>
      <protection locked="0"/>
    </xf>
    <xf numFmtId="49" fontId="0" fillId="28" borderId="11" xfId="0" applyNumberFormat="1" applyFill="1" applyBorder="1" applyAlignment="1" applyProtection="1">
      <alignment vertical="center" shrinkToFit="1"/>
      <protection locked="0"/>
    </xf>
    <xf numFmtId="49" fontId="0" fillId="28" borderId="12" xfId="0" applyNumberFormat="1" applyFill="1" applyBorder="1" applyAlignment="1" applyProtection="1">
      <alignment vertical="center" shrinkToFit="1"/>
      <protection locked="0"/>
    </xf>
    <xf numFmtId="49" fontId="22" fillId="0" borderId="3" xfId="0" applyNumberFormat="1" applyFont="1" applyBorder="1" applyAlignment="1" applyProtection="1">
      <alignment horizontal="center" vertical="center" shrinkToFit="1"/>
      <protection hidden="1"/>
    </xf>
    <xf numFmtId="49" fontId="22" fillId="0" borderId="4" xfId="0" applyNumberFormat="1" applyFont="1" applyBorder="1" applyAlignment="1" applyProtection="1">
      <alignment horizontal="center" vertical="center" shrinkToFit="1"/>
      <protection hidden="1"/>
    </xf>
    <xf numFmtId="49" fontId="22" fillId="0" borderId="5" xfId="0" applyNumberFormat="1" applyFont="1" applyBorder="1" applyAlignment="1" applyProtection="1">
      <alignment horizontal="center" vertical="center" shrinkToFit="1"/>
      <protection hidden="1"/>
    </xf>
    <xf numFmtId="0" fontId="22" fillId="0" borderId="0" xfId="0" applyFont="1" applyAlignment="1" applyProtection="1">
      <alignment vertical="center" shrinkToFit="1"/>
      <protection hidden="1"/>
    </xf>
    <xf numFmtId="49" fontId="22" fillId="43" borderId="3" xfId="0" applyNumberFormat="1" applyFont="1" applyFill="1" applyBorder="1" applyAlignment="1" applyProtection="1">
      <alignment horizontal="center" vertical="center" shrinkToFit="1"/>
      <protection hidden="1"/>
    </xf>
    <xf numFmtId="49" fontId="22" fillId="43" borderId="5" xfId="0" applyNumberFormat="1" applyFont="1" applyFill="1" applyBorder="1" applyAlignment="1" applyProtection="1">
      <alignment horizontal="center" vertical="center" shrinkToFit="1"/>
      <protection hidden="1"/>
    </xf>
    <xf numFmtId="49" fontId="22" fillId="43" borderId="23" xfId="0" applyNumberFormat="1" applyFont="1" applyFill="1" applyBorder="1" applyAlignment="1" applyProtection="1">
      <alignment horizontal="center" vertical="center" shrinkToFit="1"/>
      <protection hidden="1"/>
    </xf>
    <xf numFmtId="49" fontId="73" fillId="41" borderId="1" xfId="0" applyNumberFormat="1" applyFont="1" applyFill="1" applyBorder="1" applyAlignment="1" applyProtection="1">
      <alignment horizontal="center" vertical="center" shrinkToFit="1"/>
      <protection hidden="1"/>
    </xf>
    <xf numFmtId="49" fontId="22" fillId="0" borderId="1" xfId="0" applyNumberFormat="1" applyFont="1" applyBorder="1" applyAlignment="1" applyProtection="1">
      <alignment horizontal="left" vertical="center" shrinkToFit="1"/>
      <protection hidden="1"/>
    </xf>
    <xf numFmtId="49" fontId="33" fillId="6" borderId="42" xfId="0" applyNumberFormat="1" applyFont="1" applyFill="1" applyBorder="1" applyAlignment="1" applyProtection="1">
      <alignment horizontal="center" vertical="center" shrinkToFit="1"/>
      <protection locked="0"/>
    </xf>
    <xf numFmtId="49" fontId="33" fillId="6" borderId="21" xfId="0" applyNumberFormat="1" applyFont="1" applyFill="1" applyBorder="1" applyAlignment="1" applyProtection="1">
      <alignment horizontal="center" vertical="center" shrinkToFit="1"/>
      <protection locked="0"/>
    </xf>
    <xf numFmtId="49" fontId="58" fillId="0" borderId="11" xfId="0" applyNumberFormat="1" applyFont="1" applyBorder="1" applyAlignment="1" applyProtection="1">
      <alignment horizontal="left" vertical="center" shrinkToFit="1"/>
      <protection hidden="1"/>
    </xf>
    <xf numFmtId="49" fontId="58" fillId="0" borderId="12" xfId="0" applyNumberFormat="1" applyFont="1" applyBorder="1" applyAlignment="1" applyProtection="1">
      <alignment horizontal="left" vertical="center" shrinkToFit="1"/>
      <protection hidden="1"/>
    </xf>
    <xf numFmtId="49" fontId="22" fillId="0" borderId="10" xfId="0" applyNumberFormat="1" applyFont="1" applyBorder="1" applyAlignment="1" applyProtection="1">
      <alignment vertical="center" shrinkToFit="1"/>
      <protection hidden="1"/>
    </xf>
    <xf numFmtId="49" fontId="22" fillId="0" borderId="10" xfId="0" applyNumberFormat="1" applyFont="1" applyBorder="1" applyAlignment="1" applyProtection="1">
      <alignment horizontal="center" vertical="center" shrinkToFit="1"/>
      <protection hidden="1"/>
    </xf>
    <xf numFmtId="49" fontId="22" fillId="0" borderId="11" xfId="0" applyNumberFormat="1" applyFont="1" applyBorder="1" applyAlignment="1" applyProtection="1">
      <alignment horizontal="center" vertical="center" shrinkToFit="1"/>
      <protection hidden="1"/>
    </xf>
    <xf numFmtId="49" fontId="22" fillId="0" borderId="12" xfId="0" applyNumberFormat="1" applyFont="1" applyBorder="1" applyAlignment="1" applyProtection="1">
      <alignment horizontal="center" vertical="center" shrinkToFit="1"/>
      <protection hidden="1"/>
    </xf>
    <xf numFmtId="49" fontId="60" fillId="0" borderId="70" xfId="0" applyNumberFormat="1" applyFont="1" applyBorder="1" applyAlignment="1" applyProtection="1">
      <alignment vertical="center" textRotation="255" shrinkToFit="1"/>
      <protection hidden="1"/>
    </xf>
    <xf numFmtId="49" fontId="35" fillId="0" borderId="11" xfId="0" applyNumberFormat="1" applyFont="1" applyBorder="1" applyAlignment="1" applyProtection="1">
      <alignment horizontal="right" vertical="center" shrinkToFit="1"/>
      <protection hidden="1"/>
    </xf>
    <xf numFmtId="49" fontId="35" fillId="0" borderId="12" xfId="0" applyNumberFormat="1" applyFont="1" applyBorder="1" applyAlignment="1" applyProtection="1">
      <alignment horizontal="right" vertical="center" shrinkToFit="1"/>
      <protection hidden="1"/>
    </xf>
    <xf numFmtId="49" fontId="0" fillId="28" borderId="11" xfId="0" applyNumberFormat="1" applyFill="1" applyBorder="1" applyAlignment="1" applyProtection="1">
      <alignment horizontal="right" vertical="center" shrinkToFit="1"/>
      <protection locked="0"/>
    </xf>
    <xf numFmtId="49" fontId="34" fillId="0" borderId="164" xfId="2" applyNumberFormat="1" applyBorder="1" applyAlignment="1" applyProtection="1">
      <alignment horizontal="center" vertical="center" shrinkToFit="1"/>
      <protection hidden="1"/>
    </xf>
    <xf numFmtId="0" fontId="33" fillId="0" borderId="3" xfId="0" applyFont="1" applyBorder="1" applyAlignment="1" applyProtection="1">
      <alignment horizontal="right" vertical="center"/>
      <protection hidden="1"/>
    </xf>
    <xf numFmtId="0" fontId="0" fillId="0" borderId="4" xfId="0" applyBorder="1" applyAlignment="1" applyProtection="1">
      <alignment horizontal="right" vertical="center"/>
      <protection hidden="1"/>
    </xf>
    <xf numFmtId="0" fontId="136" fillId="0" borderId="3" xfId="0" applyFont="1" applyBorder="1" applyAlignment="1" applyProtection="1">
      <alignment vertical="center" wrapText="1"/>
      <protection hidden="1"/>
    </xf>
    <xf numFmtId="0" fontId="137" fillId="0" borderId="4" xfId="0" applyFont="1" applyBorder="1" applyProtection="1">
      <alignment vertical="center"/>
      <protection hidden="1"/>
    </xf>
    <xf numFmtId="0" fontId="137" fillId="0" borderId="5" xfId="0" applyFont="1" applyBorder="1" applyProtection="1">
      <alignment vertical="center"/>
      <protection hidden="1"/>
    </xf>
    <xf numFmtId="0" fontId="137" fillId="0" borderId="13" xfId="0" applyFont="1" applyBorder="1" applyProtection="1">
      <alignment vertical="center"/>
      <protection hidden="1"/>
    </xf>
    <xf numFmtId="0" fontId="137" fillId="0" borderId="0" xfId="0" applyFont="1" applyProtection="1">
      <alignment vertical="center"/>
      <protection hidden="1"/>
    </xf>
    <xf numFmtId="0" fontId="137" fillId="0" borderId="9" xfId="0" applyFont="1" applyBorder="1" applyProtection="1">
      <alignment vertical="center"/>
      <protection hidden="1"/>
    </xf>
    <xf numFmtId="0" fontId="58" fillId="0" borderId="3" xfId="0" applyFont="1" applyBorder="1" applyProtection="1">
      <alignment vertical="center"/>
      <protection hidden="1"/>
    </xf>
    <xf numFmtId="0" fontId="58" fillId="0" borderId="4" xfId="0" applyFont="1" applyBorder="1" applyProtection="1">
      <alignment vertical="center"/>
      <protection hidden="1"/>
    </xf>
    <xf numFmtId="0" fontId="58" fillId="0" borderId="5" xfId="0" applyFont="1" applyBorder="1" applyProtection="1">
      <alignment vertical="center"/>
      <protection hidden="1"/>
    </xf>
    <xf numFmtId="0" fontId="0" fillId="0" borderId="13" xfId="0" applyBorder="1" applyProtection="1">
      <alignment vertical="center"/>
      <protection hidden="1"/>
    </xf>
    <xf numFmtId="0" fontId="0" fillId="0" borderId="9" xfId="0" applyBorder="1" applyProtection="1">
      <alignment vertical="center"/>
      <protection hidden="1"/>
    </xf>
    <xf numFmtId="0" fontId="0" fillId="0" borderId="6" xfId="0" applyBorder="1" applyProtection="1">
      <alignment vertical="center"/>
      <protection hidden="1"/>
    </xf>
    <xf numFmtId="0" fontId="0" fillId="0" borderId="7" xfId="0" applyBorder="1" applyProtection="1">
      <alignment vertical="center"/>
      <protection hidden="1"/>
    </xf>
    <xf numFmtId="0" fontId="0" fillId="0" borderId="8" xfId="0" applyBorder="1" applyProtection="1">
      <alignment vertical="center"/>
      <protection hidden="1"/>
    </xf>
    <xf numFmtId="0" fontId="22" fillId="0" borderId="144" xfId="0" applyFont="1" applyBorder="1" applyProtection="1">
      <alignment vertical="center"/>
      <protection hidden="1"/>
    </xf>
    <xf numFmtId="0" fontId="0" fillId="0" borderId="145" xfId="0" applyBorder="1" applyProtection="1">
      <alignment vertical="center"/>
      <protection hidden="1"/>
    </xf>
    <xf numFmtId="0" fontId="0" fillId="0" borderId="146" xfId="0" applyBorder="1" applyProtection="1">
      <alignment vertical="center"/>
      <protection hidden="1"/>
    </xf>
    <xf numFmtId="0" fontId="58" fillId="0" borderId="3" xfId="0" applyFont="1" applyBorder="1" applyAlignment="1" applyProtection="1">
      <alignment vertical="center" wrapText="1"/>
      <protection hidden="1"/>
    </xf>
    <xf numFmtId="0" fontId="33" fillId="0" borderId="4" xfId="0" applyFont="1" applyBorder="1" applyProtection="1">
      <alignment vertical="center"/>
      <protection hidden="1"/>
    </xf>
    <xf numFmtId="0" fontId="33" fillId="0" borderId="5" xfId="0" applyFont="1" applyBorder="1" applyProtection="1">
      <alignment vertical="center"/>
      <protection hidden="1"/>
    </xf>
    <xf numFmtId="0" fontId="33" fillId="0" borderId="6" xfId="0" applyFont="1" applyBorder="1" applyProtection="1">
      <alignment vertical="center"/>
      <protection hidden="1"/>
    </xf>
    <xf numFmtId="0" fontId="33" fillId="0" borderId="7" xfId="0" applyFont="1" applyBorder="1" applyProtection="1">
      <alignment vertical="center"/>
      <protection hidden="1"/>
    </xf>
    <xf numFmtId="0" fontId="33" fillId="0" borderId="8" xfId="0" applyFont="1" applyBorder="1" applyProtection="1">
      <alignment vertical="center"/>
      <protection hidden="1"/>
    </xf>
    <xf numFmtId="0" fontId="138" fillId="0" borderId="3" xfId="0" applyFont="1" applyBorder="1" applyProtection="1">
      <alignment vertical="center"/>
      <protection hidden="1"/>
    </xf>
    <xf numFmtId="0" fontId="138" fillId="0" borderId="4" xfId="0" applyFont="1" applyBorder="1" applyProtection="1">
      <alignment vertical="center"/>
      <protection hidden="1"/>
    </xf>
    <xf numFmtId="0" fontId="138" fillId="0" borderId="6" xfId="0" applyFont="1" applyBorder="1" applyProtection="1">
      <alignment vertical="center"/>
      <protection hidden="1"/>
    </xf>
    <xf numFmtId="0" fontId="138" fillId="0" borderId="7" xfId="0" applyFont="1" applyBorder="1" applyProtection="1">
      <alignment vertical="center"/>
      <protection hidden="1"/>
    </xf>
    <xf numFmtId="0" fontId="0" fillId="27" borderId="3" xfId="0" applyFill="1" applyBorder="1" applyProtection="1">
      <alignment vertical="center"/>
      <protection locked="0"/>
    </xf>
    <xf numFmtId="0" fontId="0" fillId="27" borderId="4" xfId="0" applyFill="1" applyBorder="1" applyProtection="1">
      <alignment vertical="center"/>
      <protection locked="0"/>
    </xf>
    <xf numFmtId="0" fontId="0" fillId="27" borderId="5" xfId="0" applyFill="1" applyBorder="1" applyProtection="1">
      <alignment vertical="center"/>
      <protection locked="0"/>
    </xf>
    <xf numFmtId="0" fontId="0" fillId="27" borderId="6" xfId="0" applyFill="1" applyBorder="1" applyProtection="1">
      <alignment vertical="center"/>
      <protection locked="0"/>
    </xf>
    <xf numFmtId="0" fontId="0" fillId="27" borderId="7" xfId="0" applyFill="1" applyBorder="1" applyProtection="1">
      <alignment vertical="center"/>
      <protection locked="0"/>
    </xf>
    <xf numFmtId="0" fontId="0" fillId="27" borderId="8" xfId="0" applyFill="1" applyBorder="1" applyProtection="1">
      <alignment vertical="center"/>
      <protection locked="0"/>
    </xf>
    <xf numFmtId="0" fontId="0" fillId="0" borderId="4" xfId="0" applyBorder="1" applyProtection="1">
      <alignment vertical="center"/>
      <protection hidden="1"/>
    </xf>
    <xf numFmtId="0" fontId="0" fillId="0" borderId="5" xfId="0" applyBorder="1" applyProtection="1">
      <alignment vertical="center"/>
      <protection hidden="1"/>
    </xf>
    <xf numFmtId="0" fontId="33" fillId="0" borderId="13" xfId="0" applyFont="1" applyBorder="1" applyProtection="1">
      <alignment vertical="center"/>
      <protection hidden="1"/>
    </xf>
    <xf numFmtId="0" fontId="33" fillId="0" borderId="0" xfId="0" applyFont="1" applyProtection="1">
      <alignment vertical="center"/>
      <protection hidden="1"/>
    </xf>
    <xf numFmtId="181" fontId="0" fillId="0" borderId="11" xfId="0" applyNumberFormat="1" applyBorder="1" applyProtection="1">
      <alignment vertical="center"/>
      <protection hidden="1"/>
    </xf>
    <xf numFmtId="0" fontId="33" fillId="0" borderId="6" xfId="0" applyFont="1" applyBorder="1" applyAlignment="1" applyProtection="1">
      <alignment horizontal="right" vertical="center"/>
      <protection hidden="1"/>
    </xf>
    <xf numFmtId="0" fontId="0" fillId="0" borderId="7" xfId="0" applyBorder="1" applyAlignment="1" applyProtection="1">
      <alignment horizontal="right" vertical="center"/>
      <protection hidden="1"/>
    </xf>
    <xf numFmtId="0" fontId="0" fillId="0" borderId="8" xfId="0" applyBorder="1" applyAlignment="1" applyProtection="1">
      <alignment horizontal="right" vertical="center"/>
      <protection hidden="1"/>
    </xf>
    <xf numFmtId="181" fontId="0" fillId="28" borderId="10" xfId="0" applyNumberFormat="1" applyFill="1" applyBorder="1" applyProtection="1">
      <alignment vertical="center"/>
      <protection locked="0"/>
    </xf>
    <xf numFmtId="181" fontId="0" fillId="28" borderId="11" xfId="0" applyNumberFormat="1" applyFill="1" applyBorder="1" applyProtection="1">
      <alignment vertical="center"/>
      <protection locked="0"/>
    </xf>
    <xf numFmtId="181" fontId="0" fillId="28" borderId="12" xfId="0" applyNumberFormat="1" applyFill="1" applyBorder="1" applyProtection="1">
      <alignment vertical="center"/>
      <protection locked="0"/>
    </xf>
    <xf numFmtId="181" fontId="0" fillId="29" borderId="7" xfId="0" applyNumberFormat="1" applyFill="1" applyBorder="1" applyProtection="1">
      <alignment vertical="center"/>
      <protection hidden="1"/>
    </xf>
    <xf numFmtId="0" fontId="33" fillId="0" borderId="7" xfId="0" applyFont="1" applyBorder="1" applyAlignment="1" applyProtection="1">
      <alignment horizontal="right" vertical="center" shrinkToFit="1"/>
      <protection hidden="1"/>
    </xf>
    <xf numFmtId="0" fontId="33" fillId="0" borderId="7" xfId="0" applyFont="1" applyBorder="1" applyAlignment="1" applyProtection="1">
      <alignment horizontal="right" vertical="center"/>
      <protection hidden="1"/>
    </xf>
    <xf numFmtId="0" fontId="33" fillId="0" borderId="10" xfId="0" applyFont="1" applyBorder="1" applyProtection="1">
      <alignment vertical="center"/>
      <protection hidden="1"/>
    </xf>
    <xf numFmtId="0" fontId="33" fillId="0" borderId="11" xfId="0" applyFont="1" applyBorder="1" applyProtection="1">
      <alignment vertical="center"/>
      <protection hidden="1"/>
    </xf>
    <xf numFmtId="0" fontId="33" fillId="0" borderId="12" xfId="0" applyFont="1" applyBorder="1" applyProtection="1">
      <alignment vertical="center"/>
      <protection hidden="1"/>
    </xf>
    <xf numFmtId="0" fontId="58" fillId="0" borderId="13" xfId="0" applyFont="1" applyBorder="1" applyProtection="1">
      <alignment vertical="center"/>
      <protection hidden="1"/>
    </xf>
    <xf numFmtId="0" fontId="58" fillId="0" borderId="0" xfId="0" applyFont="1" applyProtection="1">
      <alignment vertical="center"/>
      <protection hidden="1"/>
    </xf>
    <xf numFmtId="0" fontId="58" fillId="0" borderId="9" xfId="0" applyFont="1" applyBorder="1" applyProtection="1">
      <alignment vertical="center"/>
      <protection hidden="1"/>
    </xf>
    <xf numFmtId="0" fontId="58" fillId="0" borderId="6" xfId="0" applyFont="1" applyBorder="1" applyProtection="1">
      <alignment vertical="center"/>
      <protection hidden="1"/>
    </xf>
    <xf numFmtId="0" fontId="58" fillId="0" borderId="7" xfId="0" applyFont="1" applyBorder="1" applyProtection="1">
      <alignment vertical="center"/>
      <protection hidden="1"/>
    </xf>
    <xf numFmtId="0" fontId="58" fillId="0" borderId="8" xfId="0" applyFont="1" applyBorder="1" applyProtection="1">
      <alignment vertical="center"/>
      <protection hidden="1"/>
    </xf>
    <xf numFmtId="0" fontId="22" fillId="28" borderId="10" xfId="0" applyFont="1" applyFill="1" applyBorder="1" applyProtection="1">
      <alignment vertical="center"/>
      <protection locked="0"/>
    </xf>
    <xf numFmtId="0" fontId="22" fillId="28" borderId="3" xfId="0" applyFont="1" applyFill="1" applyBorder="1" applyProtection="1">
      <alignment vertical="center"/>
      <protection locked="0"/>
    </xf>
    <xf numFmtId="0" fontId="0" fillId="28" borderId="4" xfId="0" applyFill="1" applyBorder="1" applyProtection="1">
      <alignment vertical="center"/>
      <protection locked="0"/>
    </xf>
    <xf numFmtId="0" fontId="0" fillId="28" borderId="5" xfId="0" applyFill="1" applyBorder="1" applyProtection="1">
      <alignment vertical="center"/>
      <protection locked="0"/>
    </xf>
    <xf numFmtId="0" fontId="0" fillId="28" borderId="6" xfId="0" applyFill="1" applyBorder="1" applyProtection="1">
      <alignment vertical="center"/>
      <protection locked="0"/>
    </xf>
    <xf numFmtId="0" fontId="0" fillId="28" borderId="7" xfId="0" applyFill="1" applyBorder="1" applyProtection="1">
      <alignment vertical="center"/>
      <protection locked="0"/>
    </xf>
    <xf numFmtId="0" fontId="0" fillId="28" borderId="8" xfId="0" applyFill="1" applyBorder="1" applyProtection="1">
      <alignment vertical="center"/>
      <protection locked="0"/>
    </xf>
    <xf numFmtId="0" fontId="136" fillId="0" borderId="0" xfId="0" applyFont="1" applyProtection="1">
      <alignment vertical="center"/>
      <protection hidden="1"/>
    </xf>
    <xf numFmtId="0" fontId="136" fillId="0" borderId="9" xfId="0" applyFont="1" applyBorder="1" applyProtection="1">
      <alignment vertical="center"/>
      <protection hidden="1"/>
    </xf>
    <xf numFmtId="0" fontId="22" fillId="0" borderId="10" xfId="0" applyFont="1" applyBorder="1" applyProtection="1">
      <alignment vertical="center"/>
      <protection hidden="1"/>
    </xf>
    <xf numFmtId="0" fontId="0" fillId="0" borderId="11" xfId="0" applyBorder="1" applyProtection="1">
      <alignment vertical="center"/>
      <protection hidden="1"/>
    </xf>
    <xf numFmtId="0" fontId="0" fillId="0" borderId="12" xfId="0" applyBorder="1" applyProtection="1">
      <alignment vertical="center"/>
      <protection hidden="1"/>
    </xf>
    <xf numFmtId="0" fontId="138" fillId="0" borderId="5" xfId="0" applyFont="1" applyBorder="1" applyProtection="1">
      <alignment vertical="center"/>
      <protection hidden="1"/>
    </xf>
    <xf numFmtId="0" fontId="137" fillId="0" borderId="6" xfId="0" applyFont="1" applyBorder="1" applyProtection="1">
      <alignment vertical="center"/>
      <protection hidden="1"/>
    </xf>
    <xf numFmtId="0" fontId="137" fillId="0" borderId="7" xfId="0" applyFont="1" applyBorder="1" applyProtection="1">
      <alignment vertical="center"/>
      <protection hidden="1"/>
    </xf>
    <xf numFmtId="0" fontId="137" fillId="0" borderId="8" xfId="0" applyFont="1" applyBorder="1" applyProtection="1">
      <alignment vertical="center"/>
      <protection hidden="1"/>
    </xf>
    <xf numFmtId="176" fontId="22" fillId="28" borderId="10" xfId="0" applyNumberFormat="1" applyFont="1" applyFill="1" applyBorder="1" applyAlignment="1" applyProtection="1">
      <alignment vertical="center" shrinkToFit="1"/>
      <protection locked="0"/>
    </xf>
    <xf numFmtId="176" fontId="22" fillId="28" borderId="11" xfId="0" applyNumberFormat="1" applyFont="1" applyFill="1" applyBorder="1" applyAlignment="1" applyProtection="1">
      <alignment vertical="center" shrinkToFit="1"/>
      <protection locked="0"/>
    </xf>
    <xf numFmtId="176" fontId="22" fillId="28" borderId="12" xfId="0" applyNumberFormat="1" applyFont="1" applyFill="1" applyBorder="1" applyAlignment="1" applyProtection="1">
      <alignment vertical="center" shrinkToFit="1"/>
      <protection locked="0"/>
    </xf>
    <xf numFmtId="49" fontId="22" fillId="3" borderId="7" xfId="0" applyNumberFormat="1" applyFont="1" applyFill="1" applyBorder="1" applyAlignment="1" applyProtection="1">
      <alignment horizontal="right" vertical="center" shrinkToFit="1"/>
      <protection hidden="1"/>
    </xf>
    <xf numFmtId="176" fontId="38" fillId="8" borderId="10" xfId="0" applyNumberFormat="1" applyFont="1" applyFill="1" applyBorder="1" applyAlignment="1" applyProtection="1">
      <alignment vertical="center" shrinkToFit="1"/>
      <protection hidden="1"/>
    </xf>
    <xf numFmtId="176" fontId="38" fillId="8" borderId="11" xfId="0" applyNumberFormat="1" applyFont="1" applyFill="1" applyBorder="1" applyAlignment="1" applyProtection="1">
      <alignment vertical="center" shrinkToFit="1"/>
      <protection hidden="1"/>
    </xf>
    <xf numFmtId="176" fontId="38" fillId="8" borderId="12" xfId="0" applyNumberFormat="1" applyFont="1" applyFill="1" applyBorder="1" applyAlignment="1" applyProtection="1">
      <alignment vertical="center" shrinkToFit="1"/>
      <protection hidden="1"/>
    </xf>
    <xf numFmtId="49" fontId="73" fillId="17" borderId="71" xfId="0" applyNumberFormat="1" applyFont="1" applyFill="1" applyBorder="1" applyAlignment="1" applyProtection="1">
      <alignment horizontal="center" vertical="center" shrinkToFit="1"/>
      <protection hidden="1"/>
    </xf>
    <xf numFmtId="49" fontId="73" fillId="17" borderId="72" xfId="0" applyNumberFormat="1" applyFont="1" applyFill="1" applyBorder="1" applyAlignment="1" applyProtection="1">
      <alignment horizontal="center" vertical="center" shrinkToFit="1"/>
      <protection hidden="1"/>
    </xf>
    <xf numFmtId="49" fontId="73" fillId="17" borderId="117" xfId="0" applyNumberFormat="1" applyFont="1" applyFill="1" applyBorder="1" applyAlignment="1" applyProtection="1">
      <alignment horizontal="center" vertical="center" shrinkToFit="1"/>
      <protection hidden="1"/>
    </xf>
    <xf numFmtId="49" fontId="0" fillId="28" borderId="10" xfId="0" applyNumberFormat="1" applyFill="1" applyBorder="1" applyAlignment="1" applyProtection="1">
      <alignment horizontal="right" vertical="center" shrinkToFit="1"/>
      <protection locked="0"/>
    </xf>
    <xf numFmtId="49" fontId="22" fillId="6" borderId="3" xfId="0" applyNumberFormat="1" applyFont="1" applyFill="1" applyBorder="1" applyAlignment="1" applyProtection="1">
      <alignment horizontal="right" vertical="center" shrinkToFit="1"/>
      <protection locked="0"/>
    </xf>
    <xf numFmtId="49" fontId="22" fillId="6" borderId="5" xfId="0" applyNumberFormat="1" applyFont="1" applyFill="1" applyBorder="1" applyAlignment="1" applyProtection="1">
      <alignment horizontal="right" vertical="center" shrinkToFit="1"/>
      <protection locked="0"/>
    </xf>
    <xf numFmtId="49" fontId="34" fillId="0" borderId="153" xfId="2" applyNumberFormat="1" applyBorder="1" applyAlignment="1" applyProtection="1">
      <alignment horizontal="center" vertical="center" shrinkToFit="1"/>
      <protection hidden="1"/>
    </xf>
    <xf numFmtId="49" fontId="22" fillId="0" borderId="13" xfId="0" applyNumberFormat="1" applyFont="1" applyBorder="1" applyAlignment="1" applyProtection="1">
      <alignment vertical="center" shrinkToFit="1"/>
      <protection hidden="1"/>
    </xf>
    <xf numFmtId="49" fontId="22" fillId="0" borderId="114" xfId="0" applyNumberFormat="1" applyFont="1" applyBorder="1" applyAlignment="1" applyProtection="1">
      <alignment vertical="center" shrinkToFit="1"/>
      <protection hidden="1"/>
    </xf>
    <xf numFmtId="49" fontId="34" fillId="0" borderId="114" xfId="2" applyNumberFormat="1" applyBorder="1" applyAlignment="1" applyProtection="1">
      <alignment horizontal="center" vertical="center" shrinkToFit="1"/>
      <protection hidden="1"/>
    </xf>
    <xf numFmtId="49" fontId="60" fillId="0" borderId="23" xfId="0" applyNumberFormat="1" applyFont="1" applyBorder="1" applyAlignment="1" applyProtection="1">
      <alignment vertical="center" textRotation="255" shrinkToFit="1"/>
      <protection hidden="1"/>
    </xf>
    <xf numFmtId="0" fontId="0" fillId="0" borderId="27" xfId="0" applyBorder="1" applyAlignment="1">
      <alignment vertical="center" shrinkToFit="1"/>
    </xf>
    <xf numFmtId="0" fontId="0" fillId="0" borderId="22"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vertical="center" shrinkToFit="1"/>
    </xf>
    <xf numFmtId="49" fontId="35" fillId="3" borderId="3" xfId="0" applyNumberFormat="1" applyFont="1" applyFill="1" applyBorder="1" applyAlignment="1" applyProtection="1">
      <alignment vertical="center" shrinkToFit="1"/>
      <protection hidden="1"/>
    </xf>
    <xf numFmtId="49" fontId="35" fillId="3" borderId="4" xfId="0" applyNumberFormat="1" applyFont="1" applyFill="1" applyBorder="1" applyAlignment="1" applyProtection="1">
      <alignment vertical="center" shrinkToFit="1"/>
      <protection hidden="1"/>
    </xf>
    <xf numFmtId="49" fontId="35" fillId="3" borderId="5" xfId="0" applyNumberFormat="1" applyFont="1" applyFill="1" applyBorder="1" applyAlignment="1" applyProtection="1">
      <alignment vertical="center" shrinkToFit="1"/>
      <protection hidden="1"/>
    </xf>
    <xf numFmtId="49" fontId="22" fillId="3" borderId="6" xfId="0" applyNumberFormat="1" applyFont="1" applyFill="1" applyBorder="1" applyAlignment="1" applyProtection="1">
      <alignment horizontal="right" vertical="center" shrinkToFit="1"/>
      <protection hidden="1"/>
    </xf>
    <xf numFmtId="49" fontId="39" fillId="0" borderId="10" xfId="0" applyNumberFormat="1" applyFont="1" applyBorder="1" applyAlignment="1" applyProtection="1">
      <alignment horizontal="center" vertical="center" wrapText="1" shrinkToFit="1"/>
      <protection hidden="1"/>
    </xf>
    <xf numFmtId="49" fontId="39" fillId="0" borderId="11" xfId="0" applyNumberFormat="1" applyFont="1" applyBorder="1" applyAlignment="1" applyProtection="1">
      <alignment horizontal="center" vertical="center" wrapText="1" shrinkToFit="1"/>
      <protection hidden="1"/>
    </xf>
    <xf numFmtId="49" fontId="22" fillId="0" borderId="11" xfId="0" applyNumberFormat="1" applyFont="1" applyBorder="1" applyAlignment="1" applyProtection="1">
      <alignment horizontal="right" vertical="center" shrinkToFit="1"/>
      <protection hidden="1"/>
    </xf>
    <xf numFmtId="49" fontId="0" fillId="0" borderId="10" xfId="0" applyNumberFormat="1" applyBorder="1" applyAlignment="1" applyProtection="1">
      <alignment horizontal="left" vertical="center" shrinkToFit="1"/>
      <protection hidden="1"/>
    </xf>
    <xf numFmtId="49" fontId="0" fillId="0" borderId="11" xfId="0" applyNumberFormat="1" applyBorder="1" applyAlignment="1" applyProtection="1">
      <alignment horizontal="left" vertical="center" shrinkToFit="1"/>
      <protection hidden="1"/>
    </xf>
    <xf numFmtId="0" fontId="35" fillId="0" borderId="10" xfId="0" applyFont="1" applyBorder="1" applyAlignment="1" applyProtection="1">
      <alignment vertical="top" shrinkToFit="1"/>
      <protection hidden="1"/>
    </xf>
    <xf numFmtId="0" fontId="35" fillId="0" borderId="11" xfId="0" applyFont="1" applyBorder="1" applyAlignment="1" applyProtection="1">
      <alignment vertical="top" shrinkToFit="1"/>
      <protection hidden="1"/>
    </xf>
    <xf numFmtId="0" fontId="35" fillId="0" borderId="12" xfId="0" applyFont="1" applyBorder="1" applyAlignment="1" applyProtection="1">
      <alignment vertical="top" shrinkToFit="1"/>
      <protection hidden="1"/>
    </xf>
    <xf numFmtId="49" fontId="35" fillId="0" borderId="11" xfId="0" applyNumberFormat="1" applyFont="1" applyBorder="1" applyAlignment="1" applyProtection="1">
      <alignment horizontal="left" vertical="center" wrapText="1" shrinkToFit="1"/>
      <protection hidden="1"/>
    </xf>
    <xf numFmtId="49" fontId="35" fillId="0" borderId="12" xfId="0" applyNumberFormat="1" applyFont="1" applyBorder="1" applyAlignment="1" applyProtection="1">
      <alignment horizontal="left" vertical="center" wrapText="1" shrinkToFit="1"/>
      <protection hidden="1"/>
    </xf>
    <xf numFmtId="49" fontId="35" fillId="0" borderId="10" xfId="0" applyNumberFormat="1" applyFont="1" applyBorder="1" applyAlignment="1" applyProtection="1">
      <alignment horizontal="left" vertical="center" shrinkToFit="1"/>
      <protection hidden="1"/>
    </xf>
    <xf numFmtId="49" fontId="35" fillId="0" borderId="11" xfId="0" applyNumberFormat="1" applyFont="1" applyBorder="1" applyAlignment="1" applyProtection="1">
      <alignment horizontal="left" vertical="center" shrinkToFit="1"/>
      <protection hidden="1"/>
    </xf>
    <xf numFmtId="49" fontId="35" fillId="0" borderId="12" xfId="0" applyNumberFormat="1" applyFont="1" applyBorder="1" applyAlignment="1" applyProtection="1">
      <alignment horizontal="left" vertical="center" shrinkToFit="1"/>
      <protection hidden="1"/>
    </xf>
    <xf numFmtId="0" fontId="0" fillId="28" borderId="10" xfId="0" applyFill="1" applyBorder="1" applyAlignment="1" applyProtection="1">
      <alignment vertical="center" shrinkToFit="1"/>
      <protection locked="0"/>
    </xf>
    <xf numFmtId="0" fontId="0" fillId="28" borderId="11" xfId="0" applyFill="1" applyBorder="1" applyAlignment="1" applyProtection="1">
      <alignment vertical="center" shrinkToFit="1"/>
      <protection locked="0"/>
    </xf>
    <xf numFmtId="0" fontId="0" fillId="28" borderId="12" xfId="0" applyFill="1" applyBorder="1" applyAlignment="1" applyProtection="1">
      <alignment vertical="center" shrinkToFit="1"/>
      <protection locked="0"/>
    </xf>
    <xf numFmtId="49" fontId="35" fillId="0" borderId="10" xfId="0" applyNumberFormat="1" applyFont="1" applyBorder="1" applyAlignment="1" applyProtection="1">
      <alignment horizontal="right" vertical="center" shrinkToFit="1"/>
      <protection hidden="1"/>
    </xf>
    <xf numFmtId="49" fontId="0" fillId="6" borderId="6" xfId="0" applyNumberFormat="1" applyFill="1" applyBorder="1" applyAlignment="1" applyProtection="1">
      <alignment vertical="center" shrinkToFit="1"/>
      <protection locked="0"/>
    </xf>
    <xf numFmtId="49" fontId="0" fillId="6" borderId="7" xfId="0" applyNumberFormat="1" applyFill="1" applyBorder="1" applyAlignment="1" applyProtection="1">
      <alignment vertical="center" shrinkToFit="1"/>
      <protection locked="0"/>
    </xf>
    <xf numFmtId="49" fontId="0" fillId="6" borderId="8" xfId="0" applyNumberFormat="1" applyFill="1" applyBorder="1" applyAlignment="1" applyProtection="1">
      <alignment vertical="center" shrinkToFit="1"/>
      <protection locked="0"/>
    </xf>
    <xf numFmtId="49" fontId="36" fillId="4" borderId="32" xfId="0" applyNumberFormat="1" applyFont="1" applyFill="1" applyBorder="1" applyAlignment="1" applyProtection="1">
      <alignment horizontal="center" vertical="center" wrapText="1" shrinkToFit="1"/>
      <protection hidden="1"/>
    </xf>
    <xf numFmtId="49" fontId="36" fillId="4" borderId="33" xfId="0" applyNumberFormat="1" applyFont="1" applyFill="1" applyBorder="1" applyAlignment="1" applyProtection="1">
      <alignment horizontal="center" vertical="center" wrapText="1" shrinkToFit="1"/>
      <protection hidden="1"/>
    </xf>
    <xf numFmtId="49" fontId="36" fillId="4" borderId="104" xfId="0" applyNumberFormat="1" applyFont="1" applyFill="1" applyBorder="1" applyAlignment="1" applyProtection="1">
      <alignment horizontal="center" vertical="center" wrapText="1" shrinkToFit="1"/>
      <protection hidden="1"/>
    </xf>
    <xf numFmtId="49" fontId="36" fillId="4" borderId="35" xfId="0" applyNumberFormat="1" applyFont="1" applyFill="1" applyBorder="1" applyAlignment="1" applyProtection="1">
      <alignment horizontal="center" vertical="center" wrapText="1" shrinkToFit="1"/>
      <protection hidden="1"/>
    </xf>
    <xf numFmtId="49" fontId="36" fillId="4" borderId="36" xfId="0" applyNumberFormat="1" applyFont="1" applyFill="1" applyBorder="1" applyAlignment="1" applyProtection="1">
      <alignment horizontal="center" vertical="center" wrapText="1" shrinkToFit="1"/>
      <protection hidden="1"/>
    </xf>
    <xf numFmtId="49" fontId="36" fillId="4" borderId="232" xfId="0" applyNumberFormat="1" applyFont="1" applyFill="1" applyBorder="1" applyAlignment="1" applyProtection="1">
      <alignment horizontal="center" vertical="center" wrapText="1" shrinkToFit="1"/>
      <protection hidden="1"/>
    </xf>
    <xf numFmtId="49" fontId="35" fillId="0" borderId="3" xfId="0" applyNumberFormat="1" applyFont="1" applyBorder="1" applyAlignment="1" applyProtection="1">
      <alignment horizontal="center" shrinkToFit="1"/>
      <protection hidden="1"/>
    </xf>
    <xf numFmtId="49" fontId="35" fillId="0" borderId="4" xfId="0" applyNumberFormat="1" applyFont="1" applyBorder="1" applyAlignment="1" applyProtection="1">
      <alignment horizontal="center" shrinkToFit="1"/>
      <protection hidden="1"/>
    </xf>
    <xf numFmtId="49" fontId="35" fillId="0" borderId="5" xfId="0" applyNumberFormat="1" applyFont="1" applyBorder="1" applyAlignment="1" applyProtection="1">
      <alignment horizontal="center" shrinkToFit="1"/>
      <protection hidden="1"/>
    </xf>
    <xf numFmtId="49" fontId="35" fillId="0" borderId="6" xfId="0" applyNumberFormat="1" applyFont="1" applyBorder="1" applyAlignment="1" applyProtection="1">
      <alignment horizontal="center" shrinkToFit="1"/>
      <protection hidden="1"/>
    </xf>
    <xf numFmtId="49" fontId="35" fillId="0" borderId="7" xfId="0" applyNumberFormat="1" applyFont="1" applyBorder="1" applyAlignment="1" applyProtection="1">
      <alignment horizontal="center" shrinkToFit="1"/>
      <protection hidden="1"/>
    </xf>
    <xf numFmtId="49" fontId="35" fillId="0" borderId="8" xfId="0" applyNumberFormat="1" applyFont="1" applyBorder="1" applyAlignment="1" applyProtection="1">
      <alignment horizontal="center" shrinkToFit="1"/>
      <protection hidden="1"/>
    </xf>
    <xf numFmtId="49" fontId="0" fillId="0" borderId="12" xfId="0" applyNumberFormat="1" applyBorder="1" applyAlignment="1" applyProtection="1">
      <alignment horizontal="left" vertical="center" shrinkToFit="1"/>
      <protection hidden="1"/>
    </xf>
    <xf numFmtId="49" fontId="0" fillId="6" borderId="11" xfId="0" applyNumberFormat="1" applyFill="1" applyBorder="1" applyAlignment="1" applyProtection="1">
      <alignment horizontal="left" vertical="center" shrinkToFit="1"/>
      <protection locked="0"/>
    </xf>
    <xf numFmtId="49" fontId="0" fillId="6" borderId="12" xfId="0" applyNumberFormat="1" applyFill="1" applyBorder="1" applyAlignment="1" applyProtection="1">
      <alignment horizontal="left" vertical="center" shrinkToFit="1"/>
      <protection locked="0"/>
    </xf>
    <xf numFmtId="178" fontId="133" fillId="29" borderId="0" xfId="0" applyNumberFormat="1" applyFont="1" applyFill="1" applyAlignment="1" applyProtection="1">
      <alignment horizontal="center" vertical="center" shrinkToFit="1"/>
      <protection hidden="1"/>
    </xf>
    <xf numFmtId="49" fontId="35" fillId="0" borderId="0" xfId="0" applyNumberFormat="1" applyFont="1" applyAlignment="1" applyProtection="1">
      <alignment horizontal="center" vertical="center" shrinkToFit="1"/>
      <protection hidden="1"/>
    </xf>
    <xf numFmtId="0" fontId="83" fillId="0" borderId="0" xfId="0" applyFont="1" applyAlignment="1" applyProtection="1">
      <alignment horizontal="center" vertical="center" shrinkToFit="1"/>
      <protection hidden="1"/>
    </xf>
    <xf numFmtId="49" fontId="35" fillId="0" borderId="4" xfId="0" applyNumberFormat="1" applyFont="1" applyBorder="1" applyAlignment="1" applyProtection="1">
      <alignment vertical="center" shrinkToFit="1"/>
      <protection hidden="1"/>
    </xf>
    <xf numFmtId="0" fontId="0" fillId="0" borderId="4"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7" xfId="0" applyBorder="1" applyAlignment="1" applyProtection="1">
      <alignment vertical="center" shrinkToFit="1"/>
      <protection hidden="1"/>
    </xf>
    <xf numFmtId="0" fontId="0" fillId="0" borderId="8" xfId="0" applyBorder="1" applyAlignment="1" applyProtection="1">
      <alignment vertical="center" shrinkToFit="1"/>
      <protection hidden="1"/>
    </xf>
    <xf numFmtId="0" fontId="35" fillId="29" borderId="4" xfId="0" applyFont="1" applyFill="1" applyBorder="1" applyAlignment="1" applyProtection="1">
      <alignment horizontal="right" vertical="center"/>
      <protection hidden="1"/>
    </xf>
    <xf numFmtId="0" fontId="0" fillId="29" borderId="4" xfId="0" applyFill="1" applyBorder="1" applyAlignment="1" applyProtection="1">
      <alignment horizontal="right" vertical="center"/>
      <protection hidden="1"/>
    </xf>
    <xf numFmtId="0" fontId="0" fillId="29" borderId="7" xfId="0" applyFill="1" applyBorder="1" applyAlignment="1" applyProtection="1">
      <alignment horizontal="right" vertical="center"/>
      <protection hidden="1"/>
    </xf>
    <xf numFmtId="0" fontId="35" fillId="0" borderId="10" xfId="0" applyFont="1" applyBorder="1" applyAlignment="1" applyProtection="1">
      <alignment vertical="center" shrinkToFit="1"/>
      <protection hidden="1"/>
    </xf>
    <xf numFmtId="0" fontId="35" fillId="0" borderId="11" xfId="0" applyFont="1" applyBorder="1" applyAlignment="1" applyProtection="1">
      <alignment vertical="center" shrinkToFit="1"/>
      <protection hidden="1"/>
    </xf>
    <xf numFmtId="0" fontId="35" fillId="0" borderId="12" xfId="0" applyFont="1" applyBorder="1" applyAlignment="1" applyProtection="1">
      <alignment vertical="center" shrinkToFit="1"/>
      <protection hidden="1"/>
    </xf>
    <xf numFmtId="49" fontId="58" fillId="0" borderId="10" xfId="0" applyNumberFormat="1" applyFont="1" applyBorder="1" applyAlignment="1" applyProtection="1">
      <alignment horizontal="left" vertical="center" shrinkToFit="1"/>
      <protection hidden="1"/>
    </xf>
    <xf numFmtId="49" fontId="22" fillId="0" borderId="1" xfId="0" applyNumberFormat="1" applyFont="1" applyBorder="1" applyAlignment="1" applyProtection="1">
      <alignment vertical="center" shrinkToFit="1"/>
      <protection hidden="1"/>
    </xf>
    <xf numFmtId="49" fontId="0" fillId="28" borderId="23" xfId="0" applyNumberFormat="1" applyFill="1" applyBorder="1" applyAlignment="1" applyProtection="1">
      <alignment horizontal="center" vertical="center" shrinkToFit="1"/>
      <protection locked="0"/>
    </xf>
    <xf numFmtId="0" fontId="22" fillId="3" borderId="13" xfId="0" applyFont="1" applyFill="1" applyBorder="1" applyAlignment="1" applyProtection="1">
      <alignment vertical="top" wrapText="1" shrinkToFit="1"/>
      <protection hidden="1"/>
    </xf>
    <xf numFmtId="0" fontId="22" fillId="3" borderId="0" xfId="0" applyFont="1" applyFill="1" applyAlignment="1" applyProtection="1">
      <alignment vertical="top" wrapText="1" shrinkToFit="1"/>
      <protection hidden="1"/>
    </xf>
    <xf numFmtId="0" fontId="22" fillId="3" borderId="9" xfId="0" applyFont="1" applyFill="1" applyBorder="1" applyAlignment="1" applyProtection="1">
      <alignment vertical="top" wrapText="1" shrinkToFit="1"/>
      <protection hidden="1"/>
    </xf>
    <xf numFmtId="49" fontId="0" fillId="0" borderId="3" xfId="0" applyNumberFormat="1" applyBorder="1" applyAlignment="1" applyProtection="1">
      <alignment horizontal="center" vertical="center" shrinkToFit="1"/>
      <protection hidden="1"/>
    </xf>
    <xf numFmtId="49" fontId="0" fillId="0" borderId="5" xfId="0" applyNumberFormat="1" applyBorder="1" applyAlignment="1" applyProtection="1">
      <alignment horizontal="center" vertical="center" shrinkToFit="1"/>
      <protection hidden="1"/>
    </xf>
    <xf numFmtId="49" fontId="0" fillId="0" borderId="6" xfId="0" applyNumberFormat="1" applyBorder="1" applyAlignment="1" applyProtection="1">
      <alignment horizontal="center" vertical="center" shrinkToFit="1"/>
      <protection hidden="1"/>
    </xf>
    <xf numFmtId="49" fontId="0" fillId="0" borderId="8" xfId="0" applyNumberFormat="1" applyBorder="1" applyAlignment="1" applyProtection="1">
      <alignment horizontal="center" vertical="center" shrinkToFit="1"/>
      <protection hidden="1"/>
    </xf>
    <xf numFmtId="0" fontId="0" fillId="0" borderId="0" xfId="0" applyAlignment="1" applyProtection="1">
      <alignment horizontal="center" vertical="center" shrinkToFit="1"/>
      <protection hidden="1"/>
    </xf>
    <xf numFmtId="0" fontId="0" fillId="0" borderId="9"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0" borderId="8" xfId="0" applyBorder="1" applyAlignment="1" applyProtection="1">
      <alignment horizontal="center" vertical="center" shrinkToFit="1"/>
      <protection hidden="1"/>
    </xf>
    <xf numFmtId="49" fontId="78" fillId="11" borderId="79" xfId="0" applyNumberFormat="1" applyFont="1" applyFill="1" applyBorder="1" applyAlignment="1" applyProtection="1">
      <alignment vertical="center" shrinkToFit="1"/>
      <protection hidden="1"/>
    </xf>
    <xf numFmtId="49" fontId="78" fillId="11" borderId="0" xfId="0" applyNumberFormat="1" applyFont="1" applyFill="1" applyAlignment="1" applyProtection="1">
      <alignment vertical="center" shrinkToFit="1"/>
      <protection hidden="1"/>
    </xf>
    <xf numFmtId="49" fontId="78" fillId="11" borderId="80" xfId="0" applyNumberFormat="1" applyFont="1" applyFill="1" applyBorder="1" applyAlignment="1" applyProtection="1">
      <alignment vertical="center" shrinkToFit="1"/>
      <protection hidden="1"/>
    </xf>
    <xf numFmtId="49" fontId="84" fillId="6" borderId="105" xfId="0" applyNumberFormat="1" applyFont="1" applyFill="1" applyBorder="1" applyAlignment="1" applyProtection="1">
      <alignment horizontal="left" vertical="center" shrinkToFit="1"/>
      <protection locked="0"/>
    </xf>
    <xf numFmtId="49" fontId="84" fillId="6" borderId="33" xfId="0" applyNumberFormat="1" applyFont="1" applyFill="1" applyBorder="1" applyAlignment="1" applyProtection="1">
      <alignment horizontal="left" vertical="center" shrinkToFit="1"/>
      <protection locked="0"/>
    </xf>
    <xf numFmtId="49" fontId="84" fillId="6" borderId="34" xfId="0" applyNumberFormat="1" applyFont="1" applyFill="1" applyBorder="1" applyAlignment="1" applyProtection="1">
      <alignment horizontal="left" vertical="center" shrinkToFit="1"/>
      <protection locked="0"/>
    </xf>
    <xf numFmtId="49" fontId="84" fillId="6" borderId="233" xfId="0" applyNumberFormat="1" applyFont="1" applyFill="1" applyBorder="1" applyAlignment="1" applyProtection="1">
      <alignment horizontal="left" vertical="center" shrinkToFit="1"/>
      <protection locked="0"/>
    </xf>
    <xf numFmtId="49" fontId="84" fillId="6" borderId="36" xfId="0" applyNumberFormat="1" applyFont="1" applyFill="1" applyBorder="1" applyAlignment="1" applyProtection="1">
      <alignment horizontal="left" vertical="center" shrinkToFit="1"/>
      <protection locked="0"/>
    </xf>
    <xf numFmtId="49" fontId="84" fillId="6" borderId="37" xfId="0" applyNumberFormat="1" applyFont="1" applyFill="1" applyBorder="1" applyAlignment="1" applyProtection="1">
      <alignment horizontal="left" vertical="center" shrinkToFit="1"/>
      <protection locked="0"/>
    </xf>
    <xf numFmtId="49" fontId="58" fillId="0" borderId="7" xfId="0" applyNumberFormat="1" applyFont="1" applyBorder="1" applyAlignment="1" applyProtection="1">
      <alignment horizontal="left" vertical="center" shrinkToFit="1"/>
      <protection hidden="1"/>
    </xf>
    <xf numFmtId="49" fontId="35" fillId="0" borderId="6" xfId="0" applyNumberFormat="1" applyFont="1" applyBorder="1" applyAlignment="1" applyProtection="1">
      <alignment horizontal="center" vertical="center" shrinkToFit="1"/>
      <protection hidden="1"/>
    </xf>
    <xf numFmtId="49" fontId="35" fillId="0" borderId="7" xfId="0" applyNumberFormat="1" applyFont="1" applyBorder="1" applyAlignment="1" applyProtection="1">
      <alignment horizontal="center" vertical="center" shrinkToFit="1"/>
      <protection hidden="1"/>
    </xf>
    <xf numFmtId="49" fontId="35" fillId="0" borderId="8" xfId="0" applyNumberFormat="1" applyFont="1" applyBorder="1" applyAlignment="1" applyProtection="1">
      <alignment horizontal="center" vertical="center" shrinkToFit="1"/>
      <protection hidden="1"/>
    </xf>
    <xf numFmtId="179" fontId="0" fillId="28" borderId="10" xfId="0" applyNumberFormat="1" applyFill="1" applyBorder="1" applyAlignment="1" applyProtection="1">
      <alignment vertical="center" shrinkToFit="1"/>
      <protection locked="0"/>
    </xf>
    <xf numFmtId="179" fontId="0" fillId="28" borderId="11" xfId="0" applyNumberFormat="1" applyFill="1" applyBorder="1" applyAlignment="1" applyProtection="1">
      <alignment vertical="center" shrinkToFit="1"/>
      <protection locked="0"/>
    </xf>
    <xf numFmtId="179" fontId="0" fillId="28" borderId="12" xfId="0" applyNumberFormat="1" applyFill="1" applyBorder="1" applyAlignment="1" applyProtection="1">
      <alignment vertical="center" shrinkToFit="1"/>
      <protection locked="0"/>
    </xf>
    <xf numFmtId="49" fontId="60" fillId="0" borderId="113" xfId="0" applyNumberFormat="1" applyFont="1" applyBorder="1" applyAlignment="1" applyProtection="1">
      <alignment vertical="center" textRotation="255" shrinkToFit="1"/>
      <protection hidden="1"/>
    </xf>
    <xf numFmtId="0" fontId="0" fillId="29" borderId="10" xfId="0" applyFill="1" applyBorder="1" applyAlignment="1" applyProtection="1">
      <alignment horizontal="left" vertical="center" shrinkToFit="1"/>
      <protection hidden="1"/>
    </xf>
    <xf numFmtId="0" fontId="0" fillId="29" borderId="11" xfId="0" applyFill="1" applyBorder="1" applyAlignment="1" applyProtection="1">
      <alignment horizontal="left" vertical="center" shrinkToFit="1"/>
      <protection hidden="1"/>
    </xf>
    <xf numFmtId="0" fontId="0" fillId="29" borderId="12" xfId="0" applyFill="1" applyBorder="1" applyAlignment="1" applyProtection="1">
      <alignment horizontal="left" vertical="center" shrinkToFit="1"/>
      <protection hidden="1"/>
    </xf>
    <xf numFmtId="3" fontId="0" fillId="28" borderId="10" xfId="0" applyNumberFormat="1" applyFill="1" applyBorder="1" applyAlignment="1" applyProtection="1">
      <alignment horizontal="right" vertical="center" shrinkToFit="1"/>
      <protection locked="0"/>
    </xf>
    <xf numFmtId="3" fontId="0" fillId="28" borderId="11" xfId="0" applyNumberFormat="1" applyFill="1" applyBorder="1" applyAlignment="1" applyProtection="1">
      <alignment horizontal="right" vertical="center" shrinkToFit="1"/>
      <protection locked="0"/>
    </xf>
    <xf numFmtId="3" fontId="0" fillId="28" borderId="12" xfId="0" applyNumberFormat="1" applyFill="1" applyBorder="1" applyAlignment="1" applyProtection="1">
      <alignment horizontal="right" vertical="center" shrinkToFit="1"/>
      <protection locked="0"/>
    </xf>
    <xf numFmtId="49" fontId="35" fillId="3" borderId="13" xfId="0" applyNumberFormat="1" applyFont="1" applyFill="1" applyBorder="1" applyAlignment="1" applyProtection="1">
      <alignment horizontal="center" vertical="center" wrapText="1" shrinkToFit="1"/>
      <protection hidden="1"/>
    </xf>
    <xf numFmtId="49" fontId="35" fillId="3" borderId="0" xfId="0" applyNumberFormat="1" applyFont="1" applyFill="1" applyAlignment="1" applyProtection="1">
      <alignment horizontal="center" vertical="center" wrapText="1" shrinkToFit="1"/>
      <protection hidden="1"/>
    </xf>
    <xf numFmtId="49" fontId="35" fillId="3" borderId="9" xfId="0" applyNumberFormat="1" applyFont="1" applyFill="1" applyBorder="1" applyAlignment="1" applyProtection="1">
      <alignment horizontal="center" vertical="center" wrapText="1" shrinkToFit="1"/>
      <protection hidden="1"/>
    </xf>
    <xf numFmtId="0" fontId="86" fillId="0" borderId="0" xfId="2" applyNumberFormat="1" applyFont="1" applyFill="1" applyBorder="1" applyAlignment="1" applyProtection="1">
      <alignment horizontal="center" vertical="center"/>
      <protection hidden="1"/>
    </xf>
    <xf numFmtId="49" fontId="0" fillId="6" borderId="6" xfId="0" applyNumberFormat="1" applyFill="1" applyBorder="1" applyAlignment="1" applyProtection="1">
      <alignment horizontal="left" vertical="center" shrinkToFit="1"/>
      <protection locked="0"/>
    </xf>
    <xf numFmtId="49" fontId="0" fillId="6" borderId="7" xfId="0" applyNumberFormat="1" applyFill="1" applyBorder="1" applyAlignment="1" applyProtection="1">
      <alignment horizontal="left" vertical="center" shrinkToFit="1"/>
      <protection locked="0"/>
    </xf>
    <xf numFmtId="49" fontId="0" fillId="6" borderId="8" xfId="0" applyNumberFormat="1" applyFill="1" applyBorder="1" applyAlignment="1" applyProtection="1">
      <alignment horizontal="left" vertical="center" shrinkToFit="1"/>
      <protection locked="0"/>
    </xf>
    <xf numFmtId="49" fontId="0" fillId="28" borderId="12" xfId="0" applyNumberFormat="1" applyFill="1" applyBorder="1" applyAlignment="1" applyProtection="1">
      <alignment horizontal="right" vertical="center" shrinkToFit="1"/>
      <protection locked="0"/>
    </xf>
    <xf numFmtId="49" fontId="39" fillId="0" borderId="5" xfId="0" applyNumberFormat="1" applyFont="1" applyBorder="1" applyAlignment="1" applyProtection="1">
      <alignment horizontal="left" vertical="center" shrinkToFit="1"/>
      <protection hidden="1"/>
    </xf>
    <xf numFmtId="49" fontId="39" fillId="0" borderId="9" xfId="0" applyNumberFormat="1" applyFont="1" applyBorder="1" applyAlignment="1" applyProtection="1">
      <alignment horizontal="left" vertical="center" shrinkToFit="1"/>
      <protection hidden="1"/>
    </xf>
    <xf numFmtId="49" fontId="39" fillId="0" borderId="8" xfId="0" applyNumberFormat="1" applyFont="1" applyBorder="1" applyAlignment="1" applyProtection="1">
      <alignment horizontal="left" vertical="center" shrinkToFit="1"/>
      <protection hidden="1"/>
    </xf>
    <xf numFmtId="0" fontId="36" fillId="4" borderId="0" xfId="0" applyFont="1" applyFill="1" applyAlignment="1" applyProtection="1">
      <alignment horizontal="center" vertical="center" shrinkToFit="1"/>
      <protection hidden="1"/>
    </xf>
    <xf numFmtId="49" fontId="66" fillId="0" borderId="6" xfId="0" applyNumberFormat="1" applyFont="1" applyBorder="1" applyAlignment="1" applyProtection="1">
      <alignment horizontal="left" vertical="center" shrinkToFit="1"/>
      <protection hidden="1"/>
    </xf>
    <xf numFmtId="49" fontId="66" fillId="0" borderId="7" xfId="0" applyNumberFormat="1" applyFont="1" applyBorder="1" applyAlignment="1" applyProtection="1">
      <alignment horizontal="left" vertical="center" shrinkToFit="1"/>
      <protection hidden="1"/>
    </xf>
    <xf numFmtId="49" fontId="66" fillId="0" borderId="11" xfId="0" applyNumberFormat="1" applyFont="1" applyBorder="1" applyAlignment="1" applyProtection="1">
      <alignment horizontal="left" vertical="center" shrinkToFit="1"/>
      <protection hidden="1"/>
    </xf>
    <xf numFmtId="49" fontId="66" fillId="0" borderId="12" xfId="0" applyNumberFormat="1" applyFont="1" applyBorder="1" applyAlignment="1" applyProtection="1">
      <alignment horizontal="left" vertical="center" shrinkToFit="1"/>
      <protection hidden="1"/>
    </xf>
    <xf numFmtId="0" fontId="22" fillId="3" borderId="3" xfId="0" applyFont="1" applyFill="1" applyBorder="1" applyAlignment="1" applyProtection="1">
      <alignment vertical="top" shrinkToFit="1"/>
      <protection hidden="1"/>
    </xf>
    <xf numFmtId="0" fontId="22" fillId="3" borderId="4" xfId="0" applyFont="1" applyFill="1" applyBorder="1" applyAlignment="1" applyProtection="1">
      <alignment vertical="top" shrinkToFit="1"/>
      <protection hidden="1"/>
    </xf>
    <xf numFmtId="0" fontId="22" fillId="3" borderId="5" xfId="0" applyFont="1" applyFill="1" applyBorder="1" applyAlignment="1" applyProtection="1">
      <alignment vertical="top" shrinkToFit="1"/>
      <protection hidden="1"/>
    </xf>
    <xf numFmtId="0" fontId="22" fillId="3" borderId="6" xfId="0" applyFont="1" applyFill="1" applyBorder="1" applyAlignment="1" applyProtection="1">
      <alignment vertical="top" shrinkToFit="1"/>
      <protection hidden="1"/>
    </xf>
    <xf numFmtId="0" fontId="22" fillId="3" borderId="7" xfId="0" applyFont="1" applyFill="1" applyBorder="1" applyAlignment="1" applyProtection="1">
      <alignment vertical="top" shrinkToFit="1"/>
      <protection hidden="1"/>
    </xf>
    <xf numFmtId="0" fontId="22" fillId="3" borderId="8" xfId="0" applyFont="1" applyFill="1" applyBorder="1" applyAlignment="1" applyProtection="1">
      <alignment vertical="top" shrinkToFit="1"/>
      <protection hidden="1"/>
    </xf>
    <xf numFmtId="49" fontId="22" fillId="0" borderId="9" xfId="0" applyNumberFormat="1" applyFont="1" applyBorder="1" applyAlignment="1" applyProtection="1">
      <alignment vertical="center" shrinkToFit="1"/>
      <protection hidden="1"/>
    </xf>
    <xf numFmtId="0" fontId="0" fillId="29" borderId="10" xfId="0" applyFill="1" applyBorder="1" applyAlignment="1" applyProtection="1">
      <alignment vertical="center" shrinkToFit="1"/>
      <protection hidden="1"/>
    </xf>
    <xf numFmtId="0" fontId="0" fillId="29" borderId="11" xfId="0" applyFill="1" applyBorder="1" applyAlignment="1" applyProtection="1">
      <alignment vertical="center" shrinkToFit="1"/>
      <protection hidden="1"/>
    </xf>
    <xf numFmtId="0" fontId="0" fillId="29" borderId="12" xfId="0" applyFill="1" applyBorder="1" applyAlignment="1" applyProtection="1">
      <alignment vertical="center" shrinkToFit="1"/>
      <protection hidden="1"/>
    </xf>
    <xf numFmtId="49" fontId="37" fillId="33" borderId="3" xfId="0" applyNumberFormat="1" applyFont="1" applyFill="1" applyBorder="1" applyAlignment="1" applyProtection="1">
      <alignment horizontal="center" vertical="center"/>
      <protection hidden="1"/>
    </xf>
    <xf numFmtId="49" fontId="37" fillId="33" borderId="4" xfId="0" applyNumberFormat="1" applyFont="1" applyFill="1" applyBorder="1" applyAlignment="1" applyProtection="1">
      <alignment horizontal="center" vertical="center"/>
      <protection hidden="1"/>
    </xf>
    <xf numFmtId="49" fontId="37" fillId="33" borderId="5" xfId="0" applyNumberFormat="1" applyFont="1" applyFill="1" applyBorder="1" applyAlignment="1" applyProtection="1">
      <alignment horizontal="center" vertical="center"/>
      <protection hidden="1"/>
    </xf>
    <xf numFmtId="49" fontId="61" fillId="28" borderId="3" xfId="0" applyNumberFormat="1" applyFont="1" applyFill="1" applyBorder="1" applyAlignment="1" applyProtection="1">
      <alignment horizontal="center" vertical="center" shrinkToFit="1"/>
      <protection locked="0"/>
    </xf>
    <xf numFmtId="49" fontId="61" fillId="28" borderId="5" xfId="0" applyNumberFormat="1" applyFont="1" applyFill="1" applyBorder="1" applyAlignment="1" applyProtection="1">
      <alignment horizontal="center" vertical="center" shrinkToFit="1"/>
      <protection locked="0"/>
    </xf>
    <xf numFmtId="49" fontId="61" fillId="28" borderId="6" xfId="0" applyNumberFormat="1" applyFont="1" applyFill="1" applyBorder="1" applyAlignment="1" applyProtection="1">
      <alignment horizontal="center" vertical="center" shrinkToFit="1"/>
      <protection locked="0"/>
    </xf>
    <xf numFmtId="49" fontId="61" fillId="28" borderId="8" xfId="0" applyNumberFormat="1" applyFont="1" applyFill="1" applyBorder="1" applyAlignment="1" applyProtection="1">
      <alignment horizontal="center" vertical="center" shrinkToFit="1"/>
      <protection locked="0"/>
    </xf>
    <xf numFmtId="49" fontId="0" fillId="0" borderId="13" xfId="0" applyNumberFormat="1" applyBorder="1" applyAlignment="1" applyProtection="1">
      <alignment horizontal="center" vertical="center" shrinkToFit="1"/>
      <protection hidden="1"/>
    </xf>
    <xf numFmtId="49" fontId="0" fillId="0" borderId="9" xfId="0" applyNumberFormat="1" applyBorder="1" applyAlignment="1" applyProtection="1">
      <alignment horizontal="center" vertical="center" shrinkToFit="1"/>
      <protection hidden="1"/>
    </xf>
    <xf numFmtId="49" fontId="37" fillId="33" borderId="3" xfId="0" applyNumberFormat="1" applyFont="1" applyFill="1" applyBorder="1" applyAlignment="1" applyProtection="1">
      <alignment horizontal="center" vertical="center" wrapText="1"/>
      <protection hidden="1"/>
    </xf>
    <xf numFmtId="49" fontId="37" fillId="33" borderId="4" xfId="0" applyNumberFormat="1" applyFont="1" applyFill="1" applyBorder="1" applyAlignment="1" applyProtection="1">
      <alignment horizontal="center" vertical="center" wrapText="1"/>
      <protection hidden="1"/>
    </xf>
    <xf numFmtId="49" fontId="37" fillId="33" borderId="5" xfId="0" applyNumberFormat="1" applyFont="1" applyFill="1" applyBorder="1" applyAlignment="1" applyProtection="1">
      <alignment horizontal="center" vertical="center" wrapText="1"/>
      <protection hidden="1"/>
    </xf>
    <xf numFmtId="49" fontId="22" fillId="0" borderId="3" xfId="0" applyNumberFormat="1" applyFont="1" applyBorder="1" applyAlignment="1" applyProtection="1">
      <alignment horizontal="right" vertical="center" shrinkToFit="1"/>
      <protection hidden="1"/>
    </xf>
    <xf numFmtId="49" fontId="22" fillId="0" borderId="4" xfId="0" applyNumberFormat="1" applyFont="1" applyBorder="1" applyAlignment="1" applyProtection="1">
      <alignment horizontal="right" vertical="center" shrinkToFit="1"/>
      <protection hidden="1"/>
    </xf>
    <xf numFmtId="49" fontId="22" fillId="0" borderId="6" xfId="0" applyNumberFormat="1" applyFont="1" applyBorder="1" applyAlignment="1" applyProtection="1">
      <alignment horizontal="right" vertical="center" shrinkToFit="1"/>
      <protection hidden="1"/>
    </xf>
    <xf numFmtId="49" fontId="22" fillId="0" borderId="7" xfId="0" applyNumberFormat="1" applyFont="1" applyBorder="1" applyAlignment="1" applyProtection="1">
      <alignment horizontal="right" vertical="center" shrinkToFit="1"/>
      <protection hidden="1"/>
    </xf>
    <xf numFmtId="49" fontId="0" fillId="28" borderId="1" xfId="0" applyNumberFormat="1" applyFill="1" applyBorder="1" applyAlignment="1" applyProtection="1">
      <alignment vertical="center" shrinkToFit="1"/>
      <protection locked="0"/>
    </xf>
    <xf numFmtId="49" fontId="0" fillId="6" borderId="10" xfId="0" applyNumberFormat="1" applyFill="1" applyBorder="1" applyAlignment="1" applyProtection="1">
      <alignment horizontal="center" vertical="center" shrinkToFit="1"/>
      <protection hidden="1"/>
    </xf>
    <xf numFmtId="49" fontId="0" fillId="6" borderId="11" xfId="0" applyNumberFormat="1" applyFill="1" applyBorder="1" applyAlignment="1" applyProtection="1">
      <alignment horizontal="center" vertical="center" shrinkToFit="1"/>
      <protection hidden="1"/>
    </xf>
    <xf numFmtId="49" fontId="22" fillId="0" borderId="12" xfId="0" applyNumberFormat="1" applyFont="1" applyBorder="1" applyAlignment="1" applyProtection="1">
      <alignment horizontal="right" vertical="center" shrinkToFit="1"/>
      <protection hidden="1"/>
    </xf>
    <xf numFmtId="49" fontId="0" fillId="0" borderId="7" xfId="0" applyNumberFormat="1" applyBorder="1" applyAlignment="1" applyProtection="1">
      <alignment horizontal="center" vertical="center" shrinkToFit="1"/>
      <protection hidden="1"/>
    </xf>
    <xf numFmtId="49" fontId="0" fillId="0" borderId="11" xfId="0" applyNumberForma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49" fontId="22" fillId="0" borderId="11" xfId="0" applyNumberFormat="1" applyFont="1" applyBorder="1" applyAlignment="1" applyProtection="1">
      <alignment horizontal="left" vertical="center" shrinkToFit="1"/>
      <protection hidden="1"/>
    </xf>
    <xf numFmtId="49" fontId="22" fillId="0" borderId="12" xfId="0" applyNumberFormat="1" applyFont="1" applyBorder="1" applyAlignment="1" applyProtection="1">
      <alignment horizontal="left" vertical="center" shrinkToFit="1"/>
      <protection hidden="1"/>
    </xf>
    <xf numFmtId="49" fontId="35" fillId="0" borderId="1" xfId="0" applyNumberFormat="1" applyFont="1" applyBorder="1" applyAlignment="1" applyProtection="1">
      <alignment vertical="center" shrinkToFit="1"/>
      <protection hidden="1"/>
    </xf>
    <xf numFmtId="178" fontId="0" fillId="29" borderId="10" xfId="0" applyNumberFormat="1" applyFill="1" applyBorder="1" applyAlignment="1" applyProtection="1">
      <alignment horizontal="center" vertical="center" shrinkToFit="1"/>
      <protection hidden="1"/>
    </xf>
    <xf numFmtId="178" fontId="0" fillId="29" borderId="11" xfId="0" applyNumberFormat="1" applyFill="1" applyBorder="1" applyAlignment="1" applyProtection="1">
      <alignment horizontal="center" vertical="center" shrinkToFit="1"/>
      <protection hidden="1"/>
    </xf>
    <xf numFmtId="178" fontId="0" fillId="29" borderId="12" xfId="0" applyNumberFormat="1" applyFill="1" applyBorder="1" applyAlignment="1" applyProtection="1">
      <alignment horizontal="center" vertical="center" shrinkToFit="1"/>
      <protection hidden="1"/>
    </xf>
    <xf numFmtId="49" fontId="39" fillId="0" borderId="10" xfId="0" applyNumberFormat="1" applyFont="1" applyBorder="1" applyAlignment="1" applyProtection="1">
      <alignment horizontal="left" vertical="center" indent="1" shrinkToFit="1"/>
      <protection hidden="1"/>
    </xf>
    <xf numFmtId="49" fontId="39" fillId="0" borderId="11" xfId="0" applyNumberFormat="1" applyFont="1" applyBorder="1" applyAlignment="1" applyProtection="1">
      <alignment horizontal="left" vertical="center" indent="1" shrinkToFit="1"/>
      <protection hidden="1"/>
    </xf>
    <xf numFmtId="49" fontId="39" fillId="0" borderId="12" xfId="0" applyNumberFormat="1" applyFont="1" applyBorder="1" applyAlignment="1" applyProtection="1">
      <alignment horizontal="left" vertical="center" indent="1" shrinkToFit="1"/>
      <protection hidden="1"/>
    </xf>
    <xf numFmtId="49" fontId="96" fillId="6" borderId="0" xfId="0" applyNumberFormat="1" applyFont="1" applyFill="1" applyAlignment="1" applyProtection="1">
      <alignment horizontal="center" vertical="center" shrinkToFit="1"/>
      <protection locked="0"/>
    </xf>
    <xf numFmtId="49" fontId="133" fillId="6" borderId="0" xfId="0" applyNumberFormat="1" applyFont="1" applyFill="1" applyAlignment="1" applyProtection="1">
      <alignment horizontal="center" vertical="center" shrinkToFit="1"/>
      <protection locked="0"/>
    </xf>
    <xf numFmtId="49" fontId="31" fillId="0" borderId="33" xfId="0" applyNumberFormat="1" applyFont="1" applyBorder="1" applyAlignment="1" applyProtection="1">
      <alignment horizontal="center" vertical="center" shrinkToFit="1"/>
      <protection hidden="1"/>
    </xf>
    <xf numFmtId="49" fontId="60" fillId="0" borderId="3" xfId="0" applyNumberFormat="1" applyFont="1" applyBorder="1" applyAlignment="1" applyProtection="1">
      <alignment vertical="center" textRotation="255" shrinkToFit="1"/>
      <protection hidden="1"/>
    </xf>
    <xf numFmtId="49" fontId="60" fillId="0" borderId="6" xfId="0" applyNumberFormat="1" applyFont="1" applyBorder="1" applyAlignment="1" applyProtection="1">
      <alignment vertical="center" textRotation="255" shrinkToFit="1"/>
      <protection hidden="1"/>
    </xf>
    <xf numFmtId="49" fontId="31" fillId="7" borderId="32" xfId="0" applyNumberFormat="1" applyFont="1" applyFill="1" applyBorder="1" applyAlignment="1" applyProtection="1">
      <alignment horizontal="center" vertical="center" shrinkToFit="1"/>
      <protection hidden="1"/>
    </xf>
    <xf numFmtId="49" fontId="31" fillId="7" borderId="33" xfId="0" applyNumberFormat="1" applyFont="1" applyFill="1" applyBorder="1" applyAlignment="1" applyProtection="1">
      <alignment horizontal="center" vertical="center" shrinkToFit="1"/>
      <protection hidden="1"/>
    </xf>
    <xf numFmtId="49" fontId="31" fillId="7" borderId="34" xfId="0" applyNumberFormat="1" applyFont="1" applyFill="1" applyBorder="1" applyAlignment="1" applyProtection="1">
      <alignment horizontal="center" vertical="center" shrinkToFit="1"/>
      <protection hidden="1"/>
    </xf>
    <xf numFmtId="49" fontId="31" fillId="7" borderId="35" xfId="0" applyNumberFormat="1" applyFont="1" applyFill="1" applyBorder="1" applyAlignment="1" applyProtection="1">
      <alignment horizontal="center" vertical="center" shrinkToFit="1"/>
      <protection hidden="1"/>
    </xf>
    <xf numFmtId="49" fontId="31" fillId="7" borderId="36" xfId="0" applyNumberFormat="1" applyFont="1" applyFill="1" applyBorder="1" applyAlignment="1" applyProtection="1">
      <alignment horizontal="center" vertical="center" shrinkToFit="1"/>
      <protection hidden="1"/>
    </xf>
    <xf numFmtId="49" fontId="31" fillId="7" borderId="37" xfId="0" applyNumberFormat="1" applyFont="1" applyFill="1" applyBorder="1" applyAlignment="1" applyProtection="1">
      <alignment horizontal="center" vertical="center" shrinkToFit="1"/>
      <protection hidden="1"/>
    </xf>
    <xf numFmtId="0" fontId="35" fillId="0" borderId="10" xfId="0" applyFont="1" applyBorder="1" applyAlignment="1" applyProtection="1">
      <alignment vertical="center" wrapText="1" shrinkToFit="1"/>
      <protection hidden="1"/>
    </xf>
    <xf numFmtId="0" fontId="35" fillId="0" borderId="11" xfId="0" applyFont="1" applyBorder="1" applyAlignment="1" applyProtection="1">
      <alignment vertical="center" wrapText="1" shrinkToFit="1"/>
      <protection hidden="1"/>
    </xf>
    <xf numFmtId="0" fontId="35" fillId="0" borderId="12" xfId="0" applyFont="1" applyBorder="1" applyAlignment="1" applyProtection="1">
      <alignment vertical="center" wrapText="1" shrinkToFit="1"/>
      <protection hidden="1"/>
    </xf>
    <xf numFmtId="49" fontId="73" fillId="34" borderId="1" xfId="0" applyNumberFormat="1" applyFont="1" applyFill="1" applyBorder="1" applyAlignment="1" applyProtection="1">
      <alignment vertical="center" textRotation="255" shrinkToFit="1"/>
      <protection hidden="1"/>
    </xf>
    <xf numFmtId="49" fontId="73" fillId="35" borderId="1" xfId="0" applyNumberFormat="1" applyFont="1" applyFill="1" applyBorder="1" applyAlignment="1" applyProtection="1">
      <alignment vertical="distributed" textRotation="255" indent="1" shrinkToFit="1"/>
      <protection hidden="1"/>
    </xf>
    <xf numFmtId="0" fontId="77" fillId="35" borderId="1" xfId="0" applyFont="1" applyFill="1" applyBorder="1" applyAlignment="1" applyProtection="1">
      <alignment vertical="distributed" textRotation="255" indent="1" shrinkToFit="1"/>
      <protection hidden="1"/>
    </xf>
    <xf numFmtId="0" fontId="0" fillId="0" borderId="4" xfId="0"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49" fontId="0" fillId="29" borderId="10" xfId="0" applyNumberFormat="1" applyFill="1" applyBorder="1" applyAlignment="1" applyProtection="1">
      <alignment vertical="center" shrinkToFit="1"/>
      <protection hidden="1"/>
    </xf>
    <xf numFmtId="49" fontId="0" fillId="29" borderId="11" xfId="0" applyNumberFormat="1" applyFill="1" applyBorder="1" applyAlignment="1" applyProtection="1">
      <alignment vertical="center" shrinkToFit="1"/>
      <protection hidden="1"/>
    </xf>
    <xf numFmtId="49" fontId="0" fillId="29" borderId="12" xfId="0" applyNumberFormat="1" applyFill="1" applyBorder="1" applyAlignment="1" applyProtection="1">
      <alignment vertical="center" shrinkToFit="1"/>
      <protection hidden="1"/>
    </xf>
    <xf numFmtId="49" fontId="73" fillId="36" borderId="23" xfId="0" applyNumberFormat="1" applyFont="1" applyFill="1" applyBorder="1" applyAlignment="1" applyProtection="1">
      <alignment vertical="center" textRotation="255" shrinkToFit="1"/>
      <protection hidden="1"/>
    </xf>
    <xf numFmtId="0" fontId="77" fillId="36" borderId="27" xfId="0" applyFont="1" applyFill="1" applyBorder="1" applyAlignment="1" applyProtection="1">
      <alignment vertical="center" textRotation="255" shrinkToFit="1"/>
      <protection hidden="1"/>
    </xf>
    <xf numFmtId="0" fontId="77" fillId="36" borderId="22" xfId="0" applyFont="1" applyFill="1" applyBorder="1" applyAlignment="1" applyProtection="1">
      <alignment vertical="center" textRotation="255" shrinkToFit="1"/>
      <protection hidden="1"/>
    </xf>
    <xf numFmtId="49" fontId="176" fillId="39" borderId="10" xfId="0" applyNumberFormat="1" applyFont="1" applyFill="1" applyBorder="1" applyAlignment="1" applyProtection="1">
      <alignment vertical="center" textRotation="255" wrapText="1" shrinkToFit="1"/>
      <protection hidden="1"/>
    </xf>
    <xf numFmtId="0" fontId="177" fillId="0" borderId="10" xfId="0" applyFont="1" applyBorder="1" applyAlignment="1" applyProtection="1">
      <alignment vertical="center" shrinkToFit="1"/>
      <protection hidden="1"/>
    </xf>
    <xf numFmtId="0" fontId="177" fillId="0" borderId="1" xfId="0" applyFont="1" applyBorder="1" applyAlignment="1" applyProtection="1">
      <alignment vertical="center" shrinkToFit="1"/>
      <protection hidden="1"/>
    </xf>
    <xf numFmtId="49" fontId="33" fillId="0" borderId="10" xfId="0" applyNumberFormat="1" applyFont="1" applyBorder="1" applyAlignment="1" applyProtection="1">
      <alignment horizontal="center" vertical="center" wrapText="1" shrinkToFit="1"/>
      <protection hidden="1"/>
    </xf>
    <xf numFmtId="49" fontId="33" fillId="0" borderId="11" xfId="0" applyNumberFormat="1" applyFont="1" applyBorder="1" applyAlignment="1" applyProtection="1">
      <alignment horizontal="center" vertical="center" wrapText="1" shrinkToFit="1"/>
      <protection hidden="1"/>
    </xf>
    <xf numFmtId="49" fontId="33" fillId="0" borderId="12" xfId="0" applyNumberFormat="1" applyFont="1" applyBorder="1" applyAlignment="1" applyProtection="1">
      <alignment horizontal="center" vertical="center" wrapText="1" shrinkToFit="1"/>
      <protection hidden="1"/>
    </xf>
    <xf numFmtId="49" fontId="22" fillId="0" borderId="4" xfId="0" applyNumberFormat="1" applyFont="1" applyBorder="1" applyAlignment="1" applyProtection="1">
      <alignment horizontal="left" vertical="center" shrinkToFit="1"/>
      <protection hidden="1"/>
    </xf>
    <xf numFmtId="49" fontId="22" fillId="0" borderId="5" xfId="0" applyNumberFormat="1" applyFont="1" applyBorder="1" applyAlignment="1" applyProtection="1">
      <alignment horizontal="left" vertical="center" shrinkToFit="1"/>
      <protection hidden="1"/>
    </xf>
    <xf numFmtId="49" fontId="22" fillId="0" borderId="7" xfId="0" applyNumberFormat="1" applyFont="1" applyBorder="1" applyAlignment="1" applyProtection="1">
      <alignment horizontal="left" vertical="center" shrinkToFit="1"/>
      <protection hidden="1"/>
    </xf>
    <xf numFmtId="49" fontId="22" fillId="0" borderId="8" xfId="0" applyNumberFormat="1" applyFont="1" applyBorder="1" applyAlignment="1" applyProtection="1">
      <alignment horizontal="left" vertical="center" shrinkToFit="1"/>
      <protection hidden="1"/>
    </xf>
    <xf numFmtId="49" fontId="22" fillId="0" borderId="3" xfId="0" applyNumberFormat="1" applyFont="1" applyBorder="1" applyAlignment="1" applyProtection="1">
      <alignment horizontal="center" shrinkToFit="1"/>
      <protection hidden="1"/>
    </xf>
    <xf numFmtId="49" fontId="22" fillId="0" borderId="6" xfId="0" applyNumberFormat="1" applyFont="1" applyBorder="1" applyAlignment="1" applyProtection="1">
      <alignment horizontal="center" shrinkToFit="1"/>
      <protection hidden="1"/>
    </xf>
    <xf numFmtId="49" fontId="22" fillId="0" borderId="10" xfId="0" applyNumberFormat="1" applyFont="1" applyBorder="1" applyAlignment="1" applyProtection="1">
      <alignment horizontal="right" vertical="center" shrinkToFit="1"/>
      <protection hidden="1"/>
    </xf>
    <xf numFmtId="49" fontId="22" fillId="3" borderId="3" xfId="0" applyNumberFormat="1" applyFont="1" applyFill="1" applyBorder="1" applyAlignment="1" applyProtection="1">
      <alignment vertical="center" shrinkToFit="1"/>
      <protection hidden="1"/>
    </xf>
    <xf numFmtId="49" fontId="22" fillId="3" borderId="4" xfId="0" applyNumberFormat="1" applyFont="1" applyFill="1" applyBorder="1" applyAlignment="1" applyProtection="1">
      <alignment vertical="center" shrinkToFit="1"/>
      <protection hidden="1"/>
    </xf>
    <xf numFmtId="49" fontId="22" fillId="3" borderId="5" xfId="0" applyNumberFormat="1" applyFont="1" applyFill="1" applyBorder="1" applyAlignment="1" applyProtection="1">
      <alignment vertical="center" shrinkToFit="1"/>
      <protection hidden="1"/>
    </xf>
    <xf numFmtId="49" fontId="24" fillId="0" borderId="4" xfId="0" applyNumberFormat="1" applyFont="1" applyBorder="1" applyAlignment="1" applyProtection="1">
      <alignment horizontal="right" vertical="center" shrinkToFit="1"/>
      <protection hidden="1"/>
    </xf>
    <xf numFmtId="49" fontId="24" fillId="0" borderId="5" xfId="0" applyNumberFormat="1" applyFont="1" applyBorder="1" applyAlignment="1" applyProtection="1">
      <alignment horizontal="right" vertical="center" shrinkToFit="1"/>
      <protection hidden="1"/>
    </xf>
    <xf numFmtId="0" fontId="0" fillId="28" borderId="7" xfId="0" applyFill="1" applyBorder="1" applyAlignment="1" applyProtection="1">
      <alignment vertical="center" shrinkToFit="1"/>
      <protection locked="0"/>
    </xf>
    <xf numFmtId="49" fontId="35" fillId="0" borderId="3" xfId="0" applyNumberFormat="1" applyFont="1" applyBorder="1" applyAlignment="1" applyProtection="1">
      <alignment vertical="center" wrapText="1" shrinkToFit="1"/>
      <protection hidden="1"/>
    </xf>
    <xf numFmtId="49" fontId="35" fillId="0" borderId="4" xfId="0" applyNumberFormat="1" applyFont="1" applyBorder="1" applyAlignment="1" applyProtection="1">
      <alignment vertical="center" wrapText="1" shrinkToFit="1"/>
      <protection hidden="1"/>
    </xf>
    <xf numFmtId="49" fontId="35" fillId="0" borderId="5" xfId="0" applyNumberFormat="1" applyFont="1" applyBorder="1" applyAlignment="1" applyProtection="1">
      <alignment vertical="center" wrapText="1" shrinkToFit="1"/>
      <protection hidden="1"/>
    </xf>
    <xf numFmtId="49" fontId="35" fillId="0" borderId="6" xfId="0" applyNumberFormat="1" applyFont="1" applyBorder="1" applyAlignment="1" applyProtection="1">
      <alignment vertical="center" wrapText="1" shrinkToFit="1"/>
      <protection hidden="1"/>
    </xf>
    <xf numFmtId="49" fontId="35" fillId="0" borderId="7" xfId="0" applyNumberFormat="1" applyFont="1" applyBorder="1" applyAlignment="1" applyProtection="1">
      <alignment vertical="center" wrapText="1" shrinkToFit="1"/>
      <protection hidden="1"/>
    </xf>
    <xf numFmtId="49" fontId="35" fillId="0" borderId="8" xfId="0" applyNumberFormat="1" applyFont="1" applyBorder="1" applyAlignment="1" applyProtection="1">
      <alignment vertical="center" wrapText="1" shrinkToFit="1"/>
      <protection hidden="1"/>
    </xf>
    <xf numFmtId="49" fontId="39" fillId="0" borderId="6" xfId="0" applyNumberFormat="1" applyFont="1" applyBorder="1" applyAlignment="1" applyProtection="1">
      <alignment horizontal="left" vertical="center" indent="1" shrinkToFit="1"/>
      <protection hidden="1"/>
    </xf>
    <xf numFmtId="49" fontId="39" fillId="0" borderId="7" xfId="0" applyNumberFormat="1" applyFont="1" applyBorder="1" applyAlignment="1" applyProtection="1">
      <alignment horizontal="left" vertical="center" indent="1" shrinkToFit="1"/>
      <protection hidden="1"/>
    </xf>
    <xf numFmtId="49" fontId="22" fillId="0" borderId="23" xfId="0" applyNumberFormat="1" applyFont="1" applyBorder="1" applyAlignment="1" applyProtection="1">
      <alignment vertical="center" shrinkToFit="1"/>
      <protection hidden="1"/>
    </xf>
    <xf numFmtId="49" fontId="22" fillId="0" borderId="22" xfId="0" applyNumberFormat="1" applyFont="1" applyBorder="1" applyAlignment="1" applyProtection="1">
      <alignment vertical="center" shrinkToFit="1"/>
      <protection hidden="1"/>
    </xf>
    <xf numFmtId="49" fontId="0" fillId="28" borderId="6" xfId="0" applyNumberFormat="1" applyFill="1" applyBorder="1" applyAlignment="1" applyProtection="1">
      <alignment horizontal="center" vertical="center" shrinkToFit="1"/>
      <protection locked="0"/>
    </xf>
    <xf numFmtId="49" fontId="0" fillId="28" borderId="8" xfId="0" applyNumberFormat="1" applyFill="1" applyBorder="1" applyAlignment="1" applyProtection="1">
      <alignment horizontal="center" vertical="center" shrinkToFit="1"/>
      <protection locked="0"/>
    </xf>
    <xf numFmtId="49" fontId="22" fillId="0" borderId="1" xfId="40" applyNumberFormat="1" applyFont="1" applyBorder="1" applyAlignment="1" applyProtection="1">
      <alignment horizontal="center" vertical="center" shrinkToFit="1"/>
      <protection hidden="1"/>
    </xf>
    <xf numFmtId="6" fontId="43" fillId="28" borderId="11" xfId="39" applyFont="1" applyFill="1" applyBorder="1" applyAlignment="1" applyProtection="1">
      <alignment horizontal="right" vertical="center" shrinkToFit="1"/>
      <protection locked="0"/>
    </xf>
    <xf numFmtId="6" fontId="43" fillId="28" borderId="12" xfId="39" applyFont="1" applyFill="1" applyBorder="1" applyAlignment="1" applyProtection="1">
      <alignment horizontal="right" vertical="center" shrinkToFit="1"/>
      <protection locked="0"/>
    </xf>
    <xf numFmtId="49" fontId="22" fillId="0" borderId="3" xfId="2" applyNumberFormat="1" applyFont="1" applyBorder="1" applyAlignment="1" applyProtection="1">
      <alignment horizontal="center" vertical="center" shrinkToFit="1"/>
      <protection hidden="1"/>
    </xf>
    <xf numFmtId="49" fontId="22" fillId="0" borderId="4" xfId="2" applyNumberFormat="1" applyFont="1" applyBorder="1" applyAlignment="1" applyProtection="1">
      <alignment horizontal="center" vertical="center" shrinkToFit="1"/>
      <protection hidden="1"/>
    </xf>
    <xf numFmtId="49" fontId="22" fillId="0" borderId="5" xfId="2" applyNumberFormat="1" applyFont="1" applyBorder="1" applyAlignment="1" applyProtection="1">
      <alignment horizontal="center" vertical="center" shrinkToFit="1"/>
      <protection hidden="1"/>
    </xf>
    <xf numFmtId="49" fontId="22" fillId="0" borderId="6" xfId="2" applyNumberFormat="1" applyFont="1" applyBorder="1" applyAlignment="1" applyProtection="1">
      <alignment horizontal="center" vertical="center" shrinkToFit="1"/>
      <protection hidden="1"/>
    </xf>
    <xf numFmtId="49" fontId="22" fillId="0" borderId="7" xfId="2" applyNumberFormat="1" applyFont="1" applyBorder="1" applyAlignment="1" applyProtection="1">
      <alignment horizontal="center" vertical="center" shrinkToFit="1"/>
      <protection hidden="1"/>
    </xf>
    <xf numFmtId="49" fontId="22" fillId="0" borderId="8" xfId="2" applyNumberFormat="1" applyFont="1" applyBorder="1" applyAlignment="1" applyProtection="1">
      <alignment horizontal="center" vertical="center" shrinkToFit="1"/>
      <protection hidden="1"/>
    </xf>
    <xf numFmtId="49" fontId="35" fillId="0" borderId="0" xfId="0" applyNumberFormat="1" applyFont="1" applyAlignment="1" applyProtection="1">
      <alignment vertical="top" shrinkToFit="1"/>
      <protection hidden="1"/>
    </xf>
    <xf numFmtId="0" fontId="0" fillId="0" borderId="0" xfId="0" applyAlignment="1" applyProtection="1">
      <alignment vertical="top" shrinkToFit="1"/>
      <protection hidden="1"/>
    </xf>
    <xf numFmtId="49" fontId="0" fillId="0" borderId="0" xfId="0" applyNumberFormat="1" applyAlignment="1" applyProtection="1">
      <alignment horizontal="center" vertical="center" shrinkToFit="1"/>
      <protection hidden="1"/>
    </xf>
    <xf numFmtId="49" fontId="22" fillId="0" borderId="22" xfId="40" applyNumberFormat="1" applyFont="1" applyBorder="1" applyAlignment="1" applyProtection="1">
      <alignment horizontal="center" vertical="center" shrinkToFit="1"/>
      <protection hidden="1"/>
    </xf>
    <xf numFmtId="6" fontId="43" fillId="28" borderId="7" xfId="39" applyFont="1" applyFill="1" applyBorder="1" applyAlignment="1" applyProtection="1">
      <alignment horizontal="right" vertical="center" shrinkToFit="1"/>
      <protection locked="0"/>
    </xf>
    <xf numFmtId="6" fontId="43" fillId="28" borderId="8" xfId="39" applyFont="1" applyFill="1" applyBorder="1" applyAlignment="1" applyProtection="1">
      <alignment horizontal="right" vertical="center" shrinkToFit="1"/>
      <protection locked="0"/>
    </xf>
    <xf numFmtId="49" fontId="0" fillId="0" borderId="3" xfId="0" applyNumberFormat="1" applyBorder="1" applyAlignment="1" applyProtection="1">
      <alignment vertical="center" shrinkToFit="1"/>
      <protection hidden="1"/>
    </xf>
    <xf numFmtId="49" fontId="0" fillId="0" borderId="4" xfId="0" applyNumberFormat="1" applyBorder="1" applyAlignment="1" applyProtection="1">
      <alignment vertical="center" shrinkToFit="1"/>
      <protection hidden="1"/>
    </xf>
    <xf numFmtId="49" fontId="0" fillId="0" borderId="5" xfId="0" applyNumberFormat="1" applyBorder="1" applyAlignment="1" applyProtection="1">
      <alignment vertical="center" shrinkToFit="1"/>
      <protection hidden="1"/>
    </xf>
    <xf numFmtId="49" fontId="0" fillId="0" borderId="13" xfId="0" applyNumberFormat="1" applyBorder="1" applyAlignment="1" applyProtection="1">
      <alignment vertical="center" shrinkToFit="1"/>
      <protection hidden="1"/>
    </xf>
    <xf numFmtId="49" fontId="0" fillId="0" borderId="0" xfId="0" applyNumberFormat="1" applyAlignment="1" applyProtection="1">
      <alignment vertical="center" shrinkToFit="1"/>
      <protection hidden="1"/>
    </xf>
    <xf numFmtId="49" fontId="0" fillId="0" borderId="9" xfId="0" applyNumberFormat="1" applyBorder="1" applyAlignment="1" applyProtection="1">
      <alignment vertical="center" shrinkToFit="1"/>
      <protection hidden="1"/>
    </xf>
    <xf numFmtId="49" fontId="0" fillId="0" borderId="6" xfId="0" applyNumberFormat="1" applyBorder="1" applyAlignment="1" applyProtection="1">
      <alignment vertical="center" shrinkToFit="1"/>
      <protection hidden="1"/>
    </xf>
    <xf numFmtId="49" fontId="0" fillId="0" borderId="7" xfId="0" applyNumberFormat="1" applyBorder="1" applyAlignment="1" applyProtection="1">
      <alignment vertical="center" shrinkToFit="1"/>
      <protection hidden="1"/>
    </xf>
    <xf numFmtId="49" fontId="0" fillId="0" borderId="8" xfId="0" applyNumberFormat="1" applyBorder="1" applyAlignment="1" applyProtection="1">
      <alignment vertical="center" shrinkToFit="1"/>
      <protection hidden="1"/>
    </xf>
    <xf numFmtId="49" fontId="31" fillId="0" borderId="1" xfId="40" applyNumberFormat="1" applyFont="1" applyBorder="1" applyAlignment="1" applyProtection="1">
      <alignment horizontal="distributed" vertical="center" shrinkToFit="1"/>
      <protection hidden="1"/>
    </xf>
    <xf numFmtId="49" fontId="31" fillId="0" borderId="10" xfId="40" applyNumberFormat="1" applyFont="1" applyBorder="1" applyAlignment="1" applyProtection="1">
      <alignment horizontal="distributed" vertical="center" shrinkToFit="1"/>
      <protection hidden="1"/>
    </xf>
    <xf numFmtId="49" fontId="34" fillId="0" borderId="4" xfId="2" applyNumberFormat="1" applyBorder="1" applyAlignment="1" applyProtection="1">
      <alignment vertical="center" shrinkToFit="1"/>
      <protection hidden="1"/>
    </xf>
    <xf numFmtId="49" fontId="34" fillId="0" borderId="5" xfId="2" applyNumberFormat="1" applyBorder="1" applyAlignment="1" applyProtection="1">
      <alignment vertical="center" shrinkToFit="1"/>
      <protection hidden="1"/>
    </xf>
    <xf numFmtId="49" fontId="34" fillId="0" borderId="7" xfId="2" applyNumberFormat="1" applyBorder="1" applyAlignment="1" applyProtection="1">
      <alignment vertical="center" shrinkToFit="1"/>
      <protection hidden="1"/>
    </xf>
    <xf numFmtId="49" fontId="34" fillId="0" borderId="8" xfId="2" applyNumberFormat="1" applyBorder="1" applyAlignment="1" applyProtection="1">
      <alignment vertical="center" shrinkToFit="1"/>
      <protection hidden="1"/>
    </xf>
    <xf numFmtId="49" fontId="0" fillId="0" borderId="1" xfId="0" applyNumberFormat="1" applyBorder="1" applyAlignment="1" applyProtection="1">
      <alignment horizontal="center" vertical="center" shrinkToFit="1"/>
      <protection hidden="1"/>
    </xf>
    <xf numFmtId="49" fontId="0" fillId="0" borderId="84" xfId="0" applyNumberFormat="1" applyBorder="1" applyAlignment="1" applyProtection="1">
      <alignment horizontal="center" vertical="center" shrinkToFit="1"/>
      <protection hidden="1"/>
    </xf>
    <xf numFmtId="6" fontId="43" fillId="28" borderId="11" xfId="39" quotePrefix="1" applyFont="1" applyFill="1" applyBorder="1" applyAlignment="1" applyProtection="1">
      <alignment horizontal="right" vertical="center" shrinkToFit="1"/>
      <protection locked="0"/>
    </xf>
    <xf numFmtId="49" fontId="22" fillId="3" borderId="6" xfId="0" applyNumberFormat="1" applyFont="1" applyFill="1" applyBorder="1" applyAlignment="1" applyProtection="1">
      <alignment vertical="center" shrinkToFit="1"/>
      <protection hidden="1"/>
    </xf>
    <xf numFmtId="49" fontId="22" fillId="3" borderId="7" xfId="0" applyNumberFormat="1" applyFont="1" applyFill="1" applyBorder="1" applyAlignment="1" applyProtection="1">
      <alignment vertical="center" shrinkToFit="1"/>
      <protection hidden="1"/>
    </xf>
    <xf numFmtId="49" fontId="22" fillId="3" borderId="8" xfId="0" applyNumberFormat="1" applyFont="1" applyFill="1" applyBorder="1" applyAlignment="1" applyProtection="1">
      <alignment vertical="center" shrinkToFit="1"/>
      <protection hidden="1"/>
    </xf>
    <xf numFmtId="49" fontId="73" fillId="37" borderId="1" xfId="0" applyNumberFormat="1" applyFont="1" applyFill="1" applyBorder="1" applyAlignment="1" applyProtection="1">
      <alignment vertical="center" textRotation="255" shrinkToFit="1"/>
      <protection hidden="1"/>
    </xf>
    <xf numFmtId="0" fontId="77" fillId="37" borderId="1" xfId="0" applyFont="1" applyFill="1" applyBorder="1" applyAlignment="1" applyProtection="1">
      <alignment vertical="center" textRotation="255" shrinkToFit="1"/>
      <protection hidden="1"/>
    </xf>
    <xf numFmtId="0" fontId="0" fillId="0" borderId="4" xfId="0" applyBorder="1" applyAlignment="1" applyProtection="1">
      <alignment horizontal="center" vertical="center" wrapText="1" shrinkToFit="1"/>
      <protection hidden="1"/>
    </xf>
    <xf numFmtId="0" fontId="0" fillId="0" borderId="5" xfId="0" applyBorder="1" applyAlignment="1" applyProtection="1">
      <alignment horizontal="center" vertical="center" wrapText="1" shrinkToFit="1"/>
      <protection hidden="1"/>
    </xf>
    <xf numFmtId="0" fontId="0" fillId="0" borderId="13" xfId="0" applyBorder="1" applyAlignment="1" applyProtection="1">
      <alignment horizontal="center" vertical="center" wrapText="1" shrinkToFit="1"/>
      <protection hidden="1"/>
    </xf>
    <xf numFmtId="0" fontId="0" fillId="0" borderId="0" xfId="0" applyAlignment="1" applyProtection="1">
      <alignment horizontal="center" vertical="center" wrapText="1" shrinkToFit="1"/>
      <protection hidden="1"/>
    </xf>
    <xf numFmtId="0" fontId="0" fillId="0" borderId="9" xfId="0" applyBorder="1" applyAlignment="1" applyProtection="1">
      <alignment horizontal="center" vertical="center" wrapText="1" shrinkToFit="1"/>
      <protection hidden="1"/>
    </xf>
    <xf numFmtId="0" fontId="0" fillId="0" borderId="6" xfId="0" applyBorder="1" applyAlignment="1" applyProtection="1">
      <alignment horizontal="center" vertical="center" wrapText="1" shrinkToFit="1"/>
      <protection hidden="1"/>
    </xf>
    <xf numFmtId="0" fontId="0" fillId="0" borderId="7" xfId="0" applyBorder="1" applyAlignment="1" applyProtection="1">
      <alignment horizontal="center" vertical="center" wrapText="1" shrinkToFit="1"/>
      <protection hidden="1"/>
    </xf>
    <xf numFmtId="0" fontId="0" fillId="0" borderId="8" xfId="0" applyBorder="1" applyAlignment="1" applyProtection="1">
      <alignment horizontal="center" vertical="center" wrapText="1" shrinkToFit="1"/>
      <protection hidden="1"/>
    </xf>
    <xf numFmtId="49" fontId="0" fillId="28" borderId="10" xfId="0" applyNumberFormat="1" applyFill="1" applyBorder="1" applyAlignment="1" applyProtection="1">
      <alignment horizontal="left" vertical="center" shrinkToFit="1"/>
      <protection locked="0"/>
    </xf>
    <xf numFmtId="49" fontId="34" fillId="0" borderId="3" xfId="2" applyNumberFormat="1" applyBorder="1" applyAlignment="1" applyProtection="1">
      <alignment horizontal="right" vertical="center" shrinkToFit="1"/>
      <protection hidden="1"/>
    </xf>
    <xf numFmtId="0" fontId="0" fillId="0" borderId="4" xfId="0" applyBorder="1" applyAlignment="1" applyProtection="1">
      <alignment horizontal="right" vertical="center" shrinkToFit="1"/>
      <protection hidden="1"/>
    </xf>
    <xf numFmtId="0" fontId="0" fillId="0" borderId="5" xfId="0" applyBorder="1" applyAlignment="1" applyProtection="1">
      <alignment horizontal="right" vertical="center" shrinkToFit="1"/>
      <protection hidden="1"/>
    </xf>
    <xf numFmtId="0" fontId="0" fillId="0" borderId="6" xfId="0" applyBorder="1" applyAlignment="1" applyProtection="1">
      <alignment horizontal="right" vertical="center" shrinkToFit="1"/>
      <protection hidden="1"/>
    </xf>
    <xf numFmtId="0" fontId="0" fillId="0" borderId="7" xfId="0" applyBorder="1" applyAlignment="1" applyProtection="1">
      <alignment horizontal="right" vertical="center" shrinkToFit="1"/>
      <protection hidden="1"/>
    </xf>
    <xf numFmtId="0" fontId="0" fillId="0" borderId="8" xfId="0" applyBorder="1" applyAlignment="1" applyProtection="1">
      <alignment horizontal="right" vertical="center" shrinkToFit="1"/>
      <protection hidden="1"/>
    </xf>
    <xf numFmtId="49" fontId="73" fillId="42" borderId="23" xfId="0" applyNumberFormat="1" applyFont="1" applyFill="1" applyBorder="1" applyAlignment="1" applyProtection="1">
      <alignment vertical="center" textRotation="255" shrinkToFit="1"/>
      <protection hidden="1"/>
    </xf>
    <xf numFmtId="49" fontId="73" fillId="42" borderId="27" xfId="0" applyNumberFormat="1" applyFont="1" applyFill="1" applyBorder="1" applyAlignment="1" applyProtection="1">
      <alignment vertical="center" textRotation="255" shrinkToFit="1"/>
      <protection hidden="1"/>
    </xf>
    <xf numFmtId="49" fontId="73" fillId="42" borderId="22" xfId="0" applyNumberFormat="1" applyFont="1" applyFill="1" applyBorder="1" applyAlignment="1" applyProtection="1">
      <alignment vertical="center" textRotation="255" shrinkToFit="1"/>
      <protection hidden="1"/>
    </xf>
    <xf numFmtId="49" fontId="0" fillId="0" borderId="10" xfId="0" applyNumberFormat="1" applyBorder="1" applyAlignment="1" applyProtection="1">
      <alignment horizontal="center" vertical="center" shrinkToFit="1"/>
      <protection hidden="1"/>
    </xf>
    <xf numFmtId="6" fontId="43" fillId="29" borderId="3" xfId="39" applyFont="1" applyFill="1" applyBorder="1" applyAlignment="1" applyProtection="1">
      <alignment horizontal="right" vertical="center" shrinkToFit="1"/>
      <protection hidden="1"/>
    </xf>
    <xf numFmtId="6" fontId="43" fillId="29" borderId="4" xfId="39" applyFont="1" applyFill="1" applyBorder="1" applyAlignment="1" applyProtection="1">
      <alignment horizontal="right" vertical="center" shrinkToFit="1"/>
      <protection hidden="1"/>
    </xf>
    <xf numFmtId="6" fontId="43" fillId="29" borderId="5" xfId="39" applyFont="1" applyFill="1" applyBorder="1" applyAlignment="1" applyProtection="1">
      <alignment horizontal="right" vertical="center" shrinkToFit="1"/>
      <protection hidden="1"/>
    </xf>
    <xf numFmtId="6" fontId="43" fillId="29" borderId="6" xfId="39" applyFont="1" applyFill="1" applyBorder="1" applyAlignment="1" applyProtection="1">
      <alignment horizontal="right" vertical="center" shrinkToFit="1"/>
      <protection hidden="1"/>
    </xf>
    <xf numFmtId="6" fontId="43" fillId="29" borderId="7" xfId="39" applyFont="1" applyFill="1" applyBorder="1" applyAlignment="1" applyProtection="1">
      <alignment horizontal="right" vertical="center" shrinkToFit="1"/>
      <protection hidden="1"/>
    </xf>
    <xf numFmtId="6" fontId="43" fillId="29" borderId="8" xfId="39" applyFont="1" applyFill="1" applyBorder="1" applyAlignment="1" applyProtection="1">
      <alignment horizontal="right" vertical="center" shrinkToFit="1"/>
      <protection hidden="1"/>
    </xf>
    <xf numFmtId="49" fontId="31" fillId="0" borderId="84" xfId="40" applyNumberFormat="1" applyFont="1" applyBorder="1" applyAlignment="1" applyProtection="1">
      <alignment horizontal="distributed" vertical="center" shrinkToFit="1"/>
      <protection hidden="1"/>
    </xf>
    <xf numFmtId="49" fontId="31" fillId="0" borderId="87" xfId="40" applyNumberFormat="1" applyFont="1" applyBorder="1" applyAlignment="1" applyProtection="1">
      <alignment horizontal="distributed" vertical="center" shrinkToFit="1"/>
      <protection hidden="1"/>
    </xf>
    <xf numFmtId="6" fontId="43" fillId="29" borderId="29" xfId="39" applyFont="1" applyFill="1" applyBorder="1" applyAlignment="1" applyProtection="1">
      <alignment horizontal="right" vertical="center" shrinkToFit="1"/>
      <protection hidden="1"/>
    </xf>
    <xf numFmtId="6" fontId="43" fillId="29" borderId="30" xfId="39" applyFont="1" applyFill="1" applyBorder="1" applyAlignment="1" applyProtection="1">
      <alignment horizontal="right" vertical="center" shrinkToFit="1"/>
      <protection hidden="1"/>
    </xf>
    <xf numFmtId="6" fontId="43" fillId="29" borderId="31" xfId="39" applyFont="1" applyFill="1" applyBorder="1" applyAlignment="1" applyProtection="1">
      <alignment horizontal="right" vertical="center" shrinkToFit="1"/>
      <protection hidden="1"/>
    </xf>
    <xf numFmtId="182" fontId="0" fillId="27" borderId="3" xfId="0" applyNumberFormat="1" applyFill="1" applyBorder="1" applyProtection="1">
      <alignment vertical="center"/>
      <protection locked="0"/>
    </xf>
    <xf numFmtId="0" fontId="138" fillId="0" borderId="3" xfId="0" applyFont="1" applyBorder="1" applyAlignment="1" applyProtection="1">
      <alignment vertical="center" shrinkToFit="1"/>
      <protection hidden="1"/>
    </xf>
    <xf numFmtId="0" fontId="136" fillId="0" borderId="23" xfId="0" applyFont="1" applyBorder="1" applyProtection="1">
      <alignment vertical="center"/>
      <protection hidden="1"/>
    </xf>
    <xf numFmtId="0" fontId="137" fillId="0" borderId="22" xfId="0" applyFont="1" applyBorder="1" applyProtection="1">
      <alignment vertical="center"/>
      <protection hidden="1"/>
    </xf>
    <xf numFmtId="0" fontId="22" fillId="0" borderId="4" xfId="0" applyFont="1" applyBorder="1" applyAlignment="1" applyProtection="1">
      <alignment vertical="center" shrinkToFit="1"/>
      <protection hidden="1"/>
    </xf>
    <xf numFmtId="0" fontId="136" fillId="0" borderId="6" xfId="0" applyFont="1" applyBorder="1" applyProtection="1">
      <alignment vertical="center"/>
      <protection hidden="1"/>
    </xf>
    <xf numFmtId="0" fontId="0" fillId="6" borderId="4" xfId="0" applyFill="1" applyBorder="1" applyAlignment="1" applyProtection="1">
      <alignment horizontal="center" vertical="center" shrinkToFit="1"/>
      <protection locked="0"/>
    </xf>
    <xf numFmtId="0" fontId="0" fillId="6" borderId="5" xfId="0" applyFill="1" applyBorder="1" applyAlignment="1" applyProtection="1">
      <alignment horizontal="center" vertical="center" shrinkToFit="1"/>
      <protection locked="0"/>
    </xf>
    <xf numFmtId="49" fontId="61" fillId="28" borderId="10" xfId="0" applyNumberFormat="1" applyFont="1" applyFill="1" applyBorder="1" applyAlignment="1" applyProtection="1">
      <alignment vertical="center" shrinkToFit="1"/>
      <protection hidden="1"/>
    </xf>
    <xf numFmtId="49" fontId="61" fillId="28" borderId="11" xfId="0" applyNumberFormat="1" applyFont="1" applyFill="1" applyBorder="1" applyAlignment="1" applyProtection="1">
      <alignment vertical="center" shrinkToFit="1"/>
      <protection hidden="1"/>
    </xf>
    <xf numFmtId="49" fontId="61" fillId="28" borderId="12" xfId="0" applyNumberFormat="1" applyFont="1" applyFill="1" applyBorder="1" applyAlignment="1" applyProtection="1">
      <alignment vertical="center" shrinkToFit="1"/>
      <protection hidden="1"/>
    </xf>
    <xf numFmtId="49" fontId="59" fillId="28" borderId="4" xfId="2" applyNumberFormat="1" applyFont="1" applyFill="1" applyBorder="1" applyAlignment="1" applyProtection="1">
      <alignment horizontal="right" vertical="center" shrinkToFit="1"/>
      <protection locked="0"/>
    </xf>
    <xf numFmtId="49" fontId="59" fillId="28" borderId="7" xfId="2" applyNumberFormat="1" applyFont="1" applyFill="1" applyBorder="1" applyAlignment="1" applyProtection="1">
      <alignment horizontal="right" vertical="center" shrinkToFit="1"/>
      <protection locked="0"/>
    </xf>
    <xf numFmtId="49" fontId="59" fillId="0" borderId="4" xfId="0" applyNumberFormat="1" applyFont="1" applyBorder="1" applyAlignment="1" applyProtection="1">
      <alignment horizontal="center" vertical="center" shrinkToFit="1"/>
      <protection hidden="1"/>
    </xf>
    <xf numFmtId="49" fontId="59" fillId="0" borderId="7" xfId="0" applyNumberFormat="1" applyFont="1" applyBorder="1" applyAlignment="1" applyProtection="1">
      <alignment horizontal="center" vertical="center" shrinkToFit="1"/>
      <protection hidden="1"/>
    </xf>
    <xf numFmtId="0" fontId="0" fillId="0" borderId="4" xfId="0" applyBorder="1" applyAlignment="1">
      <alignment horizontal="center" vertical="center" shrinkToFit="1"/>
    </xf>
    <xf numFmtId="0" fontId="0" fillId="0" borderId="7" xfId="0" applyBorder="1" applyAlignment="1">
      <alignment horizontal="center" vertical="center" shrinkToFit="1"/>
    </xf>
    <xf numFmtId="178" fontId="93" fillId="6" borderId="3" xfId="0" applyNumberFormat="1" applyFont="1" applyFill="1" applyBorder="1" applyAlignment="1" applyProtection="1">
      <alignment vertical="center" shrinkToFit="1"/>
      <protection locked="0"/>
    </xf>
    <xf numFmtId="178" fontId="93" fillId="6" borderId="6" xfId="0" applyNumberFormat="1" applyFont="1" applyFill="1" applyBorder="1" applyAlignment="1" applyProtection="1">
      <alignment vertical="center" shrinkToFit="1"/>
      <protection locked="0"/>
    </xf>
    <xf numFmtId="49" fontId="33" fillId="6" borderId="4" xfId="0" applyNumberFormat="1" applyFont="1" applyFill="1" applyBorder="1" applyAlignment="1" applyProtection="1">
      <alignment horizontal="right" vertical="center" shrinkToFit="1"/>
      <protection locked="0"/>
    </xf>
    <xf numFmtId="49" fontId="33" fillId="6" borderId="7" xfId="0" applyNumberFormat="1" applyFont="1" applyFill="1" applyBorder="1" applyAlignment="1" applyProtection="1">
      <alignment horizontal="right" vertical="center" shrinkToFit="1"/>
      <protection locked="0"/>
    </xf>
    <xf numFmtId="0" fontId="134" fillId="0" borderId="4" xfId="0" applyFont="1" applyBorder="1" applyAlignment="1" applyProtection="1">
      <alignment horizontal="right" vertical="center" shrinkToFit="1"/>
      <protection hidden="1"/>
    </xf>
    <xf numFmtId="49" fontId="73" fillId="4" borderId="0" xfId="0" applyNumberFormat="1" applyFont="1" applyFill="1" applyAlignment="1" applyProtection="1">
      <alignment horizontal="center" vertical="center" wrapText="1" shrinkToFit="1"/>
      <protection hidden="1"/>
    </xf>
    <xf numFmtId="178" fontId="0" fillId="29" borderId="10" xfId="0" applyNumberFormat="1" applyFill="1" applyBorder="1" applyAlignment="1" applyProtection="1">
      <alignment horizontal="left" vertical="center" shrinkToFit="1"/>
      <protection hidden="1"/>
    </xf>
    <xf numFmtId="178" fontId="0" fillId="29" borderId="11" xfId="0" applyNumberFormat="1" applyFill="1" applyBorder="1" applyAlignment="1" applyProtection="1">
      <alignment horizontal="left" vertical="center" shrinkToFit="1"/>
      <protection hidden="1"/>
    </xf>
    <xf numFmtId="178" fontId="0" fillId="29" borderId="12" xfId="0" applyNumberFormat="1" applyFill="1" applyBorder="1" applyAlignment="1" applyProtection="1">
      <alignment horizontal="left" vertical="center" shrinkToFit="1"/>
      <protection hidden="1"/>
    </xf>
    <xf numFmtId="0" fontId="0" fillId="6" borderId="10" xfId="0" applyFill="1" applyBorder="1" applyAlignment="1" applyProtection="1">
      <alignment horizontal="center" vertical="center" shrinkToFit="1"/>
      <protection locked="0"/>
    </xf>
    <xf numFmtId="0" fontId="0" fillId="6" borderId="11" xfId="0" applyFill="1" applyBorder="1" applyAlignment="1" applyProtection="1">
      <alignment horizontal="center" vertical="center" shrinkToFit="1"/>
      <protection locked="0"/>
    </xf>
    <xf numFmtId="0" fontId="0" fillId="6" borderId="12" xfId="0" applyFill="1" applyBorder="1" applyAlignment="1" applyProtection="1">
      <alignment horizontal="center" vertical="center" shrinkToFit="1"/>
      <protection locked="0"/>
    </xf>
    <xf numFmtId="49" fontId="0" fillId="6" borderId="5" xfId="0" applyNumberFormat="1" applyFill="1" applyBorder="1" applyAlignment="1" applyProtection="1">
      <alignment horizontal="center" vertical="center" shrinkToFit="1"/>
      <protection locked="0"/>
    </xf>
    <xf numFmtId="49" fontId="0" fillId="6" borderId="6" xfId="0" applyNumberFormat="1" applyFill="1" applyBorder="1" applyAlignment="1" applyProtection="1">
      <alignment horizontal="center" vertical="center" shrinkToFit="1"/>
      <protection locked="0"/>
    </xf>
    <xf numFmtId="49" fontId="0" fillId="6" borderId="7" xfId="0" applyNumberFormat="1" applyFill="1" applyBorder="1" applyAlignment="1" applyProtection="1">
      <alignment horizontal="center" vertical="center" shrinkToFit="1"/>
      <protection locked="0"/>
    </xf>
    <xf numFmtId="49" fontId="0" fillId="6" borderId="8" xfId="0" applyNumberFormat="1" applyFill="1" applyBorder="1" applyAlignment="1" applyProtection="1">
      <alignment horizontal="center" vertical="center" shrinkToFit="1"/>
      <protection locked="0"/>
    </xf>
    <xf numFmtId="0" fontId="36" fillId="22" borderId="0" xfId="0" applyFont="1" applyFill="1" applyAlignment="1" applyProtection="1">
      <alignment vertical="center" shrinkToFit="1"/>
      <protection hidden="1"/>
    </xf>
    <xf numFmtId="0" fontId="77" fillId="0" borderId="0" xfId="0" applyFont="1" applyAlignment="1">
      <alignment vertical="center" shrinkToFit="1"/>
    </xf>
    <xf numFmtId="49" fontId="22" fillId="6" borderId="1" xfId="0" applyNumberFormat="1" applyFont="1" applyFill="1" applyBorder="1" applyAlignment="1" applyProtection="1">
      <alignment horizontal="center" vertical="center" shrinkToFit="1"/>
      <protection hidden="1"/>
    </xf>
    <xf numFmtId="49" fontId="59" fillId="28" borderId="4" xfId="0" applyNumberFormat="1" applyFont="1" applyFill="1" applyBorder="1" applyAlignment="1" applyProtection="1">
      <alignment horizontal="left" vertical="center" shrinkToFit="1"/>
      <protection locked="0"/>
    </xf>
    <xf numFmtId="49" fontId="59" fillId="28" borderId="5" xfId="0" applyNumberFormat="1" applyFont="1" applyFill="1" applyBorder="1" applyAlignment="1" applyProtection="1">
      <alignment horizontal="left" vertical="center" shrinkToFit="1"/>
      <protection locked="0"/>
    </xf>
    <xf numFmtId="49" fontId="59" fillId="28" borderId="7" xfId="0" applyNumberFormat="1" applyFont="1" applyFill="1" applyBorder="1" applyAlignment="1" applyProtection="1">
      <alignment horizontal="left" vertical="center" shrinkToFit="1"/>
      <protection locked="0"/>
    </xf>
    <xf numFmtId="49" fontId="59" fillId="28" borderId="8" xfId="0" applyNumberFormat="1" applyFont="1" applyFill="1" applyBorder="1" applyAlignment="1" applyProtection="1">
      <alignment horizontal="left" vertical="center" shrinkToFit="1"/>
      <protection locked="0"/>
    </xf>
    <xf numFmtId="178" fontId="22" fillId="28" borderId="3" xfId="0" applyNumberFormat="1" applyFont="1" applyFill="1" applyBorder="1" applyAlignment="1" applyProtection="1">
      <alignment horizontal="left" vertical="center" indent="1" shrinkToFit="1"/>
      <protection locked="0"/>
    </xf>
    <xf numFmtId="178" fontId="22" fillId="28" borderId="4" xfId="0" applyNumberFormat="1" applyFont="1" applyFill="1" applyBorder="1" applyAlignment="1" applyProtection="1">
      <alignment horizontal="left" vertical="center" indent="1" shrinkToFit="1"/>
      <protection locked="0"/>
    </xf>
    <xf numFmtId="178" fontId="22" fillId="28" borderId="5" xfId="0" applyNumberFormat="1" applyFont="1" applyFill="1" applyBorder="1" applyAlignment="1" applyProtection="1">
      <alignment horizontal="left" vertical="center" indent="1" shrinkToFit="1"/>
      <protection locked="0"/>
    </xf>
    <xf numFmtId="178" fontId="22" fillId="28" borderId="13" xfId="0" applyNumberFormat="1" applyFont="1" applyFill="1" applyBorder="1" applyAlignment="1" applyProtection="1">
      <alignment horizontal="left" vertical="center" indent="1" shrinkToFit="1"/>
      <protection locked="0"/>
    </xf>
    <xf numFmtId="178" fontId="22" fillId="28" borderId="0" xfId="0" applyNumberFormat="1" applyFont="1" applyFill="1" applyAlignment="1" applyProtection="1">
      <alignment horizontal="left" vertical="center" indent="1" shrinkToFit="1"/>
      <protection locked="0"/>
    </xf>
    <xf numFmtId="178" fontId="22" fillId="28" borderId="9" xfId="0" applyNumberFormat="1" applyFont="1" applyFill="1" applyBorder="1" applyAlignment="1" applyProtection="1">
      <alignment horizontal="left" vertical="center" indent="1" shrinkToFit="1"/>
      <protection locked="0"/>
    </xf>
    <xf numFmtId="178" fontId="22" fillId="29" borderId="10" xfId="0" applyNumberFormat="1" applyFont="1" applyFill="1" applyBorder="1" applyAlignment="1" applyProtection="1">
      <alignment horizontal="left" vertical="center" indent="1" shrinkToFit="1"/>
      <protection hidden="1"/>
    </xf>
    <xf numFmtId="178" fontId="22" fillId="29" borderId="11" xfId="0" applyNumberFormat="1" applyFont="1" applyFill="1" applyBorder="1" applyAlignment="1" applyProtection="1">
      <alignment horizontal="left" vertical="center" indent="1" shrinkToFit="1"/>
      <protection hidden="1"/>
    </xf>
    <xf numFmtId="178" fontId="22" fillId="29" borderId="12" xfId="0" applyNumberFormat="1" applyFont="1" applyFill="1" applyBorder="1" applyAlignment="1" applyProtection="1">
      <alignment horizontal="left" vertical="center" indent="1" shrinkToFit="1"/>
      <protection hidden="1"/>
    </xf>
    <xf numFmtId="49" fontId="31" fillId="0" borderId="3" xfId="2" applyNumberFormat="1" applyFont="1" applyBorder="1" applyAlignment="1" applyProtection="1">
      <alignment horizontal="center" vertical="center"/>
      <protection hidden="1"/>
    </xf>
    <xf numFmtId="0" fontId="31" fillId="0" borderId="4" xfId="0" applyFont="1" applyBorder="1" applyAlignment="1">
      <alignment horizontal="center" vertical="center"/>
    </xf>
    <xf numFmtId="0" fontId="31" fillId="0" borderId="5"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49" fontId="22" fillId="0" borderId="3" xfId="2" applyNumberFormat="1" applyFont="1" applyBorder="1" applyAlignment="1" applyProtection="1">
      <alignment horizontal="center" vertical="center" wrapText="1"/>
      <protection hidden="1"/>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49" fontId="51" fillId="6" borderId="3" xfId="2" applyNumberFormat="1" applyFont="1" applyFill="1" applyBorder="1" applyAlignment="1" applyProtection="1">
      <alignment horizontal="center" vertical="center" shrinkToFit="1"/>
      <protection locked="0"/>
    </xf>
    <xf numFmtId="0" fontId="51" fillId="6" borderId="4" xfId="0" applyFont="1" applyFill="1" applyBorder="1" applyAlignment="1" applyProtection="1">
      <alignment horizontal="center" vertical="center" shrinkToFit="1"/>
      <protection locked="0"/>
    </xf>
    <xf numFmtId="0" fontId="51" fillId="6" borderId="5" xfId="0" applyFont="1" applyFill="1" applyBorder="1" applyAlignment="1" applyProtection="1">
      <alignment horizontal="center" vertical="center" shrinkToFit="1"/>
      <protection locked="0"/>
    </xf>
    <xf numFmtId="0" fontId="51" fillId="6" borderId="6" xfId="0" applyFont="1" applyFill="1" applyBorder="1" applyAlignment="1" applyProtection="1">
      <alignment horizontal="center" vertical="center" shrinkToFit="1"/>
      <protection locked="0"/>
    </xf>
    <xf numFmtId="0" fontId="51" fillId="6" borderId="7" xfId="0" applyFont="1" applyFill="1" applyBorder="1" applyAlignment="1" applyProtection="1">
      <alignment horizontal="center" vertical="center" shrinkToFit="1"/>
      <protection locked="0"/>
    </xf>
    <xf numFmtId="0" fontId="51" fillId="6" borderId="8" xfId="0" applyFont="1" applyFill="1" applyBorder="1" applyAlignment="1" applyProtection="1">
      <alignment horizontal="center" vertical="center" shrinkToFit="1"/>
      <protection locked="0"/>
    </xf>
    <xf numFmtId="49" fontId="31" fillId="0" borderId="3" xfId="0" applyNumberFormat="1" applyFont="1" applyBorder="1" applyAlignment="1" applyProtection="1">
      <alignment horizontal="center" vertical="center" wrapText="1" shrinkToFit="1"/>
      <protection hidden="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3" xfId="0" applyBorder="1" applyAlignment="1">
      <alignment horizontal="center" vertical="center" wrapText="1" shrinkToFit="1"/>
    </xf>
    <xf numFmtId="0" fontId="0" fillId="0" borderId="0" xfId="0" applyAlignment="1">
      <alignment horizontal="center" vertical="center" wrapText="1" shrinkToFit="1"/>
    </xf>
    <xf numFmtId="0" fontId="0" fillId="0" borderId="9" xfId="0" applyBorder="1" applyAlignment="1">
      <alignment horizontal="center" vertical="center" wrapText="1"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0" fillId="0" borderId="8" xfId="0" applyBorder="1" applyAlignment="1">
      <alignment horizontal="center" vertical="center" wrapText="1" shrinkToFit="1"/>
    </xf>
    <xf numFmtId="0" fontId="22" fillId="0" borderId="4" xfId="0" applyFont="1" applyBorder="1" applyAlignment="1" applyProtection="1">
      <alignment horizontal="center" vertical="center" shrinkToFit="1"/>
      <protection hidden="1"/>
    </xf>
    <xf numFmtId="178" fontId="93" fillId="6" borderId="4" xfId="0" applyNumberFormat="1" applyFont="1" applyFill="1" applyBorder="1" applyAlignment="1" applyProtection="1">
      <alignment horizontal="center" vertical="center" shrinkToFit="1"/>
      <protection locked="0"/>
    </xf>
    <xf numFmtId="178" fontId="93" fillId="6" borderId="7" xfId="0" applyNumberFormat="1" applyFont="1" applyFill="1" applyBorder="1" applyAlignment="1" applyProtection="1">
      <alignment horizontal="center" vertical="center" shrinkToFit="1"/>
      <protection locked="0"/>
    </xf>
    <xf numFmtId="0" fontId="120" fillId="0" borderId="3" xfId="0" applyFont="1" applyBorder="1" applyAlignment="1" applyProtection="1">
      <alignment horizontal="center" vertical="center"/>
      <protection hidden="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178" fontId="35" fillId="0" borderId="10" xfId="0" applyNumberFormat="1" applyFont="1" applyBorder="1" applyAlignment="1" applyProtection="1">
      <alignment vertical="center" shrinkToFit="1"/>
      <protection hidden="1"/>
    </xf>
    <xf numFmtId="178" fontId="35" fillId="0" borderId="11" xfId="0" applyNumberFormat="1" applyFont="1" applyBorder="1" applyAlignment="1" applyProtection="1">
      <alignment vertical="center" shrinkToFit="1"/>
      <protection hidden="1"/>
    </xf>
    <xf numFmtId="178" fontId="35" fillId="0" borderId="12" xfId="0" applyNumberFormat="1" applyFont="1" applyBorder="1" applyAlignment="1" applyProtection="1">
      <alignment vertical="center" shrinkToFit="1"/>
      <protection hidden="1"/>
    </xf>
    <xf numFmtId="181" fontId="134" fillId="28" borderId="4" xfId="0" applyNumberFormat="1" applyFont="1" applyFill="1" applyBorder="1" applyAlignment="1" applyProtection="1">
      <alignment horizontal="right" vertical="center" shrinkToFit="1"/>
      <protection locked="0"/>
    </xf>
    <xf numFmtId="181" fontId="134" fillId="28" borderId="7" xfId="0" applyNumberFormat="1" applyFont="1" applyFill="1" applyBorder="1" applyAlignment="1" applyProtection="1">
      <alignment horizontal="right" vertical="center" shrinkToFit="1"/>
      <protection locked="0"/>
    </xf>
    <xf numFmtId="49" fontId="33" fillId="0" borderId="4" xfId="0" applyNumberFormat="1" applyFont="1" applyBorder="1" applyAlignment="1" applyProtection="1">
      <alignment vertical="center" shrinkToFit="1"/>
      <protection hidden="1"/>
    </xf>
    <xf numFmtId="49" fontId="33" fillId="0" borderId="5" xfId="0" applyNumberFormat="1" applyFont="1" applyBorder="1" applyAlignment="1" applyProtection="1">
      <alignment vertical="center" shrinkToFit="1"/>
      <protection hidden="1"/>
    </xf>
    <xf numFmtId="49" fontId="33" fillId="0" borderId="7" xfId="0" applyNumberFormat="1" applyFont="1" applyBorder="1" applyAlignment="1" applyProtection="1">
      <alignment vertical="center" shrinkToFit="1"/>
      <protection hidden="1"/>
    </xf>
    <xf numFmtId="49" fontId="33" fillId="0" borderId="8" xfId="0" applyNumberFormat="1" applyFont="1" applyBorder="1" applyAlignment="1" applyProtection="1">
      <alignment vertical="center" shrinkToFit="1"/>
      <protection hidden="1"/>
    </xf>
    <xf numFmtId="49" fontId="181" fillId="17" borderId="73" xfId="0" applyNumberFormat="1" applyFont="1" applyFill="1" applyBorder="1" applyAlignment="1" applyProtection="1">
      <alignment horizontal="center" vertical="center" shrinkToFit="1"/>
      <protection hidden="1"/>
    </xf>
    <xf numFmtId="49" fontId="181" fillId="17" borderId="0" xfId="0" applyNumberFormat="1" applyFont="1" applyFill="1" applyAlignment="1" applyProtection="1">
      <alignment horizontal="center" vertical="center" shrinkToFit="1"/>
      <protection hidden="1"/>
    </xf>
    <xf numFmtId="49" fontId="181" fillId="17" borderId="116" xfId="0" applyNumberFormat="1" applyFont="1" applyFill="1" applyBorder="1" applyAlignment="1" applyProtection="1">
      <alignment horizontal="center" vertical="center" shrinkToFit="1"/>
      <protection hidden="1"/>
    </xf>
    <xf numFmtId="0" fontId="120" fillId="0" borderId="4" xfId="0" applyFont="1" applyBorder="1" applyAlignment="1" applyProtection="1">
      <alignment horizontal="center" vertical="center"/>
      <protection hidden="1"/>
    </xf>
    <xf numFmtId="0" fontId="120" fillId="0" borderId="5" xfId="0" applyFont="1" applyBorder="1" applyAlignment="1" applyProtection="1">
      <alignment horizontal="center" vertical="center"/>
      <protection hidden="1"/>
    </xf>
    <xf numFmtId="49" fontId="0" fillId="28" borderId="10" xfId="0" applyNumberFormat="1" applyFill="1" applyBorder="1" applyAlignment="1" applyProtection="1">
      <alignment vertical="center" shrinkToFit="1"/>
      <protection hidden="1"/>
    </xf>
    <xf numFmtId="49" fontId="0" fillId="28" borderId="11" xfId="0" applyNumberFormat="1" applyFill="1" applyBorder="1" applyAlignment="1" applyProtection="1">
      <alignment vertical="center" shrinkToFit="1"/>
      <protection hidden="1"/>
    </xf>
    <xf numFmtId="49" fontId="73" fillId="41" borderId="157" xfId="0" applyNumberFormat="1" applyFont="1" applyFill="1" applyBorder="1" applyAlignment="1" applyProtection="1">
      <alignment horizontal="center" vertical="center" shrinkToFit="1"/>
      <protection hidden="1"/>
    </xf>
    <xf numFmtId="49" fontId="73" fillId="41" borderId="158" xfId="0" applyNumberFormat="1" applyFont="1" applyFill="1" applyBorder="1" applyAlignment="1" applyProtection="1">
      <alignment horizontal="center" vertical="center" shrinkToFit="1"/>
      <protection hidden="1"/>
    </xf>
    <xf numFmtId="49" fontId="73" fillId="41" borderId="159" xfId="0" applyNumberFormat="1" applyFont="1" applyFill="1" applyBorder="1" applyAlignment="1" applyProtection="1">
      <alignment horizontal="center" vertical="center" shrinkToFit="1"/>
      <protection hidden="1"/>
    </xf>
    <xf numFmtId="49" fontId="73" fillId="41" borderId="160" xfId="0" applyNumberFormat="1" applyFont="1" applyFill="1" applyBorder="1" applyAlignment="1" applyProtection="1">
      <alignment horizontal="center" vertical="center" shrinkToFit="1"/>
      <protection hidden="1"/>
    </xf>
    <xf numFmtId="49" fontId="73" fillId="41" borderId="0" xfId="0" applyNumberFormat="1" applyFont="1" applyFill="1" applyAlignment="1" applyProtection="1">
      <alignment horizontal="center" vertical="center" shrinkToFit="1"/>
      <protection hidden="1"/>
    </xf>
    <xf numFmtId="49" fontId="73" fillId="41" borderId="161" xfId="0" applyNumberFormat="1" applyFont="1" applyFill="1" applyBorder="1" applyAlignment="1" applyProtection="1">
      <alignment horizontal="center" vertical="center" shrinkToFit="1"/>
      <protection hidden="1"/>
    </xf>
    <xf numFmtId="0" fontId="35" fillId="29" borderId="160" xfId="0" applyFont="1" applyFill="1" applyBorder="1" applyAlignment="1" applyProtection="1">
      <alignment horizontal="right" vertical="top" shrinkToFit="1"/>
      <protection hidden="1"/>
    </xf>
    <xf numFmtId="0" fontId="0" fillId="29" borderId="0" xfId="0" applyFill="1" applyAlignment="1" applyProtection="1">
      <alignment horizontal="right" vertical="top" shrinkToFit="1"/>
      <protection hidden="1"/>
    </xf>
    <xf numFmtId="49" fontId="34" fillId="0" borderId="11" xfId="2" applyNumberFormat="1" applyBorder="1" applyAlignment="1" applyProtection="1">
      <alignment horizontal="right" vertical="center" shrinkToFit="1"/>
      <protection hidden="1"/>
    </xf>
    <xf numFmtId="49" fontId="59" fillId="28" borderId="3" xfId="2" applyNumberFormat="1" applyFont="1" applyFill="1" applyBorder="1" applyAlignment="1" applyProtection="1">
      <alignment horizontal="left" vertical="center" shrinkToFit="1"/>
      <protection locked="0"/>
    </xf>
    <xf numFmtId="49" fontId="59" fillId="28" borderId="4" xfId="2" applyNumberFormat="1" applyFont="1" applyFill="1" applyBorder="1" applyAlignment="1" applyProtection="1">
      <alignment horizontal="left" vertical="center" shrinkToFit="1"/>
      <protection locked="0"/>
    </xf>
    <xf numFmtId="49" fontId="59" fillId="28" borderId="5" xfId="2" applyNumberFormat="1" applyFont="1" applyFill="1" applyBorder="1" applyAlignment="1" applyProtection="1">
      <alignment horizontal="left" vertical="center" shrinkToFit="1"/>
      <protection locked="0"/>
    </xf>
    <xf numFmtId="49" fontId="59" fillId="28" borderId="6" xfId="2" applyNumberFormat="1" applyFont="1" applyFill="1" applyBorder="1" applyAlignment="1" applyProtection="1">
      <alignment horizontal="left" vertical="center" shrinkToFit="1"/>
      <protection locked="0"/>
    </xf>
    <xf numFmtId="49" fontId="59" fillId="28" borderId="7" xfId="2" applyNumberFormat="1" applyFont="1" applyFill="1" applyBorder="1" applyAlignment="1" applyProtection="1">
      <alignment horizontal="left" vertical="center" shrinkToFit="1"/>
      <protection locked="0"/>
    </xf>
    <xf numFmtId="49" fontId="59" fillId="28" borderId="8" xfId="2" applyNumberFormat="1" applyFont="1" applyFill="1" applyBorder="1" applyAlignment="1" applyProtection="1">
      <alignment horizontal="left" vertical="center" shrinkToFit="1"/>
      <protection locked="0"/>
    </xf>
    <xf numFmtId="49" fontId="0" fillId="6" borderId="87" xfId="0" applyNumberFormat="1" applyFill="1" applyBorder="1" applyAlignment="1" applyProtection="1">
      <alignment horizontal="center" vertical="center" shrinkToFit="1"/>
      <protection locked="0"/>
    </xf>
    <xf numFmtId="49" fontId="0" fillId="6" borderId="85" xfId="0" applyNumberFormat="1" applyFill="1" applyBorder="1" applyAlignment="1" applyProtection="1">
      <alignment horizontal="center" vertical="center" shrinkToFit="1"/>
      <protection locked="0"/>
    </xf>
    <xf numFmtId="49" fontId="0" fillId="6" borderId="86" xfId="0" applyNumberFormat="1" applyFill="1" applyBorder="1" applyAlignment="1" applyProtection="1">
      <alignment horizontal="center" vertical="center" shrinkToFit="1"/>
      <protection locked="0"/>
    </xf>
    <xf numFmtId="49" fontId="39" fillId="0" borderId="97" xfId="0" applyNumberFormat="1" applyFont="1" applyBorder="1" applyAlignment="1" applyProtection="1">
      <alignment horizontal="left" vertical="center" indent="1" shrinkToFit="1"/>
      <protection hidden="1"/>
    </xf>
    <xf numFmtId="49" fontId="34" fillId="0" borderId="316" xfId="2" applyNumberFormat="1" applyBorder="1" applyAlignment="1" applyProtection="1">
      <alignment horizontal="center" vertical="center" shrinkToFit="1"/>
      <protection hidden="1"/>
    </xf>
    <xf numFmtId="49" fontId="101" fillId="4" borderId="0" xfId="2" applyNumberFormat="1" applyFont="1" applyFill="1" applyAlignment="1" applyProtection="1">
      <alignment horizontal="center" vertical="center" shrinkToFit="1"/>
      <protection hidden="1"/>
    </xf>
    <xf numFmtId="49" fontId="94" fillId="11" borderId="32" xfId="0" applyNumberFormat="1" applyFont="1" applyFill="1" applyBorder="1" applyAlignment="1" applyProtection="1">
      <alignment horizontal="center" vertical="center" shrinkToFit="1"/>
      <protection hidden="1"/>
    </xf>
    <xf numFmtId="49" fontId="94" fillId="11" borderId="33" xfId="0" applyNumberFormat="1" applyFont="1" applyFill="1" applyBorder="1" applyAlignment="1" applyProtection="1">
      <alignment horizontal="center" vertical="center" shrinkToFit="1"/>
      <protection hidden="1"/>
    </xf>
    <xf numFmtId="49" fontId="94" fillId="11" borderId="34" xfId="0" applyNumberFormat="1" applyFont="1" applyFill="1" applyBorder="1" applyAlignment="1" applyProtection="1">
      <alignment horizontal="center" vertical="center" shrinkToFit="1"/>
      <protection hidden="1"/>
    </xf>
    <xf numFmtId="49" fontId="94" fillId="11" borderId="68" xfId="0" applyNumberFormat="1" applyFont="1" applyFill="1" applyBorder="1" applyAlignment="1" applyProtection="1">
      <alignment horizontal="center" vertical="center" shrinkToFit="1"/>
      <protection hidden="1"/>
    </xf>
    <xf numFmtId="49" fontId="94" fillId="11" borderId="0" xfId="0" applyNumberFormat="1" applyFont="1" applyFill="1" applyAlignment="1" applyProtection="1">
      <alignment horizontal="center" vertical="center" shrinkToFit="1"/>
      <protection hidden="1"/>
    </xf>
    <xf numFmtId="49" fontId="94" fillId="11" borderId="69" xfId="0" applyNumberFormat="1" applyFont="1" applyFill="1" applyBorder="1" applyAlignment="1" applyProtection="1">
      <alignment horizontal="center" vertical="center" shrinkToFit="1"/>
      <protection hidden="1"/>
    </xf>
    <xf numFmtId="49" fontId="94" fillId="11" borderId="35" xfId="0" applyNumberFormat="1" applyFont="1" applyFill="1" applyBorder="1" applyAlignment="1" applyProtection="1">
      <alignment horizontal="center" vertical="center" shrinkToFit="1"/>
      <protection hidden="1"/>
    </xf>
    <xf numFmtId="49" fontId="94" fillId="11" borderId="36" xfId="0" applyNumberFormat="1" applyFont="1" applyFill="1" applyBorder="1" applyAlignment="1" applyProtection="1">
      <alignment horizontal="center" vertical="center" shrinkToFit="1"/>
      <protection hidden="1"/>
    </xf>
    <xf numFmtId="49" fontId="94" fillId="11" borderId="37" xfId="0" applyNumberFormat="1" applyFont="1" applyFill="1" applyBorder="1" applyAlignment="1" applyProtection="1">
      <alignment horizontal="center" vertical="center" shrinkToFit="1"/>
      <protection hidden="1"/>
    </xf>
    <xf numFmtId="49" fontId="22" fillId="0" borderId="87" xfId="0" applyNumberFormat="1" applyFont="1" applyBorder="1" applyAlignment="1" applyProtection="1">
      <alignment vertical="center" shrinkToFit="1"/>
      <protection hidden="1"/>
    </xf>
    <xf numFmtId="49" fontId="22" fillId="0" borderId="86" xfId="0" applyNumberFormat="1" applyFont="1" applyBorder="1" applyAlignment="1" applyProtection="1">
      <alignment vertical="center" shrinkToFit="1"/>
      <protection hidden="1"/>
    </xf>
    <xf numFmtId="49" fontId="39" fillId="0" borderId="11" xfId="0" applyNumberFormat="1" applyFont="1" applyBorder="1" applyAlignment="1" applyProtection="1">
      <alignment vertical="center" shrinkToFit="1"/>
      <protection hidden="1"/>
    </xf>
    <xf numFmtId="49" fontId="22" fillId="0" borderId="122" xfId="0" applyNumberFormat="1" applyFont="1" applyBorder="1" applyAlignment="1" applyProtection="1">
      <alignment vertical="center" shrinkToFit="1"/>
      <protection hidden="1"/>
    </xf>
    <xf numFmtId="49" fontId="22" fillId="0" borderId="124" xfId="0" applyNumberFormat="1" applyFont="1" applyBorder="1" applyAlignment="1" applyProtection="1">
      <alignment vertical="center" shrinkToFit="1"/>
      <protection hidden="1"/>
    </xf>
    <xf numFmtId="49" fontId="35" fillId="0" borderId="122" xfId="0" applyNumberFormat="1" applyFont="1" applyBorder="1" applyAlignment="1" applyProtection="1">
      <alignment vertical="center" shrinkToFit="1"/>
      <protection hidden="1"/>
    </xf>
    <xf numFmtId="49" fontId="35" fillId="0" borderId="123" xfId="0" applyNumberFormat="1" applyFont="1" applyBorder="1" applyAlignment="1" applyProtection="1">
      <alignment vertical="center" shrinkToFit="1"/>
      <protection hidden="1"/>
    </xf>
    <xf numFmtId="49" fontId="35" fillId="0" borderId="126" xfId="0" applyNumberFormat="1" applyFont="1" applyBorder="1" applyAlignment="1" applyProtection="1">
      <alignment vertical="center" shrinkToFit="1"/>
      <protection hidden="1"/>
    </xf>
    <xf numFmtId="49" fontId="35" fillId="0" borderId="87" xfId="0" applyNumberFormat="1" applyFont="1" applyBorder="1" applyAlignment="1" applyProtection="1">
      <alignment vertical="center" shrinkToFit="1"/>
      <protection hidden="1"/>
    </xf>
    <xf numFmtId="49" fontId="35" fillId="0" borderId="85" xfId="0" applyNumberFormat="1" applyFont="1" applyBorder="1" applyAlignment="1" applyProtection="1">
      <alignment vertical="center" shrinkToFit="1"/>
      <protection hidden="1"/>
    </xf>
    <xf numFmtId="49" fontId="35" fillId="0" borderId="86" xfId="0" applyNumberFormat="1" applyFont="1" applyBorder="1" applyAlignment="1" applyProtection="1">
      <alignment vertical="center" shrinkToFit="1"/>
      <protection hidden="1"/>
    </xf>
    <xf numFmtId="49" fontId="35" fillId="3" borderId="29" xfId="0" applyNumberFormat="1" applyFont="1" applyFill="1" applyBorder="1" applyAlignment="1" applyProtection="1">
      <alignment horizontal="center" vertical="center" wrapText="1" shrinkToFit="1"/>
      <protection hidden="1"/>
    </xf>
    <xf numFmtId="49" fontId="35" fillId="3" borderId="30" xfId="0" applyNumberFormat="1" applyFont="1" applyFill="1" applyBorder="1" applyAlignment="1" applyProtection="1">
      <alignment horizontal="center" vertical="center" wrapText="1" shrinkToFit="1"/>
      <protection hidden="1"/>
    </xf>
    <xf numFmtId="49" fontId="35" fillId="3" borderId="31" xfId="0" applyNumberFormat="1" applyFont="1" applyFill="1" applyBorder="1" applyAlignment="1" applyProtection="1">
      <alignment horizontal="center" vertical="center" wrapText="1" shrinkToFit="1"/>
      <protection hidden="1"/>
    </xf>
    <xf numFmtId="0" fontId="22" fillId="3" borderId="29" xfId="0" applyFont="1" applyFill="1" applyBorder="1" applyAlignment="1" applyProtection="1">
      <alignment vertical="top" wrapText="1" shrinkToFit="1"/>
      <protection hidden="1"/>
    </xf>
    <xf numFmtId="0" fontId="22" fillId="3" borderId="30" xfId="0" applyFont="1" applyFill="1" applyBorder="1" applyAlignment="1" applyProtection="1">
      <alignment vertical="top" wrapText="1" shrinkToFit="1"/>
      <protection hidden="1"/>
    </xf>
    <xf numFmtId="0" fontId="22" fillId="3" borderId="31" xfId="0" applyFont="1" applyFill="1" applyBorder="1" applyAlignment="1" applyProtection="1">
      <alignment vertical="top" wrapText="1" shrinkToFit="1"/>
      <protection hidden="1"/>
    </xf>
    <xf numFmtId="49" fontId="0" fillId="28" borderId="85" xfId="0" applyNumberFormat="1" applyFill="1" applyBorder="1" applyAlignment="1" applyProtection="1">
      <alignment horizontal="right" vertical="center" shrinkToFit="1"/>
      <protection locked="0"/>
    </xf>
    <xf numFmtId="49" fontId="22" fillId="0" borderId="94" xfId="0" applyNumberFormat="1" applyFont="1" applyBorder="1" applyAlignment="1" applyProtection="1">
      <alignment vertical="center" shrinkToFit="1"/>
      <protection hidden="1"/>
    </xf>
    <xf numFmtId="49" fontId="22" fillId="0" borderId="92" xfId="0" applyNumberFormat="1" applyFont="1" applyBorder="1" applyAlignment="1" applyProtection="1">
      <alignment vertical="center" shrinkToFit="1"/>
      <protection hidden="1"/>
    </xf>
    <xf numFmtId="49" fontId="22" fillId="0" borderId="93" xfId="0" applyNumberFormat="1" applyFont="1" applyBorder="1" applyAlignment="1" applyProtection="1">
      <alignment vertical="center" shrinkToFit="1"/>
      <protection hidden="1"/>
    </xf>
    <xf numFmtId="49" fontId="0" fillId="28" borderId="87" xfId="0" applyNumberFormat="1" applyFill="1" applyBorder="1" applyAlignment="1" applyProtection="1">
      <alignment horizontal="center" vertical="center" shrinkToFit="1"/>
      <protection locked="0"/>
    </xf>
    <xf numFmtId="49" fontId="0" fillId="28" borderId="86" xfId="0" applyNumberFormat="1" applyFill="1" applyBorder="1" applyAlignment="1" applyProtection="1">
      <alignment horizontal="center" vertical="center" shrinkToFit="1"/>
      <protection locked="0"/>
    </xf>
    <xf numFmtId="49" fontId="43" fillId="0" borderId="3" xfId="0" applyNumberFormat="1" applyFont="1" applyBorder="1" applyAlignment="1" applyProtection="1">
      <alignment vertical="top" textRotation="255" indent="1" shrinkToFit="1"/>
      <protection hidden="1"/>
    </xf>
    <xf numFmtId="49" fontId="43" fillId="0" borderId="13" xfId="0" applyNumberFormat="1" applyFont="1" applyBorder="1" applyAlignment="1" applyProtection="1">
      <alignment vertical="top" textRotation="255" indent="1" shrinkToFit="1"/>
      <protection hidden="1"/>
    </xf>
    <xf numFmtId="49" fontId="43" fillId="0" borderId="27" xfId="0" applyNumberFormat="1" applyFont="1" applyBorder="1" applyAlignment="1" applyProtection="1">
      <alignment vertical="top" textRotation="255" indent="1" shrinkToFit="1"/>
      <protection hidden="1"/>
    </xf>
    <xf numFmtId="49" fontId="43" fillId="0" borderId="22" xfId="0" applyNumberFormat="1" applyFont="1" applyBorder="1" applyAlignment="1" applyProtection="1">
      <alignment vertical="top" textRotation="255" indent="1" shrinkToFit="1"/>
      <protection hidden="1"/>
    </xf>
    <xf numFmtId="49" fontId="22" fillId="49" borderId="89" xfId="0" applyNumberFormat="1" applyFont="1" applyFill="1" applyBorder="1" applyAlignment="1" applyProtection="1">
      <alignment horizontal="center" vertical="center" wrapText="1" shrinkToFit="1"/>
      <protection hidden="1"/>
    </xf>
    <xf numFmtId="49" fontId="22" fillId="49" borderId="90" xfId="0" applyNumberFormat="1" applyFont="1" applyFill="1" applyBorder="1" applyAlignment="1" applyProtection="1">
      <alignment horizontal="center" vertical="center" wrapText="1" shrinkToFit="1"/>
      <protection hidden="1"/>
    </xf>
    <xf numFmtId="49" fontId="22" fillId="49" borderId="91" xfId="0" applyNumberFormat="1" applyFont="1" applyFill="1" applyBorder="1" applyAlignment="1" applyProtection="1">
      <alignment horizontal="center" vertical="center" wrapText="1" shrinkToFit="1"/>
      <protection hidden="1"/>
    </xf>
    <xf numFmtId="49" fontId="22" fillId="49" borderId="13" xfId="0" applyNumberFormat="1" applyFont="1" applyFill="1" applyBorder="1" applyAlignment="1" applyProtection="1">
      <alignment horizontal="center" vertical="center" wrapText="1" shrinkToFit="1"/>
      <protection hidden="1"/>
    </xf>
    <xf numFmtId="49" fontId="22" fillId="49" borderId="0" xfId="0" applyNumberFormat="1" applyFont="1" applyFill="1" applyAlignment="1" applyProtection="1">
      <alignment horizontal="center" vertical="center" wrapText="1" shrinkToFit="1"/>
      <protection hidden="1"/>
    </xf>
    <xf numFmtId="49" fontId="22" fillId="49" borderId="9" xfId="0" applyNumberFormat="1" applyFont="1" applyFill="1" applyBorder="1" applyAlignment="1" applyProtection="1">
      <alignment horizontal="center" vertical="center" wrapText="1" shrinkToFit="1"/>
      <protection hidden="1"/>
    </xf>
    <xf numFmtId="49" fontId="22" fillId="49" borderId="6" xfId="0" applyNumberFormat="1" applyFont="1" applyFill="1" applyBorder="1" applyAlignment="1" applyProtection="1">
      <alignment horizontal="center" vertical="center" wrapText="1" shrinkToFit="1"/>
      <protection hidden="1"/>
    </xf>
    <xf numFmtId="49" fontId="22" fillId="49" borderId="7" xfId="0" applyNumberFormat="1" applyFont="1" applyFill="1" applyBorder="1" applyAlignment="1" applyProtection="1">
      <alignment horizontal="center" vertical="center" wrapText="1" shrinkToFit="1"/>
      <protection hidden="1"/>
    </xf>
    <xf numFmtId="49" fontId="22" fillId="49" borderId="8" xfId="0" applyNumberFormat="1" applyFont="1" applyFill="1" applyBorder="1" applyAlignment="1" applyProtection="1">
      <alignment horizontal="center" vertical="center" wrapText="1" shrinkToFit="1"/>
      <protection hidden="1"/>
    </xf>
    <xf numFmtId="49" fontId="22" fillId="3" borderId="68" xfId="0" applyNumberFormat="1" applyFont="1" applyFill="1" applyBorder="1" applyAlignment="1" applyProtection="1">
      <alignment vertical="center" shrinkToFit="1"/>
      <protection hidden="1"/>
    </xf>
    <xf numFmtId="49" fontId="22" fillId="3" borderId="0" xfId="0" applyNumberFormat="1" applyFont="1" applyFill="1" applyAlignment="1" applyProtection="1">
      <alignment vertical="center" shrinkToFit="1"/>
      <protection hidden="1"/>
    </xf>
    <xf numFmtId="49" fontId="22" fillId="3" borderId="69" xfId="0" applyNumberFormat="1" applyFont="1" applyFill="1" applyBorder="1" applyAlignment="1" applyProtection="1">
      <alignment vertical="center" shrinkToFit="1"/>
      <protection hidden="1"/>
    </xf>
    <xf numFmtId="49" fontId="95" fillId="11" borderId="68" xfId="0" applyNumberFormat="1" applyFont="1" applyFill="1" applyBorder="1" applyAlignment="1" applyProtection="1">
      <alignment horizontal="center" vertical="center" shrinkToFit="1"/>
      <protection hidden="1"/>
    </xf>
    <xf numFmtId="49" fontId="95" fillId="11" borderId="0" xfId="0" applyNumberFormat="1" applyFont="1" applyFill="1" applyAlignment="1" applyProtection="1">
      <alignment horizontal="center" vertical="center" shrinkToFit="1"/>
      <protection hidden="1"/>
    </xf>
    <xf numFmtId="49" fontId="95" fillId="11" borderId="69" xfId="0" applyNumberFormat="1" applyFont="1" applyFill="1" applyBorder="1" applyAlignment="1" applyProtection="1">
      <alignment horizontal="center" vertical="center" shrinkToFit="1"/>
      <protection hidden="1"/>
    </xf>
    <xf numFmtId="49" fontId="22" fillId="46" borderId="201" xfId="0" applyNumberFormat="1" applyFont="1" applyFill="1" applyBorder="1" applyAlignment="1" applyProtection="1">
      <alignment vertical="center" shrinkToFit="1"/>
      <protection hidden="1"/>
    </xf>
    <xf numFmtId="49" fontId="22" fillId="46" borderId="203" xfId="0" applyNumberFormat="1" applyFont="1" applyFill="1" applyBorder="1" applyAlignment="1" applyProtection="1">
      <alignment vertical="center" shrinkToFit="1"/>
      <protection hidden="1"/>
    </xf>
    <xf numFmtId="49" fontId="22" fillId="46" borderId="207" xfId="0" applyNumberFormat="1" applyFont="1" applyFill="1" applyBorder="1" applyAlignment="1" applyProtection="1">
      <alignment vertical="center" shrinkToFit="1"/>
      <protection hidden="1"/>
    </xf>
    <xf numFmtId="49" fontId="22" fillId="50" borderId="210" xfId="0" applyNumberFormat="1" applyFont="1" applyFill="1" applyBorder="1" applyAlignment="1" applyProtection="1">
      <alignment vertical="center" shrinkToFit="1"/>
      <protection hidden="1"/>
    </xf>
    <xf numFmtId="49" fontId="22" fillId="50" borderId="212" xfId="0" applyNumberFormat="1" applyFont="1" applyFill="1" applyBorder="1" applyAlignment="1" applyProtection="1">
      <alignment vertical="center" shrinkToFit="1"/>
      <protection hidden="1"/>
    </xf>
    <xf numFmtId="49" fontId="22" fillId="50" borderId="216" xfId="0" applyNumberFormat="1" applyFont="1" applyFill="1" applyBorder="1" applyAlignment="1" applyProtection="1">
      <alignment vertical="center" shrinkToFit="1"/>
      <protection hidden="1"/>
    </xf>
    <xf numFmtId="49" fontId="34" fillId="0" borderId="214" xfId="2" applyNumberFormat="1" applyBorder="1" applyAlignment="1" applyProtection="1">
      <alignment horizontal="center" vertical="center" shrinkToFit="1"/>
      <protection hidden="1"/>
    </xf>
    <xf numFmtId="49" fontId="100" fillId="4" borderId="32" xfId="0" applyNumberFormat="1" applyFont="1" applyFill="1" applyBorder="1" applyAlignment="1" applyProtection="1">
      <alignment horizontal="center" vertical="center" shrinkToFit="1"/>
      <protection hidden="1"/>
    </xf>
    <xf numFmtId="49" fontId="100" fillId="4" borderId="33" xfId="0" applyNumberFormat="1" applyFont="1" applyFill="1" applyBorder="1" applyAlignment="1" applyProtection="1">
      <alignment horizontal="center" vertical="center" shrinkToFit="1"/>
      <protection hidden="1"/>
    </xf>
    <xf numFmtId="49" fontId="100" fillId="4" borderId="34" xfId="0" applyNumberFormat="1" applyFont="1" applyFill="1" applyBorder="1" applyAlignment="1" applyProtection="1">
      <alignment horizontal="center" vertical="center" shrinkToFit="1"/>
      <protection hidden="1"/>
    </xf>
    <xf numFmtId="49" fontId="100" fillId="4" borderId="68" xfId="0" applyNumberFormat="1" applyFont="1" applyFill="1" applyBorder="1" applyAlignment="1" applyProtection="1">
      <alignment horizontal="center" vertical="center" shrinkToFit="1"/>
      <protection hidden="1"/>
    </xf>
    <xf numFmtId="49" fontId="100" fillId="4" borderId="0" xfId="0" applyNumberFormat="1" applyFont="1" applyFill="1" applyAlignment="1" applyProtection="1">
      <alignment horizontal="center" vertical="center" shrinkToFit="1"/>
      <protection hidden="1"/>
    </xf>
    <xf numFmtId="49" fontId="100" fillId="4" borderId="69" xfId="0" applyNumberFormat="1" applyFont="1" applyFill="1" applyBorder="1" applyAlignment="1" applyProtection="1">
      <alignment horizontal="center" vertical="center" shrinkToFit="1"/>
      <protection hidden="1"/>
    </xf>
    <xf numFmtId="49" fontId="34" fillId="0" borderId="205" xfId="2" applyNumberFormat="1" applyBorder="1" applyAlignment="1" applyProtection="1">
      <alignment horizontal="center" vertical="center" shrinkToFit="1"/>
      <protection hidden="1"/>
    </xf>
    <xf numFmtId="49" fontId="34" fillId="0" borderId="197" xfId="2" applyNumberFormat="1" applyBorder="1" applyAlignment="1" applyProtection="1">
      <alignment horizontal="center" vertical="center" shrinkToFit="1"/>
      <protection hidden="1"/>
    </xf>
    <xf numFmtId="49" fontId="34" fillId="0" borderId="189" xfId="2" applyNumberFormat="1" applyBorder="1" applyAlignment="1" applyProtection="1">
      <alignment horizontal="center" vertical="center" shrinkToFit="1"/>
      <protection hidden="1"/>
    </xf>
    <xf numFmtId="49" fontId="34" fillId="0" borderId="180" xfId="2" applyNumberFormat="1" applyBorder="1" applyAlignment="1" applyProtection="1">
      <alignment horizontal="center" vertical="center" shrinkToFit="1"/>
      <protection hidden="1"/>
    </xf>
    <xf numFmtId="49" fontId="22" fillId="0" borderId="92" xfId="0" applyNumberFormat="1" applyFont="1" applyBorder="1" applyAlignment="1" applyProtection="1">
      <alignment horizontal="center" vertical="center" shrinkToFit="1"/>
      <protection hidden="1"/>
    </xf>
    <xf numFmtId="49" fontId="22" fillId="0" borderId="93" xfId="0" applyNumberFormat="1" applyFont="1" applyBorder="1" applyAlignment="1" applyProtection="1">
      <alignment horizontal="center" vertical="center" shrinkToFit="1"/>
      <protection hidden="1"/>
    </xf>
    <xf numFmtId="49" fontId="0" fillId="6" borderId="94" xfId="0" applyNumberFormat="1" applyFill="1" applyBorder="1" applyAlignment="1" applyProtection="1">
      <alignment horizontal="left" vertical="center" shrinkToFit="1"/>
      <protection locked="0"/>
    </xf>
    <xf numFmtId="49" fontId="0" fillId="6" borderId="92" xfId="0" applyNumberFormat="1" applyFill="1" applyBorder="1" applyAlignment="1" applyProtection="1">
      <alignment horizontal="left" vertical="center" shrinkToFit="1"/>
      <protection locked="0"/>
    </xf>
    <xf numFmtId="49" fontId="35" fillId="9" borderId="94" xfId="0" applyNumberFormat="1" applyFont="1" applyFill="1" applyBorder="1" applyAlignment="1" applyProtection="1">
      <alignment vertical="center" shrinkToFit="1"/>
      <protection hidden="1"/>
    </xf>
    <xf numFmtId="49" fontId="35" fillId="9" borderId="92" xfId="0" applyNumberFormat="1" applyFont="1" applyFill="1" applyBorder="1" applyAlignment="1" applyProtection="1">
      <alignment vertical="center" shrinkToFit="1"/>
      <protection hidden="1"/>
    </xf>
    <xf numFmtId="49" fontId="35" fillId="9" borderId="93" xfId="0" applyNumberFormat="1" applyFont="1" applyFill="1" applyBorder="1" applyAlignment="1" applyProtection="1">
      <alignment vertical="center" shrinkToFit="1"/>
      <protection hidden="1"/>
    </xf>
    <xf numFmtId="49" fontId="39" fillId="0" borderId="12" xfId="0" applyNumberFormat="1" applyFont="1" applyBorder="1" applyAlignment="1" applyProtection="1">
      <alignment vertical="center" shrinkToFit="1"/>
      <protection hidden="1"/>
    </xf>
    <xf numFmtId="49" fontId="22" fillId="9" borderId="10" xfId="0" applyNumberFormat="1" applyFont="1" applyFill="1" applyBorder="1" applyAlignment="1" applyProtection="1">
      <alignment vertical="center" shrinkToFit="1"/>
      <protection hidden="1"/>
    </xf>
    <xf numFmtId="49" fontId="22" fillId="9" borderId="11" xfId="0" applyNumberFormat="1" applyFont="1" applyFill="1" applyBorder="1" applyAlignment="1" applyProtection="1">
      <alignment vertical="center" shrinkToFit="1"/>
      <protection hidden="1"/>
    </xf>
    <xf numFmtId="49" fontId="22" fillId="9" borderId="12" xfId="0" applyNumberFormat="1" applyFont="1" applyFill="1" applyBorder="1" applyAlignment="1" applyProtection="1">
      <alignment vertical="center" shrinkToFit="1"/>
      <protection hidden="1"/>
    </xf>
    <xf numFmtId="49" fontId="22" fillId="9" borderId="6" xfId="0" applyNumberFormat="1" applyFont="1" applyFill="1" applyBorder="1" applyAlignment="1" applyProtection="1">
      <alignment vertical="center" shrinkToFit="1"/>
      <protection hidden="1"/>
    </xf>
    <xf numFmtId="49" fontId="22" fillId="9" borderId="7" xfId="0" applyNumberFormat="1" applyFont="1" applyFill="1" applyBorder="1" applyAlignment="1" applyProtection="1">
      <alignment vertical="center" shrinkToFit="1"/>
      <protection hidden="1"/>
    </xf>
    <xf numFmtId="49" fontId="22" fillId="9" borderId="8" xfId="0" applyNumberFormat="1" applyFont="1" applyFill="1" applyBorder="1" applyAlignment="1" applyProtection="1">
      <alignment vertical="center" shrinkToFit="1"/>
      <protection hidden="1"/>
    </xf>
    <xf numFmtId="49" fontId="22" fillId="0" borderId="85" xfId="0" applyNumberFormat="1" applyFont="1" applyBorder="1" applyAlignment="1" applyProtection="1">
      <alignment vertical="center" shrinkToFit="1"/>
      <protection hidden="1"/>
    </xf>
    <xf numFmtId="49" fontId="22" fillId="0" borderId="89" xfId="0" applyNumberFormat="1" applyFont="1" applyBorder="1" applyAlignment="1" applyProtection="1">
      <alignment horizontal="center" vertical="center" wrapText="1" shrinkToFit="1"/>
      <protection hidden="1"/>
    </xf>
    <xf numFmtId="49" fontId="22" fillId="0" borderId="90" xfId="0" applyNumberFormat="1" applyFont="1" applyBorder="1" applyAlignment="1" applyProtection="1">
      <alignment horizontal="center" vertical="center" wrapText="1" shrinkToFit="1"/>
      <protection hidden="1"/>
    </xf>
    <xf numFmtId="49" fontId="22" fillId="0" borderId="91" xfId="0" applyNumberFormat="1" applyFont="1" applyBorder="1" applyAlignment="1" applyProtection="1">
      <alignment horizontal="center" vertical="center" wrapText="1" shrinkToFit="1"/>
      <protection hidden="1"/>
    </xf>
    <xf numFmtId="49" fontId="22" fillId="0" borderId="85" xfId="0" applyNumberFormat="1" applyFont="1" applyBorder="1" applyAlignment="1" applyProtection="1">
      <alignment horizontal="center" vertical="center" shrinkToFit="1"/>
      <protection hidden="1"/>
    </xf>
    <xf numFmtId="49" fontId="22" fillId="0" borderId="86" xfId="0" applyNumberFormat="1" applyFont="1" applyBorder="1" applyAlignment="1" applyProtection="1">
      <alignment horizontal="center" vertical="center" shrinkToFit="1"/>
      <protection hidden="1"/>
    </xf>
    <xf numFmtId="49" fontId="22" fillId="0" borderId="29" xfId="0" applyNumberFormat="1" applyFont="1" applyBorder="1" applyAlignment="1" applyProtection="1">
      <alignment horizontal="center" vertical="center" wrapText="1" shrinkToFit="1"/>
      <protection hidden="1"/>
    </xf>
    <xf numFmtId="49" fontId="22" fillId="0" borderId="30" xfId="0" applyNumberFormat="1" applyFont="1" applyBorder="1" applyAlignment="1" applyProtection="1">
      <alignment horizontal="center" vertical="center" wrapText="1" shrinkToFit="1"/>
      <protection hidden="1"/>
    </xf>
    <xf numFmtId="49" fontId="22" fillId="0" borderId="31" xfId="0" applyNumberFormat="1" applyFont="1" applyBorder="1" applyAlignment="1" applyProtection="1">
      <alignment horizontal="center" vertical="center" wrapText="1" shrinkToFit="1"/>
      <protection hidden="1"/>
    </xf>
    <xf numFmtId="49" fontId="22" fillId="47" borderId="89" xfId="0" applyNumberFormat="1" applyFont="1" applyFill="1" applyBorder="1" applyAlignment="1" applyProtection="1">
      <alignment horizontal="center" vertical="center" wrapText="1" shrinkToFit="1"/>
      <protection hidden="1"/>
    </xf>
    <xf numFmtId="49" fontId="22" fillId="47" borderId="90" xfId="0" applyNumberFormat="1" applyFont="1" applyFill="1" applyBorder="1" applyAlignment="1" applyProtection="1">
      <alignment horizontal="center" vertical="center" wrapText="1" shrinkToFit="1"/>
      <protection hidden="1"/>
    </xf>
    <xf numFmtId="49" fontId="22" fillId="47" borderId="91" xfId="0" applyNumberFormat="1" applyFont="1" applyFill="1" applyBorder="1" applyAlignment="1" applyProtection="1">
      <alignment horizontal="center" vertical="center" wrapText="1" shrinkToFit="1"/>
      <protection hidden="1"/>
    </xf>
    <xf numFmtId="49" fontId="22" fillId="47" borderId="13" xfId="0" applyNumberFormat="1" applyFont="1" applyFill="1" applyBorder="1" applyAlignment="1" applyProtection="1">
      <alignment horizontal="center" vertical="center" wrapText="1" shrinkToFit="1"/>
      <protection hidden="1"/>
    </xf>
    <xf numFmtId="49" fontId="22" fillId="47" borderId="0" xfId="0" applyNumberFormat="1" applyFont="1" applyFill="1" applyAlignment="1" applyProtection="1">
      <alignment horizontal="center" vertical="center" wrapText="1" shrinkToFit="1"/>
      <protection hidden="1"/>
    </xf>
    <xf numFmtId="49" fontId="22" fillId="47" borderId="9" xfId="0" applyNumberFormat="1" applyFont="1" applyFill="1" applyBorder="1" applyAlignment="1" applyProtection="1">
      <alignment horizontal="center" vertical="center" wrapText="1" shrinkToFit="1"/>
      <protection hidden="1"/>
    </xf>
    <xf numFmtId="49" fontId="22" fillId="47" borderId="29" xfId="0" applyNumberFormat="1" applyFont="1" applyFill="1" applyBorder="1" applyAlignment="1" applyProtection="1">
      <alignment horizontal="center" vertical="center" wrapText="1" shrinkToFit="1"/>
      <protection hidden="1"/>
    </xf>
    <xf numFmtId="49" fontId="22" fillId="47" borderId="30" xfId="0" applyNumberFormat="1" applyFont="1" applyFill="1" applyBorder="1" applyAlignment="1" applyProtection="1">
      <alignment horizontal="center" vertical="center" wrapText="1" shrinkToFit="1"/>
      <protection hidden="1"/>
    </xf>
    <xf numFmtId="49" fontId="22" fillId="47" borderId="31" xfId="0" applyNumberFormat="1" applyFont="1" applyFill="1" applyBorder="1" applyAlignment="1" applyProtection="1">
      <alignment horizontal="center" vertical="center" wrapText="1" shrinkToFit="1"/>
      <protection hidden="1"/>
    </xf>
    <xf numFmtId="49" fontId="22" fillId="0" borderId="30" xfId="0" applyNumberFormat="1" applyFont="1" applyBorder="1" applyAlignment="1" applyProtection="1">
      <alignment horizontal="center" vertical="center" shrinkToFit="1"/>
      <protection hidden="1"/>
    </xf>
    <xf numFmtId="49" fontId="22" fillId="0" borderId="31" xfId="0" applyNumberFormat="1" applyFont="1" applyBorder="1" applyAlignment="1" applyProtection="1">
      <alignment horizontal="center" vertical="center" shrinkToFit="1"/>
      <protection hidden="1"/>
    </xf>
    <xf numFmtId="49" fontId="34" fillId="0" borderId="82" xfId="2" applyNumberFormat="1" applyBorder="1" applyAlignment="1" applyProtection="1">
      <alignment horizontal="center" vertical="center" shrinkToFit="1"/>
      <protection hidden="1"/>
    </xf>
    <xf numFmtId="49" fontId="0" fillId="28" borderId="94" xfId="0" applyNumberFormat="1" applyFill="1" applyBorder="1" applyAlignment="1" applyProtection="1">
      <alignment vertical="center" shrinkToFit="1"/>
      <protection locked="0"/>
    </xf>
    <xf numFmtId="49" fontId="0" fillId="28" borderId="92" xfId="0" applyNumberFormat="1" applyFill="1" applyBorder="1" applyAlignment="1" applyProtection="1">
      <alignment vertical="center" shrinkToFit="1"/>
      <protection locked="0"/>
    </xf>
    <xf numFmtId="49" fontId="0" fillId="28" borderId="93" xfId="0" applyNumberFormat="1" applyFill="1" applyBorder="1" applyAlignment="1" applyProtection="1">
      <alignment vertical="center" shrinkToFit="1"/>
      <protection locked="0"/>
    </xf>
    <xf numFmtId="49" fontId="0" fillId="0" borderId="0" xfId="0" applyNumberFormat="1" applyAlignment="1" applyProtection="1">
      <alignment horizontal="center" vertical="center" wrapText="1" shrinkToFit="1"/>
      <protection hidden="1"/>
    </xf>
    <xf numFmtId="49" fontId="0" fillId="0" borderId="9" xfId="0" applyNumberFormat="1" applyBorder="1" applyAlignment="1" applyProtection="1">
      <alignment horizontal="center" vertical="center" wrapText="1" shrinkToFit="1"/>
      <protection hidden="1"/>
    </xf>
    <xf numFmtId="49" fontId="0" fillId="0" borderId="30" xfId="0" applyNumberFormat="1" applyBorder="1" applyAlignment="1" applyProtection="1">
      <alignment horizontal="center" vertical="center" wrapText="1" shrinkToFit="1"/>
      <protection hidden="1"/>
    </xf>
    <xf numFmtId="49" fontId="0" fillId="0" borderId="31" xfId="0" applyNumberFormat="1" applyBorder="1" applyAlignment="1" applyProtection="1">
      <alignment horizontal="center" vertical="center" wrapText="1" shrinkToFit="1"/>
      <protection hidden="1"/>
    </xf>
    <xf numFmtId="49" fontId="0" fillId="28" borderId="6" xfId="0" applyNumberFormat="1" applyFill="1" applyBorder="1" applyAlignment="1" applyProtection="1">
      <alignment vertical="center" shrinkToFit="1"/>
      <protection locked="0"/>
    </xf>
    <xf numFmtId="49" fontId="0" fillId="28" borderId="7" xfId="0" applyNumberFormat="1" applyFill="1" applyBorder="1" applyAlignment="1" applyProtection="1">
      <alignment vertical="center" shrinkToFit="1"/>
      <protection locked="0"/>
    </xf>
    <xf numFmtId="49" fontId="0" fillId="28" borderId="8" xfId="0" applyNumberFormat="1" applyFill="1" applyBorder="1" applyAlignment="1" applyProtection="1">
      <alignment vertical="center" shrinkToFit="1"/>
      <protection locked="0"/>
    </xf>
    <xf numFmtId="49" fontId="0" fillId="21" borderId="89" xfId="0" applyNumberFormat="1" applyFill="1" applyBorder="1" applyAlignment="1" applyProtection="1">
      <alignment horizontal="center" vertical="center" wrapText="1" shrinkToFit="1"/>
      <protection hidden="1"/>
    </xf>
    <xf numFmtId="49" fontId="0" fillId="21" borderId="90" xfId="0" applyNumberFormat="1" applyFill="1" applyBorder="1" applyAlignment="1" applyProtection="1">
      <alignment horizontal="center" vertical="center" wrapText="1" shrinkToFit="1"/>
      <protection hidden="1"/>
    </xf>
    <xf numFmtId="49" fontId="0" fillId="21" borderId="91" xfId="0" applyNumberFormat="1" applyFill="1" applyBorder="1" applyAlignment="1" applyProtection="1">
      <alignment horizontal="center" vertical="center" wrapText="1" shrinkToFit="1"/>
      <protection hidden="1"/>
    </xf>
    <xf numFmtId="49" fontId="0" fillId="21" borderId="13" xfId="0" applyNumberFormat="1" applyFill="1" applyBorder="1" applyAlignment="1" applyProtection="1">
      <alignment horizontal="center" vertical="center" wrapText="1" shrinkToFit="1"/>
      <protection hidden="1"/>
    </xf>
    <xf numFmtId="49" fontId="0" fillId="21" borderId="0" xfId="0" applyNumberFormat="1" applyFill="1" applyAlignment="1" applyProtection="1">
      <alignment horizontal="center" vertical="center" wrapText="1" shrinkToFit="1"/>
      <protection hidden="1"/>
    </xf>
    <xf numFmtId="49" fontId="0" fillId="21" borderId="9" xfId="0" applyNumberFormat="1" applyFill="1" applyBorder="1" applyAlignment="1" applyProtection="1">
      <alignment horizontal="center" vertical="center" wrapText="1" shrinkToFit="1"/>
      <protection hidden="1"/>
    </xf>
    <xf numFmtId="49" fontId="0" fillId="21" borderId="6" xfId="0" applyNumberFormat="1" applyFill="1" applyBorder="1" applyAlignment="1" applyProtection="1">
      <alignment horizontal="center" vertical="center" wrapText="1" shrinkToFit="1"/>
      <protection hidden="1"/>
    </xf>
    <xf numFmtId="49" fontId="0" fillId="21" borderId="7" xfId="0" applyNumberFormat="1" applyFill="1" applyBorder="1" applyAlignment="1" applyProtection="1">
      <alignment horizontal="center" vertical="center" wrapText="1" shrinkToFit="1"/>
      <protection hidden="1"/>
    </xf>
    <xf numFmtId="49" fontId="0" fillId="21" borderId="8" xfId="0" applyNumberFormat="1" applyFill="1" applyBorder="1" applyAlignment="1" applyProtection="1">
      <alignment horizontal="center" vertical="center" wrapText="1" shrinkToFit="1"/>
      <protection hidden="1"/>
    </xf>
    <xf numFmtId="49" fontId="22" fillId="0" borderId="90" xfId="0" applyNumberFormat="1" applyFont="1" applyBorder="1" applyAlignment="1" applyProtection="1">
      <alignment horizontal="center" vertical="center" shrinkToFit="1"/>
      <protection hidden="1"/>
    </xf>
    <xf numFmtId="49" fontId="22" fillId="0" borderId="91" xfId="0" applyNumberFormat="1" applyFont="1" applyBorder="1" applyAlignment="1" applyProtection="1">
      <alignment horizontal="center" vertical="center" shrinkToFit="1"/>
      <protection hidden="1"/>
    </xf>
    <xf numFmtId="49" fontId="0" fillId="21" borderId="30" xfId="0" applyNumberFormat="1" applyFill="1" applyBorder="1" applyAlignment="1" applyProtection="1">
      <alignment horizontal="center" vertical="center" wrapText="1" shrinkToFit="1"/>
      <protection hidden="1"/>
    </xf>
    <xf numFmtId="49" fontId="0" fillId="21" borderId="31" xfId="0" applyNumberFormat="1" applyFill="1" applyBorder="1" applyAlignment="1" applyProtection="1">
      <alignment horizontal="center" vertical="center" wrapText="1" shrinkToFit="1"/>
      <protection hidden="1"/>
    </xf>
    <xf numFmtId="49" fontId="0" fillId="0" borderId="4" xfId="0" applyNumberFormat="1" applyBorder="1" applyAlignment="1" applyProtection="1">
      <alignment horizontal="center" vertical="center" wrapText="1" shrinkToFit="1"/>
      <protection hidden="1"/>
    </xf>
    <xf numFmtId="49" fontId="0" fillId="0" borderId="5" xfId="0" applyNumberFormat="1" applyBorder="1" applyAlignment="1" applyProtection="1">
      <alignment horizontal="center" vertical="center" wrapText="1" shrinkToFit="1"/>
      <protection hidden="1"/>
    </xf>
    <xf numFmtId="49" fontId="0" fillId="21" borderId="4" xfId="0" applyNumberFormat="1" applyFill="1" applyBorder="1" applyAlignment="1" applyProtection="1">
      <alignment horizontal="center" vertical="center" wrapText="1" shrinkToFit="1"/>
      <protection hidden="1"/>
    </xf>
    <xf numFmtId="49" fontId="0" fillId="21" borderId="5" xfId="0" applyNumberFormat="1" applyFill="1" applyBorder="1" applyAlignment="1" applyProtection="1">
      <alignment horizontal="center" vertical="center" wrapText="1" shrinkToFit="1"/>
      <protection hidden="1"/>
    </xf>
    <xf numFmtId="49" fontId="0" fillId="0" borderId="76" xfId="0" applyNumberFormat="1" applyBorder="1" applyAlignment="1" applyProtection="1">
      <alignment horizontal="center" vertical="center" wrapText="1" shrinkToFit="1"/>
      <protection hidden="1"/>
    </xf>
    <xf numFmtId="49" fontId="0" fillId="0" borderId="77" xfId="0" applyNumberFormat="1" applyBorder="1" applyAlignment="1" applyProtection="1">
      <alignment horizontal="center" vertical="center" wrapText="1" shrinkToFit="1"/>
      <protection hidden="1"/>
    </xf>
    <xf numFmtId="49" fontId="0" fillId="0" borderId="119" xfId="0" applyNumberFormat="1" applyBorder="1" applyAlignment="1" applyProtection="1">
      <alignment horizontal="center" vertical="center" wrapText="1" shrinkToFit="1"/>
      <protection hidden="1"/>
    </xf>
    <xf numFmtId="49" fontId="0" fillId="0" borderId="79" xfId="0" applyNumberFormat="1" applyBorder="1" applyAlignment="1" applyProtection="1">
      <alignment horizontal="center" vertical="center" wrapText="1" shrinkToFit="1"/>
      <protection hidden="1"/>
    </xf>
    <xf numFmtId="49" fontId="0" fillId="0" borderId="81" xfId="0" applyNumberFormat="1" applyBorder="1" applyAlignment="1" applyProtection="1">
      <alignment horizontal="center" vertical="center" wrapText="1" shrinkToFit="1"/>
      <protection hidden="1"/>
    </xf>
    <xf numFmtId="49" fontId="0" fillId="0" borderId="82" xfId="0" applyNumberFormat="1" applyBorder="1" applyAlignment="1" applyProtection="1">
      <alignment horizontal="center" vertical="center" wrapText="1" shrinkToFit="1"/>
      <protection hidden="1"/>
    </xf>
    <xf numFmtId="49" fontId="0" fillId="0" borderId="99" xfId="0" applyNumberFormat="1" applyBorder="1" applyAlignment="1" applyProtection="1">
      <alignment horizontal="center" vertical="center" wrapText="1" shrinkToFit="1"/>
      <protection hidden="1"/>
    </xf>
    <xf numFmtId="49" fontId="22" fillId="0" borderId="77" xfId="0" applyNumberFormat="1" applyFont="1" applyBorder="1" applyAlignment="1" applyProtection="1">
      <alignment horizontal="center" vertical="center" shrinkToFit="1"/>
      <protection hidden="1"/>
    </xf>
    <xf numFmtId="49" fontId="22" fillId="0" borderId="119" xfId="0" applyNumberFormat="1" applyFont="1" applyBorder="1" applyAlignment="1" applyProtection="1">
      <alignment horizontal="center" vertical="center" shrinkToFit="1"/>
      <protection hidden="1"/>
    </xf>
    <xf numFmtId="49" fontId="0" fillId="28" borderId="95" xfId="0" applyNumberFormat="1" applyFill="1" applyBorder="1" applyAlignment="1" applyProtection="1">
      <alignment vertical="center" shrinkToFit="1"/>
      <protection locked="0"/>
    </xf>
    <xf numFmtId="49" fontId="0" fillId="28" borderId="96" xfId="0" applyNumberFormat="1" applyFill="1" applyBorder="1" applyAlignment="1" applyProtection="1">
      <alignment vertical="center" shrinkToFit="1"/>
      <protection locked="0"/>
    </xf>
    <xf numFmtId="49" fontId="0" fillId="28" borderId="120" xfId="0" applyNumberFormat="1" applyFill="1" applyBorder="1" applyAlignment="1" applyProtection="1">
      <alignment vertical="center" shrinkToFit="1"/>
      <protection locked="0"/>
    </xf>
    <xf numFmtId="49" fontId="35" fillId="9" borderId="96" xfId="0" applyNumberFormat="1" applyFont="1" applyFill="1" applyBorder="1" applyAlignment="1" applyProtection="1">
      <alignment vertical="center" shrinkToFit="1"/>
      <protection hidden="1"/>
    </xf>
    <xf numFmtId="49" fontId="35" fillId="9" borderId="121" xfId="0" applyNumberFormat="1" applyFont="1" applyFill="1" applyBorder="1" applyAlignment="1" applyProtection="1">
      <alignment vertical="center" shrinkToFit="1"/>
      <protection hidden="1"/>
    </xf>
    <xf numFmtId="49" fontId="22" fillId="0" borderId="97" xfId="0" applyNumberFormat="1" applyFont="1" applyBorder="1" applyAlignment="1" applyProtection="1">
      <alignment vertical="center" shrinkToFit="1"/>
      <protection hidden="1"/>
    </xf>
    <xf numFmtId="49" fontId="34" fillId="0" borderId="0" xfId="2" applyNumberFormat="1" applyAlignment="1" applyProtection="1">
      <alignment horizontal="center" vertical="center" shrinkToFit="1"/>
      <protection hidden="1"/>
    </xf>
    <xf numFmtId="49" fontId="35" fillId="0" borderId="97" xfId="0" applyNumberFormat="1" applyFont="1" applyBorder="1" applyAlignment="1" applyProtection="1">
      <alignment vertical="center" shrinkToFit="1"/>
      <protection hidden="1"/>
    </xf>
    <xf numFmtId="49" fontId="24" fillId="0" borderId="90" xfId="0" applyNumberFormat="1" applyFont="1" applyBorder="1" applyAlignment="1" applyProtection="1">
      <alignment horizontal="center" vertical="center" shrinkToFit="1"/>
      <protection hidden="1"/>
    </xf>
    <xf numFmtId="49" fontId="24" fillId="0" borderId="91" xfId="0" applyNumberFormat="1" applyFont="1" applyBorder="1" applyAlignment="1" applyProtection="1">
      <alignment horizontal="center" vertical="center" shrinkToFit="1"/>
      <protection hidden="1"/>
    </xf>
    <xf numFmtId="0" fontId="0" fillId="28" borderId="94" xfId="0" applyFill="1" applyBorder="1" applyAlignment="1" applyProtection="1">
      <alignment vertical="center" shrinkToFit="1"/>
      <protection locked="0"/>
    </xf>
    <xf numFmtId="0" fontId="0" fillId="28" borderId="92" xfId="0" applyFill="1" applyBorder="1" applyAlignment="1" applyProtection="1">
      <alignment vertical="center" shrinkToFit="1"/>
      <protection locked="0"/>
    </xf>
    <xf numFmtId="0" fontId="0" fillId="28" borderId="93" xfId="0" applyFill="1" applyBorder="1" applyAlignment="1" applyProtection="1">
      <alignment vertical="center" shrinkToFit="1"/>
      <protection locked="0"/>
    </xf>
    <xf numFmtId="49" fontId="22" fillId="0" borderId="98" xfId="0" applyNumberFormat="1" applyFont="1" applyBorder="1" applyAlignment="1" applyProtection="1">
      <alignment vertical="center" shrinkToFit="1"/>
      <protection hidden="1"/>
    </xf>
    <xf numFmtId="49" fontId="43" fillId="0" borderId="6" xfId="0" applyNumberFormat="1" applyFont="1" applyBorder="1" applyAlignment="1" applyProtection="1">
      <alignment vertical="top" textRotation="255" indent="1" shrinkToFit="1"/>
      <protection hidden="1"/>
    </xf>
    <xf numFmtId="49" fontId="22" fillId="51" borderId="89" xfId="0" applyNumberFormat="1" applyFont="1" applyFill="1" applyBorder="1" applyAlignment="1" applyProtection="1">
      <alignment horizontal="center" vertical="center" wrapText="1" shrinkToFit="1"/>
      <protection hidden="1"/>
    </xf>
    <xf numFmtId="49" fontId="22" fillId="51" borderId="90" xfId="0" applyNumberFormat="1" applyFont="1" applyFill="1" applyBorder="1" applyAlignment="1" applyProtection="1">
      <alignment horizontal="center" vertical="center" wrapText="1" shrinkToFit="1"/>
      <protection hidden="1"/>
    </xf>
    <xf numFmtId="49" fontId="22" fillId="51" borderId="91" xfId="0" applyNumberFormat="1" applyFont="1" applyFill="1" applyBorder="1" applyAlignment="1" applyProtection="1">
      <alignment horizontal="center" vertical="center" wrapText="1" shrinkToFit="1"/>
      <protection hidden="1"/>
    </xf>
    <xf numFmtId="49" fontId="22" fillId="51" borderId="13" xfId="0" applyNumberFormat="1" applyFont="1" applyFill="1" applyBorder="1" applyAlignment="1" applyProtection="1">
      <alignment horizontal="center" vertical="center" wrapText="1" shrinkToFit="1"/>
      <protection hidden="1"/>
    </xf>
    <xf numFmtId="49" fontId="22" fillId="51" borderId="0" xfId="0" applyNumberFormat="1" applyFont="1" applyFill="1" applyAlignment="1" applyProtection="1">
      <alignment horizontal="center" vertical="center" wrapText="1" shrinkToFit="1"/>
      <protection hidden="1"/>
    </xf>
    <xf numFmtId="49" fontId="22" fillId="51" borderId="9" xfId="0" applyNumberFormat="1" applyFont="1" applyFill="1" applyBorder="1" applyAlignment="1" applyProtection="1">
      <alignment horizontal="center" vertical="center" wrapText="1" shrinkToFit="1"/>
      <protection hidden="1"/>
    </xf>
    <xf numFmtId="49" fontId="22" fillId="51" borderId="29" xfId="0" applyNumberFormat="1" applyFont="1" applyFill="1" applyBorder="1" applyAlignment="1" applyProtection="1">
      <alignment horizontal="center" vertical="center" wrapText="1" shrinkToFit="1"/>
      <protection hidden="1"/>
    </xf>
    <xf numFmtId="49" fontId="22" fillId="51" borderId="30" xfId="0" applyNumberFormat="1" applyFont="1" applyFill="1" applyBorder="1" applyAlignment="1" applyProtection="1">
      <alignment horizontal="center" vertical="center" wrapText="1" shrinkToFit="1"/>
      <protection hidden="1"/>
    </xf>
    <xf numFmtId="49" fontId="22" fillId="51" borderId="31" xfId="0" applyNumberFormat="1" applyFont="1" applyFill="1" applyBorder="1" applyAlignment="1" applyProtection="1">
      <alignment horizontal="center" vertical="center" wrapText="1" shrinkToFit="1"/>
      <protection hidden="1"/>
    </xf>
    <xf numFmtId="49" fontId="22" fillId="49" borderId="29" xfId="0" applyNumberFormat="1" applyFont="1" applyFill="1" applyBorder="1" applyAlignment="1" applyProtection="1">
      <alignment horizontal="center" vertical="center" wrapText="1" shrinkToFit="1"/>
      <protection hidden="1"/>
    </xf>
    <xf numFmtId="49" fontId="22" fillId="49" borderId="30" xfId="0" applyNumberFormat="1" applyFont="1" applyFill="1" applyBorder="1" applyAlignment="1" applyProtection="1">
      <alignment horizontal="center" vertical="center" wrapText="1" shrinkToFit="1"/>
      <protection hidden="1"/>
    </xf>
    <xf numFmtId="49" fontId="22" fillId="49" borderId="31" xfId="0" applyNumberFormat="1" applyFont="1" applyFill="1" applyBorder="1" applyAlignment="1" applyProtection="1">
      <alignment horizontal="center" vertical="center" wrapText="1" shrinkToFit="1"/>
      <protection hidden="1"/>
    </xf>
    <xf numFmtId="49" fontId="24" fillId="0" borderId="89" xfId="0" applyNumberFormat="1" applyFont="1" applyBorder="1" applyAlignment="1" applyProtection="1">
      <alignment horizontal="center" vertical="center" shrinkToFit="1"/>
      <protection hidden="1"/>
    </xf>
    <xf numFmtId="49" fontId="62" fillId="30" borderId="0" xfId="0" applyNumberFormat="1" applyFont="1" applyFill="1" applyAlignment="1" applyProtection="1">
      <alignment horizontal="center" vertical="center" wrapText="1"/>
      <protection hidden="1"/>
    </xf>
    <xf numFmtId="49" fontId="22" fillId="0" borderId="3" xfId="0" applyNumberFormat="1" applyFont="1" applyBorder="1" applyAlignment="1" applyProtection="1">
      <alignment horizontal="center" vertical="top" textRotation="255" wrapText="1" indent="1" shrinkToFit="1"/>
      <protection hidden="1"/>
    </xf>
    <xf numFmtId="49" fontId="22" fillId="0" borderId="13" xfId="0" applyNumberFormat="1" applyFont="1" applyBorder="1" applyAlignment="1" applyProtection="1">
      <alignment horizontal="center" vertical="top" textRotation="255" wrapText="1" indent="1" shrinkToFit="1"/>
      <protection hidden="1"/>
    </xf>
    <xf numFmtId="49" fontId="22" fillId="0" borderId="6" xfId="0" applyNumberFormat="1" applyFont="1" applyBorder="1" applyAlignment="1" applyProtection="1">
      <alignment horizontal="center" vertical="top" textRotation="255" wrapText="1" indent="1" shrinkToFit="1"/>
      <protection hidden="1"/>
    </xf>
    <xf numFmtId="49" fontId="39" fillId="0" borderId="3" xfId="0" applyNumberFormat="1" applyFont="1" applyBorder="1" applyAlignment="1" applyProtection="1">
      <alignment vertical="center" shrinkToFit="1"/>
      <protection hidden="1"/>
    </xf>
    <xf numFmtId="49" fontId="39" fillId="0" borderId="4" xfId="0" applyNumberFormat="1" applyFont="1" applyBorder="1" applyAlignment="1" applyProtection="1">
      <alignment vertical="center" shrinkToFit="1"/>
      <protection hidden="1"/>
    </xf>
    <xf numFmtId="49" fontId="39" fillId="0" borderId="5" xfId="0" applyNumberFormat="1" applyFont="1" applyBorder="1" applyAlignment="1" applyProtection="1">
      <alignment vertical="center" shrinkToFit="1"/>
      <protection hidden="1"/>
    </xf>
    <xf numFmtId="49" fontId="24" fillId="0" borderId="0" xfId="0" applyNumberFormat="1" applyFont="1" applyAlignment="1" applyProtection="1">
      <alignment horizontal="center" vertical="center" shrinkToFit="1"/>
      <protection hidden="1"/>
    </xf>
    <xf numFmtId="49" fontId="24" fillId="0" borderId="9" xfId="0" applyNumberFormat="1" applyFont="1" applyBorder="1" applyAlignment="1" applyProtection="1">
      <alignment horizontal="center" vertical="center" shrinkToFit="1"/>
      <protection hidden="1"/>
    </xf>
    <xf numFmtId="49" fontId="0" fillId="28" borderId="12" xfId="0" applyNumberFormat="1" applyFill="1" applyBorder="1" applyAlignment="1" applyProtection="1">
      <alignment horizontal="left" vertical="center" shrinkToFit="1"/>
      <protection locked="0"/>
    </xf>
    <xf numFmtId="49" fontId="24" fillId="0" borderId="320" xfId="0" applyNumberFormat="1" applyFont="1" applyBorder="1" applyAlignment="1" applyProtection="1">
      <alignment horizontal="center" vertical="center" shrinkToFit="1"/>
      <protection hidden="1"/>
    </xf>
    <xf numFmtId="49" fontId="24" fillId="0" borderId="321" xfId="0" applyNumberFormat="1" applyFont="1" applyBorder="1" applyAlignment="1" applyProtection="1">
      <alignment horizontal="center" vertical="center" shrinkToFit="1"/>
      <protection hidden="1"/>
    </xf>
    <xf numFmtId="0" fontId="0" fillId="28" borderId="322" xfId="0" applyFill="1" applyBorder="1" applyAlignment="1" applyProtection="1">
      <alignment vertical="center" shrinkToFit="1"/>
      <protection locked="0"/>
    </xf>
    <xf numFmtId="0" fontId="0" fillId="28" borderId="323" xfId="0" applyFill="1" applyBorder="1" applyAlignment="1" applyProtection="1">
      <alignment vertical="center" shrinkToFit="1"/>
      <protection locked="0"/>
    </xf>
    <xf numFmtId="0" fontId="0" fillId="28" borderId="324" xfId="0" applyFill="1" applyBorder="1" applyAlignment="1" applyProtection="1">
      <alignment vertical="center" shrinkToFit="1"/>
      <protection locked="0"/>
    </xf>
    <xf numFmtId="49" fontId="35" fillId="9" borderId="322" xfId="0" applyNumberFormat="1" applyFont="1" applyFill="1" applyBorder="1" applyAlignment="1" applyProtection="1">
      <alignment vertical="center" shrinkToFit="1"/>
      <protection hidden="1"/>
    </xf>
    <xf numFmtId="49" fontId="35" fillId="9" borderId="323" xfId="0" applyNumberFormat="1" applyFont="1" applyFill="1" applyBorder="1" applyAlignment="1" applyProtection="1">
      <alignment vertical="center" shrinkToFit="1"/>
      <protection hidden="1"/>
    </xf>
    <xf numFmtId="49" fontId="35" fillId="9" borderId="324" xfId="0" applyNumberFormat="1" applyFont="1" applyFill="1" applyBorder="1" applyAlignment="1" applyProtection="1">
      <alignment vertical="center" shrinkToFit="1"/>
      <protection hidden="1"/>
    </xf>
    <xf numFmtId="49" fontId="94" fillId="12" borderId="68" xfId="0" applyNumberFormat="1" applyFont="1" applyFill="1" applyBorder="1" applyAlignment="1" applyProtection="1">
      <alignment horizontal="center" vertical="center" shrinkToFit="1"/>
      <protection hidden="1"/>
    </xf>
    <xf numFmtId="49" fontId="94" fillId="12" borderId="0" xfId="0" applyNumberFormat="1" applyFont="1" applyFill="1" applyAlignment="1" applyProtection="1">
      <alignment horizontal="center" vertical="center" shrinkToFit="1"/>
      <protection hidden="1"/>
    </xf>
    <xf numFmtId="49" fontId="94" fillId="12" borderId="69" xfId="0" applyNumberFormat="1" applyFont="1" applyFill="1" applyBorder="1" applyAlignment="1" applyProtection="1">
      <alignment horizontal="center" vertical="center" shrinkToFit="1"/>
      <protection hidden="1"/>
    </xf>
    <xf numFmtId="49" fontId="22" fillId="0" borderId="82" xfId="0" applyNumberFormat="1" applyFont="1" applyBorder="1" applyAlignment="1" applyProtection="1">
      <alignment horizontal="center" vertical="center" wrapText="1" shrinkToFit="1"/>
      <protection hidden="1"/>
    </xf>
    <xf numFmtId="49" fontId="22" fillId="0" borderId="99" xfId="0" applyNumberFormat="1" applyFont="1" applyBorder="1" applyAlignment="1" applyProtection="1">
      <alignment horizontal="center" vertical="center" wrapText="1" shrinkToFit="1"/>
      <protection hidden="1"/>
    </xf>
    <xf numFmtId="49" fontId="22" fillId="3" borderId="13" xfId="0" applyNumberFormat="1" applyFont="1" applyFill="1" applyBorder="1" applyAlignment="1" applyProtection="1">
      <alignment vertical="center" shrinkToFit="1"/>
      <protection hidden="1"/>
    </xf>
    <xf numFmtId="49" fontId="22" fillId="3" borderId="9" xfId="0" applyNumberFormat="1" applyFont="1" applyFill="1" applyBorder="1" applyAlignment="1" applyProtection="1">
      <alignment vertical="center" shrinkToFit="1"/>
      <protection hidden="1"/>
    </xf>
    <xf numFmtId="0" fontId="0" fillId="28" borderId="6" xfId="0" applyFill="1" applyBorder="1" applyAlignment="1" applyProtection="1">
      <alignment vertical="center" shrinkToFit="1"/>
      <protection locked="0"/>
    </xf>
    <xf numFmtId="0" fontId="0" fillId="28" borderId="8" xfId="0" applyFill="1" applyBorder="1" applyAlignment="1" applyProtection="1">
      <alignment vertical="center" shrinkToFit="1"/>
      <protection locked="0"/>
    </xf>
    <xf numFmtId="49" fontId="0" fillId="6" borderId="122" xfId="0" applyNumberFormat="1" applyFill="1" applyBorder="1" applyAlignment="1" applyProtection="1">
      <alignment horizontal="center" vertical="center" shrinkToFit="1"/>
      <protection locked="0"/>
    </xf>
    <xf numFmtId="49" fontId="0" fillId="6" borderId="123" xfId="0" applyNumberFormat="1" applyFill="1" applyBorder="1" applyAlignment="1" applyProtection="1">
      <alignment horizontal="center" vertical="center" shrinkToFit="1"/>
      <protection locked="0"/>
    </xf>
    <xf numFmtId="49" fontId="0" fillId="6" borderId="124" xfId="0" applyNumberFormat="1" applyFill="1" applyBorder="1" applyAlignment="1" applyProtection="1">
      <alignment horizontal="center" vertical="center" shrinkToFit="1"/>
      <protection locked="0"/>
    </xf>
    <xf numFmtId="49" fontId="0" fillId="28" borderId="123" xfId="0" applyNumberFormat="1" applyFill="1" applyBorder="1" applyAlignment="1" applyProtection="1">
      <alignment horizontal="right" vertical="center" shrinkToFit="1"/>
      <protection locked="0"/>
    </xf>
    <xf numFmtId="49" fontId="31" fillId="7" borderId="226" xfId="0" applyNumberFormat="1" applyFont="1" applyFill="1" applyBorder="1" applyAlignment="1" applyProtection="1">
      <alignment horizontal="center" vertical="center" shrinkToFit="1"/>
      <protection hidden="1"/>
    </xf>
    <xf numFmtId="49" fontId="31" fillId="7" borderId="227" xfId="0" applyNumberFormat="1" applyFont="1" applyFill="1" applyBorder="1" applyAlignment="1" applyProtection="1">
      <alignment horizontal="center" vertical="center" shrinkToFit="1"/>
      <protection hidden="1"/>
    </xf>
    <xf numFmtId="49" fontId="31" fillId="7" borderId="228" xfId="0" applyNumberFormat="1" applyFont="1" applyFill="1" applyBorder="1" applyAlignment="1" applyProtection="1">
      <alignment horizontal="center" vertical="center" shrinkToFit="1"/>
      <protection hidden="1"/>
    </xf>
    <xf numFmtId="49" fontId="31" fillId="7" borderId="229" xfId="0" applyNumberFormat="1" applyFont="1" applyFill="1" applyBorder="1" applyAlignment="1" applyProtection="1">
      <alignment horizontal="center" vertical="center" shrinkToFit="1"/>
      <protection hidden="1"/>
    </xf>
    <xf numFmtId="49" fontId="31" fillId="7" borderId="230" xfId="0" applyNumberFormat="1" applyFont="1" applyFill="1" applyBorder="1" applyAlignment="1" applyProtection="1">
      <alignment horizontal="center" vertical="center" shrinkToFit="1"/>
      <protection hidden="1"/>
    </xf>
    <xf numFmtId="49" fontId="31" fillId="7" borderId="231" xfId="0" applyNumberFormat="1" applyFont="1" applyFill="1" applyBorder="1" applyAlignment="1" applyProtection="1">
      <alignment horizontal="center" vertical="center" shrinkToFit="1"/>
      <protection hidden="1"/>
    </xf>
    <xf numFmtId="49" fontId="22" fillId="44" borderId="176" xfId="0" applyNumberFormat="1" applyFont="1" applyFill="1" applyBorder="1" applyAlignment="1" applyProtection="1">
      <alignment vertical="center" shrinkToFit="1"/>
      <protection hidden="1"/>
    </xf>
    <xf numFmtId="49" fontId="22" fillId="44" borderId="178" xfId="0" applyNumberFormat="1" applyFont="1" applyFill="1" applyBorder="1" applyAlignment="1" applyProtection="1">
      <alignment vertical="center" shrinkToFit="1"/>
      <protection hidden="1"/>
    </xf>
    <xf numFmtId="49" fontId="22" fillId="44" borderId="181" xfId="0" applyNumberFormat="1" applyFont="1" applyFill="1" applyBorder="1" applyAlignment="1" applyProtection="1">
      <alignment vertical="center" shrinkToFit="1"/>
      <protection hidden="1"/>
    </xf>
    <xf numFmtId="49" fontId="22" fillId="4" borderId="103" xfId="0" applyNumberFormat="1" applyFont="1" applyFill="1" applyBorder="1" applyAlignment="1" applyProtection="1">
      <alignment horizontal="center" vertical="center" shrinkToFit="1"/>
      <protection hidden="1"/>
    </xf>
    <xf numFmtId="49" fontId="22" fillId="4" borderId="77" xfId="0" applyNumberFormat="1" applyFont="1" applyFill="1" applyBorder="1" applyAlignment="1" applyProtection="1">
      <alignment horizontal="center" vertical="center" shrinkToFit="1"/>
      <protection hidden="1"/>
    </xf>
    <xf numFmtId="49" fontId="22" fillId="4" borderId="0" xfId="0" applyNumberFormat="1" applyFont="1" applyFill="1" applyAlignment="1" applyProtection="1">
      <alignment horizontal="center" vertical="center" shrinkToFit="1"/>
      <protection hidden="1"/>
    </xf>
    <xf numFmtId="49" fontId="22" fillId="4" borderId="80" xfId="0" applyNumberFormat="1" applyFont="1" applyFill="1" applyBorder="1" applyAlignment="1" applyProtection="1">
      <alignment horizontal="center" vertical="center" shrinkToFit="1"/>
      <protection hidden="1"/>
    </xf>
    <xf numFmtId="49" fontId="77" fillId="4" borderId="103" xfId="0" applyNumberFormat="1" applyFont="1" applyFill="1" applyBorder="1" applyAlignment="1" applyProtection="1">
      <alignment horizontal="center" vertical="center" wrapText="1" shrinkToFit="1"/>
      <protection hidden="1"/>
    </xf>
    <xf numFmtId="49" fontId="77" fillId="4" borderId="77" xfId="0" applyNumberFormat="1" applyFont="1" applyFill="1" applyBorder="1" applyAlignment="1" applyProtection="1">
      <alignment horizontal="center" vertical="center" wrapText="1" shrinkToFit="1"/>
      <protection hidden="1"/>
    </xf>
    <xf numFmtId="49" fontId="77" fillId="4" borderId="13" xfId="0" applyNumberFormat="1" applyFont="1" applyFill="1" applyBorder="1" applyAlignment="1" applyProtection="1">
      <alignment horizontal="center" vertical="center" wrapText="1" shrinkToFit="1"/>
      <protection hidden="1"/>
    </xf>
    <xf numFmtId="49" fontId="77" fillId="4" borderId="0" xfId="0" applyNumberFormat="1" applyFont="1" applyFill="1" applyAlignment="1" applyProtection="1">
      <alignment horizontal="center" vertical="center" wrapText="1" shrinkToFit="1"/>
      <protection hidden="1"/>
    </xf>
    <xf numFmtId="49" fontId="77" fillId="4" borderId="9" xfId="0" applyNumberFormat="1" applyFont="1" applyFill="1" applyBorder="1" applyAlignment="1" applyProtection="1">
      <alignment horizontal="center" vertical="center" wrapText="1" shrinkToFit="1"/>
      <protection hidden="1"/>
    </xf>
    <xf numFmtId="49" fontId="77" fillId="4" borderId="100" xfId="0" applyNumberFormat="1" applyFont="1" applyFill="1" applyBorder="1" applyAlignment="1" applyProtection="1">
      <alignment horizontal="center" vertical="center" wrapText="1" shrinkToFit="1"/>
      <protection hidden="1"/>
    </xf>
    <xf numFmtId="49" fontId="77" fillId="4" borderId="82" xfId="0" applyNumberFormat="1" applyFont="1" applyFill="1" applyBorder="1" applyAlignment="1" applyProtection="1">
      <alignment horizontal="center" vertical="center" wrapText="1" shrinkToFit="1"/>
      <protection hidden="1"/>
    </xf>
    <xf numFmtId="49" fontId="77" fillId="4" borderId="99" xfId="0" applyNumberFormat="1" applyFont="1" applyFill="1" applyBorder="1" applyAlignment="1" applyProtection="1">
      <alignment horizontal="center" vertical="center" wrapText="1" shrinkToFit="1"/>
      <protection hidden="1"/>
    </xf>
    <xf numFmtId="49" fontId="76" fillId="4" borderId="77" xfId="0" applyNumberFormat="1" applyFont="1" applyFill="1" applyBorder="1" applyAlignment="1" applyProtection="1">
      <alignment horizontal="left" vertical="center" shrinkToFit="1"/>
      <protection hidden="1"/>
    </xf>
    <xf numFmtId="49" fontId="76" fillId="16" borderId="101" xfId="0" applyNumberFormat="1" applyFont="1" applyFill="1" applyBorder="1" applyAlignment="1" applyProtection="1">
      <alignment horizontal="left" vertical="center" shrinkToFit="1"/>
      <protection hidden="1"/>
    </xf>
    <xf numFmtId="49" fontId="76" fillId="4" borderId="78" xfId="0" applyNumberFormat="1" applyFont="1" applyFill="1" applyBorder="1" applyAlignment="1" applyProtection="1">
      <alignment horizontal="left" vertical="center" shrinkToFit="1"/>
      <protection hidden="1"/>
    </xf>
    <xf numFmtId="49" fontId="76" fillId="16" borderId="102" xfId="0" applyNumberFormat="1" applyFont="1" applyFill="1" applyBorder="1" applyAlignment="1" applyProtection="1">
      <alignment horizontal="left" vertical="center" shrinkToFit="1"/>
      <protection hidden="1"/>
    </xf>
    <xf numFmtId="49" fontId="35" fillId="9" borderId="97" xfId="0" applyNumberFormat="1" applyFont="1" applyFill="1" applyBorder="1" applyAlignment="1" applyProtection="1">
      <alignment vertical="center" shrinkToFit="1"/>
      <protection hidden="1"/>
    </xf>
    <xf numFmtId="49" fontId="22" fillId="6" borderId="1" xfId="0" applyNumberFormat="1" applyFont="1" applyFill="1" applyBorder="1" applyAlignment="1" applyProtection="1">
      <alignment vertical="center" wrapText="1" shrinkToFit="1"/>
      <protection locked="0"/>
    </xf>
    <xf numFmtId="49" fontId="35" fillId="3" borderId="87" xfId="0" applyNumberFormat="1" applyFont="1" applyFill="1" applyBorder="1" applyAlignment="1" applyProtection="1">
      <alignment horizontal="center" vertical="center" wrapText="1" shrinkToFit="1"/>
      <protection hidden="1"/>
    </xf>
    <xf numFmtId="49" fontId="35" fillId="3" borderId="85" xfId="0" applyNumberFormat="1" applyFont="1" applyFill="1" applyBorder="1" applyAlignment="1" applyProtection="1">
      <alignment horizontal="center" vertical="center" wrapText="1" shrinkToFit="1"/>
      <protection hidden="1"/>
    </xf>
    <xf numFmtId="49" fontId="35" fillId="3" borderId="86" xfId="0" applyNumberFormat="1" applyFont="1" applyFill="1" applyBorder="1" applyAlignment="1" applyProtection="1">
      <alignment horizontal="center" vertical="center" wrapText="1" shrinkToFit="1"/>
      <protection hidden="1"/>
    </xf>
    <xf numFmtId="49" fontId="22" fillId="3" borderId="87" xfId="0" applyNumberFormat="1" applyFont="1" applyFill="1" applyBorder="1" applyAlignment="1" applyProtection="1">
      <alignment vertical="center" shrinkToFit="1"/>
      <protection hidden="1"/>
    </xf>
    <xf numFmtId="49" fontId="22" fillId="3" borderId="85" xfId="0" applyNumberFormat="1" applyFont="1" applyFill="1" applyBorder="1" applyAlignment="1" applyProtection="1">
      <alignment vertical="center" shrinkToFit="1"/>
      <protection hidden="1"/>
    </xf>
    <xf numFmtId="49" fontId="22" fillId="3" borderId="86" xfId="0" applyNumberFormat="1" applyFont="1" applyFill="1" applyBorder="1" applyAlignment="1" applyProtection="1">
      <alignment vertical="center" shrinkToFit="1"/>
      <protection hidden="1"/>
    </xf>
    <xf numFmtId="49" fontId="22" fillId="52" borderId="89" xfId="0" applyNumberFormat="1" applyFont="1" applyFill="1" applyBorder="1" applyAlignment="1" applyProtection="1">
      <alignment horizontal="center" vertical="center" wrapText="1" shrinkToFit="1"/>
      <protection hidden="1"/>
    </xf>
    <xf numFmtId="49" fontId="22" fillId="52" borderId="90" xfId="0" applyNumberFormat="1" applyFont="1" applyFill="1" applyBorder="1" applyAlignment="1" applyProtection="1">
      <alignment horizontal="center" vertical="center" wrapText="1" shrinkToFit="1"/>
      <protection hidden="1"/>
    </xf>
    <xf numFmtId="49" fontId="22" fillId="52" borderId="91" xfId="0" applyNumberFormat="1" applyFont="1" applyFill="1" applyBorder="1" applyAlignment="1" applyProtection="1">
      <alignment horizontal="center" vertical="center" wrapText="1" shrinkToFit="1"/>
      <protection hidden="1"/>
    </xf>
    <xf numFmtId="49" fontId="22" fillId="52" borderId="13" xfId="0" applyNumberFormat="1" applyFont="1" applyFill="1" applyBorder="1" applyAlignment="1" applyProtection="1">
      <alignment horizontal="center" vertical="center" wrapText="1" shrinkToFit="1"/>
      <protection hidden="1"/>
    </xf>
    <xf numFmtId="49" fontId="22" fillId="52" borderId="0" xfId="0" applyNumberFormat="1" applyFont="1" applyFill="1" applyAlignment="1" applyProtection="1">
      <alignment horizontal="center" vertical="center" wrapText="1" shrinkToFit="1"/>
      <protection hidden="1"/>
    </xf>
    <xf numFmtId="49" fontId="22" fillId="52" borderId="9" xfId="0" applyNumberFormat="1" applyFont="1" applyFill="1" applyBorder="1" applyAlignment="1" applyProtection="1">
      <alignment horizontal="center" vertical="center" wrapText="1" shrinkToFit="1"/>
      <protection hidden="1"/>
    </xf>
    <xf numFmtId="49" fontId="22" fillId="52" borderId="29" xfId="0" applyNumberFormat="1" applyFont="1" applyFill="1" applyBorder="1" applyAlignment="1" applyProtection="1">
      <alignment horizontal="center" vertical="center" wrapText="1" shrinkToFit="1"/>
      <protection hidden="1"/>
    </xf>
    <xf numFmtId="49" fontId="22" fillId="52" borderId="30" xfId="0" applyNumberFormat="1" applyFont="1" applyFill="1" applyBorder="1" applyAlignment="1" applyProtection="1">
      <alignment horizontal="center" vertical="center" wrapText="1" shrinkToFit="1"/>
      <protection hidden="1"/>
    </xf>
    <xf numFmtId="49" fontId="22" fillId="52" borderId="31" xfId="0" applyNumberFormat="1" applyFont="1" applyFill="1" applyBorder="1" applyAlignment="1" applyProtection="1">
      <alignment horizontal="center" vertical="center" wrapText="1" shrinkToFit="1"/>
      <protection hidden="1"/>
    </xf>
    <xf numFmtId="49" fontId="22" fillId="6" borderId="147" xfId="0" applyNumberFormat="1" applyFont="1" applyFill="1" applyBorder="1" applyAlignment="1" applyProtection="1">
      <alignment vertical="center" wrapText="1" shrinkToFit="1"/>
      <protection locked="0"/>
    </xf>
    <xf numFmtId="0" fontId="0" fillId="29" borderId="10" xfId="0" applyFill="1" applyBorder="1" applyAlignment="1" applyProtection="1">
      <alignment horizontal="left" vertical="center" shrinkToFit="1"/>
      <protection locked="0"/>
    </xf>
    <xf numFmtId="0" fontId="0" fillId="29" borderId="11" xfId="0" applyFill="1" applyBorder="1" applyAlignment="1" applyProtection="1">
      <alignment horizontal="left" vertical="center" shrinkToFit="1"/>
      <protection locked="0"/>
    </xf>
    <xf numFmtId="0" fontId="0" fillId="29" borderId="12" xfId="0" applyFill="1" applyBorder="1" applyAlignment="1" applyProtection="1">
      <alignment horizontal="left" vertical="center" shrinkToFit="1"/>
      <protection locked="0"/>
    </xf>
    <xf numFmtId="49" fontId="22" fillId="0" borderId="29" xfId="0" applyNumberFormat="1" applyFont="1" applyBorder="1" applyAlignment="1" applyProtection="1">
      <alignment horizontal="center" vertical="center" shrinkToFit="1"/>
      <protection hidden="1"/>
    </xf>
    <xf numFmtId="49" fontId="22" fillId="0" borderId="94" xfId="0" applyNumberFormat="1" applyFont="1" applyBorder="1" applyAlignment="1" applyProtection="1">
      <alignment horizontal="center" vertical="center" shrinkToFit="1"/>
      <protection hidden="1"/>
    </xf>
    <xf numFmtId="49" fontId="22" fillId="52" borderId="6" xfId="0" applyNumberFormat="1" applyFont="1" applyFill="1" applyBorder="1" applyAlignment="1" applyProtection="1">
      <alignment horizontal="center" vertical="center" wrapText="1" shrinkToFit="1"/>
      <protection hidden="1"/>
    </xf>
    <xf numFmtId="49" fontId="22" fillId="52" borderId="7" xfId="0" applyNumberFormat="1" applyFont="1" applyFill="1" applyBorder="1" applyAlignment="1" applyProtection="1">
      <alignment horizontal="center" vertical="center" wrapText="1" shrinkToFit="1"/>
      <protection hidden="1"/>
    </xf>
    <xf numFmtId="49" fontId="22" fillId="52" borderId="8" xfId="0" applyNumberFormat="1" applyFont="1" applyFill="1" applyBorder="1" applyAlignment="1" applyProtection="1">
      <alignment horizontal="center" vertical="center" wrapText="1" shrinkToFit="1"/>
      <protection hidden="1"/>
    </xf>
    <xf numFmtId="49" fontId="34" fillId="0" borderId="224" xfId="2" applyNumberFormat="1" applyBorder="1" applyAlignment="1" applyProtection="1">
      <alignment horizontal="center" vertical="center" shrinkToFit="1"/>
      <protection hidden="1"/>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49" fontId="0" fillId="6" borderId="10" xfId="0" applyNumberFormat="1" applyFill="1" applyBorder="1" applyAlignment="1" applyProtection="1">
      <alignment horizontal="left" vertical="center" indent="1" shrinkToFit="1"/>
      <protection locked="0"/>
    </xf>
    <xf numFmtId="0" fontId="0" fillId="6" borderId="11" xfId="0" applyFill="1" applyBorder="1" applyAlignment="1" applyProtection="1">
      <alignment horizontal="left" vertical="center" indent="1" shrinkToFit="1"/>
      <protection locked="0"/>
    </xf>
    <xf numFmtId="0" fontId="0" fillId="6" borderId="12" xfId="0" applyFill="1" applyBorder="1" applyAlignment="1" applyProtection="1">
      <alignment horizontal="left" vertical="center" indent="1" shrinkToFit="1"/>
      <protection locked="0"/>
    </xf>
    <xf numFmtId="0" fontId="35" fillId="0" borderId="11" xfId="0" applyFont="1" applyBorder="1" applyAlignment="1">
      <alignment vertical="center" shrinkToFit="1"/>
    </xf>
    <xf numFmtId="0" fontId="35" fillId="0" borderId="12" xfId="0" applyFont="1" applyBorder="1" applyAlignment="1">
      <alignment vertical="center" shrinkToFit="1"/>
    </xf>
    <xf numFmtId="49" fontId="0" fillId="28" borderId="4" xfId="0" applyNumberFormat="1" applyFill="1" applyBorder="1" applyAlignment="1" applyProtection="1">
      <alignment horizontal="left" vertical="center" shrinkToFit="1"/>
      <protection locked="0"/>
    </xf>
    <xf numFmtId="49" fontId="35" fillId="0" borderId="3" xfId="0" applyNumberFormat="1" applyFont="1" applyBorder="1" applyAlignment="1" applyProtection="1">
      <alignment vertical="center" shrinkToFit="1"/>
      <protection hidden="1"/>
    </xf>
    <xf numFmtId="49" fontId="35" fillId="0" borderId="5" xfId="0" applyNumberFormat="1" applyFont="1" applyBorder="1" applyAlignment="1" applyProtection="1">
      <alignment vertical="center" shrinkToFit="1"/>
      <protection hidden="1"/>
    </xf>
    <xf numFmtId="0" fontId="0" fillId="0" borderId="5" xfId="0" applyBorder="1" applyAlignment="1">
      <alignment horizontal="center" vertical="center" shrinkToFit="1"/>
    </xf>
    <xf numFmtId="49" fontId="0" fillId="6" borderId="3" xfId="0" applyNumberFormat="1" applyFill="1" applyBorder="1" applyAlignment="1" applyProtection="1">
      <alignment horizontal="center" vertical="center" wrapText="1" shrinkToFit="1"/>
      <protection locked="0"/>
    </xf>
    <xf numFmtId="0" fontId="33" fillId="0" borderId="10" xfId="0" applyFont="1" applyBorder="1" applyAlignment="1" applyProtection="1">
      <alignment horizontal="center" vertical="center" shrinkToFit="1"/>
      <protection hidden="1"/>
    </xf>
    <xf numFmtId="0" fontId="0" fillId="0" borderId="29" xfId="0" applyBorder="1" applyAlignment="1">
      <alignment horizontal="center" vertical="center" wrapText="1" shrinkToFit="1"/>
    </xf>
    <xf numFmtId="0" fontId="0" fillId="0" borderId="30" xfId="0" applyBorder="1" applyAlignment="1">
      <alignment horizontal="center" vertical="center" wrapText="1" shrinkToFit="1"/>
    </xf>
    <xf numFmtId="0" fontId="0" fillId="0" borderId="31" xfId="0" applyBorder="1" applyAlignment="1">
      <alignment horizontal="center" vertical="center" wrapText="1" shrinkToFit="1"/>
    </xf>
    <xf numFmtId="49" fontId="22" fillId="20" borderId="89" xfId="0" applyNumberFormat="1" applyFont="1" applyFill="1" applyBorder="1" applyAlignment="1" applyProtection="1">
      <alignment horizontal="center" vertical="center" wrapText="1" shrinkToFit="1"/>
      <protection hidden="1"/>
    </xf>
    <xf numFmtId="49" fontId="22" fillId="20" borderId="90" xfId="0" applyNumberFormat="1" applyFont="1" applyFill="1" applyBorder="1" applyAlignment="1" applyProtection="1">
      <alignment horizontal="center" vertical="center" wrapText="1" shrinkToFit="1"/>
      <protection hidden="1"/>
    </xf>
    <xf numFmtId="49" fontId="22" fillId="20" borderId="91" xfId="0" applyNumberFormat="1" applyFont="1" applyFill="1" applyBorder="1" applyAlignment="1" applyProtection="1">
      <alignment horizontal="center" vertical="center" wrapText="1" shrinkToFit="1"/>
      <protection hidden="1"/>
    </xf>
    <xf numFmtId="49" fontId="22" fillId="20" borderId="13" xfId="0" applyNumberFormat="1" applyFont="1" applyFill="1" applyBorder="1" applyAlignment="1" applyProtection="1">
      <alignment horizontal="center" vertical="center" wrapText="1" shrinkToFit="1"/>
      <protection hidden="1"/>
    </xf>
    <xf numFmtId="49" fontId="22" fillId="20" borderId="0" xfId="0" applyNumberFormat="1" applyFont="1" applyFill="1" applyAlignment="1" applyProtection="1">
      <alignment horizontal="center" vertical="center" wrapText="1" shrinkToFit="1"/>
      <protection hidden="1"/>
    </xf>
    <xf numFmtId="49" fontId="22" fillId="20" borderId="9" xfId="0" applyNumberFormat="1" applyFont="1" applyFill="1" applyBorder="1" applyAlignment="1" applyProtection="1">
      <alignment horizontal="center" vertical="center" wrapText="1" shrinkToFit="1"/>
      <protection hidden="1"/>
    </xf>
    <xf numFmtId="49" fontId="22" fillId="20" borderId="29" xfId="0" applyNumberFormat="1" applyFont="1" applyFill="1" applyBorder="1" applyAlignment="1" applyProtection="1">
      <alignment horizontal="center" vertical="center" wrapText="1" shrinkToFit="1"/>
      <protection hidden="1"/>
    </xf>
    <xf numFmtId="49" fontId="22" fillId="20" borderId="30" xfId="0" applyNumberFormat="1" applyFont="1" applyFill="1" applyBorder="1" applyAlignment="1" applyProtection="1">
      <alignment horizontal="center" vertical="center" wrapText="1" shrinkToFit="1"/>
      <protection hidden="1"/>
    </xf>
    <xf numFmtId="49" fontId="22" fillId="20" borderId="31" xfId="0" applyNumberFormat="1" applyFont="1" applyFill="1" applyBorder="1" applyAlignment="1" applyProtection="1">
      <alignment horizontal="center" vertical="center" wrapText="1" shrinkToFit="1"/>
      <protection hidden="1"/>
    </xf>
    <xf numFmtId="0" fontId="0" fillId="0" borderId="92" xfId="0" applyBorder="1" applyAlignment="1">
      <alignment horizontal="center" vertical="center" shrinkToFit="1"/>
    </xf>
    <xf numFmtId="0" fontId="0" fillId="0" borderId="93" xfId="0" applyBorder="1" applyAlignment="1">
      <alignment horizontal="center" vertical="center" shrinkToFit="1"/>
    </xf>
    <xf numFmtId="49" fontId="0" fillId="6" borderId="94" xfId="0" applyNumberFormat="1" applyFill="1" applyBorder="1" applyAlignment="1" applyProtection="1">
      <alignment horizontal="left" vertical="center" indent="1" shrinkToFit="1"/>
      <protection locked="0"/>
    </xf>
    <xf numFmtId="0" fontId="0" fillId="6" borderId="92" xfId="0" applyFill="1" applyBorder="1" applyAlignment="1" applyProtection="1">
      <alignment horizontal="left" vertical="center" indent="1" shrinkToFit="1"/>
      <protection locked="0"/>
    </xf>
    <xf numFmtId="0" fontId="0" fillId="6" borderId="93" xfId="0" applyFill="1" applyBorder="1" applyAlignment="1" applyProtection="1">
      <alignment horizontal="left" vertical="center" indent="1" shrinkToFit="1"/>
      <protection locked="0"/>
    </xf>
    <xf numFmtId="0" fontId="35" fillId="0" borderId="94" xfId="0" applyFont="1" applyBorder="1" applyAlignment="1" applyProtection="1">
      <alignment vertical="center" shrinkToFit="1"/>
      <protection hidden="1"/>
    </xf>
    <xf numFmtId="0" fontId="35" fillId="0" borderId="92" xfId="0" applyFont="1" applyBorder="1" applyAlignment="1">
      <alignment vertical="center" shrinkToFit="1"/>
    </xf>
    <xf numFmtId="0" fontId="35" fillId="0" borderId="93" xfId="0" applyFont="1" applyBorder="1" applyAlignment="1">
      <alignment vertical="center" shrinkToFit="1"/>
    </xf>
    <xf numFmtId="49" fontId="0" fillId="6" borderId="10" xfId="0" applyNumberFormat="1" applyFill="1" applyBorder="1" applyAlignment="1" applyProtection="1">
      <alignment horizontal="center" vertical="center" wrapText="1" shrinkToFit="1"/>
      <protection locked="0"/>
    </xf>
    <xf numFmtId="49" fontId="43" fillId="0" borderId="23" xfId="0" applyNumberFormat="1" applyFont="1" applyBorder="1" applyAlignment="1" applyProtection="1">
      <alignment vertical="top" textRotation="255" indent="1" shrinkToFit="1"/>
      <protection hidden="1"/>
    </xf>
    <xf numFmtId="0" fontId="0" fillId="0" borderId="27" xfId="0" applyBorder="1" applyAlignment="1">
      <alignment vertical="top" textRotation="255" indent="1" shrinkToFit="1"/>
    </xf>
    <xf numFmtId="0" fontId="0" fillId="0" borderId="22" xfId="0" applyBorder="1" applyAlignment="1">
      <alignment vertical="top" textRotation="255" indent="1" shrinkToFit="1"/>
    </xf>
    <xf numFmtId="49" fontId="24" fillId="0" borderId="307" xfId="0" applyNumberFormat="1" applyFont="1" applyBorder="1" applyAlignment="1" applyProtection="1">
      <alignment horizontal="center" vertical="top" wrapText="1" shrinkToFit="1"/>
      <protection hidden="1"/>
    </xf>
    <xf numFmtId="49" fontId="22" fillId="0" borderId="308" xfId="0" applyNumberFormat="1" applyFont="1" applyBorder="1" applyAlignment="1" applyProtection="1">
      <alignment horizontal="center" vertical="top" wrapText="1" shrinkToFit="1"/>
      <protection hidden="1"/>
    </xf>
    <xf numFmtId="49" fontId="22" fillId="0" borderId="309" xfId="0" applyNumberFormat="1" applyFont="1" applyBorder="1" applyAlignment="1" applyProtection="1">
      <alignment horizontal="center" vertical="top" wrapText="1" shrinkToFit="1"/>
      <protection hidden="1"/>
    </xf>
    <xf numFmtId="49" fontId="22" fillId="0" borderId="307" xfId="0" applyNumberFormat="1" applyFont="1" applyBorder="1" applyAlignment="1" applyProtection="1">
      <alignment horizontal="center" vertical="top" wrapText="1" shrinkToFit="1"/>
      <protection hidden="1"/>
    </xf>
    <xf numFmtId="0" fontId="0" fillId="0" borderId="307" xfId="0" applyBorder="1" applyAlignment="1">
      <alignment horizontal="center" vertical="top" wrapText="1" shrinkToFit="1"/>
    </xf>
    <xf numFmtId="0" fontId="0" fillId="0" borderId="308" xfId="0" applyBorder="1" applyAlignment="1">
      <alignment horizontal="center" vertical="top" wrapText="1" shrinkToFit="1"/>
    </xf>
    <xf numFmtId="0" fontId="0" fillId="0" borderId="309" xfId="0" applyBorder="1" applyAlignment="1">
      <alignment horizontal="center" vertical="top" wrapText="1" shrinkToFit="1"/>
    </xf>
    <xf numFmtId="49" fontId="22" fillId="0" borderId="1" xfId="0" applyNumberFormat="1" applyFont="1" applyBorder="1" applyAlignment="1" applyProtection="1">
      <alignment horizontal="center" vertical="top" textRotation="255" wrapText="1" shrinkToFit="1"/>
      <protection hidden="1"/>
    </xf>
    <xf numFmtId="0" fontId="0" fillId="0" borderId="1" xfId="0" applyBorder="1" applyAlignment="1">
      <alignment horizontal="center" vertical="top" textRotation="255" wrapText="1" shrinkToFit="1"/>
    </xf>
    <xf numFmtId="49" fontId="22" fillId="0" borderId="87" xfId="0" applyNumberFormat="1" applyFont="1" applyBorder="1" applyAlignment="1" applyProtection="1">
      <alignment horizontal="center" vertical="center" wrapText="1" shrinkToFit="1"/>
      <protection hidden="1"/>
    </xf>
    <xf numFmtId="0" fontId="0" fillId="0" borderId="85" xfId="0" applyBorder="1" applyAlignment="1">
      <alignment horizontal="center" vertical="center" wrapText="1" shrinkToFit="1"/>
    </xf>
    <xf numFmtId="0" fontId="0" fillId="0" borderId="86" xfId="0" applyBorder="1" applyAlignment="1">
      <alignment horizontal="center" vertical="center" wrapText="1" shrinkToFit="1"/>
    </xf>
    <xf numFmtId="0" fontId="0" fillId="0" borderId="325" xfId="0" applyBorder="1" applyAlignment="1">
      <alignment horizontal="center" vertical="center" wrapText="1" shrinkToFit="1"/>
    </xf>
    <xf numFmtId="0" fontId="0" fillId="0" borderId="326" xfId="0" applyBorder="1" applyAlignment="1">
      <alignment horizontal="center" vertical="center" wrapText="1" shrinkToFit="1"/>
    </xf>
    <xf numFmtId="0" fontId="0" fillId="0" borderId="327" xfId="0" applyBorder="1" applyAlignment="1">
      <alignment horizontal="center" vertical="center" wrapText="1" shrinkToFit="1"/>
    </xf>
    <xf numFmtId="49" fontId="22" fillId="48" borderId="325" xfId="0" applyNumberFormat="1" applyFont="1" applyFill="1" applyBorder="1" applyAlignment="1" applyProtection="1">
      <alignment horizontal="center" vertical="center" wrapText="1" shrinkToFit="1"/>
      <protection hidden="1"/>
    </xf>
    <xf numFmtId="49" fontId="22" fillId="0" borderId="325" xfId="0" applyNumberFormat="1" applyFont="1" applyBorder="1" applyAlignment="1" applyProtection="1">
      <alignment horizontal="center" vertical="center" wrapText="1" shrinkToFit="1"/>
      <protection hidden="1"/>
    </xf>
    <xf numFmtId="0" fontId="0" fillId="0" borderId="94" xfId="0" applyBorder="1" applyAlignment="1">
      <alignment horizontal="center" vertical="center" wrapText="1" shrinkToFit="1"/>
    </xf>
    <xf numFmtId="0" fontId="0" fillId="0" borderId="92" xfId="0" applyBorder="1" applyAlignment="1">
      <alignment horizontal="center" vertical="center" wrapText="1" shrinkToFit="1"/>
    </xf>
    <xf numFmtId="0" fontId="0" fillId="0" borderId="93" xfId="0" applyBorder="1" applyAlignment="1">
      <alignment horizontal="center" vertical="center" wrapText="1" shrinkToFit="1"/>
    </xf>
    <xf numFmtId="49" fontId="22" fillId="0" borderId="87" xfId="0" applyNumberFormat="1" applyFont="1" applyBorder="1" applyAlignment="1" applyProtection="1">
      <alignment horizontal="center" vertical="center" shrinkToFit="1"/>
      <protection hidden="1"/>
    </xf>
    <xf numFmtId="49" fontId="0" fillId="28" borderId="85" xfId="0" applyNumberFormat="1" applyFill="1" applyBorder="1" applyAlignment="1" applyProtection="1">
      <alignment horizontal="left" vertical="center" shrinkToFit="1"/>
      <protection locked="0"/>
    </xf>
    <xf numFmtId="49" fontId="29" fillId="0" borderId="0" xfId="0" applyNumberFormat="1" applyFont="1" applyAlignment="1" applyProtection="1">
      <alignment horizontal="center" vertical="center"/>
      <protection hidden="1"/>
    </xf>
    <xf numFmtId="49" fontId="26" fillId="0" borderId="59" xfId="0" applyNumberFormat="1" applyFont="1" applyBorder="1" applyAlignment="1" applyProtection="1">
      <alignment vertical="center" wrapText="1"/>
      <protection hidden="1"/>
    </xf>
    <xf numFmtId="49" fontId="29" fillId="0" borderId="4" xfId="0" applyNumberFormat="1" applyFont="1" applyBorder="1" applyProtection="1">
      <alignment vertical="center"/>
      <protection hidden="1"/>
    </xf>
    <xf numFmtId="49" fontId="29" fillId="0" borderId="5" xfId="0" applyNumberFormat="1" applyFont="1" applyBorder="1" applyProtection="1">
      <alignment vertical="center"/>
      <protection hidden="1"/>
    </xf>
    <xf numFmtId="49" fontId="29" fillId="0" borderId="62" xfId="0" applyNumberFormat="1" applyFont="1" applyBorder="1" applyProtection="1">
      <alignment vertical="center"/>
      <protection hidden="1"/>
    </xf>
    <xf numFmtId="49" fontId="29" fillId="0" borderId="0" xfId="0" applyNumberFormat="1" applyFont="1" applyProtection="1">
      <alignment vertical="center"/>
      <protection hidden="1"/>
    </xf>
    <xf numFmtId="49" fontId="29" fillId="0" borderId="9" xfId="0" applyNumberFormat="1" applyFont="1" applyBorder="1" applyProtection="1">
      <alignment vertical="center"/>
      <protection hidden="1"/>
    </xf>
    <xf numFmtId="49" fontId="29" fillId="0" borderId="57" xfId="0" applyNumberFormat="1" applyFont="1" applyBorder="1" applyProtection="1">
      <alignment vertical="center"/>
      <protection hidden="1"/>
    </xf>
    <xf numFmtId="49" fontId="29" fillId="0" borderId="7" xfId="0" applyNumberFormat="1" applyFont="1" applyBorder="1" applyProtection="1">
      <alignment vertical="center"/>
      <protection hidden="1"/>
    </xf>
    <xf numFmtId="49" fontId="29" fillId="0" borderId="8" xfId="0" applyNumberFormat="1" applyFont="1" applyBorder="1" applyProtection="1">
      <alignment vertical="center"/>
      <protection hidden="1"/>
    </xf>
    <xf numFmtId="49" fontId="28" fillId="0" borderId="18" xfId="0" applyNumberFormat="1" applyFont="1" applyBorder="1" applyAlignment="1" applyProtection="1">
      <alignment horizontal="center" vertical="center"/>
      <protection hidden="1"/>
    </xf>
    <xf numFmtId="49" fontId="28" fillId="0" borderId="19" xfId="0" applyNumberFormat="1" applyFont="1" applyBorder="1" applyAlignment="1" applyProtection="1">
      <alignment horizontal="center" vertical="center"/>
      <protection hidden="1"/>
    </xf>
    <xf numFmtId="178" fontId="145" fillId="29" borderId="19" xfId="0" applyNumberFormat="1" applyFont="1" applyFill="1" applyBorder="1" applyAlignment="1" applyProtection="1">
      <alignment horizontal="left" vertical="center"/>
      <protection hidden="1"/>
    </xf>
    <xf numFmtId="178" fontId="28" fillId="29" borderId="19" xfId="0" applyNumberFormat="1" applyFont="1" applyFill="1" applyBorder="1" applyAlignment="1" applyProtection="1">
      <alignment horizontal="left" vertical="center"/>
      <protection hidden="1"/>
    </xf>
    <xf numFmtId="178" fontId="28" fillId="29" borderId="239" xfId="0" applyNumberFormat="1" applyFont="1" applyFill="1" applyBorder="1" applyAlignment="1" applyProtection="1">
      <alignment horizontal="left" vertical="center"/>
      <protection hidden="1"/>
    </xf>
    <xf numFmtId="178" fontId="27" fillId="29" borderId="144" xfId="0" applyNumberFormat="1" applyFont="1" applyFill="1" applyBorder="1" applyAlignment="1" applyProtection="1">
      <alignment horizontal="left" vertical="center" wrapText="1"/>
      <protection hidden="1"/>
    </xf>
    <xf numFmtId="178" fontId="88" fillId="29" borderId="145" xfId="0" applyNumberFormat="1" applyFont="1" applyFill="1" applyBorder="1" applyAlignment="1" applyProtection="1">
      <alignment horizontal="left" vertical="center" wrapText="1"/>
      <protection hidden="1"/>
    </xf>
    <xf numFmtId="178" fontId="88" fillId="29" borderId="146" xfId="0" applyNumberFormat="1" applyFont="1" applyFill="1" applyBorder="1" applyAlignment="1" applyProtection="1">
      <alignment horizontal="left" vertical="center" wrapText="1"/>
      <protection hidden="1"/>
    </xf>
    <xf numFmtId="178" fontId="88" fillId="29" borderId="13" xfId="0" applyNumberFormat="1" applyFont="1" applyFill="1" applyBorder="1" applyAlignment="1" applyProtection="1">
      <alignment horizontal="left" vertical="center" wrapText="1"/>
      <protection hidden="1"/>
    </xf>
    <xf numFmtId="178" fontId="88" fillId="29" borderId="0" xfId="0" applyNumberFormat="1" applyFont="1" applyFill="1" applyAlignment="1" applyProtection="1">
      <alignment horizontal="left" vertical="center" wrapText="1"/>
      <protection hidden="1"/>
    </xf>
    <xf numFmtId="178" fontId="88" fillId="29" borderId="9" xfId="0" applyNumberFormat="1" applyFont="1" applyFill="1" applyBorder="1" applyAlignment="1" applyProtection="1">
      <alignment horizontal="left" vertical="center" wrapText="1"/>
      <protection hidden="1"/>
    </xf>
    <xf numFmtId="178" fontId="88" fillId="29" borderId="6" xfId="0" applyNumberFormat="1" applyFont="1" applyFill="1" applyBorder="1" applyAlignment="1" applyProtection="1">
      <alignment horizontal="left" vertical="center" wrapText="1"/>
      <protection hidden="1"/>
    </xf>
    <xf numFmtId="178" fontId="88" fillId="29" borderId="7" xfId="0" applyNumberFormat="1" applyFont="1" applyFill="1" applyBorder="1" applyAlignment="1" applyProtection="1">
      <alignment horizontal="left" vertical="center" wrapText="1"/>
      <protection hidden="1"/>
    </xf>
    <xf numFmtId="178" fontId="88" fillId="29" borderId="8" xfId="0" applyNumberFormat="1" applyFont="1" applyFill="1" applyBorder="1" applyAlignment="1" applyProtection="1">
      <alignment horizontal="left" vertical="center" wrapText="1"/>
      <protection hidden="1"/>
    </xf>
    <xf numFmtId="49" fontId="144" fillId="0" borderId="59" xfId="0" applyNumberFormat="1" applyFont="1" applyBorder="1" applyAlignment="1" applyProtection="1">
      <alignment horizontal="center" vertical="center" wrapText="1"/>
      <protection hidden="1"/>
    </xf>
    <xf numFmtId="49" fontId="144" fillId="0" borderId="4" xfId="0" applyNumberFormat="1" applyFont="1" applyBorder="1" applyAlignment="1" applyProtection="1">
      <alignment horizontal="center" vertical="center" wrapText="1"/>
      <protection hidden="1"/>
    </xf>
    <xf numFmtId="49" fontId="144" fillId="0" borderId="5" xfId="0" applyNumberFormat="1" applyFont="1" applyBorder="1" applyAlignment="1" applyProtection="1">
      <alignment horizontal="center" vertical="center" wrapText="1"/>
      <protection hidden="1"/>
    </xf>
    <xf numFmtId="49" fontId="144" fillId="0" borderId="62" xfId="0" applyNumberFormat="1" applyFont="1" applyBorder="1" applyAlignment="1" applyProtection="1">
      <alignment horizontal="center" vertical="center" wrapText="1"/>
      <protection hidden="1"/>
    </xf>
    <xf numFmtId="49" fontId="144" fillId="0" borderId="0" xfId="0" applyNumberFormat="1" applyFont="1" applyAlignment="1" applyProtection="1">
      <alignment horizontal="center" vertical="center" wrapText="1"/>
      <protection hidden="1"/>
    </xf>
    <xf numFmtId="49" fontId="144" fillId="0" borderId="9" xfId="0" applyNumberFormat="1" applyFont="1" applyBorder="1" applyAlignment="1" applyProtection="1">
      <alignment horizontal="center" vertical="center" wrapText="1"/>
      <protection hidden="1"/>
    </xf>
    <xf numFmtId="49" fontId="144" fillId="0" borderId="63" xfId="0" applyNumberFormat="1" applyFont="1" applyBorder="1" applyAlignment="1" applyProtection="1">
      <alignment horizontal="center" vertical="center" wrapText="1"/>
      <protection hidden="1"/>
    </xf>
    <xf numFmtId="49" fontId="144" fillId="0" borderId="234" xfId="0" applyNumberFormat="1" applyFont="1" applyBorder="1" applyAlignment="1" applyProtection="1">
      <alignment horizontal="center" vertical="center" wrapText="1"/>
      <protection hidden="1"/>
    </xf>
    <xf numFmtId="49" fontId="144" fillId="0" borderId="235" xfId="0" applyNumberFormat="1" applyFont="1" applyBorder="1" applyAlignment="1" applyProtection="1">
      <alignment horizontal="center" vertical="center" wrapText="1"/>
      <protection hidden="1"/>
    </xf>
    <xf numFmtId="49" fontId="28" fillId="0" borderId="4" xfId="0" applyNumberFormat="1" applyFont="1" applyBorder="1" applyAlignment="1" applyProtection="1">
      <alignment horizontal="left" vertical="center"/>
      <protection hidden="1"/>
    </xf>
    <xf numFmtId="49" fontId="28" fillId="0" borderId="5" xfId="0" applyNumberFormat="1" applyFont="1" applyBorder="1" applyAlignment="1" applyProtection="1">
      <alignment horizontal="left" vertical="center"/>
      <protection hidden="1"/>
    </xf>
    <xf numFmtId="180" fontId="28" fillId="29" borderId="4" xfId="0" applyNumberFormat="1" applyFont="1" applyFill="1" applyBorder="1" applyAlignment="1" applyProtection="1">
      <alignment horizontal="left" vertical="center"/>
      <protection hidden="1"/>
    </xf>
    <xf numFmtId="180" fontId="0" fillId="29" borderId="4" xfId="0" applyNumberFormat="1" applyFill="1" applyBorder="1" applyAlignment="1" applyProtection="1">
      <alignment horizontal="left" vertical="center"/>
      <protection hidden="1"/>
    </xf>
    <xf numFmtId="49" fontId="28" fillId="0" borderId="0" xfId="0" applyNumberFormat="1" applyFont="1" applyAlignment="1" applyProtection="1">
      <alignment horizontal="right" vertical="center"/>
      <protection hidden="1"/>
    </xf>
    <xf numFmtId="49" fontId="28" fillId="0" borderId="0" xfId="0" applyNumberFormat="1" applyFont="1" applyAlignment="1" applyProtection="1">
      <alignment horizontal="center" vertical="center"/>
      <protection hidden="1"/>
    </xf>
    <xf numFmtId="49" fontId="28" fillId="0" borderId="3" xfId="0" applyNumberFormat="1" applyFont="1" applyBorder="1" applyAlignment="1" applyProtection="1">
      <alignment horizontal="center" vertical="center" wrapText="1"/>
      <protection hidden="1"/>
    </xf>
    <xf numFmtId="49" fontId="28" fillId="0" borderId="4" xfId="0" applyNumberFormat="1" applyFont="1" applyBorder="1" applyAlignment="1" applyProtection="1">
      <alignment horizontal="center" vertical="center" wrapText="1"/>
      <protection hidden="1"/>
    </xf>
    <xf numFmtId="49" fontId="28" fillId="0" borderId="5" xfId="0" applyNumberFormat="1" applyFont="1" applyBorder="1" applyAlignment="1" applyProtection="1">
      <alignment horizontal="center" vertical="center" wrapText="1"/>
      <protection hidden="1"/>
    </xf>
    <xf numFmtId="49" fontId="28" fillId="0" borderId="13" xfId="0" applyNumberFormat="1" applyFont="1" applyBorder="1" applyAlignment="1" applyProtection="1">
      <alignment horizontal="center" vertical="center" wrapText="1"/>
      <protection hidden="1"/>
    </xf>
    <xf numFmtId="49" fontId="28" fillId="0" borderId="0" xfId="0" applyNumberFormat="1" applyFont="1" applyAlignment="1" applyProtection="1">
      <alignment horizontal="center" vertical="center" wrapText="1"/>
      <protection hidden="1"/>
    </xf>
    <xf numFmtId="49" fontId="28" fillId="0" borderId="9" xfId="0" applyNumberFormat="1" applyFont="1" applyBorder="1" applyAlignment="1" applyProtection="1">
      <alignment horizontal="center" vertical="center" wrapText="1"/>
      <protection hidden="1"/>
    </xf>
    <xf numFmtId="49" fontId="28" fillId="0" borderId="6" xfId="0" applyNumberFormat="1" applyFont="1" applyBorder="1" applyAlignment="1" applyProtection="1">
      <alignment horizontal="center" vertical="center" wrapText="1"/>
      <protection hidden="1"/>
    </xf>
    <xf numFmtId="49" fontId="28" fillId="0" borderId="7" xfId="0" applyNumberFormat="1" applyFont="1" applyBorder="1" applyAlignment="1" applyProtection="1">
      <alignment horizontal="center" vertical="center" wrapText="1"/>
      <protection hidden="1"/>
    </xf>
    <xf numFmtId="49" fontId="28" fillId="0" borderId="8" xfId="0" applyNumberFormat="1" applyFont="1" applyBorder="1" applyAlignment="1" applyProtection="1">
      <alignment horizontal="center" vertical="center" wrapText="1"/>
      <protection hidden="1"/>
    </xf>
    <xf numFmtId="49" fontId="29" fillId="0" borderId="246" xfId="0" applyNumberFormat="1" applyFont="1" applyBorder="1" applyAlignment="1" applyProtection="1">
      <alignment horizontal="center" vertical="center"/>
      <protection hidden="1"/>
    </xf>
    <xf numFmtId="49" fontId="29" fillId="0" borderId="243" xfId="0" applyNumberFormat="1" applyFont="1" applyBorder="1" applyAlignment="1" applyProtection="1">
      <alignment horizontal="center" vertical="center"/>
      <protection hidden="1"/>
    </xf>
    <xf numFmtId="49" fontId="29" fillId="0" borderId="245" xfId="0" applyNumberFormat="1" applyFont="1" applyBorder="1" applyAlignment="1" applyProtection="1">
      <alignment horizontal="center" vertical="center"/>
      <protection hidden="1"/>
    </xf>
    <xf numFmtId="49" fontId="29" fillId="0" borderId="62" xfId="0" applyNumberFormat="1" applyFont="1" applyBorder="1" applyAlignment="1" applyProtection="1">
      <alignment horizontal="center" vertical="center"/>
      <protection hidden="1"/>
    </xf>
    <xf numFmtId="49" fontId="29" fillId="0" borderId="9" xfId="0" applyNumberFormat="1" applyFont="1" applyBorder="1" applyAlignment="1" applyProtection="1">
      <alignment horizontal="center" vertical="center"/>
      <protection hidden="1"/>
    </xf>
    <xf numFmtId="49" fontId="29" fillId="0" borderId="57" xfId="0" applyNumberFormat="1" applyFont="1" applyBorder="1" applyAlignment="1" applyProtection="1">
      <alignment horizontal="center" vertical="center"/>
      <protection hidden="1"/>
    </xf>
    <xf numFmtId="49" fontId="29" fillId="0" borderId="7" xfId="0" applyNumberFormat="1" applyFont="1" applyBorder="1" applyAlignment="1" applyProtection="1">
      <alignment horizontal="center" vertical="center"/>
      <protection hidden="1"/>
    </xf>
    <xf numFmtId="49" fontId="29" fillId="0" borderId="8" xfId="0" applyNumberFormat="1" applyFont="1" applyBorder="1" applyAlignment="1" applyProtection="1">
      <alignment horizontal="center" vertical="center"/>
      <protection hidden="1"/>
    </xf>
    <xf numFmtId="49" fontId="29" fillId="0" borderId="59" xfId="0" applyNumberFormat="1" applyFont="1" applyBorder="1" applyAlignment="1" applyProtection="1">
      <alignment horizontal="distributed" vertical="center" indent="1"/>
      <protection hidden="1"/>
    </xf>
    <xf numFmtId="49" fontId="29" fillId="0" borderId="4" xfId="0" applyNumberFormat="1" applyFont="1" applyBorder="1" applyAlignment="1" applyProtection="1">
      <alignment horizontal="distributed" vertical="center" indent="1"/>
      <protection hidden="1"/>
    </xf>
    <xf numFmtId="49" fontId="29" fillId="0" borderId="5" xfId="0" applyNumberFormat="1" applyFont="1" applyBorder="1" applyAlignment="1" applyProtection="1">
      <alignment horizontal="distributed" vertical="center" indent="1"/>
      <protection hidden="1"/>
    </xf>
    <xf numFmtId="49" fontId="29" fillId="0" borderId="62" xfId="0" applyNumberFormat="1" applyFont="1" applyBorder="1" applyAlignment="1" applyProtection="1">
      <alignment horizontal="distributed" vertical="center" indent="1"/>
      <protection hidden="1"/>
    </xf>
    <xf numFmtId="49" fontId="29" fillId="0" borderId="0" xfId="0" applyNumberFormat="1" applyFont="1" applyAlignment="1" applyProtection="1">
      <alignment horizontal="distributed" vertical="center" indent="1"/>
      <protection hidden="1"/>
    </xf>
    <xf numFmtId="49" fontId="29" fillId="0" borderId="9" xfId="0" applyNumberFormat="1" applyFont="1" applyBorder="1" applyAlignment="1" applyProtection="1">
      <alignment horizontal="distributed" vertical="center" indent="1"/>
      <protection hidden="1"/>
    </xf>
    <xf numFmtId="49" fontId="151" fillId="0" borderId="59" xfId="0" applyNumberFormat="1" applyFont="1" applyBorder="1" applyAlignment="1" applyProtection="1">
      <alignment horizontal="center" vertical="center" wrapText="1"/>
      <protection hidden="1"/>
    </xf>
    <xf numFmtId="49" fontId="151" fillId="0" borderId="4" xfId="0" applyNumberFormat="1" applyFont="1" applyBorder="1" applyAlignment="1" applyProtection="1">
      <alignment horizontal="center" vertical="center" wrapText="1"/>
      <protection hidden="1"/>
    </xf>
    <xf numFmtId="49" fontId="151" fillId="0" borderId="5" xfId="0" applyNumberFormat="1" applyFont="1" applyBorder="1" applyAlignment="1" applyProtection="1">
      <alignment horizontal="center" vertical="center" wrapText="1"/>
      <protection hidden="1"/>
    </xf>
    <xf numFmtId="49" fontId="151" fillId="0" borderId="62" xfId="0" applyNumberFormat="1" applyFont="1" applyBorder="1" applyAlignment="1" applyProtection="1">
      <alignment horizontal="center" vertical="center" wrapText="1"/>
      <protection hidden="1"/>
    </xf>
    <xf numFmtId="49" fontId="151" fillId="0" borderId="0" xfId="0" applyNumberFormat="1" applyFont="1" applyAlignment="1" applyProtection="1">
      <alignment horizontal="center" vertical="center" wrapText="1"/>
      <protection hidden="1"/>
    </xf>
    <xf numFmtId="49" fontId="151" fillId="0" borderId="9" xfId="0" applyNumberFormat="1" applyFont="1" applyBorder="1" applyAlignment="1" applyProtection="1">
      <alignment horizontal="center" vertical="center" wrapText="1"/>
      <protection hidden="1"/>
    </xf>
    <xf numFmtId="49" fontId="151" fillId="0" borderId="57" xfId="0" applyNumberFormat="1" applyFont="1" applyBorder="1" applyAlignment="1" applyProtection="1">
      <alignment horizontal="center" vertical="center" wrapText="1"/>
      <protection hidden="1"/>
    </xf>
    <xf numFmtId="49" fontId="151" fillId="0" borderId="7" xfId="0" applyNumberFormat="1" applyFont="1" applyBorder="1" applyAlignment="1" applyProtection="1">
      <alignment horizontal="center" vertical="center" wrapText="1"/>
      <protection hidden="1"/>
    </xf>
    <xf numFmtId="49" fontId="151" fillId="0" borderId="8" xfId="0" applyNumberFormat="1" applyFont="1" applyBorder="1" applyAlignment="1" applyProtection="1">
      <alignment horizontal="center" vertical="center" wrapText="1"/>
      <protection hidden="1"/>
    </xf>
    <xf numFmtId="49" fontId="29" fillId="0" borderId="59" xfId="0" applyNumberFormat="1" applyFont="1" applyBorder="1" applyAlignment="1" applyProtection="1">
      <alignment horizontal="center" vertical="center" wrapText="1"/>
      <protection hidden="1"/>
    </xf>
    <xf numFmtId="49" fontId="29" fillId="0" borderId="4" xfId="0" applyNumberFormat="1" applyFont="1" applyBorder="1" applyAlignment="1" applyProtection="1">
      <alignment horizontal="center" vertical="center" wrapText="1"/>
      <protection hidden="1"/>
    </xf>
    <xf numFmtId="49" fontId="29" fillId="0" borderId="5" xfId="0" applyNumberFormat="1" applyFont="1" applyBorder="1" applyAlignment="1" applyProtection="1">
      <alignment horizontal="center" vertical="center" wrapText="1"/>
      <protection hidden="1"/>
    </xf>
    <xf numFmtId="49" fontId="29" fillId="0" borderId="62" xfId="0" applyNumberFormat="1" applyFont="1" applyBorder="1" applyAlignment="1" applyProtection="1">
      <alignment horizontal="center" vertical="center" wrapText="1"/>
      <protection hidden="1"/>
    </xf>
    <xf numFmtId="49" fontId="29" fillId="0" borderId="0" xfId="0" applyNumberFormat="1" applyFont="1" applyAlignment="1" applyProtection="1">
      <alignment horizontal="center" vertical="center" wrapText="1"/>
      <protection hidden="1"/>
    </xf>
    <xf numFmtId="49" fontId="29" fillId="0" borderId="9" xfId="0" applyNumberFormat="1" applyFont="1" applyBorder="1" applyAlignment="1" applyProtection="1">
      <alignment horizontal="center" vertical="center" wrapText="1"/>
      <protection hidden="1"/>
    </xf>
    <xf numFmtId="49" fontId="29" fillId="0" borderId="57" xfId="0" applyNumberFormat="1" applyFont="1" applyBorder="1" applyAlignment="1" applyProtection="1">
      <alignment horizontal="center" vertical="center" wrapText="1"/>
      <protection hidden="1"/>
    </xf>
    <xf numFmtId="49" fontId="29" fillId="0" borderId="7" xfId="0" applyNumberFormat="1" applyFont="1" applyBorder="1" applyAlignment="1" applyProtection="1">
      <alignment horizontal="center" vertical="center" wrapText="1"/>
      <protection hidden="1"/>
    </xf>
    <xf numFmtId="49" fontId="29" fillId="0" borderId="8" xfId="0" applyNumberFormat="1" applyFont="1" applyBorder="1" applyAlignment="1" applyProtection="1">
      <alignment horizontal="center" vertical="center" wrapText="1"/>
      <protection hidden="1"/>
    </xf>
    <xf numFmtId="0" fontId="29" fillId="29" borderId="3" xfId="0" applyFont="1" applyFill="1" applyBorder="1" applyAlignment="1" applyProtection="1">
      <alignment horizontal="center" vertical="center"/>
      <protection hidden="1"/>
    </xf>
    <xf numFmtId="0" fontId="29" fillId="29" borderId="4" xfId="0" applyFont="1" applyFill="1" applyBorder="1" applyAlignment="1" applyProtection="1">
      <alignment horizontal="center" vertical="center"/>
      <protection hidden="1"/>
    </xf>
    <xf numFmtId="0" fontId="29" fillId="29" borderId="60" xfId="0" applyFont="1" applyFill="1" applyBorder="1" applyAlignment="1" applyProtection="1">
      <alignment horizontal="center" vertical="center"/>
      <protection hidden="1"/>
    </xf>
    <xf numFmtId="0" fontId="29" fillId="29" borderId="13" xfId="0" applyFont="1" applyFill="1" applyBorder="1" applyAlignment="1" applyProtection="1">
      <alignment horizontal="center" vertical="center"/>
      <protection hidden="1"/>
    </xf>
    <xf numFmtId="0" fontId="29" fillId="29" borderId="0" xfId="0" applyFont="1" applyFill="1" applyAlignment="1" applyProtection="1">
      <alignment horizontal="center" vertical="center"/>
      <protection hidden="1"/>
    </xf>
    <xf numFmtId="0" fontId="29" fillId="29" borderId="58" xfId="0" applyFont="1" applyFill="1" applyBorder="1" applyAlignment="1" applyProtection="1">
      <alignment horizontal="center" vertical="center"/>
      <protection hidden="1"/>
    </xf>
    <xf numFmtId="0" fontId="29" fillId="29" borderId="144" xfId="0" applyFont="1" applyFill="1" applyBorder="1" applyAlignment="1" applyProtection="1">
      <alignment horizontal="center" vertical="center"/>
      <protection hidden="1"/>
    </xf>
    <xf numFmtId="0" fontId="29" fillId="29" borderId="145" xfId="0" applyFont="1" applyFill="1" applyBorder="1" applyAlignment="1" applyProtection="1">
      <alignment horizontal="center" vertical="center"/>
      <protection hidden="1"/>
    </xf>
    <xf numFmtId="0" fontId="29" fillId="29" borderId="240" xfId="0" applyFont="1" applyFill="1" applyBorder="1" applyAlignment="1" applyProtection="1">
      <alignment horizontal="center" vertical="center"/>
      <protection hidden="1"/>
    </xf>
    <xf numFmtId="0" fontId="29" fillId="29" borderId="247" xfId="0" applyFont="1" applyFill="1" applyBorder="1" applyAlignment="1" applyProtection="1">
      <alignment horizontal="center" vertical="center"/>
      <protection hidden="1"/>
    </xf>
    <xf numFmtId="0" fontId="29" fillId="29" borderId="20" xfId="0" applyFont="1" applyFill="1" applyBorder="1" applyAlignment="1" applyProtection="1">
      <alignment horizontal="center" vertical="center"/>
      <protection hidden="1"/>
    </xf>
    <xf numFmtId="0" fontId="29" fillId="29" borderId="67" xfId="0" applyFont="1" applyFill="1" applyBorder="1" applyAlignment="1" applyProtection="1">
      <alignment horizontal="center" vertical="center"/>
      <protection hidden="1"/>
    </xf>
    <xf numFmtId="178" fontId="27" fillId="29" borderId="13" xfId="0" applyNumberFormat="1" applyFont="1" applyFill="1" applyBorder="1" applyAlignment="1" applyProtection="1">
      <alignment horizontal="left" vertical="center" wrapText="1"/>
      <protection hidden="1"/>
    </xf>
    <xf numFmtId="178" fontId="88" fillId="29" borderId="0" xfId="0" applyNumberFormat="1" applyFont="1" applyFill="1" applyAlignment="1" applyProtection="1">
      <alignment vertical="center" wrapText="1"/>
      <protection hidden="1"/>
    </xf>
    <xf numFmtId="178" fontId="88" fillId="29" borderId="9" xfId="0" applyNumberFormat="1" applyFont="1" applyFill="1" applyBorder="1" applyAlignment="1" applyProtection="1">
      <alignment vertical="center" wrapText="1"/>
      <protection hidden="1"/>
    </xf>
    <xf numFmtId="178" fontId="88" fillId="29" borderId="13" xfId="0" applyNumberFormat="1" applyFont="1" applyFill="1" applyBorder="1" applyAlignment="1" applyProtection="1">
      <alignment vertical="center" wrapText="1"/>
      <protection hidden="1"/>
    </xf>
    <xf numFmtId="178" fontId="88" fillId="29" borderId="6" xfId="0" applyNumberFormat="1" applyFont="1" applyFill="1" applyBorder="1" applyAlignment="1" applyProtection="1">
      <alignment vertical="center" wrapText="1"/>
      <protection hidden="1"/>
    </xf>
    <xf numFmtId="178" fontId="88" fillId="29" borderId="7" xfId="0" applyNumberFormat="1" applyFont="1" applyFill="1" applyBorder="1" applyAlignment="1" applyProtection="1">
      <alignment vertical="center" wrapText="1"/>
      <protection hidden="1"/>
    </xf>
    <xf numFmtId="178" fontId="88" fillId="29" borderId="8" xfId="0" applyNumberFormat="1" applyFont="1" applyFill="1" applyBorder="1" applyAlignment="1" applyProtection="1">
      <alignment vertical="center" wrapText="1"/>
      <protection hidden="1"/>
    </xf>
    <xf numFmtId="178" fontId="88" fillId="29" borderId="65" xfId="0" applyNumberFormat="1" applyFont="1" applyFill="1" applyBorder="1" applyAlignment="1" applyProtection="1">
      <alignment vertical="center" wrapText="1"/>
      <protection hidden="1"/>
    </xf>
    <xf numFmtId="178" fontId="88" fillId="29" borderId="234" xfId="0" applyNumberFormat="1" applyFont="1" applyFill="1" applyBorder="1" applyAlignment="1" applyProtection="1">
      <alignment vertical="center" wrapText="1"/>
      <protection hidden="1"/>
    </xf>
    <xf numFmtId="178" fontId="88" fillId="29" borderId="235" xfId="0" applyNumberFormat="1" applyFont="1" applyFill="1" applyBorder="1" applyAlignment="1" applyProtection="1">
      <alignment vertical="center" wrapText="1"/>
      <protection hidden="1"/>
    </xf>
    <xf numFmtId="178" fontId="28" fillId="29" borderId="19" xfId="0" applyNumberFormat="1" applyFont="1" applyFill="1" applyBorder="1" applyAlignment="1" applyProtection="1">
      <alignment horizontal="left" vertical="center" shrinkToFit="1"/>
      <protection hidden="1"/>
    </xf>
    <xf numFmtId="178" fontId="28" fillId="29" borderId="239" xfId="0" applyNumberFormat="1" applyFont="1" applyFill="1" applyBorder="1" applyAlignment="1" applyProtection="1">
      <alignment horizontal="left" vertical="center" shrinkToFit="1"/>
      <protection hidden="1"/>
    </xf>
    <xf numFmtId="178" fontId="29" fillId="29" borderId="3" xfId="0" applyNumberFormat="1" applyFont="1" applyFill="1" applyBorder="1" applyAlignment="1" applyProtection="1">
      <alignment horizontal="center" vertical="center"/>
      <protection hidden="1"/>
    </xf>
    <xf numFmtId="178" fontId="29" fillId="29" borderId="4" xfId="0" applyNumberFormat="1" applyFont="1" applyFill="1" applyBorder="1" applyAlignment="1" applyProtection="1">
      <alignment horizontal="center" vertical="center"/>
      <protection hidden="1"/>
    </xf>
    <xf numFmtId="178" fontId="29" fillId="29" borderId="60" xfId="0" applyNumberFormat="1" applyFont="1" applyFill="1" applyBorder="1" applyAlignment="1" applyProtection="1">
      <alignment horizontal="center" vertical="center"/>
      <protection hidden="1"/>
    </xf>
    <xf numFmtId="178" fontId="29" fillId="29" borderId="237" xfId="0" applyNumberFormat="1" applyFont="1" applyFill="1" applyBorder="1" applyAlignment="1" applyProtection="1">
      <alignment horizontal="center" vertical="center"/>
      <protection hidden="1"/>
    </xf>
    <xf numFmtId="178" fontId="29" fillId="29" borderId="14" xfId="0" applyNumberFormat="1" applyFont="1" applyFill="1" applyBorder="1" applyAlignment="1" applyProtection="1">
      <alignment horizontal="center" vertical="center"/>
      <protection hidden="1"/>
    </xf>
    <xf numFmtId="178" fontId="29" fillId="29" borderId="236" xfId="0" applyNumberFormat="1" applyFont="1" applyFill="1" applyBorder="1" applyAlignment="1" applyProtection="1">
      <alignment horizontal="center" vertical="center"/>
      <protection hidden="1"/>
    </xf>
    <xf numFmtId="49" fontId="149" fillId="0" borderId="0" xfId="0" applyNumberFormat="1" applyFont="1" applyAlignment="1" applyProtection="1">
      <alignment horizontal="center" vertical="center"/>
      <protection hidden="1"/>
    </xf>
    <xf numFmtId="178" fontId="27" fillId="29" borderId="0" xfId="0" applyNumberFormat="1" applyFont="1" applyFill="1" applyAlignment="1" applyProtection="1">
      <alignment horizontal="center" vertical="center"/>
      <protection hidden="1"/>
    </xf>
    <xf numFmtId="178" fontId="28" fillId="29" borderId="0" xfId="0" applyNumberFormat="1" applyFont="1" applyFill="1" applyAlignment="1" applyProtection="1">
      <alignment horizontal="center" vertical="center"/>
      <protection hidden="1"/>
    </xf>
    <xf numFmtId="0" fontId="29" fillId="29" borderId="244" xfId="0" applyFont="1" applyFill="1" applyBorder="1" applyAlignment="1" applyProtection="1">
      <alignment horizontal="center" vertical="center"/>
      <protection hidden="1"/>
    </xf>
    <xf numFmtId="0" fontId="29" fillId="29" borderId="243" xfId="0" applyFont="1" applyFill="1" applyBorder="1" applyAlignment="1" applyProtection="1">
      <alignment horizontal="center" vertical="center"/>
      <protection hidden="1"/>
    </xf>
    <xf numFmtId="0" fontId="29" fillId="29" borderId="242" xfId="0" applyFont="1" applyFill="1" applyBorder="1" applyAlignment="1" applyProtection="1">
      <alignment horizontal="center" vertical="center"/>
      <protection hidden="1"/>
    </xf>
    <xf numFmtId="0" fontId="29" fillId="29" borderId="6" xfId="0" applyFont="1" applyFill="1" applyBorder="1" applyAlignment="1" applyProtection="1">
      <alignment horizontal="center" vertical="center"/>
      <protection hidden="1"/>
    </xf>
    <xf numFmtId="0" fontId="29" fillId="29" borderId="7" xfId="0" applyFont="1" applyFill="1" applyBorder="1" applyAlignment="1" applyProtection="1">
      <alignment horizontal="center" vertical="center"/>
      <protection hidden="1"/>
    </xf>
    <xf numFmtId="0" fontId="29" fillId="29" borderId="61" xfId="0" applyFont="1" applyFill="1" applyBorder="1" applyAlignment="1" applyProtection="1">
      <alignment horizontal="center" vertical="center"/>
      <protection hidden="1"/>
    </xf>
    <xf numFmtId="49" fontId="29" fillId="0" borderId="0" xfId="0" applyNumberFormat="1" applyFont="1" applyAlignment="1" applyProtection="1">
      <alignment horizontal="distributed" vertical="center"/>
      <protection hidden="1"/>
    </xf>
    <xf numFmtId="178" fontId="27" fillId="29" borderId="0" xfId="0" applyNumberFormat="1" applyFont="1" applyFill="1" applyAlignment="1" applyProtection="1">
      <alignment horizontal="left" vertical="center" wrapText="1"/>
      <protection hidden="1"/>
    </xf>
    <xf numFmtId="178" fontId="28" fillId="29" borderId="0" xfId="0" applyNumberFormat="1" applyFont="1" applyFill="1" applyAlignment="1" applyProtection="1">
      <alignment horizontal="left" vertical="center" wrapText="1"/>
      <protection hidden="1"/>
    </xf>
    <xf numFmtId="0" fontId="29" fillId="29" borderId="0" xfId="0" applyFont="1" applyFill="1" applyAlignment="1" applyProtection="1">
      <alignment horizontal="right" vertical="center"/>
      <protection hidden="1"/>
    </xf>
    <xf numFmtId="49" fontId="28" fillId="0" borderId="3" xfId="0" applyNumberFormat="1" applyFont="1" applyBorder="1" applyAlignment="1" applyProtection="1">
      <alignment horizontal="center" vertical="center"/>
      <protection hidden="1"/>
    </xf>
    <xf numFmtId="49" fontId="28" fillId="0" borderId="4" xfId="0" applyNumberFormat="1" applyFont="1" applyBorder="1" applyAlignment="1" applyProtection="1">
      <alignment horizontal="center" vertical="center"/>
      <protection hidden="1"/>
    </xf>
    <xf numFmtId="49" fontId="28" fillId="0" borderId="5" xfId="0" applyNumberFormat="1" applyFont="1" applyBorder="1" applyAlignment="1" applyProtection="1">
      <alignment horizontal="center" vertical="center"/>
      <protection hidden="1"/>
    </xf>
    <xf numFmtId="49" fontId="28" fillId="0" borderId="237" xfId="0" applyNumberFormat="1" applyFont="1" applyBorder="1" applyAlignment="1" applyProtection="1">
      <alignment horizontal="center" vertical="center"/>
      <protection hidden="1"/>
    </xf>
    <xf numFmtId="49" fontId="28" fillId="0" borderId="14" xfId="0" applyNumberFormat="1" applyFont="1" applyBorder="1" applyAlignment="1" applyProtection="1">
      <alignment horizontal="center" vertical="center"/>
      <protection hidden="1"/>
    </xf>
    <xf numFmtId="49" fontId="28" fillId="0" borderId="238" xfId="0" applyNumberFormat="1" applyFont="1" applyBorder="1" applyAlignment="1" applyProtection="1">
      <alignment horizontal="center" vertical="center"/>
      <protection hidden="1"/>
    </xf>
    <xf numFmtId="49" fontId="28" fillId="0" borderId="13" xfId="0" applyNumberFormat="1" applyFont="1" applyBorder="1" applyAlignment="1" applyProtection="1">
      <alignment horizontal="center" vertical="center"/>
      <protection hidden="1"/>
    </xf>
    <xf numFmtId="49" fontId="28" fillId="0" borderId="9" xfId="0" applyNumberFormat="1" applyFont="1" applyBorder="1" applyAlignment="1" applyProtection="1">
      <alignment horizontal="center" vertical="center"/>
      <protection hidden="1"/>
    </xf>
    <xf numFmtId="49" fontId="28" fillId="0" borderId="6" xfId="0" applyNumberFormat="1" applyFont="1" applyBorder="1" applyAlignment="1" applyProtection="1">
      <alignment horizontal="center" vertical="center"/>
      <protection hidden="1"/>
    </xf>
    <xf numFmtId="49" fontId="28" fillId="0" borderId="7" xfId="0" applyNumberFormat="1" applyFont="1" applyBorder="1" applyAlignment="1" applyProtection="1">
      <alignment horizontal="center" vertical="center"/>
      <protection hidden="1"/>
    </xf>
    <xf numFmtId="49" fontId="28" fillId="0" borderId="8" xfId="0" applyNumberFormat="1" applyFont="1" applyBorder="1" applyAlignment="1" applyProtection="1">
      <alignment horizontal="center" vertical="center"/>
      <protection hidden="1"/>
    </xf>
    <xf numFmtId="178" fontId="29" fillId="29" borderId="13" xfId="0" applyNumberFormat="1" applyFont="1" applyFill="1" applyBorder="1" applyAlignment="1" applyProtection="1">
      <alignment horizontal="center" vertical="center"/>
      <protection hidden="1"/>
    </xf>
    <xf numFmtId="178" fontId="29" fillId="29" borderId="0" xfId="0" applyNumberFormat="1" applyFont="1" applyFill="1" applyAlignment="1" applyProtection="1">
      <alignment horizontal="center" vertical="center"/>
      <protection hidden="1"/>
    </xf>
    <xf numFmtId="178" fontId="29" fillId="29" borderId="58" xfId="0" applyNumberFormat="1" applyFont="1" applyFill="1" applyBorder="1" applyAlignment="1" applyProtection="1">
      <alignment horizontal="center" vertical="center"/>
      <protection hidden="1"/>
    </xf>
    <xf numFmtId="178" fontId="29" fillId="29" borderId="6" xfId="0" applyNumberFormat="1" applyFont="1" applyFill="1" applyBorder="1" applyAlignment="1" applyProtection="1">
      <alignment horizontal="center" vertical="center"/>
      <protection hidden="1"/>
    </xf>
    <xf numFmtId="178" fontId="29" fillId="29" borderId="7" xfId="0" applyNumberFormat="1" applyFont="1" applyFill="1" applyBorder="1" applyAlignment="1" applyProtection="1">
      <alignment horizontal="center" vertical="center"/>
      <protection hidden="1"/>
    </xf>
    <xf numFmtId="178" fontId="29" fillId="29" borderId="61" xfId="0" applyNumberFormat="1" applyFont="1" applyFill="1" applyBorder="1" applyAlignment="1" applyProtection="1">
      <alignment horizontal="center" vertical="center"/>
      <protection hidden="1"/>
    </xf>
    <xf numFmtId="49" fontId="29" fillId="0" borderId="144" xfId="0" applyNumberFormat="1" applyFont="1" applyBorder="1" applyAlignment="1" applyProtection="1">
      <alignment horizontal="center" vertical="center"/>
      <protection hidden="1"/>
    </xf>
    <xf numFmtId="0" fontId="0" fillId="0" borderId="14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29" borderId="241" xfId="0" applyFill="1" applyBorder="1" applyAlignment="1" applyProtection="1">
      <alignment horizontal="center" vertical="center"/>
      <protection hidden="1"/>
    </xf>
    <xf numFmtId="0" fontId="0" fillId="29" borderId="7" xfId="0" applyFill="1" applyBorder="1" applyAlignment="1" applyProtection="1">
      <alignment horizontal="center" vertical="center"/>
      <protection hidden="1"/>
    </xf>
    <xf numFmtId="0" fontId="0" fillId="29" borderId="26" xfId="0" applyFill="1" applyBorder="1" applyAlignment="1" applyProtection="1">
      <alignment horizontal="center" vertical="center"/>
      <protection hidden="1"/>
    </xf>
    <xf numFmtId="49" fontId="28" fillId="0" borderId="237" xfId="0" applyNumberFormat="1" applyFont="1" applyBorder="1" applyAlignment="1" applyProtection="1">
      <alignment horizontal="center" vertical="center" wrapText="1"/>
      <protection hidden="1"/>
    </xf>
    <xf numFmtId="49" fontId="28" fillId="0" borderId="14" xfId="0" applyNumberFormat="1" applyFont="1" applyBorder="1" applyAlignment="1" applyProtection="1">
      <alignment horizontal="center" vertical="center" wrapText="1"/>
      <protection hidden="1"/>
    </xf>
    <xf numFmtId="49" fontId="28" fillId="0" borderId="238" xfId="0" applyNumberFormat="1" applyFont="1" applyBorder="1" applyAlignment="1" applyProtection="1">
      <alignment horizontal="center" vertical="center" wrapText="1"/>
      <protection hidden="1"/>
    </xf>
    <xf numFmtId="49" fontId="28" fillId="0" borderId="65" xfId="0" applyNumberFormat="1" applyFont="1" applyBorder="1" applyAlignment="1" applyProtection="1">
      <alignment horizontal="center" vertical="center"/>
      <protection hidden="1"/>
    </xf>
    <xf numFmtId="49" fontId="28" fillId="0" borderId="234" xfId="0" applyNumberFormat="1" applyFont="1" applyBorder="1" applyAlignment="1" applyProtection="1">
      <alignment horizontal="center" vertical="center"/>
      <protection hidden="1"/>
    </xf>
    <xf numFmtId="49" fontId="28" fillId="0" borderId="235" xfId="0" applyNumberFormat="1" applyFont="1" applyBorder="1" applyAlignment="1" applyProtection="1">
      <alignment horizontal="center" vertical="center"/>
      <protection hidden="1"/>
    </xf>
    <xf numFmtId="178" fontId="88" fillId="29" borderId="144" xfId="0" applyNumberFormat="1" applyFont="1" applyFill="1" applyBorder="1" applyAlignment="1" applyProtection="1">
      <alignment vertical="center" wrapText="1"/>
      <protection hidden="1"/>
    </xf>
    <xf numFmtId="178" fontId="88" fillId="29" borderId="145" xfId="0" applyNumberFormat="1" applyFont="1" applyFill="1" applyBorder="1" applyAlignment="1" applyProtection="1">
      <alignment vertical="center" wrapText="1"/>
      <protection hidden="1"/>
    </xf>
    <xf numFmtId="178" fontId="88" fillId="29" borderId="146" xfId="0" applyNumberFormat="1" applyFont="1" applyFill="1" applyBorder="1" applyAlignment="1" applyProtection="1">
      <alignment vertical="center" wrapText="1"/>
      <protection hidden="1"/>
    </xf>
    <xf numFmtId="49" fontId="26" fillId="0" borderId="3" xfId="0" applyNumberFormat="1" applyFont="1" applyBorder="1" applyAlignment="1" applyProtection="1">
      <alignment horizontal="center" vertical="center"/>
      <protection hidden="1"/>
    </xf>
    <xf numFmtId="49" fontId="26" fillId="0" borderId="4" xfId="0" applyNumberFormat="1" applyFont="1" applyBorder="1" applyAlignment="1" applyProtection="1">
      <alignment horizontal="center" vertical="center"/>
      <protection hidden="1"/>
    </xf>
    <xf numFmtId="49" fontId="26" fillId="0" borderId="5" xfId="0" applyNumberFormat="1" applyFont="1" applyBorder="1" applyAlignment="1" applyProtection="1">
      <alignment horizontal="center" vertical="center"/>
      <protection hidden="1"/>
    </xf>
    <xf numFmtId="49" fontId="26" fillId="0" borderId="13" xfId="0" applyNumberFormat="1" applyFont="1" applyBorder="1" applyAlignment="1" applyProtection="1">
      <alignment horizontal="center" vertical="center"/>
      <protection hidden="1"/>
    </xf>
    <xf numFmtId="49" fontId="26" fillId="0" borderId="0" xfId="0" applyNumberFormat="1" applyFont="1" applyAlignment="1" applyProtection="1">
      <alignment horizontal="center" vertical="center"/>
      <protection hidden="1"/>
    </xf>
    <xf numFmtId="49" fontId="26" fillId="0" borderId="9" xfId="0" applyNumberFormat="1" applyFont="1" applyBorder="1" applyAlignment="1" applyProtection="1">
      <alignment horizontal="center" vertical="center"/>
      <protection hidden="1"/>
    </xf>
    <xf numFmtId="49" fontId="26" fillId="0" borderId="6" xfId="0" applyNumberFormat="1" applyFont="1" applyBorder="1" applyAlignment="1" applyProtection="1">
      <alignment horizontal="center" vertical="center"/>
      <protection hidden="1"/>
    </xf>
    <xf numFmtId="49" fontId="26" fillId="0" borderId="7" xfId="0" applyNumberFormat="1" applyFont="1" applyBorder="1" applyAlignment="1" applyProtection="1">
      <alignment horizontal="center" vertical="center"/>
      <protection hidden="1"/>
    </xf>
    <xf numFmtId="49" fontId="26" fillId="0" borderId="8" xfId="0" applyNumberFormat="1" applyFont="1" applyBorder="1" applyAlignment="1" applyProtection="1">
      <alignment horizontal="center" vertical="center"/>
      <protection hidden="1"/>
    </xf>
    <xf numFmtId="49" fontId="26" fillId="0" borderId="244" xfId="0" applyNumberFormat="1" applyFont="1" applyBorder="1" applyAlignment="1" applyProtection="1">
      <alignment horizontal="center" vertical="center" shrinkToFit="1"/>
      <protection hidden="1"/>
    </xf>
    <xf numFmtId="49" fontId="26" fillId="0" borderId="243" xfId="0" applyNumberFormat="1" applyFont="1" applyBorder="1" applyAlignment="1" applyProtection="1">
      <alignment horizontal="center" vertical="center" shrinkToFit="1"/>
      <protection hidden="1"/>
    </xf>
    <xf numFmtId="49" fontId="26" fillId="0" borderId="245" xfId="0" applyNumberFormat="1" applyFont="1" applyBorder="1" applyAlignment="1" applyProtection="1">
      <alignment horizontal="center" vertical="center" shrinkToFit="1"/>
      <protection hidden="1"/>
    </xf>
    <xf numFmtId="49" fontId="26" fillId="0" borderId="6" xfId="0" applyNumberFormat="1" applyFont="1" applyBorder="1" applyAlignment="1" applyProtection="1">
      <alignment horizontal="center" vertical="center" shrinkToFit="1"/>
      <protection hidden="1"/>
    </xf>
    <xf numFmtId="49" fontId="26" fillId="0" borderId="7" xfId="0" applyNumberFormat="1" applyFont="1" applyBorder="1" applyAlignment="1" applyProtection="1">
      <alignment horizontal="center" vertical="center" shrinkToFit="1"/>
      <protection hidden="1"/>
    </xf>
    <xf numFmtId="49" fontId="26" fillId="0" borderId="8" xfId="0" applyNumberFormat="1" applyFont="1" applyBorder="1" applyAlignment="1" applyProtection="1">
      <alignment horizontal="center" vertical="center" shrinkToFit="1"/>
      <protection hidden="1"/>
    </xf>
    <xf numFmtId="0" fontId="28" fillId="29" borderId="244" xfId="0" applyFont="1" applyFill="1" applyBorder="1" applyAlignment="1" applyProtection="1">
      <alignment horizontal="center" vertical="center" wrapText="1"/>
      <protection hidden="1"/>
    </xf>
    <xf numFmtId="0" fontId="28" fillId="29" borderId="243" xfId="0" applyFont="1" applyFill="1" applyBorder="1" applyAlignment="1" applyProtection="1">
      <alignment horizontal="center" vertical="center" wrapText="1"/>
      <protection hidden="1"/>
    </xf>
    <xf numFmtId="0" fontId="0" fillId="29" borderId="243" xfId="0" applyFill="1" applyBorder="1" applyAlignment="1" applyProtection="1">
      <alignment horizontal="center" vertical="center" wrapText="1"/>
      <protection hidden="1"/>
    </xf>
    <xf numFmtId="0" fontId="0" fillId="29" borderId="245" xfId="0" applyFill="1" applyBorder="1" applyAlignment="1" applyProtection="1">
      <alignment horizontal="center" vertical="center" wrapText="1"/>
      <protection hidden="1"/>
    </xf>
    <xf numFmtId="0" fontId="28" fillId="29" borderId="13" xfId="0" applyFont="1" applyFill="1" applyBorder="1" applyAlignment="1" applyProtection="1">
      <alignment horizontal="center" vertical="center" wrapText="1"/>
      <protection hidden="1"/>
    </xf>
    <xf numFmtId="0" fontId="28" fillId="29" borderId="0" xfId="0" applyFont="1" applyFill="1" applyAlignment="1" applyProtection="1">
      <alignment horizontal="center" vertical="center" wrapText="1"/>
      <protection hidden="1"/>
    </xf>
    <xf numFmtId="0" fontId="0" fillId="29" borderId="0" xfId="0" applyFill="1" applyAlignment="1" applyProtection="1">
      <alignment horizontal="center" vertical="center" wrapText="1"/>
      <protection hidden="1"/>
    </xf>
    <xf numFmtId="0" fontId="0" fillId="29" borderId="9" xfId="0" applyFill="1" applyBorder="1" applyAlignment="1" applyProtection="1">
      <alignment horizontal="center" vertical="center" wrapText="1"/>
      <protection hidden="1"/>
    </xf>
    <xf numFmtId="0" fontId="28" fillId="29" borderId="6" xfId="0" applyFont="1" applyFill="1" applyBorder="1" applyAlignment="1" applyProtection="1">
      <alignment horizontal="center" vertical="center" wrapText="1"/>
      <protection hidden="1"/>
    </xf>
    <xf numFmtId="0" fontId="28" fillId="29" borderId="7" xfId="0" applyFont="1" applyFill="1" applyBorder="1" applyAlignment="1" applyProtection="1">
      <alignment horizontal="center" vertical="center" wrapText="1"/>
      <protection hidden="1"/>
    </xf>
    <xf numFmtId="0" fontId="0" fillId="29" borderId="7" xfId="0" applyFill="1" applyBorder="1" applyAlignment="1" applyProtection="1">
      <alignment horizontal="center" vertical="center" wrapText="1"/>
      <protection hidden="1"/>
    </xf>
    <xf numFmtId="0" fontId="0" fillId="29" borderId="8" xfId="0" applyFill="1" applyBorder="1" applyAlignment="1" applyProtection="1">
      <alignment horizontal="center" vertical="center" wrapText="1"/>
      <protection hidden="1"/>
    </xf>
    <xf numFmtId="178" fontId="146" fillId="29" borderId="144" xfId="0" applyNumberFormat="1" applyFont="1" applyFill="1" applyBorder="1" applyAlignment="1" applyProtection="1">
      <alignment vertical="center" wrapText="1"/>
      <protection hidden="1"/>
    </xf>
    <xf numFmtId="49" fontId="26" fillId="0" borderId="13" xfId="0" applyNumberFormat="1" applyFont="1" applyBorder="1" applyAlignment="1" applyProtection="1">
      <alignment horizontal="center" vertical="center" shrinkToFit="1"/>
      <protection hidden="1"/>
    </xf>
    <xf numFmtId="49" fontId="26" fillId="0" borderId="0" xfId="0" applyNumberFormat="1" applyFont="1" applyAlignment="1" applyProtection="1">
      <alignment horizontal="center" vertical="center" shrinkToFit="1"/>
      <protection hidden="1"/>
    </xf>
    <xf numFmtId="49" fontId="26" fillId="0" borderId="9" xfId="0" applyNumberFormat="1" applyFont="1" applyBorder="1" applyAlignment="1" applyProtection="1">
      <alignment horizontal="center" vertical="center" shrinkToFit="1"/>
      <protection hidden="1"/>
    </xf>
    <xf numFmtId="0" fontId="28" fillId="29" borderId="13" xfId="0" applyFont="1" applyFill="1" applyBorder="1" applyAlignment="1" applyProtection="1">
      <alignment horizontal="center" vertical="center" shrinkToFit="1"/>
      <protection hidden="1"/>
    </xf>
    <xf numFmtId="0" fontId="0" fillId="29" borderId="9" xfId="0" applyFill="1" applyBorder="1" applyAlignment="1" applyProtection="1">
      <alignment horizontal="center" vertical="center"/>
      <protection hidden="1"/>
    </xf>
    <xf numFmtId="0" fontId="0" fillId="29" borderId="6" xfId="0" applyFill="1" applyBorder="1" applyAlignment="1" applyProtection="1">
      <alignment horizontal="center" vertical="center"/>
      <protection hidden="1"/>
    </xf>
    <xf numFmtId="0" fontId="0" fillId="29" borderId="8" xfId="0" applyFill="1" applyBorder="1" applyAlignment="1" applyProtection="1">
      <alignment horizontal="center" vertical="center"/>
      <protection hidden="1"/>
    </xf>
    <xf numFmtId="0" fontId="29" fillId="29" borderId="3" xfId="0" applyFont="1" applyFill="1" applyBorder="1" applyAlignment="1" applyProtection="1">
      <alignment horizontal="center" vertical="center" shrinkToFit="1"/>
      <protection hidden="1"/>
    </xf>
    <xf numFmtId="0" fontId="0" fillId="29" borderId="4" xfId="0" applyFill="1" applyBorder="1" applyAlignment="1" applyProtection="1">
      <alignment horizontal="center" vertical="center" shrinkToFit="1"/>
      <protection hidden="1"/>
    </xf>
    <xf numFmtId="0" fontId="0" fillId="29" borderId="60" xfId="0" applyFill="1" applyBorder="1" applyAlignment="1" applyProtection="1">
      <alignment horizontal="center" vertical="center" shrinkToFit="1"/>
      <protection hidden="1"/>
    </xf>
    <xf numFmtId="0" fontId="0" fillId="29" borderId="6" xfId="0" applyFill="1" applyBorder="1" applyAlignment="1" applyProtection="1">
      <alignment horizontal="center" vertical="center" shrinkToFit="1"/>
      <protection hidden="1"/>
    </xf>
    <xf numFmtId="0" fontId="0" fillId="29" borderId="7" xfId="0" applyFill="1" applyBorder="1" applyAlignment="1" applyProtection="1">
      <alignment horizontal="center" vertical="center" shrinkToFit="1"/>
      <protection hidden="1"/>
    </xf>
    <xf numFmtId="0" fontId="0" fillId="29" borderId="61" xfId="0" applyFill="1" applyBorder="1" applyAlignment="1" applyProtection="1">
      <alignment horizontal="center" vertical="center" shrinkToFit="1"/>
      <protection hidden="1"/>
    </xf>
    <xf numFmtId="49" fontId="28" fillId="0" borderId="3" xfId="0" applyNumberFormat="1" applyFont="1" applyBorder="1" applyAlignment="1" applyProtection="1">
      <alignment horizontal="left" vertical="center" shrinkToFit="1"/>
      <protection hidden="1"/>
    </xf>
    <xf numFmtId="0" fontId="0" fillId="0" borderId="4" xfId="0" applyBorder="1" applyAlignment="1" applyProtection="1">
      <alignment horizontal="left" vertical="center" shrinkToFit="1"/>
      <protection hidden="1"/>
    </xf>
    <xf numFmtId="0" fontId="0" fillId="0" borderId="6" xfId="0" applyBorder="1" applyAlignment="1" applyProtection="1">
      <alignment horizontal="left" vertical="center" shrinkToFit="1"/>
      <protection hidden="1"/>
    </xf>
    <xf numFmtId="0" fontId="0" fillId="0" borderId="7" xfId="0" applyBorder="1" applyAlignment="1" applyProtection="1">
      <alignment horizontal="left" vertical="center" shrinkToFit="1"/>
      <protection hidden="1"/>
    </xf>
    <xf numFmtId="0" fontId="0" fillId="0" borderId="60" xfId="0" applyBorder="1" applyAlignment="1" applyProtection="1">
      <alignment horizontal="left" vertical="center" shrinkToFit="1"/>
      <protection hidden="1"/>
    </xf>
    <xf numFmtId="0" fontId="0" fillId="0" borderId="61" xfId="0" applyBorder="1" applyAlignment="1" applyProtection="1">
      <alignment horizontal="left" vertical="center" shrinkToFit="1"/>
      <protection hidden="1"/>
    </xf>
    <xf numFmtId="185" fontId="0" fillId="29" borderId="4" xfId="0" applyNumberFormat="1" applyFill="1" applyBorder="1" applyAlignment="1" applyProtection="1">
      <alignment horizontal="right" vertical="center" shrinkToFit="1"/>
      <protection hidden="1"/>
    </xf>
    <xf numFmtId="185" fontId="0" fillId="0" borderId="4" xfId="0" applyNumberFormat="1" applyBorder="1" applyAlignment="1" applyProtection="1">
      <alignment horizontal="right" vertical="center" shrinkToFit="1"/>
      <protection hidden="1"/>
    </xf>
    <xf numFmtId="185" fontId="0" fillId="0" borderId="7" xfId="0" applyNumberFormat="1" applyBorder="1" applyAlignment="1" applyProtection="1">
      <alignment horizontal="right" vertical="center" shrinkToFit="1"/>
      <protection hidden="1"/>
    </xf>
    <xf numFmtId="0" fontId="28" fillId="29" borderId="3" xfId="0" applyFont="1" applyFill="1" applyBorder="1" applyAlignment="1" applyProtection="1">
      <alignment horizontal="center" vertical="center" shrinkToFit="1"/>
      <protection hidden="1"/>
    </xf>
    <xf numFmtId="0" fontId="0" fillId="29" borderId="5" xfId="0" applyFill="1" applyBorder="1" applyAlignment="1" applyProtection="1">
      <alignment horizontal="center" vertical="center"/>
      <protection hidden="1"/>
    </xf>
    <xf numFmtId="0" fontId="0" fillId="29" borderId="13" xfId="0" applyFill="1" applyBorder="1" applyAlignment="1" applyProtection="1">
      <alignment horizontal="center" vertical="center"/>
      <protection hidden="1"/>
    </xf>
    <xf numFmtId="49" fontId="90" fillId="0" borderId="0" xfId="0" applyNumberFormat="1" applyFont="1" applyAlignment="1" applyProtection="1">
      <alignment horizontal="center" vertical="center"/>
      <protection hidden="1"/>
    </xf>
    <xf numFmtId="0" fontId="88" fillId="29" borderId="0" xfId="0" applyFont="1" applyFill="1" applyAlignment="1" applyProtection="1">
      <alignment horizontal="right" vertical="center"/>
      <protection hidden="1"/>
    </xf>
    <xf numFmtId="49" fontId="88" fillId="0" borderId="0" xfId="0" applyNumberFormat="1" applyFont="1" applyAlignment="1" applyProtection="1">
      <alignment horizontal="distributed" vertical="center"/>
      <protection hidden="1"/>
    </xf>
    <xf numFmtId="0" fontId="0" fillId="0" borderId="0" xfId="0" applyAlignment="1">
      <alignment horizontal="distributed" vertical="center"/>
    </xf>
    <xf numFmtId="49" fontId="88" fillId="0" borderId="0" xfId="0" applyNumberFormat="1" applyFont="1" applyProtection="1">
      <alignment vertical="center"/>
      <protection hidden="1"/>
    </xf>
    <xf numFmtId="178" fontId="88" fillId="29" borderId="7" xfId="0" applyNumberFormat="1" applyFont="1" applyFill="1" applyBorder="1" applyAlignment="1" applyProtection="1">
      <alignment vertical="center" shrinkToFit="1"/>
      <protection hidden="1"/>
    </xf>
    <xf numFmtId="178" fontId="0" fillId="29" borderId="7" xfId="0" applyNumberFormat="1" applyFill="1" applyBorder="1" applyAlignment="1">
      <alignment vertical="center" shrinkToFit="1"/>
    </xf>
    <xf numFmtId="178" fontId="88" fillId="29" borderId="11" xfId="0" applyNumberFormat="1" applyFont="1" applyFill="1" applyBorder="1" applyAlignment="1" applyProtection="1">
      <alignment vertical="center" shrinkToFit="1"/>
      <protection hidden="1"/>
    </xf>
    <xf numFmtId="178" fontId="0" fillId="29" borderId="11" xfId="0" applyNumberFormat="1" applyFill="1" applyBorder="1" applyAlignment="1">
      <alignment vertical="center" shrinkToFit="1"/>
    </xf>
    <xf numFmtId="49" fontId="52" fillId="0" borderId="0" xfId="0" applyNumberFormat="1" applyFont="1" applyAlignment="1" applyProtection="1">
      <alignment vertical="center" shrinkToFit="1"/>
      <protection hidden="1"/>
    </xf>
    <xf numFmtId="49" fontId="31" fillId="0" borderId="0" xfId="0" applyNumberFormat="1" applyFont="1" applyAlignment="1" applyProtection="1">
      <alignment horizontal="center" vertical="center" shrinkToFit="1"/>
      <protection hidden="1"/>
    </xf>
    <xf numFmtId="49" fontId="26" fillId="0" borderId="0" xfId="0" applyNumberFormat="1" applyFont="1" applyAlignment="1" applyProtection="1">
      <alignment vertical="center" shrinkToFit="1"/>
      <protection hidden="1"/>
    </xf>
    <xf numFmtId="49" fontId="45" fillId="0" borderId="0" xfId="0" applyNumberFormat="1" applyFont="1" applyAlignment="1" applyProtection="1">
      <alignment horizontal="center" vertical="center" shrinkToFit="1"/>
      <protection hidden="1"/>
    </xf>
    <xf numFmtId="49" fontId="104" fillId="0" borderId="0" xfId="0" applyNumberFormat="1" applyFont="1" applyAlignment="1" applyProtection="1">
      <alignment horizontal="center" vertical="top" shrinkToFit="1"/>
      <protection hidden="1"/>
    </xf>
    <xf numFmtId="49" fontId="50" fillId="0" borderId="0" xfId="0" applyNumberFormat="1" applyFont="1" applyAlignment="1" applyProtection="1">
      <alignment horizontal="left" vertical="center" shrinkToFit="1"/>
      <protection hidden="1"/>
    </xf>
    <xf numFmtId="49" fontId="52" fillId="0" borderId="7" xfId="0" applyNumberFormat="1" applyFont="1" applyBorder="1" applyAlignment="1" applyProtection="1">
      <alignment vertical="center" shrinkToFit="1"/>
      <protection hidden="1"/>
    </xf>
    <xf numFmtId="49" fontId="54" fillId="0" borderId="10" xfId="0" applyNumberFormat="1" applyFont="1" applyBorder="1" applyAlignment="1" applyProtection="1">
      <alignment horizontal="center" vertical="center" shrinkToFit="1"/>
      <protection hidden="1"/>
    </xf>
    <xf numFmtId="49" fontId="54" fillId="0" borderId="11" xfId="0" applyNumberFormat="1" applyFont="1" applyBorder="1" applyAlignment="1" applyProtection="1">
      <alignment horizontal="center" vertical="center" shrinkToFit="1"/>
      <protection hidden="1"/>
    </xf>
    <xf numFmtId="49" fontId="54" fillId="0" borderId="12" xfId="0" applyNumberFormat="1" applyFont="1" applyBorder="1" applyAlignment="1" applyProtection="1">
      <alignment horizontal="center" vertical="center" shrinkToFit="1"/>
      <protection hidden="1"/>
    </xf>
    <xf numFmtId="49" fontId="52" fillId="0" borderId="4" xfId="0" applyNumberFormat="1" applyFont="1" applyBorder="1" applyAlignment="1" applyProtection="1">
      <alignment vertical="center" shrinkToFit="1"/>
      <protection hidden="1"/>
    </xf>
    <xf numFmtId="49" fontId="45" fillId="0" borderId="55" xfId="0" applyNumberFormat="1" applyFont="1" applyBorder="1" applyAlignment="1" applyProtection="1">
      <alignment horizontal="center" vertical="center" shrinkToFit="1"/>
      <protection hidden="1"/>
    </xf>
    <xf numFmtId="49" fontId="45" fillId="0" borderId="54" xfId="0" applyNumberFormat="1" applyFont="1" applyBorder="1" applyAlignment="1" applyProtection="1">
      <alignment horizontal="center" vertical="center" shrinkToFit="1"/>
      <protection hidden="1"/>
    </xf>
    <xf numFmtId="49" fontId="45" fillId="0" borderId="56" xfId="0" applyNumberFormat="1" applyFont="1" applyBorder="1" applyAlignment="1" applyProtection="1">
      <alignment horizontal="center" vertical="center" shrinkToFit="1"/>
      <protection hidden="1"/>
    </xf>
    <xf numFmtId="49" fontId="45" fillId="0" borderId="63" xfId="0" applyNumberFormat="1" applyFont="1" applyBorder="1" applyAlignment="1" applyProtection="1">
      <alignment horizontal="center" vertical="center" shrinkToFit="1"/>
      <protection hidden="1"/>
    </xf>
    <xf numFmtId="49" fontId="45" fillId="0" borderId="20" xfId="0" applyNumberFormat="1" applyFont="1" applyBorder="1" applyAlignment="1" applyProtection="1">
      <alignment horizontal="center" vertical="center" shrinkToFit="1"/>
      <protection hidden="1"/>
    </xf>
    <xf numFmtId="49" fontId="45" fillId="0" borderId="67" xfId="0" applyNumberFormat="1" applyFont="1" applyBorder="1" applyAlignment="1" applyProtection="1">
      <alignment horizontal="center" vertical="center" shrinkToFit="1"/>
      <protection hidden="1"/>
    </xf>
    <xf numFmtId="49" fontId="52" fillId="12" borderId="55" xfId="0" applyNumberFormat="1" applyFont="1" applyFill="1" applyBorder="1" applyAlignment="1" applyProtection="1">
      <alignment vertical="center" shrinkToFit="1"/>
      <protection hidden="1"/>
    </xf>
    <xf numFmtId="49" fontId="52" fillId="12" borderId="54" xfId="0" applyNumberFormat="1" applyFont="1" applyFill="1" applyBorder="1" applyAlignment="1" applyProtection="1">
      <alignment vertical="center" shrinkToFit="1"/>
      <protection hidden="1"/>
    </xf>
    <xf numFmtId="49" fontId="52" fillId="12" borderId="56" xfId="0" applyNumberFormat="1" applyFont="1" applyFill="1" applyBorder="1" applyAlignment="1" applyProtection="1">
      <alignment vertical="center" shrinkToFit="1"/>
      <protection hidden="1"/>
    </xf>
    <xf numFmtId="49" fontId="52" fillId="12" borderId="63" xfId="0" applyNumberFormat="1" applyFont="1" applyFill="1" applyBorder="1" applyAlignment="1" applyProtection="1">
      <alignment vertical="center" shrinkToFit="1"/>
      <protection hidden="1"/>
    </xf>
    <xf numFmtId="49" fontId="52" fillId="12" borderId="20" xfId="0" applyNumberFormat="1" applyFont="1" applyFill="1" applyBorder="1" applyAlignment="1" applyProtection="1">
      <alignment vertical="center" shrinkToFit="1"/>
      <protection hidden="1"/>
    </xf>
    <xf numFmtId="49" fontId="52" fillId="12" borderId="67" xfId="0" applyNumberFormat="1" applyFont="1" applyFill="1" applyBorder="1" applyAlignment="1" applyProtection="1">
      <alignment vertical="center" shrinkToFit="1"/>
      <protection hidden="1"/>
    </xf>
    <xf numFmtId="49" fontId="31" fillId="0" borderId="7" xfId="0" applyNumberFormat="1" applyFont="1" applyBorder="1" applyAlignment="1" applyProtection="1">
      <alignment vertical="center" shrinkToFit="1"/>
      <protection hidden="1"/>
    </xf>
    <xf numFmtId="178" fontId="103" fillId="29" borderId="0" xfId="0" applyNumberFormat="1" applyFont="1" applyFill="1" applyAlignment="1" applyProtection="1">
      <alignment horizontal="center" vertical="center" shrinkToFit="1"/>
      <protection hidden="1"/>
    </xf>
    <xf numFmtId="178" fontId="103" fillId="2" borderId="0" xfId="0" applyNumberFormat="1" applyFont="1" applyFill="1" applyAlignment="1" applyProtection="1">
      <alignment horizontal="center" vertical="center" shrinkToFit="1"/>
      <protection hidden="1"/>
    </xf>
    <xf numFmtId="178" fontId="45" fillId="0" borderId="3" xfId="0" applyNumberFormat="1" applyFont="1" applyBorder="1" applyAlignment="1" applyProtection="1">
      <alignment horizontal="center" vertical="center" shrinkToFit="1"/>
      <protection hidden="1"/>
    </xf>
    <xf numFmtId="178" fontId="45" fillId="0" borderId="4" xfId="0" applyNumberFormat="1" applyFont="1" applyBorder="1" applyAlignment="1" applyProtection="1">
      <alignment horizontal="center" vertical="center" shrinkToFit="1"/>
      <protection hidden="1"/>
    </xf>
    <xf numFmtId="178" fontId="45" fillId="0" borderId="5" xfId="0" applyNumberFormat="1" applyFont="1" applyBorder="1" applyAlignment="1" applyProtection="1">
      <alignment horizontal="center" vertical="center" shrinkToFit="1"/>
      <protection hidden="1"/>
    </xf>
    <xf numFmtId="178" fontId="45" fillId="0" borderId="6" xfId="0" applyNumberFormat="1" applyFont="1" applyBorder="1" applyAlignment="1" applyProtection="1">
      <alignment horizontal="center" vertical="center" shrinkToFit="1"/>
      <protection hidden="1"/>
    </xf>
    <xf numFmtId="178" fontId="45" fillId="0" borderId="7" xfId="0" applyNumberFormat="1" applyFont="1" applyBorder="1" applyAlignment="1" applyProtection="1">
      <alignment horizontal="center" vertical="center" shrinkToFit="1"/>
      <protection hidden="1"/>
    </xf>
    <xf numFmtId="178" fontId="45" fillId="0" borderId="8" xfId="0" applyNumberFormat="1" applyFont="1" applyBorder="1" applyAlignment="1" applyProtection="1">
      <alignment horizontal="center" vertical="center" shrinkToFit="1"/>
      <protection hidden="1"/>
    </xf>
    <xf numFmtId="178" fontId="56" fillId="0" borderId="42" xfId="0" applyNumberFormat="1" applyFont="1" applyBorder="1" applyAlignment="1" applyProtection="1">
      <alignment horizontal="center" vertical="center" shrinkToFit="1"/>
      <protection hidden="1"/>
    </xf>
    <xf numFmtId="178" fontId="56" fillId="0" borderId="21" xfId="0" applyNumberFormat="1" applyFont="1" applyBorder="1" applyAlignment="1" applyProtection="1">
      <alignment horizontal="center" vertical="center" shrinkToFit="1"/>
      <protection hidden="1"/>
    </xf>
    <xf numFmtId="178" fontId="25" fillId="29" borderId="21" xfId="0" applyNumberFormat="1" applyFont="1" applyFill="1" applyBorder="1" applyAlignment="1" applyProtection="1">
      <alignment horizontal="left" vertical="center" indent="1" shrinkToFit="1"/>
      <protection hidden="1"/>
    </xf>
    <xf numFmtId="178" fontId="25" fillId="2" borderId="21" xfId="0" applyNumberFormat="1" applyFont="1" applyFill="1" applyBorder="1" applyAlignment="1" applyProtection="1">
      <alignment horizontal="left" vertical="center" indent="1" shrinkToFit="1"/>
      <protection hidden="1"/>
    </xf>
    <xf numFmtId="178" fontId="52" fillId="0" borderId="21" xfId="0" applyNumberFormat="1" applyFont="1" applyBorder="1" applyAlignment="1" applyProtection="1">
      <alignment vertical="center" shrinkToFit="1"/>
      <protection hidden="1"/>
    </xf>
    <xf numFmtId="178" fontId="52" fillId="0" borderId="43" xfId="0" applyNumberFormat="1" applyFont="1" applyBorder="1" applyAlignment="1" applyProtection="1">
      <alignment vertical="center" shrinkToFit="1"/>
      <protection hidden="1"/>
    </xf>
    <xf numFmtId="178" fontId="50" fillId="29" borderId="6" xfId="0" applyNumberFormat="1" applyFont="1" applyFill="1" applyBorder="1" applyAlignment="1" applyProtection="1">
      <alignment horizontal="left" vertical="center" indent="4" shrinkToFit="1"/>
      <protection hidden="1"/>
    </xf>
    <xf numFmtId="178" fontId="50" fillId="2" borderId="7" xfId="0" applyNumberFormat="1" applyFont="1" applyFill="1" applyBorder="1" applyAlignment="1" applyProtection="1">
      <alignment horizontal="left" vertical="center" indent="4" shrinkToFit="1"/>
      <protection hidden="1"/>
    </xf>
    <xf numFmtId="178" fontId="52" fillId="0" borderId="7" xfId="0" applyNumberFormat="1" applyFont="1" applyBorder="1" applyAlignment="1" applyProtection="1">
      <alignment vertical="center" shrinkToFit="1"/>
      <protection hidden="1"/>
    </xf>
    <xf numFmtId="178" fontId="52" fillId="0" borderId="8" xfId="0" applyNumberFormat="1" applyFont="1" applyBorder="1" applyAlignment="1" applyProtection="1">
      <alignment vertical="center" shrinkToFit="1"/>
      <protection hidden="1"/>
    </xf>
    <xf numFmtId="178" fontId="52" fillId="0" borderId="4" xfId="0" applyNumberFormat="1" applyFont="1" applyBorder="1" applyAlignment="1" applyProtection="1">
      <alignment vertical="center" shrinkToFit="1"/>
      <protection hidden="1"/>
    </xf>
    <xf numFmtId="178" fontId="45" fillId="0" borderId="10" xfId="0" applyNumberFormat="1" applyFont="1" applyBorder="1" applyAlignment="1" applyProtection="1">
      <alignment horizontal="center" vertical="center" shrinkToFit="1"/>
      <protection hidden="1"/>
    </xf>
    <xf numFmtId="178" fontId="45" fillId="0" borderId="11" xfId="0" applyNumberFormat="1" applyFont="1" applyBorder="1" applyAlignment="1" applyProtection="1">
      <alignment horizontal="center" vertical="center" shrinkToFit="1"/>
      <protection hidden="1"/>
    </xf>
    <xf numFmtId="178" fontId="45" fillId="0" borderId="12" xfId="0" applyNumberFormat="1" applyFont="1" applyBorder="1" applyAlignment="1" applyProtection="1">
      <alignment horizontal="center" vertical="center" shrinkToFit="1"/>
      <protection hidden="1"/>
    </xf>
    <xf numFmtId="178" fontId="45" fillId="29" borderId="10" xfId="0" applyNumberFormat="1" applyFont="1" applyFill="1" applyBorder="1" applyAlignment="1" applyProtection="1">
      <alignment horizontal="center" vertical="center" shrinkToFit="1"/>
      <protection hidden="1"/>
    </xf>
    <xf numFmtId="178" fontId="45" fillId="2" borderId="11" xfId="0" applyNumberFormat="1" applyFont="1" applyFill="1" applyBorder="1" applyAlignment="1" applyProtection="1">
      <alignment horizontal="center" vertical="center" shrinkToFit="1"/>
      <protection hidden="1"/>
    </xf>
    <xf numFmtId="178" fontId="45" fillId="2" borderId="12" xfId="0" applyNumberFormat="1" applyFont="1" applyFill="1" applyBorder="1" applyAlignment="1" applyProtection="1">
      <alignment horizontal="center" vertical="center" shrinkToFit="1"/>
      <protection hidden="1"/>
    </xf>
    <xf numFmtId="178" fontId="45" fillId="29" borderId="11" xfId="0" applyNumberFormat="1" applyFont="1" applyFill="1" applyBorder="1" applyAlignment="1" applyProtection="1">
      <alignment horizontal="center" vertical="center" shrinkToFit="1"/>
      <protection hidden="1"/>
    </xf>
    <xf numFmtId="178" fontId="45" fillId="0" borderId="13" xfId="0" applyNumberFormat="1" applyFont="1" applyBorder="1" applyAlignment="1" applyProtection="1">
      <alignment horizontal="center" vertical="center" shrinkToFit="1"/>
      <protection hidden="1"/>
    </xf>
    <xf numFmtId="178" fontId="45" fillId="0" borderId="0" xfId="0" applyNumberFormat="1" applyFont="1" applyAlignment="1" applyProtection="1">
      <alignment horizontal="center" vertical="center" shrinkToFit="1"/>
      <protection hidden="1"/>
    </xf>
    <xf numFmtId="178" fontId="45" fillId="0" borderId="9" xfId="0" applyNumberFormat="1" applyFont="1" applyBorder="1" applyAlignment="1" applyProtection="1">
      <alignment horizontal="center" vertical="center" shrinkToFit="1"/>
      <protection hidden="1"/>
    </xf>
    <xf numFmtId="178" fontId="25" fillId="2" borderId="43" xfId="0" applyNumberFormat="1" applyFont="1" applyFill="1" applyBorder="1" applyAlignment="1" applyProtection="1">
      <alignment horizontal="left" vertical="center" indent="1" shrinkToFit="1"/>
      <protection hidden="1"/>
    </xf>
    <xf numFmtId="178" fontId="52" fillId="0" borderId="13" xfId="0" applyNumberFormat="1" applyFont="1" applyBorder="1" applyAlignment="1" applyProtection="1">
      <alignment horizontal="right" vertical="center" shrinkToFit="1"/>
      <protection hidden="1"/>
    </xf>
    <xf numFmtId="178" fontId="52" fillId="0" borderId="0" xfId="0" applyNumberFormat="1" applyFont="1" applyAlignment="1" applyProtection="1">
      <alignment horizontal="right" vertical="center" shrinkToFit="1"/>
      <protection hidden="1"/>
    </xf>
    <xf numFmtId="178" fontId="52" fillId="29" borderId="0" xfId="0" applyNumberFormat="1" applyFont="1" applyFill="1" applyAlignment="1" applyProtection="1">
      <alignment horizontal="left" vertical="center" shrinkToFit="1"/>
      <protection hidden="1"/>
    </xf>
    <xf numFmtId="178" fontId="52" fillId="2" borderId="0" xfId="0" applyNumberFormat="1" applyFont="1" applyFill="1" applyAlignment="1" applyProtection="1">
      <alignment horizontal="left" vertical="center" shrinkToFit="1"/>
      <protection hidden="1"/>
    </xf>
    <xf numFmtId="178" fontId="23" fillId="0" borderId="0" xfId="0" applyNumberFormat="1" applyFont="1" applyAlignment="1" applyProtection="1">
      <alignment horizontal="right" vertical="center" indent="1" shrinkToFit="1"/>
      <protection hidden="1"/>
    </xf>
    <xf numFmtId="178" fontId="23" fillId="0" borderId="9" xfId="0" applyNumberFormat="1" applyFont="1" applyBorder="1" applyAlignment="1" applyProtection="1">
      <alignment horizontal="right" vertical="center" indent="1" shrinkToFit="1"/>
      <protection hidden="1"/>
    </xf>
    <xf numFmtId="178" fontId="50" fillId="29" borderId="6" xfId="0" applyNumberFormat="1" applyFont="1" applyFill="1" applyBorder="1" applyAlignment="1" applyProtection="1">
      <alignment horizontal="left" vertical="center" indent="1" shrinkToFit="1"/>
      <protection hidden="1"/>
    </xf>
    <xf numFmtId="178" fontId="50" fillId="2" borderId="7" xfId="0" applyNumberFormat="1" applyFont="1" applyFill="1" applyBorder="1" applyAlignment="1" applyProtection="1">
      <alignment horizontal="left" vertical="center" indent="1" shrinkToFit="1"/>
      <protection hidden="1"/>
    </xf>
    <xf numFmtId="178" fontId="50" fillId="2" borderId="8" xfId="0" applyNumberFormat="1" applyFont="1" applyFill="1" applyBorder="1" applyAlignment="1" applyProtection="1">
      <alignment horizontal="left" vertical="center" indent="1" shrinkToFit="1"/>
      <protection hidden="1"/>
    </xf>
    <xf numFmtId="178" fontId="53" fillId="0" borderId="10" xfId="0" applyNumberFormat="1" applyFont="1" applyBorder="1" applyAlignment="1" applyProtection="1">
      <alignment horizontal="left" vertical="center" wrapText="1" shrinkToFit="1"/>
      <protection hidden="1"/>
    </xf>
    <xf numFmtId="178" fontId="53" fillId="0" borderId="11" xfId="0" applyNumberFormat="1" applyFont="1" applyBorder="1" applyAlignment="1" applyProtection="1">
      <alignment horizontal="left" vertical="center" shrinkToFit="1"/>
      <protection hidden="1"/>
    </xf>
    <xf numFmtId="178" fontId="53" fillId="0" borderId="12" xfId="0" applyNumberFormat="1" applyFont="1" applyBorder="1" applyAlignment="1" applyProtection="1">
      <alignment horizontal="left" vertical="center" shrinkToFit="1"/>
      <protection hidden="1"/>
    </xf>
    <xf numFmtId="178" fontId="52" fillId="0" borderId="3" xfId="0" applyNumberFormat="1" applyFont="1" applyBorder="1" applyAlignment="1" applyProtection="1">
      <alignment horizontal="center" vertical="center" wrapText="1" shrinkToFit="1"/>
      <protection hidden="1"/>
    </xf>
    <xf numFmtId="178" fontId="52" fillId="0" borderId="4" xfId="0" applyNumberFormat="1" applyFont="1" applyBorder="1" applyAlignment="1" applyProtection="1">
      <alignment horizontal="center" vertical="center" shrinkToFit="1"/>
      <protection hidden="1"/>
    </xf>
    <xf numFmtId="178" fontId="52" fillId="0" borderId="5" xfId="0" applyNumberFormat="1" applyFont="1" applyBorder="1" applyAlignment="1" applyProtection="1">
      <alignment horizontal="center" vertical="center" shrinkToFit="1"/>
      <protection hidden="1"/>
    </xf>
    <xf numFmtId="178" fontId="52" fillId="0" borderId="6" xfId="0" applyNumberFormat="1" applyFont="1" applyBorder="1" applyAlignment="1" applyProtection="1">
      <alignment horizontal="center" vertical="center" shrinkToFit="1"/>
      <protection hidden="1"/>
    </xf>
    <xf numFmtId="178" fontId="52" fillId="0" borderId="7" xfId="0" applyNumberFormat="1" applyFont="1" applyBorder="1" applyAlignment="1" applyProtection="1">
      <alignment horizontal="center" vertical="center" shrinkToFit="1"/>
      <protection hidden="1"/>
    </xf>
    <xf numFmtId="178" fontId="52" fillId="0" borderId="8" xfId="0" applyNumberFormat="1" applyFont="1" applyBorder="1" applyAlignment="1" applyProtection="1">
      <alignment horizontal="center" vertical="center" shrinkToFit="1"/>
      <protection hidden="1"/>
    </xf>
    <xf numFmtId="178" fontId="56" fillId="29" borderId="21" xfId="0" applyNumberFormat="1" applyFont="1" applyFill="1" applyBorder="1" applyAlignment="1" applyProtection="1">
      <alignment horizontal="left" vertical="center" indent="1" shrinkToFit="1"/>
      <protection hidden="1"/>
    </xf>
    <xf numFmtId="178" fontId="56" fillId="2" borderId="21" xfId="0" applyNumberFormat="1" applyFont="1" applyFill="1" applyBorder="1" applyAlignment="1" applyProtection="1">
      <alignment horizontal="left" vertical="center" indent="1" shrinkToFit="1"/>
      <protection hidden="1"/>
    </xf>
    <xf numFmtId="178" fontId="56" fillId="2" borderId="43" xfId="0" applyNumberFormat="1" applyFont="1" applyFill="1" applyBorder="1" applyAlignment="1" applyProtection="1">
      <alignment horizontal="left" vertical="center" indent="1" shrinkToFit="1"/>
      <protection hidden="1"/>
    </xf>
    <xf numFmtId="178" fontId="25" fillId="0" borderId="10" xfId="0" applyNumberFormat="1" applyFont="1" applyBorder="1" applyAlignment="1" applyProtection="1">
      <alignment horizontal="center" vertical="center" wrapText="1" shrinkToFit="1"/>
      <protection hidden="1"/>
    </xf>
    <xf numFmtId="178" fontId="25" fillId="0" borderId="11" xfId="0" applyNumberFormat="1" applyFont="1" applyBorder="1" applyAlignment="1" applyProtection="1">
      <alignment horizontal="center" vertical="center" shrinkToFit="1"/>
      <protection hidden="1"/>
    </xf>
    <xf numFmtId="178" fontId="25" fillId="0" borderId="12" xfId="0" applyNumberFormat="1" applyFont="1" applyBorder="1" applyAlignment="1" applyProtection="1">
      <alignment horizontal="center" vertical="center" shrinkToFit="1"/>
      <protection hidden="1"/>
    </xf>
    <xf numFmtId="178" fontId="50" fillId="29" borderId="11" xfId="0" applyNumberFormat="1" applyFont="1" applyFill="1" applyBorder="1" applyAlignment="1" applyProtection="1">
      <alignment horizontal="center" vertical="center" shrinkToFit="1"/>
      <protection hidden="1"/>
    </xf>
    <xf numFmtId="178" fontId="50" fillId="2" borderId="11" xfId="0" applyNumberFormat="1" applyFont="1" applyFill="1" applyBorder="1" applyAlignment="1" applyProtection="1">
      <alignment horizontal="center" vertical="center" shrinkToFit="1"/>
      <protection hidden="1"/>
    </xf>
    <xf numFmtId="178" fontId="50" fillId="2" borderId="12" xfId="0" applyNumberFormat="1" applyFont="1" applyFill="1" applyBorder="1" applyAlignment="1" applyProtection="1">
      <alignment horizontal="center" vertical="center" shrinkToFit="1"/>
      <protection hidden="1"/>
    </xf>
    <xf numFmtId="178" fontId="55" fillId="29" borderId="10" xfId="0" applyNumberFormat="1" applyFont="1" applyFill="1" applyBorder="1" applyAlignment="1" applyProtection="1">
      <alignment horizontal="left" vertical="center" indent="1" shrinkToFit="1"/>
      <protection hidden="1"/>
    </xf>
    <xf numFmtId="178" fontId="55" fillId="2" borderId="11" xfId="0" applyNumberFormat="1" applyFont="1" applyFill="1" applyBorder="1" applyAlignment="1" applyProtection="1">
      <alignment horizontal="left" vertical="center" indent="1" shrinkToFit="1"/>
      <protection hidden="1"/>
    </xf>
    <xf numFmtId="178" fontId="55" fillId="2" borderId="12" xfId="0" applyNumberFormat="1" applyFont="1" applyFill="1" applyBorder="1" applyAlignment="1" applyProtection="1">
      <alignment horizontal="left" vertical="center" indent="1" shrinkToFit="1"/>
      <protection hidden="1"/>
    </xf>
    <xf numFmtId="49" fontId="25" fillId="0" borderId="0" xfId="0" applyNumberFormat="1" applyFont="1" applyAlignment="1" applyProtection="1">
      <alignment horizontal="left" vertical="center" indent="1" shrinkToFit="1"/>
      <protection hidden="1"/>
    </xf>
    <xf numFmtId="178" fontId="56" fillId="0" borderId="10" xfId="0" applyNumberFormat="1" applyFont="1" applyBorder="1" applyAlignment="1" applyProtection="1">
      <alignment horizontal="center" vertical="center" wrapText="1" shrinkToFit="1"/>
      <protection hidden="1"/>
    </xf>
    <xf numFmtId="178" fontId="56" fillId="0" borderId="11" xfId="0" applyNumberFormat="1" applyFont="1" applyBorder="1" applyAlignment="1" applyProtection="1">
      <alignment horizontal="center" vertical="center" shrinkToFit="1"/>
      <protection hidden="1"/>
    </xf>
    <xf numFmtId="178" fontId="56" fillId="0" borderId="12" xfId="0" applyNumberFormat="1" applyFont="1" applyBorder="1" applyAlignment="1" applyProtection="1">
      <alignment horizontal="center" vertical="center" shrinkToFit="1"/>
      <protection hidden="1"/>
    </xf>
    <xf numFmtId="178" fontId="45" fillId="29" borderId="10" xfId="0" applyNumberFormat="1" applyFont="1" applyFill="1" applyBorder="1" applyAlignment="1" applyProtection="1">
      <alignment horizontal="left" vertical="center" indent="1" shrinkToFit="1"/>
      <protection hidden="1"/>
    </xf>
    <xf numFmtId="178" fontId="45" fillId="2" borderId="11" xfId="0" applyNumberFormat="1" applyFont="1" applyFill="1" applyBorder="1" applyAlignment="1" applyProtection="1">
      <alignment horizontal="left" vertical="center" indent="1" shrinkToFit="1"/>
      <protection hidden="1"/>
    </xf>
    <xf numFmtId="178" fontId="45" fillId="2" borderId="12" xfId="0" applyNumberFormat="1" applyFont="1" applyFill="1" applyBorder="1" applyAlignment="1" applyProtection="1">
      <alignment horizontal="left" vertical="center" indent="1" shrinkToFit="1"/>
      <protection hidden="1"/>
    </xf>
    <xf numFmtId="178" fontId="45" fillId="29" borderId="3" xfId="0" applyNumberFormat="1" applyFont="1" applyFill="1" applyBorder="1" applyAlignment="1" applyProtection="1">
      <alignment horizontal="center" vertical="center" shrinkToFit="1"/>
      <protection hidden="1"/>
    </xf>
    <xf numFmtId="178" fontId="45" fillId="2" borderId="4" xfId="0" applyNumberFormat="1" applyFont="1" applyFill="1" applyBorder="1" applyAlignment="1" applyProtection="1">
      <alignment horizontal="center" vertical="center" shrinkToFit="1"/>
      <protection hidden="1"/>
    </xf>
    <xf numFmtId="178" fontId="45" fillId="2" borderId="5" xfId="0" applyNumberFormat="1" applyFont="1" applyFill="1" applyBorder="1" applyAlignment="1" applyProtection="1">
      <alignment horizontal="center" vertical="center" shrinkToFit="1"/>
      <protection hidden="1"/>
    </xf>
    <xf numFmtId="49" fontId="25" fillId="0" borderId="0" xfId="0" applyNumberFormat="1" applyFont="1" applyAlignment="1" applyProtection="1">
      <alignment vertical="center" shrinkToFit="1"/>
      <protection hidden="1"/>
    </xf>
    <xf numFmtId="0" fontId="45" fillId="29" borderId="3" xfId="0" applyFont="1" applyFill="1" applyBorder="1" applyAlignment="1" applyProtection="1">
      <alignment horizontal="left" vertical="center" wrapText="1"/>
      <protection hidden="1"/>
    </xf>
    <xf numFmtId="0" fontId="45" fillId="2" borderId="4" xfId="0" applyFont="1" applyFill="1" applyBorder="1" applyAlignment="1" applyProtection="1">
      <alignment horizontal="left" vertical="center" wrapText="1"/>
      <protection hidden="1"/>
    </xf>
    <xf numFmtId="0" fontId="45" fillId="2" borderId="5" xfId="0" applyFont="1" applyFill="1" applyBorder="1" applyAlignment="1" applyProtection="1">
      <alignment horizontal="left" vertical="center" wrapText="1"/>
      <protection hidden="1"/>
    </xf>
    <xf numFmtId="0" fontId="0" fillId="0" borderId="6" xfId="0" applyBorder="1" applyAlignment="1" applyProtection="1">
      <alignment vertical="center" wrapText="1"/>
      <protection hidden="1"/>
    </xf>
    <xf numFmtId="0" fontId="0" fillId="0" borderId="7" xfId="0" applyBorder="1" applyAlignment="1" applyProtection="1">
      <alignment vertical="center" wrapText="1"/>
      <protection hidden="1"/>
    </xf>
    <xf numFmtId="0" fontId="0" fillId="0" borderId="8" xfId="0" applyBorder="1" applyAlignment="1" applyProtection="1">
      <alignment vertical="center" wrapText="1"/>
      <protection hidden="1"/>
    </xf>
    <xf numFmtId="49" fontId="45" fillId="0" borderId="0" xfId="0" applyNumberFormat="1" applyFont="1" applyAlignment="1" applyProtection="1">
      <alignment horizontal="left" shrinkToFit="1"/>
      <protection hidden="1"/>
    </xf>
    <xf numFmtId="49" fontId="52" fillId="0" borderId="0" xfId="0" applyNumberFormat="1" applyFont="1" applyAlignment="1" applyProtection="1">
      <alignment horizontal="left" shrinkToFit="1"/>
      <protection hidden="1"/>
    </xf>
    <xf numFmtId="49" fontId="52" fillId="0" borderId="7" xfId="0" applyNumberFormat="1" applyFont="1" applyBorder="1" applyAlignment="1" applyProtection="1">
      <alignment horizontal="left" shrinkToFit="1"/>
      <protection hidden="1"/>
    </xf>
    <xf numFmtId="178" fontId="45" fillId="24" borderId="10" xfId="0" applyNumberFormat="1" applyFont="1" applyFill="1" applyBorder="1" applyAlignment="1" applyProtection="1">
      <alignment horizontal="center" vertical="center" shrinkToFit="1"/>
      <protection hidden="1"/>
    </xf>
    <xf numFmtId="178" fontId="45" fillId="24" borderId="11" xfId="0" applyNumberFormat="1" applyFont="1" applyFill="1" applyBorder="1" applyAlignment="1" applyProtection="1">
      <alignment horizontal="center" vertical="center" shrinkToFit="1"/>
      <protection hidden="1"/>
    </xf>
    <xf numFmtId="178" fontId="45" fillId="24" borderId="12" xfId="0" applyNumberFormat="1" applyFont="1" applyFill="1" applyBorder="1" applyAlignment="1" applyProtection="1">
      <alignment horizontal="center" vertical="center" shrinkToFit="1"/>
      <protection hidden="1"/>
    </xf>
    <xf numFmtId="178" fontId="45" fillId="24" borderId="10" xfId="0" applyNumberFormat="1" applyFont="1" applyFill="1" applyBorder="1" applyAlignment="1" applyProtection="1">
      <alignment horizontal="left" vertical="center" indent="1" shrinkToFit="1"/>
      <protection hidden="1"/>
    </xf>
    <xf numFmtId="178" fontId="45" fillId="24" borderId="11" xfId="0" applyNumberFormat="1" applyFont="1" applyFill="1" applyBorder="1" applyAlignment="1" applyProtection="1">
      <alignment horizontal="left" vertical="center" indent="1" shrinkToFit="1"/>
      <protection hidden="1"/>
    </xf>
    <xf numFmtId="178" fontId="25" fillId="24" borderId="11" xfId="0" applyNumberFormat="1" applyFont="1" applyFill="1" applyBorder="1" applyAlignment="1" applyProtection="1">
      <alignment vertical="center" shrinkToFit="1"/>
      <protection hidden="1"/>
    </xf>
    <xf numFmtId="178" fontId="25" fillId="24" borderId="12" xfId="0" applyNumberFormat="1" applyFont="1" applyFill="1" applyBorder="1" applyAlignment="1" applyProtection="1">
      <alignment vertical="center" shrinkToFit="1"/>
      <protection hidden="1"/>
    </xf>
    <xf numFmtId="178" fontId="45" fillId="24" borderId="10" xfId="0" applyNumberFormat="1" applyFont="1" applyFill="1" applyBorder="1" applyAlignment="1" applyProtection="1">
      <alignment vertical="center" shrinkToFit="1"/>
      <protection hidden="1"/>
    </xf>
    <xf numFmtId="178" fontId="45" fillId="24" borderId="11" xfId="0" applyNumberFormat="1" applyFont="1" applyFill="1" applyBorder="1" applyAlignment="1" applyProtection="1">
      <alignment vertical="center" shrinkToFit="1"/>
      <protection hidden="1"/>
    </xf>
    <xf numFmtId="178" fontId="45" fillId="24" borderId="12" xfId="0" applyNumberFormat="1" applyFont="1" applyFill="1" applyBorder="1" applyAlignment="1" applyProtection="1">
      <alignment vertical="center" shrinkToFit="1"/>
      <protection hidden="1"/>
    </xf>
    <xf numFmtId="178" fontId="105" fillId="24" borderId="10" xfId="0" applyNumberFormat="1" applyFont="1" applyFill="1" applyBorder="1" applyAlignment="1" applyProtection="1">
      <alignment horizontal="center" vertical="center" shrinkToFit="1"/>
      <protection hidden="1"/>
    </xf>
    <xf numFmtId="178" fontId="105" fillId="24" borderId="11" xfId="0" applyNumberFormat="1" applyFont="1" applyFill="1" applyBorder="1" applyAlignment="1" applyProtection="1">
      <alignment horizontal="center" vertical="center" shrinkToFit="1"/>
      <protection hidden="1"/>
    </xf>
    <xf numFmtId="178" fontId="105" fillId="24" borderId="12" xfId="0" applyNumberFormat="1" applyFont="1" applyFill="1" applyBorder="1" applyAlignment="1" applyProtection="1">
      <alignment horizontal="center" vertical="center" shrinkToFit="1"/>
      <protection hidden="1"/>
    </xf>
    <xf numFmtId="49" fontId="52" fillId="12" borderId="10" xfId="0" applyNumberFormat="1" applyFont="1" applyFill="1" applyBorder="1" applyAlignment="1" applyProtection="1">
      <alignment horizontal="center" vertical="center" shrinkToFit="1"/>
      <protection hidden="1"/>
    </xf>
    <xf numFmtId="49" fontId="52" fillId="12" borderId="11" xfId="0" applyNumberFormat="1" applyFont="1" applyFill="1" applyBorder="1" applyAlignment="1" applyProtection="1">
      <alignment horizontal="center" vertical="center" shrinkToFit="1"/>
      <protection hidden="1"/>
    </xf>
    <xf numFmtId="49" fontId="52" fillId="12" borderId="12" xfId="0" applyNumberFormat="1" applyFont="1" applyFill="1" applyBorder="1" applyAlignment="1" applyProtection="1">
      <alignment horizontal="center" vertical="center" shrinkToFit="1"/>
      <protection hidden="1"/>
    </xf>
    <xf numFmtId="49" fontId="52" fillId="12" borderId="10" xfId="0" applyNumberFormat="1" applyFont="1" applyFill="1" applyBorder="1" applyAlignment="1" applyProtection="1">
      <alignment vertical="center" shrinkToFit="1"/>
      <protection hidden="1"/>
    </xf>
    <xf numFmtId="49" fontId="52" fillId="12" borderId="11" xfId="0" applyNumberFormat="1" applyFont="1" applyFill="1" applyBorder="1" applyAlignment="1" applyProtection="1">
      <alignment vertical="center" shrinkToFit="1"/>
      <protection hidden="1"/>
    </xf>
    <xf numFmtId="49" fontId="52" fillId="12" borderId="12" xfId="0" applyNumberFormat="1" applyFont="1" applyFill="1" applyBorder="1" applyAlignment="1" applyProtection="1">
      <alignment vertical="center" shrinkToFit="1"/>
      <protection hidden="1"/>
    </xf>
    <xf numFmtId="49" fontId="52" fillId="12" borderId="6" xfId="0" applyNumberFormat="1" applyFont="1" applyFill="1" applyBorder="1" applyAlignment="1" applyProtection="1">
      <alignment horizontal="center" vertical="center" shrinkToFit="1"/>
      <protection hidden="1"/>
    </xf>
    <xf numFmtId="49" fontId="52" fillId="12" borderId="7" xfId="0" applyNumberFormat="1" applyFont="1" applyFill="1" applyBorder="1" applyAlignment="1" applyProtection="1">
      <alignment horizontal="center" vertical="center" shrinkToFit="1"/>
      <protection hidden="1"/>
    </xf>
    <xf numFmtId="49" fontId="52" fillId="12" borderId="8" xfId="0" applyNumberFormat="1" applyFont="1" applyFill="1" applyBorder="1" applyAlignment="1" applyProtection="1">
      <alignment horizontal="center" vertical="center" shrinkToFit="1"/>
      <protection hidden="1"/>
    </xf>
    <xf numFmtId="49" fontId="33" fillId="0" borderId="4" xfId="0" applyNumberFormat="1" applyFont="1" applyBorder="1" applyAlignment="1" applyProtection="1">
      <alignment horizontal="center"/>
      <protection hidden="1"/>
    </xf>
    <xf numFmtId="49" fontId="33" fillId="0" borderId="0" xfId="0" applyNumberFormat="1" applyFont="1" applyAlignment="1" applyProtection="1">
      <alignment horizontal="center"/>
      <protection hidden="1"/>
    </xf>
    <xf numFmtId="49" fontId="52" fillId="0" borderId="9" xfId="0" applyNumberFormat="1" applyFont="1" applyBorder="1" applyAlignment="1" applyProtection="1">
      <alignment vertical="center" shrinkToFit="1"/>
      <protection hidden="1"/>
    </xf>
    <xf numFmtId="49" fontId="52" fillId="12" borderId="11" xfId="0" applyNumberFormat="1" applyFont="1" applyFill="1" applyBorder="1" applyAlignment="1" applyProtection="1">
      <alignment horizontal="right" vertical="center" shrinkToFit="1"/>
      <protection hidden="1"/>
    </xf>
    <xf numFmtId="0" fontId="0" fillId="0" borderId="11" xfId="0" applyBorder="1" applyAlignment="1" applyProtection="1">
      <alignment horizontal="right" vertical="center" shrinkToFit="1"/>
      <protection hidden="1"/>
    </xf>
    <xf numFmtId="0" fontId="0" fillId="0" borderId="12" xfId="0" applyBorder="1" applyAlignment="1" applyProtection="1">
      <alignment horizontal="right" vertical="center" shrinkToFit="1"/>
      <protection hidden="1"/>
    </xf>
    <xf numFmtId="0" fontId="52" fillId="29" borderId="10" xfId="0" applyFont="1" applyFill="1" applyBorder="1" applyAlignment="1" applyProtection="1">
      <alignment horizontal="right" vertical="center" shrinkToFit="1"/>
      <protection hidden="1"/>
    </xf>
    <xf numFmtId="0" fontId="52" fillId="2" borderId="11" xfId="0" applyFont="1" applyFill="1" applyBorder="1" applyAlignment="1" applyProtection="1">
      <alignment horizontal="right" vertical="center" shrinkToFit="1"/>
      <protection hidden="1"/>
    </xf>
    <xf numFmtId="49" fontId="28" fillId="0" borderId="0" xfId="0" applyNumberFormat="1" applyFont="1" applyAlignment="1" applyProtection="1">
      <alignment horizontal="left" vertical="center" indent="2" shrinkToFit="1"/>
      <protection hidden="1"/>
    </xf>
    <xf numFmtId="49" fontId="28" fillId="0" borderId="0" xfId="0" applyNumberFormat="1" applyFont="1" applyAlignment="1" applyProtection="1">
      <alignment vertical="center" shrinkToFit="1"/>
      <protection hidden="1"/>
    </xf>
    <xf numFmtId="49" fontId="27" fillId="0" borderId="0" xfId="0" applyNumberFormat="1" applyFont="1" applyAlignment="1" applyProtection="1">
      <alignment horizontal="center" vertical="center" shrinkToFit="1"/>
      <protection hidden="1"/>
    </xf>
    <xf numFmtId="49" fontId="28" fillId="0" borderId="0" xfId="0" applyNumberFormat="1" applyFont="1" applyAlignment="1" applyProtection="1">
      <alignment horizontal="left" vertical="center" indent="3" shrinkToFit="1"/>
      <protection hidden="1"/>
    </xf>
    <xf numFmtId="49" fontId="26" fillId="0" borderId="10" xfId="0" applyNumberFormat="1" applyFont="1" applyBorder="1" applyAlignment="1" applyProtection="1">
      <alignment horizontal="center" vertical="center" shrinkToFit="1"/>
      <protection hidden="1"/>
    </xf>
    <xf numFmtId="49" fontId="26" fillId="0" borderId="11" xfId="0" applyNumberFormat="1" applyFont="1" applyBorder="1" applyAlignment="1" applyProtection="1">
      <alignment horizontal="center" vertical="center" shrinkToFit="1"/>
      <protection hidden="1"/>
    </xf>
    <xf numFmtId="49" fontId="26" fillId="0" borderId="12" xfId="0" applyNumberFormat="1" applyFont="1" applyBorder="1" applyAlignment="1" applyProtection="1">
      <alignment horizontal="center" vertical="center" shrinkToFit="1"/>
      <protection hidden="1"/>
    </xf>
    <xf numFmtId="49" fontId="33" fillId="0" borderId="0" xfId="0" applyNumberFormat="1" applyFont="1" applyAlignment="1" applyProtection="1">
      <alignment horizontal="right" vertical="center" shrinkToFit="1"/>
      <protection hidden="1"/>
    </xf>
    <xf numFmtId="0" fontId="43" fillId="0" borderId="0" xfId="0" applyFont="1">
      <alignment vertical="center"/>
    </xf>
    <xf numFmtId="49" fontId="174" fillId="0" borderId="0" xfId="0" applyNumberFormat="1" applyFont="1" applyAlignment="1" applyProtection="1">
      <alignment horizontal="center" vertical="center"/>
      <protection hidden="1"/>
    </xf>
    <xf numFmtId="178" fontId="88" fillId="29" borderId="0" xfId="0" applyNumberFormat="1" applyFont="1" applyFill="1" applyAlignment="1" applyProtection="1">
      <alignment vertical="center" shrinkToFit="1"/>
      <protection hidden="1"/>
    </xf>
    <xf numFmtId="178" fontId="0" fillId="29" borderId="0" xfId="0" applyNumberFormat="1" applyFill="1" applyAlignment="1">
      <alignment vertical="center" shrinkToFit="1"/>
    </xf>
    <xf numFmtId="49" fontId="88" fillId="28" borderId="7" xfId="0" applyNumberFormat="1" applyFont="1" applyFill="1" applyBorder="1" applyAlignment="1" applyProtection="1">
      <alignment vertical="center" shrinkToFit="1"/>
      <protection locked="0"/>
    </xf>
    <xf numFmtId="49" fontId="29" fillId="6" borderId="4" xfId="0" applyNumberFormat="1" applyFont="1" applyFill="1" applyBorder="1" applyProtection="1">
      <alignment vertical="center"/>
      <protection locked="0"/>
    </xf>
    <xf numFmtId="0" fontId="0" fillId="6" borderId="4" xfId="0" applyFill="1" applyBorder="1" applyProtection="1">
      <alignment vertical="center"/>
      <protection locked="0"/>
    </xf>
    <xf numFmtId="0" fontId="0" fillId="6" borderId="5" xfId="0" applyFill="1" applyBorder="1" applyProtection="1">
      <alignment vertical="center"/>
      <protection locked="0"/>
    </xf>
    <xf numFmtId="49" fontId="29" fillId="6" borderId="11" xfId="0" applyNumberFormat="1" applyFont="1" applyFill="1" applyBorder="1" applyProtection="1">
      <alignment vertical="center"/>
      <protection locked="0"/>
    </xf>
    <xf numFmtId="0" fontId="0" fillId="6" borderId="11" xfId="0" applyFill="1" applyBorder="1" applyProtection="1">
      <alignment vertical="center"/>
      <protection locked="0"/>
    </xf>
    <xf numFmtId="0" fontId="0" fillId="6" borderId="12" xfId="0" applyFill="1" applyBorder="1" applyProtection="1">
      <alignment vertical="center"/>
      <protection locked="0"/>
    </xf>
    <xf numFmtId="49" fontId="29" fillId="6" borderId="7" xfId="0" applyNumberFormat="1" applyFont="1" applyFill="1" applyBorder="1" applyAlignment="1" applyProtection="1">
      <alignment vertical="center" shrinkToFit="1"/>
      <protection locked="0"/>
    </xf>
    <xf numFmtId="0" fontId="0" fillId="6" borderId="7" xfId="0" applyFill="1" applyBorder="1" applyAlignment="1" applyProtection="1">
      <alignment vertical="center" shrinkToFit="1"/>
      <protection locked="0"/>
    </xf>
    <xf numFmtId="0" fontId="0" fillId="6" borderId="8" xfId="0" applyFill="1" applyBorder="1" applyAlignment="1" applyProtection="1">
      <alignment vertical="center" shrinkToFit="1"/>
      <protection locked="0"/>
    </xf>
    <xf numFmtId="178" fontId="29" fillId="29" borderId="3" xfId="0" applyNumberFormat="1" applyFont="1" applyFill="1" applyBorder="1" applyAlignment="1" applyProtection="1">
      <alignment vertical="center" shrinkToFit="1"/>
      <protection hidden="1"/>
    </xf>
    <xf numFmtId="178" fontId="0" fillId="29" borderId="4" xfId="0" applyNumberFormat="1" applyFill="1" applyBorder="1" applyAlignment="1" applyProtection="1">
      <alignment vertical="center" shrinkToFit="1"/>
      <protection hidden="1"/>
    </xf>
    <xf numFmtId="178" fontId="0" fillId="29" borderId="5" xfId="0" applyNumberFormat="1" applyFill="1" applyBorder="1" applyAlignment="1" applyProtection="1">
      <alignment vertical="center" shrinkToFit="1"/>
      <protection hidden="1"/>
    </xf>
    <xf numFmtId="178" fontId="0" fillId="29" borderId="6" xfId="0" applyNumberFormat="1" applyFill="1" applyBorder="1" applyAlignment="1" applyProtection="1">
      <alignment vertical="center" shrinkToFit="1"/>
      <protection hidden="1"/>
    </xf>
    <xf numFmtId="178" fontId="0" fillId="29" borderId="7" xfId="0" applyNumberFormat="1" applyFill="1" applyBorder="1" applyAlignment="1" applyProtection="1">
      <alignment vertical="center" shrinkToFit="1"/>
      <protection hidden="1"/>
    </xf>
    <xf numFmtId="178" fontId="0" fillId="29" borderId="8" xfId="0" applyNumberFormat="1" applyFill="1" applyBorder="1" applyAlignment="1" applyProtection="1">
      <alignment vertical="center" shrinkToFit="1"/>
      <protection hidden="1"/>
    </xf>
    <xf numFmtId="178" fontId="28" fillId="29" borderId="18" xfId="0" applyNumberFormat="1" applyFont="1" applyFill="1" applyBorder="1" applyAlignment="1" applyProtection="1">
      <alignment horizontal="right" vertical="center" shrinkToFit="1"/>
      <protection hidden="1"/>
    </xf>
    <xf numFmtId="178" fontId="33" fillId="29" borderId="19" xfId="0" applyNumberFormat="1" applyFont="1" applyFill="1" applyBorder="1" applyAlignment="1" applyProtection="1">
      <alignment horizontal="right" vertical="center" shrinkToFit="1"/>
      <protection hidden="1"/>
    </xf>
    <xf numFmtId="178" fontId="33" fillId="29" borderId="239" xfId="0" applyNumberFormat="1" applyFont="1" applyFill="1" applyBorder="1" applyAlignment="1" applyProtection="1">
      <alignment horizontal="right" vertical="center" shrinkToFit="1"/>
      <protection hidden="1"/>
    </xf>
    <xf numFmtId="178" fontId="29" fillId="29" borderId="3" xfId="0" applyNumberFormat="1" applyFont="1" applyFill="1" applyBorder="1" applyAlignment="1" applyProtection="1">
      <alignment horizontal="center" vertical="center" shrinkToFit="1"/>
      <protection hidden="1"/>
    </xf>
    <xf numFmtId="178" fontId="0" fillId="29" borderId="4" xfId="0" applyNumberFormat="1" applyFill="1" applyBorder="1" applyAlignment="1" applyProtection="1">
      <alignment horizontal="center" vertical="center" shrinkToFit="1"/>
      <protection hidden="1"/>
    </xf>
    <xf numFmtId="178" fontId="0" fillId="29" borderId="5" xfId="0" applyNumberFormat="1" applyFill="1" applyBorder="1" applyAlignment="1" applyProtection="1">
      <alignment horizontal="center" vertical="center" shrinkToFit="1"/>
      <protection hidden="1"/>
    </xf>
    <xf numFmtId="178" fontId="0" fillId="29" borderId="6" xfId="0" applyNumberFormat="1" applyFill="1" applyBorder="1" applyAlignment="1" applyProtection="1">
      <alignment horizontal="center" vertical="center" shrinkToFit="1"/>
      <protection hidden="1"/>
    </xf>
    <xf numFmtId="178" fontId="0" fillId="29" borderId="7" xfId="0" applyNumberFormat="1" applyFill="1" applyBorder="1" applyAlignment="1" applyProtection="1">
      <alignment horizontal="center" vertical="center" shrinkToFit="1"/>
      <protection hidden="1"/>
    </xf>
    <xf numFmtId="178" fontId="0" fillId="29" borderId="8" xfId="0" applyNumberFormat="1" applyFill="1" applyBorder="1" applyAlignment="1" applyProtection="1">
      <alignment horizontal="center" vertical="center" shrinkToFit="1"/>
      <protection hidden="1"/>
    </xf>
    <xf numFmtId="49" fontId="29" fillId="12" borderId="3" xfId="0" applyNumberFormat="1" applyFont="1" applyFill="1" applyBorder="1" applyAlignment="1" applyProtection="1">
      <alignment vertical="center" shrinkToFit="1"/>
      <protection hidden="1"/>
    </xf>
    <xf numFmtId="0" fontId="0" fillId="12" borderId="4" xfId="0" applyFill="1" applyBorder="1" applyAlignment="1">
      <alignment vertical="center" shrinkToFit="1"/>
    </xf>
    <xf numFmtId="0" fontId="0" fillId="12" borderId="5" xfId="0" applyFill="1" applyBorder="1" applyAlignment="1">
      <alignment vertical="center" shrinkToFit="1"/>
    </xf>
    <xf numFmtId="0" fontId="0" fillId="12" borderId="6" xfId="0" applyFill="1" applyBorder="1" applyAlignment="1">
      <alignment vertical="center" shrinkToFit="1"/>
    </xf>
    <xf numFmtId="0" fontId="0" fillId="12" borderId="7" xfId="0" applyFill="1" applyBorder="1" applyAlignment="1">
      <alignment vertical="center" shrinkToFit="1"/>
    </xf>
    <xf numFmtId="0" fontId="0" fillId="12" borderId="8" xfId="0" applyFill="1" applyBorder="1" applyAlignment="1">
      <alignment vertical="center" shrinkToFit="1"/>
    </xf>
    <xf numFmtId="178" fontId="28" fillId="29" borderId="286" xfId="0" applyNumberFormat="1" applyFont="1" applyFill="1" applyBorder="1" applyAlignment="1" applyProtection="1">
      <alignment horizontal="right" vertical="center" shrinkToFit="1"/>
      <protection hidden="1"/>
    </xf>
    <xf numFmtId="178" fontId="33" fillId="29" borderId="287" xfId="0" applyNumberFormat="1" applyFont="1" applyFill="1" applyBorder="1" applyAlignment="1" applyProtection="1">
      <alignment horizontal="right" vertical="center" shrinkToFit="1"/>
      <protection hidden="1"/>
    </xf>
    <xf numFmtId="178" fontId="33" fillId="29" borderId="288" xfId="0" applyNumberFormat="1" applyFont="1" applyFill="1" applyBorder="1" applyAlignment="1" applyProtection="1">
      <alignment horizontal="right" vertical="center" shrinkToFit="1"/>
      <protection hidden="1"/>
    </xf>
    <xf numFmtId="49" fontId="29" fillId="0" borderId="3" xfId="0" applyNumberFormat="1" applyFont="1" applyBorder="1" applyAlignment="1" applyProtection="1">
      <alignment horizontal="distributed" vertical="center" indent="1"/>
      <protection hidden="1"/>
    </xf>
    <xf numFmtId="0" fontId="0" fillId="0" borderId="4" xfId="0" applyBorder="1" applyAlignment="1">
      <alignment horizontal="distributed" vertical="center" indent="1"/>
    </xf>
    <xf numFmtId="0" fontId="0" fillId="0" borderId="5" xfId="0" applyBorder="1" applyAlignment="1">
      <alignment horizontal="distributed" vertical="center" indent="1"/>
    </xf>
    <xf numFmtId="0" fontId="0" fillId="0" borderId="6" xfId="0" applyBorder="1" applyAlignment="1">
      <alignment horizontal="distributed" vertical="center" indent="1"/>
    </xf>
    <xf numFmtId="0" fontId="0" fillId="0" borderId="7" xfId="0" applyBorder="1" applyAlignment="1">
      <alignment horizontal="distributed" vertical="center" indent="1"/>
    </xf>
    <xf numFmtId="0" fontId="0" fillId="0" borderId="8" xfId="0" applyBorder="1" applyAlignment="1">
      <alignment horizontal="distributed" vertical="center" indent="1"/>
    </xf>
    <xf numFmtId="49" fontId="29" fillId="12" borderId="10" xfId="0" applyNumberFormat="1" applyFont="1" applyFill="1" applyBorder="1" applyAlignment="1" applyProtection="1">
      <alignment vertical="center" shrinkToFit="1"/>
      <protection hidden="1"/>
    </xf>
    <xf numFmtId="0" fontId="0" fillId="12" borderId="11" xfId="0" applyFill="1" applyBorder="1" applyAlignment="1">
      <alignment vertical="center" shrinkToFit="1"/>
    </xf>
    <xf numFmtId="0" fontId="0" fillId="12" borderId="12" xfId="0" applyFill="1" applyBorder="1">
      <alignment vertical="center"/>
    </xf>
    <xf numFmtId="49" fontId="29" fillId="0" borderId="3" xfId="0" applyNumberFormat="1" applyFont="1" applyBorder="1" applyAlignment="1" applyProtection="1">
      <alignment horizontal="distributed" vertical="center" indent="7"/>
      <protection hidden="1"/>
    </xf>
    <xf numFmtId="0" fontId="0" fillId="0" borderId="4" xfId="0" applyBorder="1" applyAlignment="1">
      <alignment horizontal="distributed" vertical="center" indent="7"/>
    </xf>
    <xf numFmtId="0" fontId="0" fillId="0" borderId="5" xfId="0" applyBorder="1" applyAlignment="1">
      <alignment horizontal="distributed" vertical="center" indent="7"/>
    </xf>
    <xf numFmtId="0" fontId="0" fillId="0" borderId="6" xfId="0" applyBorder="1" applyAlignment="1">
      <alignment horizontal="distributed" vertical="center" indent="7"/>
    </xf>
    <xf numFmtId="0" fontId="0" fillId="0" borderId="7" xfId="0" applyBorder="1" applyAlignment="1">
      <alignment horizontal="distributed" vertical="center" indent="7"/>
    </xf>
    <xf numFmtId="0" fontId="0" fillId="0" borderId="8" xfId="0" applyBorder="1" applyAlignment="1">
      <alignment horizontal="distributed" vertical="center" indent="7"/>
    </xf>
    <xf numFmtId="178" fontId="29" fillId="29" borderId="10" xfId="0" applyNumberFormat="1" applyFont="1" applyFill="1" applyBorder="1" applyAlignment="1" applyProtection="1">
      <alignment vertical="center" shrinkToFit="1"/>
      <protection hidden="1"/>
    </xf>
    <xf numFmtId="178" fontId="0" fillId="29" borderId="11" xfId="0" applyNumberFormat="1" applyFill="1" applyBorder="1" applyAlignment="1" applyProtection="1">
      <alignment vertical="center" shrinkToFit="1"/>
      <protection hidden="1"/>
    </xf>
    <xf numFmtId="178" fontId="0" fillId="29" borderId="12" xfId="0" applyNumberFormat="1" applyFill="1" applyBorder="1" applyAlignment="1" applyProtection="1">
      <alignment vertical="center" shrinkToFit="1"/>
      <protection hidden="1"/>
    </xf>
    <xf numFmtId="49" fontId="175" fillId="0" borderId="0" xfId="0" applyNumberFormat="1" applyFont="1" applyAlignment="1" applyProtection="1">
      <alignment horizontal="center" vertical="center"/>
      <protection hidden="1"/>
    </xf>
    <xf numFmtId="178" fontId="29" fillId="29" borderId="0" xfId="0" applyNumberFormat="1" applyFont="1" applyFill="1" applyAlignment="1" applyProtection="1">
      <alignment vertical="center" shrinkToFit="1"/>
      <protection hidden="1"/>
    </xf>
    <xf numFmtId="49" fontId="29" fillId="0" borderId="10" xfId="0" applyNumberFormat="1" applyFont="1" applyBorder="1" applyAlignment="1" applyProtection="1">
      <alignment horizontal="center" vertical="center"/>
      <protection hidden="1"/>
    </xf>
    <xf numFmtId="0" fontId="0" fillId="0" borderId="11" xfId="0" applyBorder="1" applyAlignment="1">
      <alignment horizontal="center" vertical="center"/>
    </xf>
    <xf numFmtId="49" fontId="29" fillId="0" borderId="10" xfId="0" applyNumberFormat="1" applyFont="1" applyBorder="1" applyAlignment="1" applyProtection="1">
      <alignment horizontal="distributed" vertical="center" indent="1"/>
      <protection hidden="1"/>
    </xf>
    <xf numFmtId="0" fontId="0" fillId="0" borderId="11" xfId="0" applyBorder="1" applyAlignment="1">
      <alignment horizontal="distributed" vertical="center" indent="1"/>
    </xf>
    <xf numFmtId="0" fontId="0" fillId="0" borderId="12" xfId="0" applyBorder="1" applyAlignment="1">
      <alignment horizontal="distributed" vertical="center" indent="1"/>
    </xf>
    <xf numFmtId="178" fontId="0" fillId="29" borderId="12" xfId="0" applyNumberFormat="1" applyFill="1" applyBorder="1" applyAlignment="1">
      <alignment vertical="center" shrinkToFit="1"/>
    </xf>
    <xf numFmtId="178" fontId="29" fillId="29" borderId="10" xfId="0" applyNumberFormat="1" applyFont="1" applyFill="1" applyBorder="1" applyAlignment="1" applyProtection="1">
      <alignment horizontal="center" vertical="center" shrinkToFit="1"/>
      <protection hidden="1"/>
    </xf>
    <xf numFmtId="178" fontId="0" fillId="29" borderId="11" xfId="0" applyNumberFormat="1" applyFill="1" applyBorder="1" applyAlignment="1">
      <alignment horizontal="center" vertical="center" shrinkToFit="1"/>
    </xf>
    <xf numFmtId="178" fontId="0" fillId="29" borderId="12" xfId="0" applyNumberFormat="1" applyFill="1" applyBorder="1" applyAlignment="1">
      <alignment horizontal="center" vertical="center" shrinkToFit="1"/>
    </xf>
    <xf numFmtId="178" fontId="29" fillId="12" borderId="10" xfId="0" applyNumberFormat="1" applyFont="1" applyFill="1" applyBorder="1" applyAlignment="1" applyProtection="1">
      <alignment horizontal="center" vertical="center" shrinkToFit="1"/>
      <protection hidden="1"/>
    </xf>
    <xf numFmtId="178" fontId="0" fillId="12" borderId="11" xfId="0" applyNumberFormat="1" applyFill="1" applyBorder="1" applyAlignment="1">
      <alignment horizontal="center" vertical="center" shrinkToFit="1"/>
    </xf>
    <xf numFmtId="178" fontId="0" fillId="12" borderId="12" xfId="0" applyNumberFormat="1" applyFill="1" applyBorder="1" applyAlignment="1">
      <alignment horizontal="center" vertical="center" shrinkToFit="1"/>
    </xf>
    <xf numFmtId="0" fontId="29" fillId="0" borderId="10" xfId="0" applyFont="1" applyBorder="1" applyAlignment="1">
      <alignment horizontal="distributed" vertical="center" indent="10" shrinkToFit="1"/>
    </xf>
    <xf numFmtId="0" fontId="0" fillId="0" borderId="11" xfId="0" applyBorder="1" applyAlignment="1">
      <alignment horizontal="distributed" vertical="center" indent="10" shrinkToFit="1"/>
    </xf>
    <xf numFmtId="0" fontId="0" fillId="0" borderId="11" xfId="0" applyBorder="1" applyAlignment="1">
      <alignment horizontal="distributed" vertical="center" indent="10"/>
    </xf>
    <xf numFmtId="0" fontId="0" fillId="0" borderId="12" xfId="0" applyBorder="1" applyAlignment="1">
      <alignment horizontal="distributed" vertical="center" indent="10"/>
    </xf>
    <xf numFmtId="178" fontId="0" fillId="29" borderId="11" xfId="0" applyNumberFormat="1" applyFill="1" applyBorder="1" applyProtection="1">
      <alignment vertical="center"/>
      <protection hidden="1"/>
    </xf>
    <xf numFmtId="178" fontId="0" fillId="29" borderId="12" xfId="0" applyNumberFormat="1" applyFill="1" applyBorder="1" applyProtection="1">
      <alignment vertical="center"/>
      <protection hidden="1"/>
    </xf>
    <xf numFmtId="49" fontId="29" fillId="0" borderId="10" xfId="0" applyNumberFormat="1" applyFont="1" applyBorder="1" applyAlignment="1" applyProtection="1">
      <alignment horizontal="distributed" vertical="center" indent="5"/>
      <protection hidden="1"/>
    </xf>
    <xf numFmtId="0" fontId="0" fillId="0" borderId="11" xfId="0" applyBorder="1" applyAlignment="1">
      <alignment horizontal="distributed" vertical="center" indent="5"/>
    </xf>
    <xf numFmtId="0" fontId="0" fillId="0" borderId="12" xfId="0" applyBorder="1" applyAlignment="1">
      <alignment horizontal="distributed" vertical="center" indent="5"/>
    </xf>
    <xf numFmtId="49" fontId="29" fillId="12" borderId="10" xfId="0" applyNumberFormat="1" applyFont="1" applyFill="1" applyBorder="1" applyProtection="1">
      <alignment vertical="center"/>
      <protection hidden="1"/>
    </xf>
    <xf numFmtId="0" fontId="0" fillId="12" borderId="11" xfId="0" applyFill="1" applyBorder="1">
      <alignment vertical="center"/>
    </xf>
    <xf numFmtId="0" fontId="29" fillId="0" borderId="10" xfId="0" applyFont="1" applyBorder="1" applyAlignment="1">
      <alignment horizontal="distributed" vertical="center" indent="1" shrinkToFit="1"/>
    </xf>
    <xf numFmtId="0" fontId="0" fillId="0" borderId="11" xfId="0" applyBorder="1" applyAlignment="1">
      <alignment horizontal="distributed" vertical="center" indent="1" shrinkToFit="1"/>
    </xf>
    <xf numFmtId="0" fontId="0" fillId="0" borderId="12" xfId="0" applyBorder="1" applyAlignment="1">
      <alignment horizontal="distributed" vertical="center" indent="1" shrinkToFit="1"/>
    </xf>
    <xf numFmtId="0" fontId="29" fillId="0" borderId="10" xfId="0" applyFont="1" applyBorder="1" applyAlignment="1">
      <alignment horizontal="distributed" vertical="center" indent="7" shrinkToFit="1"/>
    </xf>
    <xf numFmtId="0" fontId="0" fillId="0" borderId="11" xfId="0" applyBorder="1" applyAlignment="1">
      <alignment horizontal="distributed" vertical="center" indent="7" shrinkToFit="1"/>
    </xf>
    <xf numFmtId="0" fontId="0" fillId="0" borderId="12" xfId="0" applyBorder="1" applyAlignment="1">
      <alignment horizontal="distributed" vertical="center" indent="7" shrinkToFit="1"/>
    </xf>
    <xf numFmtId="49" fontId="148" fillId="0" borderId="298" xfId="0" applyNumberFormat="1" applyFont="1" applyBorder="1" applyAlignment="1" applyProtection="1">
      <alignment horizontal="center" vertical="center"/>
      <protection hidden="1"/>
    </xf>
    <xf numFmtId="0" fontId="31" fillId="0" borderId="294" xfId="0" applyFont="1" applyBorder="1" applyAlignment="1">
      <alignment horizontal="center" vertical="center"/>
    </xf>
    <xf numFmtId="0" fontId="31" fillId="0" borderId="0" xfId="0" applyFont="1" applyAlignment="1">
      <alignment horizontal="center" vertical="center"/>
    </xf>
    <xf numFmtId="0" fontId="31" fillId="0" borderId="9" xfId="0" applyFont="1" applyBorder="1" applyAlignment="1">
      <alignment horizontal="center" vertical="center"/>
    </xf>
    <xf numFmtId="0" fontId="0" fillId="0" borderId="299" xfId="0" applyBorder="1">
      <alignment vertical="center"/>
    </xf>
    <xf numFmtId="0" fontId="0" fillId="0" borderId="39" xfId="0" applyBorder="1">
      <alignment vertical="center"/>
    </xf>
    <xf numFmtId="0" fontId="0" fillId="0" borderId="300" xfId="0" applyBorder="1">
      <alignment vertical="center"/>
    </xf>
    <xf numFmtId="178" fontId="88" fillId="29" borderId="292" xfId="0" applyNumberFormat="1" applyFont="1" applyFill="1" applyBorder="1" applyAlignment="1" applyProtection="1">
      <alignment horizontal="center" vertical="center"/>
      <protection hidden="1"/>
    </xf>
    <xf numFmtId="178" fontId="0" fillId="29" borderId="290" xfId="0" applyNumberFormat="1" applyFill="1" applyBorder="1" applyAlignment="1">
      <alignment horizontal="center" vertical="center"/>
    </xf>
    <xf numFmtId="178" fontId="0" fillId="29" borderId="293" xfId="0" applyNumberFormat="1" applyFill="1" applyBorder="1" applyAlignment="1">
      <alignment horizontal="center" vertical="center"/>
    </xf>
    <xf numFmtId="178" fontId="0" fillId="29" borderId="13" xfId="0" applyNumberFormat="1" applyFill="1" applyBorder="1" applyAlignment="1">
      <alignment horizontal="center" vertical="center"/>
    </xf>
    <xf numFmtId="178" fontId="0" fillId="29" borderId="0" xfId="0" applyNumberFormat="1" applyFill="1" applyAlignment="1">
      <alignment horizontal="center" vertical="center"/>
    </xf>
    <xf numFmtId="178" fontId="0" fillId="29" borderId="295" xfId="0" applyNumberFormat="1" applyFill="1" applyBorder="1" applyAlignment="1">
      <alignment horizontal="center" vertical="center"/>
    </xf>
    <xf numFmtId="49" fontId="148" fillId="0" borderId="290" xfId="0" applyNumberFormat="1" applyFont="1" applyBorder="1" applyAlignment="1" applyProtection="1">
      <alignment horizontal="center" vertical="center"/>
      <protection hidden="1"/>
    </xf>
    <xf numFmtId="0" fontId="31" fillId="0" borderId="290" xfId="0" applyFont="1" applyBorder="1" applyAlignment="1">
      <alignment horizontal="center" vertical="center"/>
    </xf>
    <xf numFmtId="0" fontId="31" fillId="0" borderId="291" xfId="0" applyFont="1" applyBorder="1" applyAlignment="1">
      <alignment horizontal="center" vertical="center"/>
    </xf>
    <xf numFmtId="178" fontId="88" fillId="29" borderId="292" xfId="0" applyNumberFormat="1" applyFont="1" applyFill="1" applyBorder="1" applyAlignment="1" applyProtection="1">
      <alignment horizontal="center" vertical="center" shrinkToFit="1"/>
      <protection hidden="1"/>
    </xf>
    <xf numFmtId="178" fontId="0" fillId="29" borderId="290" xfId="0" applyNumberFormat="1" applyFill="1" applyBorder="1" applyAlignment="1">
      <alignment horizontal="center" vertical="center" shrinkToFit="1"/>
    </xf>
    <xf numFmtId="178" fontId="0" fillId="29" borderId="291" xfId="0" applyNumberFormat="1" applyFill="1" applyBorder="1" applyAlignment="1">
      <alignment horizontal="center" vertical="center" shrinkToFit="1"/>
    </xf>
    <xf numFmtId="178" fontId="0" fillId="29" borderId="13" xfId="0" applyNumberFormat="1" applyFill="1" applyBorder="1" applyAlignment="1">
      <alignment horizontal="center" vertical="center" shrinkToFit="1"/>
    </xf>
    <xf numFmtId="178" fontId="0" fillId="29" borderId="0" xfId="0" applyNumberFormat="1" applyFill="1" applyAlignment="1">
      <alignment horizontal="center" vertical="center" shrinkToFit="1"/>
    </xf>
    <xf numFmtId="178" fontId="0" fillId="29" borderId="9" xfId="0" applyNumberFormat="1" applyFill="1" applyBorder="1" applyAlignment="1">
      <alignment horizontal="center" vertical="center" shrinkToFit="1"/>
    </xf>
    <xf numFmtId="178" fontId="0" fillId="29" borderId="6" xfId="0" applyNumberFormat="1" applyFill="1" applyBorder="1" applyAlignment="1">
      <alignment horizontal="center" vertical="center" shrinkToFit="1"/>
    </xf>
    <xf numFmtId="178" fontId="0" fillId="29" borderId="7" xfId="0" applyNumberFormat="1" applyFill="1" applyBorder="1" applyAlignment="1">
      <alignment horizontal="center" vertical="center" shrinkToFit="1"/>
    </xf>
    <xf numFmtId="178" fontId="0" fillId="29" borderId="8" xfId="0" applyNumberFormat="1" applyFill="1" applyBorder="1" applyAlignment="1">
      <alignment horizontal="center" vertical="center" shrinkToFit="1"/>
    </xf>
    <xf numFmtId="178" fontId="88" fillId="29" borderId="3" xfId="0" applyNumberFormat="1" applyFont="1" applyFill="1" applyBorder="1" applyAlignment="1" applyProtection="1">
      <alignment horizontal="center" vertical="center" shrinkToFit="1"/>
      <protection hidden="1"/>
    </xf>
    <xf numFmtId="178" fontId="0" fillId="29" borderId="4" xfId="0" applyNumberFormat="1" applyFill="1" applyBorder="1" applyAlignment="1">
      <alignment horizontal="center" vertical="center" shrinkToFit="1"/>
    </xf>
    <xf numFmtId="178" fontId="0" fillId="29" borderId="46" xfId="0" applyNumberFormat="1" applyFill="1" applyBorder="1" applyAlignment="1">
      <alignment horizontal="center" vertical="center" shrinkToFit="1"/>
    </xf>
    <xf numFmtId="178" fontId="0" fillId="29" borderId="295" xfId="0" applyNumberFormat="1" applyFill="1" applyBorder="1" applyAlignment="1">
      <alignment horizontal="center" vertical="center" shrinkToFit="1"/>
    </xf>
    <xf numFmtId="178" fontId="0" fillId="29" borderId="297" xfId="0" applyNumberFormat="1" applyFill="1" applyBorder="1" applyAlignment="1">
      <alignment horizontal="center" vertical="center" shrinkToFit="1"/>
    </xf>
    <xf numFmtId="178" fontId="0" fillId="29" borderId="50" xfId="0" applyNumberFormat="1" applyFill="1" applyBorder="1" applyAlignment="1">
      <alignment horizontal="center" vertical="center" shrinkToFit="1"/>
    </xf>
    <xf numFmtId="178" fontId="0" fillId="29" borderId="39" xfId="0" applyNumberFormat="1" applyFill="1" applyBorder="1" applyAlignment="1">
      <alignment horizontal="center" vertical="center" shrinkToFit="1"/>
    </xf>
    <xf numFmtId="178" fontId="0" fillId="29" borderId="51" xfId="0" applyNumberFormat="1" applyFill="1" applyBorder="1" applyAlignment="1">
      <alignment horizontal="center" vertical="center" shrinkToFit="1"/>
    </xf>
    <xf numFmtId="49" fontId="148" fillId="0" borderId="289" xfId="0" applyNumberFormat="1" applyFont="1" applyBorder="1" applyAlignment="1" applyProtection="1">
      <alignment horizontal="center" vertical="center"/>
      <protection hidden="1"/>
    </xf>
    <xf numFmtId="0" fontId="0" fillId="0" borderId="296" xfId="0" applyBorder="1">
      <alignment vertical="center"/>
    </xf>
    <xf numFmtId="0" fontId="0" fillId="0" borderId="7" xfId="0" applyBorder="1">
      <alignment vertical="center"/>
    </xf>
    <xf numFmtId="0" fontId="0" fillId="0" borderId="8" xfId="0" applyBorder="1">
      <alignment vertical="center"/>
    </xf>
    <xf numFmtId="178" fontId="22" fillId="9" borderId="0" xfId="0" applyNumberFormat="1" applyFont="1" applyFill="1" applyAlignment="1" applyProtection="1">
      <alignment horizontal="center" vertical="center" shrinkToFit="1"/>
      <protection locked="0" hidden="1"/>
    </xf>
    <xf numFmtId="49" fontId="22" fillId="0" borderId="0" xfId="0" applyNumberFormat="1" applyFont="1" applyAlignment="1">
      <alignment vertical="center" shrinkToFit="1"/>
    </xf>
    <xf numFmtId="178" fontId="22" fillId="9" borderId="0" xfId="0" applyNumberFormat="1" applyFont="1" applyFill="1" applyAlignment="1" applyProtection="1">
      <alignment horizontal="center" vertical="center" shrinkToFit="1"/>
      <protection hidden="1"/>
    </xf>
    <xf numFmtId="178" fontId="22" fillId="9" borderId="0" xfId="0" applyNumberFormat="1" applyFont="1" applyFill="1" applyAlignment="1" applyProtection="1">
      <alignment horizontal="left" vertical="center" shrinkToFit="1"/>
      <protection hidden="1"/>
    </xf>
    <xf numFmtId="178" fontId="153" fillId="9" borderId="0" xfId="0" applyNumberFormat="1" applyFont="1" applyFill="1" applyAlignment="1" applyProtection="1">
      <alignment horizontal="center" vertical="center" shrinkToFit="1"/>
      <protection hidden="1"/>
    </xf>
    <xf numFmtId="178" fontId="25" fillId="9" borderId="0" xfId="0" applyNumberFormat="1" applyFont="1" applyFill="1" applyAlignment="1" applyProtection="1">
      <alignment vertical="center" shrinkToFit="1"/>
      <protection hidden="1"/>
    </xf>
    <xf numFmtId="178" fontId="25" fillId="9" borderId="9" xfId="0" applyNumberFormat="1" applyFont="1" applyFill="1" applyBorder="1" applyAlignment="1" applyProtection="1">
      <alignment vertical="center" shrinkToFit="1"/>
      <protection hidden="1"/>
    </xf>
    <xf numFmtId="178" fontId="25" fillId="9" borderId="3" xfId="0" applyNumberFormat="1" applyFont="1" applyFill="1" applyBorder="1" applyAlignment="1" applyProtection="1">
      <alignment horizontal="center" vertical="center" shrinkToFit="1"/>
      <protection hidden="1"/>
    </xf>
    <xf numFmtId="178" fontId="25" fillId="9" borderId="4" xfId="0" applyNumberFormat="1" applyFont="1" applyFill="1" applyBorder="1" applyAlignment="1" applyProtection="1">
      <alignment horizontal="center" vertical="center" shrinkToFit="1"/>
      <protection hidden="1"/>
    </xf>
    <xf numFmtId="178" fontId="25" fillId="9" borderId="5" xfId="0" applyNumberFormat="1" applyFont="1" applyFill="1" applyBorder="1" applyAlignment="1" applyProtection="1">
      <alignment horizontal="center" vertical="center" shrinkToFit="1"/>
      <protection hidden="1"/>
    </xf>
    <xf numFmtId="178" fontId="25" fillId="9" borderId="6" xfId="0" applyNumberFormat="1" applyFont="1" applyFill="1" applyBorder="1" applyAlignment="1" applyProtection="1">
      <alignment horizontal="center" vertical="center" shrinkToFit="1"/>
      <protection hidden="1"/>
    </xf>
    <xf numFmtId="178" fontId="25" fillId="9" borderId="7" xfId="0" applyNumberFormat="1" applyFont="1" applyFill="1" applyBorder="1" applyAlignment="1" applyProtection="1">
      <alignment horizontal="center" vertical="center" shrinkToFit="1"/>
      <protection hidden="1"/>
    </xf>
    <xf numFmtId="178" fontId="25" fillId="9" borderId="8" xfId="0" applyNumberFormat="1" applyFont="1" applyFill="1" applyBorder="1" applyAlignment="1" applyProtection="1">
      <alignment horizontal="center" vertical="center" shrinkToFit="1"/>
      <protection hidden="1"/>
    </xf>
    <xf numFmtId="178" fontId="25" fillId="9" borderId="1" xfId="0" applyNumberFormat="1" applyFont="1" applyFill="1" applyBorder="1" applyAlignment="1" applyProtection="1">
      <alignment horizontal="center" vertical="center" shrinkToFit="1"/>
      <protection hidden="1"/>
    </xf>
    <xf numFmtId="49" fontId="22" fillId="9" borderId="4" xfId="0" applyNumberFormat="1" applyFont="1" applyFill="1" applyBorder="1" applyAlignment="1">
      <alignment horizontal="center" vertical="center" shrinkToFit="1"/>
    </xf>
    <xf numFmtId="49" fontId="22" fillId="9" borderId="7" xfId="0" applyNumberFormat="1" applyFont="1" applyFill="1" applyBorder="1" applyAlignment="1">
      <alignment horizontal="center" vertical="center" shrinkToFit="1"/>
    </xf>
    <xf numFmtId="178" fontId="25" fillId="9" borderId="11" xfId="0" applyNumberFormat="1" applyFont="1" applyFill="1" applyBorder="1" applyAlignment="1" applyProtection="1">
      <alignment horizontal="center" vertical="center" shrinkToFit="1"/>
      <protection hidden="1"/>
    </xf>
    <xf numFmtId="178" fontId="25" fillId="29" borderId="3" xfId="0" applyNumberFormat="1" applyFont="1" applyFill="1" applyBorder="1" applyAlignment="1" applyProtection="1">
      <alignment horizontal="center" vertical="center" shrinkToFit="1"/>
      <protection hidden="1"/>
    </xf>
    <xf numFmtId="178" fontId="25" fillId="29" borderId="4" xfId="0" applyNumberFormat="1" applyFont="1" applyFill="1" applyBorder="1" applyAlignment="1" applyProtection="1">
      <alignment horizontal="center" vertical="center" shrinkToFit="1"/>
      <protection hidden="1"/>
    </xf>
    <xf numFmtId="178" fontId="25" fillId="29" borderId="6" xfId="0" applyNumberFormat="1" applyFont="1" applyFill="1" applyBorder="1" applyAlignment="1" applyProtection="1">
      <alignment horizontal="center" vertical="center" shrinkToFit="1"/>
      <protection hidden="1"/>
    </xf>
    <xf numFmtId="178" fontId="25" fillId="29" borderId="7" xfId="0" applyNumberFormat="1" applyFont="1" applyFill="1" applyBorder="1" applyAlignment="1" applyProtection="1">
      <alignment horizontal="center" vertical="center" shrinkToFit="1"/>
      <protection hidden="1"/>
    </xf>
    <xf numFmtId="178" fontId="156" fillId="9" borderId="0" xfId="0" applyNumberFormat="1" applyFont="1" applyFill="1" applyAlignment="1" applyProtection="1">
      <alignment horizontal="left" vertical="center"/>
      <protection hidden="1"/>
    </xf>
    <xf numFmtId="178" fontId="156" fillId="9" borderId="0" xfId="0" applyNumberFormat="1" applyFont="1" applyFill="1" applyProtection="1">
      <alignment vertical="center"/>
      <protection hidden="1"/>
    </xf>
    <xf numFmtId="178" fontId="148" fillId="9" borderId="0" xfId="0" applyNumberFormat="1" applyFont="1" applyFill="1" applyAlignment="1" applyProtection="1">
      <alignment vertical="center" shrinkToFit="1"/>
      <protection hidden="1"/>
    </xf>
    <xf numFmtId="178" fontId="26" fillId="9" borderId="0" xfId="0" applyNumberFormat="1" applyFont="1" applyFill="1" applyAlignment="1" applyProtection="1">
      <alignment vertical="center" shrinkToFit="1"/>
      <protection hidden="1"/>
    </xf>
    <xf numFmtId="178" fontId="55" fillId="29" borderId="0" xfId="0" applyNumberFormat="1" applyFont="1" applyFill="1" applyAlignment="1" applyProtection="1">
      <alignment horizontal="right" vertical="center" shrinkToFit="1"/>
      <protection hidden="1"/>
    </xf>
    <xf numFmtId="178" fontId="145" fillId="9" borderId="0" xfId="0" applyNumberFormat="1" applyFont="1" applyFill="1" applyAlignment="1" applyProtection="1">
      <alignment horizontal="center" vertical="center" shrinkToFit="1"/>
      <protection hidden="1"/>
    </xf>
    <xf numFmtId="178" fontId="29" fillId="29" borderId="0" xfId="0" applyNumberFormat="1" applyFont="1" applyFill="1" applyAlignment="1" applyProtection="1">
      <alignment horizontal="left" vertical="center" shrinkToFit="1"/>
      <protection hidden="1"/>
    </xf>
    <xf numFmtId="178" fontId="156" fillId="9" borderId="0" xfId="0" applyNumberFormat="1" applyFont="1" applyFill="1" applyAlignment="1" applyProtection="1">
      <alignment horizontal="center" vertical="center"/>
      <protection hidden="1"/>
    </xf>
    <xf numFmtId="0" fontId="88" fillId="29" borderId="4" xfId="0" applyFont="1" applyFill="1" applyBorder="1" applyAlignment="1" applyProtection="1">
      <alignment horizontal="center" vertical="center" shrinkToFit="1"/>
      <protection hidden="1"/>
    </xf>
    <xf numFmtId="0" fontId="88" fillId="29" borderId="0" xfId="0" applyFont="1" applyFill="1" applyAlignment="1" applyProtection="1">
      <alignment horizontal="center" vertical="center" shrinkToFit="1"/>
      <protection hidden="1"/>
    </xf>
    <xf numFmtId="49" fontId="88" fillId="9" borderId="4" xfId="0" applyNumberFormat="1" applyFont="1" applyFill="1" applyBorder="1" applyAlignment="1">
      <alignment horizontal="center" vertical="center" shrinkToFit="1"/>
    </xf>
    <xf numFmtId="49" fontId="88" fillId="9" borderId="0" xfId="0" applyNumberFormat="1" applyFont="1" applyFill="1" applyAlignment="1">
      <alignment horizontal="center" vertical="center" shrinkToFit="1"/>
    </xf>
    <xf numFmtId="49" fontId="50" fillId="9" borderId="4" xfId="0" applyNumberFormat="1" applyFont="1" applyFill="1" applyBorder="1" applyAlignment="1">
      <alignment horizontal="center" vertical="center" shrinkToFit="1"/>
    </xf>
    <xf numFmtId="49" fontId="50" fillId="9" borderId="5" xfId="0" applyNumberFormat="1" applyFont="1" applyFill="1" applyBorder="1" applyAlignment="1">
      <alignment horizontal="center" vertical="center" shrinkToFit="1"/>
    </xf>
    <xf numFmtId="49" fontId="28" fillId="9" borderId="3" xfId="0" applyNumberFormat="1" applyFont="1" applyFill="1" applyBorder="1" applyAlignment="1">
      <alignment horizontal="left" vertical="center" shrinkToFit="1"/>
    </xf>
    <xf numFmtId="49" fontId="28" fillId="9" borderId="4" xfId="0" applyNumberFormat="1" applyFont="1" applyFill="1" applyBorder="1" applyAlignment="1">
      <alignment horizontal="left" vertical="center" shrinkToFit="1"/>
    </xf>
    <xf numFmtId="49" fontId="88" fillId="9" borderId="3" xfId="0" applyNumberFormat="1" applyFont="1" applyFill="1" applyBorder="1" applyAlignment="1">
      <alignment horizontal="center" vertical="center" wrapText="1" shrinkToFit="1"/>
    </xf>
    <xf numFmtId="49" fontId="88" fillId="9" borderId="4" xfId="0" applyNumberFormat="1" applyFont="1" applyFill="1" applyBorder="1" applyAlignment="1">
      <alignment horizontal="center" vertical="center" wrapText="1" shrinkToFit="1"/>
    </xf>
    <xf numFmtId="49" fontId="88" fillId="9" borderId="60" xfId="0" applyNumberFormat="1" applyFont="1" applyFill="1" applyBorder="1" applyAlignment="1">
      <alignment horizontal="center" vertical="center" wrapText="1" shrinkToFit="1"/>
    </xf>
    <xf numFmtId="49" fontId="88" fillId="9" borderId="6" xfId="0" applyNumberFormat="1" applyFont="1" applyFill="1" applyBorder="1" applyAlignment="1">
      <alignment horizontal="center" vertical="center" wrapText="1" shrinkToFit="1"/>
    </xf>
    <xf numFmtId="49" fontId="88" fillId="9" borderId="7" xfId="0" applyNumberFormat="1" applyFont="1" applyFill="1" applyBorder="1" applyAlignment="1">
      <alignment horizontal="center" vertical="center" wrapText="1" shrinkToFit="1"/>
    </xf>
    <xf numFmtId="49" fontId="88" fillId="9" borderId="61" xfId="0" applyNumberFormat="1" applyFont="1" applyFill="1" applyBorder="1" applyAlignment="1">
      <alignment horizontal="center" vertical="center" wrapText="1" shrinkToFit="1"/>
    </xf>
    <xf numFmtId="49" fontId="88" fillId="9" borderId="254" xfId="0" applyNumberFormat="1" applyFont="1" applyFill="1" applyBorder="1" applyAlignment="1">
      <alignment horizontal="center" vertical="center" shrinkToFit="1"/>
    </xf>
    <xf numFmtId="49" fontId="88" fillId="9" borderId="255" xfId="0" applyNumberFormat="1" applyFont="1" applyFill="1" applyBorder="1" applyAlignment="1">
      <alignment horizontal="center" vertical="center" shrinkToFit="1"/>
    </xf>
    <xf numFmtId="49" fontId="28" fillId="9" borderId="11" xfId="0" applyNumberFormat="1" applyFont="1" applyFill="1" applyBorder="1" applyAlignment="1">
      <alignment horizontal="center" vertical="center" shrinkToFit="1"/>
    </xf>
    <xf numFmtId="49" fontId="28" fillId="9" borderId="12" xfId="0" applyNumberFormat="1" applyFont="1" applyFill="1" applyBorder="1" applyAlignment="1">
      <alignment horizontal="center" vertical="center" shrinkToFit="1"/>
    </xf>
    <xf numFmtId="178" fontId="157" fillId="9" borderId="0" xfId="0" applyNumberFormat="1" applyFont="1" applyFill="1" applyAlignment="1" applyProtection="1">
      <alignment horizontal="center" vertical="center" shrinkToFit="1"/>
      <protection hidden="1"/>
    </xf>
    <xf numFmtId="178" fontId="26" fillId="9" borderId="0" xfId="0" applyNumberFormat="1" applyFont="1" applyFill="1" applyAlignment="1" applyProtection="1">
      <alignment horizontal="left" vertical="center" shrinkToFit="1"/>
      <protection hidden="1"/>
    </xf>
    <xf numFmtId="49" fontId="88" fillId="12" borderId="249" xfId="0" applyNumberFormat="1" applyFont="1" applyFill="1" applyBorder="1" applyAlignment="1">
      <alignment horizontal="center" vertical="center" shrinkToFit="1"/>
    </xf>
    <xf numFmtId="49" fontId="88" fillId="12" borderId="251" xfId="0" applyNumberFormat="1" applyFont="1" applyFill="1" applyBorder="1" applyAlignment="1">
      <alignment horizontal="center" vertical="center" shrinkToFit="1"/>
    </xf>
    <xf numFmtId="49" fontId="88" fillId="12" borderId="252" xfId="0" applyNumberFormat="1" applyFont="1" applyFill="1" applyBorder="1" applyAlignment="1">
      <alignment horizontal="center" vertical="center" shrinkToFit="1"/>
    </xf>
    <xf numFmtId="49" fontId="159" fillId="9" borderId="0" xfId="0" applyNumberFormat="1" applyFont="1" applyFill="1" applyAlignment="1">
      <alignment horizontal="left" vertical="center" wrapText="1" shrinkToFit="1"/>
    </xf>
    <xf numFmtId="178" fontId="26" fillId="9" borderId="0" xfId="0" applyNumberFormat="1" applyFont="1" applyFill="1" applyAlignment="1" applyProtection="1">
      <alignment horizontal="right" vertical="center" wrapText="1" shrinkToFit="1"/>
      <protection hidden="1"/>
    </xf>
    <xf numFmtId="178" fontId="26" fillId="9" borderId="9" xfId="0" applyNumberFormat="1" applyFont="1" applyFill="1" applyBorder="1" applyAlignment="1" applyProtection="1">
      <alignment horizontal="right" vertical="center" wrapText="1" shrinkToFit="1"/>
      <protection hidden="1"/>
    </xf>
    <xf numFmtId="178" fontId="162" fillId="9" borderId="0" xfId="0" applyNumberFormat="1" applyFont="1" applyFill="1" applyAlignment="1" applyProtection="1">
      <alignment horizontal="left" vertical="center" wrapText="1" shrinkToFit="1"/>
      <protection hidden="1"/>
    </xf>
    <xf numFmtId="178" fontId="162" fillId="9" borderId="58" xfId="0" applyNumberFormat="1" applyFont="1" applyFill="1" applyBorder="1" applyAlignment="1" applyProtection="1">
      <alignment horizontal="left" vertical="center" wrapText="1" shrinkToFit="1"/>
      <protection hidden="1"/>
    </xf>
    <xf numFmtId="178" fontId="162" fillId="9" borderId="256" xfId="0" applyNumberFormat="1" applyFont="1" applyFill="1" applyBorder="1" applyAlignment="1" applyProtection="1">
      <alignment horizontal="left" vertical="center" wrapText="1" shrinkToFit="1"/>
      <protection hidden="1"/>
    </xf>
    <xf numFmtId="178" fontId="162" fillId="9" borderId="257" xfId="0" applyNumberFormat="1" applyFont="1" applyFill="1" applyBorder="1" applyAlignment="1" applyProtection="1">
      <alignment horizontal="left" vertical="center" wrapText="1" shrinkToFit="1"/>
      <protection hidden="1"/>
    </xf>
    <xf numFmtId="178" fontId="163" fillId="9" borderId="7" xfId="0" applyNumberFormat="1" applyFont="1" applyFill="1" applyBorder="1" applyAlignment="1" applyProtection="1">
      <alignment horizontal="center" vertical="top" wrapText="1" shrinkToFit="1"/>
      <protection hidden="1"/>
    </xf>
    <xf numFmtId="178" fontId="164" fillId="9" borderId="24" xfId="0" applyNumberFormat="1" applyFont="1" applyFill="1" applyBorder="1" applyAlignment="1" applyProtection="1">
      <alignment horizontal="left" vertical="center" wrapText="1" shrinkToFit="1"/>
      <protection hidden="1"/>
    </xf>
    <xf numFmtId="178" fontId="164" fillId="9" borderId="28" xfId="0" applyNumberFormat="1" applyFont="1" applyFill="1" applyBorder="1" applyAlignment="1" applyProtection="1">
      <alignment horizontal="left" vertical="center" wrapText="1" shrinkToFit="1"/>
      <protection hidden="1"/>
    </xf>
    <xf numFmtId="178" fontId="164" fillId="9" borderId="258" xfId="0" applyNumberFormat="1" applyFont="1" applyFill="1" applyBorder="1" applyAlignment="1" applyProtection="1">
      <alignment horizontal="left" vertical="center" wrapText="1" shrinkToFit="1"/>
      <protection hidden="1"/>
    </xf>
    <xf numFmtId="178" fontId="88" fillId="29" borderId="251" xfId="0" applyNumberFormat="1" applyFont="1" applyFill="1" applyBorder="1" applyAlignment="1" applyProtection="1">
      <alignment horizontal="center" vertical="center" shrinkToFit="1"/>
      <protection hidden="1"/>
    </xf>
    <xf numFmtId="0" fontId="0" fillId="29" borderId="249" xfId="0" applyFill="1" applyBorder="1" applyAlignment="1" applyProtection="1">
      <alignment horizontal="center" vertical="center" shrinkToFit="1"/>
      <protection hidden="1"/>
    </xf>
    <xf numFmtId="0" fontId="0" fillId="29" borderId="252" xfId="0" applyFill="1" applyBorder="1" applyAlignment="1" applyProtection="1">
      <alignment horizontal="center" vertical="center" shrinkToFit="1"/>
      <protection hidden="1"/>
    </xf>
    <xf numFmtId="0" fontId="0" fillId="29" borderId="247" xfId="0" applyFill="1" applyBorder="1" applyAlignment="1" applyProtection="1">
      <alignment horizontal="center" vertical="center" shrinkToFit="1"/>
      <protection hidden="1"/>
    </xf>
    <xf numFmtId="0" fontId="0" fillId="29" borderId="234" xfId="0" applyFill="1" applyBorder="1" applyAlignment="1" applyProtection="1">
      <alignment horizontal="center" vertical="center" shrinkToFit="1"/>
      <protection hidden="1"/>
    </xf>
    <xf numFmtId="0" fontId="163" fillId="29" borderId="4" xfId="0" applyFont="1" applyFill="1" applyBorder="1" applyAlignment="1" applyProtection="1">
      <alignment horizontal="center" vertical="center" shrinkToFit="1"/>
      <protection hidden="1"/>
    </xf>
    <xf numFmtId="0" fontId="163" fillId="29" borderId="4" xfId="0" applyFont="1" applyFill="1" applyBorder="1" applyAlignment="1" applyProtection="1">
      <alignment vertical="center" shrinkToFit="1"/>
      <protection hidden="1"/>
    </xf>
    <xf numFmtId="0" fontId="163" fillId="29" borderId="234" xfId="0" applyFont="1" applyFill="1" applyBorder="1" applyAlignment="1" applyProtection="1">
      <alignment horizontal="center" vertical="center" wrapText="1" shrinkToFit="1"/>
      <protection hidden="1"/>
    </xf>
    <xf numFmtId="0" fontId="0" fillId="29" borderId="234" xfId="0" applyFill="1" applyBorder="1" applyAlignment="1" applyProtection="1">
      <alignment vertical="center" shrinkToFit="1"/>
      <protection hidden="1"/>
    </xf>
    <xf numFmtId="178" fontId="88" fillId="9" borderId="249" xfId="0" applyNumberFormat="1" applyFont="1" applyFill="1" applyBorder="1" applyAlignment="1" applyProtection="1">
      <alignment horizontal="center" vertical="center" shrinkToFit="1"/>
      <protection hidden="1"/>
    </xf>
    <xf numFmtId="178" fontId="88" fillId="9" borderId="4" xfId="0" applyNumberFormat="1" applyFont="1" applyFill="1" applyBorder="1" applyAlignment="1" applyProtection="1">
      <alignment horizontal="center" vertical="center" shrinkToFit="1"/>
      <protection hidden="1"/>
    </xf>
    <xf numFmtId="178" fontId="88" fillId="9" borderId="7" xfId="0" applyNumberFormat="1" applyFont="1" applyFill="1" applyBorder="1" applyAlignment="1" applyProtection="1">
      <alignment horizontal="center" vertical="center" shrinkToFit="1"/>
      <protection hidden="1"/>
    </xf>
    <xf numFmtId="178" fontId="158" fillId="9" borderId="42" xfId="0" applyNumberFormat="1" applyFont="1" applyFill="1" applyBorder="1" applyAlignment="1" applyProtection="1">
      <alignment vertical="center" shrinkToFit="1"/>
      <protection hidden="1"/>
    </xf>
    <xf numFmtId="178" fontId="158" fillId="9" borderId="21" xfId="0" applyNumberFormat="1" applyFont="1" applyFill="1" applyBorder="1" applyAlignment="1" applyProtection="1">
      <alignment vertical="center" shrinkToFit="1"/>
      <protection hidden="1"/>
    </xf>
    <xf numFmtId="178" fontId="163" fillId="29" borderId="21" xfId="0" applyNumberFormat="1" applyFont="1" applyFill="1" applyBorder="1" applyAlignment="1" applyProtection="1">
      <alignment horizontal="left" vertical="center" indent="1" shrinkToFit="1"/>
      <protection hidden="1"/>
    </xf>
    <xf numFmtId="178" fontId="163" fillId="29" borderId="43" xfId="0" applyNumberFormat="1" applyFont="1" applyFill="1" applyBorder="1" applyAlignment="1" applyProtection="1">
      <alignment horizontal="left" vertical="center" indent="1" shrinkToFit="1"/>
      <protection hidden="1"/>
    </xf>
    <xf numFmtId="178" fontId="88" fillId="9" borderId="4" xfId="0" applyNumberFormat="1" applyFont="1" applyFill="1" applyBorder="1" applyAlignment="1" applyProtection="1">
      <alignment horizontal="center" vertical="center" wrapText="1" shrinkToFit="1"/>
      <protection hidden="1"/>
    </xf>
    <xf numFmtId="178" fontId="88" fillId="9" borderId="234" xfId="0" applyNumberFormat="1" applyFont="1" applyFill="1" applyBorder="1" applyAlignment="1" applyProtection="1">
      <alignment horizontal="center" vertical="center" wrapText="1" shrinkToFit="1"/>
      <protection hidden="1"/>
    </xf>
    <xf numFmtId="49" fontId="163" fillId="9" borderId="4" xfId="0" applyNumberFormat="1" applyFont="1" applyFill="1" applyBorder="1" applyAlignment="1">
      <alignment horizontal="center" vertical="center" wrapText="1" shrinkToFit="1"/>
    </xf>
    <xf numFmtId="49" fontId="163" fillId="9" borderId="234" xfId="0" applyNumberFormat="1" applyFont="1" applyFill="1" applyBorder="1" applyAlignment="1">
      <alignment horizontal="center" vertical="center" wrapText="1" shrinkToFit="1"/>
    </xf>
    <xf numFmtId="49" fontId="88" fillId="9" borderId="38" xfId="0" applyNumberFormat="1" applyFont="1" applyFill="1" applyBorder="1" applyAlignment="1">
      <alignment horizontal="center" vertical="center" shrinkToFit="1"/>
    </xf>
    <xf numFmtId="49" fontId="28" fillId="9" borderId="115" xfId="0" applyNumberFormat="1" applyFont="1" applyFill="1" applyBorder="1" applyAlignment="1">
      <alignment horizontal="center" vertical="center" wrapText="1" shrinkToFit="1"/>
    </xf>
    <xf numFmtId="49" fontId="28" fillId="9" borderId="38" xfId="0" applyNumberFormat="1" applyFont="1" applyFill="1" applyBorder="1" applyAlignment="1">
      <alignment horizontal="center" vertical="center" wrapText="1" shrinkToFit="1"/>
    </xf>
    <xf numFmtId="49" fontId="28" fillId="9" borderId="260" xfId="0" applyNumberFormat="1" applyFont="1" applyFill="1" applyBorder="1" applyAlignment="1">
      <alignment horizontal="center" vertical="center" wrapText="1" shrinkToFit="1"/>
    </xf>
    <xf numFmtId="49" fontId="28" fillId="9" borderId="115" xfId="0" applyNumberFormat="1" applyFont="1" applyFill="1" applyBorder="1" applyAlignment="1">
      <alignment horizontal="center" vertical="center" shrinkToFit="1"/>
    </xf>
    <xf numFmtId="49" fontId="88" fillId="9" borderId="64" xfId="0" applyNumberFormat="1" applyFont="1" applyFill="1" applyBorder="1" applyAlignment="1">
      <alignment horizontal="center" vertical="center" shrinkToFit="1"/>
    </xf>
    <xf numFmtId="178" fontId="28" fillId="29" borderId="4" xfId="0" applyNumberFormat="1" applyFont="1" applyFill="1" applyBorder="1" applyAlignment="1" applyProtection="1">
      <alignment horizontal="center" vertical="center" shrinkToFit="1"/>
      <protection hidden="1"/>
    </xf>
    <xf numFmtId="178" fontId="163" fillId="9" borderId="4" xfId="0" applyNumberFormat="1" applyFont="1" applyFill="1" applyBorder="1" applyAlignment="1" applyProtection="1">
      <alignment horizontal="left" vertical="center" shrinkToFit="1"/>
      <protection hidden="1"/>
    </xf>
    <xf numFmtId="178" fontId="163" fillId="9" borderId="60" xfId="0" applyNumberFormat="1" applyFont="1" applyFill="1" applyBorder="1" applyAlignment="1" applyProtection="1">
      <alignment horizontal="left" vertical="center" shrinkToFit="1"/>
      <protection hidden="1"/>
    </xf>
    <xf numFmtId="178" fontId="26" fillId="29" borderId="7" xfId="0" applyNumberFormat="1" applyFont="1" applyFill="1" applyBorder="1" applyAlignment="1" applyProtection="1">
      <alignment horizontal="left" vertical="center" shrinkToFit="1"/>
      <protection hidden="1"/>
    </xf>
    <xf numFmtId="178" fontId="26" fillId="29" borderId="61" xfId="0" applyNumberFormat="1" applyFont="1" applyFill="1" applyBorder="1" applyAlignment="1" applyProtection="1">
      <alignment horizontal="left" vertical="center" shrinkToFit="1"/>
      <protection hidden="1"/>
    </xf>
    <xf numFmtId="178" fontId="29" fillId="9" borderId="24" xfId="0" applyNumberFormat="1" applyFont="1" applyFill="1" applyBorder="1" applyAlignment="1" applyProtection="1">
      <alignment horizontal="center" vertical="center" shrinkToFit="1"/>
      <protection hidden="1"/>
    </xf>
    <xf numFmtId="178" fontId="29" fillId="9" borderId="266" xfId="0" applyNumberFormat="1" applyFont="1" applyFill="1" applyBorder="1" applyAlignment="1" applyProtection="1">
      <alignment horizontal="center" vertical="center" shrinkToFit="1"/>
      <protection hidden="1"/>
    </xf>
    <xf numFmtId="178" fontId="28" fillId="29" borderId="24" xfId="0" applyNumberFormat="1" applyFont="1" applyFill="1" applyBorder="1" applyAlignment="1" applyProtection="1">
      <alignment horizontal="center" vertical="center" shrinkToFit="1"/>
      <protection hidden="1"/>
    </xf>
    <xf numFmtId="178" fontId="28" fillId="29" borderId="267" xfId="0" applyNumberFormat="1" applyFont="1" applyFill="1" applyBorder="1" applyAlignment="1" applyProtection="1">
      <alignment horizontal="center" vertical="center" shrinkToFit="1"/>
      <protection hidden="1"/>
    </xf>
    <xf numFmtId="178" fontId="88" fillId="9" borderId="3" xfId="0" applyNumberFormat="1" applyFont="1" applyFill="1" applyBorder="1" applyAlignment="1" applyProtection="1">
      <alignment horizontal="center" vertical="center" shrinkToFit="1"/>
      <protection hidden="1"/>
    </xf>
    <xf numFmtId="178" fontId="88" fillId="9" borderId="5" xfId="0" applyNumberFormat="1" applyFont="1" applyFill="1" applyBorder="1" applyAlignment="1" applyProtection="1">
      <alignment horizontal="center" vertical="center" shrinkToFit="1"/>
      <protection hidden="1"/>
    </xf>
    <xf numFmtId="178" fontId="88" fillId="9" borderId="6" xfId="0" applyNumberFormat="1" applyFont="1" applyFill="1" applyBorder="1" applyAlignment="1" applyProtection="1">
      <alignment horizontal="center" vertical="center" shrinkToFit="1"/>
      <protection hidden="1"/>
    </xf>
    <xf numFmtId="178" fontId="88" fillId="9" borderId="8" xfId="0" applyNumberFormat="1" applyFont="1" applyFill="1" applyBorder="1" applyAlignment="1" applyProtection="1">
      <alignment horizontal="center" vertical="center" shrinkToFit="1"/>
      <protection hidden="1"/>
    </xf>
    <xf numFmtId="178" fontId="28" fillId="29" borderId="5" xfId="0" applyNumberFormat="1" applyFont="1" applyFill="1" applyBorder="1" applyAlignment="1" applyProtection="1">
      <alignment horizontal="center" vertical="center" shrinkToFit="1"/>
      <protection hidden="1"/>
    </xf>
    <xf numFmtId="178" fontId="28" fillId="29" borderId="7" xfId="0" applyNumberFormat="1" applyFont="1" applyFill="1" applyBorder="1" applyAlignment="1" applyProtection="1">
      <alignment horizontal="center" vertical="center" shrinkToFit="1"/>
      <protection hidden="1"/>
    </xf>
    <xf numFmtId="178" fontId="28" fillId="29" borderId="8" xfId="0" applyNumberFormat="1" applyFont="1" applyFill="1" applyBorder="1" applyAlignment="1" applyProtection="1">
      <alignment horizontal="center" vertical="center" shrinkToFit="1"/>
      <protection hidden="1"/>
    </xf>
    <xf numFmtId="178" fontId="165" fillId="9" borderId="4" xfId="0" applyNumberFormat="1" applyFont="1" applyFill="1" applyBorder="1" applyAlignment="1" applyProtection="1">
      <alignment horizontal="center" vertical="center" wrapText="1" shrinkToFit="1"/>
      <protection hidden="1"/>
    </xf>
    <xf numFmtId="178" fontId="165" fillId="9" borderId="4" xfId="0" applyNumberFormat="1" applyFont="1" applyFill="1" applyBorder="1" applyAlignment="1" applyProtection="1">
      <alignment horizontal="center" vertical="center" shrinkToFit="1"/>
      <protection hidden="1"/>
    </xf>
    <xf numFmtId="178" fontId="165" fillId="9" borderId="5" xfId="0" applyNumberFormat="1" applyFont="1" applyFill="1" applyBorder="1" applyAlignment="1" applyProtection="1">
      <alignment horizontal="center" vertical="center" shrinkToFit="1"/>
      <protection hidden="1"/>
    </xf>
    <xf numFmtId="178" fontId="165" fillId="9" borderId="7" xfId="0" applyNumberFormat="1" applyFont="1" applyFill="1" applyBorder="1" applyAlignment="1" applyProtection="1">
      <alignment horizontal="center" vertical="center" shrinkToFit="1"/>
      <protection hidden="1"/>
    </xf>
    <xf numFmtId="178" fontId="165" fillId="9" borderId="8" xfId="0" applyNumberFormat="1" applyFont="1" applyFill="1" applyBorder="1" applyAlignment="1" applyProtection="1">
      <alignment horizontal="center" vertical="center" shrinkToFit="1"/>
      <protection hidden="1"/>
    </xf>
    <xf numFmtId="178" fontId="26" fillId="29" borderId="3" xfId="0" applyNumberFormat="1" applyFont="1" applyFill="1" applyBorder="1" applyAlignment="1" applyProtection="1">
      <alignment horizontal="center" vertical="center" shrinkToFit="1"/>
      <protection hidden="1"/>
    </xf>
    <xf numFmtId="178" fontId="26" fillId="29" borderId="4" xfId="0" applyNumberFormat="1" applyFont="1" applyFill="1" applyBorder="1" applyAlignment="1" applyProtection="1">
      <alignment horizontal="center" vertical="center" shrinkToFit="1"/>
      <protection hidden="1"/>
    </xf>
    <xf numFmtId="178" fontId="26" fillId="29" borderId="6" xfId="0" applyNumberFormat="1" applyFont="1" applyFill="1" applyBorder="1" applyAlignment="1" applyProtection="1">
      <alignment horizontal="center" vertical="center" shrinkToFit="1"/>
      <protection hidden="1"/>
    </xf>
    <xf numFmtId="178" fontId="26" fillId="29" borderId="7" xfId="0" applyNumberFormat="1" applyFont="1" applyFill="1" applyBorder="1" applyAlignment="1" applyProtection="1">
      <alignment horizontal="center" vertical="center" shrinkToFit="1"/>
      <protection hidden="1"/>
    </xf>
    <xf numFmtId="178" fontId="163" fillId="29" borderId="60" xfId="0" applyNumberFormat="1" applyFont="1" applyFill="1" applyBorder="1" applyAlignment="1" applyProtection="1">
      <alignment horizontal="center" vertical="center" textRotation="255" shrinkToFit="1"/>
      <protection hidden="1"/>
    </xf>
    <xf numFmtId="178" fontId="163" fillId="29" borderId="61" xfId="0" applyNumberFormat="1" applyFont="1" applyFill="1" applyBorder="1" applyAlignment="1" applyProtection="1">
      <alignment horizontal="center" vertical="center" textRotation="255" shrinkToFit="1"/>
      <protection hidden="1"/>
    </xf>
    <xf numFmtId="178" fontId="88" fillId="9" borderId="0" xfId="0" applyNumberFormat="1" applyFont="1" applyFill="1" applyAlignment="1" applyProtection="1">
      <alignment horizontal="center" vertical="center" wrapText="1" shrinkToFit="1"/>
      <protection hidden="1"/>
    </xf>
    <xf numFmtId="178" fontId="88" fillId="9" borderId="7" xfId="0" applyNumberFormat="1" applyFont="1" applyFill="1" applyBorder="1" applyAlignment="1" applyProtection="1">
      <alignment horizontal="center" vertical="center" wrapText="1" shrinkToFit="1"/>
      <protection hidden="1"/>
    </xf>
    <xf numFmtId="178" fontId="26" fillId="29" borderId="4" xfId="0" applyNumberFormat="1" applyFont="1" applyFill="1" applyBorder="1" applyAlignment="1" applyProtection="1">
      <alignment vertical="top" shrinkToFit="1"/>
      <protection hidden="1"/>
    </xf>
    <xf numFmtId="178" fontId="26" fillId="9" borderId="4" xfId="0" applyNumberFormat="1" applyFont="1" applyFill="1" applyBorder="1" applyAlignment="1" applyProtection="1">
      <alignment vertical="center" shrinkToFit="1"/>
      <protection hidden="1"/>
    </xf>
    <xf numFmtId="178" fontId="26" fillId="9" borderId="263" xfId="0" applyNumberFormat="1" applyFont="1" applyFill="1" applyBorder="1" applyAlignment="1" applyProtection="1">
      <alignment vertical="center" shrinkToFit="1"/>
      <protection hidden="1"/>
    </xf>
    <xf numFmtId="178" fontId="29" fillId="9" borderId="256" xfId="0" applyNumberFormat="1" applyFont="1" applyFill="1" applyBorder="1" applyAlignment="1" applyProtection="1">
      <alignment horizontal="center" vertical="center" wrapText="1" shrinkToFit="1"/>
      <protection hidden="1"/>
    </xf>
    <xf numFmtId="178" fontId="29" fillId="9" borderId="264" xfId="0" applyNumberFormat="1" applyFont="1" applyFill="1" applyBorder="1" applyAlignment="1" applyProtection="1">
      <alignment horizontal="center" vertical="center" wrapText="1" shrinkToFit="1"/>
      <protection hidden="1"/>
    </xf>
    <xf numFmtId="178" fontId="28" fillId="29" borderId="0" xfId="0" applyNumberFormat="1" applyFont="1" applyFill="1" applyAlignment="1" applyProtection="1">
      <alignment horizontal="center" vertical="center" shrinkToFit="1"/>
      <protection hidden="1"/>
    </xf>
    <xf numFmtId="178" fontId="28" fillId="29" borderId="58" xfId="0" applyNumberFormat="1" applyFont="1" applyFill="1" applyBorder="1" applyAlignment="1" applyProtection="1">
      <alignment horizontal="center" vertical="center" shrinkToFit="1"/>
      <protection hidden="1"/>
    </xf>
    <xf numFmtId="178" fontId="26" fillId="29" borderId="265" xfId="0" applyNumberFormat="1" applyFont="1" applyFill="1" applyBorder="1" applyAlignment="1" applyProtection="1">
      <alignment horizontal="left" vertical="center" shrinkToFit="1"/>
      <protection hidden="1"/>
    </xf>
    <xf numFmtId="178" fontId="26" fillId="9" borderId="243" xfId="0" applyNumberFormat="1" applyFont="1" applyFill="1" applyBorder="1" applyAlignment="1" applyProtection="1">
      <alignment horizontal="center" vertical="center" wrapText="1" shrinkToFit="1"/>
      <protection hidden="1"/>
    </xf>
    <xf numFmtId="178" fontId="26" fillId="9" borderId="234" xfId="0" applyNumberFormat="1" applyFont="1" applyFill="1" applyBorder="1" applyAlignment="1" applyProtection="1">
      <alignment horizontal="center" vertical="center" wrapText="1" shrinkToFit="1"/>
      <protection hidden="1"/>
    </xf>
    <xf numFmtId="178" fontId="88" fillId="9" borderId="62" xfId="0" applyNumberFormat="1" applyFont="1" applyFill="1" applyBorder="1" applyAlignment="1" applyProtection="1">
      <alignment horizontal="center" vertical="center" wrapText="1" shrinkToFit="1"/>
      <protection hidden="1"/>
    </xf>
    <xf numFmtId="178" fontId="88" fillId="9" borderId="268" xfId="0" applyNumberFormat="1" applyFont="1" applyFill="1" applyBorder="1" applyAlignment="1" applyProtection="1">
      <alignment horizontal="center" vertical="center" wrapText="1" shrinkToFit="1"/>
      <protection hidden="1"/>
    </xf>
    <xf numFmtId="178" fontId="88" fillId="9" borderId="261" xfId="0" applyNumberFormat="1" applyFont="1" applyFill="1" applyBorder="1" applyAlignment="1" applyProtection="1">
      <alignment horizontal="center" vertical="center" wrapText="1" shrinkToFit="1"/>
      <protection hidden="1"/>
    </xf>
    <xf numFmtId="178" fontId="88" fillId="9" borderId="280" xfId="0" applyNumberFormat="1" applyFont="1" applyFill="1" applyBorder="1" applyAlignment="1" applyProtection="1">
      <alignment horizontal="center" vertical="center" wrapText="1" shrinkToFit="1"/>
      <protection hidden="1"/>
    </xf>
    <xf numFmtId="178" fontId="88" fillId="9" borderId="269" xfId="0" applyNumberFormat="1" applyFont="1" applyFill="1" applyBorder="1" applyAlignment="1" applyProtection="1">
      <alignment horizontal="center" vertical="center" shrinkToFit="1"/>
      <protection hidden="1"/>
    </xf>
    <xf numFmtId="178" fontId="88" fillId="9" borderId="256" xfId="0" applyNumberFormat="1" applyFont="1" applyFill="1" applyBorder="1" applyAlignment="1" applyProtection="1">
      <alignment horizontal="center" vertical="center" shrinkToFit="1"/>
      <protection hidden="1"/>
    </xf>
    <xf numFmtId="178" fontId="88" fillId="9" borderId="270" xfId="0" applyNumberFormat="1" applyFont="1" applyFill="1" applyBorder="1" applyAlignment="1" applyProtection="1">
      <alignment horizontal="center" vertical="center" shrinkToFit="1"/>
      <protection hidden="1"/>
    </xf>
    <xf numFmtId="178" fontId="28" fillId="29" borderId="271" xfId="0" applyNumberFormat="1" applyFont="1" applyFill="1" applyBorder="1" applyAlignment="1" applyProtection="1">
      <alignment horizontal="center" vertical="center" shrinkToFit="1"/>
      <protection hidden="1"/>
    </xf>
    <xf numFmtId="178" fontId="28" fillId="29" borderId="272" xfId="0" applyNumberFormat="1" applyFont="1" applyFill="1" applyBorder="1" applyAlignment="1" applyProtection="1">
      <alignment horizontal="center" vertical="center" shrinkToFit="1"/>
      <protection hidden="1"/>
    </xf>
    <xf numFmtId="178" fontId="28" fillId="29" borderId="273" xfId="0" applyNumberFormat="1" applyFont="1" applyFill="1" applyBorder="1" applyAlignment="1" applyProtection="1">
      <alignment horizontal="center" vertical="center" shrinkToFit="1"/>
      <protection hidden="1"/>
    </xf>
    <xf numFmtId="178" fontId="28" fillId="9" borderId="269" xfId="0" applyNumberFormat="1" applyFont="1" applyFill="1" applyBorder="1" applyAlignment="1" applyProtection="1">
      <alignment horizontal="center" vertical="center" wrapText="1" shrinkToFit="1"/>
      <protection hidden="1"/>
    </xf>
    <xf numFmtId="178" fontId="28" fillId="9" borderId="256" xfId="0" applyNumberFormat="1" applyFont="1" applyFill="1" applyBorder="1" applyAlignment="1" applyProtection="1">
      <alignment horizontal="center" vertical="center" shrinkToFit="1"/>
      <protection hidden="1"/>
    </xf>
    <xf numFmtId="178" fontId="28" fillId="9" borderId="264" xfId="0" applyNumberFormat="1" applyFont="1" applyFill="1" applyBorder="1" applyAlignment="1" applyProtection="1">
      <alignment horizontal="center" vertical="center" shrinkToFit="1"/>
      <protection hidden="1"/>
    </xf>
    <xf numFmtId="178" fontId="88" fillId="9" borderId="276" xfId="0" applyNumberFormat="1" applyFont="1" applyFill="1" applyBorder="1" applyAlignment="1" applyProtection="1">
      <alignment horizontal="center" vertical="center" shrinkToFit="1"/>
      <protection hidden="1"/>
    </xf>
    <xf numFmtId="178" fontId="88" fillId="9" borderId="24" xfId="0" applyNumberFormat="1" applyFont="1" applyFill="1" applyBorder="1" applyAlignment="1" applyProtection="1">
      <alignment horizontal="center" vertical="center" shrinkToFit="1"/>
      <protection hidden="1"/>
    </xf>
    <xf numFmtId="178" fontId="88" fillId="9" borderId="143" xfId="0" applyNumberFormat="1" applyFont="1" applyFill="1" applyBorder="1" applyAlignment="1" applyProtection="1">
      <alignment horizontal="center" vertical="center" shrinkToFit="1"/>
      <protection hidden="1"/>
    </xf>
    <xf numFmtId="178" fontId="88" fillId="9" borderId="281" xfId="0" applyNumberFormat="1" applyFont="1" applyFill="1" applyBorder="1" applyAlignment="1" applyProtection="1">
      <alignment horizontal="center" vertical="center" shrinkToFit="1"/>
      <protection hidden="1"/>
    </xf>
    <xf numFmtId="178" fontId="88" fillId="9" borderId="234" xfId="0" applyNumberFormat="1" applyFont="1" applyFill="1" applyBorder="1" applyAlignment="1" applyProtection="1">
      <alignment horizontal="center" vertical="center" shrinkToFit="1"/>
      <protection hidden="1"/>
    </xf>
    <xf numFmtId="178" fontId="88" fillId="9" borderId="235" xfId="0" applyNumberFormat="1" applyFont="1" applyFill="1" applyBorder="1" applyAlignment="1" applyProtection="1">
      <alignment horizontal="center" vertical="center" shrinkToFit="1"/>
      <protection hidden="1"/>
    </xf>
    <xf numFmtId="178" fontId="26" fillId="29" borderId="0" xfId="0" applyNumberFormat="1" applyFont="1" applyFill="1" applyAlignment="1" applyProtection="1">
      <alignment vertical="top" shrinkToFit="1"/>
      <protection hidden="1"/>
    </xf>
    <xf numFmtId="178" fontId="26" fillId="9" borderId="24" xfId="0" applyNumberFormat="1" applyFont="1" applyFill="1" applyBorder="1" applyAlignment="1" applyProtection="1">
      <alignment vertical="center" shrinkToFit="1"/>
      <protection hidden="1"/>
    </xf>
    <xf numFmtId="178" fontId="29" fillId="9" borderId="0" xfId="0" applyNumberFormat="1" applyFont="1" applyFill="1" applyAlignment="1" applyProtection="1">
      <alignment horizontal="center" vertical="center" wrapText="1" shrinkToFit="1"/>
      <protection hidden="1"/>
    </xf>
    <xf numFmtId="178" fontId="29" fillId="9" borderId="0" xfId="0" applyNumberFormat="1" applyFont="1" applyFill="1" applyAlignment="1" applyProtection="1">
      <alignment horizontal="center" vertical="center" shrinkToFit="1"/>
      <protection hidden="1"/>
    </xf>
    <xf numFmtId="178" fontId="29" fillId="9" borderId="234" xfId="0" applyNumberFormat="1" applyFont="1" applyFill="1" applyBorder="1" applyAlignment="1" applyProtection="1">
      <alignment horizontal="center" vertical="center" shrinkToFit="1"/>
      <protection hidden="1"/>
    </xf>
    <xf numFmtId="178" fontId="88" fillId="9" borderId="13" xfId="0" applyNumberFormat="1" applyFont="1" applyFill="1" applyBorder="1" applyAlignment="1" applyProtection="1">
      <alignment horizontal="center" vertical="center" shrinkToFit="1"/>
      <protection hidden="1"/>
    </xf>
    <xf numFmtId="178" fontId="88" fillId="9" borderId="0" xfId="0" applyNumberFormat="1" applyFont="1" applyFill="1" applyAlignment="1" applyProtection="1">
      <alignment horizontal="center" vertical="center" shrinkToFit="1"/>
      <protection hidden="1"/>
    </xf>
    <xf numFmtId="178" fontId="88" fillId="9" borderId="9" xfId="0" applyNumberFormat="1" applyFont="1" applyFill="1" applyBorder="1" applyAlignment="1" applyProtection="1">
      <alignment horizontal="center" vertical="center" shrinkToFit="1"/>
      <protection hidden="1"/>
    </xf>
    <xf numFmtId="178" fontId="88" fillId="9" borderId="247" xfId="0" applyNumberFormat="1" applyFont="1" applyFill="1" applyBorder="1" applyAlignment="1" applyProtection="1">
      <alignment horizontal="center" vertical="center" shrinkToFit="1"/>
      <protection hidden="1"/>
    </xf>
    <xf numFmtId="178" fontId="26" fillId="9" borderId="247" xfId="0" applyNumberFormat="1" applyFont="1" applyFill="1" applyBorder="1" applyAlignment="1" applyProtection="1">
      <alignment vertical="center" shrinkToFit="1"/>
      <protection hidden="1"/>
    </xf>
    <xf numFmtId="178" fontId="26" fillId="9" borderId="234" xfId="0" applyNumberFormat="1" applyFont="1" applyFill="1" applyBorder="1" applyAlignment="1" applyProtection="1">
      <alignment vertical="center" shrinkToFit="1"/>
      <protection hidden="1"/>
    </xf>
    <xf numFmtId="178" fontId="29" fillId="29" borderId="234" xfId="0" applyNumberFormat="1" applyFont="1" applyFill="1" applyBorder="1" applyAlignment="1" applyProtection="1">
      <alignment horizontal="left" vertical="center" indent="1" shrinkToFit="1"/>
      <protection hidden="1"/>
    </xf>
    <xf numFmtId="178" fontId="26" fillId="12" borderId="0" xfId="0" applyNumberFormat="1" applyFont="1" applyFill="1" applyAlignment="1" applyProtection="1">
      <alignment vertical="center" shrinkToFit="1"/>
      <protection hidden="1"/>
    </xf>
    <xf numFmtId="178" fontId="24" fillId="12" borderId="0" xfId="0" applyNumberFormat="1" applyFont="1" applyFill="1" applyAlignment="1" applyProtection="1">
      <alignment horizontal="distributed" vertical="center" shrinkToFit="1"/>
      <protection hidden="1"/>
    </xf>
    <xf numFmtId="178" fontId="163" fillId="12" borderId="0" xfId="0" applyNumberFormat="1" applyFont="1" applyFill="1" applyAlignment="1" applyProtection="1">
      <alignment horizontal="center" vertical="center" shrinkToFit="1"/>
      <protection hidden="1"/>
    </xf>
    <xf numFmtId="178" fontId="26" fillId="12" borderId="0" xfId="0" applyNumberFormat="1" applyFont="1" applyFill="1" applyAlignment="1" applyProtection="1">
      <alignment horizontal="center" vertical="center" shrinkToFit="1"/>
      <protection hidden="1"/>
    </xf>
    <xf numFmtId="178" fontId="88" fillId="9" borderId="13" xfId="0" applyNumberFormat="1" applyFont="1" applyFill="1" applyBorder="1" applyAlignment="1" applyProtection="1">
      <alignment horizontal="left" vertical="center" shrinkToFit="1"/>
      <protection hidden="1"/>
    </xf>
    <xf numFmtId="178" fontId="88" fillId="9" borderId="0" xfId="0" applyNumberFormat="1" applyFont="1" applyFill="1" applyAlignment="1" applyProtection="1">
      <alignment horizontal="left" vertical="center" shrinkToFit="1"/>
      <protection hidden="1"/>
    </xf>
    <xf numFmtId="178" fontId="88" fillId="9" borderId="58" xfId="0" applyNumberFormat="1" applyFont="1" applyFill="1" applyBorder="1" applyAlignment="1" applyProtection="1">
      <alignment horizontal="left" vertical="center" shrinkToFit="1"/>
      <protection hidden="1"/>
    </xf>
    <xf numFmtId="178" fontId="88" fillId="9" borderId="247" xfId="0" applyNumberFormat="1" applyFont="1" applyFill="1" applyBorder="1" applyAlignment="1" applyProtection="1">
      <alignment horizontal="left" vertical="center" indent="1" shrinkToFit="1"/>
      <protection hidden="1"/>
    </xf>
    <xf numFmtId="178" fontId="88" fillId="9" borderId="234" xfId="0" applyNumberFormat="1" applyFont="1" applyFill="1" applyBorder="1" applyAlignment="1" applyProtection="1">
      <alignment horizontal="left" vertical="center" indent="1" shrinkToFit="1"/>
      <protection hidden="1"/>
    </xf>
    <xf numFmtId="178" fontId="157" fillId="9" borderId="234" xfId="0" applyNumberFormat="1" applyFont="1" applyFill="1" applyBorder="1" applyAlignment="1" applyProtection="1">
      <alignment horizontal="center" vertical="center" shrinkToFit="1"/>
      <protection hidden="1"/>
    </xf>
    <xf numFmtId="178" fontId="157" fillId="9" borderId="262" xfId="0" applyNumberFormat="1" applyFont="1" applyFill="1" applyBorder="1" applyAlignment="1" applyProtection="1">
      <alignment horizontal="center" vertical="center" shrinkToFit="1"/>
      <protection hidden="1"/>
    </xf>
    <xf numFmtId="178" fontId="28" fillId="29" borderId="13" xfId="0" applyNumberFormat="1" applyFont="1" applyFill="1" applyBorder="1" applyAlignment="1" applyProtection="1">
      <alignment horizontal="center" vertical="center" shrinkToFit="1"/>
      <protection hidden="1"/>
    </xf>
    <xf numFmtId="178" fontId="26" fillId="9" borderId="6" xfId="0" applyNumberFormat="1" applyFont="1" applyFill="1" applyBorder="1" applyAlignment="1" applyProtection="1">
      <alignment vertical="center" shrinkToFit="1"/>
      <protection hidden="1"/>
    </xf>
    <xf numFmtId="178" fontId="26" fillId="9" borderId="7" xfId="0" applyNumberFormat="1" applyFont="1" applyFill="1" applyBorder="1" applyAlignment="1" applyProtection="1">
      <alignment vertical="center" shrinkToFit="1"/>
      <protection hidden="1"/>
    </xf>
    <xf numFmtId="178" fontId="29" fillId="29" borderId="28" xfId="0" applyNumberFormat="1" applyFont="1" applyFill="1" applyBorder="1" applyAlignment="1" applyProtection="1">
      <alignment horizontal="left" vertical="center" indent="1" shrinkToFit="1"/>
      <protection hidden="1"/>
    </xf>
    <xf numFmtId="178" fontId="26" fillId="9" borderId="4" xfId="0" applyNumberFormat="1" applyFont="1" applyFill="1" applyBorder="1" applyAlignment="1" applyProtection="1">
      <alignment horizontal="center" vertical="center" wrapText="1" shrinkToFit="1"/>
      <protection hidden="1"/>
    </xf>
    <xf numFmtId="178" fontId="26" fillId="9" borderId="4" xfId="0" applyNumberFormat="1" applyFont="1" applyFill="1" applyBorder="1" applyAlignment="1" applyProtection="1">
      <alignment horizontal="center" vertical="center" shrinkToFit="1"/>
      <protection hidden="1"/>
    </xf>
    <xf numFmtId="178" fontId="26" fillId="9" borderId="5" xfId="0" applyNumberFormat="1" applyFont="1" applyFill="1" applyBorder="1" applyAlignment="1" applyProtection="1">
      <alignment horizontal="center" vertical="center" shrinkToFit="1"/>
      <protection hidden="1"/>
    </xf>
    <xf numFmtId="178" fontId="26" fillId="9" borderId="7" xfId="0" applyNumberFormat="1" applyFont="1" applyFill="1" applyBorder="1" applyAlignment="1" applyProtection="1">
      <alignment horizontal="center" vertical="center" shrinkToFit="1"/>
      <protection hidden="1"/>
    </xf>
    <xf numFmtId="178" fontId="26" fillId="9" borderId="8" xfId="0" applyNumberFormat="1" applyFont="1" applyFill="1" applyBorder="1" applyAlignment="1" applyProtection="1">
      <alignment horizontal="center" vertical="center" shrinkToFit="1"/>
      <protection hidden="1"/>
    </xf>
    <xf numFmtId="0" fontId="26" fillId="29" borderId="3" xfId="0" applyFont="1" applyFill="1" applyBorder="1" applyAlignment="1" applyProtection="1">
      <alignment horizontal="center" vertical="center" shrinkToFit="1"/>
      <protection hidden="1"/>
    </xf>
    <xf numFmtId="0" fontId="26" fillId="29" borderId="4" xfId="0" applyFont="1" applyFill="1" applyBorder="1" applyAlignment="1" applyProtection="1">
      <alignment horizontal="center" vertical="center" shrinkToFit="1"/>
      <protection hidden="1"/>
    </xf>
    <xf numFmtId="0" fontId="26" fillId="29" borderId="60" xfId="0" applyFont="1" applyFill="1" applyBorder="1" applyAlignment="1" applyProtection="1">
      <alignment horizontal="center" vertical="center" shrinkToFit="1"/>
      <protection hidden="1"/>
    </xf>
    <xf numFmtId="0" fontId="26" fillId="29" borderId="6" xfId="0" applyFont="1" applyFill="1" applyBorder="1" applyAlignment="1" applyProtection="1">
      <alignment horizontal="center" vertical="center" shrinkToFit="1"/>
      <protection hidden="1"/>
    </xf>
    <xf numFmtId="0" fontId="26" fillId="29" borderId="7" xfId="0" applyFont="1" applyFill="1" applyBorder="1" applyAlignment="1" applyProtection="1">
      <alignment horizontal="center" vertical="center" shrinkToFit="1"/>
      <protection hidden="1"/>
    </xf>
    <xf numFmtId="0" fontId="26" fillId="29" borderId="61" xfId="0" applyFont="1" applyFill="1" applyBorder="1" applyAlignment="1" applyProtection="1">
      <alignment horizontal="center" vertical="center" shrinkToFit="1"/>
      <protection hidden="1"/>
    </xf>
    <xf numFmtId="178" fontId="28" fillId="29" borderId="274" xfId="0" applyNumberFormat="1" applyFont="1" applyFill="1" applyBorder="1" applyAlignment="1" applyProtection="1">
      <alignment vertical="center" shrinkToFit="1"/>
      <protection hidden="1"/>
    </xf>
    <xf numFmtId="0" fontId="0" fillId="29" borderId="272" xfId="0" applyFill="1" applyBorder="1" applyAlignment="1" applyProtection="1">
      <alignment vertical="center" shrinkToFit="1"/>
      <protection hidden="1"/>
    </xf>
    <xf numFmtId="0" fontId="0" fillId="29" borderId="275" xfId="0" applyFill="1" applyBorder="1" applyAlignment="1" applyProtection="1">
      <alignment vertical="center" shrinkToFit="1"/>
      <protection hidden="1"/>
    </xf>
    <xf numFmtId="178" fontId="88" fillId="29" borderId="244" xfId="0" applyNumberFormat="1" applyFont="1" applyFill="1" applyBorder="1" applyAlignment="1" applyProtection="1">
      <alignment horizontal="center" vertical="center" wrapText="1" shrinkToFit="1"/>
      <protection hidden="1"/>
    </xf>
    <xf numFmtId="0" fontId="0" fillId="29" borderId="243" xfId="0" applyFill="1" applyBorder="1" applyAlignment="1" applyProtection="1">
      <alignment vertical="center" wrapText="1" shrinkToFit="1"/>
      <protection hidden="1"/>
    </xf>
    <xf numFmtId="0" fontId="0" fillId="29" borderId="247" xfId="0" applyFill="1" applyBorder="1" applyAlignment="1" applyProtection="1">
      <alignment vertical="center" wrapText="1" shrinkToFit="1"/>
      <protection hidden="1"/>
    </xf>
    <xf numFmtId="0" fontId="0" fillId="29" borderId="234" xfId="0" applyFill="1" applyBorder="1" applyAlignment="1" applyProtection="1">
      <alignment vertical="center" wrapText="1" shrinkToFit="1"/>
      <protection hidden="1"/>
    </xf>
    <xf numFmtId="178" fontId="88" fillId="29" borderId="243" xfId="0" applyNumberFormat="1" applyFont="1" applyFill="1" applyBorder="1" applyAlignment="1" applyProtection="1">
      <alignment horizontal="center" vertical="center" wrapText="1" shrinkToFit="1"/>
      <protection hidden="1"/>
    </xf>
    <xf numFmtId="0" fontId="0" fillId="29" borderId="243" xfId="0" applyFill="1" applyBorder="1" applyAlignment="1" applyProtection="1">
      <alignment horizontal="center" vertical="center" wrapText="1" shrinkToFit="1"/>
      <protection hidden="1"/>
    </xf>
    <xf numFmtId="0" fontId="0" fillId="29" borderId="234" xfId="0" applyFill="1" applyBorder="1" applyAlignment="1" applyProtection="1">
      <alignment horizontal="center" vertical="center" wrapText="1" shrinkToFit="1"/>
      <protection hidden="1"/>
    </xf>
    <xf numFmtId="178" fontId="88" fillId="29" borderId="243" xfId="0" applyNumberFormat="1" applyFont="1" applyFill="1" applyBorder="1" applyAlignment="1" applyProtection="1">
      <alignment horizontal="center" vertical="center" shrinkToFit="1"/>
      <protection hidden="1"/>
    </xf>
    <xf numFmtId="0" fontId="0" fillId="29" borderId="243" xfId="0" applyFill="1" applyBorder="1" applyAlignment="1" applyProtection="1">
      <alignment horizontal="center" vertical="center" shrinkToFit="1"/>
      <protection hidden="1"/>
    </xf>
    <xf numFmtId="178" fontId="163" fillId="29" borderId="243" xfId="0" applyNumberFormat="1" applyFont="1" applyFill="1" applyBorder="1" applyAlignment="1" applyProtection="1">
      <alignment vertical="center" wrapText="1" shrinkToFit="1"/>
      <protection hidden="1"/>
    </xf>
    <xf numFmtId="0" fontId="24" fillId="29" borderId="243" xfId="0" applyFont="1" applyFill="1" applyBorder="1" applyAlignment="1" applyProtection="1">
      <alignment vertical="center" wrapText="1" shrinkToFit="1"/>
      <protection hidden="1"/>
    </xf>
    <xf numFmtId="178" fontId="179" fillId="29" borderId="234" xfId="0" applyNumberFormat="1" applyFont="1" applyFill="1" applyBorder="1" applyAlignment="1" applyProtection="1">
      <alignment vertical="center" wrapText="1" shrinkToFit="1"/>
      <protection hidden="1"/>
    </xf>
    <xf numFmtId="0" fontId="180" fillId="29" borderId="234" xfId="0" applyFont="1" applyFill="1" applyBorder="1" applyAlignment="1" applyProtection="1">
      <alignment vertical="center" wrapText="1" shrinkToFit="1"/>
      <protection hidden="1"/>
    </xf>
    <xf numFmtId="178" fontId="88" fillId="9" borderId="0" xfId="0" applyNumberFormat="1" applyFont="1" applyFill="1" applyAlignment="1" applyProtection="1">
      <alignment horizontal="right" vertical="center" shrinkToFit="1"/>
      <protection hidden="1"/>
    </xf>
    <xf numFmtId="178" fontId="88" fillId="9" borderId="234" xfId="0" applyNumberFormat="1" applyFont="1" applyFill="1" applyBorder="1" applyAlignment="1" applyProtection="1">
      <alignment horizontal="right" vertical="center" shrinkToFit="1"/>
      <protection hidden="1"/>
    </xf>
    <xf numFmtId="185" fontId="88" fillId="29" borderId="0" xfId="0" applyNumberFormat="1" applyFont="1" applyFill="1" applyAlignment="1" applyProtection="1">
      <alignment horizontal="right" vertical="center" shrinkToFit="1"/>
      <protection hidden="1"/>
    </xf>
    <xf numFmtId="185" fontId="88" fillId="29" borderId="234" xfId="0" applyNumberFormat="1" applyFont="1" applyFill="1" applyBorder="1" applyAlignment="1" applyProtection="1">
      <alignment horizontal="right" vertical="center" shrinkToFit="1"/>
      <protection hidden="1"/>
    </xf>
    <xf numFmtId="178" fontId="88" fillId="9" borderId="0" xfId="0" applyNumberFormat="1" applyFont="1" applyFill="1" applyAlignment="1" applyProtection="1">
      <alignment vertical="center" shrinkToFit="1"/>
      <protection hidden="1"/>
    </xf>
    <xf numFmtId="178" fontId="88" fillId="9" borderId="58" xfId="0" applyNumberFormat="1" applyFont="1" applyFill="1" applyBorder="1" applyAlignment="1" applyProtection="1">
      <alignment vertical="center" shrinkToFit="1"/>
      <protection hidden="1"/>
    </xf>
    <xf numFmtId="178" fontId="88" fillId="9" borderId="234" xfId="0" applyNumberFormat="1" applyFont="1" applyFill="1" applyBorder="1" applyAlignment="1" applyProtection="1">
      <alignment vertical="center" shrinkToFit="1"/>
      <protection hidden="1"/>
    </xf>
    <xf numFmtId="178" fontId="88" fillId="9" borderId="262" xfId="0" applyNumberFormat="1" applyFont="1" applyFill="1" applyBorder="1" applyAlignment="1" applyProtection="1">
      <alignment vertical="center" shrinkToFit="1"/>
      <protection hidden="1"/>
    </xf>
    <xf numFmtId="178" fontId="29" fillId="9" borderId="277" xfId="0" applyNumberFormat="1" applyFont="1" applyFill="1" applyBorder="1" applyAlignment="1" applyProtection="1">
      <alignment horizontal="center" vertical="center" wrapText="1" shrinkToFit="1"/>
      <protection hidden="1"/>
    </xf>
    <xf numFmtId="178" fontId="29" fillId="9" borderId="278" xfId="0" applyNumberFormat="1" applyFont="1" applyFill="1" applyBorder="1" applyAlignment="1" applyProtection="1">
      <alignment horizontal="center" vertical="center" wrapText="1" shrinkToFit="1"/>
      <protection hidden="1"/>
    </xf>
    <xf numFmtId="178" fontId="28" fillId="29" borderId="277" xfId="0" applyNumberFormat="1" applyFont="1" applyFill="1" applyBorder="1" applyAlignment="1" applyProtection="1">
      <alignment horizontal="center" vertical="center" shrinkToFit="1"/>
      <protection hidden="1"/>
    </xf>
    <xf numFmtId="178" fontId="28" fillId="29" borderId="278" xfId="0" applyNumberFormat="1" applyFont="1" applyFill="1" applyBorder="1" applyAlignment="1" applyProtection="1">
      <alignment horizontal="center" vertical="center" shrinkToFit="1"/>
      <protection hidden="1"/>
    </xf>
    <xf numFmtId="178" fontId="28" fillId="29" borderId="279" xfId="0" applyNumberFormat="1" applyFont="1" applyFill="1" applyBorder="1" applyAlignment="1" applyProtection="1">
      <alignment horizontal="center" vertical="center" shrinkToFit="1"/>
      <protection hidden="1"/>
    </xf>
    <xf numFmtId="178" fontId="26" fillId="29" borderId="234" xfId="0" applyNumberFormat="1" applyFont="1" applyFill="1" applyBorder="1" applyAlignment="1" applyProtection="1">
      <alignment horizontal="left" vertical="center" shrinkToFit="1"/>
      <protection hidden="1"/>
    </xf>
    <xf numFmtId="178" fontId="26" fillId="29" borderId="280" xfId="0" applyNumberFormat="1" applyFont="1" applyFill="1" applyBorder="1" applyAlignment="1" applyProtection="1">
      <alignment horizontal="left" vertical="center" shrinkToFit="1"/>
      <protection hidden="1"/>
    </xf>
    <xf numFmtId="178" fontId="29" fillId="9" borderId="282" xfId="0" applyNumberFormat="1" applyFont="1" applyFill="1" applyBorder="1" applyAlignment="1" applyProtection="1">
      <alignment horizontal="center" vertical="center" shrinkToFit="1"/>
      <protection hidden="1"/>
    </xf>
    <xf numFmtId="178" fontId="29" fillId="9" borderId="283" xfId="0" applyNumberFormat="1" applyFont="1" applyFill="1" applyBorder="1" applyAlignment="1" applyProtection="1">
      <alignment horizontal="center" vertical="center" shrinkToFit="1"/>
      <protection hidden="1"/>
    </xf>
    <xf numFmtId="178" fontId="29" fillId="9" borderId="284" xfId="0" applyNumberFormat="1" applyFont="1" applyFill="1" applyBorder="1" applyAlignment="1" applyProtection="1">
      <alignment horizontal="center" vertical="center" shrinkToFit="1"/>
      <protection hidden="1"/>
    </xf>
    <xf numFmtId="178" fontId="28" fillId="29" borderId="282" xfId="0" applyNumberFormat="1" applyFont="1" applyFill="1" applyBorder="1" applyAlignment="1" applyProtection="1">
      <alignment horizontal="center" vertical="center" shrinkToFit="1"/>
      <protection hidden="1"/>
    </xf>
    <xf numFmtId="178" fontId="28" fillId="29" borderId="283" xfId="0" applyNumberFormat="1" applyFont="1" applyFill="1" applyBorder="1" applyAlignment="1" applyProtection="1">
      <alignment horizontal="center" vertical="center" shrinkToFit="1"/>
      <protection hidden="1"/>
    </xf>
    <xf numFmtId="178" fontId="28" fillId="29" borderId="285" xfId="0" applyNumberFormat="1" applyFont="1" applyFill="1" applyBorder="1" applyAlignment="1" applyProtection="1">
      <alignment horizontal="center" vertical="center" shrinkToFit="1"/>
      <protection hidden="1"/>
    </xf>
    <xf numFmtId="178" fontId="26" fillId="9" borderId="44" xfId="0" applyNumberFormat="1" applyFont="1" applyFill="1" applyBorder="1" applyAlignment="1" applyProtection="1">
      <alignment vertical="center" shrinkToFit="1"/>
      <protection hidden="1"/>
    </xf>
    <xf numFmtId="178" fontId="28" fillId="29" borderId="0" xfId="0" applyNumberFormat="1" applyFont="1" applyFill="1" applyAlignment="1" applyProtection="1">
      <alignment horizontal="left" vertical="center" indent="1" shrinkToFit="1"/>
      <protection hidden="1"/>
    </xf>
    <xf numFmtId="178" fontId="28" fillId="29" borderId="9" xfId="0" applyNumberFormat="1" applyFont="1" applyFill="1" applyBorder="1" applyAlignment="1" applyProtection="1">
      <alignment horizontal="left" vertical="center" indent="1" shrinkToFit="1"/>
      <protection hidden="1"/>
    </xf>
    <xf numFmtId="0" fontId="29" fillId="25" borderId="0" xfId="0" applyFont="1" applyFill="1" applyAlignment="1" applyProtection="1">
      <protection hidden="1"/>
    </xf>
    <xf numFmtId="0" fontId="129" fillId="25" borderId="0" xfId="0" applyFont="1" applyFill="1" applyAlignment="1" applyProtection="1">
      <alignment horizontal="center" vertical="center"/>
      <protection hidden="1"/>
    </xf>
    <xf numFmtId="0" fontId="142" fillId="25" borderId="0" xfId="0" applyFont="1" applyFill="1" applyAlignment="1" applyProtection="1">
      <protection hidden="1"/>
    </xf>
    <xf numFmtId="0" fontId="131" fillId="29" borderId="0" xfId="0" applyFont="1" applyFill="1" applyAlignment="1" applyProtection="1">
      <alignment horizontal="center"/>
      <protection hidden="1"/>
    </xf>
    <xf numFmtId="0" fontId="0" fillId="2" borderId="0" xfId="0" applyFill="1" applyAlignment="1" applyProtection="1">
      <alignment horizontal="center"/>
      <protection hidden="1"/>
    </xf>
    <xf numFmtId="0" fontId="0" fillId="0" borderId="0" xfId="0" applyAlignment="1" applyProtection="1">
      <protection hidden="1"/>
    </xf>
    <xf numFmtId="0" fontId="88" fillId="25" borderId="0" xfId="0" applyFont="1" applyFill="1" applyAlignment="1" applyProtection="1">
      <alignment horizontal="left"/>
      <protection hidden="1"/>
    </xf>
    <xf numFmtId="0" fontId="56" fillId="25" borderId="0" xfId="0" applyFont="1" applyFill="1" applyAlignment="1" applyProtection="1">
      <alignment horizontal="left" vertical="center" wrapText="1"/>
      <protection hidden="1"/>
    </xf>
    <xf numFmtId="0" fontId="56" fillId="25" borderId="9" xfId="0" applyFont="1" applyFill="1" applyBorder="1" applyAlignment="1" applyProtection="1">
      <alignment horizontal="left" vertical="center" wrapText="1"/>
      <protection hidden="1"/>
    </xf>
    <xf numFmtId="0" fontId="88" fillId="0" borderId="0" xfId="0" applyFont="1" applyAlignment="1" applyProtection="1">
      <protection hidden="1"/>
    </xf>
    <xf numFmtId="0" fontId="88" fillId="29" borderId="0" xfId="0" applyFont="1" applyFill="1" applyAlignment="1" applyProtection="1">
      <alignment horizontal="left" vertical="center" wrapText="1"/>
      <protection hidden="1"/>
    </xf>
    <xf numFmtId="0" fontId="88" fillId="25" borderId="0" xfId="0" applyFont="1" applyFill="1" applyAlignment="1" applyProtection="1">
      <alignment horizontal="distributed" vertical="center"/>
      <protection hidden="1"/>
    </xf>
    <xf numFmtId="0" fontId="88" fillId="25" borderId="0" xfId="0" applyFont="1" applyFill="1" applyProtection="1">
      <alignment vertical="center"/>
      <protection hidden="1"/>
    </xf>
    <xf numFmtId="0" fontId="128" fillId="25" borderId="0" xfId="0" applyFont="1" applyFill="1" applyAlignment="1" applyProtection="1">
      <alignment horizontal="distributed" vertical="center"/>
      <protection hidden="1"/>
    </xf>
    <xf numFmtId="0" fontId="88" fillId="29" borderId="0" xfId="0" applyFont="1" applyFill="1" applyAlignment="1" applyProtection="1">
      <alignment horizontal="left" vertical="center" shrinkToFit="1"/>
      <protection hidden="1"/>
    </xf>
    <xf numFmtId="0" fontId="0" fillId="2" borderId="0" xfId="0" applyFill="1" applyAlignment="1" applyProtection="1">
      <alignment horizontal="left" vertical="center" shrinkToFit="1"/>
      <protection hidden="1"/>
    </xf>
    <xf numFmtId="0" fontId="132" fillId="25" borderId="4" xfId="0" applyFont="1" applyFill="1" applyBorder="1" applyAlignment="1" applyProtection="1">
      <alignment horizontal="center" vertical="center"/>
      <protection hidden="1"/>
    </xf>
    <xf numFmtId="0" fontId="130" fillId="25" borderId="0" xfId="0" applyFont="1" applyFill="1" applyAlignment="1" applyProtection="1">
      <alignment horizontal="distributed" vertical="center"/>
      <protection hidden="1"/>
    </xf>
    <xf numFmtId="49" fontId="45" fillId="0" borderId="3" xfId="0" applyNumberFormat="1" applyFont="1" applyBorder="1" applyAlignment="1" applyProtection="1">
      <alignment horizontal="center" vertical="center" shrinkToFit="1"/>
      <protection locked="0" hidden="1"/>
    </xf>
    <xf numFmtId="49" fontId="45" fillId="0" borderId="4" xfId="0" applyNumberFormat="1" applyFont="1" applyBorder="1" applyAlignment="1" applyProtection="1">
      <alignment horizontal="center" vertical="center" shrinkToFit="1"/>
      <protection locked="0" hidden="1"/>
    </xf>
    <xf numFmtId="49" fontId="45" fillId="0" borderId="5" xfId="0" applyNumberFormat="1" applyFont="1" applyBorder="1" applyAlignment="1" applyProtection="1">
      <alignment horizontal="center" vertical="center" shrinkToFit="1"/>
      <protection locked="0" hidden="1"/>
    </xf>
    <xf numFmtId="49" fontId="45" fillId="0" borderId="6" xfId="0" applyNumberFormat="1" applyFont="1" applyBorder="1" applyAlignment="1" applyProtection="1">
      <alignment horizontal="center" vertical="center" shrinkToFit="1"/>
      <protection locked="0" hidden="1"/>
    </xf>
    <xf numFmtId="49" fontId="45" fillId="0" borderId="7" xfId="0" applyNumberFormat="1" applyFont="1" applyBorder="1" applyAlignment="1" applyProtection="1">
      <alignment horizontal="center" vertical="center" shrinkToFit="1"/>
      <protection locked="0" hidden="1"/>
    </xf>
    <xf numFmtId="49" fontId="45" fillId="0" borderId="8" xfId="0" applyNumberFormat="1" applyFont="1" applyBorder="1" applyAlignment="1" applyProtection="1">
      <alignment horizontal="center" vertical="center" shrinkToFit="1"/>
      <protection locked="0" hidden="1"/>
    </xf>
    <xf numFmtId="178" fontId="45" fillId="0" borderId="18" xfId="0" applyNumberFormat="1" applyFont="1" applyBorder="1" applyAlignment="1" applyProtection="1">
      <alignment horizontal="center" vertical="center" shrinkToFit="1"/>
      <protection locked="0" hidden="1"/>
    </xf>
    <xf numFmtId="178" fontId="45" fillId="0" borderId="19" xfId="0" applyNumberFormat="1" applyFont="1" applyBorder="1" applyAlignment="1" applyProtection="1">
      <alignment horizontal="center" vertical="center" shrinkToFit="1"/>
      <protection locked="0" hidden="1"/>
    </xf>
    <xf numFmtId="178" fontId="45" fillId="29" borderId="19" xfId="0" applyNumberFormat="1" applyFont="1" applyFill="1" applyBorder="1" applyAlignment="1" applyProtection="1">
      <alignment horizontal="left" vertical="center" shrinkToFit="1"/>
      <protection hidden="1"/>
    </xf>
    <xf numFmtId="178" fontId="45" fillId="29" borderId="239" xfId="0" applyNumberFormat="1" applyFont="1" applyFill="1" applyBorder="1" applyAlignment="1" applyProtection="1">
      <alignment horizontal="left" vertical="center" shrinkToFit="1"/>
      <protection hidden="1"/>
    </xf>
    <xf numFmtId="178" fontId="56" fillId="0" borderId="4" xfId="0" applyNumberFormat="1" applyFont="1" applyBorder="1" applyAlignment="1" applyProtection="1">
      <alignment vertical="center" shrinkToFit="1"/>
      <protection locked="0" hidden="1"/>
    </xf>
    <xf numFmtId="178" fontId="56" fillId="0" borderId="5" xfId="0" applyNumberFormat="1" applyFont="1" applyBorder="1" applyAlignment="1" applyProtection="1">
      <alignment vertical="center" shrinkToFit="1"/>
      <protection locked="0" hidden="1"/>
    </xf>
    <xf numFmtId="178" fontId="45" fillId="0" borderId="286" xfId="0" applyNumberFormat="1" applyFont="1" applyBorder="1" applyAlignment="1" applyProtection="1">
      <alignment horizontal="center" vertical="center" shrinkToFit="1"/>
      <protection locked="0" hidden="1"/>
    </xf>
    <xf numFmtId="178" fontId="45" fillId="0" borderId="287" xfId="0" applyNumberFormat="1" applyFont="1" applyBorder="1" applyAlignment="1" applyProtection="1">
      <alignment horizontal="center" vertical="center" shrinkToFit="1"/>
      <protection locked="0" hidden="1"/>
    </xf>
    <xf numFmtId="178" fontId="45" fillId="29" borderId="287" xfId="0" applyNumberFormat="1" applyFont="1" applyFill="1" applyBorder="1" applyAlignment="1" applyProtection="1">
      <alignment horizontal="left" vertical="center" shrinkToFit="1"/>
      <protection hidden="1"/>
    </xf>
    <xf numFmtId="178" fontId="45" fillId="29" borderId="288" xfId="0" applyNumberFormat="1" applyFont="1" applyFill="1" applyBorder="1" applyAlignment="1" applyProtection="1">
      <alignment horizontal="left" vertical="center" shrinkToFit="1"/>
      <protection hidden="1"/>
    </xf>
    <xf numFmtId="178" fontId="52" fillId="29" borderId="7" xfId="0" applyNumberFormat="1" applyFont="1" applyFill="1" applyBorder="1" applyAlignment="1" applyProtection="1">
      <alignment horizontal="center" vertical="center" shrinkToFit="1"/>
      <protection hidden="1"/>
    </xf>
    <xf numFmtId="178" fontId="52" fillId="29" borderId="8" xfId="0" applyNumberFormat="1" applyFont="1" applyFill="1" applyBorder="1" applyAlignment="1" applyProtection="1">
      <alignment horizontal="center" vertical="center" shrinkToFit="1"/>
      <protection hidden="1"/>
    </xf>
    <xf numFmtId="178" fontId="56" fillId="0" borderId="3" xfId="0" applyNumberFormat="1" applyFont="1" applyBorder="1" applyAlignment="1" applyProtection="1">
      <alignment horizontal="distributed" vertical="center" wrapText="1" shrinkToFit="1"/>
      <protection locked="0" hidden="1"/>
    </xf>
    <xf numFmtId="178" fontId="56" fillId="0" borderId="4" xfId="0" applyNumberFormat="1" applyFont="1" applyBorder="1" applyAlignment="1" applyProtection="1">
      <alignment horizontal="distributed" vertical="center" shrinkToFit="1"/>
      <protection locked="0" hidden="1"/>
    </xf>
    <xf numFmtId="178" fontId="56" fillId="0" borderId="5" xfId="0" applyNumberFormat="1" applyFont="1" applyBorder="1" applyAlignment="1" applyProtection="1">
      <alignment horizontal="distributed" vertical="center" shrinkToFit="1"/>
      <protection locked="0" hidden="1"/>
    </xf>
    <xf numFmtId="178" fontId="56" fillId="0" borderId="6" xfId="0" applyNumberFormat="1" applyFont="1" applyBorder="1" applyAlignment="1" applyProtection="1">
      <alignment horizontal="distributed" vertical="center" shrinkToFit="1"/>
      <protection locked="0" hidden="1"/>
    </xf>
    <xf numFmtId="178" fontId="56" fillId="0" borderId="7" xfId="0" applyNumberFormat="1" applyFont="1" applyBorder="1" applyAlignment="1" applyProtection="1">
      <alignment horizontal="distributed" vertical="center" shrinkToFit="1"/>
      <protection locked="0" hidden="1"/>
    </xf>
    <xf numFmtId="178" fontId="56" fillId="0" borderId="8" xfId="0" applyNumberFormat="1" applyFont="1" applyBorder="1" applyAlignment="1" applyProtection="1">
      <alignment horizontal="distributed" vertical="center" shrinkToFit="1"/>
      <protection locked="0" hidden="1"/>
    </xf>
    <xf numFmtId="0" fontId="25" fillId="29" borderId="3" xfId="0" applyFont="1" applyFill="1" applyBorder="1" applyAlignment="1" applyProtection="1">
      <alignment horizontal="center" vertical="center" shrinkToFit="1"/>
      <protection hidden="1"/>
    </xf>
    <xf numFmtId="0" fontId="25" fillId="29" borderId="4" xfId="0" applyFont="1" applyFill="1" applyBorder="1" applyAlignment="1" applyProtection="1">
      <alignment horizontal="center" vertical="center" shrinkToFit="1"/>
      <protection hidden="1"/>
    </xf>
    <xf numFmtId="0" fontId="25" fillId="29" borderId="6" xfId="0" applyFont="1" applyFill="1" applyBorder="1" applyAlignment="1" applyProtection="1">
      <alignment horizontal="center" vertical="center" shrinkToFit="1"/>
      <protection hidden="1"/>
    </xf>
    <xf numFmtId="0" fontId="25" fillId="29" borderId="7" xfId="0" applyFont="1" applyFill="1" applyBorder="1" applyAlignment="1" applyProtection="1">
      <alignment horizontal="center" vertical="center" shrinkToFit="1"/>
      <protection hidden="1"/>
    </xf>
    <xf numFmtId="0" fontId="0" fillId="0" borderId="8" xfId="0" applyBorder="1" applyAlignment="1">
      <alignment horizontal="center" vertical="center" shrinkToFit="1"/>
    </xf>
    <xf numFmtId="49" fontId="45" fillId="0" borderId="13" xfId="0" applyNumberFormat="1" applyFont="1" applyBorder="1" applyAlignment="1" applyProtection="1">
      <alignment horizontal="center" vertical="center" shrinkToFit="1"/>
      <protection locked="0" hidden="1"/>
    </xf>
    <xf numFmtId="49" fontId="45" fillId="0" borderId="0" xfId="0" applyNumberFormat="1" applyFont="1" applyAlignment="1" applyProtection="1">
      <alignment horizontal="center" vertical="center" shrinkToFit="1"/>
      <protection locked="0" hidden="1"/>
    </xf>
    <xf numFmtId="49" fontId="45" fillId="0" borderId="9" xfId="0" applyNumberFormat="1" applyFont="1" applyBorder="1" applyAlignment="1" applyProtection="1">
      <alignment horizontal="center" vertical="center" shrinkToFit="1"/>
      <protection locked="0" hidden="1"/>
    </xf>
    <xf numFmtId="178" fontId="56" fillId="0" borderId="18" xfId="0" applyNumberFormat="1" applyFont="1" applyBorder="1" applyAlignment="1" applyProtection="1">
      <alignment horizontal="center" vertical="center" shrinkToFit="1"/>
      <protection locked="0" hidden="1"/>
    </xf>
    <xf numFmtId="178" fontId="56" fillId="0" borderId="19" xfId="0" applyNumberFormat="1" applyFont="1" applyBorder="1" applyAlignment="1" applyProtection="1">
      <alignment horizontal="center" vertical="center" shrinkToFit="1"/>
      <protection locked="0" hidden="1"/>
    </xf>
    <xf numFmtId="178" fontId="56" fillId="29" borderId="19" xfId="0" applyNumberFormat="1" applyFont="1" applyFill="1" applyBorder="1" applyAlignment="1" applyProtection="1">
      <alignment horizontal="left" vertical="center" shrinkToFit="1"/>
      <protection hidden="1"/>
    </xf>
    <xf numFmtId="178" fontId="56" fillId="29" borderId="239" xfId="0" applyNumberFormat="1" applyFont="1" applyFill="1" applyBorder="1" applyAlignment="1" applyProtection="1">
      <alignment horizontal="left" vertical="center" shrinkToFit="1"/>
      <protection hidden="1"/>
    </xf>
    <xf numFmtId="178" fontId="45" fillId="0" borderId="3" xfId="0" applyNumberFormat="1" applyFont="1" applyBorder="1" applyAlignment="1" applyProtection="1">
      <alignment horizontal="center" vertical="center" shrinkToFit="1"/>
      <protection locked="0" hidden="1"/>
    </xf>
    <xf numFmtId="178" fontId="45" fillId="0" borderId="4" xfId="0" applyNumberFormat="1" applyFont="1" applyBorder="1" applyAlignment="1" applyProtection="1">
      <alignment horizontal="center" vertical="center" shrinkToFit="1"/>
      <protection locked="0" hidden="1"/>
    </xf>
    <xf numFmtId="178" fontId="45" fillId="0" borderId="5" xfId="0" applyNumberFormat="1" applyFont="1" applyBorder="1" applyAlignment="1" applyProtection="1">
      <alignment horizontal="center" vertical="center" shrinkToFit="1"/>
      <protection locked="0" hidden="1"/>
    </xf>
    <xf numFmtId="178" fontId="45" fillId="0" borderId="6" xfId="0" applyNumberFormat="1" applyFont="1" applyBorder="1" applyAlignment="1" applyProtection="1">
      <alignment horizontal="center" vertical="center" shrinkToFit="1"/>
      <protection locked="0" hidden="1"/>
    </xf>
    <xf numFmtId="178" fontId="45" fillId="0" borderId="7" xfId="0" applyNumberFormat="1" applyFont="1" applyBorder="1" applyAlignment="1" applyProtection="1">
      <alignment horizontal="center" vertical="center" shrinkToFit="1"/>
      <protection locked="0" hidden="1"/>
    </xf>
    <xf numFmtId="178" fontId="45" fillId="0" borderId="8" xfId="0" applyNumberFormat="1" applyFont="1" applyBorder="1" applyAlignment="1" applyProtection="1">
      <alignment horizontal="center" vertical="center" shrinkToFit="1"/>
      <protection locked="0" hidden="1"/>
    </xf>
    <xf numFmtId="178" fontId="45" fillId="29" borderId="4" xfId="0" applyNumberFormat="1" applyFont="1" applyFill="1" applyBorder="1" applyAlignment="1" applyProtection="1">
      <alignment horizontal="center" vertical="center" shrinkToFit="1"/>
      <protection hidden="1"/>
    </xf>
    <xf numFmtId="178" fontId="45" fillId="29" borderId="5" xfId="0" applyNumberFormat="1" applyFont="1" applyFill="1" applyBorder="1" applyAlignment="1" applyProtection="1">
      <alignment horizontal="center" vertical="center" shrinkToFit="1"/>
      <protection hidden="1"/>
    </xf>
    <xf numFmtId="178" fontId="45" fillId="29" borderId="6" xfId="0" applyNumberFormat="1" applyFont="1" applyFill="1" applyBorder="1" applyAlignment="1" applyProtection="1">
      <alignment horizontal="center" vertical="center" shrinkToFit="1"/>
      <protection hidden="1"/>
    </xf>
    <xf numFmtId="178" fontId="45" fillId="29" borderId="7" xfId="0" applyNumberFormat="1" applyFont="1" applyFill="1" applyBorder="1" applyAlignment="1" applyProtection="1">
      <alignment horizontal="center" vertical="center" shrinkToFit="1"/>
      <protection hidden="1"/>
    </xf>
    <xf numFmtId="178" fontId="45" fillId="29" borderId="8" xfId="0" applyNumberFormat="1" applyFont="1" applyFill="1" applyBorder="1" applyAlignment="1" applyProtection="1">
      <alignment horizontal="center" vertical="center" shrinkToFit="1"/>
      <protection hidden="1"/>
    </xf>
    <xf numFmtId="178" fontId="52" fillId="0" borderId="3" xfId="0" applyNumberFormat="1" applyFont="1" applyBorder="1" applyAlignment="1" applyProtection="1">
      <alignment horizontal="distributed" vertical="center" wrapText="1" shrinkToFit="1"/>
      <protection locked="0" hidden="1"/>
    </xf>
    <xf numFmtId="178" fontId="52" fillId="0" borderId="4" xfId="0" applyNumberFormat="1" applyFont="1" applyBorder="1" applyAlignment="1" applyProtection="1">
      <alignment horizontal="distributed" vertical="center" shrinkToFit="1"/>
      <protection locked="0" hidden="1"/>
    </xf>
    <xf numFmtId="178" fontId="52" fillId="0" borderId="5" xfId="0" applyNumberFormat="1" applyFont="1" applyBorder="1" applyAlignment="1" applyProtection="1">
      <alignment horizontal="distributed" vertical="center" shrinkToFit="1"/>
      <protection locked="0" hidden="1"/>
    </xf>
    <xf numFmtId="178" fontId="52" fillId="0" borderId="6" xfId="0" applyNumberFormat="1" applyFont="1" applyBorder="1" applyAlignment="1" applyProtection="1">
      <alignment horizontal="distributed" vertical="center" shrinkToFit="1"/>
      <protection locked="0" hidden="1"/>
    </xf>
    <xf numFmtId="178" fontId="52" fillId="0" borderId="7" xfId="0" applyNumberFormat="1" applyFont="1" applyBorder="1" applyAlignment="1" applyProtection="1">
      <alignment horizontal="distributed" vertical="center" shrinkToFit="1"/>
      <protection locked="0" hidden="1"/>
    </xf>
    <xf numFmtId="178" fontId="52" fillId="0" borderId="8" xfId="0" applyNumberFormat="1" applyFont="1" applyBorder="1" applyAlignment="1" applyProtection="1">
      <alignment horizontal="distributed" vertical="center" shrinkToFit="1"/>
      <protection locked="0" hidden="1"/>
    </xf>
    <xf numFmtId="0" fontId="25" fillId="29" borderId="3" xfId="0" quotePrefix="1" applyFont="1" applyFill="1" applyBorder="1" applyAlignment="1" applyProtection="1">
      <alignment horizontal="center" vertical="center" shrinkToFit="1"/>
      <protection hidden="1"/>
    </xf>
    <xf numFmtId="0" fontId="25" fillId="29" borderId="5" xfId="0" applyFont="1" applyFill="1" applyBorder="1" applyAlignment="1" applyProtection="1">
      <alignment horizontal="center" vertical="center" shrinkToFit="1"/>
      <protection hidden="1"/>
    </xf>
    <xf numFmtId="0" fontId="25" fillId="29" borderId="8" xfId="0" applyFont="1" applyFill="1" applyBorder="1" applyAlignment="1" applyProtection="1">
      <alignment horizontal="center" vertical="center" shrinkToFit="1"/>
      <protection hidden="1"/>
    </xf>
    <xf numFmtId="0" fontId="45" fillId="29" borderId="10" xfId="0" applyFont="1" applyFill="1" applyBorder="1" applyAlignment="1" applyProtection="1">
      <alignment horizontal="center" vertical="center" shrinkToFit="1"/>
      <protection hidden="1"/>
    </xf>
    <xf numFmtId="0" fontId="0" fillId="29" borderId="11" xfId="0" applyFill="1" applyBorder="1" applyAlignment="1" applyProtection="1">
      <alignment horizontal="center" vertical="center" shrinkToFit="1"/>
      <protection hidden="1"/>
    </xf>
    <xf numFmtId="0" fontId="45" fillId="29" borderId="11" xfId="0" applyFont="1" applyFill="1" applyBorder="1" applyAlignment="1" applyProtection="1">
      <alignment horizontal="left" vertical="center" shrinkToFit="1"/>
      <protection hidden="1"/>
    </xf>
    <xf numFmtId="49" fontId="45" fillId="0" borderId="10" xfId="0" applyNumberFormat="1" applyFont="1" applyBorder="1" applyAlignment="1" applyProtection="1">
      <alignment horizontal="center" vertical="center" shrinkToFit="1"/>
      <protection locked="0" hidden="1"/>
    </xf>
    <xf numFmtId="49" fontId="45" fillId="0" borderId="11" xfId="0" applyNumberFormat="1" applyFont="1" applyBorder="1" applyAlignment="1" applyProtection="1">
      <alignment horizontal="center" vertical="center" shrinkToFit="1"/>
      <protection locked="0" hidden="1"/>
    </xf>
    <xf numFmtId="49" fontId="45" fillId="0" borderId="12" xfId="0" applyNumberFormat="1" applyFont="1" applyBorder="1" applyAlignment="1" applyProtection="1">
      <alignment horizontal="center" vertical="center" shrinkToFit="1"/>
      <protection locked="0" hidden="1"/>
    </xf>
    <xf numFmtId="49" fontId="52" fillId="0" borderId="11" xfId="0" applyNumberFormat="1" applyFont="1" applyBorder="1" applyAlignment="1" applyProtection="1">
      <alignment horizontal="center" vertical="center" shrinkToFit="1"/>
      <protection locked="0" hidden="1"/>
    </xf>
    <xf numFmtId="49" fontId="52" fillId="0" borderId="12" xfId="0" applyNumberFormat="1" applyFont="1" applyBorder="1" applyAlignment="1" applyProtection="1">
      <alignment horizontal="center" vertical="center" shrinkToFit="1"/>
      <protection locked="0" hidden="1"/>
    </xf>
    <xf numFmtId="49" fontId="52" fillId="0" borderId="0" xfId="0" applyNumberFormat="1" applyFont="1" applyAlignment="1" applyProtection="1">
      <alignment horizontal="left" vertical="center" shrinkToFit="1"/>
      <protection locked="0" hidden="1"/>
    </xf>
    <xf numFmtId="3" fontId="173" fillId="29" borderId="0" xfId="0" applyNumberFormat="1" applyFont="1" applyFill="1" applyAlignment="1" applyProtection="1">
      <alignment horizontal="right" vertical="center" shrinkToFit="1"/>
      <protection hidden="1"/>
    </xf>
    <xf numFmtId="49" fontId="52" fillId="0" borderId="0" xfId="0" applyNumberFormat="1" applyFont="1" applyAlignment="1" applyProtection="1">
      <alignment vertical="center" shrinkToFit="1"/>
      <protection locked="0" hidden="1"/>
    </xf>
    <xf numFmtId="49" fontId="33" fillId="0" borderId="7" xfId="0" applyNumberFormat="1" applyFont="1" applyBorder="1" applyAlignment="1" applyProtection="1">
      <alignment vertical="center" shrinkToFit="1"/>
      <protection locked="0" hidden="1"/>
    </xf>
    <xf numFmtId="178" fontId="45" fillId="29" borderId="10" xfId="0" applyNumberFormat="1" applyFont="1" applyFill="1" applyBorder="1" applyAlignment="1" applyProtection="1">
      <alignment horizontal="center" vertical="center"/>
      <protection hidden="1"/>
    </xf>
    <xf numFmtId="178" fontId="45" fillId="29" borderId="11" xfId="0" applyNumberFormat="1" applyFont="1" applyFill="1" applyBorder="1" applyAlignment="1" applyProtection="1">
      <alignment horizontal="center" vertical="center"/>
      <protection hidden="1"/>
    </xf>
    <xf numFmtId="178" fontId="0" fillId="29" borderId="11" xfId="0" applyNumberFormat="1" applyFill="1" applyBorder="1" applyAlignment="1" applyProtection="1">
      <alignment horizontal="center" vertical="center"/>
      <protection hidden="1"/>
    </xf>
    <xf numFmtId="178" fontId="0" fillId="29" borderId="12" xfId="0" applyNumberFormat="1" applyFill="1" applyBorder="1" applyAlignment="1" applyProtection="1">
      <alignment horizontal="center" vertical="center"/>
      <protection hidden="1"/>
    </xf>
    <xf numFmtId="49" fontId="168" fillId="0" borderId="0" xfId="0" applyNumberFormat="1" applyFont="1" applyAlignment="1" applyProtection="1">
      <alignment vertical="center" shrinkToFit="1"/>
      <protection hidden="1"/>
    </xf>
    <xf numFmtId="49" fontId="33" fillId="0" borderId="0" xfId="0" applyNumberFormat="1" applyFont="1" applyAlignment="1" applyProtection="1">
      <alignment vertical="center" shrinkToFit="1"/>
      <protection locked="0" hidden="1"/>
    </xf>
    <xf numFmtId="49" fontId="52" fillId="0" borderId="0" xfId="0" applyNumberFormat="1" applyFont="1" applyAlignment="1">
      <alignment horizontal="left" vertical="center" shrinkToFit="1"/>
    </xf>
    <xf numFmtId="49" fontId="52" fillId="0" borderId="0" xfId="0" applyNumberFormat="1" applyFont="1" applyAlignment="1">
      <alignment vertical="center" shrinkToFit="1"/>
    </xf>
    <xf numFmtId="49" fontId="171" fillId="0" borderId="0" xfId="0" applyNumberFormat="1" applyFont="1" applyAlignment="1">
      <alignment vertical="center" shrinkToFit="1"/>
    </xf>
    <xf numFmtId="49" fontId="31" fillId="0" borderId="20" xfId="0" applyNumberFormat="1" applyFont="1" applyBorder="1" applyAlignment="1" applyProtection="1">
      <alignment vertical="center" shrinkToFit="1"/>
      <protection locked="0" hidden="1"/>
    </xf>
    <xf numFmtId="3" fontId="172" fillId="29" borderId="20" xfId="0" applyNumberFormat="1" applyFont="1" applyFill="1" applyBorder="1" applyAlignment="1" applyProtection="1">
      <alignment horizontal="center" vertical="center" shrinkToFit="1"/>
      <protection hidden="1"/>
    </xf>
    <xf numFmtId="49" fontId="45" fillId="0" borderId="1" xfId="0" applyNumberFormat="1" applyFont="1" applyBorder="1" applyAlignment="1" applyProtection="1">
      <alignment horizontal="center" vertical="center" shrinkToFit="1"/>
      <protection hidden="1"/>
    </xf>
    <xf numFmtId="49" fontId="45" fillId="0" borderId="10" xfId="0" applyNumberFormat="1" applyFont="1" applyBorder="1" applyAlignment="1" applyProtection="1">
      <alignment horizontal="right" vertical="center" shrinkToFit="1"/>
      <protection hidden="1"/>
    </xf>
    <xf numFmtId="49" fontId="45" fillId="0" borderId="11" xfId="0" applyNumberFormat="1" applyFont="1" applyBorder="1" applyAlignment="1" applyProtection="1">
      <alignment horizontal="right" vertical="center" shrinkToFit="1"/>
      <protection hidden="1"/>
    </xf>
    <xf numFmtId="49" fontId="45" fillId="0" borderId="12" xfId="0" applyNumberFormat="1" applyFont="1" applyBorder="1" applyAlignment="1" applyProtection="1">
      <alignment horizontal="right" vertical="center" shrinkToFit="1"/>
      <protection hidden="1"/>
    </xf>
    <xf numFmtId="49" fontId="45" fillId="0" borderId="10" xfId="0" applyNumberFormat="1" applyFont="1" applyBorder="1" applyAlignment="1" applyProtection="1">
      <alignment vertical="center" shrinkToFit="1"/>
      <protection hidden="1"/>
    </xf>
    <xf numFmtId="49" fontId="45" fillId="0" borderId="11" xfId="0" applyNumberFormat="1" applyFont="1" applyBorder="1" applyAlignment="1" applyProtection="1">
      <alignment vertical="center" shrinkToFit="1"/>
      <protection hidden="1"/>
    </xf>
    <xf numFmtId="49" fontId="45" fillId="0" borderId="12" xfId="0" applyNumberFormat="1" applyFont="1" applyBorder="1" applyAlignment="1" applyProtection="1">
      <alignment vertical="center" shrinkToFit="1"/>
      <protection hidden="1"/>
    </xf>
    <xf numFmtId="49" fontId="167" fillId="0" borderId="0" xfId="0" applyNumberFormat="1" applyFont="1" applyAlignment="1" applyProtection="1">
      <alignment horizontal="center" shrinkToFit="1"/>
      <protection hidden="1"/>
    </xf>
    <xf numFmtId="0" fontId="89" fillId="0" borderId="5" xfId="31" applyFont="1" applyBorder="1" applyAlignment="1">
      <alignment horizontal="distributed" vertical="center"/>
    </xf>
  </cellXfs>
  <cellStyles count="46">
    <cellStyle name="ハイパーリンク" xfId="2" builtinId="8"/>
    <cellStyle name="桁区切り" xfId="4" builtinId="6"/>
    <cellStyle name="行レベル_1" xfId="1" builtinId="1" iLevel="0"/>
    <cellStyle name="通貨" xfId="39" builtinId="7"/>
    <cellStyle name="通貨 2" xfId="8" xr:uid="{00000000-0005-0000-0000-000002000000}"/>
    <cellStyle name="通貨 2 2" xfId="12" xr:uid="{00000000-0005-0000-0000-000003000000}"/>
    <cellStyle name="通貨 2 2 2" xfId="22" xr:uid="{00000000-0005-0000-0000-000004000000}"/>
    <cellStyle name="通貨 2 2 3" xfId="41" xr:uid="{C5A2C2A1-77C1-4600-B718-122BC51926DE}"/>
    <cellStyle name="標準" xfId="0" builtinId="0"/>
    <cellStyle name="標準 2" xfId="3" xr:uid="{00000000-0005-0000-0000-000006000000}"/>
    <cellStyle name="標準 2 2" xfId="6" xr:uid="{00000000-0005-0000-0000-000007000000}"/>
    <cellStyle name="標準 2 2 2" xfId="13" xr:uid="{00000000-0005-0000-0000-000008000000}"/>
    <cellStyle name="標準 2 2 2 2" xfId="17" xr:uid="{00000000-0005-0000-0000-000009000000}"/>
    <cellStyle name="標準 2 2 2 3" xfId="19" xr:uid="{00000000-0005-0000-0000-00000A000000}"/>
    <cellStyle name="標準 2 2 2 3 2" xfId="25" xr:uid="{727CE4A0-8B69-4152-AB5C-226480CC96A6}"/>
    <cellStyle name="標準 2 2 2 4" xfId="20" xr:uid="{00000000-0005-0000-0000-00000B000000}"/>
    <cellStyle name="標準 2 2 2 5" xfId="31" xr:uid="{6E6BEEB5-A50C-493D-8838-E7AE4BAD3DB6}"/>
    <cellStyle name="標準 2 2 2 5 2" xfId="36" xr:uid="{8A4F60C0-3297-40E3-8DEC-10C29FFA2626}"/>
    <cellStyle name="標準 2 2 2 5 3" xfId="40" xr:uid="{DD82B436-AC10-4052-9C1E-6A7DA1D875D2}"/>
    <cellStyle name="標準 2 2 3" xfId="18" xr:uid="{00000000-0005-0000-0000-00000C000000}"/>
    <cellStyle name="標準 2 2 3 2" xfId="30" xr:uid="{4B04C529-561A-4ADA-9441-9B4E14985DDA}"/>
    <cellStyle name="標準 2 2 4" xfId="29" xr:uid="{53153D40-9B9A-479C-876D-6ADB9D81037A}"/>
    <cellStyle name="標準 2 2 5" xfId="45" xr:uid="{EE7C7E79-42D2-496E-A6CA-F41A5A80907C}"/>
    <cellStyle name="標準 2 3" xfId="11" xr:uid="{00000000-0005-0000-0000-00000D000000}"/>
    <cellStyle name="標準 2 4" xfId="16" xr:uid="{00000000-0005-0000-0000-00000E000000}"/>
    <cellStyle name="標準 2 5" xfId="28" xr:uid="{98BD2461-E938-4CD5-91AB-C7148023AE65}"/>
    <cellStyle name="標準 2 6" xfId="34" xr:uid="{C2A519B4-47C7-4D6B-9823-46071D389181}"/>
    <cellStyle name="標準 3" xfId="5" xr:uid="{00000000-0005-0000-0000-00000F000000}"/>
    <cellStyle name="標準 3 2" xfId="7" xr:uid="{00000000-0005-0000-0000-000010000000}"/>
    <cellStyle name="標準 3 3" xfId="9" xr:uid="{00000000-0005-0000-0000-000011000000}"/>
    <cellStyle name="標準 3 4" xfId="10" xr:uid="{00000000-0005-0000-0000-000012000000}"/>
    <cellStyle name="標準 3 4 2" xfId="24" xr:uid="{0266B635-D971-4D0D-AD91-2BBA006FD594}"/>
    <cellStyle name="標準 3 4 3" xfId="21" xr:uid="{00000000-0005-0000-0000-000013000000}"/>
    <cellStyle name="標準 3 4 4" xfId="32" xr:uid="{647E6E88-EC23-4916-98D3-78EE78E86A8A}"/>
    <cellStyle name="標準 3 4 4 2" xfId="37" xr:uid="{4114522F-DA16-4994-9B6D-4C945E3BB177}"/>
    <cellStyle name="標準 3 5" xfId="27" xr:uid="{3529663A-E4CC-4013-9927-6EFC6F0252B1}"/>
    <cellStyle name="標準 3 6" xfId="33" xr:uid="{F4838DFB-99EC-4FDF-8A6E-6DA43D6F202E}"/>
    <cellStyle name="標準 3 7" xfId="38" xr:uid="{AA9683EE-E576-4810-B5D7-0C7850973AE5}"/>
    <cellStyle name="標準 3 8" xfId="44" xr:uid="{881C46E4-684A-45FE-8557-14F443FE052E}"/>
    <cellStyle name="標準 4" xfId="14" xr:uid="{00000000-0005-0000-0000-000014000000}"/>
    <cellStyle name="標準 5" xfId="15" xr:uid="{00000000-0005-0000-0000-000015000000}"/>
    <cellStyle name="標準 6" xfId="23" xr:uid="{725C10F2-8563-41C8-99AE-989814D130D6}"/>
    <cellStyle name="標準 7" xfId="26" xr:uid="{268F1533-2E52-4738-BAEB-4C2AF6D4F313}"/>
    <cellStyle name="標準 8" xfId="35" xr:uid="{54E6FB1E-A543-4CF6-BCD0-2DE26CE6A620}"/>
    <cellStyle name="標準 9" xfId="42" xr:uid="{61C63D13-11FD-4F2C-9F28-11EE0D1DE55E}"/>
    <cellStyle name="本田" xfId="43" xr:uid="{43185F55-126F-448C-A925-9DF0DABFA48D}"/>
  </cellStyles>
  <dxfs count="325">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ill>
        <patternFill>
          <bgColor theme="0" tint="-0.499984740745262"/>
        </patternFill>
      </fil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ill>
        <patternFill>
          <bgColor theme="0" tint="-0.499984740745262"/>
        </patternFill>
      </fil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ont>
        <strike/>
      </font>
      <numFmt numFmtId="0" formatCode="Genera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dxf>
    <dxf>
      <fill>
        <patternFill>
          <bgColor rgb="FFFFCC99"/>
        </patternFill>
      </fill>
    </dxf>
    <dxf>
      <font>
        <color auto="1"/>
      </font>
    </dxf>
    <dxf>
      <font>
        <color auto="1"/>
      </font>
    </dxf>
    <dxf>
      <fill>
        <patternFill>
          <bgColor rgb="FFFFCC99"/>
        </patternFill>
      </fill>
    </dxf>
    <dxf>
      <font>
        <color auto="1"/>
      </font>
    </dxf>
    <dxf>
      <fill>
        <patternFill>
          <bgColor rgb="FFFFCC99"/>
        </patternFill>
      </fill>
    </dxf>
    <dxf>
      <fill>
        <patternFill>
          <bgColor rgb="FFCCFFCC"/>
        </patternFill>
      </fill>
    </dxf>
    <dxf>
      <font>
        <color auto="1"/>
      </font>
    </dxf>
    <dxf>
      <font>
        <b val="0"/>
        <i val="0"/>
        <color auto="1"/>
      </font>
    </dxf>
    <dxf>
      <fill>
        <patternFill>
          <bgColor theme="0" tint="-0.499984740745262"/>
        </patternFill>
      </fill>
    </dxf>
    <dxf>
      <font>
        <color auto="1"/>
      </font>
    </dxf>
    <dxf>
      <font>
        <color auto="1"/>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numFmt numFmtId="30" formatCode="@"/>
      <protection locked="1" hidden="1"/>
    </dxf>
    <dxf>
      <font>
        <b val="0"/>
        <i val="0"/>
        <strike val="0"/>
        <condense val="0"/>
        <extend val="0"/>
        <outline val="0"/>
        <shadow val="0"/>
        <u val="none"/>
        <vertAlign val="baseline"/>
        <sz val="9"/>
        <color theme="1"/>
        <name val="ＭＳ Ｐゴシック"/>
        <family val="3"/>
        <charset val="128"/>
        <scheme val="none"/>
      </font>
      <numFmt numFmtId="30" formatCode="@"/>
      <fill>
        <patternFill patternType="solid">
          <fgColor indexed="64"/>
          <bgColor theme="4" tint="0.79998168889431442"/>
        </patternFill>
      </fill>
      <alignment horizontal="center"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rgb="FF0000FF"/>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rgb="FF0000FF"/>
        <name val="ＭＳ Ｐゴシック"/>
        <family val="3"/>
        <charset val="128"/>
        <scheme val="none"/>
      </font>
      <fill>
        <patternFill patternType="none">
          <fgColor indexed="64"/>
          <bgColor indexed="65"/>
        </patternFill>
      </fill>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numFmt numFmtId="30" formatCode="@"/>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alignment horizontal="general" vertical="center" textRotation="0" wrapText="0" indent="0" justifyLastLine="0" shrinkToFit="1" readingOrder="0"/>
      <protection locked="1" hidden="1"/>
    </dxf>
    <dxf>
      <font>
        <b val="0"/>
        <i val="0"/>
        <strike val="0"/>
        <condense val="0"/>
        <extend val="0"/>
        <outline val="0"/>
        <shadow val="0"/>
        <u val="none"/>
        <vertAlign val="baseline"/>
        <sz val="9"/>
        <color auto="1"/>
        <name val="ＭＳ Ｐゴシック"/>
        <family val="3"/>
        <charset val="128"/>
        <scheme val="none"/>
      </font>
      <fill>
        <patternFill patternType="solid">
          <fgColor indexed="64"/>
          <bgColor rgb="FFCCFFCC"/>
        </patternFill>
      </fill>
      <alignment horizontal="general" vertical="center" textRotation="0" wrapText="1" indent="0" justifyLastLine="0" shrinkToFit="1" readingOrder="0"/>
      <protection locked="1" hidden="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F0AF"/>
      <rgbColor rgb="00FF9900"/>
      <rgbColor rgb="00FF6600"/>
      <rgbColor rgb="00666699"/>
      <rgbColor rgb="00969696"/>
      <rgbColor rgb="00003366"/>
      <rgbColor rgb="00339966"/>
      <rgbColor rgb="00ECE9D8"/>
      <rgbColor rgb="00DEEFF5"/>
      <rgbColor rgb="00F5F5F5"/>
      <rgbColor rgb="00993366"/>
      <rgbColor rgb="00333399"/>
      <rgbColor rgb="00333333"/>
    </indexedColors>
    <mruColors>
      <color rgb="FFCCFFFF"/>
      <color rgb="FFFF66CC"/>
      <color rgb="FFFF99CC"/>
      <color rgb="FFCC6600"/>
      <color rgb="FF6666FF"/>
      <color rgb="FFCCFFCC"/>
      <color rgb="FF66FF66"/>
      <color rgb="FFFFCC99"/>
      <color rgb="FF99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hyperlink" Target="#&#9733;&#12381;&#12398;&#20182;&#20837;&#21147;!C56"/><Relationship Id="rId1" Type="http://schemas.openxmlformats.org/officeDocument/2006/relationships/hyperlink" Target="#&#9733;&#20837;&#21147;&#30011;&#38754;!A1"/></Relationships>
</file>

<file path=xl/drawings/_rels/drawing11.xml.rels><?xml version="1.0" encoding="UTF-8" standalone="yes"?>
<Relationships xmlns="http://schemas.openxmlformats.org/package/2006/relationships"><Relationship Id="rId2" Type="http://schemas.openxmlformats.org/officeDocument/2006/relationships/hyperlink" Target="#&#9733;&#12381;&#12398;&#20182;&#20837;&#21147;!C56"/><Relationship Id="rId1" Type="http://schemas.openxmlformats.org/officeDocument/2006/relationships/hyperlink" Target="#&#9733;&#20837;&#21147;&#30011;&#38754;!A1"/></Relationships>
</file>

<file path=xl/drawings/_rels/drawing12.xml.rels><?xml version="1.0" encoding="UTF-8" standalone="yes"?>
<Relationships xmlns="http://schemas.openxmlformats.org/package/2006/relationships"><Relationship Id="rId2" Type="http://schemas.openxmlformats.org/officeDocument/2006/relationships/hyperlink" Target="#&#9733;&#12381;&#12398;&#20182;&#20837;&#21147;!C56"/><Relationship Id="rId1" Type="http://schemas.openxmlformats.org/officeDocument/2006/relationships/hyperlink" Target="#&#9733;&#20837;&#21147;&#30011;&#38754;!A1"/></Relationships>
</file>

<file path=xl/drawings/_rels/drawing13.xml.rels><?xml version="1.0" encoding="UTF-8" standalone="yes"?>
<Relationships xmlns="http://schemas.openxmlformats.org/package/2006/relationships"><Relationship Id="rId2" Type="http://schemas.openxmlformats.org/officeDocument/2006/relationships/hyperlink" Target="#&#9733;&#12381;&#12398;&#20182;&#20837;&#21147;!C56"/><Relationship Id="rId1" Type="http://schemas.openxmlformats.org/officeDocument/2006/relationships/hyperlink" Target="#&#9733;&#20837;&#21147;&#30011;&#38754;!A1"/></Relationships>
</file>

<file path=xl/drawings/_rels/drawing1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xml.rels><?xml version="1.0" encoding="UTF-8" standalone="yes"?>
<Relationships xmlns="http://schemas.openxmlformats.org/package/2006/relationships"><Relationship Id="rId2" Type="http://schemas.openxmlformats.org/officeDocument/2006/relationships/hyperlink" Target="#&#9733;&#12381;&#12398;&#20182;&#20837;&#21147;!C56"/><Relationship Id="rId1" Type="http://schemas.openxmlformats.org/officeDocument/2006/relationships/hyperlink" Target="#&#9733;&#20837;&#21147;&#30011;&#38754;!A1"/></Relationships>
</file>

<file path=xl/drawings/_rels/drawing6.xml.rels><?xml version="1.0" encoding="UTF-8" standalone="yes"?>
<Relationships xmlns="http://schemas.openxmlformats.org/package/2006/relationships"><Relationship Id="rId2" Type="http://schemas.openxmlformats.org/officeDocument/2006/relationships/hyperlink" Target="#&#9733;&#12381;&#12398;&#20182;&#20837;&#21147;!C56"/><Relationship Id="rId1" Type="http://schemas.openxmlformats.org/officeDocument/2006/relationships/hyperlink" Target="#&#9733;&#20837;&#21147;&#30011;&#38754;!A1"/></Relationships>
</file>

<file path=xl/drawings/_rels/drawing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9.xml.rels><?xml version="1.0" encoding="UTF-8" standalone="yes"?>
<Relationships xmlns="http://schemas.openxmlformats.org/package/2006/relationships"><Relationship Id="rId2" Type="http://schemas.openxmlformats.org/officeDocument/2006/relationships/hyperlink" Target="#&#9733;&#20837;&#21147;&#30011;&#38754;!A1"/><Relationship Id="rId1" Type="http://schemas.openxmlformats.org/officeDocument/2006/relationships/hyperlink" Target="#&#9733;&#12381;&#12398;&#20182;&#20837;&#21147;!C56"/></Relationships>
</file>

<file path=xl/drawings/drawing1.xml><?xml version="1.0" encoding="utf-8"?>
<xdr:wsDr xmlns:xdr="http://schemas.openxmlformats.org/drawingml/2006/spreadsheetDrawing" xmlns:a="http://schemas.openxmlformats.org/drawingml/2006/main">
  <xdr:twoCellAnchor editAs="oneCell">
    <xdr:from>
      <xdr:col>21</xdr:col>
      <xdr:colOff>103007</xdr:colOff>
      <xdr:row>22</xdr:row>
      <xdr:rowOff>57150</xdr:rowOff>
    </xdr:from>
    <xdr:to>
      <xdr:col>31</xdr:col>
      <xdr:colOff>183546</xdr:colOff>
      <xdr:row>22</xdr:row>
      <xdr:rowOff>489150</xdr:rowOff>
    </xdr:to>
    <xdr:pic>
      <xdr:nvPicPr>
        <xdr:cNvPr id="11" name="図 10">
          <a:extLst>
            <a:ext uri="{FF2B5EF4-FFF2-40B4-BE49-F238E27FC236}">
              <a16:creationId xmlns:a16="http://schemas.microsoft.com/office/drawing/2014/main" id="{62FD059F-8818-4512-882E-46FE5A5E2D77}"/>
            </a:ext>
          </a:extLst>
        </xdr:cNvPr>
        <xdr:cNvPicPr>
          <a:picLocks noChangeAspect="1"/>
        </xdr:cNvPicPr>
      </xdr:nvPicPr>
      <xdr:blipFill>
        <a:blip xmlns:r="http://schemas.openxmlformats.org/officeDocument/2006/relationships" r:embed="rId1"/>
        <a:stretch>
          <a:fillRect/>
        </a:stretch>
      </xdr:blipFill>
      <xdr:spPr>
        <a:xfrm>
          <a:off x="4103507" y="7219950"/>
          <a:ext cx="1985539" cy="432000"/>
        </a:xfrm>
        <a:prstGeom prst="rect">
          <a:avLst/>
        </a:prstGeom>
      </xdr:spPr>
    </xdr:pic>
    <xdr:clientData/>
  </xdr:twoCellAnchor>
  <xdr:twoCellAnchor editAs="oneCell">
    <xdr:from>
      <xdr:col>21</xdr:col>
      <xdr:colOff>184003</xdr:colOff>
      <xdr:row>21</xdr:row>
      <xdr:rowOff>104775</xdr:rowOff>
    </xdr:from>
    <xdr:to>
      <xdr:col>31</xdr:col>
      <xdr:colOff>69953</xdr:colOff>
      <xdr:row>21</xdr:row>
      <xdr:rowOff>476302</xdr:rowOff>
    </xdr:to>
    <xdr:pic>
      <xdr:nvPicPr>
        <xdr:cNvPr id="15" name="図 14">
          <a:extLst>
            <a:ext uri="{FF2B5EF4-FFF2-40B4-BE49-F238E27FC236}">
              <a16:creationId xmlns:a16="http://schemas.microsoft.com/office/drawing/2014/main" id="{AFAF2353-58FC-4B61-92B5-1FF22562EF11}"/>
            </a:ext>
          </a:extLst>
        </xdr:cNvPr>
        <xdr:cNvPicPr>
          <a:picLocks noChangeAspect="1"/>
        </xdr:cNvPicPr>
      </xdr:nvPicPr>
      <xdr:blipFill>
        <a:blip xmlns:r="http://schemas.openxmlformats.org/officeDocument/2006/relationships" r:embed="rId2"/>
        <a:stretch>
          <a:fillRect/>
        </a:stretch>
      </xdr:blipFill>
      <xdr:spPr>
        <a:xfrm>
          <a:off x="4184503" y="6305550"/>
          <a:ext cx="1790950" cy="371527"/>
        </a:xfrm>
        <a:prstGeom prst="rect">
          <a:avLst/>
        </a:prstGeom>
      </xdr:spPr>
    </xdr:pic>
    <xdr:clientData/>
  </xdr:twoCellAnchor>
  <xdr:twoCellAnchor editAs="oneCell">
    <xdr:from>
      <xdr:col>20</xdr:col>
      <xdr:colOff>126978</xdr:colOff>
      <xdr:row>20</xdr:row>
      <xdr:rowOff>123825</xdr:rowOff>
    </xdr:from>
    <xdr:to>
      <xdr:col>32</xdr:col>
      <xdr:colOff>126978</xdr:colOff>
      <xdr:row>20</xdr:row>
      <xdr:rowOff>372795</xdr:rowOff>
    </xdr:to>
    <xdr:pic>
      <xdr:nvPicPr>
        <xdr:cNvPr id="17" name="図 16">
          <a:extLst>
            <a:ext uri="{FF2B5EF4-FFF2-40B4-BE49-F238E27FC236}">
              <a16:creationId xmlns:a16="http://schemas.microsoft.com/office/drawing/2014/main" id="{83C97204-A55A-4432-A3EA-83453EA99CDA}"/>
            </a:ext>
          </a:extLst>
        </xdr:cNvPr>
        <xdr:cNvPicPr>
          <a:picLocks noChangeAspect="1"/>
        </xdr:cNvPicPr>
      </xdr:nvPicPr>
      <xdr:blipFill>
        <a:blip xmlns:r="http://schemas.openxmlformats.org/officeDocument/2006/relationships" r:embed="rId3"/>
        <a:stretch>
          <a:fillRect/>
        </a:stretch>
      </xdr:blipFill>
      <xdr:spPr>
        <a:xfrm>
          <a:off x="3936978" y="5762625"/>
          <a:ext cx="2286000" cy="248970"/>
        </a:xfrm>
        <a:prstGeom prst="rect">
          <a:avLst/>
        </a:prstGeom>
      </xdr:spPr>
    </xdr:pic>
    <xdr:clientData/>
  </xdr:twoCellAnchor>
  <xdr:twoCellAnchor editAs="oneCell">
    <xdr:from>
      <xdr:col>20</xdr:col>
      <xdr:colOff>141108</xdr:colOff>
      <xdr:row>23</xdr:row>
      <xdr:rowOff>38100</xdr:rowOff>
    </xdr:from>
    <xdr:to>
      <xdr:col>32</xdr:col>
      <xdr:colOff>112848</xdr:colOff>
      <xdr:row>23</xdr:row>
      <xdr:rowOff>552522</xdr:rowOff>
    </xdr:to>
    <xdr:pic>
      <xdr:nvPicPr>
        <xdr:cNvPr id="18" name="図 17">
          <a:extLst>
            <a:ext uri="{FF2B5EF4-FFF2-40B4-BE49-F238E27FC236}">
              <a16:creationId xmlns:a16="http://schemas.microsoft.com/office/drawing/2014/main" id="{C0C3A372-5230-43EC-A03B-D76C58E3F8F0}"/>
            </a:ext>
          </a:extLst>
        </xdr:cNvPr>
        <xdr:cNvPicPr>
          <a:picLocks noChangeAspect="1"/>
        </xdr:cNvPicPr>
      </xdr:nvPicPr>
      <xdr:blipFill>
        <a:blip xmlns:r="http://schemas.openxmlformats.org/officeDocument/2006/relationships" r:embed="rId4"/>
        <a:stretch>
          <a:fillRect/>
        </a:stretch>
      </xdr:blipFill>
      <xdr:spPr>
        <a:xfrm>
          <a:off x="3951108" y="7381875"/>
          <a:ext cx="2257740" cy="514422"/>
        </a:xfrm>
        <a:prstGeom prst="rect">
          <a:avLst/>
        </a:prstGeom>
      </xdr:spPr>
    </xdr:pic>
    <xdr:clientData/>
  </xdr:twoCellAnchor>
  <xdr:twoCellAnchor editAs="oneCell">
    <xdr:from>
      <xdr:col>22</xdr:col>
      <xdr:colOff>95251</xdr:colOff>
      <xdr:row>12</xdr:row>
      <xdr:rowOff>76200</xdr:rowOff>
    </xdr:from>
    <xdr:to>
      <xdr:col>25</xdr:col>
      <xdr:colOff>180876</xdr:colOff>
      <xdr:row>15</xdr:row>
      <xdr:rowOff>116700</xdr:rowOff>
    </xdr:to>
    <xdr:pic>
      <xdr:nvPicPr>
        <xdr:cNvPr id="19" name="図 18" descr="Microsoft Excel - Wikipedia">
          <a:extLst>
            <a:ext uri="{FF2B5EF4-FFF2-40B4-BE49-F238E27FC236}">
              <a16:creationId xmlns:a16="http://schemas.microsoft.com/office/drawing/2014/main" id="{AC2F1694-57B3-4A70-BCF0-C51E0AD1D81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86251" y="4191000"/>
          <a:ext cx="657125"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136612</xdr:colOff>
      <xdr:row>12</xdr:row>
      <xdr:rowOff>76200</xdr:rowOff>
    </xdr:from>
    <xdr:to>
      <xdr:col>30</xdr:col>
      <xdr:colOff>0</xdr:colOff>
      <xdr:row>15</xdr:row>
      <xdr:rowOff>116700</xdr:rowOff>
    </xdr:to>
    <xdr:pic>
      <xdr:nvPicPr>
        <xdr:cNvPr id="20" name="図 19" descr="Ms Excel Logo - Logo De Excel Png - Free Transparent PNG Download - PNGkey">
          <a:extLst>
            <a:ext uri="{FF2B5EF4-FFF2-40B4-BE49-F238E27FC236}">
              <a16:creationId xmlns:a16="http://schemas.microsoft.com/office/drawing/2014/main" id="{C2963623-567A-427C-B68E-3EC3C45F682B}"/>
            </a:ext>
          </a:extLst>
        </xdr:cNvPr>
        <xdr:cNvPicPr>
          <a:picLocks noChangeAspect="1" noChangeArrowheads="1"/>
        </xdr:cNvPicPr>
      </xdr:nvPicPr>
      <xdr:blipFill rotWithShape="1">
        <a:blip xmlns:r="http://schemas.openxmlformats.org/officeDocument/2006/relationships" r:embed="rId6" cstate="print">
          <a:clrChange>
            <a:clrFrom>
              <a:srgbClr val="F6F6F6"/>
            </a:clrFrom>
            <a:clrTo>
              <a:srgbClr val="F6F6F6">
                <a:alpha val="0"/>
              </a:srgbClr>
            </a:clrTo>
          </a:clrChange>
          <a:extLst>
            <a:ext uri="{28A0092B-C50C-407E-A947-70E740481C1C}">
              <a14:useLocalDpi xmlns:a14="http://schemas.microsoft.com/office/drawing/2010/main" val="0"/>
            </a:ext>
          </a:extLst>
        </a:blip>
        <a:srcRect l="30000" t="8999" r="30122" b="8740"/>
        <a:stretch/>
      </xdr:blipFill>
      <xdr:spPr bwMode="auto">
        <a:xfrm>
          <a:off x="5089612" y="4191000"/>
          <a:ext cx="625388"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0</xdr:colOff>
      <xdr:row>16</xdr:row>
      <xdr:rowOff>102262</xdr:rowOff>
    </xdr:from>
    <xdr:to>
      <xdr:col>32</xdr:col>
      <xdr:colOff>0</xdr:colOff>
      <xdr:row>19</xdr:row>
      <xdr:rowOff>102262</xdr:rowOff>
    </xdr:to>
    <xdr:pic>
      <xdr:nvPicPr>
        <xdr:cNvPr id="21" name="Picture 41">
          <a:extLst>
            <a:ext uri="{FF2B5EF4-FFF2-40B4-BE49-F238E27FC236}">
              <a16:creationId xmlns:a16="http://schemas.microsoft.com/office/drawing/2014/main" id="{A5EB1A37-B41F-4EAD-835A-52621C00BC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3043" t="-16667" r="26086" b="-16666"/>
        <a:stretch>
          <a:fillRect/>
        </a:stretch>
      </xdr:blipFill>
      <xdr:spPr bwMode="auto">
        <a:xfrm>
          <a:off x="5524500" y="4979062"/>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25</xdr:col>
      <xdr:colOff>20100</xdr:colOff>
      <xdr:row>16</xdr:row>
      <xdr:rowOff>100012</xdr:rowOff>
    </xdr:from>
    <xdr:to>
      <xdr:col>28</xdr:col>
      <xdr:colOff>24600</xdr:colOff>
      <xdr:row>19</xdr:row>
      <xdr:rowOff>104512</xdr:rowOff>
    </xdr:to>
    <xdr:pic>
      <xdr:nvPicPr>
        <xdr:cNvPr id="22" name="Picture 66">
          <a:extLst>
            <a:ext uri="{FF2B5EF4-FFF2-40B4-BE49-F238E27FC236}">
              <a16:creationId xmlns:a16="http://schemas.microsoft.com/office/drawing/2014/main" id="{F7F3278E-8E2F-4B92-942D-FC08D36C864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60843"/>
        <a:stretch/>
      </xdr:blipFill>
      <xdr:spPr bwMode="auto">
        <a:xfrm>
          <a:off x="4782600" y="4976812"/>
          <a:ext cx="576000" cy="57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21</xdr:col>
      <xdr:colOff>76200</xdr:colOff>
      <xdr:row>16</xdr:row>
      <xdr:rowOff>118012</xdr:rowOff>
    </xdr:from>
    <xdr:to>
      <xdr:col>24</xdr:col>
      <xdr:colOff>44700</xdr:colOff>
      <xdr:row>19</xdr:row>
      <xdr:rowOff>86512</xdr:rowOff>
    </xdr:to>
    <xdr:pic>
      <xdr:nvPicPr>
        <xdr:cNvPr id="23" name="図 22" descr="Office2007 試用版を使ってみる[無料] | エクセル術">
          <a:extLst>
            <a:ext uri="{FF2B5EF4-FFF2-40B4-BE49-F238E27FC236}">
              <a16:creationId xmlns:a16="http://schemas.microsoft.com/office/drawing/2014/main" id="{1644D4A2-4549-463D-90EE-A5897A077CF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076700" y="4994812"/>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121875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415077F6-14D8-468A-B20F-7B031282F344}"/>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42</xdr:col>
      <xdr:colOff>0</xdr:colOff>
      <xdr:row>2</xdr:row>
      <xdr:rowOff>0</xdr:rowOff>
    </xdr:from>
    <xdr:to>
      <xdr:col>49</xdr:col>
      <xdr:colOff>1</xdr:colOff>
      <xdr:row>3</xdr:row>
      <xdr:rowOff>121875</xdr:rowOff>
    </xdr:to>
    <xdr:sp macro="" textlink="">
      <xdr:nvSpPr>
        <xdr:cNvPr id="3" name="Rectangle 107">
          <a:hlinkClick xmlns:r="http://schemas.openxmlformats.org/officeDocument/2006/relationships" r:id="rId2"/>
          <a:extLst>
            <a:ext uri="{FF2B5EF4-FFF2-40B4-BE49-F238E27FC236}">
              <a16:creationId xmlns:a16="http://schemas.microsoft.com/office/drawing/2014/main" id="{E9170F12-AB9B-4BB7-A9EF-302ABD5ADD94}"/>
            </a:ext>
          </a:extLst>
        </xdr:cNvPr>
        <xdr:cNvSpPr>
          <a:spLocks noChangeArrowheads="1"/>
        </xdr:cNvSpPr>
      </xdr:nvSpPr>
      <xdr:spPr bwMode="auto">
        <a:xfrm>
          <a:off x="8039100"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121875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41A54E09-B31E-4F52-BBB6-CBE1A6858C83}"/>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42</xdr:col>
      <xdr:colOff>0</xdr:colOff>
      <xdr:row>2</xdr:row>
      <xdr:rowOff>0</xdr:rowOff>
    </xdr:from>
    <xdr:to>
      <xdr:col>49</xdr:col>
      <xdr:colOff>1</xdr:colOff>
      <xdr:row>3</xdr:row>
      <xdr:rowOff>121875</xdr:rowOff>
    </xdr:to>
    <xdr:sp macro="" textlink="">
      <xdr:nvSpPr>
        <xdr:cNvPr id="3" name="Rectangle 107">
          <a:hlinkClick xmlns:r="http://schemas.openxmlformats.org/officeDocument/2006/relationships" r:id="rId2"/>
          <a:extLst>
            <a:ext uri="{FF2B5EF4-FFF2-40B4-BE49-F238E27FC236}">
              <a16:creationId xmlns:a16="http://schemas.microsoft.com/office/drawing/2014/main" id="{5B1C4873-FD7C-4489-8B54-A1A040B94117}"/>
            </a:ext>
          </a:extLst>
        </xdr:cNvPr>
        <xdr:cNvSpPr>
          <a:spLocks noChangeArrowheads="1"/>
        </xdr:cNvSpPr>
      </xdr:nvSpPr>
      <xdr:spPr bwMode="auto">
        <a:xfrm>
          <a:off x="8039100"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twoCellAnchor editAs="absolute">
    <xdr:from>
      <xdr:col>5</xdr:col>
      <xdr:colOff>0</xdr:colOff>
      <xdr:row>6</xdr:row>
      <xdr:rowOff>0</xdr:rowOff>
    </xdr:from>
    <xdr:to>
      <xdr:col>16</xdr:col>
      <xdr:colOff>180975</xdr:colOff>
      <xdr:row>7</xdr:row>
      <xdr:rowOff>142875</xdr:rowOff>
    </xdr:to>
    <xdr:sp macro="" textlink="">
      <xdr:nvSpPr>
        <xdr:cNvPr id="5" name="テキスト ボックス 4">
          <a:extLst>
            <a:ext uri="{FF2B5EF4-FFF2-40B4-BE49-F238E27FC236}">
              <a16:creationId xmlns:a16="http://schemas.microsoft.com/office/drawing/2014/main" id="{81F42E17-98C5-4798-8F2F-AA066C7116F9}"/>
            </a:ext>
          </a:extLst>
        </xdr:cNvPr>
        <xdr:cNvSpPr txBox="1"/>
      </xdr:nvSpPr>
      <xdr:spPr>
        <a:xfrm>
          <a:off x="971550" y="1428750"/>
          <a:ext cx="2276475"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a:t>
          </a:r>
          <a:r>
            <a:rPr kumimoji="1" lang="en-US" altLang="ja-JP" sz="1050" b="0">
              <a:solidFill>
                <a:srgbClr val="FF0000"/>
              </a:solidFill>
              <a:latin typeface="Meiryo UI" panose="020B0604030504040204" pitchFamily="50" charset="-128"/>
              <a:ea typeface="Meiryo UI" panose="020B0604030504040204" pitchFamily="50" charset="-128"/>
            </a:rPr>
            <a:t>1</a:t>
          </a:r>
          <a:r>
            <a:rPr kumimoji="1" lang="ja-JP" altLang="en-US" sz="1050" b="0">
              <a:solidFill>
                <a:srgbClr val="FF0000"/>
              </a:solidFill>
              <a:latin typeface="Meiryo UI" panose="020B0604030504040204" pitchFamily="50" charset="-128"/>
              <a:ea typeface="Meiryo UI" panose="020B0604030504040204" pitchFamily="50" charset="-128"/>
            </a:rPr>
            <a:t>行目は本店の代表者となります</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121875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BB1DF392-575B-480E-A4AD-FE68DB4DFA21}"/>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42</xdr:col>
      <xdr:colOff>0</xdr:colOff>
      <xdr:row>2</xdr:row>
      <xdr:rowOff>0</xdr:rowOff>
    </xdr:from>
    <xdr:to>
      <xdr:col>49</xdr:col>
      <xdr:colOff>1</xdr:colOff>
      <xdr:row>3</xdr:row>
      <xdr:rowOff>121875</xdr:rowOff>
    </xdr:to>
    <xdr:sp macro="" textlink="">
      <xdr:nvSpPr>
        <xdr:cNvPr id="3" name="Rectangle 107">
          <a:hlinkClick xmlns:r="http://schemas.openxmlformats.org/officeDocument/2006/relationships" r:id="rId2"/>
          <a:extLst>
            <a:ext uri="{FF2B5EF4-FFF2-40B4-BE49-F238E27FC236}">
              <a16:creationId xmlns:a16="http://schemas.microsoft.com/office/drawing/2014/main" id="{AEA4E541-B5F2-48FC-AD1B-5CA19AB7BB83}"/>
            </a:ext>
          </a:extLst>
        </xdr:cNvPr>
        <xdr:cNvSpPr>
          <a:spLocks noChangeArrowheads="1"/>
        </xdr:cNvSpPr>
      </xdr:nvSpPr>
      <xdr:spPr bwMode="auto">
        <a:xfrm>
          <a:off x="8039100"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20</xdr:col>
      <xdr:colOff>13252</xdr:colOff>
      <xdr:row>31</xdr:row>
      <xdr:rowOff>33130</xdr:rowOff>
    </xdr:from>
    <xdr:to>
      <xdr:col>33</xdr:col>
      <xdr:colOff>121920</xdr:colOff>
      <xdr:row>33</xdr:row>
      <xdr:rowOff>0</xdr:rowOff>
    </xdr:to>
    <xdr:sp macro="" textlink="">
      <xdr:nvSpPr>
        <xdr:cNvPr id="2" name="大かっこ 1">
          <a:extLst>
            <a:ext uri="{FF2B5EF4-FFF2-40B4-BE49-F238E27FC236}">
              <a16:creationId xmlns:a16="http://schemas.microsoft.com/office/drawing/2014/main" id="{DB379F82-10BA-4730-86D6-27A62BCA68DB}"/>
            </a:ext>
          </a:extLst>
        </xdr:cNvPr>
        <xdr:cNvSpPr/>
      </xdr:nvSpPr>
      <xdr:spPr>
        <a:xfrm>
          <a:off x="4499527" y="5490955"/>
          <a:ext cx="2280368" cy="34787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72890</xdr:colOff>
      <xdr:row>24</xdr:row>
      <xdr:rowOff>2</xdr:rowOff>
    </xdr:from>
    <xdr:to>
      <xdr:col>7</xdr:col>
      <xdr:colOff>205410</xdr:colOff>
      <xdr:row>24</xdr:row>
      <xdr:rowOff>178905</xdr:rowOff>
    </xdr:to>
    <xdr:sp macro="" textlink="">
      <xdr:nvSpPr>
        <xdr:cNvPr id="3" name="矢印: 下 2">
          <a:extLst>
            <a:ext uri="{FF2B5EF4-FFF2-40B4-BE49-F238E27FC236}">
              <a16:creationId xmlns:a16="http://schemas.microsoft.com/office/drawing/2014/main" id="{479B5855-7118-4AF0-B59D-B61A75152557}"/>
            </a:ext>
          </a:extLst>
        </xdr:cNvPr>
        <xdr:cNvSpPr/>
      </xdr:nvSpPr>
      <xdr:spPr>
        <a:xfrm>
          <a:off x="1777865" y="3429002"/>
          <a:ext cx="132520" cy="178903"/>
        </a:xfrm>
        <a:prstGeom prst="downArrow">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0</xdr:colOff>
      <xdr:row>0</xdr:row>
      <xdr:rowOff>0</xdr:rowOff>
    </xdr:from>
    <xdr:to>
      <xdr:col>42</xdr:col>
      <xdr:colOff>0</xdr:colOff>
      <xdr:row>3</xdr:row>
      <xdr:rowOff>45675</xdr:rowOff>
    </xdr:to>
    <xdr:sp macro="" textlink="">
      <xdr:nvSpPr>
        <xdr:cNvPr id="6" name="Rectangle 107">
          <a:hlinkClick xmlns:r="http://schemas.openxmlformats.org/officeDocument/2006/relationships" r:id="rId1"/>
          <a:extLst>
            <a:ext uri="{FF2B5EF4-FFF2-40B4-BE49-F238E27FC236}">
              <a16:creationId xmlns:a16="http://schemas.microsoft.com/office/drawing/2014/main" id="{CD19CAC3-7761-4B55-8979-784BD1B3DF1F}"/>
            </a:ext>
          </a:extLst>
        </xdr:cNvPr>
        <xdr:cNvSpPr>
          <a:spLocks noChangeArrowheads="1"/>
        </xdr:cNvSpPr>
      </xdr:nvSpPr>
      <xdr:spPr bwMode="auto">
        <a:xfrm>
          <a:off x="79914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35</xdr:col>
      <xdr:colOff>0</xdr:colOff>
      <xdr:row>5</xdr:row>
      <xdr:rowOff>0</xdr:rowOff>
    </xdr:from>
    <xdr:to>
      <xdr:col>42</xdr:col>
      <xdr:colOff>1</xdr:colOff>
      <xdr:row>8</xdr:row>
      <xdr:rowOff>45675</xdr:rowOff>
    </xdr:to>
    <xdr:sp macro="" textlink="">
      <xdr:nvSpPr>
        <xdr:cNvPr id="7" name="Rectangle 107">
          <a:hlinkClick xmlns:r="http://schemas.openxmlformats.org/officeDocument/2006/relationships" r:id="rId2"/>
          <a:extLst>
            <a:ext uri="{FF2B5EF4-FFF2-40B4-BE49-F238E27FC236}">
              <a16:creationId xmlns:a16="http://schemas.microsoft.com/office/drawing/2014/main" id="{00DFB48A-041C-4444-AD57-DBC13DE34A81}"/>
            </a:ext>
          </a:extLst>
        </xdr:cNvPr>
        <xdr:cNvSpPr>
          <a:spLocks noChangeArrowheads="1"/>
        </xdr:cNvSpPr>
      </xdr:nvSpPr>
      <xdr:spPr bwMode="auto">
        <a:xfrm>
          <a:off x="8039100"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9</xdr:col>
      <xdr:colOff>171450</xdr:colOff>
      <xdr:row>1</xdr:row>
      <xdr:rowOff>121875</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16DD5675-3201-4B44-9D30-DFFC4DF591F2}"/>
            </a:ext>
          </a:extLst>
        </xdr:cNvPr>
        <xdr:cNvSpPr>
          <a:spLocks noChangeArrowheads="1"/>
        </xdr:cNvSpPr>
      </xdr:nvSpPr>
      <xdr:spPr bwMode="auto">
        <a:xfrm>
          <a:off x="7372350" y="0"/>
          <a:ext cx="131445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3</xdr:col>
      <xdr:colOff>0</xdr:colOff>
      <xdr:row>2</xdr:row>
      <xdr:rowOff>0</xdr:rowOff>
    </xdr:from>
    <xdr:ext cx="1333500" cy="762000"/>
    <xdr:sp macro="" textlink="">
      <xdr:nvSpPr>
        <xdr:cNvPr id="2" name="テキスト ボックス 1">
          <a:extLst>
            <a:ext uri="{FF2B5EF4-FFF2-40B4-BE49-F238E27FC236}">
              <a16:creationId xmlns:a16="http://schemas.microsoft.com/office/drawing/2014/main" id="{E8DC3121-EDA9-4B35-955A-DBD65A6CAB84}"/>
            </a:ext>
          </a:extLst>
        </xdr:cNvPr>
        <xdr:cNvSpPr txBox="1"/>
      </xdr:nvSpPr>
      <xdr:spPr>
        <a:xfrm>
          <a:off x="6877050" y="476250"/>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15.xml><?xml version="1.0" encoding="utf-8"?>
<xdr:wsDr xmlns:xdr="http://schemas.openxmlformats.org/drawingml/2006/spreadsheetDrawing" xmlns:a="http://schemas.openxmlformats.org/drawingml/2006/main">
  <xdr:twoCellAnchor editAs="oneCell">
    <xdr:from>
      <xdr:col>8</xdr:col>
      <xdr:colOff>190499</xdr:colOff>
      <xdr:row>0</xdr:row>
      <xdr:rowOff>0</xdr:rowOff>
    </xdr:from>
    <xdr:to>
      <xdr:col>16</xdr:col>
      <xdr:colOff>9525</xdr:colOff>
      <xdr:row>1</xdr:row>
      <xdr:rowOff>7575</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86593D61-6B31-4009-9995-9093E7D0F3CD}"/>
            </a:ext>
          </a:extLst>
        </xdr:cNvPr>
        <xdr:cNvSpPr>
          <a:spLocks noChangeArrowheads="1"/>
        </xdr:cNvSpPr>
      </xdr:nvSpPr>
      <xdr:spPr bwMode="auto">
        <a:xfrm>
          <a:off x="7391399" y="0"/>
          <a:ext cx="1343026"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1</xdr:col>
      <xdr:colOff>0</xdr:colOff>
      <xdr:row>31</xdr:row>
      <xdr:rowOff>161925</xdr:rowOff>
    </xdr:from>
    <xdr:to>
      <xdr:col>4</xdr:col>
      <xdr:colOff>1847850</xdr:colOff>
      <xdr:row>32</xdr:row>
      <xdr:rowOff>276225</xdr:rowOff>
    </xdr:to>
    <xdr:sp macro="" textlink="">
      <xdr:nvSpPr>
        <xdr:cNvPr id="7" name="テキスト ボックス 6">
          <a:extLst>
            <a:ext uri="{FF2B5EF4-FFF2-40B4-BE49-F238E27FC236}">
              <a16:creationId xmlns:a16="http://schemas.microsoft.com/office/drawing/2014/main" id="{F175A39D-E6FC-4873-B80F-D531FAEC0AF7}"/>
            </a:ext>
          </a:extLst>
        </xdr:cNvPr>
        <xdr:cNvSpPr txBox="1"/>
      </xdr:nvSpPr>
      <xdr:spPr>
        <a:xfrm>
          <a:off x="85725" y="8382000"/>
          <a:ext cx="4238625"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↓年月日、住所、連帯保証人の欄は、印刷後に自署してください。</a:t>
          </a:r>
        </a:p>
      </xdr:txBody>
    </xdr:sp>
    <xdr:clientData fPrintsWithSheet="0"/>
  </xdr:twoCellAnchor>
  <xdr:twoCellAnchor editAs="absolute">
    <xdr:from>
      <xdr:col>2</xdr:col>
      <xdr:colOff>1</xdr:colOff>
      <xdr:row>25</xdr:row>
      <xdr:rowOff>123825</xdr:rowOff>
    </xdr:from>
    <xdr:to>
      <xdr:col>6</xdr:col>
      <xdr:colOff>228601</xdr:colOff>
      <xdr:row>27</xdr:row>
      <xdr:rowOff>9525</xdr:rowOff>
    </xdr:to>
    <xdr:sp macro="" textlink="">
      <xdr:nvSpPr>
        <xdr:cNvPr id="4" name="テキスト ボックス 3">
          <a:extLst>
            <a:ext uri="{FF2B5EF4-FFF2-40B4-BE49-F238E27FC236}">
              <a16:creationId xmlns:a16="http://schemas.microsoft.com/office/drawing/2014/main" id="{DCB49A06-AC61-480D-BBE3-C9A6ABA21D1A}"/>
            </a:ext>
          </a:extLst>
        </xdr:cNvPr>
        <xdr:cNvSpPr txBox="1"/>
      </xdr:nvSpPr>
      <xdr:spPr>
        <a:xfrm>
          <a:off x="1104901" y="6877050"/>
          <a:ext cx="5010150" cy="3238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↑金額を記入してください（記入のタイミングは印刷前、印刷後どちらでも構いません）。</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190498</xdr:colOff>
      <xdr:row>0</xdr:row>
      <xdr:rowOff>0</xdr:rowOff>
    </xdr:from>
    <xdr:to>
      <xdr:col>12</xdr:col>
      <xdr:colOff>171449</xdr:colOff>
      <xdr:row>1</xdr:row>
      <xdr:rowOff>7575</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A8FF602D-3463-411C-9FD7-BE7FE61201C9}"/>
            </a:ext>
          </a:extLst>
        </xdr:cNvPr>
        <xdr:cNvSpPr>
          <a:spLocks noChangeArrowheads="1"/>
        </xdr:cNvSpPr>
      </xdr:nvSpPr>
      <xdr:spPr bwMode="auto">
        <a:xfrm>
          <a:off x="7391398" y="0"/>
          <a:ext cx="131445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42</xdr:col>
      <xdr:colOff>190498</xdr:colOff>
      <xdr:row>1</xdr:row>
      <xdr:rowOff>0</xdr:rowOff>
    </xdr:from>
    <xdr:to>
      <xdr:col>49</xdr:col>
      <xdr:colOff>171449</xdr:colOff>
      <xdr:row>3</xdr:row>
      <xdr:rowOff>74250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8843CE08-3304-42BC-B47F-FC9C2BAB3AE9}"/>
            </a:ext>
          </a:extLst>
        </xdr:cNvPr>
        <xdr:cNvSpPr>
          <a:spLocks noChangeArrowheads="1"/>
        </xdr:cNvSpPr>
      </xdr:nvSpPr>
      <xdr:spPr bwMode="auto">
        <a:xfrm>
          <a:off x="7200898" y="0"/>
          <a:ext cx="131445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7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41</xdr:col>
      <xdr:colOff>0</xdr:colOff>
      <xdr:row>0</xdr:row>
      <xdr:rowOff>0</xdr:rowOff>
    </xdr:from>
    <xdr:to>
      <xdr:col>45</xdr:col>
      <xdr:colOff>0</xdr:colOff>
      <xdr:row>60</xdr:row>
      <xdr:rowOff>0</xdr:rowOff>
    </xdr:to>
    <xdr:sp macro="" textlink="">
      <xdr:nvSpPr>
        <xdr:cNvPr id="3" name="直角三角形 2">
          <a:extLst>
            <a:ext uri="{FF2B5EF4-FFF2-40B4-BE49-F238E27FC236}">
              <a16:creationId xmlns:a16="http://schemas.microsoft.com/office/drawing/2014/main" id="{00000000-0008-0000-2700-000003000000}"/>
            </a:ext>
          </a:extLst>
        </xdr:cNvPr>
        <xdr:cNvSpPr/>
      </xdr:nvSpPr>
      <xdr:spPr bwMode="auto">
        <a:xfrm>
          <a:off x="7848600" y="0"/>
          <a:ext cx="762000" cy="11430000"/>
        </a:xfrm>
        <a:prstGeom prst="rtTriangle">
          <a:avLst/>
        </a:prstGeom>
        <a:solidFill>
          <a:schemeClr val="accent1"/>
        </a:solidFill>
        <a:ln w="28575" cap="flat" cmpd="sng" algn="ctr">
          <a:solidFill>
            <a:srgbClr val="FF0000"/>
          </a:solidFill>
          <a:prstDash val="solid"/>
          <a:round/>
          <a:headEnd type="none" w="med" len="med"/>
          <a:tailEnd type="triangle" w="med" len="med"/>
        </a:ln>
        <a:effectLst/>
      </xdr:spPr>
      <xdr:txBody>
        <a:bodyPr vertOverflow="clip" horzOverflow="clip" wrap="none" lIns="18288" tIns="0" rIns="0" bIns="0" rtlCol="0" anchor="t" upright="1">
          <a:noAutofit/>
        </a:bodyPr>
        <a:lstStyle/>
        <a:p>
          <a:pPr algn="l"/>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161925</xdr:colOff>
      <xdr:row>69</xdr:row>
      <xdr:rowOff>19050</xdr:rowOff>
    </xdr:from>
    <xdr:to>
      <xdr:col>20</xdr:col>
      <xdr:colOff>0</xdr:colOff>
      <xdr:row>71</xdr:row>
      <xdr:rowOff>0</xdr:rowOff>
    </xdr:to>
    <xdr:pic>
      <xdr:nvPicPr>
        <xdr:cNvPr id="2" name="Picture 3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3590925" y="12449175"/>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95249</xdr:colOff>
      <xdr:row>67</xdr:row>
      <xdr:rowOff>85725</xdr:rowOff>
    </xdr:from>
    <xdr:to>
      <xdr:col>39</xdr:col>
      <xdr:colOff>110490</xdr:colOff>
      <xdr:row>69</xdr:row>
      <xdr:rowOff>72345</xdr:rowOff>
    </xdr:to>
    <xdr:sp macro="" textlink="">
      <xdr:nvSpPr>
        <xdr:cNvPr id="3" name="Rectangle 107">
          <a:extLst>
            <a:ext uri="{FF2B5EF4-FFF2-40B4-BE49-F238E27FC236}">
              <a16:creationId xmlns:a16="http://schemas.microsoft.com/office/drawing/2014/main" id="{00000000-0008-0000-0000-000003000000}"/>
            </a:ext>
          </a:extLst>
        </xdr:cNvPr>
        <xdr:cNvSpPr>
          <a:spLocks noChangeArrowheads="1"/>
        </xdr:cNvSpPr>
      </xdr:nvSpPr>
      <xdr:spPr bwMode="auto">
        <a:xfrm>
          <a:off x="6191249" y="4371975"/>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xdr:twoCellAnchor>
  <xdr:oneCellAnchor>
    <xdr:from>
      <xdr:col>20</xdr:col>
      <xdr:colOff>28160</xdr:colOff>
      <xdr:row>68</xdr:row>
      <xdr:rowOff>126033</xdr:rowOff>
    </xdr:from>
    <xdr:ext cx="476665" cy="331167"/>
    <xdr:sp macro="" textlink="">
      <xdr:nvSpPr>
        <xdr:cNvPr id="4" name="左矢印 3">
          <a:extLst>
            <a:ext uri="{FF2B5EF4-FFF2-40B4-BE49-F238E27FC236}">
              <a16:creationId xmlns:a16="http://schemas.microsoft.com/office/drawing/2014/main" id="{00000000-0008-0000-0000-000004000000}"/>
            </a:ext>
          </a:extLst>
        </xdr:cNvPr>
        <xdr:cNvSpPr/>
      </xdr:nvSpPr>
      <xdr:spPr bwMode="auto">
        <a:xfrm>
          <a:off x="3838160" y="12365658"/>
          <a:ext cx="476665" cy="331167"/>
        </a:xfrm>
        <a:prstGeom prst="leftArrow">
          <a:avLst/>
        </a:prstGeom>
        <a:solidFill>
          <a:srgbClr val="FF0000"/>
        </a:solidFill>
        <a:ln w="28575" cap="flat" cmpd="sng" algn="ctr">
          <a:solidFill>
            <a:srgbClr val="FF0000"/>
          </a:solidFill>
          <a:prstDash val="solid"/>
          <a:round/>
          <a:headEnd type="none" w="med" len="med"/>
          <a:tailEnd type="triangle" w="med" len="med"/>
        </a:ln>
        <a:effectLst/>
      </xdr:spPr>
      <xdr:txBody>
        <a:bodyPr vertOverflow="clip" horzOverflow="clip" wrap="none" lIns="0" tIns="0" rIns="0" bIns="0" rtlCol="0" anchor="t" upright="1">
          <a:spAutoFit/>
        </a:bodyPr>
        <a:lstStyle/>
        <a:p>
          <a:pPr algn="l"/>
          <a:r>
            <a:rPr kumimoji="1" lang="ja-JP" altLang="en-US" sz="1000">
              <a:solidFill>
                <a:schemeClr val="bg1"/>
              </a:solidFill>
            </a:rPr>
            <a:t>クリック</a:t>
          </a:r>
          <a:endParaRPr kumimoji="1" lang="ja-JP" altLang="en-US" sz="1100">
            <a:solidFill>
              <a:schemeClr val="bg1"/>
            </a:solidFill>
          </a:endParaRPr>
        </a:p>
      </xdr:txBody>
    </xdr:sp>
    <xdr:clientData/>
  </xdr:oneCellAnchor>
  <xdr:twoCellAnchor editAs="oneCell">
    <xdr:from>
      <xdr:col>37</xdr:col>
      <xdr:colOff>9525</xdr:colOff>
      <xdr:row>69</xdr:row>
      <xdr:rowOff>19050</xdr:rowOff>
    </xdr:from>
    <xdr:to>
      <xdr:col>38</xdr:col>
      <xdr:colOff>38100</xdr:colOff>
      <xdr:row>71</xdr:row>
      <xdr:rowOff>0</xdr:rowOff>
    </xdr:to>
    <xdr:pic>
      <xdr:nvPicPr>
        <xdr:cNvPr id="5" name="Picture 3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70580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21000</xdr:colOff>
      <xdr:row>84</xdr:row>
      <xdr:rowOff>0</xdr:rowOff>
    </xdr:from>
    <xdr:to>
      <xdr:col>9</xdr:col>
      <xdr:colOff>0</xdr:colOff>
      <xdr:row>85</xdr:row>
      <xdr:rowOff>169500</xdr:rowOff>
    </xdr:to>
    <xdr:sp macro="" textlink="">
      <xdr:nvSpPr>
        <xdr:cNvPr id="20" name="右矢印 19">
          <a:extLst>
            <a:ext uri="{FF2B5EF4-FFF2-40B4-BE49-F238E27FC236}">
              <a16:creationId xmlns:a16="http://schemas.microsoft.com/office/drawing/2014/main" id="{00000000-0008-0000-0000-000014000000}"/>
            </a:ext>
          </a:extLst>
        </xdr:cNvPr>
        <xdr:cNvSpPr/>
      </xdr:nvSpPr>
      <xdr:spPr bwMode="auto">
        <a:xfrm>
          <a:off x="1354500" y="9810750"/>
          <a:ext cx="360000" cy="360000"/>
        </a:xfrm>
        <a:prstGeom prst="rightArrow">
          <a:avLst/>
        </a:prstGeom>
        <a:gradFill flip="none" rotWithShape="1">
          <a:gsLst>
            <a:gs pos="0">
              <a:srgbClr val="33CCCC"/>
            </a:gs>
            <a:gs pos="100000">
              <a:srgbClr val="66CCFF"/>
            </a:gs>
          </a:gsLst>
          <a:lin ang="2700000" scaled="1"/>
          <a:tileRect/>
        </a:gra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16</xdr:col>
      <xdr:colOff>21000</xdr:colOff>
      <xdr:row>84</xdr:row>
      <xdr:rowOff>0</xdr:rowOff>
    </xdr:from>
    <xdr:to>
      <xdr:col>18</xdr:col>
      <xdr:colOff>0</xdr:colOff>
      <xdr:row>85</xdr:row>
      <xdr:rowOff>169500</xdr:rowOff>
    </xdr:to>
    <xdr:sp macro="" textlink="">
      <xdr:nvSpPr>
        <xdr:cNvPr id="25" name="右矢印 24">
          <a:extLst>
            <a:ext uri="{FF2B5EF4-FFF2-40B4-BE49-F238E27FC236}">
              <a16:creationId xmlns:a16="http://schemas.microsoft.com/office/drawing/2014/main" id="{00000000-0008-0000-0000-000019000000}"/>
            </a:ext>
          </a:extLst>
        </xdr:cNvPr>
        <xdr:cNvSpPr/>
      </xdr:nvSpPr>
      <xdr:spPr bwMode="auto">
        <a:xfrm>
          <a:off x="3069000" y="9810750"/>
          <a:ext cx="360000" cy="360000"/>
        </a:xfrm>
        <a:prstGeom prst="rightArrow">
          <a:avLst/>
        </a:prstGeom>
        <a:gradFill flip="none" rotWithShape="1">
          <a:gsLst>
            <a:gs pos="0">
              <a:srgbClr val="33CCCC"/>
            </a:gs>
            <a:gs pos="100000">
              <a:srgbClr val="66CCFF"/>
            </a:gs>
          </a:gsLst>
          <a:lin ang="2700000" scaled="1"/>
          <a:tileRect/>
        </a:gra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24</xdr:col>
      <xdr:colOff>21000</xdr:colOff>
      <xdr:row>84</xdr:row>
      <xdr:rowOff>0</xdr:rowOff>
    </xdr:from>
    <xdr:to>
      <xdr:col>26</xdr:col>
      <xdr:colOff>0</xdr:colOff>
      <xdr:row>85</xdr:row>
      <xdr:rowOff>169500</xdr:rowOff>
    </xdr:to>
    <xdr:sp macro="" textlink="">
      <xdr:nvSpPr>
        <xdr:cNvPr id="27" name="右矢印 26">
          <a:extLst>
            <a:ext uri="{FF2B5EF4-FFF2-40B4-BE49-F238E27FC236}">
              <a16:creationId xmlns:a16="http://schemas.microsoft.com/office/drawing/2014/main" id="{00000000-0008-0000-0000-00001B000000}"/>
            </a:ext>
          </a:extLst>
        </xdr:cNvPr>
        <xdr:cNvSpPr/>
      </xdr:nvSpPr>
      <xdr:spPr bwMode="auto">
        <a:xfrm>
          <a:off x="4593000" y="9810750"/>
          <a:ext cx="360000" cy="360000"/>
        </a:xfrm>
        <a:prstGeom prst="rightArrow">
          <a:avLst/>
        </a:prstGeom>
        <a:gradFill flip="none" rotWithShape="1">
          <a:gsLst>
            <a:gs pos="0">
              <a:srgbClr val="33CCCC"/>
            </a:gs>
            <a:gs pos="100000">
              <a:srgbClr val="66CCFF"/>
            </a:gs>
          </a:gsLst>
          <a:lin ang="2700000" scaled="1"/>
          <a:tileRect/>
        </a:gra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35</xdr:col>
      <xdr:colOff>21000</xdr:colOff>
      <xdr:row>84</xdr:row>
      <xdr:rowOff>0</xdr:rowOff>
    </xdr:from>
    <xdr:to>
      <xdr:col>37</xdr:col>
      <xdr:colOff>0</xdr:colOff>
      <xdr:row>85</xdr:row>
      <xdr:rowOff>169500</xdr:rowOff>
    </xdr:to>
    <xdr:sp macro="" textlink="">
      <xdr:nvSpPr>
        <xdr:cNvPr id="29" name="右矢印 28">
          <a:extLst>
            <a:ext uri="{FF2B5EF4-FFF2-40B4-BE49-F238E27FC236}">
              <a16:creationId xmlns:a16="http://schemas.microsoft.com/office/drawing/2014/main" id="{00000000-0008-0000-0000-00001D000000}"/>
            </a:ext>
          </a:extLst>
        </xdr:cNvPr>
        <xdr:cNvSpPr/>
      </xdr:nvSpPr>
      <xdr:spPr bwMode="auto">
        <a:xfrm>
          <a:off x="6688500" y="9810750"/>
          <a:ext cx="360000" cy="360000"/>
        </a:xfrm>
        <a:prstGeom prst="rightArrow">
          <a:avLst/>
        </a:prstGeom>
        <a:gradFill flip="none" rotWithShape="1">
          <a:gsLst>
            <a:gs pos="0">
              <a:srgbClr val="33CCCC"/>
            </a:gs>
            <a:gs pos="100000">
              <a:srgbClr val="66CCFF"/>
            </a:gs>
          </a:gsLst>
          <a:lin ang="2700000" scaled="1"/>
          <a:tileRect/>
        </a:gra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102</xdr:row>
      <xdr:rowOff>0</xdr:rowOff>
    </xdr:from>
    <xdr:to>
      <xdr:col>42</xdr:col>
      <xdr:colOff>0</xdr:colOff>
      <xdr:row>122</xdr:row>
      <xdr:rowOff>0</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bwMode="auto">
        <a:xfrm>
          <a:off x="7515225" y="153924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39</xdr:col>
      <xdr:colOff>0</xdr:colOff>
      <xdr:row>155</xdr:row>
      <xdr:rowOff>0</xdr:rowOff>
    </xdr:from>
    <xdr:to>
      <xdr:col>42</xdr:col>
      <xdr:colOff>0</xdr:colOff>
      <xdr:row>175</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bwMode="auto">
        <a:xfrm>
          <a:off x="7515225" y="254889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6</xdr:col>
      <xdr:colOff>0</xdr:colOff>
      <xdr:row>0</xdr:row>
      <xdr:rowOff>38100</xdr:rowOff>
    </xdr:from>
    <xdr:to>
      <xdr:col>7</xdr:col>
      <xdr:colOff>133500</xdr:colOff>
      <xdr:row>0</xdr:row>
      <xdr:rowOff>362100</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725" y="38100"/>
          <a:ext cx="324000" cy="324000"/>
        </a:xfrm>
        <a:prstGeom prst="rect">
          <a:avLst/>
        </a:prstGeom>
      </xdr:spPr>
    </xdr:pic>
    <xdr:clientData/>
  </xdr:twoCellAnchor>
  <xdr:twoCellAnchor>
    <xdr:from>
      <xdr:col>40</xdr:col>
      <xdr:colOff>180975</xdr:colOff>
      <xdr:row>0</xdr:row>
      <xdr:rowOff>180975</xdr:rowOff>
    </xdr:from>
    <xdr:to>
      <xdr:col>45</xdr:col>
      <xdr:colOff>0</xdr:colOff>
      <xdr:row>5</xdr:row>
      <xdr:rowOff>9525</xdr:rowOff>
    </xdr:to>
    <xdr:sp macro="" textlink="">
      <xdr:nvSpPr>
        <xdr:cNvPr id="16" name="フリーフォーム: 図形 15">
          <a:extLst>
            <a:ext uri="{FF2B5EF4-FFF2-40B4-BE49-F238E27FC236}">
              <a16:creationId xmlns:a16="http://schemas.microsoft.com/office/drawing/2014/main" id="{EB8EED2B-6891-E1E4-C9EE-AE8011210789}"/>
            </a:ext>
          </a:extLst>
        </xdr:cNvPr>
        <xdr:cNvSpPr/>
      </xdr:nvSpPr>
      <xdr:spPr bwMode="auto">
        <a:xfrm>
          <a:off x="7886700" y="180975"/>
          <a:ext cx="581025" cy="1019175"/>
        </a:xfrm>
        <a:custGeom>
          <a:avLst/>
          <a:gdLst>
            <a:gd name="connsiteX0" fmla="*/ 581025 w 581025"/>
            <a:gd name="connsiteY0" fmla="*/ 1019175 h 1019175"/>
            <a:gd name="connsiteX1" fmla="*/ 581025 w 581025"/>
            <a:gd name="connsiteY1" fmla="*/ 0 h 1019175"/>
            <a:gd name="connsiteX2" fmla="*/ 0 w 581025"/>
            <a:gd name="connsiteY2" fmla="*/ 9525 h 1019175"/>
          </a:gdLst>
          <a:ahLst/>
          <a:cxnLst>
            <a:cxn ang="0">
              <a:pos x="connsiteX0" y="connsiteY0"/>
            </a:cxn>
            <a:cxn ang="0">
              <a:pos x="connsiteX1" y="connsiteY1"/>
            </a:cxn>
            <a:cxn ang="0">
              <a:pos x="connsiteX2" y="connsiteY2"/>
            </a:cxn>
          </a:cxnLst>
          <a:rect l="l" t="t" r="r" b="b"/>
          <a:pathLst>
            <a:path w="581025" h="1019175">
              <a:moveTo>
                <a:pt x="581025" y="1019175"/>
              </a:moveTo>
              <a:lnTo>
                <a:pt x="581025" y="0"/>
              </a:lnTo>
              <a:lnTo>
                <a:pt x="0" y="9525"/>
              </a:lnTo>
            </a:path>
          </a:pathLst>
        </a:custGeom>
        <a:noFill/>
        <a:ln w="38100" cap="flat" cmpd="sng" algn="ctr">
          <a:solidFill>
            <a:srgbClr val="FF0000"/>
          </a:solidFill>
          <a:prstDash val="solid"/>
          <a:round/>
          <a:headEnd type="none" w="med" len="med"/>
          <a:tailEnd type="arrow" w="lg" len="lg"/>
        </a:ln>
        <a:effectLst/>
      </xdr:spPr>
      <xdr:txBody>
        <a:bodyPr rtlCol="0" anchor="ctr"/>
        <a:lstStyle/>
        <a:p>
          <a:pPr algn="l"/>
          <a:endParaRPr kumimoji="1" lang="ja-JP" altLang="en-US" sz="1100"/>
        </a:p>
      </xdr:txBody>
    </xdr:sp>
    <xdr:clientData/>
  </xdr:twoCellAnchor>
  <xdr:twoCellAnchor>
    <xdr:from>
      <xdr:col>40</xdr:col>
      <xdr:colOff>180975</xdr:colOff>
      <xdr:row>1</xdr:row>
      <xdr:rowOff>171450</xdr:rowOff>
    </xdr:from>
    <xdr:to>
      <xdr:col>45</xdr:col>
      <xdr:colOff>0</xdr:colOff>
      <xdr:row>1</xdr:row>
      <xdr:rowOff>171450</xdr:rowOff>
    </xdr:to>
    <xdr:cxnSp macro="">
      <xdr:nvCxnSpPr>
        <xdr:cNvPr id="18" name="直線矢印コネクタ 17">
          <a:extLst>
            <a:ext uri="{FF2B5EF4-FFF2-40B4-BE49-F238E27FC236}">
              <a16:creationId xmlns:a16="http://schemas.microsoft.com/office/drawing/2014/main" id="{88C21893-500B-9CC7-17D3-DAB758E60407}"/>
            </a:ext>
          </a:extLst>
        </xdr:cNvPr>
        <xdr:cNvCxnSpPr/>
      </xdr:nvCxnSpPr>
      <xdr:spPr bwMode="auto">
        <a:xfrm flipH="1">
          <a:off x="7886700" y="600075"/>
          <a:ext cx="581025" cy="0"/>
        </a:xfrm>
        <a:prstGeom prst="straightConnector1">
          <a:avLst/>
        </a:prstGeom>
        <a:solidFill>
          <a:srgbClr val="FFFFFF"/>
        </a:solidFill>
        <a:ln w="38100" cap="flat" cmpd="sng" algn="ctr">
          <a:solidFill>
            <a:srgbClr val="FF0000"/>
          </a:solidFill>
          <a:prstDash val="solid"/>
          <a:round/>
          <a:headEnd type="none" w="med" len="med"/>
          <a:tailEnd type="arrow"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43</xdr:col>
      <xdr:colOff>0</xdr:colOff>
      <xdr:row>0</xdr:row>
      <xdr:rowOff>0</xdr:rowOff>
    </xdr:from>
    <xdr:ext cx="1619250" cy="360000"/>
    <xdr:sp macro="" textlink="">
      <xdr:nvSpPr>
        <xdr:cNvPr id="2" name="Rectangle 107" hidden="1">
          <a:hlinkClick xmlns:r="http://schemas.openxmlformats.org/officeDocument/2006/relationships" r:id="rId1"/>
          <a:extLst>
            <a:ext uri="{FF2B5EF4-FFF2-40B4-BE49-F238E27FC236}">
              <a16:creationId xmlns:a16="http://schemas.microsoft.com/office/drawing/2014/main" id="{00000000-0008-0000-0300-000002000000}"/>
            </a:ext>
          </a:extLst>
        </xdr:cNvPr>
        <xdr:cNvSpPr>
          <a:spLocks noChangeArrowheads="1"/>
        </xdr:cNvSpPr>
      </xdr:nvSpPr>
      <xdr:spPr bwMode="auto">
        <a:xfrm>
          <a:off x="8286750" y="0"/>
          <a:ext cx="161925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twoCellAnchor>
    <xdr:from>
      <xdr:col>41</xdr:col>
      <xdr:colOff>0</xdr:colOff>
      <xdr:row>7</xdr:row>
      <xdr:rowOff>0</xdr:rowOff>
    </xdr:from>
    <xdr:to>
      <xdr:col>43</xdr:col>
      <xdr:colOff>0</xdr:colOff>
      <xdr:row>52</xdr:row>
      <xdr:rowOff>0</xdr:rowOff>
    </xdr:to>
    <xdr:sp macro="" textlink="">
      <xdr:nvSpPr>
        <xdr:cNvPr id="3" name="右中かっこ 2" hidden="1">
          <a:extLst>
            <a:ext uri="{FF2B5EF4-FFF2-40B4-BE49-F238E27FC236}">
              <a16:creationId xmlns:a16="http://schemas.microsoft.com/office/drawing/2014/main" id="{00000000-0008-0000-0300-000003000000}"/>
            </a:ext>
          </a:extLst>
        </xdr:cNvPr>
        <xdr:cNvSpPr/>
      </xdr:nvSpPr>
      <xdr:spPr bwMode="auto">
        <a:xfrm>
          <a:off x="7905750" y="1333500"/>
          <a:ext cx="381000" cy="5715000"/>
        </a:xfrm>
        <a:prstGeom prst="rightBrace">
          <a:avLst>
            <a:gd name="adj1" fmla="val 28333"/>
            <a:gd name="adj2" fmla="val 3333"/>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136</xdr:row>
      <xdr:rowOff>0</xdr:rowOff>
    </xdr:from>
    <xdr:to>
      <xdr:col>43</xdr:col>
      <xdr:colOff>0</xdr:colOff>
      <xdr:row>186</xdr:row>
      <xdr:rowOff>0</xdr:rowOff>
    </xdr:to>
    <xdr:sp macro="" textlink="">
      <xdr:nvSpPr>
        <xdr:cNvPr id="7" name="右中かっこ 6" hidden="1">
          <a:extLst>
            <a:ext uri="{FF2B5EF4-FFF2-40B4-BE49-F238E27FC236}">
              <a16:creationId xmlns:a16="http://schemas.microsoft.com/office/drawing/2014/main" id="{00000000-0008-0000-0300-000007000000}"/>
            </a:ext>
          </a:extLst>
        </xdr:cNvPr>
        <xdr:cNvSpPr/>
      </xdr:nvSpPr>
      <xdr:spPr bwMode="auto">
        <a:xfrm>
          <a:off x="7905750" y="16383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191</xdr:row>
      <xdr:rowOff>0</xdr:rowOff>
    </xdr:from>
    <xdr:to>
      <xdr:col>43</xdr:col>
      <xdr:colOff>0</xdr:colOff>
      <xdr:row>225</xdr:row>
      <xdr:rowOff>0</xdr:rowOff>
    </xdr:to>
    <xdr:sp macro="" textlink="">
      <xdr:nvSpPr>
        <xdr:cNvPr id="8" name="右中かっこ 7" hidden="1">
          <a:extLst>
            <a:ext uri="{FF2B5EF4-FFF2-40B4-BE49-F238E27FC236}">
              <a16:creationId xmlns:a16="http://schemas.microsoft.com/office/drawing/2014/main" id="{00000000-0008-0000-0300-000008000000}"/>
            </a:ext>
          </a:extLst>
        </xdr:cNvPr>
        <xdr:cNvSpPr/>
      </xdr:nvSpPr>
      <xdr:spPr bwMode="auto">
        <a:xfrm>
          <a:off x="7905750" y="23050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38</xdr:col>
      <xdr:colOff>0</xdr:colOff>
      <xdr:row>241</xdr:row>
      <xdr:rowOff>47624</xdr:rowOff>
    </xdr:from>
    <xdr:to>
      <xdr:col>42</xdr:col>
      <xdr:colOff>142875</xdr:colOff>
      <xdr:row>248</xdr:row>
      <xdr:rowOff>190499</xdr:rowOff>
    </xdr:to>
    <xdr:sp macro="" textlink="">
      <xdr:nvSpPr>
        <xdr:cNvPr id="5" name="矢印: 左 4" hidden="1">
          <a:extLst>
            <a:ext uri="{FF2B5EF4-FFF2-40B4-BE49-F238E27FC236}">
              <a16:creationId xmlns:a16="http://schemas.microsoft.com/office/drawing/2014/main" id="{1FBF83BB-64C8-4E8B-B887-E5D6DFA1F2CE}"/>
            </a:ext>
          </a:extLst>
        </xdr:cNvPr>
        <xdr:cNvSpPr/>
      </xdr:nvSpPr>
      <xdr:spPr bwMode="auto">
        <a:xfrm>
          <a:off x="7334250" y="27670124"/>
          <a:ext cx="904875" cy="1285875"/>
        </a:xfrm>
        <a:prstGeom prst="leftArrow">
          <a:avLst/>
        </a:prstGeom>
        <a:solidFill>
          <a:srgbClr val="FF0000"/>
        </a:solidFill>
        <a:ln w="28575" cap="flat" cmpd="sng" algn="ctr">
          <a:solidFill>
            <a:schemeClr val="bg1"/>
          </a:solidFill>
          <a:prstDash val="solid"/>
          <a:round/>
          <a:headEnd type="none" w="med" len="med"/>
          <a:tailEnd type="triangle" w="med" len="med"/>
        </a:ln>
        <a:effectLst/>
      </xdr:spPr>
      <xdr:txBody>
        <a:bodyPr vertOverflow="clip" horzOverflow="clip" wrap="square" lIns="18288" tIns="0" rIns="0" bIns="0" rtlCol="0" anchor="t" upright="1">
          <a:noAutofit/>
        </a:bodyPr>
        <a:lstStyle/>
        <a:p>
          <a:pPr algn="l"/>
          <a:endParaRPr kumimoji="1" lang="ja-JP" altLang="en-US" sz="1100"/>
        </a:p>
      </xdr:txBody>
    </xdr:sp>
    <xdr:clientData fPrintsWithSheet="0"/>
  </xdr:twoCellAnchor>
  <xdr:twoCellAnchor>
    <xdr:from>
      <xdr:col>42</xdr:col>
      <xdr:colOff>0</xdr:colOff>
      <xdr:row>224</xdr:row>
      <xdr:rowOff>0</xdr:rowOff>
    </xdr:from>
    <xdr:to>
      <xdr:col>61</xdr:col>
      <xdr:colOff>0</xdr:colOff>
      <xdr:row>229</xdr:row>
      <xdr:rowOff>0</xdr:rowOff>
    </xdr:to>
    <xdr:cxnSp macro="">
      <xdr:nvCxnSpPr>
        <xdr:cNvPr id="10" name="直線矢印コネクタ 9" hidden="1">
          <a:extLst>
            <a:ext uri="{FF2B5EF4-FFF2-40B4-BE49-F238E27FC236}">
              <a16:creationId xmlns:a16="http://schemas.microsoft.com/office/drawing/2014/main" id="{90B5E17A-673C-4833-8E67-DB9DE60067CB}"/>
            </a:ext>
          </a:extLst>
        </xdr:cNvPr>
        <xdr:cNvCxnSpPr/>
      </xdr:nvCxnSpPr>
      <xdr:spPr bwMode="auto">
        <a:xfrm flipH="1">
          <a:off x="8096250" y="26860500"/>
          <a:ext cx="3619500" cy="571500"/>
        </a:xfrm>
        <a:prstGeom prst="straightConnector1">
          <a:avLst/>
        </a:prstGeom>
        <a:solidFill>
          <a:srgbClr val="FFFFFF"/>
        </a:solidFill>
        <a:ln w="28575" cap="flat" cmpd="sng" algn="ctr">
          <a:solidFill>
            <a:srgbClr val="0070C0"/>
          </a:solidFill>
          <a:prstDash val="solid"/>
          <a:round/>
          <a:headEnd type="none" w="med" len="med"/>
          <a:tailEnd type="arrow"/>
        </a:ln>
        <a:effectLst/>
      </xdr:spPr>
    </xdr:cxn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35</xdr:col>
      <xdr:colOff>0</xdr:colOff>
      <xdr:row>0</xdr:row>
      <xdr:rowOff>0</xdr:rowOff>
    </xdr:from>
    <xdr:to>
      <xdr:col>42</xdr:col>
      <xdr:colOff>0</xdr:colOff>
      <xdr:row>1</xdr:row>
      <xdr:rowOff>198075</xdr:rowOff>
    </xdr:to>
    <xdr:sp macro="" textlink="">
      <xdr:nvSpPr>
        <xdr:cNvPr id="3" name="Rectangle 107">
          <a:hlinkClick xmlns:r="http://schemas.openxmlformats.org/officeDocument/2006/relationships" r:id="rId1"/>
          <a:extLst>
            <a:ext uri="{FF2B5EF4-FFF2-40B4-BE49-F238E27FC236}">
              <a16:creationId xmlns:a16="http://schemas.microsoft.com/office/drawing/2014/main" id="{8C874114-B9F4-42A9-B491-C51DA75830C7}"/>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35</xdr:col>
      <xdr:colOff>0</xdr:colOff>
      <xdr:row>2</xdr:row>
      <xdr:rowOff>0</xdr:rowOff>
    </xdr:from>
    <xdr:to>
      <xdr:col>42</xdr:col>
      <xdr:colOff>1</xdr:colOff>
      <xdr:row>2</xdr:row>
      <xdr:rowOff>360000</xdr:rowOff>
    </xdr:to>
    <xdr:sp macro="" textlink="">
      <xdr:nvSpPr>
        <xdr:cNvPr id="4" name="Rectangle 107">
          <a:hlinkClick xmlns:r="http://schemas.openxmlformats.org/officeDocument/2006/relationships" r:id="rId2"/>
          <a:extLst>
            <a:ext uri="{FF2B5EF4-FFF2-40B4-BE49-F238E27FC236}">
              <a16:creationId xmlns:a16="http://schemas.microsoft.com/office/drawing/2014/main" id="{F054474F-A2C6-4F64-A36D-0F268AD49244}"/>
            </a:ext>
          </a:extLst>
        </xdr:cNvPr>
        <xdr:cNvSpPr>
          <a:spLocks noChangeArrowheads="1"/>
        </xdr:cNvSpPr>
      </xdr:nvSpPr>
      <xdr:spPr bwMode="auto">
        <a:xfrm>
          <a:off x="7877175"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121875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D8068073-2DC1-42AD-99DB-AC598FEBBF28}"/>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oneCell">
    <xdr:from>
      <xdr:col>42</xdr:col>
      <xdr:colOff>0</xdr:colOff>
      <xdr:row>2</xdr:row>
      <xdr:rowOff>0</xdr:rowOff>
    </xdr:from>
    <xdr:to>
      <xdr:col>49</xdr:col>
      <xdr:colOff>1</xdr:colOff>
      <xdr:row>3</xdr:row>
      <xdr:rowOff>121875</xdr:rowOff>
    </xdr:to>
    <xdr:sp macro="" textlink="">
      <xdr:nvSpPr>
        <xdr:cNvPr id="3" name="Rectangle 107">
          <a:hlinkClick xmlns:r="http://schemas.openxmlformats.org/officeDocument/2006/relationships" r:id="rId2"/>
          <a:extLst>
            <a:ext uri="{FF2B5EF4-FFF2-40B4-BE49-F238E27FC236}">
              <a16:creationId xmlns:a16="http://schemas.microsoft.com/office/drawing/2014/main" id="{F924D623-9DBB-45E5-A907-2BEDA85C4356}"/>
            </a:ext>
          </a:extLst>
        </xdr:cNvPr>
        <xdr:cNvSpPr>
          <a:spLocks noChangeArrowheads="1"/>
        </xdr:cNvSpPr>
      </xdr:nvSpPr>
      <xdr:spPr bwMode="auto">
        <a:xfrm>
          <a:off x="7991475" y="5524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B73422AC-B530-4CAC-AF59-B22C364C7122}"/>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795DECC-5F44-4E78-B7CA-8BA6F64D806E}"/>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7F703042-409B-4401-A70D-54BC143207C6}"/>
            </a:ext>
          </a:extLst>
        </xdr:cNvPr>
        <xdr:cNvSpPr txBox="1"/>
      </xdr:nvSpPr>
      <xdr:spPr>
        <a:xfrm>
          <a:off x="8039100" y="571500"/>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42</xdr:col>
      <xdr:colOff>0</xdr:colOff>
      <xdr:row>2</xdr:row>
      <xdr:rowOff>0</xdr:rowOff>
    </xdr:from>
    <xdr:ext cx="1333501" cy="360000"/>
    <xdr:sp macro="" textlink="">
      <xdr:nvSpPr>
        <xdr:cNvPr id="5" name="Rectangle 107">
          <a:hlinkClick xmlns:r="http://schemas.openxmlformats.org/officeDocument/2006/relationships" r:id="rId1"/>
          <a:extLst>
            <a:ext uri="{FF2B5EF4-FFF2-40B4-BE49-F238E27FC236}">
              <a16:creationId xmlns:a16="http://schemas.microsoft.com/office/drawing/2014/main" id="{BB70C397-6829-4294-9E64-E240845AF1D2}"/>
            </a:ext>
          </a:extLst>
        </xdr:cNvPr>
        <xdr:cNvSpPr>
          <a:spLocks noChangeArrowheads="1"/>
        </xdr:cNvSpPr>
      </xdr:nvSpPr>
      <xdr:spPr bwMode="auto">
        <a:xfrm>
          <a:off x="8039100" y="2381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oneCellAnchor>
  <xdr:oneCellAnchor>
    <xdr:from>
      <xdr:col>42</xdr:col>
      <xdr:colOff>0</xdr:colOff>
      <xdr:row>0</xdr:row>
      <xdr:rowOff>0</xdr:rowOff>
    </xdr:from>
    <xdr:ext cx="1333500" cy="360000"/>
    <xdr:sp macro="" textlink="">
      <xdr:nvSpPr>
        <xdr:cNvPr id="6" name="Rectangle 107">
          <a:hlinkClick xmlns:r="http://schemas.openxmlformats.org/officeDocument/2006/relationships" r:id="rId2"/>
          <a:extLst>
            <a:ext uri="{FF2B5EF4-FFF2-40B4-BE49-F238E27FC236}">
              <a16:creationId xmlns:a16="http://schemas.microsoft.com/office/drawing/2014/main" id="{A3C84CC1-F0A3-4209-A079-3EE16717642E}"/>
            </a:ext>
          </a:extLst>
        </xdr:cNvPr>
        <xdr:cNvSpPr>
          <a:spLocks noChangeArrowheads="1"/>
        </xdr:cNvSpPr>
      </xdr:nvSpPr>
      <xdr:spPr bwMode="auto">
        <a:xfrm>
          <a:off x="8039100" y="1095375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_&#21306;&#20998;&#25152;&#26377;&#24314;&#29289;&#65288;&#36899;&#21205;&#65289;201406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利用方法"/>
      <sheetName val="★共通項目"/>
      <sheetName val="重説"/>
      <sheetName val="共同仲介"/>
      <sheetName val="重説表紙A4"/>
      <sheetName val="重説表紙A３"/>
      <sheetName val="契約書"/>
      <sheetName val="媒介業者C・D"/>
      <sheetName val="契約表紙A4"/>
      <sheetName val="契約表紙A3"/>
      <sheetName val="管理費精算"/>
      <sheetName val="固定資産税精算"/>
      <sheetName val="引渡書"/>
      <sheetName val="鍵受領書"/>
      <sheetName val="手数料承諾"/>
    </sheetNames>
    <sheetDataSet>
      <sheetData sheetId="0">
        <row r="2">
          <cell r="B2" t="str">
            <v>□無・□有</v>
          </cell>
          <cell r="G2" t="str">
            <v>平成　 　年</v>
          </cell>
          <cell r="H2" t="str">
            <v>　月</v>
          </cell>
          <cell r="I2" t="str">
            <v>　日</v>
          </cell>
          <cell r="O2" t="str">
            <v>（　）</v>
          </cell>
          <cell r="P2" t="str">
            <v>平成　 　年</v>
          </cell>
          <cell r="Q2" t="str">
            <v>（　　　）</v>
          </cell>
          <cell r="AE2" t="str">
            <v>／　　階建</v>
          </cell>
          <cell r="AF2" t="str">
            <v>□鉄骨造・□鉄筋コンクリート造・□鉄骨鉄筋コンクリート造・□</v>
          </cell>
          <cell r="AG2" t="str">
            <v>／□陸屋根・□</v>
          </cell>
          <cell r="AH2" t="str">
            <v>（　　　）階</v>
          </cell>
          <cell r="AJ2" t="str">
            <v>（　　　）階</v>
          </cell>
          <cell r="AN2" t="str">
            <v>□居宅・□店舗・□事務所・□</v>
          </cell>
          <cell r="AT2" t="str">
            <v>□有→敷地権・□無→敷地利用権）</v>
          </cell>
        </row>
        <row r="3">
          <cell r="B3" t="str">
            <v>☑無・□有</v>
          </cell>
          <cell r="G3" t="str">
            <v>平成２５年</v>
          </cell>
          <cell r="H3" t="str">
            <v>１月</v>
          </cell>
          <cell r="I3" t="str">
            <v>１日</v>
          </cell>
          <cell r="N3" t="str">
            <v>大臣
知事</v>
          </cell>
          <cell r="O3" t="str">
            <v>（１）</v>
          </cell>
          <cell r="P3" t="str">
            <v>平成１９年</v>
          </cell>
          <cell r="Q3" t="str">
            <v>（大阪）</v>
          </cell>
          <cell r="X3" t="str">
            <v>（外・　名□有 別紙売主表示のとおり・□無）</v>
          </cell>
          <cell r="AE3" t="str">
            <v>／　１階建</v>
          </cell>
          <cell r="AF3" t="str">
            <v>鉄骨造</v>
          </cell>
          <cell r="AG3" t="str">
            <v>／陸屋根</v>
          </cell>
          <cell r="AH3" t="str">
            <v>（１）階</v>
          </cell>
          <cell r="AJ3" t="str">
            <v>（　１　）階</v>
          </cell>
          <cell r="AN3" t="str">
            <v>居　宅</v>
          </cell>
          <cell r="AT3" t="str">
            <v>有→敷地権）</v>
          </cell>
          <cell r="AX3" t="str">
            <v>宅地</v>
          </cell>
        </row>
        <row r="4">
          <cell r="B4" t="str">
            <v>□無・☑有</v>
          </cell>
          <cell r="G4" t="str">
            <v>平成２６年</v>
          </cell>
          <cell r="H4" t="str">
            <v>２月</v>
          </cell>
          <cell r="I4" t="str">
            <v>２日</v>
          </cell>
          <cell r="N4" t="str">
            <v>知事</v>
          </cell>
          <cell r="O4" t="str">
            <v>（２）</v>
          </cell>
          <cell r="P4" t="str">
            <v>平成２０年</v>
          </cell>
          <cell r="Q4" t="str">
            <v>（兵庫）</v>
          </cell>
          <cell r="X4" t="str">
            <v>（外　無し）</v>
          </cell>
          <cell r="AE4" t="str">
            <v>／　２階建</v>
          </cell>
          <cell r="AF4" t="str">
            <v>鉄筋コンクリート造</v>
          </cell>
          <cell r="AG4" t="str">
            <v>／☑陸屋根</v>
          </cell>
          <cell r="AH4" t="str">
            <v>（２）階</v>
          </cell>
          <cell r="AJ4" t="str">
            <v>（　２　）階</v>
          </cell>
          <cell r="AN4" t="str">
            <v>店　舗</v>
          </cell>
          <cell r="AT4" t="str">
            <v>無→敷地利用権）</v>
          </cell>
          <cell r="AX4" t="str">
            <v>田</v>
          </cell>
        </row>
        <row r="5">
          <cell r="B5" t="str">
            <v>無</v>
          </cell>
          <cell r="G5" t="str">
            <v>平成２７年</v>
          </cell>
          <cell r="H5" t="str">
            <v>３月</v>
          </cell>
          <cell r="I5" t="str">
            <v>３日</v>
          </cell>
          <cell r="N5" t="str">
            <v>大臣</v>
          </cell>
          <cell r="O5" t="str">
            <v>（３）</v>
          </cell>
          <cell r="P5" t="str">
            <v>平成２１年</v>
          </cell>
          <cell r="Q5" t="str">
            <v>（京都）</v>
          </cell>
          <cell r="X5" t="str">
            <v>（外　１名　有り　別紙売主表示のとおり）</v>
          </cell>
          <cell r="AE5" t="str">
            <v>／　３階建</v>
          </cell>
          <cell r="AF5" t="str">
            <v>鉄骨鉄筋コンクリート造</v>
          </cell>
          <cell r="AG5" t="str">
            <v>／☑</v>
          </cell>
          <cell r="AH5" t="str">
            <v>（３）階</v>
          </cell>
          <cell r="AJ5" t="str">
            <v>（　３　）階</v>
          </cell>
          <cell r="AN5" t="str">
            <v>事務所</v>
          </cell>
          <cell r="AT5" t="str">
            <v>☑有→敷地権・□無→敷地利用権）</v>
          </cell>
          <cell r="AX5" t="str">
            <v>畑</v>
          </cell>
        </row>
        <row r="6">
          <cell r="B6" t="str">
            <v>有</v>
          </cell>
          <cell r="G6" t="str">
            <v>平成２８年</v>
          </cell>
          <cell r="H6" t="str">
            <v>４月</v>
          </cell>
          <cell r="I6" t="str">
            <v>４日</v>
          </cell>
          <cell r="N6" t="str">
            <v>大阪府知事</v>
          </cell>
          <cell r="O6" t="str">
            <v>（４）</v>
          </cell>
          <cell r="P6" t="str">
            <v>平成２２年</v>
          </cell>
          <cell r="Q6" t="str">
            <v>（滋賀）</v>
          </cell>
          <cell r="X6" t="str">
            <v>（外　２名　有り　別紙売主表示のとおり）</v>
          </cell>
          <cell r="AF6" t="str">
            <v>☑鉄骨造・□鉄筋コンクリート造・□鉄骨鉄筋コンクリート造・□</v>
          </cell>
          <cell r="AH6" t="str">
            <v>（４）階</v>
          </cell>
          <cell r="AJ6" t="str">
            <v>（　４　）階</v>
          </cell>
          <cell r="AN6" t="str">
            <v>☑居宅・□店舗・□事務所・□</v>
          </cell>
          <cell r="AT6" t="str">
            <v>□有→敷地権・☑無→敷地利用権）</v>
          </cell>
          <cell r="AX6" t="str">
            <v>山林</v>
          </cell>
        </row>
        <row r="7">
          <cell r="G7" t="str">
            <v>平成２９年</v>
          </cell>
          <cell r="H7" t="str">
            <v>５月</v>
          </cell>
          <cell r="I7" t="str">
            <v>５日</v>
          </cell>
          <cell r="N7" t="str">
            <v>国土交通大臣</v>
          </cell>
          <cell r="O7" t="str">
            <v>（５）</v>
          </cell>
          <cell r="P7" t="str">
            <v>平成２３年</v>
          </cell>
          <cell r="Q7" t="str">
            <v>（奈良）</v>
          </cell>
          <cell r="X7" t="str">
            <v>（外　３名　有り　別紙売主表示のとおり）</v>
          </cell>
          <cell r="AF7" t="str">
            <v>□鉄骨造・☑鉄筋コンクリート造・□鉄骨鉄筋コンクリート造・□</v>
          </cell>
          <cell r="AH7" t="str">
            <v>（５）階</v>
          </cell>
          <cell r="AJ7" t="str">
            <v>（　５　）階</v>
          </cell>
          <cell r="AN7" t="str">
            <v>□居宅・☑店舗・□事務所・□</v>
          </cell>
          <cell r="AX7" t="str">
            <v>雑種地</v>
          </cell>
        </row>
        <row r="8">
          <cell r="G8" t="str">
            <v>平成３０年</v>
          </cell>
          <cell r="H8" t="str">
            <v>６月</v>
          </cell>
          <cell r="I8" t="str">
            <v>６日</v>
          </cell>
          <cell r="O8" t="str">
            <v>（６）</v>
          </cell>
          <cell r="P8" t="str">
            <v>平成２４年</v>
          </cell>
          <cell r="Q8" t="str">
            <v>（和歌山）</v>
          </cell>
          <cell r="X8" t="str">
            <v>（外　４名　有り　別紙売主表示のとおり）</v>
          </cell>
          <cell r="AF8" t="str">
            <v>□鉄骨造・□鉄筋コンクリート造・☑鉄骨鉄筋コンクリート造・□</v>
          </cell>
          <cell r="AH8" t="str">
            <v>（６）階</v>
          </cell>
          <cell r="AN8" t="str">
            <v>□居宅・□店舗・☑事務所・□</v>
          </cell>
          <cell r="AX8" t="str">
            <v>□（　　　）</v>
          </cell>
        </row>
        <row r="9">
          <cell r="G9" t="str">
            <v>平成３１年</v>
          </cell>
          <cell r="H9" t="str">
            <v>７月</v>
          </cell>
          <cell r="I9" t="str">
            <v>７日</v>
          </cell>
          <cell r="O9" t="str">
            <v>（７）</v>
          </cell>
          <cell r="P9" t="str">
            <v>平成２５年</v>
          </cell>
          <cell r="Q9" t="str">
            <v>（東京）</v>
          </cell>
          <cell r="X9" t="str">
            <v>（外　５名　有り　別紙売主表示のとおり）</v>
          </cell>
          <cell r="AF9" t="str">
            <v>□鉄骨造・□鉄筋コンクリート造・□鉄骨鉄筋コンクリート造・☑</v>
          </cell>
          <cell r="AH9" t="str">
            <v>（７）階</v>
          </cell>
          <cell r="AN9" t="str">
            <v>□居宅・□店舗・□事務所・☑</v>
          </cell>
        </row>
        <row r="10">
          <cell r="G10" t="str">
            <v>平成３２年</v>
          </cell>
          <cell r="H10" t="str">
            <v>８月</v>
          </cell>
          <cell r="I10" t="str">
            <v>８日</v>
          </cell>
          <cell r="O10" t="str">
            <v>（８）</v>
          </cell>
          <cell r="P10" t="str">
            <v>平成２６年</v>
          </cell>
          <cell r="X10" t="str">
            <v>（外　６名　有り　別紙売主表示のとおり）</v>
          </cell>
          <cell r="AH10" t="str">
            <v>（８）階</v>
          </cell>
        </row>
        <row r="11">
          <cell r="C11" t="str">
            <v>□有・□無</v>
          </cell>
          <cell r="G11" t="str">
            <v>平成３３年</v>
          </cell>
          <cell r="H11" t="str">
            <v>９月</v>
          </cell>
          <cell r="I11" t="str">
            <v>９日</v>
          </cell>
          <cell r="O11" t="str">
            <v>（９）</v>
          </cell>
          <cell r="P11" t="str">
            <v>平成２７年</v>
          </cell>
          <cell r="X11" t="str">
            <v>（外　７名　有り　別紙売主表示のとおり）</v>
          </cell>
          <cell r="AG11" t="str">
            <v>陸屋根</v>
          </cell>
          <cell r="AH11" t="str">
            <v>（９）階</v>
          </cell>
          <cell r="CN11" t="str">
            <v>□4月１日・□1月1日</v>
          </cell>
        </row>
        <row r="12">
          <cell r="C12" t="str">
            <v>☑有・□無</v>
          </cell>
          <cell r="G12" t="str">
            <v>平成３４年</v>
          </cell>
          <cell r="H12" t="str">
            <v>１０月</v>
          </cell>
          <cell r="I12" t="str">
            <v>１０日</v>
          </cell>
          <cell r="O12" t="str">
            <v>（10）</v>
          </cell>
          <cell r="P12" t="str">
            <v>平成２８年</v>
          </cell>
          <cell r="X12" t="str">
            <v>（外　８名　有り　別紙売主表示のとおり）</v>
          </cell>
          <cell r="AH12" t="str">
            <v>（１０）階</v>
          </cell>
          <cell r="CN12" t="str">
            <v>4月1日</v>
          </cell>
        </row>
        <row r="13">
          <cell r="C13" t="str">
            <v>□有・☑無</v>
          </cell>
          <cell r="G13" t="str">
            <v>平成３５年</v>
          </cell>
          <cell r="H13" t="str">
            <v>１１月</v>
          </cell>
          <cell r="I13" t="str">
            <v>１１日</v>
          </cell>
          <cell r="O13" t="str">
            <v>（11）</v>
          </cell>
          <cell r="P13" t="str">
            <v>平成２９年</v>
          </cell>
          <cell r="X13" t="str">
            <v>（外　９名　有り　別紙売主表示のとおり）</v>
          </cell>
          <cell r="AH13" t="str">
            <v>（１１）階</v>
          </cell>
          <cell r="CN13" t="str">
            <v>1月1日</v>
          </cell>
        </row>
        <row r="14">
          <cell r="C14" t="str">
            <v>有</v>
          </cell>
          <cell r="H14" t="str">
            <v>１２月</v>
          </cell>
          <cell r="I14" t="str">
            <v>１２日</v>
          </cell>
          <cell r="O14" t="str">
            <v>（12）</v>
          </cell>
          <cell r="P14" t="str">
            <v>平成３０年</v>
          </cell>
          <cell r="X14" t="str">
            <v>（外　１０名　有り　別紙売主表示のとおり）</v>
          </cell>
          <cell r="AH14" t="str">
            <v>（１２）階</v>
          </cell>
          <cell r="AY14" t="str">
            <v>所有権</v>
          </cell>
          <cell r="CN14" t="str">
            <v>☑4月１日・□1月1日</v>
          </cell>
        </row>
        <row r="15">
          <cell r="C15" t="str">
            <v>無</v>
          </cell>
          <cell r="I15" t="str">
            <v>１３日</v>
          </cell>
          <cell r="O15" t="str">
            <v>（13）</v>
          </cell>
          <cell r="P15" t="str">
            <v>平成３１年</v>
          </cell>
          <cell r="AF15" t="str">
            <v>鉄骨造</v>
          </cell>
          <cell r="AH15" t="str">
            <v>（１３）階</v>
          </cell>
          <cell r="AN15" t="str">
            <v>居　宅</v>
          </cell>
          <cell r="AY15" t="str">
            <v>地上権</v>
          </cell>
          <cell r="CN15" t="str">
            <v>□4月１日・☑1月1日</v>
          </cell>
        </row>
        <row r="16">
          <cell r="I16" t="str">
            <v>１４日</v>
          </cell>
          <cell r="O16" t="str">
            <v>（14）</v>
          </cell>
          <cell r="P16" t="str">
            <v>平成３２年</v>
          </cell>
          <cell r="X16" t="str">
            <v>（外・　名□有 別紙買主表示のとおり・□無）</v>
          </cell>
          <cell r="AF16" t="str">
            <v>鉄筋コンクリート造</v>
          </cell>
          <cell r="AH16" t="str">
            <v>（１４）階</v>
          </cell>
          <cell r="AN16" t="str">
            <v>店　舗</v>
          </cell>
          <cell r="AY16" t="str">
            <v>賃借権</v>
          </cell>
        </row>
        <row r="17">
          <cell r="I17" t="str">
            <v>１５日</v>
          </cell>
          <cell r="O17" t="str">
            <v>（15）</v>
          </cell>
          <cell r="P17" t="str">
            <v>平成３３年</v>
          </cell>
          <cell r="X17" t="str">
            <v>（外　無し）</v>
          </cell>
          <cell r="AF17" t="str">
            <v>鉄骨鉄筋コンクリート造</v>
          </cell>
          <cell r="AH17" t="str">
            <v>（１５）階</v>
          </cell>
          <cell r="AN17" t="str">
            <v>事務所</v>
          </cell>
        </row>
        <row r="18">
          <cell r="I18" t="str">
            <v>１６日</v>
          </cell>
          <cell r="O18" t="str">
            <v>（16）</v>
          </cell>
          <cell r="P18" t="str">
            <v>平成３４年</v>
          </cell>
          <cell r="X18" t="str">
            <v>（外　１名　有り　別紙買主表示のとおり）</v>
          </cell>
          <cell r="AH18" t="str">
            <v>（１６）階</v>
          </cell>
        </row>
        <row r="19">
          <cell r="I19" t="str">
            <v>１７日</v>
          </cell>
          <cell r="O19" t="str">
            <v>（17）</v>
          </cell>
          <cell r="P19" t="str">
            <v>平成３５年</v>
          </cell>
          <cell r="X19" t="str">
            <v>（外　２名　有り　別紙買主表示のとおり）</v>
          </cell>
          <cell r="AH19" t="str">
            <v>（１７）階</v>
          </cell>
        </row>
        <row r="20">
          <cell r="I20" t="str">
            <v>１８日</v>
          </cell>
          <cell r="O20" t="str">
            <v>（18）</v>
          </cell>
          <cell r="X20" t="str">
            <v>（外　３名　有り　別紙買主表示のとおり）</v>
          </cell>
          <cell r="AH20" t="str">
            <v>（１８）階</v>
          </cell>
        </row>
        <row r="21">
          <cell r="I21" t="str">
            <v>１９日</v>
          </cell>
          <cell r="X21" t="str">
            <v>（外　４名　有り　別紙買主表示のとおり）</v>
          </cell>
          <cell r="AH21" t="str">
            <v>（１９）階</v>
          </cell>
        </row>
        <row r="22">
          <cell r="I22" t="str">
            <v>２０日</v>
          </cell>
          <cell r="X22" t="str">
            <v>（外　５名　有り　別紙買主表示のとおり）</v>
          </cell>
          <cell r="AH22" t="str">
            <v>（２０）階</v>
          </cell>
        </row>
        <row r="23">
          <cell r="I23" t="str">
            <v>２１日</v>
          </cell>
          <cell r="X23" t="str">
            <v>（外　６名　有り　別紙買主表示のとおり）</v>
          </cell>
          <cell r="AH23" t="str">
            <v>（２１）階</v>
          </cell>
        </row>
        <row r="24">
          <cell r="I24" t="str">
            <v>２２日</v>
          </cell>
          <cell r="X24" t="str">
            <v>（外　７名　有り　別紙買主表示のとおり）</v>
          </cell>
          <cell r="AH24" t="str">
            <v>（２２）階</v>
          </cell>
        </row>
        <row r="25">
          <cell r="I25" t="str">
            <v>２３日</v>
          </cell>
          <cell r="X25" t="str">
            <v>（外　８名　有り　別紙買主表示のとおり）</v>
          </cell>
          <cell r="AH25" t="str">
            <v>（２３）階</v>
          </cell>
        </row>
        <row r="26">
          <cell r="I26" t="str">
            <v>２４日</v>
          </cell>
          <cell r="X26" t="str">
            <v>（外　９名　有り　別紙買主表示のとおり）</v>
          </cell>
          <cell r="AH26" t="str">
            <v>（２４）階</v>
          </cell>
        </row>
        <row r="27">
          <cell r="I27" t="str">
            <v>２５日</v>
          </cell>
          <cell r="X27" t="str">
            <v>（外　１０名　有り　別紙買主表示のとおり）</v>
          </cell>
          <cell r="AH27" t="str">
            <v>（２５）階</v>
          </cell>
        </row>
        <row r="28">
          <cell r="I28" t="str">
            <v>２６日</v>
          </cell>
          <cell r="AH28" t="str">
            <v>（２６）階</v>
          </cell>
        </row>
        <row r="29">
          <cell r="I29" t="str">
            <v>２７日</v>
          </cell>
          <cell r="AH29" t="str">
            <v>（２７）階</v>
          </cell>
        </row>
        <row r="30">
          <cell r="I30" t="str">
            <v>２８日</v>
          </cell>
          <cell r="AH30" t="str">
            <v>（２８）階</v>
          </cell>
        </row>
        <row r="31">
          <cell r="I31" t="str">
            <v>２９日</v>
          </cell>
          <cell r="AH31" t="str">
            <v>（２９）階</v>
          </cell>
        </row>
        <row r="32">
          <cell r="I32" t="str">
            <v>３０日</v>
          </cell>
          <cell r="AH32" t="str">
            <v>（３０）階</v>
          </cell>
        </row>
        <row r="33">
          <cell r="I33" t="str">
            <v>３１日</v>
          </cell>
          <cell r="AH33" t="str">
            <v>（３１）階</v>
          </cell>
        </row>
        <row r="34">
          <cell r="AH34" t="str">
            <v>（３２）階</v>
          </cell>
        </row>
        <row r="35">
          <cell r="AH35" t="str">
            <v>（３３）階</v>
          </cell>
        </row>
        <row r="36">
          <cell r="AH36" t="str">
            <v>（３４）階</v>
          </cell>
        </row>
        <row r="37">
          <cell r="AH37" t="str">
            <v>（３５）階</v>
          </cell>
        </row>
        <row r="38">
          <cell r="AH38" t="str">
            <v>（３６）階</v>
          </cell>
        </row>
        <row r="39">
          <cell r="AH39" t="str">
            <v>（３７）階</v>
          </cell>
        </row>
        <row r="40">
          <cell r="AH40" t="str">
            <v>（３８）階</v>
          </cell>
        </row>
        <row r="41">
          <cell r="AH41" t="str">
            <v>（３９）階</v>
          </cell>
        </row>
        <row r="42">
          <cell r="AH42" t="str">
            <v>（４０）階</v>
          </cell>
        </row>
        <row r="43">
          <cell r="AH43" t="str">
            <v>（４１）階</v>
          </cell>
        </row>
        <row r="44">
          <cell r="AH44" t="str">
            <v>（４２）階</v>
          </cell>
        </row>
        <row r="45">
          <cell r="AH45" t="str">
            <v>（４３）階</v>
          </cell>
        </row>
        <row r="46">
          <cell r="AH46" t="str">
            <v>（４４）階</v>
          </cell>
        </row>
        <row r="47">
          <cell r="AH47" t="str">
            <v>（４５）階</v>
          </cell>
        </row>
        <row r="48">
          <cell r="AH48" t="str">
            <v>（４６）階</v>
          </cell>
        </row>
        <row r="49">
          <cell r="AH49" t="str">
            <v>（４７）階</v>
          </cell>
        </row>
        <row r="50">
          <cell r="AH50" t="str">
            <v>（４８）階</v>
          </cell>
        </row>
        <row r="51">
          <cell r="AH51" t="str">
            <v>（４９）階</v>
          </cell>
        </row>
        <row r="52">
          <cell r="AH52" t="str">
            <v>（５０）階</v>
          </cell>
        </row>
        <row r="53">
          <cell r="AH53" t="str">
            <v>（５１）階</v>
          </cell>
        </row>
        <row r="54">
          <cell r="AH54" t="str">
            <v>（５２）階</v>
          </cell>
        </row>
        <row r="55">
          <cell r="AH55" t="str">
            <v>（５３）階</v>
          </cell>
        </row>
        <row r="56">
          <cell r="AH56" t="str">
            <v>（５４）階</v>
          </cell>
        </row>
        <row r="57">
          <cell r="AH57" t="str">
            <v>（５５）階</v>
          </cell>
        </row>
        <row r="58">
          <cell r="AH58" t="str">
            <v>（５６）階</v>
          </cell>
        </row>
        <row r="59">
          <cell r="AH59" t="str">
            <v>（５７）階</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2EA640-5DBC-42A3-816D-AABB941FDF08}" name="北海道" displayName="北海道" ref="CG1:CG191" totalsRowShown="0" headerRowDxfId="324" dataDxfId="323">
  <autoFilter ref="CG1:CG191" xr:uid="{D62EA640-5DBC-42A3-816D-AABB941FDF08}"/>
  <tableColumns count="1">
    <tableColumn id="1" xr3:uid="{6C9825C8-20DA-4F76-B582-8B8FC6EC055E}" name="市区町村コード_x000a_北海道" dataDxfId="322"/>
  </tableColumns>
  <tableStyleInfo name="TableStyleMedium2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D80A24-AA5C-43D3-A0E4-54163EA580EB}" name="群馬県" displayName="群馬県" ref="CP1:CP37" totalsRowShown="0" headerRowDxfId="297" dataDxfId="296">
  <autoFilter ref="CP1:CP37" xr:uid="{05D80A24-AA5C-43D3-A0E4-54163EA580EB}"/>
  <tableColumns count="1">
    <tableColumn id="1" xr3:uid="{159C5486-E9E7-4D77-A8B7-628D5A5680FA}" name="市区町村コード_x000a_群馬県" dataDxfId="295"/>
  </tableColumns>
  <tableStyleInfo name="TableStyleMedium2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E4D07CC-A4C1-4F33-B3A5-916945DCA4D5}" name="埼玉県" displayName="埼玉県" ref="CQ1:CQ75" totalsRowShown="0" headerRowDxfId="294" dataDxfId="293">
  <autoFilter ref="CQ1:CQ75" xr:uid="{AE4D07CC-A4C1-4F33-B3A5-916945DCA4D5}"/>
  <tableColumns count="1">
    <tableColumn id="1" xr3:uid="{67650F19-A98D-4BA5-B3E9-7E8D6004E435}" name="市区町村コード_x000a_埼玉県" dataDxfId="292"/>
  </tableColumns>
  <tableStyleInfo name="TableStyleMedium2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C8C7C2B-371C-47A6-BC3D-08A711D68417}" name="千葉県" displayName="千葉県" ref="CR1:CR62" totalsRowShown="0" headerRowDxfId="291" dataDxfId="290">
  <autoFilter ref="CR1:CR62" xr:uid="{4C8C7C2B-371C-47A6-BC3D-08A711D68417}"/>
  <tableColumns count="1">
    <tableColumn id="1" xr3:uid="{D94F5D1F-F91D-497E-8D3E-D070E10ACA0B}" name="市区町村コード_x000a_千葉県" dataDxfId="289"/>
  </tableColumns>
  <tableStyleInfo name="TableStyleMedium2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C29C29F-4F47-40B6-9CC9-160DF3C63AE7}" name="東京都" displayName="東京都" ref="CS1:CS64" totalsRowShown="0" headerRowDxfId="288" dataDxfId="287">
  <autoFilter ref="CS1:CS64" xr:uid="{0C29C29F-4F47-40B6-9CC9-160DF3C63AE7}"/>
  <tableColumns count="1">
    <tableColumn id="1" xr3:uid="{3341F79E-574C-463E-8280-A973923EA254}" name="市区町村コード_x000a_東京都" dataDxfId="286"/>
  </tableColumns>
  <tableStyleInfo name="TableStyleMedium2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C23116E-FEB1-4700-9529-3228D826F83B}" name="神奈川県" displayName="神奈川県" ref="CT1:CT63" totalsRowShown="0" headerRowDxfId="285" dataDxfId="284">
  <autoFilter ref="CT1:CT63" xr:uid="{AC23116E-FEB1-4700-9529-3228D826F83B}"/>
  <tableColumns count="1">
    <tableColumn id="1" xr3:uid="{ABEF4042-797B-45CF-86C2-E5DFDAE28515}" name="市区町村コード_x000a_神奈川県" dataDxfId="283"/>
  </tableColumns>
  <tableStyleInfo name="TableStyleMedium2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112F9BB-7F99-484A-8021-1579BEA00FFD}" name="新潟県" displayName="新潟県" ref="CU1:CU40" totalsRowShown="0" headerRowDxfId="282" dataDxfId="281">
  <autoFilter ref="CU1:CU40" xr:uid="{D112F9BB-7F99-484A-8021-1579BEA00FFD}"/>
  <tableColumns count="1">
    <tableColumn id="1" xr3:uid="{95CA3F89-8C56-4C76-9126-F93BF9786313}" name="市区町村コード_x000a_新潟県" dataDxfId="280"/>
  </tableColumns>
  <tableStyleInfo name="TableStyleMedium2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11FD6BB-5652-46C4-8C2A-180F11D63652}" name="富山県" displayName="富山県" ref="CV1:CV17" totalsRowShown="0" headerRowDxfId="279" dataDxfId="278">
  <autoFilter ref="CV1:CV17" xr:uid="{911FD6BB-5652-46C4-8C2A-180F11D63652}"/>
  <tableColumns count="1">
    <tableColumn id="1" xr3:uid="{2E764831-9F5B-477C-A441-4D784DC3319D}" name="市区町村コード_x000a_富山県" dataDxfId="277"/>
  </tableColumns>
  <tableStyleInfo name="TableStyleMedium2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CE675C4-732D-46AC-87E9-FF565C12F2D4}" name="石川県" displayName="石川県" ref="CW1:CW21" totalsRowShown="0" headerRowDxfId="276" dataDxfId="275">
  <autoFilter ref="CW1:CW21" xr:uid="{5CE675C4-732D-46AC-87E9-FF565C12F2D4}"/>
  <tableColumns count="1">
    <tableColumn id="1" xr3:uid="{47B879DC-B84A-415A-A4F4-2FE90C0F26BC}" name="市区町村コード_x000a_石川県" dataDxfId="274"/>
  </tableColumns>
  <tableStyleInfo name="TableStyleMedium2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1253A84-BC80-4744-868E-FC397CF84221}" name="福井県" displayName="福井県" ref="CX1:CX19" totalsRowShown="0" headerRowDxfId="273" dataDxfId="272">
  <autoFilter ref="CX1:CX19" xr:uid="{21253A84-BC80-4744-868E-FC397CF84221}"/>
  <tableColumns count="1">
    <tableColumn id="1" xr3:uid="{E140A486-09B7-48B5-B22A-E30BBE200E63}" name="市区町村コード_x000a_福井県" dataDxfId="271"/>
  </tableColumns>
  <tableStyleInfo name="TableStyleMedium2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EE43E3C-279C-405A-8C49-E73FA3F0B856}" name="山梨県" displayName="山梨県" ref="CY1:CY29" totalsRowShown="0" headerRowDxfId="270" dataDxfId="269">
  <autoFilter ref="CY1:CY29" xr:uid="{0EE43E3C-279C-405A-8C49-E73FA3F0B856}"/>
  <tableColumns count="1">
    <tableColumn id="1" xr3:uid="{8930C6F7-1809-4507-AC81-49E7A6D36C4D}" name="市区町村コード_x000a_山梨県" dataDxfId="268"/>
  </tableColumns>
  <tableStyleInfo name="TableStyleMedium2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23439D-6031-41C4-8E89-91015C797A90}" name="青森県" displayName="青森県" ref="CH1:CH42" totalsRowShown="0" headerRowDxfId="321" dataDxfId="320">
  <autoFilter ref="CH1:CH42" xr:uid="{D123439D-6031-41C4-8E89-91015C797A90}"/>
  <tableColumns count="1">
    <tableColumn id="1" xr3:uid="{63D0844D-41A2-4092-9A05-3114E84A7C6E}" name="市区町村コード_x000a_青森県" dataDxfId="319"/>
  </tableColumns>
  <tableStyleInfo name="TableStyleMedium2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5F72CAF-72C0-4490-BE24-B684A93F3AE9}" name="長野県" displayName="長野県" ref="CZ1:CZ79" totalsRowShown="0" headerRowDxfId="267" dataDxfId="266">
  <autoFilter ref="CZ1:CZ79" xr:uid="{25F72CAF-72C0-4490-BE24-B684A93F3AE9}"/>
  <tableColumns count="1">
    <tableColumn id="1" xr3:uid="{3E2E8B06-DA80-46C8-BC38-EBE4B7806E00}" name="市区町村コード_x000a_長野県" dataDxfId="265"/>
  </tableColumns>
  <tableStyleInfo name="TableStyleMedium2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580322D-C024-4AD0-A98E-CDBFC9F9FA7B}" name="岐阜県" displayName="岐阜県" ref="DA1:DA44" totalsRowShown="0" headerRowDxfId="264" dataDxfId="263">
  <autoFilter ref="DA1:DA44" xr:uid="{B580322D-C024-4AD0-A98E-CDBFC9F9FA7B}"/>
  <tableColumns count="1">
    <tableColumn id="1" xr3:uid="{A7A6ACE4-23EB-4E52-A385-D8D8470A34DE}" name="市区町村コード_x000a_岐阜県" dataDxfId="262"/>
  </tableColumns>
  <tableStyleInfo name="TableStyleMedium2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7F50740-D8C6-40D5-A718-C46455F691C0}" name="静岡県" displayName="静岡県" ref="DB1:DB47" totalsRowShown="0" headerRowDxfId="261" dataDxfId="260">
  <autoFilter ref="DB1:DB47" xr:uid="{17F50740-D8C6-40D5-A718-C46455F691C0}"/>
  <tableColumns count="1">
    <tableColumn id="1" xr3:uid="{05D4E975-E324-4F65-8059-989E9B0413FD}" name="市区町村コード_x000a_静岡県" dataDxfId="259"/>
  </tableColumns>
  <tableStyleInfo name="TableStyleMedium2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FC41E12-BF0E-4361-82C5-D6C2AB145727}" name="愛知県" displayName="愛知県" ref="DC1:DC72" totalsRowShown="0" headerRowDxfId="258" dataDxfId="257">
  <autoFilter ref="DC1:DC72" xr:uid="{AFC41E12-BF0E-4361-82C5-D6C2AB145727}"/>
  <tableColumns count="1">
    <tableColumn id="1" xr3:uid="{2DD25F5C-C14D-4B01-85A6-E61B9992D08C}" name="市区町村コード_x000a_愛知県" dataDxfId="256"/>
  </tableColumns>
  <tableStyleInfo name="TableStyleMedium2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958FBF5-21AD-48E6-9BB4-176B7D4AC789}" name="三重県" displayName="三重県" ref="DD1:DD31" totalsRowShown="0" headerRowDxfId="255" dataDxfId="254">
  <autoFilter ref="DD1:DD31" xr:uid="{0958FBF5-21AD-48E6-9BB4-176B7D4AC789}"/>
  <tableColumns count="1">
    <tableColumn id="1" xr3:uid="{1B99759E-B5CA-4F4E-9195-723863209411}" name="市区町村コード_x000a_三重県" dataDxfId="253"/>
  </tableColumns>
  <tableStyleInfo name="TableStyleMedium2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32D6865-E4CA-43C4-B640-BA4645510CE9}" name="滋賀県" displayName="滋賀県" ref="DE1:DE21" totalsRowShown="0" headerRowDxfId="252" dataDxfId="251">
  <autoFilter ref="DE1:DE21" xr:uid="{E32D6865-E4CA-43C4-B640-BA4645510CE9}"/>
  <tableColumns count="1">
    <tableColumn id="1" xr3:uid="{046D38CC-2DD4-4D5A-9282-1F3EAA721995}" name="市区町村コード_x000a_滋賀県" dataDxfId="250"/>
  </tableColumns>
  <tableStyleInfo name="TableStyleMedium2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3F19ADD-FB72-4C96-87B5-B37646AEEA50}" name="京都府" displayName="京都府" ref="DF1:DF39" totalsRowShown="0" headerRowDxfId="249" dataDxfId="248">
  <autoFilter ref="DF1:DF39" xr:uid="{93F19ADD-FB72-4C96-87B5-B37646AEEA50}"/>
  <tableColumns count="1">
    <tableColumn id="1" xr3:uid="{945AADCA-8834-4A19-B4BB-B57DA55747BF}" name="市区町村コード_x000a_京都府" dataDxfId="247"/>
  </tableColumns>
  <tableStyleInfo name="TableStyleMedium2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D350794-8384-4383-8C6D-9A46C916D796}" name="大阪府" displayName="大阪府" ref="DG1:DG76" totalsRowShown="0" headerRowDxfId="246" dataDxfId="245">
  <autoFilter ref="DG1:DG76" xr:uid="{FD350794-8384-4383-8C6D-9A46C916D796}"/>
  <tableColumns count="1">
    <tableColumn id="1" xr3:uid="{351F61EA-4CC7-457B-AF56-5FFBC70661A2}" name="市区町村コード_x000a_大阪府" dataDxfId="244"/>
  </tableColumns>
  <tableStyleInfo name="TableStyleMedium2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B97368A-2AB5-4D01-BBCB-A55D78981E2C}" name="兵庫県" displayName="兵庫県" ref="DH1:DH52" totalsRowShown="0" headerRowDxfId="243" dataDxfId="242">
  <autoFilter ref="DH1:DH52" xr:uid="{2B97368A-2AB5-4D01-BBCB-A55D78981E2C}"/>
  <tableColumns count="1">
    <tableColumn id="1" xr3:uid="{7E0102CC-3A93-4BF8-8C4C-C30F4E44597B}" name="市区町村コード_x000a_兵庫県" dataDxfId="241"/>
  </tableColumns>
  <tableStyleInfo name="TableStyleMedium2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41854BB-5DEE-4084-8178-1EF764EC2B08}" name="奈良県" displayName="奈良県" ref="DI1:DI41" totalsRowShown="0" headerRowDxfId="240" dataDxfId="239">
  <autoFilter ref="DI1:DI41" xr:uid="{E41854BB-5DEE-4084-8178-1EF764EC2B08}"/>
  <tableColumns count="1">
    <tableColumn id="1" xr3:uid="{D8397C38-65F9-4D22-8A87-5EE88D68BAC0}" name="市区町村コード_x000a_奈良県" dataDxfId="238"/>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E919D3A-CA39-4EF4-A2DE-2A678E7C0511}" name="岩手県" displayName="岩手県" ref="CI1:CI35" totalsRowShown="0" headerRowDxfId="318" dataDxfId="317">
  <autoFilter ref="CI1:CI35" xr:uid="{4E919D3A-CA39-4EF4-A2DE-2A678E7C0511}"/>
  <tableColumns count="1">
    <tableColumn id="1" xr3:uid="{3558FA5E-26D9-4497-8F6D-EB04381CD697}" name="市区町村コード_x000a_岩手県" dataDxfId="316"/>
  </tableColumns>
  <tableStyleInfo name="TableStyleMedium2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D6CD1BB-89D0-4D9B-81B6-C729DB42F9B4}" name="和歌山県" displayName="和歌山県" ref="DJ1:DJ32" totalsRowShown="0" headerRowDxfId="237" dataDxfId="236">
  <autoFilter ref="DJ1:DJ32" xr:uid="{BD6CD1BB-89D0-4D9B-81B6-C729DB42F9B4}"/>
  <tableColumns count="1">
    <tableColumn id="1" xr3:uid="{0CC8B3CC-F771-4894-81BD-CFE160FB8104}" name="市区町村コード_x000a_和歌山県" dataDxfId="235"/>
  </tableColumns>
  <tableStyleInfo name="TableStyleMedium2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737DC3B-343F-4D04-9508-BB340E765B20}" name="鳥取県" displayName="鳥取県" ref="DK1:DK21" totalsRowShown="0" headerRowDxfId="234" dataDxfId="233">
  <autoFilter ref="DK1:DK21" xr:uid="{1737DC3B-343F-4D04-9508-BB340E765B20}"/>
  <tableColumns count="1">
    <tableColumn id="1" xr3:uid="{D062FC6D-9929-471B-94C5-6AF187C9BFD1}" name="市区町村コード_x000a_鳥取県" dataDxfId="232"/>
  </tableColumns>
  <tableStyleInfo name="TableStyleMedium2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AE2E016-1B66-450A-B876-BAC44C69B9A9}" name="島根県" displayName="島根県" ref="DL1:DL21" totalsRowShown="0" headerRowDxfId="231" dataDxfId="230">
  <autoFilter ref="DL1:DL21" xr:uid="{CAE2E016-1B66-450A-B876-BAC44C69B9A9}"/>
  <tableColumns count="1">
    <tableColumn id="1" xr3:uid="{06D53AC0-144D-473A-89A0-E59D39373769}" name="市区町村コード_x000a_島根県" dataDxfId="229"/>
  </tableColumns>
  <tableStyleInfo name="TableStyleMedium2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45F6C19-9C1A-4965-9761-B75D28EAC655}" name="岡山県" displayName="岡山県" ref="DM1:DM33" totalsRowShown="0" headerRowDxfId="228" dataDxfId="227">
  <autoFilter ref="DM1:DM33" xr:uid="{745F6C19-9C1A-4965-9761-B75D28EAC655}"/>
  <tableColumns count="1">
    <tableColumn id="1" xr3:uid="{0CEB37AC-D49C-4A8E-8A16-B1B3C14D786F}" name="市区町村コード_x000a_岡山県" dataDxfId="226"/>
  </tableColumns>
  <tableStyleInfo name="TableStyleMedium2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B6DA096-2A37-499D-984A-03CE0F1B524F}" name="広島県" displayName="広島県" ref="DN1:DN33" totalsRowShown="0" headerRowDxfId="225" dataDxfId="224">
  <autoFilter ref="DN1:DN33" xr:uid="{4B6DA096-2A37-499D-984A-03CE0F1B524F}"/>
  <tableColumns count="1">
    <tableColumn id="1" xr3:uid="{706A5042-0C2D-49E1-BA9C-8BB7BDAF7706}" name="市区町村コード_x000a_広島県" dataDxfId="223"/>
  </tableColumns>
  <tableStyleInfo name="TableStyleMedium2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7905FCE4-2D14-44B9-8B3C-104D5E480E36}" name="山口県" displayName="山口県" ref="DO1:DO21" totalsRowShown="0" headerRowDxfId="222" dataDxfId="221">
  <autoFilter ref="DO1:DO21" xr:uid="{7905FCE4-2D14-44B9-8B3C-104D5E480E36}"/>
  <tableColumns count="1">
    <tableColumn id="1" xr3:uid="{72C18B97-458B-44DC-B65C-B12356FB4280}" name="市区町村コード_x000a_山口県" dataDxfId="220"/>
  </tableColumns>
  <tableStyleInfo name="TableStyleMedium2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96A6BC4E-298B-4B4D-AC2E-7FB8178FD77C}" name="徳島県" displayName="徳島県" ref="DP1:DP26" totalsRowShown="0" headerRowDxfId="219" dataDxfId="218">
  <autoFilter ref="DP1:DP26" xr:uid="{96A6BC4E-298B-4B4D-AC2E-7FB8178FD77C}"/>
  <tableColumns count="1">
    <tableColumn id="1" xr3:uid="{7FA7018F-9382-448C-B1D5-8A81AE73C1A0}" name="市区町村コード_x000a_徳島県" dataDxfId="217"/>
  </tableColumns>
  <tableStyleInfo name="TableStyleMedium2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6568891-C3C9-4B9F-A183-E927FF2BB7CA}" name="香川県" displayName="香川県" ref="DQ1:DQ19" totalsRowShown="0" headerRowDxfId="216" dataDxfId="215">
  <autoFilter ref="DQ1:DQ19" xr:uid="{36568891-C3C9-4B9F-A183-E927FF2BB7CA}"/>
  <tableColumns count="1">
    <tableColumn id="1" xr3:uid="{FD421106-D7BA-4013-86EF-4CFAD720EE59}" name="市区町村コード_x000a_香川県" dataDxfId="214"/>
  </tableColumns>
  <tableStyleInfo name="TableStyleMedium2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71FE819C-895F-4C30-AACF-FD1AD9EEF792}" name="愛媛県" displayName="愛媛県" ref="DR1:DR22" totalsRowShown="0" headerRowDxfId="213" dataDxfId="212">
  <autoFilter ref="DR1:DR22" xr:uid="{71FE819C-895F-4C30-AACF-FD1AD9EEF792}"/>
  <tableColumns count="1">
    <tableColumn id="1" xr3:uid="{EEE32A79-2184-4706-9832-D54863BFE47E}" name="市区町村コード_x000a_愛媛県" dataDxfId="211"/>
  </tableColumns>
  <tableStyleInfo name="TableStyleMedium2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720CE9A-F3B6-4259-B2F3-665ED648D1C4}" name="高知県" displayName="高知県" ref="DS1:DS36" totalsRowShown="0" headerRowDxfId="210" dataDxfId="209">
  <autoFilter ref="DS1:DS36" xr:uid="{B720CE9A-F3B6-4259-B2F3-665ED648D1C4}"/>
  <tableColumns count="1">
    <tableColumn id="1" xr3:uid="{7EA49B2F-118F-4616-9D76-B5DBF61C08DD}" name="市区町村コード_x000a_高知県" dataDxfId="208"/>
  </tableColumns>
  <tableStyleInfo name="TableStyleMedium2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149078-BCC5-476A-9058-771BD6AA55E4}" name="宮城県" displayName="宮城県" ref="CJ1:CJ42" totalsRowShown="0" headerRowDxfId="315" dataDxfId="314">
  <autoFilter ref="CJ1:CJ42" xr:uid="{39149078-BCC5-476A-9058-771BD6AA55E4}"/>
  <tableColumns count="1">
    <tableColumn id="1" xr3:uid="{38DF90D4-0132-437D-B7DD-F164A2A02992}" name="市区町村コード_x000a_宮城県" dataDxfId="313"/>
  </tableColumns>
  <tableStyleInfo name="TableStyleMedium25"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C19FCF-26EF-4ABD-9EB4-BDBA730957C3}" name="福岡県" displayName="福岡県" ref="DT1:DT76" totalsRowShown="0" headerRowDxfId="207" dataDxfId="206">
  <autoFilter ref="DT1:DT76" xr:uid="{BBC19FCF-26EF-4ABD-9EB4-BDBA730957C3}"/>
  <tableColumns count="1">
    <tableColumn id="1" xr3:uid="{B6379AD8-E357-4654-9638-F77ADA94D609}" name="市区町村コード_x000a_福岡県" dataDxfId="205"/>
  </tableColumns>
  <tableStyleInfo name="TableStyleMedium2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B4D57A-F286-40BE-A66D-A073AD0B9F16}" name="佐賀県" displayName="佐賀県" ref="DU1:DU22" totalsRowShown="0" headerRowDxfId="204" dataDxfId="203">
  <autoFilter ref="DU1:DU22" xr:uid="{B6B4D57A-F286-40BE-A66D-A073AD0B9F16}"/>
  <tableColumns count="1">
    <tableColumn id="1" xr3:uid="{FD1E4FEE-0499-4A02-9D0F-9D492119C563}" name="市区町村コード_x000a_佐賀県" dataDxfId="202"/>
  </tableColumns>
  <tableStyleInfo name="TableStyleMedium2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606AC8AA-829F-427F-88FA-AF59D4561A9F}" name="長崎県" displayName="長崎県" ref="DV1:DV23" totalsRowShown="0" headerRowDxfId="201" dataDxfId="200">
  <autoFilter ref="DV1:DV23" xr:uid="{606AC8AA-829F-427F-88FA-AF59D4561A9F}"/>
  <tableColumns count="1">
    <tableColumn id="1" xr3:uid="{C8FDF237-2A4B-4CBE-B5A3-17649F37B919}" name="市区町村コード_x000a_長崎県" dataDxfId="199"/>
  </tableColumns>
  <tableStyleInfo name="TableStyleMedium2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1B1E90C-0B29-4E36-9DFB-DF9354B8E52B}" name="熊本県" displayName="熊本県" ref="DW1:DW52" totalsRowShown="0" headerRowDxfId="198" dataDxfId="197">
  <autoFilter ref="DW1:DW52" xr:uid="{11B1E90C-0B29-4E36-9DFB-DF9354B8E52B}"/>
  <tableColumns count="1">
    <tableColumn id="1" xr3:uid="{B3716A2A-BCE3-4F05-B4B5-50B4971FAB17}" name="市区町村コード_x000a_熊本県" dataDxfId="196"/>
  </tableColumns>
  <tableStyleInfo name="TableStyleMedium2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31B37012-3CBF-4705-9A74-337F8774C807}" name="大分県" displayName="大分県" ref="DX1:DX20" totalsRowShown="0" headerRowDxfId="195" dataDxfId="194">
  <autoFilter ref="DX1:DX20" xr:uid="{31B37012-3CBF-4705-9A74-337F8774C807}"/>
  <tableColumns count="1">
    <tableColumn id="1" xr3:uid="{8A384502-7169-4DE9-A9C2-126EA5265F70}" name="市区町村コード_x000a_大分県" dataDxfId="193"/>
  </tableColumns>
  <tableStyleInfo name="TableStyleMedium2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6C9250D-193D-47CF-9A78-425C13A4196A}" name="宮崎県" displayName="宮崎県" ref="DY1:DY28" totalsRowShown="0" headerRowDxfId="192" dataDxfId="191">
  <autoFilter ref="DY1:DY28" xr:uid="{86C9250D-193D-47CF-9A78-425C13A4196A}"/>
  <tableColumns count="1">
    <tableColumn id="1" xr3:uid="{82E8EF61-F6E2-4AF8-B74A-93EE7A0E355A}" name="市区町村コード_x000a_宮崎県" dataDxfId="190"/>
  </tableColumns>
  <tableStyleInfo name="TableStyleMedium2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A9CCA70-2A22-419B-803A-704BC83805C7}" name="鹿児島県" displayName="鹿児島県" ref="DZ1:DZ45" totalsRowShown="0" headerRowDxfId="189" dataDxfId="188">
  <autoFilter ref="DZ1:DZ45" xr:uid="{0A9CCA70-2A22-419B-803A-704BC83805C7}"/>
  <tableColumns count="1">
    <tableColumn id="1" xr3:uid="{73C21D8B-4AE6-4BD6-B4D8-029EDAE24838}" name="市区町村コード_x000a_鹿児島県" dataDxfId="187"/>
  </tableColumns>
  <tableStyleInfo name="TableStyleMedium2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4DAE797-6EF2-4C70-A4FD-8CA9CCEA1281}" name="沖縄県" displayName="沖縄県" ref="EA1:EA33" totalsRowShown="0" headerRowDxfId="186" dataDxfId="185">
  <autoFilter ref="EA1:EA33" xr:uid="{74DAE797-6EF2-4C70-A4FD-8CA9CCEA1281}"/>
  <tableColumns count="1">
    <tableColumn id="1" xr3:uid="{6A20D181-929A-4DB7-B975-F492ED2DFA9F}" name="市区町村コード_x000a_沖縄県" dataDxfId="184"/>
  </tableColumns>
  <tableStyleInfo name="TableStyleMedium2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74159FA-E834-42DE-AEA9-F46556612296}" name="年" displayName="年" ref="FI1:FI94" totalsRowShown="0" headerRowDxfId="183" dataDxfId="182" headerRowCellStyle="標準 3">
  <autoFilter ref="FI1:FI94" xr:uid="{474159FA-E834-42DE-AEA9-F46556612296}"/>
  <tableColumns count="1">
    <tableColumn id="1" xr3:uid="{64396251-B7B6-44E3-A64B-70513BA15C18}" name="年" dataDxfId="181"/>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0F55A47-CEBC-44D3-BE50-92401EA44F5B}" name="外国籍" displayName="外国籍" ref="CG1:CG5" totalsRowShown="0" headerRowDxfId="180" dataDxfId="179">
  <autoFilter ref="CG1:CG5" xr:uid="{50F55A47-CEBC-44D3-BE50-92401EA44F5B}"/>
  <tableColumns count="1">
    <tableColumn id="1" xr3:uid="{99C8B771-833E-4141-A9D5-02FF0AF0C0A4}" name="市区町村コード_x000a_外国籍" dataDxfId="178"/>
  </tableColumns>
  <tableStyleInfo name="TableStyleMedium2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C21428-574E-4CBE-9D2E-8BB0A22AB9F1}" name="秋田県" displayName="秋田県" ref="CK1:CK27" totalsRowShown="0" headerRowDxfId="312" dataDxfId="311">
  <autoFilter ref="CK1:CK27" xr:uid="{C4C21428-574E-4CBE-9D2E-8BB0A22AB9F1}"/>
  <tableColumns count="1">
    <tableColumn id="1" xr3:uid="{5E008696-B859-4E8F-A9AD-AC8A5D24EF21}" name="市区町村コード_x000a_秋田県" dataDxfId="310"/>
  </tableColumns>
  <tableStyleInfo name="TableStyleMedium2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A367A12-0C7B-4DDB-B655-FB8756AB94EE}" name="山形県" displayName="山形県" ref="CL1:CL37" totalsRowShown="0" headerRowDxfId="309" dataDxfId="308">
  <autoFilter ref="CL1:CL37" xr:uid="{BA367A12-0C7B-4DDB-B655-FB8756AB94EE}"/>
  <tableColumns count="1">
    <tableColumn id="1" xr3:uid="{7BF46D79-F71E-4F82-97DF-170D711B6D75}" name="市区町村コード_x000a_山形県" dataDxfId="307"/>
  </tableColumns>
  <tableStyleInfo name="TableStyleMedium2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E7A7268-35E6-4D3D-9A13-0DFE03CAC5A7}" name="福島県" displayName="福島県" ref="CM1:CM61" totalsRowShown="0" headerRowDxfId="306" dataDxfId="305">
  <autoFilter ref="CM1:CM61" xr:uid="{AE7A7268-35E6-4D3D-9A13-0DFE03CAC5A7}"/>
  <tableColumns count="1">
    <tableColumn id="1" xr3:uid="{A2295850-FBE6-4D27-904A-66888BB9CA21}" name="市区町村コード_x000a_福島県" dataDxfId="304"/>
  </tableColumns>
  <tableStyleInfo name="TableStyleMedium2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0FDEF79-933A-4077-9966-0D298B220CB0}" name="茨城県" displayName="茨城県" ref="CN1:CN46" totalsRowShown="0" headerRowDxfId="303" dataDxfId="302">
  <autoFilter ref="CN1:CN46" xr:uid="{B0FDEF79-933A-4077-9966-0D298B220CB0}"/>
  <tableColumns count="1">
    <tableColumn id="1" xr3:uid="{374A6312-FF92-4CCA-8EA4-F0A217A149D2}" name="市区町村コード_x000a_茨城県" dataDxfId="301"/>
  </tableColumns>
  <tableStyleInfo name="TableStyleMedium2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DB460EF-ED4F-45EA-B42F-4CFA7814179E}" name="栃木県" displayName="栃木県" ref="CO1:CO28" totalsRowShown="0" headerRowDxfId="300" dataDxfId="299">
  <autoFilter ref="CO1:CO28" xr:uid="{6DB460EF-ED4F-45EA-B42F-4CFA7814179E}"/>
  <tableColumns count="1">
    <tableColumn id="1" xr3:uid="{3B940F1A-D8F7-4980-882A-481393833253}" name="市区町村コード_x000a_栃木県" dataDxfId="298"/>
  </tableColumns>
  <tableStyleInfo name="TableStyleMedium25"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8575" cap="flat" cmpd="sng" algn="ctr">
          <a:solidFill>
            <a:srgbClr val="FF0000"/>
          </a:solidFill>
          <a:prstDash val="solid"/>
          <a:round/>
          <a:headEnd type="none" w="med" len="med"/>
          <a:tailEnd type="triangle" w="med" len="med"/>
        </a:ln>
        <a:effectLst/>
      </a:spPr>
      <a:bodyPr vertOverflow="clip" horzOverflow="clip" wrap="none" lIns="18288" tIns="0" rIns="0" bIns="0" rtlCol="0" anchor="t" upright="1">
        <a:spAutoFit/>
      </a:bodyPr>
      <a:lstStyle>
        <a:defPPr algn="l">
          <a:defRPr kumimoji="1" sz="1100"/>
        </a:defPPr>
      </a:lstStyle>
    </a:spDef>
    <a:lnDef>
      <a:spPr bwMode="auto">
        <a:solidFill>
          <a:srgbClr val="FFFFFF"/>
        </a:solidFill>
        <a:ln w="28575" cap="flat" cmpd="sng" algn="ctr">
          <a:solidFill>
            <a:srgbClr val="FF0000"/>
          </a:solidFill>
          <a:prstDash val="solid"/>
          <a:round/>
          <a:headEnd type="none" w="med" len="med"/>
          <a:tailEnd type="triangle" w="med" len="med"/>
        </a:ln>
        <a:effec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hiba-takken.or.jp/start/" TargetMode="External"/><Relationship Id="rId1" Type="http://schemas.openxmlformats.org/officeDocument/2006/relationships/hyperlink" Target="https://www.chiba-takken.or.jp/about/bran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3" Type="http://schemas.openxmlformats.org/officeDocument/2006/relationships/vmlDrawing" Target="../drawings/vmlDrawing1.vml"/><Relationship Id="rId21" Type="http://schemas.openxmlformats.org/officeDocument/2006/relationships/table" Target="../tables/table18.xml"/><Relationship Id="rId34" Type="http://schemas.openxmlformats.org/officeDocument/2006/relationships/table" Target="../tables/table31.xml"/><Relationship Id="rId42" Type="http://schemas.openxmlformats.org/officeDocument/2006/relationships/table" Target="../tables/table39.xml"/><Relationship Id="rId47" Type="http://schemas.openxmlformats.org/officeDocument/2006/relationships/table" Target="../tables/table44.xml"/><Relationship Id="rId50" Type="http://schemas.openxmlformats.org/officeDocument/2006/relationships/table" Target="../tables/table47.x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 Id="rId46" Type="http://schemas.openxmlformats.org/officeDocument/2006/relationships/table" Target="../tables/table43.xml"/><Relationship Id="rId2" Type="http://schemas.openxmlformats.org/officeDocument/2006/relationships/drawing" Target="../drawings/drawing3.xm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41" Type="http://schemas.openxmlformats.org/officeDocument/2006/relationships/table" Target="../tables/table38.xml"/><Relationship Id="rId1" Type="http://schemas.openxmlformats.org/officeDocument/2006/relationships/printerSettings" Target="../printerSettings/printerSettings3.bin"/><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40" Type="http://schemas.openxmlformats.org/officeDocument/2006/relationships/table" Target="../tables/table37.xml"/><Relationship Id="rId45" Type="http://schemas.openxmlformats.org/officeDocument/2006/relationships/table" Target="../tables/table42.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49" Type="http://schemas.openxmlformats.org/officeDocument/2006/relationships/table" Target="../tables/table46.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4" Type="http://schemas.openxmlformats.org/officeDocument/2006/relationships/table" Target="../tables/table41.xml"/><Relationship Id="rId52" Type="http://schemas.openxmlformats.org/officeDocument/2006/relationships/comments" Target="../comments1.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43" Type="http://schemas.openxmlformats.org/officeDocument/2006/relationships/table" Target="../tables/table40.xml"/><Relationship Id="rId48" Type="http://schemas.openxmlformats.org/officeDocument/2006/relationships/table" Target="../tables/table45.xml"/><Relationship Id="rId8" Type="http://schemas.openxmlformats.org/officeDocument/2006/relationships/table" Target="../tables/table5.xml"/><Relationship Id="rId51" Type="http://schemas.openxmlformats.org/officeDocument/2006/relationships/table" Target="../tables/table4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70930-FC7D-4F27-8610-75AD29D5E54E}">
  <sheetPr codeName="Sheet1">
    <tabColor rgb="FFFFC000"/>
    <pageSetUpPr fitToPage="1"/>
  </sheetPr>
  <dimension ref="A1:AS101"/>
  <sheetViews>
    <sheetView showGridLines="0" showRowColHeaders="0" tabSelected="1" workbookViewId="0">
      <selection sqref="A1:AO1"/>
    </sheetView>
  </sheetViews>
  <sheetFormatPr defaultColWidth="0" defaultRowHeight="0" customHeight="1" zeroHeight="1"/>
  <cols>
    <col min="1" max="41" width="2.5" style="20" customWidth="1"/>
    <col min="42" max="42" width="2.5" style="58" hidden="1" customWidth="1"/>
    <col min="43" max="16384" width="9" style="20" hidden="1"/>
  </cols>
  <sheetData>
    <row r="1" spans="1:45" ht="45" customHeight="1">
      <c r="A1" s="589" t="s">
        <v>3799</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row>
    <row r="2" spans="1:45" ht="53.25" customHeight="1">
      <c r="A2" s="591" t="s">
        <v>2961</v>
      </c>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1"/>
      <c r="AM2" s="591"/>
      <c r="AN2" s="591"/>
      <c r="AO2" s="591"/>
    </row>
    <row r="3" spans="1:45" ht="15" customHeight="1"/>
    <row r="4" spans="1:45" ht="30" customHeight="1" thickBot="1">
      <c r="A4" s="595"/>
      <c r="B4" s="595"/>
      <c r="C4" s="595"/>
      <c r="D4" s="595"/>
      <c r="E4" s="595"/>
      <c r="F4" s="595"/>
      <c r="G4" s="595"/>
      <c r="H4" s="595"/>
      <c r="I4" s="595"/>
      <c r="J4" s="595"/>
      <c r="K4" s="595"/>
      <c r="L4" s="595"/>
      <c r="M4" s="596" t="s">
        <v>2991</v>
      </c>
      <c r="N4" s="597"/>
      <c r="O4" s="597"/>
      <c r="P4" s="597"/>
      <c r="Q4" s="597"/>
      <c r="R4" s="597"/>
      <c r="S4" s="597"/>
      <c r="T4" s="597"/>
      <c r="U4" s="597"/>
      <c r="V4" s="597"/>
      <c r="W4" s="597"/>
      <c r="X4" s="597"/>
      <c r="Y4" s="597"/>
      <c r="Z4" s="597"/>
      <c r="AA4" s="597"/>
      <c r="AB4" s="597"/>
      <c r="AC4" s="598"/>
      <c r="AD4" s="595"/>
      <c r="AE4" s="595"/>
      <c r="AF4" s="595"/>
      <c r="AG4" s="595"/>
      <c r="AH4" s="595"/>
      <c r="AI4" s="595"/>
      <c r="AJ4" s="595"/>
      <c r="AK4" s="595"/>
      <c r="AL4" s="595"/>
      <c r="AM4" s="595"/>
      <c r="AN4" s="595"/>
      <c r="AO4" s="595"/>
    </row>
    <row r="5" spans="1:45" ht="15" customHeight="1" thickTop="1">
      <c r="M5" s="130"/>
      <c r="N5" s="130"/>
      <c r="O5" s="130"/>
      <c r="P5" s="130"/>
      <c r="Q5" s="130"/>
      <c r="R5" s="130"/>
      <c r="S5" s="130"/>
      <c r="T5" s="130"/>
      <c r="U5" s="130"/>
      <c r="V5" s="130"/>
      <c r="W5" s="130"/>
      <c r="X5" s="130"/>
      <c r="Y5" s="130"/>
      <c r="Z5" s="130"/>
      <c r="AA5" s="130"/>
      <c r="AB5" s="130"/>
      <c r="AC5" s="130"/>
    </row>
    <row r="6" spans="1:45" s="310" customFormat="1" ht="45.75" customHeight="1">
      <c r="A6" s="592" t="s">
        <v>2962</v>
      </c>
      <c r="B6" s="592"/>
      <c r="C6" s="592"/>
      <c r="D6" s="592"/>
      <c r="E6" s="592"/>
      <c r="F6" s="592"/>
      <c r="G6" s="592"/>
      <c r="H6" s="592"/>
      <c r="I6" s="592"/>
      <c r="J6" s="592"/>
      <c r="K6" s="592"/>
      <c r="L6" s="592"/>
      <c r="M6" s="592"/>
      <c r="N6" s="592"/>
      <c r="O6" s="592"/>
      <c r="P6" s="592"/>
      <c r="Q6" s="592"/>
      <c r="R6" s="592"/>
      <c r="S6" s="592"/>
      <c r="T6" s="592"/>
      <c r="U6" s="592"/>
      <c r="V6" s="592"/>
      <c r="W6" s="592"/>
      <c r="X6" s="592"/>
      <c r="Y6" s="592"/>
      <c r="Z6" s="592"/>
      <c r="AA6" s="592"/>
      <c r="AB6" s="592"/>
      <c r="AC6" s="592"/>
      <c r="AD6" s="592"/>
      <c r="AE6" s="592"/>
      <c r="AF6" s="592"/>
      <c r="AG6" s="592"/>
      <c r="AH6" s="592"/>
      <c r="AI6" s="592"/>
      <c r="AJ6" s="592"/>
      <c r="AK6" s="592"/>
      <c r="AL6" s="592"/>
      <c r="AM6" s="592"/>
      <c r="AN6" s="592"/>
      <c r="AO6" s="592"/>
      <c r="AP6" s="309"/>
    </row>
    <row r="7" spans="1:45" ht="15" customHeight="1">
      <c r="B7" s="593" t="s">
        <v>2992</v>
      </c>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c r="AJ7" s="593"/>
      <c r="AK7" s="593"/>
      <c r="AL7" s="593"/>
      <c r="AM7" s="593"/>
      <c r="AN7" s="593"/>
    </row>
    <row r="8" spans="1:45" ht="15" customHeight="1">
      <c r="B8" s="593"/>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93"/>
    </row>
    <row r="9" spans="1:45" ht="15" customHeight="1">
      <c r="B9" s="593"/>
      <c r="C9" s="593"/>
      <c r="D9" s="593"/>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row>
    <row r="10" spans="1:45" s="128" customFormat="1" ht="15" customHeight="1">
      <c r="A10" s="244"/>
      <c r="B10" s="245"/>
      <c r="C10" s="245"/>
      <c r="D10" s="246" t="s">
        <v>2581</v>
      </c>
      <c r="E10" s="246" t="s">
        <v>3411</v>
      </c>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4"/>
      <c r="AP10" s="58"/>
    </row>
    <row r="11" spans="1:45" s="128" customFormat="1" ht="15" customHeight="1">
      <c r="A11" s="244"/>
      <c r="B11" s="245"/>
      <c r="C11" s="245"/>
      <c r="D11" s="246"/>
      <c r="E11" s="246" t="s">
        <v>3412</v>
      </c>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4"/>
      <c r="AP11" s="58"/>
    </row>
    <row r="12" spans="1:45" s="128" customFormat="1" ht="15" customHeight="1" thickBot="1">
      <c r="B12" s="594" t="s">
        <v>2963</v>
      </c>
      <c r="C12" s="594"/>
      <c r="D12" s="594" t="s">
        <v>2964</v>
      </c>
      <c r="E12" s="594"/>
      <c r="F12" s="594"/>
      <c r="G12" s="594" t="s">
        <v>2966</v>
      </c>
      <c r="H12" s="594"/>
      <c r="I12" s="594"/>
      <c r="J12" s="594"/>
      <c r="K12" s="594"/>
      <c r="L12" s="594"/>
      <c r="M12" s="594"/>
      <c r="N12" s="594"/>
      <c r="O12" s="594" t="s">
        <v>2968</v>
      </c>
      <c r="P12" s="594"/>
      <c r="Q12" s="594"/>
      <c r="R12" s="594"/>
      <c r="S12" s="594"/>
      <c r="T12" s="594"/>
      <c r="U12" s="594" t="s">
        <v>2979</v>
      </c>
      <c r="V12" s="594"/>
      <c r="W12" s="594"/>
      <c r="X12" s="594"/>
      <c r="Y12" s="594"/>
      <c r="Z12" s="594"/>
      <c r="AA12" s="594"/>
      <c r="AB12" s="594"/>
      <c r="AC12" s="594"/>
      <c r="AD12" s="594"/>
      <c r="AE12" s="594"/>
      <c r="AF12" s="594"/>
      <c r="AG12" s="594"/>
      <c r="AH12" s="601" t="s">
        <v>2981</v>
      </c>
      <c r="AI12" s="601"/>
      <c r="AJ12" s="601"/>
      <c r="AK12" s="601"/>
      <c r="AL12" s="601"/>
      <c r="AM12" s="601"/>
      <c r="AN12" s="601"/>
      <c r="AP12" s="311"/>
    </row>
    <row r="13" spans="1:45" s="128" customFormat="1" ht="15" customHeight="1" thickTop="1">
      <c r="B13" s="574" t="s">
        <v>600</v>
      </c>
      <c r="C13" s="575"/>
      <c r="D13" s="609" t="s">
        <v>2965</v>
      </c>
      <c r="E13" s="609"/>
      <c r="F13" s="609"/>
      <c r="G13" s="577" t="s">
        <v>2967</v>
      </c>
      <c r="H13" s="578"/>
      <c r="I13" s="578"/>
      <c r="J13" s="578"/>
      <c r="K13" s="578"/>
      <c r="L13" s="578"/>
      <c r="M13" s="578"/>
      <c r="N13" s="579"/>
      <c r="O13" s="575" t="s">
        <v>2970</v>
      </c>
      <c r="P13" s="575"/>
      <c r="Q13" s="575"/>
      <c r="R13" s="575"/>
      <c r="S13" s="575"/>
      <c r="T13" s="575"/>
      <c r="U13" s="575"/>
      <c r="V13" s="575"/>
      <c r="W13" s="575"/>
      <c r="X13" s="575"/>
      <c r="Y13" s="575"/>
      <c r="Z13" s="575"/>
      <c r="AA13" s="575"/>
      <c r="AB13" s="575"/>
      <c r="AC13" s="575"/>
      <c r="AD13" s="575"/>
      <c r="AE13" s="575"/>
      <c r="AF13" s="575"/>
      <c r="AG13" s="605"/>
      <c r="AH13" s="565" t="s">
        <v>2980</v>
      </c>
      <c r="AI13" s="565"/>
      <c r="AJ13" s="565"/>
      <c r="AK13" s="565"/>
      <c r="AL13" s="565"/>
      <c r="AM13" s="565"/>
      <c r="AN13" s="566"/>
      <c r="AP13" s="311"/>
    </row>
    <row r="14" spans="1:45" s="128" customFormat="1" ht="15" customHeight="1">
      <c r="B14" s="576" t="s">
        <v>2369</v>
      </c>
      <c r="C14" s="564"/>
      <c r="D14" s="573"/>
      <c r="E14" s="573"/>
      <c r="F14" s="573"/>
      <c r="G14" s="580"/>
      <c r="H14" s="581"/>
      <c r="I14" s="581"/>
      <c r="J14" s="581"/>
      <c r="K14" s="581"/>
      <c r="L14" s="581"/>
      <c r="M14" s="581"/>
      <c r="N14" s="582"/>
      <c r="O14" s="564" t="s">
        <v>2969</v>
      </c>
      <c r="P14" s="564"/>
      <c r="Q14" s="564"/>
      <c r="R14" s="564"/>
      <c r="S14" s="564"/>
      <c r="T14" s="564"/>
      <c r="U14" s="564"/>
      <c r="V14" s="564"/>
      <c r="W14" s="564"/>
      <c r="X14" s="564"/>
      <c r="Y14" s="564"/>
      <c r="Z14" s="564"/>
      <c r="AA14" s="564"/>
      <c r="AB14" s="564"/>
      <c r="AC14" s="564"/>
      <c r="AD14" s="564"/>
      <c r="AE14" s="564"/>
      <c r="AF14" s="564"/>
      <c r="AG14" s="606"/>
      <c r="AH14" s="567"/>
      <c r="AI14" s="567"/>
      <c r="AJ14" s="567"/>
      <c r="AK14" s="567"/>
      <c r="AL14" s="567"/>
      <c r="AM14" s="567"/>
      <c r="AN14" s="568"/>
      <c r="AP14" s="311"/>
      <c r="AQ14" s="242"/>
    </row>
    <row r="15" spans="1:45" s="128" customFormat="1" ht="15" customHeight="1">
      <c r="B15" s="576" t="s">
        <v>2902</v>
      </c>
      <c r="C15" s="564"/>
      <c r="D15" s="573"/>
      <c r="E15" s="573"/>
      <c r="F15" s="573"/>
      <c r="G15" s="580"/>
      <c r="H15" s="581"/>
      <c r="I15" s="581"/>
      <c r="J15" s="581"/>
      <c r="K15" s="581"/>
      <c r="L15" s="581"/>
      <c r="M15" s="581"/>
      <c r="N15" s="582"/>
      <c r="O15" s="564" t="s">
        <v>2971</v>
      </c>
      <c r="P15" s="564"/>
      <c r="Q15" s="564"/>
      <c r="R15" s="564"/>
      <c r="S15" s="564"/>
      <c r="T15" s="564"/>
      <c r="U15" s="564"/>
      <c r="V15" s="564"/>
      <c r="W15" s="564"/>
      <c r="X15" s="564"/>
      <c r="Y15" s="564"/>
      <c r="Z15" s="564"/>
      <c r="AA15" s="564"/>
      <c r="AB15" s="564"/>
      <c r="AC15" s="564"/>
      <c r="AD15" s="564"/>
      <c r="AE15" s="564"/>
      <c r="AF15" s="564"/>
      <c r="AG15" s="606"/>
      <c r="AH15" s="567"/>
      <c r="AI15" s="567"/>
      <c r="AJ15" s="567"/>
      <c r="AK15" s="567"/>
      <c r="AL15" s="567"/>
      <c r="AM15" s="567"/>
      <c r="AN15" s="568"/>
      <c r="AP15" s="311"/>
    </row>
    <row r="16" spans="1:45" s="128" customFormat="1" ht="15" customHeight="1" thickBot="1">
      <c r="B16" s="1" t="s">
        <v>2903</v>
      </c>
      <c r="C16" s="562"/>
      <c r="D16" s="610"/>
      <c r="E16" s="610"/>
      <c r="F16" s="610"/>
      <c r="G16" s="583"/>
      <c r="H16" s="584"/>
      <c r="I16" s="584"/>
      <c r="J16" s="584"/>
      <c r="K16" s="584"/>
      <c r="L16" s="584"/>
      <c r="M16" s="584"/>
      <c r="N16" s="585"/>
      <c r="O16" s="562" t="s">
        <v>2972</v>
      </c>
      <c r="P16" s="562"/>
      <c r="Q16" s="562"/>
      <c r="R16" s="562"/>
      <c r="S16" s="562"/>
      <c r="T16" s="562"/>
      <c r="U16" s="562"/>
      <c r="V16" s="562"/>
      <c r="W16" s="562"/>
      <c r="X16" s="562"/>
      <c r="Y16" s="562"/>
      <c r="Z16" s="562"/>
      <c r="AA16" s="562"/>
      <c r="AB16" s="562"/>
      <c r="AC16" s="562"/>
      <c r="AD16" s="562"/>
      <c r="AE16" s="562"/>
      <c r="AF16" s="562"/>
      <c r="AG16" s="607"/>
      <c r="AH16" s="567"/>
      <c r="AI16" s="567"/>
      <c r="AJ16" s="567"/>
      <c r="AK16" s="567"/>
      <c r="AL16" s="567"/>
      <c r="AM16" s="567"/>
      <c r="AN16" s="568"/>
      <c r="AP16" s="311"/>
      <c r="AS16" s="242"/>
    </row>
    <row r="17" spans="1:42" s="128" customFormat="1" ht="15" customHeight="1" thickTop="1">
      <c r="B17" s="563" t="s">
        <v>2952</v>
      </c>
      <c r="C17" s="563"/>
      <c r="D17" s="611" t="s">
        <v>2977</v>
      </c>
      <c r="E17" s="611"/>
      <c r="F17" s="611"/>
      <c r="G17" s="580" t="s">
        <v>2967</v>
      </c>
      <c r="H17" s="581"/>
      <c r="I17" s="581"/>
      <c r="J17" s="581"/>
      <c r="K17" s="581"/>
      <c r="L17" s="581"/>
      <c r="M17" s="581"/>
      <c r="N17" s="582"/>
      <c r="O17" s="602" t="s">
        <v>2973</v>
      </c>
      <c r="P17" s="602"/>
      <c r="Q17" s="602"/>
      <c r="R17" s="602"/>
      <c r="S17" s="602"/>
      <c r="T17" s="602"/>
      <c r="U17" s="563"/>
      <c r="V17" s="563"/>
      <c r="W17" s="563"/>
      <c r="X17" s="563"/>
      <c r="Y17" s="563"/>
      <c r="Z17" s="563"/>
      <c r="AA17" s="563"/>
      <c r="AB17" s="563"/>
      <c r="AC17" s="563"/>
      <c r="AD17" s="563"/>
      <c r="AE17" s="563"/>
      <c r="AF17" s="563"/>
      <c r="AG17" s="563"/>
      <c r="AH17" s="569"/>
      <c r="AI17" s="567"/>
      <c r="AJ17" s="567"/>
      <c r="AK17" s="567"/>
      <c r="AL17" s="567"/>
      <c r="AM17" s="567"/>
      <c r="AN17" s="568"/>
      <c r="AP17" s="311"/>
    </row>
    <row r="18" spans="1:42" s="128" customFormat="1" ht="15" customHeight="1">
      <c r="B18" s="564" t="s">
        <v>2953</v>
      </c>
      <c r="C18" s="564"/>
      <c r="D18" s="573"/>
      <c r="E18" s="573"/>
      <c r="F18" s="573"/>
      <c r="G18" s="580"/>
      <c r="H18" s="581"/>
      <c r="I18" s="581"/>
      <c r="J18" s="581"/>
      <c r="K18" s="581"/>
      <c r="L18" s="581"/>
      <c r="M18" s="581"/>
      <c r="N18" s="582"/>
      <c r="O18" s="600" t="s">
        <v>2974</v>
      </c>
      <c r="P18" s="600"/>
      <c r="Q18" s="600"/>
      <c r="R18" s="600"/>
      <c r="S18" s="600"/>
      <c r="T18" s="600"/>
      <c r="U18" s="564"/>
      <c r="V18" s="564"/>
      <c r="W18" s="564"/>
      <c r="X18" s="564"/>
      <c r="Y18" s="564"/>
      <c r="Z18" s="564"/>
      <c r="AA18" s="564"/>
      <c r="AB18" s="564"/>
      <c r="AC18" s="564"/>
      <c r="AD18" s="564"/>
      <c r="AE18" s="564"/>
      <c r="AF18" s="564"/>
      <c r="AG18" s="564"/>
      <c r="AH18" s="569"/>
      <c r="AI18" s="567"/>
      <c r="AJ18" s="567"/>
      <c r="AK18" s="567"/>
      <c r="AL18" s="567"/>
      <c r="AM18" s="567"/>
      <c r="AN18" s="568"/>
      <c r="AP18" s="311"/>
    </row>
    <row r="19" spans="1:42" s="128" customFormat="1" ht="15" customHeight="1">
      <c r="B19" s="564" t="s">
        <v>2954</v>
      </c>
      <c r="C19" s="564"/>
      <c r="D19" s="573" t="s">
        <v>2978</v>
      </c>
      <c r="E19" s="573"/>
      <c r="F19" s="573"/>
      <c r="G19" s="580"/>
      <c r="H19" s="581"/>
      <c r="I19" s="581"/>
      <c r="J19" s="581"/>
      <c r="K19" s="581"/>
      <c r="L19" s="581"/>
      <c r="M19" s="581"/>
      <c r="N19" s="582"/>
      <c r="O19" s="600" t="s">
        <v>2975</v>
      </c>
      <c r="P19" s="600"/>
      <c r="Q19" s="600"/>
      <c r="R19" s="600"/>
      <c r="S19" s="600"/>
      <c r="T19" s="600"/>
      <c r="U19" s="564"/>
      <c r="V19" s="564"/>
      <c r="W19" s="564"/>
      <c r="X19" s="564"/>
      <c r="Y19" s="564"/>
      <c r="Z19" s="564"/>
      <c r="AA19" s="564"/>
      <c r="AB19" s="564"/>
      <c r="AC19" s="564"/>
      <c r="AD19" s="564"/>
      <c r="AE19" s="564"/>
      <c r="AF19" s="564"/>
      <c r="AG19" s="564"/>
      <c r="AH19" s="569"/>
      <c r="AI19" s="567"/>
      <c r="AJ19" s="567"/>
      <c r="AK19" s="567"/>
      <c r="AL19" s="567"/>
      <c r="AM19" s="567"/>
      <c r="AN19" s="568"/>
      <c r="AP19" s="311"/>
    </row>
    <row r="20" spans="1:42" s="128" customFormat="1" ht="15" customHeight="1">
      <c r="B20" s="564" t="s">
        <v>2955</v>
      </c>
      <c r="C20" s="564"/>
      <c r="D20" s="573"/>
      <c r="E20" s="573"/>
      <c r="F20" s="573"/>
      <c r="G20" s="586"/>
      <c r="H20" s="587"/>
      <c r="I20" s="587"/>
      <c r="J20" s="587"/>
      <c r="K20" s="587"/>
      <c r="L20" s="587"/>
      <c r="M20" s="587"/>
      <c r="N20" s="588"/>
      <c r="O20" s="600" t="s">
        <v>2976</v>
      </c>
      <c r="P20" s="600"/>
      <c r="Q20" s="600"/>
      <c r="R20" s="600"/>
      <c r="S20" s="600"/>
      <c r="T20" s="600"/>
      <c r="U20" s="564"/>
      <c r="V20" s="564"/>
      <c r="W20" s="564"/>
      <c r="X20" s="564"/>
      <c r="Y20" s="564"/>
      <c r="Z20" s="564"/>
      <c r="AA20" s="564"/>
      <c r="AB20" s="564"/>
      <c r="AC20" s="564"/>
      <c r="AD20" s="564"/>
      <c r="AE20" s="564"/>
      <c r="AF20" s="564"/>
      <c r="AG20" s="564"/>
      <c r="AH20" s="570"/>
      <c r="AI20" s="571"/>
      <c r="AJ20" s="571"/>
      <c r="AK20" s="571"/>
      <c r="AL20" s="571"/>
      <c r="AM20" s="571"/>
      <c r="AN20" s="572"/>
      <c r="AP20" s="311"/>
    </row>
    <row r="21" spans="1:42" s="128" customFormat="1" ht="37.5" customHeight="1">
      <c r="B21" s="564" t="s">
        <v>2956</v>
      </c>
      <c r="C21" s="564"/>
      <c r="D21" s="573" t="s">
        <v>2978</v>
      </c>
      <c r="E21" s="573"/>
      <c r="F21" s="573"/>
      <c r="G21" s="599" t="s">
        <v>2987</v>
      </c>
      <c r="H21" s="564"/>
      <c r="I21" s="564"/>
      <c r="J21" s="564"/>
      <c r="K21" s="564"/>
      <c r="L21" s="564"/>
      <c r="M21" s="564"/>
      <c r="N21" s="564"/>
      <c r="O21" s="600" t="s">
        <v>2988</v>
      </c>
      <c r="P21" s="600"/>
      <c r="Q21" s="600"/>
      <c r="R21" s="600"/>
      <c r="S21" s="600"/>
      <c r="T21" s="600"/>
      <c r="U21" s="608"/>
      <c r="V21" s="608"/>
      <c r="W21" s="608"/>
      <c r="X21" s="608"/>
      <c r="Y21" s="608"/>
      <c r="Z21" s="608"/>
      <c r="AA21" s="608"/>
      <c r="AB21" s="608"/>
      <c r="AC21" s="608"/>
      <c r="AD21" s="608"/>
      <c r="AE21" s="608"/>
      <c r="AF21" s="608"/>
      <c r="AG21" s="608"/>
      <c r="AH21" s="599" t="s">
        <v>2980</v>
      </c>
      <c r="AI21" s="599"/>
      <c r="AJ21" s="599"/>
      <c r="AK21" s="599"/>
      <c r="AL21" s="599"/>
      <c r="AM21" s="599"/>
      <c r="AN21" s="599"/>
      <c r="AP21" s="311"/>
    </row>
    <row r="22" spans="1:42" s="128" customFormat="1" ht="45" customHeight="1">
      <c r="B22" s="564" t="s">
        <v>2957</v>
      </c>
      <c r="C22" s="564"/>
      <c r="D22" s="573" t="s">
        <v>2978</v>
      </c>
      <c r="E22" s="573"/>
      <c r="F22" s="573"/>
      <c r="G22" s="599" t="s">
        <v>2985</v>
      </c>
      <c r="H22" s="564"/>
      <c r="I22" s="564"/>
      <c r="J22" s="564"/>
      <c r="K22" s="564"/>
      <c r="L22" s="564"/>
      <c r="M22" s="564"/>
      <c r="N22" s="564"/>
      <c r="O22" s="603" t="s">
        <v>2988</v>
      </c>
      <c r="P22" s="604"/>
      <c r="Q22" s="604"/>
      <c r="R22" s="604"/>
      <c r="S22" s="604"/>
      <c r="T22" s="604"/>
      <c r="U22" s="564"/>
      <c r="V22" s="564"/>
      <c r="W22" s="564"/>
      <c r="X22" s="564"/>
      <c r="Y22" s="564"/>
      <c r="Z22" s="564"/>
      <c r="AA22" s="564"/>
      <c r="AB22" s="564"/>
      <c r="AC22" s="564"/>
      <c r="AD22" s="564"/>
      <c r="AE22" s="564"/>
      <c r="AF22" s="564"/>
      <c r="AG22" s="564"/>
      <c r="AH22" s="599" t="s">
        <v>2986</v>
      </c>
      <c r="AI22" s="564"/>
      <c r="AJ22" s="564"/>
      <c r="AK22" s="564"/>
      <c r="AL22" s="564"/>
      <c r="AM22" s="564"/>
      <c r="AN22" s="564"/>
      <c r="AP22" s="311"/>
    </row>
    <row r="23" spans="1:42" s="128" customFormat="1" ht="45" customHeight="1">
      <c r="B23" s="564" t="s">
        <v>2958</v>
      </c>
      <c r="C23" s="564"/>
      <c r="D23" s="573" t="s">
        <v>2978</v>
      </c>
      <c r="E23" s="573"/>
      <c r="F23" s="573"/>
      <c r="G23" s="599" t="s">
        <v>2983</v>
      </c>
      <c r="H23" s="564"/>
      <c r="I23" s="564"/>
      <c r="J23" s="564"/>
      <c r="K23" s="564"/>
      <c r="L23" s="564"/>
      <c r="M23" s="564"/>
      <c r="N23" s="564"/>
      <c r="O23" s="603" t="s">
        <v>2984</v>
      </c>
      <c r="P23" s="604"/>
      <c r="Q23" s="604"/>
      <c r="R23" s="604"/>
      <c r="S23" s="604"/>
      <c r="T23" s="604"/>
      <c r="U23" s="564"/>
      <c r="V23" s="564"/>
      <c r="W23" s="564"/>
      <c r="X23" s="564"/>
      <c r="Y23" s="564"/>
      <c r="Z23" s="564"/>
      <c r="AA23" s="564"/>
      <c r="AB23" s="564"/>
      <c r="AC23" s="564"/>
      <c r="AD23" s="564"/>
      <c r="AE23" s="564"/>
      <c r="AF23" s="564"/>
      <c r="AG23" s="564"/>
      <c r="AH23" s="564" t="s">
        <v>2982</v>
      </c>
      <c r="AI23" s="564"/>
      <c r="AJ23" s="564"/>
      <c r="AK23" s="564"/>
      <c r="AL23" s="564"/>
      <c r="AM23" s="564"/>
      <c r="AN23" s="564"/>
      <c r="AP23" s="311"/>
    </row>
    <row r="24" spans="1:42" ht="45" customHeight="1">
      <c r="A24" s="128"/>
      <c r="B24" s="564" t="s">
        <v>2959</v>
      </c>
      <c r="C24" s="564"/>
      <c r="D24" s="573" t="s">
        <v>2978</v>
      </c>
      <c r="E24" s="573"/>
      <c r="F24" s="573"/>
      <c r="G24" s="599" t="s">
        <v>2982</v>
      </c>
      <c r="H24" s="564"/>
      <c r="I24" s="564"/>
      <c r="J24" s="564"/>
      <c r="K24" s="564"/>
      <c r="L24" s="564"/>
      <c r="M24" s="564"/>
      <c r="N24" s="564"/>
      <c r="O24" s="603" t="s">
        <v>2989</v>
      </c>
      <c r="P24" s="604"/>
      <c r="Q24" s="604"/>
      <c r="R24" s="604"/>
      <c r="S24" s="604"/>
      <c r="T24" s="604"/>
      <c r="U24" s="564"/>
      <c r="V24" s="564"/>
      <c r="W24" s="564"/>
      <c r="X24" s="564"/>
      <c r="Y24" s="564"/>
      <c r="Z24" s="564"/>
      <c r="AA24" s="564"/>
      <c r="AB24" s="564"/>
      <c r="AC24" s="564"/>
      <c r="AD24" s="564"/>
      <c r="AE24" s="564"/>
      <c r="AF24" s="564"/>
      <c r="AG24" s="564"/>
      <c r="AH24" s="599" t="s">
        <v>2990</v>
      </c>
      <c r="AI24" s="564"/>
      <c r="AJ24" s="564"/>
      <c r="AK24" s="564"/>
      <c r="AL24" s="564"/>
      <c r="AM24" s="564"/>
      <c r="AN24" s="564"/>
      <c r="AO24" s="128"/>
      <c r="AP24" s="311"/>
    </row>
    <row r="25" spans="1:42" ht="16.5" customHeight="1">
      <c r="A25" s="128"/>
      <c r="B25" s="128"/>
      <c r="C25" s="128"/>
      <c r="D25" s="128"/>
      <c r="E25" s="128"/>
      <c r="F25" s="128"/>
      <c r="G25" s="128"/>
      <c r="H25" s="128"/>
      <c r="I25" s="128"/>
      <c r="J25" s="128"/>
      <c r="K25" s="128"/>
      <c r="L25" s="128"/>
      <c r="M25" s="128"/>
      <c r="N25" s="128"/>
      <c r="O25" s="128"/>
      <c r="P25" s="128"/>
      <c r="Q25" s="242"/>
      <c r="R25" s="129"/>
      <c r="S25" s="129"/>
      <c r="T25" s="129"/>
      <c r="U25" s="129"/>
      <c r="V25" s="129"/>
      <c r="W25" s="128"/>
      <c r="X25" s="128"/>
      <c r="Y25" s="128"/>
      <c r="Z25" s="128"/>
      <c r="AA25" s="128"/>
      <c r="AB25" s="128"/>
      <c r="AC25" s="128"/>
      <c r="AD25" s="128"/>
      <c r="AE25" s="128"/>
      <c r="AF25" s="128"/>
      <c r="AG25" s="128"/>
      <c r="AH25" s="128"/>
      <c r="AI25" s="128"/>
      <c r="AJ25" s="128"/>
      <c r="AK25" s="128"/>
      <c r="AL25" s="128"/>
      <c r="AM25" s="128"/>
      <c r="AN25" s="128"/>
      <c r="AO25" s="128"/>
      <c r="AP25" s="311"/>
    </row>
    <row r="26" spans="1:42" ht="27.75" customHeight="1" thickBot="1">
      <c r="A26" s="595"/>
      <c r="B26" s="595"/>
      <c r="C26" s="595"/>
      <c r="D26" s="595"/>
      <c r="E26" s="595"/>
      <c r="F26" s="595"/>
      <c r="G26" s="595"/>
      <c r="H26" s="595"/>
      <c r="I26" s="595"/>
      <c r="J26" s="595"/>
      <c r="K26" s="595"/>
      <c r="L26" s="595"/>
      <c r="M26" s="596" t="s">
        <v>2991</v>
      </c>
      <c r="N26" s="597"/>
      <c r="O26" s="597"/>
      <c r="P26" s="597"/>
      <c r="Q26" s="597"/>
      <c r="R26" s="597"/>
      <c r="S26" s="597"/>
      <c r="T26" s="597"/>
      <c r="U26" s="597"/>
      <c r="V26" s="597"/>
      <c r="W26" s="597"/>
      <c r="X26" s="597"/>
      <c r="Y26" s="597"/>
      <c r="Z26" s="597"/>
      <c r="AA26" s="597"/>
      <c r="AB26" s="597"/>
      <c r="AC26" s="598"/>
      <c r="AD26" s="595"/>
      <c r="AE26" s="595"/>
      <c r="AF26" s="595"/>
      <c r="AG26" s="595"/>
      <c r="AH26" s="595"/>
      <c r="AI26" s="595"/>
      <c r="AJ26" s="595"/>
      <c r="AK26" s="595"/>
      <c r="AL26" s="595"/>
      <c r="AM26" s="595"/>
      <c r="AN26" s="595"/>
      <c r="AO26" s="595"/>
    </row>
    <row r="27" spans="1:42" ht="15" customHeight="1" thickTop="1"/>
    <row r="28" spans="1:42" ht="15" hidden="1" customHeight="1"/>
    <row r="29" spans="1:42" ht="15" hidden="1" customHeight="1"/>
    <row r="30" spans="1:42" ht="15" hidden="1" customHeight="1"/>
    <row r="31" spans="1:42" ht="15" hidden="1" customHeight="1"/>
    <row r="32" spans="1:4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sheetData>
  <sheetProtection algorithmName="SHA-512" hashValue="QdBNczi4G/bOHe+q0JlCstAKvdGzFjOZ6JdftQR88UeFKs8N1bi2VpBwzr+3HFgyJ16DMR4VygYS4oKJcca9Dg==" saltValue="BzIpAGfQGuVqc/AZRbwkaA==" spinCount="100000" sheet="1" objects="1" scenarios="1"/>
  <mergeCells count="64">
    <mergeCell ref="D21:F21"/>
    <mergeCell ref="U13:AG16"/>
    <mergeCell ref="U21:AG21"/>
    <mergeCell ref="D13:F16"/>
    <mergeCell ref="D17:F18"/>
    <mergeCell ref="A26:L26"/>
    <mergeCell ref="M26:AC26"/>
    <mergeCell ref="AD26:AO26"/>
    <mergeCell ref="B21:C21"/>
    <mergeCell ref="B22:C22"/>
    <mergeCell ref="B23:C23"/>
    <mergeCell ref="B24:C24"/>
    <mergeCell ref="AH21:AN21"/>
    <mergeCell ref="G21:N21"/>
    <mergeCell ref="O22:T22"/>
    <mergeCell ref="AH22:AN22"/>
    <mergeCell ref="D24:F24"/>
    <mergeCell ref="G24:N24"/>
    <mergeCell ref="O24:T24"/>
    <mergeCell ref="AH24:AN24"/>
    <mergeCell ref="U22:AG22"/>
    <mergeCell ref="U23:AG23"/>
    <mergeCell ref="U24:AG24"/>
    <mergeCell ref="D23:F23"/>
    <mergeCell ref="G23:N23"/>
    <mergeCell ref="O23:T23"/>
    <mergeCell ref="AH23:AN23"/>
    <mergeCell ref="D22:F22"/>
    <mergeCell ref="G22:N22"/>
    <mergeCell ref="O21:T21"/>
    <mergeCell ref="U12:AG12"/>
    <mergeCell ref="AH12:AN12"/>
    <mergeCell ref="O12:T12"/>
    <mergeCell ref="O13:T13"/>
    <mergeCell ref="O14:T14"/>
    <mergeCell ref="O15:T15"/>
    <mergeCell ref="O16:T16"/>
    <mergeCell ref="O17:T17"/>
    <mergeCell ref="O18:T18"/>
    <mergeCell ref="O19:T19"/>
    <mergeCell ref="O20:T20"/>
    <mergeCell ref="U17:AG20"/>
    <mergeCell ref="A1:AO1"/>
    <mergeCell ref="A2:AO2"/>
    <mergeCell ref="A6:AO6"/>
    <mergeCell ref="B7:AN9"/>
    <mergeCell ref="B12:C12"/>
    <mergeCell ref="D12:F12"/>
    <mergeCell ref="G12:N12"/>
    <mergeCell ref="A4:L4"/>
    <mergeCell ref="M4:AC4"/>
    <mergeCell ref="AD4:AO4"/>
    <mergeCell ref="B16:C16"/>
    <mergeCell ref="B17:C17"/>
    <mergeCell ref="B18:C18"/>
    <mergeCell ref="B19:C19"/>
    <mergeCell ref="AH13:AN20"/>
    <mergeCell ref="D19:F20"/>
    <mergeCell ref="B13:C13"/>
    <mergeCell ref="B14:C14"/>
    <mergeCell ref="B20:C20"/>
    <mergeCell ref="B15:C15"/>
    <mergeCell ref="G13:N16"/>
    <mergeCell ref="G17:N20"/>
  </mergeCells>
  <phoneticPr fontId="23"/>
  <dataValidations count="2">
    <dataValidation imeMode="hiragana" allowBlank="1" showInputMessage="1" sqref="A1:A2 A6" xr:uid="{F25F332E-273D-43A8-99FE-9413210B3543}"/>
    <dataValidation imeMode="hiragana" allowBlank="1" showInputMessage="1" showErrorMessage="1" sqref="A3:AO3 AH22:AO22 D19 B7 D17 G13 A22 O12:O19 U12 AH12:AH13 AH21 Q24 AH23 D21:D24 G22:U22 AQ15:AQ20 AS17:AS20 G17 D12:D13 AT6:XFD20 B12:B25 A24:A25 C25:F25 V25:AG25 R24:U25 G24:P25 AS6:AS15 AQ6:AQ13 AP1:XFD3 AR6:AR20 A4:XFD5 AH24:AP25 A26:AP1048576 AQ20:XFD1048576 A7:A18 AO7:AO23 AP6:AP23" xr:uid="{7F70F569-1757-4896-B93D-7E111AC35067}"/>
  </dataValidations>
  <hyperlinks>
    <hyperlink ref="M4:AC4" location="利用方法!A1" display="利用方法や注意点（クリック）" xr:uid="{591C4AE0-2E1E-4F2B-A57D-4FB4716AA8B2}"/>
    <hyperlink ref="M26:AC26" location="利用方法!A1" display="利用方法や注意点（クリック）" xr:uid="{477E1645-FAB8-4A79-8D75-83737B3CE510}"/>
  </hyperlinks>
  <printOptions horizontalCentered="1"/>
  <pageMargins left="0" right="0" top="0" bottom="0" header="0.31496062992125984" footer="0"/>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3808-F769-47EF-BBFC-A455C8C6E3F5}">
  <sheetPr>
    <tabColor rgb="FF6666FF"/>
    <pageSetUpPr fitToPage="1"/>
  </sheetPr>
  <dimension ref="A1:BA49"/>
  <sheetViews>
    <sheetView showGridLines="0" showRowColHeaders="0" zoomScaleNormal="100" workbookViewId="0"/>
  </sheetViews>
  <sheetFormatPr defaultColWidth="0" defaultRowHeight="15" customHeight="1" zeroHeight="1"/>
  <cols>
    <col min="1" max="1" width="2.75" style="358" customWidth="1"/>
    <col min="2" max="40" width="2.5" style="358" customWidth="1"/>
    <col min="41" max="41" width="2.75" style="358" customWidth="1"/>
    <col min="42" max="50" width="2.5" style="358" customWidth="1"/>
    <col min="51" max="51" width="2.5" style="358" hidden="1" customWidth="1"/>
    <col min="52" max="52" width="14.75" style="358" hidden="1" customWidth="1"/>
    <col min="53" max="53" width="23.5" style="358" hidden="1" customWidth="1"/>
    <col min="54" max="16384" width="2.5" style="358" hidden="1"/>
  </cols>
  <sheetData>
    <row r="1" spans="3:53" ht="18.75" customHeight="1">
      <c r="AP1" s="359"/>
      <c r="AQ1" s="359"/>
      <c r="AR1" s="359"/>
      <c r="AS1" s="359"/>
      <c r="AT1" s="359"/>
      <c r="AU1" s="359"/>
      <c r="AV1" s="359"/>
      <c r="AW1" s="359"/>
      <c r="AX1" s="359"/>
      <c r="AZ1" s="473" t="s">
        <v>3620</v>
      </c>
      <c r="BA1" s="473" t="s">
        <v>3635</v>
      </c>
    </row>
    <row r="2" spans="3:53" ht="18.75" customHeight="1">
      <c r="AP2" s="359"/>
      <c r="AQ2" s="359"/>
      <c r="AR2" s="359"/>
      <c r="AS2" s="359"/>
      <c r="AT2" s="359"/>
      <c r="AU2" s="359"/>
      <c r="AV2" s="359"/>
      <c r="AW2" s="359"/>
      <c r="AX2" s="359"/>
      <c r="AZ2" s="20" t="s">
        <v>3623</v>
      </c>
      <c r="BA2" s="20" t="s">
        <v>3638</v>
      </c>
    </row>
    <row r="3" spans="3:53" ht="18.75" customHeight="1">
      <c r="E3" s="2083" t="s">
        <v>3619</v>
      </c>
      <c r="F3" s="2083"/>
      <c r="G3" s="2083"/>
      <c r="H3" s="2083"/>
      <c r="I3" s="2083"/>
      <c r="J3" s="2083"/>
      <c r="K3" s="2083"/>
      <c r="L3" s="2083"/>
      <c r="M3" s="2083"/>
      <c r="N3" s="2083"/>
      <c r="O3" s="2083"/>
      <c r="P3" s="2083"/>
      <c r="Q3" s="2083"/>
      <c r="R3" s="2083"/>
      <c r="S3" s="2083"/>
      <c r="T3" s="2083"/>
      <c r="U3" s="2083"/>
      <c r="V3" s="2083"/>
      <c r="W3" s="2083"/>
      <c r="X3" s="2083"/>
      <c r="Y3" s="2083"/>
      <c r="Z3" s="2083"/>
      <c r="AA3" s="2083"/>
      <c r="AB3" s="2083"/>
      <c r="AC3" s="2083"/>
      <c r="AD3" s="2083"/>
      <c r="AE3" s="2083"/>
      <c r="AF3" s="2083"/>
      <c r="AG3" s="2083"/>
      <c r="AH3" s="2083"/>
      <c r="AI3" s="2083"/>
      <c r="AJ3" s="2083"/>
      <c r="AK3" s="2083"/>
      <c r="AP3" s="28"/>
      <c r="AQ3" s="28"/>
      <c r="AR3" s="28"/>
      <c r="AS3" s="28"/>
      <c r="AT3" s="28"/>
      <c r="AU3" s="28"/>
      <c r="AV3" s="28"/>
      <c r="AW3" s="28"/>
      <c r="AX3" s="28"/>
      <c r="AZ3" s="20" t="s">
        <v>3621</v>
      </c>
      <c r="BA3" s="20" t="s">
        <v>3637</v>
      </c>
    </row>
    <row r="4" spans="3:53" ht="18.75" customHeight="1">
      <c r="E4" s="2083"/>
      <c r="F4" s="2083"/>
      <c r="G4" s="2083"/>
      <c r="H4" s="2083"/>
      <c r="I4" s="2083"/>
      <c r="J4" s="2083"/>
      <c r="K4" s="2083"/>
      <c r="L4" s="2083"/>
      <c r="M4" s="2083"/>
      <c r="N4" s="2083"/>
      <c r="O4" s="2083"/>
      <c r="P4" s="2083"/>
      <c r="Q4" s="2083"/>
      <c r="R4" s="2083"/>
      <c r="S4" s="2083"/>
      <c r="T4" s="2083"/>
      <c r="U4" s="2083"/>
      <c r="V4" s="2083"/>
      <c r="W4" s="2083"/>
      <c r="X4" s="2083"/>
      <c r="Y4" s="2083"/>
      <c r="Z4" s="2083"/>
      <c r="AA4" s="2083"/>
      <c r="AB4" s="2083"/>
      <c r="AC4" s="2083"/>
      <c r="AD4" s="2083"/>
      <c r="AE4" s="2083"/>
      <c r="AF4" s="2083"/>
      <c r="AG4" s="2083"/>
      <c r="AH4" s="2083"/>
      <c r="AI4" s="2083"/>
      <c r="AJ4" s="2083"/>
      <c r="AK4" s="2083"/>
      <c r="AP4" s="359"/>
      <c r="AQ4" s="359"/>
      <c r="AR4" s="359"/>
      <c r="AS4" s="359"/>
      <c r="AT4" s="359"/>
      <c r="AU4" s="359"/>
      <c r="AV4" s="359"/>
      <c r="AW4" s="359"/>
      <c r="AX4" s="359"/>
      <c r="AZ4" s="20" t="s">
        <v>3622</v>
      </c>
      <c r="BA4" s="20" t="s">
        <v>3636</v>
      </c>
    </row>
    <row r="5" spans="3:53" ht="18.75" customHeight="1">
      <c r="AE5" s="2084" t="str">
        <f>★入力画面!$BL$239</f>
        <v>　　　年　　月　　日</v>
      </c>
      <c r="AF5" s="2084"/>
      <c r="AG5" s="2084"/>
      <c r="AH5" s="2084"/>
      <c r="AI5" s="2084"/>
      <c r="AJ5" s="2084"/>
      <c r="AK5" s="2084"/>
      <c r="AL5" s="2084"/>
      <c r="AM5" s="2084"/>
      <c r="AP5" s="359"/>
      <c r="AQ5" s="359"/>
      <c r="AR5" s="359"/>
      <c r="AS5" s="359"/>
      <c r="AT5" s="359"/>
      <c r="AU5" s="359"/>
      <c r="AV5" s="359"/>
      <c r="AW5" s="359"/>
      <c r="AX5" s="359"/>
    </row>
    <row r="6" spans="3:53" ht="18.75" customHeight="1">
      <c r="AE6" s="360"/>
      <c r="AF6" s="360"/>
      <c r="AG6" s="360"/>
      <c r="AH6" s="360"/>
      <c r="AI6" s="360"/>
      <c r="AJ6" s="360"/>
      <c r="AK6" s="360"/>
      <c r="AL6" s="360"/>
      <c r="AM6" s="360"/>
      <c r="AP6" s="359"/>
      <c r="AQ6" s="359"/>
      <c r="AR6" s="359"/>
      <c r="AS6" s="359"/>
      <c r="AT6" s="359"/>
      <c r="AU6" s="359"/>
      <c r="AV6" s="359"/>
      <c r="AW6" s="359"/>
      <c r="AX6" s="359"/>
    </row>
    <row r="7" spans="3:53" ht="18.75" customHeight="1">
      <c r="C7" s="2087" t="s">
        <v>3661</v>
      </c>
      <c r="D7" s="798"/>
      <c r="E7" s="798"/>
      <c r="F7" s="2085" t="s">
        <v>3803</v>
      </c>
      <c r="G7" s="2086"/>
      <c r="H7" s="2086"/>
      <c r="I7" s="2086"/>
      <c r="J7" s="2086"/>
      <c r="K7" s="2086"/>
      <c r="L7" s="2086"/>
      <c r="M7" s="2086"/>
      <c r="N7" s="2086"/>
      <c r="O7" s="2086"/>
      <c r="P7" s="2086"/>
      <c r="Q7" s="2086"/>
      <c r="R7" s="2086"/>
      <c r="S7" s="2086"/>
      <c r="T7" s="2086"/>
      <c r="U7" s="2086"/>
      <c r="V7" s="2086"/>
      <c r="W7" s="494" t="s">
        <v>3664</v>
      </c>
      <c r="AP7" s="359"/>
      <c r="AQ7" s="359"/>
      <c r="AR7" s="359"/>
      <c r="AS7" s="359"/>
      <c r="AT7" s="359"/>
      <c r="AU7" s="359"/>
      <c r="AV7" s="359"/>
      <c r="AW7" s="359"/>
      <c r="AX7" s="359"/>
    </row>
    <row r="8" spans="3:53" ht="18.75" customHeight="1">
      <c r="C8" s="2087" t="s">
        <v>3662</v>
      </c>
      <c r="D8" s="798"/>
      <c r="E8" s="798"/>
      <c r="F8" s="2085" t="s">
        <v>3663</v>
      </c>
      <c r="G8" s="2086"/>
      <c r="H8" s="2086"/>
      <c r="I8" s="2086"/>
      <c r="J8" s="2086"/>
      <c r="K8" s="2086"/>
      <c r="L8" s="2086"/>
      <c r="M8" s="2086"/>
      <c r="N8" s="2086"/>
      <c r="O8" s="2086"/>
      <c r="P8" s="2086"/>
      <c r="Q8" s="2086"/>
      <c r="R8" s="2086"/>
      <c r="S8" s="2086"/>
      <c r="T8" s="2086"/>
      <c r="U8" s="2086"/>
      <c r="V8" s="2086"/>
      <c r="W8" s="494" t="s">
        <v>3664</v>
      </c>
      <c r="AP8" s="359"/>
      <c r="AQ8" s="359"/>
      <c r="AR8" s="359"/>
      <c r="AS8" s="359"/>
      <c r="AT8" s="359"/>
      <c r="AU8" s="359"/>
      <c r="AV8" s="359"/>
      <c r="AW8" s="359"/>
      <c r="AX8" s="359"/>
    </row>
    <row r="9" spans="3:53" ht="18.75" customHeight="1">
      <c r="AP9" s="359"/>
      <c r="AQ9" s="359"/>
      <c r="AR9" s="359"/>
      <c r="AS9" s="359"/>
      <c r="AT9" s="359"/>
      <c r="AU9" s="359"/>
      <c r="AV9" s="359"/>
      <c r="AW9" s="359"/>
      <c r="AX9" s="359"/>
    </row>
    <row r="10" spans="3:53" ht="18.75" customHeight="1">
      <c r="M10" s="2085" t="s">
        <v>3451</v>
      </c>
      <c r="N10" s="2086"/>
      <c r="O10" s="2086"/>
      <c r="P10" s="2086"/>
      <c r="Q10" s="2086"/>
      <c r="R10" s="2086"/>
      <c r="T10" s="2088" t="str">
        <f>IF(★入力画面!$W$295="","大臣･千葉県知事（　　）第　       　号",★入力画面!$BL$295)</f>
        <v>大臣･千葉県知事（　　）第　       　号</v>
      </c>
      <c r="U10" s="2089"/>
      <c r="V10" s="2089"/>
      <c r="W10" s="2089"/>
      <c r="X10" s="2089"/>
      <c r="Y10" s="2089"/>
      <c r="Z10" s="2089"/>
      <c r="AA10" s="2089"/>
      <c r="AB10" s="2089"/>
      <c r="AC10" s="2089"/>
      <c r="AD10" s="2089"/>
      <c r="AE10" s="2089"/>
      <c r="AF10" s="2089"/>
      <c r="AG10" s="2089"/>
      <c r="AH10" s="2089"/>
      <c r="AI10" s="2089"/>
      <c r="AJ10" s="2089"/>
      <c r="AK10" s="2089"/>
      <c r="AL10" s="2089"/>
      <c r="AM10" s="2089"/>
      <c r="AP10" s="359"/>
      <c r="AQ10" s="359"/>
      <c r="AR10" s="359"/>
      <c r="AS10" s="359"/>
      <c r="AT10" s="359"/>
      <c r="AU10" s="359"/>
      <c r="AV10" s="359"/>
      <c r="AW10" s="359"/>
      <c r="AX10" s="359"/>
    </row>
    <row r="11" spans="3:53" ht="18.75" customHeight="1">
      <c r="M11" s="2085" t="s">
        <v>3452</v>
      </c>
      <c r="N11" s="2086"/>
      <c r="O11" s="2086"/>
      <c r="P11" s="2086"/>
      <c r="Q11" s="2086"/>
      <c r="R11" s="2086"/>
      <c r="T11" s="2090" t="str">
        <f>IF(RIGHT(★入力画面!$BL$2,1)="1",★入力画面!$BL$30,IF(RIGHT(★入力画面!$BL$2,1)="2",★入力画面!$BL$64,""))</f>
        <v/>
      </c>
      <c r="U11" s="2091"/>
      <c r="V11" s="2091"/>
      <c r="W11" s="2091"/>
      <c r="X11" s="2091"/>
      <c r="Y11" s="2091"/>
      <c r="Z11" s="2091"/>
      <c r="AA11" s="2091"/>
      <c r="AB11" s="2091"/>
      <c r="AC11" s="2091"/>
      <c r="AD11" s="2091"/>
      <c r="AE11" s="2091"/>
      <c r="AF11" s="2091"/>
      <c r="AG11" s="2091"/>
      <c r="AH11" s="2091"/>
      <c r="AI11" s="2091"/>
      <c r="AJ11" s="2091"/>
      <c r="AK11" s="2091"/>
      <c r="AL11" s="2091"/>
      <c r="AM11" s="2091"/>
      <c r="AP11" s="359"/>
      <c r="AQ11" s="359"/>
      <c r="AR11" s="359"/>
      <c r="AS11" s="359"/>
      <c r="AT11" s="359"/>
      <c r="AU11" s="359"/>
      <c r="AV11" s="359"/>
      <c r="AW11" s="359"/>
      <c r="AX11" s="359"/>
    </row>
    <row r="12" spans="3:53" ht="18.75" customHeight="1">
      <c r="M12" s="2085" t="s">
        <v>3453</v>
      </c>
      <c r="N12" s="2086"/>
      <c r="O12" s="2086"/>
      <c r="P12" s="2086"/>
      <c r="Q12" s="2086"/>
      <c r="R12" s="2086"/>
      <c r="T12" s="2090" t="str">
        <f>IF(RIGHT(★入力画面!$BL$2,1)="1",★入力画面!$M$18,IF(RIGHT(★入力画面!$BL$2,1)="2",★入力画面!$M$18&amp;"　"&amp;★入力画面!$M$56,""))</f>
        <v/>
      </c>
      <c r="U12" s="2091"/>
      <c r="V12" s="2091"/>
      <c r="W12" s="2091"/>
      <c r="X12" s="2091"/>
      <c r="Y12" s="2091"/>
      <c r="Z12" s="2091"/>
      <c r="AA12" s="2091"/>
      <c r="AB12" s="2091"/>
      <c r="AC12" s="2091"/>
      <c r="AD12" s="2091"/>
      <c r="AE12" s="2091"/>
      <c r="AF12" s="2091"/>
      <c r="AG12" s="2091"/>
      <c r="AH12" s="2091"/>
      <c r="AI12" s="2091"/>
      <c r="AJ12" s="2091"/>
      <c r="AK12" s="2091"/>
      <c r="AL12" s="2091"/>
      <c r="AM12" s="2091"/>
      <c r="AP12" s="359"/>
      <c r="AQ12" s="359"/>
      <c r="AR12" s="359"/>
      <c r="AS12" s="359"/>
      <c r="AT12" s="359"/>
      <c r="AU12" s="359"/>
      <c r="AV12" s="359"/>
      <c r="AW12" s="359"/>
      <c r="AX12" s="359"/>
    </row>
    <row r="13" spans="3:53" ht="18.75" customHeight="1">
      <c r="M13" s="2085" t="s">
        <v>3454</v>
      </c>
      <c r="N13" s="2086"/>
      <c r="O13" s="2086"/>
      <c r="P13" s="2086"/>
      <c r="Q13" s="2086"/>
      <c r="R13" s="2086"/>
      <c r="T13" s="2090" t="str">
        <f>IF(RIGHT(★入力画面!$BL$2,1)="1",★入力画面!M74,IF(RIGHT(★入力画面!$BL$2,1)="2",★その他入力!M58,""))</f>
        <v/>
      </c>
      <c r="U13" s="2091"/>
      <c r="V13" s="2091"/>
      <c r="W13" s="2091"/>
      <c r="X13" s="2091"/>
      <c r="Y13" s="2091"/>
      <c r="Z13" s="2091"/>
      <c r="AA13" s="2091"/>
      <c r="AB13" s="2091"/>
      <c r="AC13" s="2091"/>
      <c r="AD13" s="2091"/>
      <c r="AE13" s="2091"/>
      <c r="AF13" s="2091"/>
      <c r="AG13" s="2091"/>
      <c r="AH13" s="2091"/>
      <c r="AI13" s="2091"/>
      <c r="AJ13" s="2091"/>
      <c r="AK13" s="2091"/>
      <c r="AL13" s="2091"/>
      <c r="AM13" s="2091"/>
      <c r="AP13" s="359"/>
      <c r="AQ13" s="359"/>
      <c r="AR13" s="359"/>
      <c r="AS13" s="359"/>
      <c r="AT13" s="359"/>
      <c r="AU13" s="359"/>
      <c r="AV13" s="359"/>
      <c r="AW13" s="359"/>
      <c r="AX13" s="359"/>
    </row>
    <row r="14" spans="3:53" ht="18.75" customHeight="1">
      <c r="AP14" s="359"/>
      <c r="AQ14" s="359"/>
      <c r="AR14" s="359"/>
      <c r="AS14" s="359"/>
      <c r="AT14" s="359"/>
      <c r="AU14" s="359"/>
      <c r="AV14" s="359"/>
      <c r="AW14" s="359"/>
      <c r="AX14" s="359"/>
    </row>
    <row r="15" spans="3:53" ht="18.75" customHeight="1">
      <c r="C15" s="474" t="s">
        <v>3581</v>
      </c>
      <c r="D15" s="475"/>
      <c r="E15" s="487" t="s">
        <v>3624</v>
      </c>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88"/>
      <c r="AF15" s="2239" t="s">
        <v>3623</v>
      </c>
      <c r="AG15" s="2240"/>
      <c r="AH15" s="2240"/>
      <c r="AI15" s="2240"/>
      <c r="AJ15" s="2240"/>
      <c r="AK15" s="2240"/>
      <c r="AL15" s="2240"/>
      <c r="AM15" s="2241"/>
      <c r="AP15" s="359"/>
      <c r="AQ15" s="359"/>
      <c r="AR15" s="359"/>
      <c r="AS15" s="359"/>
      <c r="AT15" s="359"/>
      <c r="AU15" s="359"/>
      <c r="AV15" s="359"/>
      <c r="AW15" s="359"/>
      <c r="AX15" s="359"/>
    </row>
    <row r="16" spans="3:53" ht="18.75" customHeight="1">
      <c r="C16" s="476"/>
      <c r="D16" s="477"/>
      <c r="E16" s="489" t="s">
        <v>3625</v>
      </c>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8"/>
      <c r="AF16" s="477"/>
      <c r="AG16" s="477"/>
      <c r="AH16" s="477"/>
      <c r="AI16" s="477"/>
      <c r="AJ16" s="477"/>
      <c r="AK16" s="477"/>
      <c r="AL16" s="477"/>
      <c r="AM16" s="478"/>
      <c r="AP16" s="359"/>
      <c r="AQ16" s="359"/>
      <c r="AR16" s="359"/>
      <c r="AS16" s="359"/>
      <c r="AT16" s="359"/>
      <c r="AU16" s="359"/>
      <c r="AV16" s="359"/>
      <c r="AW16" s="359"/>
      <c r="AX16" s="359"/>
    </row>
    <row r="17" spans="3:50" ht="18.75" customHeight="1">
      <c r="C17" s="479" t="s">
        <v>3583</v>
      </c>
      <c r="D17" s="480"/>
      <c r="E17" s="490" t="s">
        <v>3626</v>
      </c>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91"/>
      <c r="AF17" s="2242" t="s">
        <v>3623</v>
      </c>
      <c r="AG17" s="2243"/>
      <c r="AH17" s="2243"/>
      <c r="AI17" s="2243"/>
      <c r="AJ17" s="2243"/>
      <c r="AK17" s="2243"/>
      <c r="AL17" s="2243"/>
      <c r="AM17" s="2244"/>
      <c r="AP17" s="359"/>
      <c r="AQ17" s="359"/>
      <c r="AR17" s="359"/>
      <c r="AS17" s="359"/>
      <c r="AT17" s="359"/>
      <c r="AU17" s="359"/>
      <c r="AV17" s="359"/>
      <c r="AW17" s="359"/>
      <c r="AX17" s="359"/>
    </row>
    <row r="18" spans="3:50" ht="18.75" customHeight="1">
      <c r="C18" s="474" t="s">
        <v>3627</v>
      </c>
      <c r="D18" s="475"/>
      <c r="E18" s="487" t="s">
        <v>3628</v>
      </c>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88"/>
      <c r="AF18" s="2239" t="s">
        <v>3623</v>
      </c>
      <c r="AG18" s="2240"/>
      <c r="AH18" s="2240"/>
      <c r="AI18" s="2240"/>
      <c r="AJ18" s="2240"/>
      <c r="AK18" s="2240"/>
      <c r="AL18" s="2240"/>
      <c r="AM18" s="2241"/>
      <c r="AP18" s="359"/>
      <c r="AQ18" s="359"/>
      <c r="AR18" s="359"/>
      <c r="AS18" s="359"/>
      <c r="AT18" s="359"/>
      <c r="AU18" s="359"/>
      <c r="AV18" s="359"/>
      <c r="AW18" s="359"/>
      <c r="AX18" s="359"/>
    </row>
    <row r="19" spans="3:50" ht="18.75" customHeight="1">
      <c r="C19" s="481"/>
      <c r="E19" s="492" t="s">
        <v>3629</v>
      </c>
      <c r="AE19" s="482"/>
      <c r="AM19" s="482"/>
      <c r="AP19" s="359"/>
      <c r="AQ19" s="359"/>
      <c r="AR19" s="359"/>
      <c r="AS19" s="359"/>
      <c r="AT19" s="359"/>
      <c r="AU19" s="359"/>
      <c r="AV19" s="359"/>
      <c r="AW19" s="359"/>
      <c r="AX19" s="359"/>
    </row>
    <row r="20" spans="3:50" ht="18.75" customHeight="1">
      <c r="C20" s="476"/>
      <c r="D20" s="477"/>
      <c r="E20" s="489" t="s">
        <v>3630</v>
      </c>
      <c r="F20" s="477"/>
      <c r="G20" s="477"/>
      <c r="H20" s="2238"/>
      <c r="I20" s="1359"/>
      <c r="J20" s="1359"/>
      <c r="K20" s="1359"/>
      <c r="L20" s="1359"/>
      <c r="M20" s="1359"/>
      <c r="N20" s="1359"/>
      <c r="O20" s="1359"/>
      <c r="P20" s="1359"/>
      <c r="Q20" s="1359"/>
      <c r="R20" s="1359"/>
      <c r="S20" s="1359"/>
      <c r="T20" s="1359"/>
      <c r="U20" s="1359"/>
      <c r="V20" s="1359"/>
      <c r="W20" s="1359"/>
      <c r="X20" s="1359"/>
      <c r="Y20" s="1359"/>
      <c r="Z20" s="1359"/>
      <c r="AA20" s="1359"/>
      <c r="AB20" s="477"/>
      <c r="AC20" s="493" t="s">
        <v>3631</v>
      </c>
      <c r="AD20" s="477"/>
      <c r="AE20" s="478"/>
      <c r="AF20" s="477"/>
      <c r="AG20" s="477"/>
      <c r="AH20" s="477"/>
      <c r="AI20" s="477"/>
      <c r="AJ20" s="477"/>
      <c r="AK20" s="477"/>
      <c r="AL20" s="477"/>
      <c r="AM20" s="478"/>
      <c r="AP20" s="359"/>
      <c r="AQ20" s="359"/>
      <c r="AR20" s="359"/>
      <c r="AS20" s="359"/>
      <c r="AT20" s="359"/>
      <c r="AU20" s="359"/>
      <c r="AV20" s="359"/>
      <c r="AW20" s="359"/>
      <c r="AX20" s="359"/>
    </row>
    <row r="21" spans="3:50" ht="18.75" customHeight="1">
      <c r="C21" s="483" t="s">
        <v>3586</v>
      </c>
      <c r="D21" s="475"/>
      <c r="E21" s="487" t="s">
        <v>3632</v>
      </c>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88"/>
      <c r="AF21" s="2239" t="s">
        <v>3623</v>
      </c>
      <c r="AG21" s="2240"/>
      <c r="AH21" s="2240"/>
      <c r="AI21" s="2240"/>
      <c r="AJ21" s="2240"/>
      <c r="AK21" s="2240"/>
      <c r="AL21" s="2240"/>
      <c r="AM21" s="2241"/>
      <c r="AP21" s="359"/>
      <c r="AQ21" s="359"/>
      <c r="AR21" s="359"/>
      <c r="AS21" s="359"/>
      <c r="AT21" s="359"/>
      <c r="AU21" s="359"/>
      <c r="AV21" s="359"/>
      <c r="AW21" s="359"/>
      <c r="AX21" s="359"/>
    </row>
    <row r="22" spans="3:50" ht="18.75" customHeight="1">
      <c r="C22" s="484"/>
      <c r="E22" s="492" t="s">
        <v>3633</v>
      </c>
      <c r="AE22" s="482"/>
      <c r="AM22" s="482"/>
      <c r="AP22" s="359"/>
      <c r="AQ22" s="359"/>
      <c r="AR22" s="359"/>
      <c r="AS22" s="359"/>
      <c r="AT22" s="359"/>
      <c r="AU22" s="359"/>
      <c r="AV22" s="359"/>
      <c r="AW22" s="359"/>
      <c r="AX22" s="359"/>
    </row>
    <row r="23" spans="3:50" ht="18.75" customHeight="1">
      <c r="C23" s="476"/>
      <c r="D23" s="477"/>
      <c r="E23" s="489" t="s">
        <v>3634</v>
      </c>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8"/>
      <c r="AF23" s="2245" t="s">
        <v>3638</v>
      </c>
      <c r="AG23" s="2246"/>
      <c r="AH23" s="2246"/>
      <c r="AI23" s="2246"/>
      <c r="AJ23" s="2246"/>
      <c r="AK23" s="2246"/>
      <c r="AL23" s="2246"/>
      <c r="AM23" s="2247"/>
      <c r="AP23" s="359"/>
      <c r="AQ23" s="359"/>
      <c r="AR23" s="359"/>
      <c r="AS23" s="359"/>
      <c r="AT23" s="359"/>
      <c r="AU23" s="359"/>
      <c r="AV23" s="359"/>
      <c r="AW23" s="359"/>
      <c r="AX23" s="359"/>
    </row>
    <row r="24" spans="3:50" ht="18.75" customHeight="1">
      <c r="C24" s="483" t="s">
        <v>3588</v>
      </c>
      <c r="D24" s="475"/>
      <c r="E24" s="487" t="s">
        <v>3639</v>
      </c>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5"/>
      <c r="AE24" s="488"/>
      <c r="AF24" s="2239" t="s">
        <v>3623</v>
      </c>
      <c r="AG24" s="2240"/>
      <c r="AH24" s="2240"/>
      <c r="AI24" s="2240"/>
      <c r="AJ24" s="2240"/>
      <c r="AK24" s="2240"/>
      <c r="AL24" s="2240"/>
      <c r="AM24" s="2241"/>
      <c r="AP24" s="359"/>
      <c r="AQ24" s="359"/>
      <c r="AR24" s="359"/>
      <c r="AS24" s="359"/>
      <c r="AT24" s="359"/>
      <c r="AU24" s="359"/>
      <c r="AV24" s="359"/>
      <c r="AW24" s="359"/>
      <c r="AX24" s="359"/>
    </row>
    <row r="25" spans="3:50" ht="18.75" customHeight="1">
      <c r="C25" s="476"/>
      <c r="D25" s="477"/>
      <c r="E25" s="489" t="s">
        <v>3640</v>
      </c>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8"/>
      <c r="AF25" s="477"/>
      <c r="AG25" s="477"/>
      <c r="AH25" s="477"/>
      <c r="AI25" s="477"/>
      <c r="AJ25" s="477"/>
      <c r="AK25" s="477"/>
      <c r="AL25" s="477"/>
      <c r="AM25" s="478"/>
      <c r="AP25" s="359"/>
      <c r="AQ25" s="359"/>
      <c r="AR25" s="359"/>
      <c r="AS25" s="359"/>
      <c r="AT25" s="359"/>
      <c r="AU25" s="359"/>
      <c r="AV25" s="359"/>
      <c r="AW25" s="359"/>
      <c r="AX25" s="359"/>
    </row>
    <row r="26" spans="3:50" ht="18.75" customHeight="1">
      <c r="C26" s="474" t="s">
        <v>3593</v>
      </c>
      <c r="D26" s="475"/>
      <c r="E26" s="487" t="s">
        <v>3641</v>
      </c>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488"/>
      <c r="AF26" s="2239" t="s">
        <v>3623</v>
      </c>
      <c r="AG26" s="2240"/>
      <c r="AH26" s="2240"/>
      <c r="AI26" s="2240"/>
      <c r="AJ26" s="2240"/>
      <c r="AK26" s="2240"/>
      <c r="AL26" s="2240"/>
      <c r="AM26" s="2241"/>
      <c r="AP26" s="359"/>
      <c r="AQ26" s="359"/>
      <c r="AR26" s="359"/>
      <c r="AS26" s="359"/>
      <c r="AT26" s="359"/>
      <c r="AU26" s="359"/>
      <c r="AV26" s="359"/>
      <c r="AW26" s="359"/>
      <c r="AX26" s="359"/>
    </row>
    <row r="27" spans="3:50" ht="18.75" customHeight="1">
      <c r="C27" s="485"/>
      <c r="D27" s="477"/>
      <c r="E27" s="489" t="s">
        <v>3642</v>
      </c>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8"/>
      <c r="AF27" s="477"/>
      <c r="AG27" s="477"/>
      <c r="AH27" s="477"/>
      <c r="AI27" s="477"/>
      <c r="AJ27" s="477"/>
      <c r="AK27" s="477"/>
      <c r="AL27" s="477"/>
      <c r="AM27" s="478"/>
      <c r="AP27" s="359"/>
      <c r="AQ27" s="359"/>
      <c r="AR27" s="359"/>
      <c r="AS27" s="359"/>
      <c r="AT27" s="359"/>
      <c r="AU27" s="359"/>
      <c r="AV27" s="359"/>
      <c r="AW27" s="359"/>
      <c r="AX27" s="359"/>
    </row>
    <row r="28" spans="3:50" ht="18.75" customHeight="1">
      <c r="C28" s="479" t="s">
        <v>3600</v>
      </c>
      <c r="D28" s="480"/>
      <c r="E28" s="490" t="s">
        <v>3643</v>
      </c>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91"/>
      <c r="AF28" s="2242" t="s">
        <v>3623</v>
      </c>
      <c r="AG28" s="2243"/>
      <c r="AH28" s="2243"/>
      <c r="AI28" s="2243"/>
      <c r="AJ28" s="2243"/>
      <c r="AK28" s="2243"/>
      <c r="AL28" s="2243"/>
      <c r="AM28" s="2244"/>
      <c r="AP28" s="359"/>
      <c r="AQ28" s="359"/>
      <c r="AR28" s="359"/>
      <c r="AS28" s="359"/>
      <c r="AT28" s="359"/>
      <c r="AU28" s="359"/>
      <c r="AV28" s="359"/>
      <c r="AW28" s="359"/>
      <c r="AX28" s="359"/>
    </row>
    <row r="29" spans="3:50" ht="18.75" customHeight="1">
      <c r="C29" s="474" t="s">
        <v>3601</v>
      </c>
      <c r="D29" s="475"/>
      <c r="E29" s="487" t="s">
        <v>3644</v>
      </c>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88"/>
      <c r="AF29" s="2239" t="s">
        <v>3623</v>
      </c>
      <c r="AG29" s="2240"/>
      <c r="AH29" s="2240"/>
      <c r="AI29" s="2240"/>
      <c r="AJ29" s="2240"/>
      <c r="AK29" s="2240"/>
      <c r="AL29" s="2240"/>
      <c r="AM29" s="2241"/>
      <c r="AP29" s="359"/>
      <c r="AQ29" s="359"/>
      <c r="AR29" s="359"/>
      <c r="AS29" s="359"/>
      <c r="AT29" s="359"/>
      <c r="AU29" s="359"/>
      <c r="AV29" s="359"/>
      <c r="AW29" s="359"/>
      <c r="AX29" s="359"/>
    </row>
    <row r="30" spans="3:50" ht="18.75" customHeight="1">
      <c r="C30" s="476"/>
      <c r="D30" s="477"/>
      <c r="E30" s="489" t="s">
        <v>3645</v>
      </c>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8"/>
      <c r="AF30" s="477"/>
      <c r="AG30" s="477"/>
      <c r="AH30" s="477"/>
      <c r="AI30" s="477"/>
      <c r="AJ30" s="477"/>
      <c r="AK30" s="477"/>
      <c r="AL30" s="477"/>
      <c r="AM30" s="478"/>
      <c r="AP30" s="359"/>
      <c r="AQ30" s="359"/>
      <c r="AR30" s="359"/>
      <c r="AS30" s="359"/>
      <c r="AT30" s="359"/>
      <c r="AU30" s="359"/>
      <c r="AV30" s="359"/>
      <c r="AW30" s="359"/>
      <c r="AX30" s="359"/>
    </row>
    <row r="31" spans="3:50" ht="18.75" customHeight="1">
      <c r="C31" s="474" t="s">
        <v>3646</v>
      </c>
      <c r="D31" s="475"/>
      <c r="E31" s="487" t="s">
        <v>3647</v>
      </c>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5"/>
      <c r="AD31" s="475"/>
      <c r="AE31" s="488"/>
      <c r="AF31" s="2239" t="s">
        <v>3623</v>
      </c>
      <c r="AG31" s="2240"/>
      <c r="AH31" s="2240"/>
      <c r="AI31" s="2240"/>
      <c r="AJ31" s="2240"/>
      <c r="AK31" s="2240"/>
      <c r="AL31" s="2240"/>
      <c r="AM31" s="2241"/>
      <c r="AP31" s="359"/>
      <c r="AQ31" s="359"/>
      <c r="AR31" s="359"/>
      <c r="AS31" s="359"/>
      <c r="AT31" s="359"/>
      <c r="AU31" s="359"/>
      <c r="AV31" s="359"/>
      <c r="AW31" s="359"/>
      <c r="AX31" s="359"/>
    </row>
    <row r="32" spans="3:50" ht="18.75" customHeight="1">
      <c r="C32" s="485"/>
      <c r="D32" s="477"/>
      <c r="E32" s="489" t="s">
        <v>3648</v>
      </c>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8"/>
      <c r="AF32" s="477"/>
      <c r="AG32" s="477"/>
      <c r="AH32" s="477"/>
      <c r="AI32" s="477"/>
      <c r="AJ32" s="477"/>
      <c r="AK32" s="477"/>
      <c r="AL32" s="477"/>
      <c r="AM32" s="478"/>
      <c r="AP32" s="359"/>
      <c r="AQ32" s="359"/>
      <c r="AR32" s="359"/>
      <c r="AS32" s="359"/>
      <c r="AT32" s="359"/>
      <c r="AU32" s="359"/>
      <c r="AV32" s="359"/>
      <c r="AW32" s="359"/>
      <c r="AX32" s="359"/>
    </row>
    <row r="33" spans="3:50" ht="18.75" customHeight="1">
      <c r="C33" s="474" t="s">
        <v>3649</v>
      </c>
      <c r="D33" s="475"/>
      <c r="E33" s="487" t="s">
        <v>3650</v>
      </c>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88"/>
      <c r="AF33" s="2239" t="s">
        <v>3623</v>
      </c>
      <c r="AG33" s="2240"/>
      <c r="AH33" s="2240"/>
      <c r="AI33" s="2240"/>
      <c r="AJ33" s="2240"/>
      <c r="AK33" s="2240"/>
      <c r="AL33" s="2240"/>
      <c r="AM33" s="2241"/>
      <c r="AP33" s="359"/>
      <c r="AQ33" s="359"/>
      <c r="AR33" s="359"/>
      <c r="AS33" s="359"/>
      <c r="AT33" s="359"/>
      <c r="AU33" s="359"/>
      <c r="AV33" s="359"/>
      <c r="AW33" s="359"/>
      <c r="AX33" s="359"/>
    </row>
    <row r="34" spans="3:50" ht="18.75" customHeight="1">
      <c r="C34" s="476"/>
      <c r="D34" s="477"/>
      <c r="E34" s="489" t="s">
        <v>3651</v>
      </c>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8"/>
      <c r="AF34" s="477"/>
      <c r="AG34" s="477"/>
      <c r="AH34" s="477"/>
      <c r="AI34" s="477"/>
      <c r="AJ34" s="477"/>
      <c r="AK34" s="477"/>
      <c r="AL34" s="477"/>
      <c r="AM34" s="478"/>
      <c r="AP34" s="359"/>
      <c r="AQ34" s="359"/>
      <c r="AR34" s="359"/>
      <c r="AS34" s="359"/>
      <c r="AT34" s="359"/>
      <c r="AU34" s="359"/>
      <c r="AV34" s="359"/>
      <c r="AW34" s="359"/>
      <c r="AX34" s="359"/>
    </row>
    <row r="35" spans="3:50" ht="18.75" customHeight="1">
      <c r="C35" s="483" t="s">
        <v>3652</v>
      </c>
      <c r="D35" s="475"/>
      <c r="E35" s="487" t="s">
        <v>3653</v>
      </c>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5"/>
      <c r="AD35" s="475"/>
      <c r="AE35" s="488"/>
      <c r="AF35" s="2239" t="s">
        <v>3623</v>
      </c>
      <c r="AG35" s="2240"/>
      <c r="AH35" s="2240"/>
      <c r="AI35" s="2240"/>
      <c r="AJ35" s="2240"/>
      <c r="AK35" s="2240"/>
      <c r="AL35" s="2240"/>
      <c r="AM35" s="2241"/>
      <c r="AP35" s="359"/>
      <c r="AQ35" s="359"/>
      <c r="AR35" s="359"/>
      <c r="AS35" s="359"/>
      <c r="AT35" s="359"/>
      <c r="AU35" s="359"/>
      <c r="AV35" s="359"/>
      <c r="AW35" s="359"/>
      <c r="AX35" s="359"/>
    </row>
    <row r="36" spans="3:50" ht="18.75" customHeight="1">
      <c r="C36" s="481"/>
      <c r="E36" s="492" t="s">
        <v>3654</v>
      </c>
      <c r="AE36" s="482"/>
      <c r="AM36" s="482"/>
      <c r="AP36" s="359"/>
      <c r="AQ36" s="359"/>
      <c r="AR36" s="359"/>
      <c r="AS36" s="359"/>
      <c r="AT36" s="359"/>
      <c r="AU36" s="359"/>
      <c r="AV36" s="359"/>
      <c r="AW36" s="359"/>
      <c r="AX36" s="359"/>
    </row>
    <row r="37" spans="3:50" ht="18.75" customHeight="1">
      <c r="C37" s="485"/>
      <c r="D37" s="477"/>
      <c r="E37" s="489" t="s">
        <v>3655</v>
      </c>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8"/>
      <c r="AF37" s="477"/>
      <c r="AG37" s="477"/>
      <c r="AH37" s="477"/>
      <c r="AI37" s="477"/>
      <c r="AJ37" s="477"/>
      <c r="AK37" s="477"/>
      <c r="AL37" s="477"/>
      <c r="AM37" s="478"/>
      <c r="AP37" s="359"/>
      <c r="AQ37" s="359"/>
      <c r="AR37" s="359"/>
      <c r="AS37" s="359"/>
      <c r="AT37" s="359"/>
      <c r="AU37" s="359"/>
      <c r="AV37" s="359"/>
      <c r="AW37" s="359"/>
      <c r="AX37" s="359"/>
    </row>
    <row r="38" spans="3:50" ht="18.75" customHeight="1">
      <c r="C38" s="474" t="s">
        <v>3656</v>
      </c>
      <c r="D38" s="475"/>
      <c r="E38" s="487" t="s">
        <v>3657</v>
      </c>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88"/>
      <c r="AF38" s="2239" t="s">
        <v>3623</v>
      </c>
      <c r="AG38" s="2240"/>
      <c r="AH38" s="2240"/>
      <c r="AI38" s="2240"/>
      <c r="AJ38" s="2240"/>
      <c r="AK38" s="2240"/>
      <c r="AL38" s="2240"/>
      <c r="AM38" s="2241"/>
      <c r="AP38" s="359"/>
      <c r="AQ38" s="359"/>
      <c r="AR38" s="359"/>
      <c r="AS38" s="359"/>
      <c r="AT38" s="359"/>
      <c r="AU38" s="359"/>
      <c r="AV38" s="359"/>
      <c r="AW38" s="359"/>
      <c r="AX38" s="359"/>
    </row>
    <row r="39" spans="3:50" ht="18.75" customHeight="1">
      <c r="C39" s="476"/>
      <c r="D39" s="477"/>
      <c r="E39" s="489" t="s">
        <v>3658</v>
      </c>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8"/>
      <c r="AF39" s="477"/>
      <c r="AG39" s="477"/>
      <c r="AH39" s="477"/>
      <c r="AI39" s="477"/>
      <c r="AJ39" s="477"/>
      <c r="AK39" s="477"/>
      <c r="AL39" s="477"/>
      <c r="AM39" s="478"/>
      <c r="AP39" s="359"/>
      <c r="AQ39" s="359"/>
      <c r="AR39" s="359"/>
      <c r="AS39" s="359"/>
      <c r="AT39" s="359"/>
      <c r="AU39" s="359"/>
      <c r="AV39" s="359"/>
      <c r="AW39" s="359"/>
      <c r="AX39" s="359"/>
    </row>
    <row r="40" spans="3:50" ht="18.75" customHeight="1">
      <c r="C40" s="486" t="s">
        <v>3659</v>
      </c>
      <c r="D40" s="480"/>
      <c r="E40" s="490" t="s">
        <v>3660</v>
      </c>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91"/>
      <c r="AF40" s="2242" t="s">
        <v>3623</v>
      </c>
      <c r="AG40" s="2243"/>
      <c r="AH40" s="2243"/>
      <c r="AI40" s="2243"/>
      <c r="AJ40" s="2243"/>
      <c r="AK40" s="2243"/>
      <c r="AL40" s="2243"/>
      <c r="AM40" s="2244"/>
      <c r="AP40" s="359"/>
      <c r="AQ40" s="359"/>
      <c r="AR40" s="359"/>
      <c r="AS40" s="359"/>
      <c r="AT40" s="359"/>
      <c r="AU40" s="359"/>
      <c r="AV40" s="359"/>
      <c r="AW40" s="359"/>
      <c r="AX40" s="359"/>
    </row>
    <row r="41" spans="3:50" ht="18.75" customHeight="1">
      <c r="E41" s="472"/>
      <c r="AP41" s="359"/>
      <c r="AQ41" s="359"/>
      <c r="AR41" s="359"/>
      <c r="AS41" s="359"/>
      <c r="AT41" s="359"/>
      <c r="AU41" s="359"/>
      <c r="AV41" s="359"/>
      <c r="AW41" s="359"/>
      <c r="AX41" s="359"/>
    </row>
    <row r="42" spans="3:50" ht="18.75" customHeight="1">
      <c r="E42" s="472"/>
      <c r="AP42" s="359"/>
      <c r="AQ42" s="359"/>
      <c r="AR42" s="359"/>
      <c r="AS42" s="359"/>
      <c r="AT42" s="359"/>
      <c r="AU42" s="359"/>
      <c r="AV42" s="359"/>
      <c r="AW42" s="359"/>
      <c r="AX42" s="359"/>
    </row>
    <row r="43" spans="3:50" ht="18.75" customHeight="1">
      <c r="C43" s="361"/>
      <c r="E43" s="472"/>
      <c r="AP43" s="359"/>
      <c r="AQ43" s="359"/>
      <c r="AR43" s="359"/>
      <c r="AS43" s="359"/>
      <c r="AT43" s="359"/>
      <c r="AU43" s="359"/>
      <c r="AV43" s="359"/>
      <c r="AW43" s="359"/>
      <c r="AX43" s="359"/>
    </row>
    <row r="44" spans="3:50" ht="18.75" customHeight="1">
      <c r="E44" s="472"/>
      <c r="AP44" s="359"/>
      <c r="AQ44" s="359"/>
      <c r="AR44" s="359"/>
      <c r="AS44" s="359"/>
      <c r="AT44" s="359"/>
      <c r="AU44" s="359"/>
      <c r="AV44" s="359"/>
      <c r="AW44" s="359"/>
      <c r="AX44" s="359"/>
    </row>
    <row r="45" spans="3:50" ht="18.75" customHeight="1">
      <c r="E45" s="472"/>
      <c r="AP45" s="359"/>
      <c r="AQ45" s="359"/>
      <c r="AR45" s="359"/>
      <c r="AS45" s="359"/>
      <c r="AT45" s="359"/>
      <c r="AU45" s="359"/>
      <c r="AV45" s="359"/>
      <c r="AW45" s="359"/>
      <c r="AX45" s="359"/>
    </row>
    <row r="46" spans="3:50" ht="18.75" customHeight="1">
      <c r="E46" s="472"/>
      <c r="AP46" s="359"/>
      <c r="AQ46" s="359"/>
      <c r="AR46" s="359"/>
      <c r="AS46" s="359"/>
      <c r="AT46" s="359"/>
      <c r="AU46" s="359"/>
      <c r="AV46" s="359"/>
      <c r="AW46" s="359"/>
      <c r="AX46" s="359"/>
    </row>
    <row r="47" spans="3:50" ht="18.75" customHeight="1">
      <c r="E47" s="472"/>
      <c r="AP47" s="359"/>
      <c r="AQ47" s="359"/>
      <c r="AR47" s="359"/>
      <c r="AS47" s="359"/>
      <c r="AT47" s="359"/>
      <c r="AU47" s="359"/>
      <c r="AV47" s="359"/>
      <c r="AW47" s="359"/>
      <c r="AX47" s="359"/>
    </row>
    <row r="48" spans="3:50" ht="18.75" customHeight="1">
      <c r="E48" s="472"/>
      <c r="AP48" s="359"/>
      <c r="AQ48" s="359"/>
      <c r="AR48" s="359"/>
      <c r="AS48" s="359"/>
      <c r="AT48" s="359"/>
      <c r="AU48" s="359"/>
      <c r="AV48" s="359"/>
      <c r="AW48" s="359"/>
      <c r="AX48" s="359"/>
    </row>
    <row r="49" spans="1:50"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row>
  </sheetData>
  <sheetProtection algorithmName="SHA-512" hashValue="ahleSWiAzsSUoP83DtAp60NBR0x2I8FJzJqNrVZCiQOgGT9D9s1GocII3pxXyYWVfNuyFkxo6OZ1sVyFo37w6w==" saltValue="7qrGMcbjBKyTcWHoyVPamQ==" spinCount="100000" sheet="1" objects="1" scenarios="1"/>
  <mergeCells count="29">
    <mergeCell ref="AF35:AM35"/>
    <mergeCell ref="AF38:AM38"/>
    <mergeCell ref="AF40:AM40"/>
    <mergeCell ref="C7:E7"/>
    <mergeCell ref="C8:E8"/>
    <mergeCell ref="AF24:AM24"/>
    <mergeCell ref="AF26:AM26"/>
    <mergeCell ref="AF28:AM28"/>
    <mergeCell ref="AF29:AM29"/>
    <mergeCell ref="AF31:AM31"/>
    <mergeCell ref="AF33:AM33"/>
    <mergeCell ref="AF15:AM15"/>
    <mergeCell ref="AF17:AM17"/>
    <mergeCell ref="AF18:AM18"/>
    <mergeCell ref="AF21:AM21"/>
    <mergeCell ref="AF23:AM23"/>
    <mergeCell ref="E3:AK4"/>
    <mergeCell ref="AE5:AM5"/>
    <mergeCell ref="M10:R10"/>
    <mergeCell ref="T10:AM10"/>
    <mergeCell ref="H20:AA20"/>
    <mergeCell ref="F7:V7"/>
    <mergeCell ref="F8:V8"/>
    <mergeCell ref="M11:R11"/>
    <mergeCell ref="T11:AM11"/>
    <mergeCell ref="M12:R12"/>
    <mergeCell ref="T12:AM12"/>
    <mergeCell ref="M13:R13"/>
    <mergeCell ref="T13:AM13"/>
  </mergeCells>
  <phoneticPr fontId="23"/>
  <dataValidations count="3">
    <dataValidation imeMode="hiragana" allowBlank="1" showInputMessage="1" showErrorMessage="1" sqref="A49:AO1048576 A1 AL1:AM1 D1:E1 E3 AQ21:XFD30 AP31:XFD1048576 AP4:AX20 AP1:AX2 AY1:AY20 AZ1:BA1 BB1:XFD20 AZ5:BA20" xr:uid="{C3E08D8D-1C9E-4739-B110-DBDCFFE5E1A2}"/>
    <dataValidation type="list" allowBlank="1" showInputMessage="1" showErrorMessage="1" sqref="AF15:AM15 AF17:AM18 AF21:AM21 AF24:AM24 AF26:AM26 AF28:AM29 AF31:AM31 AF33:AM33 AF35:AM35 AF38:AM38 AF40:AM40" xr:uid="{C353E416-1E96-4B61-B2D9-673E522EC472}">
      <formula1>$AZ$2:$AZ$4</formula1>
    </dataValidation>
    <dataValidation type="list" allowBlank="1" showInputMessage="1" showErrorMessage="1" sqref="AF23:AM23" xr:uid="{2EC05B88-B0E5-4F7C-97EE-A8C190322F6C}">
      <formula1>$BA$2:$BA$4</formula1>
    </dataValidation>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CBEB-D1F7-4AA7-93A6-E9D7D238BD4E}">
  <sheetPr>
    <tabColor rgb="FF6666FF"/>
    <pageSetUpPr fitToPage="1"/>
  </sheetPr>
  <dimension ref="A1:AX62"/>
  <sheetViews>
    <sheetView showGridLines="0" showRowColHeaders="0" zoomScaleNormal="100" workbookViewId="0"/>
  </sheetViews>
  <sheetFormatPr defaultColWidth="0" defaultRowHeight="15" customHeight="1" zeroHeight="1"/>
  <cols>
    <col min="1" max="1" width="2.75" style="358" customWidth="1"/>
    <col min="2" max="40" width="2.5" style="358" customWidth="1"/>
    <col min="41" max="41" width="2.75" style="358" customWidth="1"/>
    <col min="42" max="50" width="2.5" style="358" customWidth="1"/>
    <col min="51" max="16384" width="2.5" style="358" hidden="1"/>
  </cols>
  <sheetData>
    <row r="1" spans="1:50" ht="18.75" customHeight="1">
      <c r="AP1" s="359"/>
      <c r="AQ1" s="359"/>
      <c r="AR1" s="359"/>
      <c r="AS1" s="359"/>
      <c r="AT1" s="359"/>
      <c r="AU1" s="359"/>
      <c r="AV1" s="359"/>
      <c r="AW1" s="359"/>
      <c r="AX1" s="359"/>
    </row>
    <row r="2" spans="1:50" ht="18.75" customHeight="1">
      <c r="E2" s="2290" t="s">
        <v>3665</v>
      </c>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P2" s="359"/>
      <c r="AQ2" s="359"/>
      <c r="AR2" s="359"/>
      <c r="AS2" s="359"/>
      <c r="AT2" s="359"/>
      <c r="AU2" s="359"/>
      <c r="AV2" s="359"/>
      <c r="AW2" s="359"/>
      <c r="AX2" s="359"/>
    </row>
    <row r="3" spans="1:50" ht="18.75" customHeight="1">
      <c r="E3" s="2290"/>
      <c r="F3" s="2290"/>
      <c r="G3" s="2290"/>
      <c r="H3" s="2290"/>
      <c r="I3" s="2290"/>
      <c r="J3" s="2290"/>
      <c r="K3" s="2290"/>
      <c r="L3" s="2290"/>
      <c r="M3" s="2290"/>
      <c r="N3" s="2290"/>
      <c r="O3" s="2290"/>
      <c r="P3" s="2290"/>
      <c r="Q3" s="2290"/>
      <c r="R3" s="2290"/>
      <c r="S3" s="2290"/>
      <c r="T3" s="2290"/>
      <c r="U3" s="2290"/>
      <c r="V3" s="2290"/>
      <c r="W3" s="2290"/>
      <c r="X3" s="2290"/>
      <c r="Y3" s="2290"/>
      <c r="Z3" s="2290"/>
      <c r="AA3" s="2290"/>
      <c r="AB3" s="2290"/>
      <c r="AC3" s="2290"/>
      <c r="AD3" s="2290"/>
      <c r="AE3" s="2290"/>
      <c r="AF3" s="2290"/>
      <c r="AG3" s="2290"/>
      <c r="AH3" s="2290"/>
      <c r="AI3" s="2290"/>
      <c r="AJ3" s="2290"/>
      <c r="AK3" s="2290"/>
      <c r="AP3" s="28"/>
      <c r="AQ3" s="28"/>
      <c r="AR3" s="28"/>
      <c r="AS3" s="28"/>
      <c r="AT3" s="28"/>
      <c r="AU3" s="28"/>
      <c r="AV3" s="28"/>
      <c r="AW3" s="28"/>
      <c r="AX3" s="28"/>
    </row>
    <row r="4" spans="1:50" ht="18.75" customHeight="1">
      <c r="N4" s="466"/>
      <c r="S4" s="1993" t="s">
        <v>3451</v>
      </c>
      <c r="T4" s="2086"/>
      <c r="U4" s="2086"/>
      <c r="V4" s="2086"/>
      <c r="W4" s="467"/>
      <c r="X4" s="2291" t="str">
        <f>IF(★入力画面!$W$295="","大臣･千葉県知事（　　）第　       　号",★入力画面!$BL$295)</f>
        <v>大臣･千葉県知事（　　）第　       　号</v>
      </c>
      <c r="Y4" s="2237"/>
      <c r="Z4" s="2237"/>
      <c r="AA4" s="2237"/>
      <c r="AB4" s="2237"/>
      <c r="AC4" s="2237"/>
      <c r="AD4" s="2237"/>
      <c r="AE4" s="2237"/>
      <c r="AF4" s="2237"/>
      <c r="AG4" s="2237"/>
      <c r="AH4" s="2237"/>
      <c r="AI4" s="2237"/>
      <c r="AJ4" s="2237"/>
      <c r="AK4" s="2237"/>
      <c r="AL4" s="2237"/>
      <c r="AM4" s="2237"/>
      <c r="AP4" s="359"/>
      <c r="AQ4" s="359"/>
      <c r="AR4" s="359"/>
      <c r="AS4" s="359"/>
      <c r="AT4" s="359"/>
      <c r="AU4" s="359"/>
      <c r="AV4" s="359"/>
      <c r="AW4" s="359"/>
      <c r="AX4" s="359"/>
    </row>
    <row r="5" spans="1:50" ht="18.75" customHeight="1">
      <c r="N5" s="466"/>
      <c r="S5" s="1993" t="s">
        <v>3666</v>
      </c>
      <c r="T5" s="2086"/>
      <c r="U5" s="2086"/>
      <c r="V5" s="2086"/>
      <c r="X5" s="2236" t="str">
        <f>IF(RIGHT(★入力画面!$BL$2,1)="1",★入力画面!$BL$30,IF(RIGHT(★入力画面!$BL$2,1)="2",★入力画面!$BL$64,""))</f>
        <v/>
      </c>
      <c r="Y5" s="2237"/>
      <c r="Z5" s="2237"/>
      <c r="AA5" s="2237"/>
      <c r="AB5" s="2237"/>
      <c r="AC5" s="2237"/>
      <c r="AD5" s="2237"/>
      <c r="AE5" s="2237"/>
      <c r="AF5" s="2237"/>
      <c r="AG5" s="2237"/>
      <c r="AH5" s="2237"/>
      <c r="AI5" s="2237"/>
      <c r="AJ5" s="2237"/>
      <c r="AK5" s="2237"/>
      <c r="AL5" s="2237"/>
      <c r="AM5" s="2237"/>
      <c r="AP5" s="359"/>
      <c r="AQ5" s="359"/>
      <c r="AR5" s="359"/>
      <c r="AS5" s="359"/>
      <c r="AT5" s="359"/>
      <c r="AU5" s="359"/>
      <c r="AV5" s="359"/>
      <c r="AW5" s="359"/>
      <c r="AX5" s="359"/>
    </row>
    <row r="6" spans="1:50" ht="18.75" customHeight="1">
      <c r="N6" s="466"/>
      <c r="S6" s="1993" t="s">
        <v>3667</v>
      </c>
      <c r="T6" s="2086"/>
      <c r="U6" s="2086"/>
      <c r="V6" s="2086"/>
      <c r="X6" s="2236" t="str">
        <f>IF(RIGHT(★入力画面!$BL$2,1)="1",★入力画面!$M$18,IF(RIGHT(★入力画面!$BL$2,1)="2",★入力画面!$M$18&amp;"　"&amp;★入力画面!$M$56,""))</f>
        <v/>
      </c>
      <c r="Y6" s="2237"/>
      <c r="Z6" s="2237"/>
      <c r="AA6" s="2237"/>
      <c r="AB6" s="2237"/>
      <c r="AC6" s="2237"/>
      <c r="AD6" s="2237"/>
      <c r="AE6" s="2237"/>
      <c r="AF6" s="2237"/>
      <c r="AG6" s="2237"/>
      <c r="AH6" s="2237"/>
      <c r="AI6" s="2237"/>
      <c r="AJ6" s="2237"/>
      <c r="AK6" s="2237"/>
      <c r="AL6" s="2237"/>
      <c r="AM6" s="2237"/>
      <c r="AP6" s="359"/>
      <c r="AQ6" s="359"/>
      <c r="AR6" s="359"/>
      <c r="AS6" s="359"/>
      <c r="AT6" s="359"/>
      <c r="AU6" s="359"/>
      <c r="AV6" s="359"/>
      <c r="AW6" s="359"/>
      <c r="AX6" s="359"/>
    </row>
    <row r="7" spans="1:50" ht="18.75" customHeight="1">
      <c r="N7" s="466"/>
      <c r="S7" s="1993" t="s">
        <v>3668</v>
      </c>
      <c r="T7" s="2086"/>
      <c r="U7" s="2086"/>
      <c r="V7" s="2086"/>
      <c r="X7" s="2236" t="str">
        <f>IF(RIGHT(★入力画面!$BL$2,1)="1",★入力画面!M74,IF(RIGHT(★入力画面!$BL$2,1)="2",★その他入力!M58,""))</f>
        <v/>
      </c>
      <c r="Y7" s="2237"/>
      <c r="Z7" s="2237"/>
      <c r="AA7" s="2237"/>
      <c r="AB7" s="2237"/>
      <c r="AC7" s="2237"/>
      <c r="AD7" s="2237"/>
      <c r="AE7" s="2237"/>
      <c r="AF7" s="2237"/>
      <c r="AG7" s="2237"/>
      <c r="AH7" s="2237"/>
      <c r="AI7" s="2237"/>
      <c r="AJ7" s="2237"/>
      <c r="AK7" s="2237"/>
      <c r="AL7" s="2237"/>
      <c r="AM7" s="2237"/>
      <c r="AP7" s="359"/>
      <c r="AQ7" s="359"/>
      <c r="AR7" s="359"/>
      <c r="AS7" s="359"/>
      <c r="AT7" s="359"/>
      <c r="AU7" s="359"/>
      <c r="AV7" s="359"/>
      <c r="AW7" s="359"/>
      <c r="AX7" s="359"/>
    </row>
    <row r="8" spans="1:50" ht="18.75" customHeight="1">
      <c r="A8" s="356"/>
      <c r="B8" s="356" t="s">
        <v>3673</v>
      </c>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9"/>
      <c r="AQ8" s="359"/>
      <c r="AR8" s="359"/>
      <c r="AS8" s="359"/>
      <c r="AT8" s="359"/>
      <c r="AU8" s="359"/>
      <c r="AV8" s="359"/>
      <c r="AW8" s="359"/>
      <c r="AX8" s="359"/>
    </row>
    <row r="9" spans="1:50" ht="18.75" customHeight="1">
      <c r="A9" s="356"/>
      <c r="B9" s="2272" t="s">
        <v>3669</v>
      </c>
      <c r="C9" s="2273"/>
      <c r="D9" s="2273"/>
      <c r="E9" s="2273"/>
      <c r="F9" s="2274"/>
      <c r="G9" s="2272" t="s">
        <v>3670</v>
      </c>
      <c r="H9" s="2273"/>
      <c r="I9" s="2273"/>
      <c r="J9" s="2273"/>
      <c r="K9" s="2274"/>
      <c r="L9" s="2281" t="s">
        <v>3671</v>
      </c>
      <c r="M9" s="2282"/>
      <c r="N9" s="2282"/>
      <c r="O9" s="2282"/>
      <c r="P9" s="2282"/>
      <c r="Q9" s="2282"/>
      <c r="R9" s="2282"/>
      <c r="S9" s="2282"/>
      <c r="T9" s="2282"/>
      <c r="U9" s="2282"/>
      <c r="V9" s="2282"/>
      <c r="W9" s="2282"/>
      <c r="X9" s="2282"/>
      <c r="Y9" s="2282"/>
      <c r="Z9" s="2282"/>
      <c r="AA9" s="2282"/>
      <c r="AB9" s="2283"/>
      <c r="AC9" s="2292" t="s">
        <v>3672</v>
      </c>
      <c r="AD9" s="2293"/>
      <c r="AE9" s="2293"/>
      <c r="AF9" s="2293"/>
      <c r="AG9" s="2293"/>
      <c r="AH9" s="2293"/>
      <c r="AI9" s="2293"/>
      <c r="AJ9" s="790"/>
      <c r="AK9" s="2272" t="s">
        <v>3072</v>
      </c>
      <c r="AL9" s="2273"/>
      <c r="AM9" s="2273"/>
      <c r="AN9" s="2274"/>
      <c r="AO9" s="356"/>
      <c r="AP9" s="359"/>
      <c r="AQ9" s="359"/>
      <c r="AR9" s="359"/>
      <c r="AS9" s="359"/>
      <c r="AT9" s="359"/>
      <c r="AU9" s="359"/>
      <c r="AV9" s="359"/>
      <c r="AW9" s="359"/>
      <c r="AX9" s="359"/>
    </row>
    <row r="10" spans="1:50" ht="18.75" customHeight="1">
      <c r="A10" s="356"/>
      <c r="B10" s="2275"/>
      <c r="C10" s="2276"/>
      <c r="D10" s="2276"/>
      <c r="E10" s="2276"/>
      <c r="F10" s="2277"/>
      <c r="G10" s="2275"/>
      <c r="H10" s="2276"/>
      <c r="I10" s="2276"/>
      <c r="J10" s="2276"/>
      <c r="K10" s="2277"/>
      <c r="L10" s="2284"/>
      <c r="M10" s="2285"/>
      <c r="N10" s="2285"/>
      <c r="O10" s="2285"/>
      <c r="P10" s="2285"/>
      <c r="Q10" s="2285"/>
      <c r="R10" s="2285"/>
      <c r="S10" s="2285"/>
      <c r="T10" s="2285"/>
      <c r="U10" s="2285"/>
      <c r="V10" s="2285"/>
      <c r="W10" s="2285"/>
      <c r="X10" s="2285"/>
      <c r="Y10" s="2285"/>
      <c r="Z10" s="2285"/>
      <c r="AA10" s="2285"/>
      <c r="AB10" s="2286"/>
      <c r="AC10" s="2294" t="s">
        <v>3309</v>
      </c>
      <c r="AD10" s="2295"/>
      <c r="AE10" s="2295"/>
      <c r="AF10" s="2296"/>
      <c r="AG10" s="2294" t="s">
        <v>3310</v>
      </c>
      <c r="AH10" s="2295"/>
      <c r="AI10" s="2295"/>
      <c r="AJ10" s="2296"/>
      <c r="AK10" s="2275"/>
      <c r="AL10" s="2276"/>
      <c r="AM10" s="2276"/>
      <c r="AN10" s="2277"/>
      <c r="AO10" s="356"/>
      <c r="AP10" s="359"/>
      <c r="AQ10" s="359"/>
      <c r="AR10" s="359"/>
      <c r="AS10" s="359"/>
      <c r="AT10" s="359"/>
      <c r="AU10" s="359"/>
      <c r="AV10" s="359"/>
      <c r="AW10" s="359"/>
      <c r="AX10" s="359"/>
    </row>
    <row r="11" spans="1:50" ht="30" customHeight="1">
      <c r="A11" s="356"/>
      <c r="B11" s="2287" t="str">
        <f>★入力画面!BO83</f>
        <v/>
      </c>
      <c r="C11" s="2091"/>
      <c r="D11" s="2091"/>
      <c r="E11" s="2091"/>
      <c r="F11" s="2297"/>
      <c r="G11" s="2287">
        <f>★入力画面!M74</f>
        <v>0</v>
      </c>
      <c r="H11" s="2288"/>
      <c r="I11" s="2288"/>
      <c r="J11" s="2288"/>
      <c r="K11" s="2289"/>
      <c r="L11" s="2287">
        <f>★入力画面!M80</f>
        <v>0</v>
      </c>
      <c r="M11" s="2288"/>
      <c r="N11" s="2288"/>
      <c r="O11" s="2288"/>
      <c r="P11" s="2288"/>
      <c r="Q11" s="2288"/>
      <c r="R11" s="2288"/>
      <c r="S11" s="2288"/>
      <c r="T11" s="2288"/>
      <c r="U11" s="2288"/>
      <c r="V11" s="2288"/>
      <c r="W11" s="2288"/>
      <c r="X11" s="2288"/>
      <c r="Y11" s="2288"/>
      <c r="Z11" s="2288"/>
      <c r="AA11" s="2288"/>
      <c r="AB11" s="2289"/>
      <c r="AC11" s="2298" t="str">
        <f>IF(★入力画面!M84="選択　▼","常勤・非常勤",★入力画面!AC84)</f>
        <v>常勤・非常勤</v>
      </c>
      <c r="AD11" s="2299"/>
      <c r="AE11" s="2299"/>
      <c r="AF11" s="2300"/>
      <c r="AG11" s="2301" t="s">
        <v>60</v>
      </c>
      <c r="AH11" s="2302"/>
      <c r="AI11" s="2302"/>
      <c r="AJ11" s="2303"/>
      <c r="AK11" s="2278"/>
      <c r="AL11" s="2279"/>
      <c r="AM11" s="2279"/>
      <c r="AN11" s="2280"/>
      <c r="AO11" s="356"/>
      <c r="AP11" s="359"/>
      <c r="AQ11" s="359"/>
      <c r="AR11" s="359"/>
      <c r="AS11" s="359"/>
      <c r="AT11" s="359"/>
      <c r="AU11" s="359"/>
      <c r="AV11" s="359"/>
      <c r="AW11" s="359"/>
      <c r="AX11" s="359"/>
    </row>
    <row r="12" spans="1:50" ht="30" customHeight="1">
      <c r="A12" s="356"/>
      <c r="B12" s="2287" t="str">
        <f>★その他入力!BL548</f>
        <v/>
      </c>
      <c r="C12" s="2091"/>
      <c r="D12" s="2091"/>
      <c r="E12" s="2091"/>
      <c r="F12" s="2297"/>
      <c r="G12" s="2287">
        <f>★その他入力!M549</f>
        <v>0</v>
      </c>
      <c r="H12" s="2288"/>
      <c r="I12" s="2288"/>
      <c r="J12" s="2288"/>
      <c r="K12" s="2289"/>
      <c r="L12" s="2287">
        <f>★その他入力!M550</f>
        <v>0</v>
      </c>
      <c r="M12" s="2288"/>
      <c r="N12" s="2288"/>
      <c r="O12" s="2288"/>
      <c r="P12" s="2288"/>
      <c r="Q12" s="2288"/>
      <c r="R12" s="2288"/>
      <c r="S12" s="2288"/>
      <c r="T12" s="2288"/>
      <c r="U12" s="2288"/>
      <c r="V12" s="2288"/>
      <c r="W12" s="2288"/>
      <c r="X12" s="2288"/>
      <c r="Y12" s="2288"/>
      <c r="Z12" s="2288"/>
      <c r="AA12" s="2288"/>
      <c r="AB12" s="2289"/>
      <c r="AC12" s="2298" t="str">
        <f>IF(★その他入力!M551="選択　▼", "常勤・非常勤", IF(AND(★その他入力!M551="本店", ★その他入力!M552="選択　▼"), "常勤・非常勤", IF(AND(★その他入力!M551="本店", ★その他入力!M552&lt;&gt;"選択　▼"), ★その他入力!M552, "-")))</f>
        <v>常勤・非常勤</v>
      </c>
      <c r="AD12" s="2299"/>
      <c r="AE12" s="2299"/>
      <c r="AF12" s="2300"/>
      <c r="AG12" s="2298" t="str">
        <f>IF(★その他入力!M551="選択　▼", "常勤・非常勤", IF(AND(★その他入力!M551="支店", ★その他入力!M552="選択　▼"), "常勤・非常勤", IF(AND(★その他入力!M551="支店", ★その他入力!M552&lt;&gt;"選択　▼"), ★その他入力!M552, "-")))</f>
        <v>常勤・非常勤</v>
      </c>
      <c r="AH12" s="2299"/>
      <c r="AI12" s="2299"/>
      <c r="AJ12" s="2300"/>
      <c r="AK12" s="2278"/>
      <c r="AL12" s="2279"/>
      <c r="AM12" s="2279"/>
      <c r="AN12" s="2280"/>
      <c r="AO12" s="356"/>
      <c r="AP12" s="359"/>
      <c r="AQ12" s="359"/>
      <c r="AR12" s="359"/>
      <c r="AS12" s="359"/>
      <c r="AT12" s="359"/>
      <c r="AU12" s="359"/>
      <c r="AV12" s="359"/>
      <c r="AW12" s="359"/>
      <c r="AX12" s="359"/>
    </row>
    <row r="13" spans="1:50" ht="30" customHeight="1">
      <c r="A13" s="356"/>
      <c r="B13" s="2287" t="str">
        <f>★その他入力!BL553</f>
        <v/>
      </c>
      <c r="C13" s="2091"/>
      <c r="D13" s="2091"/>
      <c r="E13" s="2091"/>
      <c r="F13" s="2297"/>
      <c r="G13" s="2287">
        <f>★その他入力!M554</f>
        <v>0</v>
      </c>
      <c r="H13" s="2288"/>
      <c r="I13" s="2288"/>
      <c r="J13" s="2288"/>
      <c r="K13" s="2289"/>
      <c r="L13" s="2287">
        <f>★その他入力!M555</f>
        <v>0</v>
      </c>
      <c r="M13" s="2288"/>
      <c r="N13" s="2288"/>
      <c r="O13" s="2288"/>
      <c r="P13" s="2288"/>
      <c r="Q13" s="2288"/>
      <c r="R13" s="2288"/>
      <c r="S13" s="2288"/>
      <c r="T13" s="2288"/>
      <c r="U13" s="2288"/>
      <c r="V13" s="2288"/>
      <c r="W13" s="2288"/>
      <c r="X13" s="2288"/>
      <c r="Y13" s="2288"/>
      <c r="Z13" s="2288"/>
      <c r="AA13" s="2288"/>
      <c r="AB13" s="2289"/>
      <c r="AC13" s="2298" t="str">
        <f>IF(★その他入力!M556="選択　▼", "常勤・非常勤", IF(AND(★その他入力!M556="本店", ★その他入力!M557="選択　▼"), "常勤・非常勤", IF(AND(★その他入力!M556="本店", ★その他入力!M557&lt;&gt;"選択　▼"), ★その他入力!M557, "-")))</f>
        <v>常勤・非常勤</v>
      </c>
      <c r="AD13" s="2299"/>
      <c r="AE13" s="2299"/>
      <c r="AF13" s="2300"/>
      <c r="AG13" s="2298" t="str">
        <f>IF(★その他入力!M556="選択　▼", "常勤・非常勤", IF(AND(★その他入力!M556="支店", ★その他入力!M557="選択　▼"), "常勤・非常勤", IF(AND(★その他入力!M556="支店", ★その他入力!M557&lt;&gt;"選択　▼"), ★その他入力!M557, "-")))</f>
        <v>常勤・非常勤</v>
      </c>
      <c r="AH13" s="2299"/>
      <c r="AI13" s="2299"/>
      <c r="AJ13" s="2300"/>
      <c r="AK13" s="2278"/>
      <c r="AL13" s="2279"/>
      <c r="AM13" s="2279"/>
      <c r="AN13" s="2280"/>
      <c r="AO13" s="356"/>
      <c r="AP13" s="359"/>
      <c r="AQ13" s="359"/>
      <c r="AR13" s="359"/>
      <c r="AS13" s="359"/>
      <c r="AT13" s="359"/>
      <c r="AU13" s="359"/>
      <c r="AV13" s="359"/>
      <c r="AW13" s="359"/>
      <c r="AX13" s="359"/>
    </row>
    <row r="14" spans="1:50" ht="30" customHeight="1">
      <c r="A14" s="356"/>
      <c r="B14" s="2287" t="str">
        <f>★その他入力!BL558</f>
        <v/>
      </c>
      <c r="C14" s="2091"/>
      <c r="D14" s="2091"/>
      <c r="E14" s="2091"/>
      <c r="F14" s="2297"/>
      <c r="G14" s="2287">
        <f>★その他入力!M559</f>
        <v>0</v>
      </c>
      <c r="H14" s="2288"/>
      <c r="I14" s="2288"/>
      <c r="J14" s="2288"/>
      <c r="K14" s="2289"/>
      <c r="L14" s="2287">
        <f>★その他入力!M560</f>
        <v>0</v>
      </c>
      <c r="M14" s="2288"/>
      <c r="N14" s="2288"/>
      <c r="O14" s="2288"/>
      <c r="P14" s="2288"/>
      <c r="Q14" s="2288"/>
      <c r="R14" s="2288"/>
      <c r="S14" s="2288"/>
      <c r="T14" s="2288"/>
      <c r="U14" s="2288"/>
      <c r="V14" s="2288"/>
      <c r="W14" s="2288"/>
      <c r="X14" s="2288"/>
      <c r="Y14" s="2288"/>
      <c r="Z14" s="2288"/>
      <c r="AA14" s="2288"/>
      <c r="AB14" s="2289"/>
      <c r="AC14" s="2298" t="str">
        <f>IF(★その他入力!M561="選択　▼", "常勤・非常勤", IF(AND(★その他入力!M561="本店", ★その他入力!M562="選択　▼"), "常勤・非常勤", IF(AND(★その他入力!M561="本店", ★その他入力!M562&lt;&gt;"選択　▼"), ★その他入力!M562, "-")))</f>
        <v>常勤・非常勤</v>
      </c>
      <c r="AD14" s="2299"/>
      <c r="AE14" s="2299"/>
      <c r="AF14" s="2300"/>
      <c r="AG14" s="2298" t="str">
        <f>IF(★その他入力!M561="選択　▼", "常勤・非常勤", IF(AND(★その他入力!M561="支店", ★その他入力!M562="選択　▼"), "常勤・非常勤", IF(AND(★その他入力!M561="支店", ★その他入力!M562&lt;&gt;"選択　▼"), ★その他入力!M562, "-")))</f>
        <v>常勤・非常勤</v>
      </c>
      <c r="AH14" s="2299"/>
      <c r="AI14" s="2299"/>
      <c r="AJ14" s="2300"/>
      <c r="AK14" s="2278"/>
      <c r="AL14" s="2279"/>
      <c r="AM14" s="2279"/>
      <c r="AN14" s="2280"/>
      <c r="AO14" s="356"/>
      <c r="AP14" s="359"/>
      <c r="AQ14" s="359"/>
      <c r="AR14" s="359"/>
      <c r="AS14" s="359"/>
      <c r="AT14" s="359"/>
      <c r="AU14" s="359"/>
      <c r="AV14" s="359"/>
      <c r="AW14" s="359"/>
      <c r="AX14" s="359"/>
    </row>
    <row r="15" spans="1:50" ht="30" customHeight="1">
      <c r="A15" s="356"/>
      <c r="B15" s="2287" t="str">
        <f>★その他入力!BL563</f>
        <v/>
      </c>
      <c r="C15" s="2091"/>
      <c r="D15" s="2091"/>
      <c r="E15" s="2091"/>
      <c r="F15" s="2297"/>
      <c r="G15" s="2287">
        <f>★その他入力!M564</f>
        <v>0</v>
      </c>
      <c r="H15" s="2288"/>
      <c r="I15" s="2288"/>
      <c r="J15" s="2288"/>
      <c r="K15" s="2289"/>
      <c r="L15" s="2287">
        <f>★その他入力!M565</f>
        <v>0</v>
      </c>
      <c r="M15" s="2288"/>
      <c r="N15" s="2288"/>
      <c r="O15" s="2288"/>
      <c r="P15" s="2288"/>
      <c r="Q15" s="2288"/>
      <c r="R15" s="2288"/>
      <c r="S15" s="2288"/>
      <c r="T15" s="2288"/>
      <c r="U15" s="2288"/>
      <c r="V15" s="2288"/>
      <c r="W15" s="2288"/>
      <c r="X15" s="2288"/>
      <c r="Y15" s="2288"/>
      <c r="Z15" s="2288"/>
      <c r="AA15" s="2288"/>
      <c r="AB15" s="2289"/>
      <c r="AC15" s="2298" t="str">
        <f>IF(★その他入力!M566="選択　▼", "常勤・非常勤", IF(AND(★その他入力!M566="本店", ★その他入力!M567="選択　▼"), "常勤・非常勤", IF(AND(★その他入力!M566="本店", ★その他入力!M567&lt;&gt;"選択　▼"), ★その他入力!M567, "-")))</f>
        <v>常勤・非常勤</v>
      </c>
      <c r="AD15" s="2299"/>
      <c r="AE15" s="2299"/>
      <c r="AF15" s="2300"/>
      <c r="AG15" s="2298" t="str">
        <f>IF(★その他入力!M566="選択　▼", "常勤・非常勤", IF(AND(★その他入力!M566="支店", ★その他入力!M567="選択　▼"), "常勤・非常勤", IF(AND(★その他入力!M566="支店", ★その他入力!M567&lt;&gt;"選択　▼"), ★その他入力!M567, "-")))</f>
        <v>常勤・非常勤</v>
      </c>
      <c r="AH15" s="2299"/>
      <c r="AI15" s="2299"/>
      <c r="AJ15" s="2300"/>
      <c r="AK15" s="2278"/>
      <c r="AL15" s="2279"/>
      <c r="AM15" s="2279"/>
      <c r="AN15" s="2280"/>
      <c r="AO15" s="356"/>
      <c r="AP15" s="359"/>
      <c r="AQ15" s="359"/>
      <c r="AR15" s="359"/>
      <c r="AS15" s="359"/>
      <c r="AT15" s="359"/>
      <c r="AU15" s="359"/>
      <c r="AV15" s="359"/>
      <c r="AW15" s="359"/>
      <c r="AX15" s="359"/>
    </row>
    <row r="16" spans="1:50" ht="30" customHeight="1">
      <c r="A16" s="356"/>
      <c r="B16" s="2287" t="str">
        <f>★その他入力!BL568</f>
        <v/>
      </c>
      <c r="C16" s="2091"/>
      <c r="D16" s="2091"/>
      <c r="E16" s="2091"/>
      <c r="F16" s="2297"/>
      <c r="G16" s="2287">
        <f>★その他入力!M569</f>
        <v>0</v>
      </c>
      <c r="H16" s="2288"/>
      <c r="I16" s="2288"/>
      <c r="J16" s="2288"/>
      <c r="K16" s="2289"/>
      <c r="L16" s="2287">
        <f>★その他入力!M570</f>
        <v>0</v>
      </c>
      <c r="M16" s="2288"/>
      <c r="N16" s="2288"/>
      <c r="O16" s="2288"/>
      <c r="P16" s="2288"/>
      <c r="Q16" s="2288"/>
      <c r="R16" s="2288"/>
      <c r="S16" s="2288"/>
      <c r="T16" s="2288"/>
      <c r="U16" s="2288"/>
      <c r="V16" s="2288"/>
      <c r="W16" s="2288"/>
      <c r="X16" s="2288"/>
      <c r="Y16" s="2288"/>
      <c r="Z16" s="2288"/>
      <c r="AA16" s="2288"/>
      <c r="AB16" s="2289"/>
      <c r="AC16" s="2298" t="str">
        <f>IF(★その他入力!M571="選択　▼", "常勤・非常勤", IF(AND(★その他入力!M571="本店", ★その他入力!M572="選択　▼"), "常勤・非常勤", IF(AND(★その他入力!M571="本店", ★その他入力!M572&lt;&gt;"選択　▼"), ★その他入力!M572, "-")))</f>
        <v>常勤・非常勤</v>
      </c>
      <c r="AD16" s="2299"/>
      <c r="AE16" s="2299"/>
      <c r="AF16" s="2300"/>
      <c r="AG16" s="2298" t="str">
        <f>IF(★その他入力!M571="選択　▼", "常勤・非常勤", IF(AND(★その他入力!M571="支店", ★その他入力!M572="選択　▼"), "常勤・非常勤", IF(AND(★その他入力!M571="支店", ★その他入力!M572&lt;&gt;"選択　▼"), ★その他入力!M572, "-")))</f>
        <v>常勤・非常勤</v>
      </c>
      <c r="AH16" s="2299"/>
      <c r="AI16" s="2299"/>
      <c r="AJ16" s="2300"/>
      <c r="AK16" s="2278"/>
      <c r="AL16" s="2279"/>
      <c r="AM16" s="2279"/>
      <c r="AN16" s="2280"/>
      <c r="AO16" s="356"/>
      <c r="AP16" s="359"/>
      <c r="AQ16" s="359"/>
      <c r="AR16" s="359"/>
      <c r="AS16" s="359"/>
      <c r="AT16" s="359"/>
      <c r="AU16" s="359"/>
      <c r="AV16" s="359"/>
      <c r="AW16" s="359"/>
      <c r="AX16" s="359"/>
    </row>
    <row r="17" spans="1:50" ht="30" customHeight="1">
      <c r="A17" s="356"/>
      <c r="B17" s="2287" t="str">
        <f>★その他入力!BL573</f>
        <v/>
      </c>
      <c r="C17" s="2091"/>
      <c r="D17" s="2091"/>
      <c r="E17" s="2091"/>
      <c r="F17" s="2297"/>
      <c r="G17" s="2287">
        <f>★その他入力!M574</f>
        <v>0</v>
      </c>
      <c r="H17" s="2288"/>
      <c r="I17" s="2288"/>
      <c r="J17" s="2288"/>
      <c r="K17" s="2289"/>
      <c r="L17" s="2287">
        <f>★その他入力!M575</f>
        <v>0</v>
      </c>
      <c r="M17" s="2288"/>
      <c r="N17" s="2288"/>
      <c r="O17" s="2288"/>
      <c r="P17" s="2288"/>
      <c r="Q17" s="2288"/>
      <c r="R17" s="2288"/>
      <c r="S17" s="2288"/>
      <c r="T17" s="2288"/>
      <c r="U17" s="2288"/>
      <c r="V17" s="2288"/>
      <c r="W17" s="2288"/>
      <c r="X17" s="2288"/>
      <c r="Y17" s="2288"/>
      <c r="Z17" s="2288"/>
      <c r="AA17" s="2288"/>
      <c r="AB17" s="2289"/>
      <c r="AC17" s="2298" t="str">
        <f>IF(★その他入力!M576="選択　▼", "常勤・非常勤", IF(AND(★その他入力!M576="本店", ★その他入力!M577="選択　▼"), "常勤・非常勤", IF(AND(★その他入力!M576="本店", ★その他入力!M577&lt;&gt;"選択　▼"), ★その他入力!M577, "-")))</f>
        <v>常勤・非常勤</v>
      </c>
      <c r="AD17" s="2299"/>
      <c r="AE17" s="2299"/>
      <c r="AF17" s="2300"/>
      <c r="AG17" s="2298" t="str">
        <f>IF(★その他入力!M576="選択　▼", "常勤・非常勤", IF(AND(★その他入力!M576="支店", ★その他入力!M577="選択　▼"), "常勤・非常勤", IF(AND(★その他入力!M576="支店", ★その他入力!M577&lt;&gt;"選択　▼"), ★その他入力!M577, "-")))</f>
        <v>常勤・非常勤</v>
      </c>
      <c r="AH17" s="2299"/>
      <c r="AI17" s="2299"/>
      <c r="AJ17" s="2300"/>
      <c r="AK17" s="2278"/>
      <c r="AL17" s="2279"/>
      <c r="AM17" s="2279"/>
      <c r="AN17" s="2280"/>
      <c r="AO17" s="356"/>
      <c r="AP17" s="359"/>
      <c r="AQ17" s="359"/>
      <c r="AR17" s="359"/>
      <c r="AS17" s="359"/>
      <c r="AT17" s="359"/>
      <c r="AU17" s="359"/>
      <c r="AV17" s="359"/>
      <c r="AW17" s="359"/>
      <c r="AX17" s="359"/>
    </row>
    <row r="18" spans="1:50" ht="30" customHeight="1">
      <c r="A18" s="356"/>
      <c r="B18" s="2287" t="str">
        <f>★その他入力!BL578</f>
        <v/>
      </c>
      <c r="C18" s="2091"/>
      <c r="D18" s="2091"/>
      <c r="E18" s="2091"/>
      <c r="F18" s="2297"/>
      <c r="G18" s="2287">
        <f>★その他入力!M579</f>
        <v>0</v>
      </c>
      <c r="H18" s="2288"/>
      <c r="I18" s="2288"/>
      <c r="J18" s="2288"/>
      <c r="K18" s="2289"/>
      <c r="L18" s="2287">
        <f>★その他入力!M580</f>
        <v>0</v>
      </c>
      <c r="M18" s="2288"/>
      <c r="N18" s="2288"/>
      <c r="O18" s="2288"/>
      <c r="P18" s="2288"/>
      <c r="Q18" s="2288"/>
      <c r="R18" s="2288"/>
      <c r="S18" s="2288"/>
      <c r="T18" s="2288"/>
      <c r="U18" s="2288"/>
      <c r="V18" s="2288"/>
      <c r="W18" s="2288"/>
      <c r="X18" s="2288"/>
      <c r="Y18" s="2288"/>
      <c r="Z18" s="2288"/>
      <c r="AA18" s="2288"/>
      <c r="AB18" s="2289"/>
      <c r="AC18" s="2298" t="str">
        <f>IF(★その他入力!M581="選択　▼", "常勤・非常勤", IF(AND(★その他入力!M581="本店", ★その他入力!M582="選択　▼"), "常勤・非常勤", IF(AND(★その他入力!M581="本店", ★その他入力!M582&lt;&gt;"選択　▼"), ★その他入力!M582, "-")))</f>
        <v>常勤・非常勤</v>
      </c>
      <c r="AD18" s="2299"/>
      <c r="AE18" s="2299"/>
      <c r="AF18" s="2300"/>
      <c r="AG18" s="2298" t="str">
        <f>IF(★その他入力!M581="選択　▼", "常勤・非常勤", IF(AND(★その他入力!M581="支店", ★その他入力!M582="選択　▼"), "常勤・非常勤", IF(AND(★その他入力!M581="支店", ★その他入力!M582&lt;&gt;"選択　▼"), ★その他入力!M582, "-")))</f>
        <v>常勤・非常勤</v>
      </c>
      <c r="AH18" s="2299"/>
      <c r="AI18" s="2299"/>
      <c r="AJ18" s="2300"/>
      <c r="AK18" s="2278"/>
      <c r="AL18" s="2279"/>
      <c r="AM18" s="2279"/>
      <c r="AN18" s="2280"/>
      <c r="AO18" s="356"/>
      <c r="AP18" s="359"/>
      <c r="AQ18" s="359"/>
      <c r="AR18" s="359"/>
      <c r="AS18" s="359"/>
      <c r="AT18" s="359"/>
      <c r="AU18" s="359"/>
      <c r="AV18" s="359"/>
      <c r="AW18" s="359"/>
      <c r="AX18" s="359"/>
    </row>
    <row r="19" spans="1:50" ht="30" customHeight="1">
      <c r="A19" s="356"/>
      <c r="B19" s="2287" t="str">
        <f>★その他入力!BL583</f>
        <v/>
      </c>
      <c r="C19" s="2091"/>
      <c r="D19" s="2091"/>
      <c r="E19" s="2091"/>
      <c r="F19" s="2297"/>
      <c r="G19" s="2287">
        <f>★その他入力!M584</f>
        <v>0</v>
      </c>
      <c r="H19" s="2288"/>
      <c r="I19" s="2288"/>
      <c r="J19" s="2288"/>
      <c r="K19" s="2289"/>
      <c r="L19" s="2287">
        <f>★その他入力!M585</f>
        <v>0</v>
      </c>
      <c r="M19" s="2288"/>
      <c r="N19" s="2288"/>
      <c r="O19" s="2288"/>
      <c r="P19" s="2288"/>
      <c r="Q19" s="2288"/>
      <c r="R19" s="2288"/>
      <c r="S19" s="2288"/>
      <c r="T19" s="2288"/>
      <c r="U19" s="2288"/>
      <c r="V19" s="2288"/>
      <c r="W19" s="2288"/>
      <c r="X19" s="2288"/>
      <c r="Y19" s="2288"/>
      <c r="Z19" s="2288"/>
      <c r="AA19" s="2288"/>
      <c r="AB19" s="2289"/>
      <c r="AC19" s="2298" t="str">
        <f>IF(★その他入力!M586="選択　▼", "常勤・非常勤", IF(AND(★その他入力!M586="本店", ★その他入力!M587="選択　▼"), "常勤・非常勤", IF(AND(★その他入力!M586="本店", ★その他入力!M587&lt;&gt;"選択　▼"), ★その他入力!M587, "-")))</f>
        <v>常勤・非常勤</v>
      </c>
      <c r="AD19" s="2299"/>
      <c r="AE19" s="2299"/>
      <c r="AF19" s="2300"/>
      <c r="AG19" s="2298" t="str">
        <f>IF(★その他入力!M586="選択　▼", "常勤・非常勤", IF(AND(★その他入力!M586="支店", ★その他入力!M587="選択　▼"), "常勤・非常勤", IF(AND(★その他入力!M586="支店", ★その他入力!M587&lt;&gt;"選択　▼"), ★その他入力!M587, "-")))</f>
        <v>常勤・非常勤</v>
      </c>
      <c r="AH19" s="2299"/>
      <c r="AI19" s="2299"/>
      <c r="AJ19" s="2300"/>
      <c r="AK19" s="2278"/>
      <c r="AL19" s="2279"/>
      <c r="AM19" s="2279"/>
      <c r="AN19" s="2280"/>
      <c r="AO19" s="356"/>
      <c r="AP19" s="359"/>
      <c r="AQ19" s="359"/>
      <c r="AR19" s="359"/>
      <c r="AS19" s="359"/>
      <c r="AT19" s="359"/>
      <c r="AU19" s="359"/>
      <c r="AV19" s="359"/>
      <c r="AW19" s="359"/>
      <c r="AX19" s="359"/>
    </row>
    <row r="20" spans="1:50" ht="30" customHeight="1">
      <c r="A20" s="356"/>
      <c r="B20" s="2287" t="str">
        <f>★その他入力!BL588</f>
        <v/>
      </c>
      <c r="C20" s="2091"/>
      <c r="D20" s="2091"/>
      <c r="E20" s="2091"/>
      <c r="F20" s="2297"/>
      <c r="G20" s="2287">
        <f>★その他入力!M589</f>
        <v>0</v>
      </c>
      <c r="H20" s="2288"/>
      <c r="I20" s="2288"/>
      <c r="J20" s="2288"/>
      <c r="K20" s="2289"/>
      <c r="L20" s="2287">
        <f>★その他入力!M590</f>
        <v>0</v>
      </c>
      <c r="M20" s="2288"/>
      <c r="N20" s="2288"/>
      <c r="O20" s="2288"/>
      <c r="P20" s="2288"/>
      <c r="Q20" s="2288"/>
      <c r="R20" s="2288"/>
      <c r="S20" s="2288"/>
      <c r="T20" s="2288"/>
      <c r="U20" s="2288"/>
      <c r="V20" s="2288"/>
      <c r="W20" s="2288"/>
      <c r="X20" s="2288"/>
      <c r="Y20" s="2288"/>
      <c r="Z20" s="2288"/>
      <c r="AA20" s="2288"/>
      <c r="AB20" s="2289"/>
      <c r="AC20" s="2298" t="str">
        <f>IF(★その他入力!M591="選択　▼", "常勤・非常勤", IF(AND(★その他入力!M591="本店", ★その他入力!M592="選択　▼"), "常勤・非常勤", IF(AND(★その他入力!M591="本店", ★その他入力!M592&lt;&gt;"選択　▼"), ★その他入力!M592, "-")))</f>
        <v>常勤・非常勤</v>
      </c>
      <c r="AD20" s="2299"/>
      <c r="AE20" s="2299"/>
      <c r="AF20" s="2300"/>
      <c r="AG20" s="2298" t="str">
        <f>IF(★その他入力!M591="選択　▼", "常勤・非常勤", IF(AND(★その他入力!M591="支店", ★その他入力!M592="選択　▼"), "常勤・非常勤", IF(AND(★その他入力!M591="支店", ★その他入力!M592&lt;&gt;"選択　▼"), ★その他入力!M592, "-")))</f>
        <v>常勤・非常勤</v>
      </c>
      <c r="AH20" s="2299"/>
      <c r="AI20" s="2299"/>
      <c r="AJ20" s="2300"/>
      <c r="AK20" s="2278"/>
      <c r="AL20" s="2279"/>
      <c r="AM20" s="2279"/>
      <c r="AN20" s="2280"/>
      <c r="AO20" s="356"/>
      <c r="AP20" s="359"/>
      <c r="AQ20" s="359"/>
      <c r="AR20" s="359"/>
      <c r="AS20" s="359"/>
      <c r="AT20" s="359"/>
      <c r="AU20" s="359"/>
      <c r="AV20" s="359"/>
      <c r="AW20" s="359"/>
      <c r="AX20" s="359"/>
    </row>
    <row r="21" spans="1:50" ht="18.75" customHeight="1">
      <c r="E21" s="467"/>
      <c r="F21" s="467"/>
      <c r="G21" s="467"/>
      <c r="H21" s="467"/>
      <c r="I21" s="467"/>
      <c r="J21" s="467"/>
      <c r="K21" s="467"/>
      <c r="L21" s="467"/>
      <c r="M21" s="467"/>
      <c r="N21" s="467"/>
      <c r="O21" s="467"/>
      <c r="P21" s="467"/>
      <c r="Q21" s="467"/>
      <c r="R21" s="467"/>
      <c r="AP21" s="359"/>
      <c r="AQ21" s="359"/>
      <c r="AR21" s="359"/>
      <c r="AS21" s="359"/>
      <c r="AT21" s="359"/>
      <c r="AU21" s="359"/>
      <c r="AV21" s="359"/>
      <c r="AW21" s="359"/>
      <c r="AX21" s="359"/>
    </row>
    <row r="22" spans="1:50" ht="18.75" customHeight="1">
      <c r="A22" s="356"/>
      <c r="B22" s="356" t="s">
        <v>3674</v>
      </c>
      <c r="C22" s="470"/>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9"/>
      <c r="AQ22" s="359"/>
      <c r="AR22" s="359"/>
      <c r="AS22" s="359"/>
      <c r="AT22" s="359"/>
      <c r="AU22" s="359"/>
      <c r="AV22" s="359"/>
      <c r="AW22" s="359"/>
      <c r="AX22" s="359"/>
    </row>
    <row r="23" spans="1:50" ht="18.75" customHeight="1">
      <c r="A23" s="356"/>
      <c r="B23" s="2315" t="s">
        <v>3670</v>
      </c>
      <c r="C23" s="2316"/>
      <c r="D23" s="2316"/>
      <c r="E23" s="2316"/>
      <c r="F23" s="2317"/>
      <c r="G23" s="2304" t="s">
        <v>3671</v>
      </c>
      <c r="H23" s="2305"/>
      <c r="I23" s="2305"/>
      <c r="J23" s="2305"/>
      <c r="K23" s="2305"/>
      <c r="L23" s="2305"/>
      <c r="M23" s="2305"/>
      <c r="N23" s="2305"/>
      <c r="O23" s="2305"/>
      <c r="P23" s="2305"/>
      <c r="Q23" s="2305"/>
      <c r="R23" s="2305"/>
      <c r="S23" s="2305"/>
      <c r="T23" s="2305"/>
      <c r="U23" s="2305"/>
      <c r="V23" s="2305"/>
      <c r="W23" s="2305"/>
      <c r="X23" s="2305"/>
      <c r="Y23" s="2306"/>
      <c r="Z23" s="2306"/>
      <c r="AA23" s="2306"/>
      <c r="AB23" s="2307"/>
      <c r="AC23" s="2310" t="s">
        <v>3072</v>
      </c>
      <c r="AD23" s="2311"/>
      <c r="AE23" s="2311"/>
      <c r="AF23" s="2311"/>
      <c r="AG23" s="2311"/>
      <c r="AH23" s="2311"/>
      <c r="AI23" s="2311"/>
      <c r="AJ23" s="2311"/>
      <c r="AK23" s="2311"/>
      <c r="AL23" s="2311"/>
      <c r="AM23" s="2311"/>
      <c r="AN23" s="2312"/>
      <c r="AO23" s="356"/>
      <c r="AP23" s="359"/>
      <c r="AQ23" s="359"/>
      <c r="AR23" s="359"/>
      <c r="AS23" s="359"/>
      <c r="AT23" s="359"/>
      <c r="AU23" s="359"/>
      <c r="AV23" s="359"/>
      <c r="AW23" s="359"/>
      <c r="AX23" s="359"/>
    </row>
    <row r="24" spans="1:50" ht="30" customHeight="1">
      <c r="A24" s="356"/>
      <c r="B24" s="2287">
        <f>★その他入力!M58</f>
        <v>0</v>
      </c>
      <c r="C24" s="2288"/>
      <c r="D24" s="2288"/>
      <c r="E24" s="2288"/>
      <c r="F24" s="2289"/>
      <c r="G24" s="2287">
        <f>★その他入力!M66</f>
        <v>0</v>
      </c>
      <c r="H24" s="2288"/>
      <c r="I24" s="2288"/>
      <c r="J24" s="2288"/>
      <c r="K24" s="2288"/>
      <c r="L24" s="2288"/>
      <c r="M24" s="2288"/>
      <c r="N24" s="2288"/>
      <c r="O24" s="2288"/>
      <c r="P24" s="2288"/>
      <c r="Q24" s="2288"/>
      <c r="R24" s="2288"/>
      <c r="S24" s="2288"/>
      <c r="T24" s="2288"/>
      <c r="U24" s="2288"/>
      <c r="V24" s="2288"/>
      <c r="W24" s="2288"/>
      <c r="X24" s="2288"/>
      <c r="Y24" s="2308"/>
      <c r="Z24" s="2308"/>
      <c r="AA24" s="2308"/>
      <c r="AB24" s="2309"/>
      <c r="AC24" s="2313"/>
      <c r="AD24" s="2314"/>
      <c r="AE24" s="2314"/>
      <c r="AF24" s="2314"/>
      <c r="AG24" s="2314"/>
      <c r="AH24" s="2314"/>
      <c r="AI24" s="2314"/>
      <c r="AJ24" s="2314"/>
      <c r="AK24" s="2314"/>
      <c r="AL24" s="2314"/>
      <c r="AM24" s="2314"/>
      <c r="AN24" s="2280"/>
      <c r="AO24" s="356"/>
      <c r="AP24" s="359"/>
      <c r="AQ24" s="359"/>
      <c r="AR24" s="359"/>
      <c r="AS24" s="359"/>
      <c r="AT24" s="359"/>
      <c r="AU24" s="359"/>
      <c r="AV24" s="359"/>
      <c r="AW24" s="359"/>
      <c r="AX24" s="359"/>
    </row>
    <row r="25" spans="1:50" ht="18.75" customHeight="1">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O25" s="356"/>
      <c r="AP25" s="359"/>
      <c r="AQ25" s="359"/>
      <c r="AR25" s="359"/>
      <c r="AS25" s="359"/>
      <c r="AT25" s="359"/>
      <c r="AU25" s="359"/>
      <c r="AV25" s="359"/>
      <c r="AW25" s="359"/>
      <c r="AX25" s="359"/>
    </row>
    <row r="26" spans="1:50" ht="18.75" customHeight="1">
      <c r="A26" s="356"/>
      <c r="B26" s="356" t="s">
        <v>3675</v>
      </c>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9"/>
      <c r="AQ26" s="359"/>
      <c r="AR26" s="359"/>
      <c r="AS26" s="359"/>
      <c r="AT26" s="359"/>
      <c r="AU26" s="359"/>
      <c r="AV26" s="359"/>
      <c r="AW26" s="359"/>
      <c r="AX26" s="359"/>
    </row>
    <row r="27" spans="1:50" ht="18.75" customHeight="1">
      <c r="A27" s="356"/>
      <c r="B27" s="2315" t="s">
        <v>3670</v>
      </c>
      <c r="C27" s="2316"/>
      <c r="D27" s="2316"/>
      <c r="E27" s="2316"/>
      <c r="F27" s="2317"/>
      <c r="G27" s="2318" t="s">
        <v>3671</v>
      </c>
      <c r="H27" s="2319"/>
      <c r="I27" s="2319"/>
      <c r="J27" s="2319"/>
      <c r="K27" s="2319"/>
      <c r="L27" s="2319"/>
      <c r="M27" s="2319"/>
      <c r="N27" s="2319"/>
      <c r="O27" s="2319"/>
      <c r="P27" s="2319"/>
      <c r="Q27" s="2319"/>
      <c r="R27" s="2319"/>
      <c r="S27" s="2319"/>
      <c r="T27" s="2319"/>
      <c r="U27" s="2319"/>
      <c r="V27" s="2319"/>
      <c r="W27" s="2320"/>
      <c r="X27" s="2292" t="s">
        <v>3676</v>
      </c>
      <c r="Y27" s="2293"/>
      <c r="Z27" s="2293"/>
      <c r="AA27" s="2293"/>
      <c r="AB27" s="790"/>
      <c r="AC27" s="2294" t="s">
        <v>3677</v>
      </c>
      <c r="AD27" s="2295"/>
      <c r="AE27" s="2295"/>
      <c r="AF27" s="2295"/>
      <c r="AG27" s="2295"/>
      <c r="AH27" s="2295"/>
      <c r="AI27" s="2296"/>
      <c r="AJ27" s="2294" t="s">
        <v>3072</v>
      </c>
      <c r="AK27" s="2295"/>
      <c r="AL27" s="2295"/>
      <c r="AM27" s="2295"/>
      <c r="AN27" s="2296"/>
      <c r="AO27" s="356"/>
      <c r="AP27" s="359"/>
      <c r="AQ27" s="359"/>
      <c r="AR27" s="359"/>
      <c r="AS27" s="359"/>
      <c r="AT27" s="359"/>
      <c r="AU27" s="359"/>
      <c r="AV27" s="359"/>
      <c r="AW27" s="359"/>
      <c r="AX27" s="359"/>
    </row>
    <row r="28" spans="1:50" ht="15" customHeight="1">
      <c r="A28" s="356"/>
      <c r="B28" s="2248">
        <f>★入力画面!M141</f>
        <v>0</v>
      </c>
      <c r="C28" s="2249"/>
      <c r="D28" s="2249"/>
      <c r="E28" s="2249"/>
      <c r="F28" s="2250"/>
      <c r="G28" s="2248">
        <f>★入力画面!M148</f>
        <v>0</v>
      </c>
      <c r="H28" s="2249"/>
      <c r="I28" s="2249"/>
      <c r="J28" s="2249"/>
      <c r="K28" s="2249"/>
      <c r="L28" s="2249"/>
      <c r="M28" s="2249"/>
      <c r="N28" s="2249"/>
      <c r="O28" s="2249"/>
      <c r="P28" s="2249"/>
      <c r="Q28" s="2249"/>
      <c r="R28" s="2249"/>
      <c r="S28" s="2249"/>
      <c r="T28" s="2249"/>
      <c r="U28" s="2249"/>
      <c r="V28" s="2249"/>
      <c r="W28" s="2250"/>
      <c r="X28" s="2254" t="str">
        <f>IF(★入力画面!BO143="", "知事", ★入力画面!BO143)</f>
        <v>知事</v>
      </c>
      <c r="Y28" s="2255"/>
      <c r="Z28" s="2255"/>
      <c r="AA28" s="2255"/>
      <c r="AB28" s="2256"/>
      <c r="AC28" s="2257" t="str">
        <f>★入力画面!BL151</f>
        <v/>
      </c>
      <c r="AD28" s="2258"/>
      <c r="AE28" s="2258"/>
      <c r="AF28" s="2258"/>
      <c r="AG28" s="2258"/>
      <c r="AH28" s="2258"/>
      <c r="AI28" s="2259"/>
      <c r="AJ28" s="2263"/>
      <c r="AK28" s="2264"/>
      <c r="AL28" s="2264"/>
      <c r="AM28" s="2264"/>
      <c r="AN28" s="2265"/>
      <c r="AO28" s="356"/>
      <c r="AP28" s="359"/>
      <c r="AQ28" s="359"/>
      <c r="AR28" s="359"/>
      <c r="AS28" s="359"/>
      <c r="AT28" s="359"/>
      <c r="AU28" s="359"/>
      <c r="AV28" s="359"/>
      <c r="AW28" s="359"/>
      <c r="AX28" s="359"/>
    </row>
    <row r="29" spans="1:50" ht="15" customHeight="1">
      <c r="A29" s="356"/>
      <c r="B29" s="2251"/>
      <c r="C29" s="2252"/>
      <c r="D29" s="2252"/>
      <c r="E29" s="2252"/>
      <c r="F29" s="2253"/>
      <c r="G29" s="2251"/>
      <c r="H29" s="2252"/>
      <c r="I29" s="2252"/>
      <c r="J29" s="2252"/>
      <c r="K29" s="2252"/>
      <c r="L29" s="2252"/>
      <c r="M29" s="2252"/>
      <c r="N29" s="2252"/>
      <c r="O29" s="2252"/>
      <c r="P29" s="2252"/>
      <c r="Q29" s="2252"/>
      <c r="R29" s="2252"/>
      <c r="S29" s="2252"/>
      <c r="T29" s="2252"/>
      <c r="U29" s="2252"/>
      <c r="V29" s="2252"/>
      <c r="W29" s="2253"/>
      <c r="X29" s="2269" t="str">
        <f>IF(★入力画面!BL144="", "第　　　　号", ★入力画面!BL144)</f>
        <v>第　　　　号</v>
      </c>
      <c r="Y29" s="2270"/>
      <c r="Z29" s="2270"/>
      <c r="AA29" s="2270"/>
      <c r="AB29" s="2271"/>
      <c r="AC29" s="2260"/>
      <c r="AD29" s="2261"/>
      <c r="AE29" s="2261"/>
      <c r="AF29" s="2261"/>
      <c r="AG29" s="2261"/>
      <c r="AH29" s="2261"/>
      <c r="AI29" s="2262"/>
      <c r="AJ29" s="2266"/>
      <c r="AK29" s="2267"/>
      <c r="AL29" s="2267"/>
      <c r="AM29" s="2267"/>
      <c r="AN29" s="2268"/>
      <c r="AO29" s="356"/>
      <c r="AP29" s="359"/>
      <c r="AQ29" s="359"/>
      <c r="AR29" s="359"/>
      <c r="AS29" s="359"/>
      <c r="AT29" s="359"/>
      <c r="AU29" s="359"/>
      <c r="AV29" s="359"/>
      <c r="AW29" s="359"/>
      <c r="AX29" s="359"/>
    </row>
    <row r="30" spans="1:50" ht="15" customHeight="1">
      <c r="A30" s="356"/>
      <c r="B30" s="2248">
        <f>★その他入力!M73</f>
        <v>0</v>
      </c>
      <c r="C30" s="2249"/>
      <c r="D30" s="2249"/>
      <c r="E30" s="2249"/>
      <c r="F30" s="2250"/>
      <c r="G30" s="2248">
        <f>★その他入力!M79</f>
        <v>0</v>
      </c>
      <c r="H30" s="2249"/>
      <c r="I30" s="2249"/>
      <c r="J30" s="2249"/>
      <c r="K30" s="2249"/>
      <c r="L30" s="2249"/>
      <c r="M30" s="2249"/>
      <c r="N30" s="2249"/>
      <c r="O30" s="2249"/>
      <c r="P30" s="2249"/>
      <c r="Q30" s="2249"/>
      <c r="R30" s="2249"/>
      <c r="S30" s="2249"/>
      <c r="T30" s="2249"/>
      <c r="U30" s="2249"/>
      <c r="V30" s="2249"/>
      <c r="W30" s="2250"/>
      <c r="X30" s="2254" t="str">
        <f>IF(★その他入力!BP75="", "知事", ★その他入力!BP75)</f>
        <v>知事</v>
      </c>
      <c r="Y30" s="2255"/>
      <c r="Z30" s="2255"/>
      <c r="AA30" s="2255"/>
      <c r="AB30" s="2256"/>
      <c r="AC30" s="2257" t="str">
        <f>★その他入力!BM76</f>
        <v/>
      </c>
      <c r="AD30" s="2258"/>
      <c r="AE30" s="2258"/>
      <c r="AF30" s="2258"/>
      <c r="AG30" s="2258"/>
      <c r="AH30" s="2258"/>
      <c r="AI30" s="2259"/>
      <c r="AJ30" s="2263"/>
      <c r="AK30" s="2264"/>
      <c r="AL30" s="2264"/>
      <c r="AM30" s="2264"/>
      <c r="AN30" s="2265"/>
      <c r="AO30" s="356"/>
      <c r="AP30" s="359"/>
      <c r="AQ30" s="359"/>
      <c r="AR30" s="359"/>
      <c r="AS30" s="359"/>
      <c r="AT30" s="359"/>
      <c r="AU30" s="359"/>
      <c r="AV30" s="359"/>
      <c r="AW30" s="359"/>
      <c r="AX30" s="359"/>
    </row>
    <row r="31" spans="1:50" ht="15" customHeight="1">
      <c r="A31" s="356"/>
      <c r="B31" s="2251"/>
      <c r="C31" s="2252"/>
      <c r="D31" s="2252"/>
      <c r="E31" s="2252"/>
      <c r="F31" s="2253"/>
      <c r="G31" s="2251"/>
      <c r="H31" s="2252"/>
      <c r="I31" s="2252"/>
      <c r="J31" s="2252"/>
      <c r="K31" s="2252"/>
      <c r="L31" s="2252"/>
      <c r="M31" s="2252"/>
      <c r="N31" s="2252"/>
      <c r="O31" s="2252"/>
      <c r="P31" s="2252"/>
      <c r="Q31" s="2252"/>
      <c r="R31" s="2252"/>
      <c r="S31" s="2252"/>
      <c r="T31" s="2252"/>
      <c r="U31" s="2252"/>
      <c r="V31" s="2252"/>
      <c r="W31" s="2253"/>
      <c r="X31" s="2269" t="str">
        <f>IF(★その他入力!BL76="", "第　　　　号", ★その他入力!BL76)</f>
        <v>第　　　　号</v>
      </c>
      <c r="Y31" s="2270"/>
      <c r="Z31" s="2270"/>
      <c r="AA31" s="2270"/>
      <c r="AB31" s="2271"/>
      <c r="AC31" s="2260"/>
      <c r="AD31" s="2261"/>
      <c r="AE31" s="2261"/>
      <c r="AF31" s="2261"/>
      <c r="AG31" s="2261"/>
      <c r="AH31" s="2261"/>
      <c r="AI31" s="2262"/>
      <c r="AJ31" s="2266"/>
      <c r="AK31" s="2267"/>
      <c r="AL31" s="2267"/>
      <c r="AM31" s="2267"/>
      <c r="AN31" s="2268"/>
      <c r="AO31" s="356"/>
      <c r="AP31" s="359"/>
      <c r="AQ31" s="359"/>
      <c r="AR31" s="359"/>
      <c r="AS31" s="359"/>
      <c r="AT31" s="359"/>
      <c r="AU31" s="359"/>
      <c r="AV31" s="359"/>
      <c r="AW31" s="359"/>
      <c r="AX31" s="359"/>
    </row>
    <row r="32" spans="1:50" ht="15" customHeight="1">
      <c r="A32" s="356"/>
      <c r="B32" s="2248">
        <f>★その他入力!M82</f>
        <v>0</v>
      </c>
      <c r="C32" s="2249"/>
      <c r="D32" s="2249"/>
      <c r="E32" s="2249"/>
      <c r="F32" s="2250"/>
      <c r="G32" s="2248">
        <f>★その他入力!M88</f>
        <v>0</v>
      </c>
      <c r="H32" s="2249"/>
      <c r="I32" s="2249"/>
      <c r="J32" s="2249"/>
      <c r="K32" s="2249"/>
      <c r="L32" s="2249"/>
      <c r="M32" s="2249"/>
      <c r="N32" s="2249"/>
      <c r="O32" s="2249"/>
      <c r="P32" s="2249"/>
      <c r="Q32" s="2249"/>
      <c r="R32" s="2249"/>
      <c r="S32" s="2249"/>
      <c r="T32" s="2249"/>
      <c r="U32" s="2249"/>
      <c r="V32" s="2249"/>
      <c r="W32" s="2250"/>
      <c r="X32" s="2254" t="str">
        <f>IF(★その他入力!BP84="", "知事", ★その他入力!BP84)</f>
        <v>知事</v>
      </c>
      <c r="Y32" s="2255"/>
      <c r="Z32" s="2255"/>
      <c r="AA32" s="2255"/>
      <c r="AB32" s="2256"/>
      <c r="AC32" s="2257" t="str">
        <f>★その他入力!BM85</f>
        <v/>
      </c>
      <c r="AD32" s="2258"/>
      <c r="AE32" s="2258"/>
      <c r="AF32" s="2258"/>
      <c r="AG32" s="2258"/>
      <c r="AH32" s="2258"/>
      <c r="AI32" s="2259"/>
      <c r="AJ32" s="2263"/>
      <c r="AK32" s="2264"/>
      <c r="AL32" s="2264"/>
      <c r="AM32" s="2264"/>
      <c r="AN32" s="2265"/>
      <c r="AO32" s="356"/>
      <c r="AP32" s="359"/>
      <c r="AQ32" s="359"/>
      <c r="AR32" s="359"/>
      <c r="AS32" s="359"/>
      <c r="AT32" s="359"/>
      <c r="AU32" s="359"/>
      <c r="AV32" s="359"/>
      <c r="AW32" s="359"/>
      <c r="AX32" s="359"/>
    </row>
    <row r="33" spans="1:50" ht="15" customHeight="1">
      <c r="A33" s="356"/>
      <c r="B33" s="2251"/>
      <c r="C33" s="2252"/>
      <c r="D33" s="2252"/>
      <c r="E33" s="2252"/>
      <c r="F33" s="2253"/>
      <c r="G33" s="2251"/>
      <c r="H33" s="2252"/>
      <c r="I33" s="2252"/>
      <c r="J33" s="2252"/>
      <c r="K33" s="2252"/>
      <c r="L33" s="2252"/>
      <c r="M33" s="2252"/>
      <c r="N33" s="2252"/>
      <c r="O33" s="2252"/>
      <c r="P33" s="2252"/>
      <c r="Q33" s="2252"/>
      <c r="R33" s="2252"/>
      <c r="S33" s="2252"/>
      <c r="T33" s="2252"/>
      <c r="U33" s="2252"/>
      <c r="V33" s="2252"/>
      <c r="W33" s="2253"/>
      <c r="X33" s="2269" t="str">
        <f>IF(★その他入力!BL85="", "第　　　　号", ★その他入力!BL85)</f>
        <v>第　　　　号</v>
      </c>
      <c r="Y33" s="2270"/>
      <c r="Z33" s="2270"/>
      <c r="AA33" s="2270"/>
      <c r="AB33" s="2271"/>
      <c r="AC33" s="2260"/>
      <c r="AD33" s="2261"/>
      <c r="AE33" s="2261"/>
      <c r="AF33" s="2261"/>
      <c r="AG33" s="2261"/>
      <c r="AH33" s="2261"/>
      <c r="AI33" s="2262"/>
      <c r="AJ33" s="2266"/>
      <c r="AK33" s="2267"/>
      <c r="AL33" s="2267"/>
      <c r="AM33" s="2267"/>
      <c r="AN33" s="2268"/>
      <c r="AO33" s="356"/>
      <c r="AP33" s="359"/>
      <c r="AQ33" s="359"/>
      <c r="AR33" s="359"/>
      <c r="AS33" s="359"/>
      <c r="AT33" s="359"/>
      <c r="AU33" s="359"/>
      <c r="AV33" s="359"/>
      <c r="AW33" s="359"/>
      <c r="AX33" s="359"/>
    </row>
    <row r="34" spans="1:50" ht="15" customHeight="1">
      <c r="A34" s="356"/>
      <c r="B34" s="2248">
        <f>★その他入力!M91</f>
        <v>0</v>
      </c>
      <c r="C34" s="2249"/>
      <c r="D34" s="2249"/>
      <c r="E34" s="2249"/>
      <c r="F34" s="2250"/>
      <c r="G34" s="2248">
        <f>★その他入力!M97</f>
        <v>0</v>
      </c>
      <c r="H34" s="2249"/>
      <c r="I34" s="2249"/>
      <c r="J34" s="2249"/>
      <c r="K34" s="2249"/>
      <c r="L34" s="2249"/>
      <c r="M34" s="2249"/>
      <c r="N34" s="2249"/>
      <c r="O34" s="2249"/>
      <c r="P34" s="2249"/>
      <c r="Q34" s="2249"/>
      <c r="R34" s="2249"/>
      <c r="S34" s="2249"/>
      <c r="T34" s="2249"/>
      <c r="U34" s="2249"/>
      <c r="V34" s="2249"/>
      <c r="W34" s="2250"/>
      <c r="X34" s="2254" t="str">
        <f>IF(★その他入力!BP93="", "知事", ★その他入力!BP93)</f>
        <v>知事</v>
      </c>
      <c r="Y34" s="2255"/>
      <c r="Z34" s="2255"/>
      <c r="AA34" s="2255"/>
      <c r="AB34" s="2256"/>
      <c r="AC34" s="2257" t="str">
        <f>★その他入力!BM94</f>
        <v/>
      </c>
      <c r="AD34" s="2258"/>
      <c r="AE34" s="2258"/>
      <c r="AF34" s="2258"/>
      <c r="AG34" s="2258"/>
      <c r="AH34" s="2258"/>
      <c r="AI34" s="2259"/>
      <c r="AJ34" s="2263"/>
      <c r="AK34" s="2264"/>
      <c r="AL34" s="2264"/>
      <c r="AM34" s="2264"/>
      <c r="AN34" s="2265"/>
      <c r="AO34" s="356"/>
      <c r="AP34" s="359"/>
      <c r="AQ34" s="359"/>
      <c r="AR34" s="359"/>
      <c r="AS34" s="359"/>
      <c r="AT34" s="359"/>
      <c r="AU34" s="359"/>
      <c r="AV34" s="359"/>
      <c r="AW34" s="359"/>
      <c r="AX34" s="359"/>
    </row>
    <row r="35" spans="1:50" ht="15" customHeight="1">
      <c r="A35" s="356"/>
      <c r="B35" s="2251"/>
      <c r="C35" s="2252"/>
      <c r="D35" s="2252"/>
      <c r="E35" s="2252"/>
      <c r="F35" s="2253"/>
      <c r="G35" s="2251"/>
      <c r="H35" s="2252"/>
      <c r="I35" s="2252"/>
      <c r="J35" s="2252"/>
      <c r="K35" s="2252"/>
      <c r="L35" s="2252"/>
      <c r="M35" s="2252"/>
      <c r="N35" s="2252"/>
      <c r="O35" s="2252"/>
      <c r="P35" s="2252"/>
      <c r="Q35" s="2252"/>
      <c r="R35" s="2252"/>
      <c r="S35" s="2252"/>
      <c r="T35" s="2252"/>
      <c r="U35" s="2252"/>
      <c r="V35" s="2252"/>
      <c r="W35" s="2253"/>
      <c r="X35" s="2269" t="str">
        <f>IF(★その他入力!BL94="", "第　　　　号", ★その他入力!BL94)</f>
        <v>第　　　　号</v>
      </c>
      <c r="Y35" s="2270"/>
      <c r="Z35" s="2270"/>
      <c r="AA35" s="2270"/>
      <c r="AB35" s="2271"/>
      <c r="AC35" s="2260"/>
      <c r="AD35" s="2261"/>
      <c r="AE35" s="2261"/>
      <c r="AF35" s="2261"/>
      <c r="AG35" s="2261"/>
      <c r="AH35" s="2261"/>
      <c r="AI35" s="2262"/>
      <c r="AJ35" s="2266"/>
      <c r="AK35" s="2267"/>
      <c r="AL35" s="2267"/>
      <c r="AM35" s="2267"/>
      <c r="AN35" s="2268"/>
      <c r="AO35" s="356"/>
      <c r="AP35" s="359"/>
      <c r="AQ35" s="359"/>
      <c r="AR35" s="359"/>
      <c r="AS35" s="359"/>
      <c r="AT35" s="359"/>
      <c r="AU35" s="359"/>
      <c r="AV35" s="359"/>
      <c r="AW35" s="359"/>
      <c r="AX35" s="359"/>
    </row>
    <row r="36" spans="1:50" ht="15" customHeight="1">
      <c r="A36" s="356"/>
      <c r="B36" s="2248">
        <f>★その他入力!M100</f>
        <v>0</v>
      </c>
      <c r="C36" s="2249"/>
      <c r="D36" s="2249"/>
      <c r="E36" s="2249"/>
      <c r="F36" s="2250"/>
      <c r="G36" s="2248">
        <f>★その他入力!M106</f>
        <v>0</v>
      </c>
      <c r="H36" s="2249"/>
      <c r="I36" s="2249"/>
      <c r="J36" s="2249"/>
      <c r="K36" s="2249"/>
      <c r="L36" s="2249"/>
      <c r="M36" s="2249"/>
      <c r="N36" s="2249"/>
      <c r="O36" s="2249"/>
      <c r="P36" s="2249"/>
      <c r="Q36" s="2249"/>
      <c r="R36" s="2249"/>
      <c r="S36" s="2249"/>
      <c r="T36" s="2249"/>
      <c r="U36" s="2249"/>
      <c r="V36" s="2249"/>
      <c r="W36" s="2250"/>
      <c r="X36" s="2254" t="str">
        <f>IF(★その他入力!BP102="", "知事", ★その他入力!BP102)</f>
        <v>知事</v>
      </c>
      <c r="Y36" s="2255"/>
      <c r="Z36" s="2255"/>
      <c r="AA36" s="2255"/>
      <c r="AB36" s="2256"/>
      <c r="AC36" s="2257" t="str">
        <f>★その他入力!BM103</f>
        <v/>
      </c>
      <c r="AD36" s="2258"/>
      <c r="AE36" s="2258"/>
      <c r="AF36" s="2258"/>
      <c r="AG36" s="2258"/>
      <c r="AH36" s="2258"/>
      <c r="AI36" s="2259"/>
      <c r="AJ36" s="2263"/>
      <c r="AK36" s="2264"/>
      <c r="AL36" s="2264"/>
      <c r="AM36" s="2264"/>
      <c r="AN36" s="2265"/>
      <c r="AO36" s="356"/>
      <c r="AP36" s="359"/>
      <c r="AQ36" s="359"/>
      <c r="AR36" s="359"/>
      <c r="AS36" s="359"/>
      <c r="AT36" s="359"/>
      <c r="AU36" s="359"/>
      <c r="AV36" s="359"/>
      <c r="AW36" s="359"/>
      <c r="AX36" s="359"/>
    </row>
    <row r="37" spans="1:50" ht="15" customHeight="1">
      <c r="A37" s="356"/>
      <c r="B37" s="2251"/>
      <c r="C37" s="2252"/>
      <c r="D37" s="2252"/>
      <c r="E37" s="2252"/>
      <c r="F37" s="2253"/>
      <c r="G37" s="2251"/>
      <c r="H37" s="2252"/>
      <c r="I37" s="2252"/>
      <c r="J37" s="2252"/>
      <c r="K37" s="2252"/>
      <c r="L37" s="2252"/>
      <c r="M37" s="2252"/>
      <c r="N37" s="2252"/>
      <c r="O37" s="2252"/>
      <c r="P37" s="2252"/>
      <c r="Q37" s="2252"/>
      <c r="R37" s="2252"/>
      <c r="S37" s="2252"/>
      <c r="T37" s="2252"/>
      <c r="U37" s="2252"/>
      <c r="V37" s="2252"/>
      <c r="W37" s="2253"/>
      <c r="X37" s="2269" t="str">
        <f>IF(★その他入力!BL103="", "第　　　　号", ★その他入力!BL103)</f>
        <v>第　　　　号</v>
      </c>
      <c r="Y37" s="2270"/>
      <c r="Z37" s="2270"/>
      <c r="AA37" s="2270"/>
      <c r="AB37" s="2271"/>
      <c r="AC37" s="2260"/>
      <c r="AD37" s="2261"/>
      <c r="AE37" s="2261"/>
      <c r="AF37" s="2261"/>
      <c r="AG37" s="2261"/>
      <c r="AH37" s="2261"/>
      <c r="AI37" s="2262"/>
      <c r="AJ37" s="2266"/>
      <c r="AK37" s="2267"/>
      <c r="AL37" s="2267"/>
      <c r="AM37" s="2267"/>
      <c r="AN37" s="2268"/>
      <c r="AO37" s="356"/>
      <c r="AP37" s="359"/>
      <c r="AQ37" s="359"/>
      <c r="AR37" s="359"/>
      <c r="AS37" s="359"/>
      <c r="AT37" s="359"/>
      <c r="AU37" s="359"/>
      <c r="AV37" s="359"/>
      <c r="AW37" s="359"/>
      <c r="AX37" s="359"/>
    </row>
    <row r="38" spans="1:50" ht="15" customHeight="1">
      <c r="A38" s="356"/>
      <c r="B38" s="2248">
        <f>★その他入力!M109</f>
        <v>0</v>
      </c>
      <c r="C38" s="2249"/>
      <c r="D38" s="2249"/>
      <c r="E38" s="2249"/>
      <c r="F38" s="2250"/>
      <c r="G38" s="2248">
        <f>★その他入力!M115</f>
        <v>0</v>
      </c>
      <c r="H38" s="2249"/>
      <c r="I38" s="2249"/>
      <c r="J38" s="2249"/>
      <c r="K38" s="2249"/>
      <c r="L38" s="2249"/>
      <c r="M38" s="2249"/>
      <c r="N38" s="2249"/>
      <c r="O38" s="2249"/>
      <c r="P38" s="2249"/>
      <c r="Q38" s="2249"/>
      <c r="R38" s="2249"/>
      <c r="S38" s="2249"/>
      <c r="T38" s="2249"/>
      <c r="U38" s="2249"/>
      <c r="V38" s="2249"/>
      <c r="W38" s="2250"/>
      <c r="X38" s="2254" t="str">
        <f>IF(★その他入力!BP111="", "知事", ★その他入力!BP111)</f>
        <v>知事</v>
      </c>
      <c r="Y38" s="2255"/>
      <c r="Z38" s="2255"/>
      <c r="AA38" s="2255"/>
      <c r="AB38" s="2256"/>
      <c r="AC38" s="2257" t="str">
        <f>★その他入力!BM112</f>
        <v/>
      </c>
      <c r="AD38" s="2258"/>
      <c r="AE38" s="2258"/>
      <c r="AF38" s="2258"/>
      <c r="AG38" s="2258"/>
      <c r="AH38" s="2258"/>
      <c r="AI38" s="2259"/>
      <c r="AJ38" s="2263"/>
      <c r="AK38" s="2264"/>
      <c r="AL38" s="2264"/>
      <c r="AM38" s="2264"/>
      <c r="AN38" s="2265"/>
      <c r="AO38" s="356"/>
      <c r="AP38" s="359"/>
      <c r="AQ38" s="359"/>
      <c r="AR38" s="359"/>
      <c r="AS38" s="359"/>
      <c r="AT38" s="359"/>
      <c r="AU38" s="359"/>
      <c r="AV38" s="359"/>
      <c r="AW38" s="359"/>
      <c r="AX38" s="359"/>
    </row>
    <row r="39" spans="1:50" ht="15" customHeight="1">
      <c r="A39" s="356"/>
      <c r="B39" s="2251"/>
      <c r="C39" s="2252"/>
      <c r="D39" s="2252"/>
      <c r="E39" s="2252"/>
      <c r="F39" s="2253"/>
      <c r="G39" s="2251"/>
      <c r="H39" s="2252"/>
      <c r="I39" s="2252"/>
      <c r="J39" s="2252"/>
      <c r="K39" s="2252"/>
      <c r="L39" s="2252"/>
      <c r="M39" s="2252"/>
      <c r="N39" s="2252"/>
      <c r="O39" s="2252"/>
      <c r="P39" s="2252"/>
      <c r="Q39" s="2252"/>
      <c r="R39" s="2252"/>
      <c r="S39" s="2252"/>
      <c r="T39" s="2252"/>
      <c r="U39" s="2252"/>
      <c r="V39" s="2252"/>
      <c r="W39" s="2253"/>
      <c r="X39" s="2269" t="str">
        <f>IF(★その他入力!BL112="", "第　　　　号", ★その他入力!BL112)</f>
        <v>第　　　　号</v>
      </c>
      <c r="Y39" s="2270"/>
      <c r="Z39" s="2270"/>
      <c r="AA39" s="2270"/>
      <c r="AB39" s="2271"/>
      <c r="AC39" s="2260"/>
      <c r="AD39" s="2261"/>
      <c r="AE39" s="2261"/>
      <c r="AF39" s="2261"/>
      <c r="AG39" s="2261"/>
      <c r="AH39" s="2261"/>
      <c r="AI39" s="2262"/>
      <c r="AJ39" s="2266"/>
      <c r="AK39" s="2267"/>
      <c r="AL39" s="2267"/>
      <c r="AM39" s="2267"/>
      <c r="AN39" s="2268"/>
      <c r="AO39" s="356"/>
      <c r="AP39" s="359"/>
      <c r="AQ39" s="359"/>
      <c r="AR39" s="359"/>
      <c r="AS39" s="359"/>
      <c r="AT39" s="359"/>
      <c r="AU39" s="359"/>
      <c r="AV39" s="359"/>
      <c r="AW39" s="359"/>
      <c r="AX39" s="359"/>
    </row>
    <row r="40" spans="1:50" ht="15" customHeight="1">
      <c r="A40" s="356"/>
      <c r="B40" s="2248">
        <f>★その他入力!M118</f>
        <v>0</v>
      </c>
      <c r="C40" s="2249"/>
      <c r="D40" s="2249"/>
      <c r="E40" s="2249"/>
      <c r="F40" s="2250"/>
      <c r="G40" s="2248">
        <f>★その他入力!M124</f>
        <v>0</v>
      </c>
      <c r="H40" s="2249"/>
      <c r="I40" s="2249"/>
      <c r="J40" s="2249"/>
      <c r="K40" s="2249"/>
      <c r="L40" s="2249"/>
      <c r="M40" s="2249"/>
      <c r="N40" s="2249"/>
      <c r="O40" s="2249"/>
      <c r="P40" s="2249"/>
      <c r="Q40" s="2249"/>
      <c r="R40" s="2249"/>
      <c r="S40" s="2249"/>
      <c r="T40" s="2249"/>
      <c r="U40" s="2249"/>
      <c r="V40" s="2249"/>
      <c r="W40" s="2250"/>
      <c r="X40" s="2254" t="str">
        <f>IF(★その他入力!BP120="", "知事", ★その他入力!BP120)</f>
        <v>知事</v>
      </c>
      <c r="Y40" s="2255"/>
      <c r="Z40" s="2255"/>
      <c r="AA40" s="2255"/>
      <c r="AB40" s="2256"/>
      <c r="AC40" s="2257" t="str">
        <f>★その他入力!BM121</f>
        <v/>
      </c>
      <c r="AD40" s="2258"/>
      <c r="AE40" s="2258"/>
      <c r="AF40" s="2258"/>
      <c r="AG40" s="2258"/>
      <c r="AH40" s="2258"/>
      <c r="AI40" s="2259"/>
      <c r="AJ40" s="2263"/>
      <c r="AK40" s="2264"/>
      <c r="AL40" s="2264"/>
      <c r="AM40" s="2264"/>
      <c r="AN40" s="2265"/>
      <c r="AO40" s="356"/>
      <c r="AP40" s="359"/>
      <c r="AQ40" s="359"/>
      <c r="AR40" s="359"/>
      <c r="AS40" s="359"/>
      <c r="AT40" s="359"/>
      <c r="AU40" s="359"/>
      <c r="AV40" s="359"/>
      <c r="AW40" s="359"/>
      <c r="AX40" s="359"/>
    </row>
    <row r="41" spans="1:50" ht="15" customHeight="1">
      <c r="A41" s="356"/>
      <c r="B41" s="2251"/>
      <c r="C41" s="2252"/>
      <c r="D41" s="2252"/>
      <c r="E41" s="2252"/>
      <c r="F41" s="2253"/>
      <c r="G41" s="2251"/>
      <c r="H41" s="2252"/>
      <c r="I41" s="2252"/>
      <c r="J41" s="2252"/>
      <c r="K41" s="2252"/>
      <c r="L41" s="2252"/>
      <c r="M41" s="2252"/>
      <c r="N41" s="2252"/>
      <c r="O41" s="2252"/>
      <c r="P41" s="2252"/>
      <c r="Q41" s="2252"/>
      <c r="R41" s="2252"/>
      <c r="S41" s="2252"/>
      <c r="T41" s="2252"/>
      <c r="U41" s="2252"/>
      <c r="V41" s="2252"/>
      <c r="W41" s="2253"/>
      <c r="X41" s="2269" t="str">
        <f>IF(★その他入力!BL121="", "第　　　　号", ★その他入力!BL121)</f>
        <v>第　　　　号</v>
      </c>
      <c r="Y41" s="2270"/>
      <c r="Z41" s="2270"/>
      <c r="AA41" s="2270"/>
      <c r="AB41" s="2271"/>
      <c r="AC41" s="2260"/>
      <c r="AD41" s="2261"/>
      <c r="AE41" s="2261"/>
      <c r="AF41" s="2261"/>
      <c r="AG41" s="2261"/>
      <c r="AH41" s="2261"/>
      <c r="AI41" s="2262"/>
      <c r="AJ41" s="2266"/>
      <c r="AK41" s="2267"/>
      <c r="AL41" s="2267"/>
      <c r="AM41" s="2267"/>
      <c r="AN41" s="2268"/>
      <c r="AO41" s="356"/>
      <c r="AP41" s="359"/>
      <c r="AQ41" s="359"/>
      <c r="AR41" s="359"/>
      <c r="AS41" s="359"/>
      <c r="AT41" s="359"/>
      <c r="AU41" s="359"/>
      <c r="AV41" s="359"/>
      <c r="AW41" s="359"/>
      <c r="AX41" s="359"/>
    </row>
    <row r="42" spans="1:50" ht="15" customHeight="1">
      <c r="A42" s="356"/>
      <c r="B42" s="2248">
        <f>★その他入力!M127</f>
        <v>0</v>
      </c>
      <c r="C42" s="2249"/>
      <c r="D42" s="2249"/>
      <c r="E42" s="2249"/>
      <c r="F42" s="2250"/>
      <c r="G42" s="2248">
        <f>★その他入力!M133</f>
        <v>0</v>
      </c>
      <c r="H42" s="2249"/>
      <c r="I42" s="2249"/>
      <c r="J42" s="2249"/>
      <c r="K42" s="2249"/>
      <c r="L42" s="2249"/>
      <c r="M42" s="2249"/>
      <c r="N42" s="2249"/>
      <c r="O42" s="2249"/>
      <c r="P42" s="2249"/>
      <c r="Q42" s="2249"/>
      <c r="R42" s="2249"/>
      <c r="S42" s="2249"/>
      <c r="T42" s="2249"/>
      <c r="U42" s="2249"/>
      <c r="V42" s="2249"/>
      <c r="W42" s="2250"/>
      <c r="X42" s="2254" t="str">
        <f>IF(★その他入力!BP129="", "知事", ★その他入力!BP129)</f>
        <v>知事</v>
      </c>
      <c r="Y42" s="2255"/>
      <c r="Z42" s="2255"/>
      <c r="AA42" s="2255"/>
      <c r="AB42" s="2256"/>
      <c r="AC42" s="2257" t="str">
        <f>★その他入力!BM130</f>
        <v/>
      </c>
      <c r="AD42" s="2258"/>
      <c r="AE42" s="2258"/>
      <c r="AF42" s="2258"/>
      <c r="AG42" s="2258"/>
      <c r="AH42" s="2258"/>
      <c r="AI42" s="2259"/>
      <c r="AJ42" s="2263"/>
      <c r="AK42" s="2264"/>
      <c r="AL42" s="2264"/>
      <c r="AM42" s="2264"/>
      <c r="AN42" s="2265"/>
      <c r="AO42" s="356"/>
      <c r="AP42" s="359"/>
      <c r="AQ42" s="359"/>
      <c r="AR42" s="359"/>
      <c r="AS42" s="359"/>
      <c r="AT42" s="359"/>
      <c r="AU42" s="359"/>
      <c r="AV42" s="359"/>
      <c r="AW42" s="359"/>
      <c r="AX42" s="359"/>
    </row>
    <row r="43" spans="1:50" ht="15" customHeight="1">
      <c r="A43" s="356"/>
      <c r="B43" s="2251"/>
      <c r="C43" s="2252"/>
      <c r="D43" s="2252"/>
      <c r="E43" s="2252"/>
      <c r="F43" s="2253"/>
      <c r="G43" s="2251"/>
      <c r="H43" s="2252"/>
      <c r="I43" s="2252"/>
      <c r="J43" s="2252"/>
      <c r="K43" s="2252"/>
      <c r="L43" s="2252"/>
      <c r="M43" s="2252"/>
      <c r="N43" s="2252"/>
      <c r="O43" s="2252"/>
      <c r="P43" s="2252"/>
      <c r="Q43" s="2252"/>
      <c r="R43" s="2252"/>
      <c r="S43" s="2252"/>
      <c r="T43" s="2252"/>
      <c r="U43" s="2252"/>
      <c r="V43" s="2252"/>
      <c r="W43" s="2253"/>
      <c r="X43" s="2269" t="str">
        <f>IF(★その他入力!BL130="", "第　　　　号", ★その他入力!BL130)</f>
        <v>第　　　　号</v>
      </c>
      <c r="Y43" s="2270"/>
      <c r="Z43" s="2270"/>
      <c r="AA43" s="2270"/>
      <c r="AB43" s="2271"/>
      <c r="AC43" s="2260"/>
      <c r="AD43" s="2261"/>
      <c r="AE43" s="2261"/>
      <c r="AF43" s="2261"/>
      <c r="AG43" s="2261"/>
      <c r="AH43" s="2261"/>
      <c r="AI43" s="2262"/>
      <c r="AJ43" s="2266"/>
      <c r="AK43" s="2267"/>
      <c r="AL43" s="2267"/>
      <c r="AM43" s="2267"/>
      <c r="AN43" s="2268"/>
      <c r="AO43" s="356"/>
      <c r="AP43" s="359"/>
      <c r="AQ43" s="359"/>
      <c r="AR43" s="359"/>
      <c r="AS43" s="359"/>
      <c r="AT43" s="359"/>
      <c r="AU43" s="359"/>
      <c r="AV43" s="359"/>
      <c r="AW43" s="359"/>
      <c r="AX43" s="359"/>
    </row>
    <row r="44" spans="1:50" ht="18.75" customHeight="1">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9"/>
      <c r="AQ44" s="359"/>
      <c r="AR44" s="359"/>
      <c r="AS44" s="359"/>
      <c r="AT44" s="359"/>
      <c r="AU44" s="359"/>
      <c r="AV44" s="359"/>
      <c r="AW44" s="359"/>
      <c r="AX44" s="359"/>
    </row>
    <row r="45" spans="1:50" ht="18.7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row>
    <row r="46" spans="1:50" ht="18.75" hidden="1" customHeight="1">
      <c r="A46" s="356"/>
      <c r="B46" s="356"/>
      <c r="C46" s="470"/>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row>
    <row r="47" spans="1:50" ht="18.75" hidden="1" customHeight="1">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row>
    <row r="48" spans="1:50" ht="18.75" hidden="1" customHeight="1">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row>
    <row r="49" spans="1:41" ht="18.75" hidden="1" customHeight="1">
      <c r="A49" s="356"/>
      <c r="B49" s="356"/>
      <c r="C49" s="470"/>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row>
    <row r="50" spans="1:41" ht="18.75" hidden="1" customHeight="1">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row>
    <row r="51" spans="1:41" ht="18.75" hidden="1" customHeight="1">
      <c r="A51" s="356"/>
      <c r="B51" s="356"/>
      <c r="C51" s="470"/>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row>
    <row r="52" spans="1:41" ht="18.75" hidden="1" customHeight="1">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row>
    <row r="53" spans="1:41" ht="18.75" hidden="1" customHeight="1"/>
    <row r="54" spans="1:41" ht="18.75" hidden="1" customHeight="1">
      <c r="A54" s="356"/>
      <c r="B54" s="356"/>
      <c r="C54" s="470"/>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row>
    <row r="55" spans="1:41" ht="18.75" hidden="1"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row>
    <row r="56" spans="1:41" ht="18.75" hidden="1"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row>
    <row r="57" spans="1:41" ht="18.75" hidden="1" customHeight="1">
      <c r="A57" s="356"/>
      <c r="B57" s="356"/>
      <c r="C57" s="470"/>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row>
    <row r="58" spans="1:41" ht="18.75" hidden="1"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row>
    <row r="59" spans="1:41" ht="18.75" hidden="1" customHeight="1">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row>
    <row r="60" spans="1:41" ht="18.75" hidden="1" customHeight="1">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row>
    <row r="61" spans="1:41" ht="18.75" hidden="1" customHeight="1">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row>
    <row r="62" spans="1:41" ht="18.75" hidden="1" customHeight="1">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row>
  </sheetData>
  <sheetProtection algorithmName="SHA-512" hashValue="aDHbp4B8uOCwS7cOqzhGTFwJtCrKDBollxUBktvGDsc5S3c9GRg+V+zaiZtJF72i+PuhzricrmKeS30BRdVcNw==" saltValue="5Yc1SRU1dbxgsmEajbdJJQ==" spinCount="100000" sheet="1" objects="1" scenarios="1"/>
  <mergeCells count="135">
    <mergeCell ref="B30:F31"/>
    <mergeCell ref="G30:W31"/>
    <mergeCell ref="X30:AB30"/>
    <mergeCell ref="AC30:AI31"/>
    <mergeCell ref="AJ30:AN31"/>
    <mergeCell ref="X31:AB31"/>
    <mergeCell ref="B32:F33"/>
    <mergeCell ref="G32:W33"/>
    <mergeCell ref="X32:AB32"/>
    <mergeCell ref="AC32:AI33"/>
    <mergeCell ref="AJ32:AN33"/>
    <mergeCell ref="X33:AB33"/>
    <mergeCell ref="X28:AB28"/>
    <mergeCell ref="B28:F29"/>
    <mergeCell ref="G28:W29"/>
    <mergeCell ref="AC28:AI29"/>
    <mergeCell ref="AC27:AI27"/>
    <mergeCell ref="AJ27:AN27"/>
    <mergeCell ref="AJ28:AN29"/>
    <mergeCell ref="X29:AB29"/>
    <mergeCell ref="B16:F16"/>
    <mergeCell ref="G16:K16"/>
    <mergeCell ref="AC16:AF16"/>
    <mergeCell ref="AG16:AJ16"/>
    <mergeCell ref="B17:F17"/>
    <mergeCell ref="G17:K17"/>
    <mergeCell ref="AC17:AF17"/>
    <mergeCell ref="AG17:AJ17"/>
    <mergeCell ref="B18:F18"/>
    <mergeCell ref="G18:K18"/>
    <mergeCell ref="AC18:AF18"/>
    <mergeCell ref="AG18:AJ18"/>
    <mergeCell ref="AC20:AF20"/>
    <mergeCell ref="AG20:AJ20"/>
    <mergeCell ref="B19:F19"/>
    <mergeCell ref="G19:K19"/>
    <mergeCell ref="G23:AB23"/>
    <mergeCell ref="G24:AB24"/>
    <mergeCell ref="AC23:AN23"/>
    <mergeCell ref="AC24:AN24"/>
    <mergeCell ref="B27:F27"/>
    <mergeCell ref="G27:W27"/>
    <mergeCell ref="B14:F14"/>
    <mergeCell ref="G14:K14"/>
    <mergeCell ref="AC14:AF14"/>
    <mergeCell ref="AG14:AJ14"/>
    <mergeCell ref="B15:F15"/>
    <mergeCell ref="G15:K15"/>
    <mergeCell ref="AC15:AF15"/>
    <mergeCell ref="AG15:AJ15"/>
    <mergeCell ref="X27:AB27"/>
    <mergeCell ref="AC19:AF19"/>
    <mergeCell ref="AG19:AJ19"/>
    <mergeCell ref="B23:F23"/>
    <mergeCell ref="B24:F24"/>
    <mergeCell ref="B20:F20"/>
    <mergeCell ref="G20:K20"/>
    <mergeCell ref="B11:F11"/>
    <mergeCell ref="G11:K11"/>
    <mergeCell ref="AC11:AF11"/>
    <mergeCell ref="AG11:AJ11"/>
    <mergeCell ref="L16:AB16"/>
    <mergeCell ref="L17:AB17"/>
    <mergeCell ref="L18:AB18"/>
    <mergeCell ref="L19:AB19"/>
    <mergeCell ref="B13:F13"/>
    <mergeCell ref="G13:K13"/>
    <mergeCell ref="AC13:AF13"/>
    <mergeCell ref="AG13:AJ13"/>
    <mergeCell ref="AK13:AN13"/>
    <mergeCell ref="AK14:AN14"/>
    <mergeCell ref="AK15:AN15"/>
    <mergeCell ref="AK16:AN16"/>
    <mergeCell ref="AK17:AN17"/>
    <mergeCell ref="AK18:AN18"/>
    <mergeCell ref="AK19:AN19"/>
    <mergeCell ref="AK20:AN20"/>
    <mergeCell ref="L13:AB13"/>
    <mergeCell ref="L14:AB14"/>
    <mergeCell ref="L15:AB15"/>
    <mergeCell ref="L20:AB20"/>
    <mergeCell ref="B9:F10"/>
    <mergeCell ref="G9:K10"/>
    <mergeCell ref="AK9:AN10"/>
    <mergeCell ref="AK11:AN11"/>
    <mergeCell ref="AK12:AN12"/>
    <mergeCell ref="L9:AB10"/>
    <mergeCell ref="L11:AB11"/>
    <mergeCell ref="L12:AB12"/>
    <mergeCell ref="E2:AK3"/>
    <mergeCell ref="S4:V4"/>
    <mergeCell ref="S5:V5"/>
    <mergeCell ref="S6:V6"/>
    <mergeCell ref="S7:V7"/>
    <mergeCell ref="X4:AM4"/>
    <mergeCell ref="X5:AM5"/>
    <mergeCell ref="X6:AM6"/>
    <mergeCell ref="X7:AM7"/>
    <mergeCell ref="AC9:AJ9"/>
    <mergeCell ref="AC10:AF10"/>
    <mergeCell ref="AG10:AJ10"/>
    <mergeCell ref="B12:F12"/>
    <mergeCell ref="G12:K12"/>
    <mergeCell ref="AC12:AF12"/>
    <mergeCell ref="AG12:AJ12"/>
    <mergeCell ref="B34:F35"/>
    <mergeCell ref="G34:W35"/>
    <mergeCell ref="X34:AB34"/>
    <mergeCell ref="AC34:AI35"/>
    <mergeCell ref="AJ34:AN35"/>
    <mergeCell ref="X35:AB35"/>
    <mergeCell ref="B38:F39"/>
    <mergeCell ref="G38:W39"/>
    <mergeCell ref="X38:AB38"/>
    <mergeCell ref="AC38:AI39"/>
    <mergeCell ref="AJ38:AN39"/>
    <mergeCell ref="X39:AB39"/>
    <mergeCell ref="B36:F37"/>
    <mergeCell ref="G36:W37"/>
    <mergeCell ref="X36:AB36"/>
    <mergeCell ref="AC36:AI37"/>
    <mergeCell ref="AJ36:AN37"/>
    <mergeCell ref="X37:AB37"/>
    <mergeCell ref="B42:F43"/>
    <mergeCell ref="G42:W43"/>
    <mergeCell ref="X42:AB42"/>
    <mergeCell ref="AC42:AI43"/>
    <mergeCell ref="AJ42:AN43"/>
    <mergeCell ref="X43:AB43"/>
    <mergeCell ref="B40:F41"/>
    <mergeCell ref="G40:W41"/>
    <mergeCell ref="X40:AB40"/>
    <mergeCell ref="AC40:AI41"/>
    <mergeCell ref="AJ40:AN41"/>
    <mergeCell ref="X41:AB41"/>
  </mergeCells>
  <phoneticPr fontId="23"/>
  <dataValidations count="1">
    <dataValidation imeMode="hiragana" allowBlank="1" showInputMessage="1" showErrorMessage="1" sqref="A63:AO1048576 A1 AL1:AM1 D1:E1 AP4:XFD19 AP45:XFD1048576 AP1:AX2 E2 AY1:XFD3 AP21:XFD21 A53:AO53 AQ20:XFD44 A45:AO45" xr:uid="{97C5F84A-5BC9-4200-8EE7-DA57A34542C9}"/>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3522-0030-4784-B35F-F3492DB51880}">
  <sheetPr>
    <tabColor rgb="FF6666FF"/>
    <pageSetUpPr fitToPage="1"/>
  </sheetPr>
  <dimension ref="A1:AX49"/>
  <sheetViews>
    <sheetView showGridLines="0" showRowColHeaders="0" zoomScaleNormal="100" workbookViewId="0"/>
  </sheetViews>
  <sheetFormatPr defaultColWidth="0" defaultRowHeight="15" customHeight="1" zeroHeight="1"/>
  <cols>
    <col min="1" max="1" width="2.75" style="358" customWidth="1"/>
    <col min="2" max="40" width="2.5" style="358" customWidth="1"/>
    <col min="41" max="41" width="2.75" style="358" customWidth="1"/>
    <col min="42" max="50" width="2.5" style="358" customWidth="1"/>
    <col min="51" max="16384" width="2.5" style="358" hidden="1"/>
  </cols>
  <sheetData>
    <row r="1" spans="3:50" ht="18.75" customHeight="1">
      <c r="AP1" s="359"/>
      <c r="AQ1" s="359"/>
      <c r="AR1" s="359"/>
      <c r="AS1" s="359"/>
      <c r="AT1" s="359"/>
      <c r="AU1" s="359"/>
      <c r="AV1" s="359"/>
      <c r="AW1" s="359"/>
      <c r="AX1" s="359"/>
    </row>
    <row r="2" spans="3:50" ht="18.75" customHeight="1">
      <c r="AP2" s="359"/>
      <c r="AQ2" s="359"/>
      <c r="AR2" s="359"/>
      <c r="AS2" s="359"/>
      <c r="AT2" s="359"/>
      <c r="AU2" s="359"/>
      <c r="AV2" s="359"/>
      <c r="AW2" s="359"/>
      <c r="AX2" s="359"/>
    </row>
    <row r="3" spans="3:50" ht="18.75" customHeight="1">
      <c r="E3" s="1984" t="s">
        <v>3678</v>
      </c>
      <c r="F3" s="1984"/>
      <c r="G3" s="1984"/>
      <c r="H3" s="1984"/>
      <c r="I3" s="1984"/>
      <c r="J3" s="1984"/>
      <c r="K3" s="1984"/>
      <c r="L3" s="1984"/>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P3" s="28"/>
      <c r="AQ3" s="28"/>
      <c r="AR3" s="28"/>
      <c r="AS3" s="28"/>
      <c r="AT3" s="28"/>
      <c r="AU3" s="28"/>
      <c r="AV3" s="28"/>
      <c r="AW3" s="28"/>
      <c r="AX3" s="28"/>
    </row>
    <row r="4" spans="3:50" ht="18.75" customHeight="1">
      <c r="E4" s="1984"/>
      <c r="F4" s="1984"/>
      <c r="G4" s="1984"/>
      <c r="H4" s="1984"/>
      <c r="I4" s="1984"/>
      <c r="J4" s="1984"/>
      <c r="K4" s="1984"/>
      <c r="L4" s="1984"/>
      <c r="M4" s="1984"/>
      <c r="N4" s="1984"/>
      <c r="O4" s="1984"/>
      <c r="P4" s="1984"/>
      <c r="Q4" s="1984"/>
      <c r="R4" s="1984"/>
      <c r="S4" s="1984"/>
      <c r="T4" s="1984"/>
      <c r="U4" s="1984"/>
      <c r="V4" s="1984"/>
      <c r="W4" s="1984"/>
      <c r="X4" s="1984"/>
      <c r="Y4" s="1984"/>
      <c r="Z4" s="1984"/>
      <c r="AA4" s="1984"/>
      <c r="AB4" s="1984"/>
      <c r="AC4" s="1984"/>
      <c r="AD4" s="1984"/>
      <c r="AE4" s="1984"/>
      <c r="AF4" s="1984"/>
      <c r="AG4" s="1984"/>
      <c r="AH4" s="1984"/>
      <c r="AI4" s="1984"/>
      <c r="AJ4" s="1984"/>
      <c r="AK4" s="1984"/>
      <c r="AP4" s="359"/>
      <c r="AQ4" s="359"/>
      <c r="AR4" s="359"/>
      <c r="AS4" s="359"/>
      <c r="AT4" s="359"/>
      <c r="AU4" s="359"/>
      <c r="AV4" s="359"/>
      <c r="AW4" s="359"/>
      <c r="AX4" s="359"/>
    </row>
    <row r="5" spans="3:50" ht="18.75" customHeight="1" thickBot="1">
      <c r="AP5" s="359"/>
      <c r="AQ5" s="359"/>
      <c r="AR5" s="359"/>
      <c r="AS5" s="359"/>
      <c r="AT5" s="359"/>
      <c r="AU5" s="359"/>
      <c r="AV5" s="359"/>
      <c r="AW5" s="359"/>
      <c r="AX5" s="359"/>
    </row>
    <row r="6" spans="3:50" ht="18.75" customHeight="1">
      <c r="C6" s="507"/>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499"/>
      <c r="AJ6" s="499"/>
      <c r="AK6" s="499"/>
      <c r="AL6" s="499"/>
      <c r="AM6" s="500"/>
      <c r="AP6" s="359"/>
      <c r="AQ6" s="359"/>
      <c r="AR6" s="359"/>
      <c r="AS6" s="359"/>
      <c r="AT6" s="359"/>
      <c r="AU6" s="359"/>
      <c r="AV6" s="359"/>
      <c r="AW6" s="359"/>
      <c r="AX6" s="359"/>
    </row>
    <row r="7" spans="3:50" ht="18.75" customHeight="1">
      <c r="C7" s="503" t="s">
        <v>3679</v>
      </c>
      <c r="AF7" s="360"/>
      <c r="AG7" s="360"/>
      <c r="AH7" s="360"/>
      <c r="AI7" s="360"/>
      <c r="AJ7" s="360"/>
      <c r="AK7" s="360"/>
      <c r="AL7" s="360"/>
      <c r="AM7" s="502"/>
      <c r="AP7" s="359"/>
      <c r="AQ7" s="359"/>
      <c r="AR7" s="359"/>
      <c r="AS7" s="359"/>
      <c r="AT7" s="359"/>
      <c r="AU7" s="359"/>
      <c r="AV7" s="359"/>
      <c r="AW7" s="359"/>
      <c r="AX7" s="359"/>
    </row>
    <row r="8" spans="3:50" ht="18.75" customHeight="1">
      <c r="C8" s="501"/>
      <c r="D8" s="358" t="s">
        <v>3581</v>
      </c>
      <c r="F8" s="358" t="s">
        <v>3692</v>
      </c>
      <c r="AF8" s="360"/>
      <c r="AG8" s="360"/>
      <c r="AH8" s="360"/>
      <c r="AI8" s="360"/>
      <c r="AJ8" s="360"/>
      <c r="AK8" s="360"/>
      <c r="AL8" s="360"/>
      <c r="AM8" s="502"/>
      <c r="AP8" s="359"/>
      <c r="AQ8" s="359"/>
      <c r="AR8" s="359"/>
      <c r="AS8" s="359"/>
      <c r="AT8" s="359"/>
      <c r="AU8" s="359"/>
      <c r="AV8" s="359"/>
      <c r="AW8" s="359"/>
      <c r="AX8" s="359"/>
    </row>
    <row r="9" spans="3:50" ht="18.75" customHeight="1">
      <c r="C9" s="501"/>
      <c r="F9" s="497" t="s">
        <v>3694</v>
      </c>
      <c r="G9" s="495"/>
      <c r="H9" s="494"/>
      <c r="I9" s="494"/>
      <c r="J9" s="494"/>
      <c r="K9" s="494"/>
      <c r="L9" s="494"/>
      <c r="M9" s="494"/>
      <c r="N9" s="494"/>
      <c r="O9" s="494"/>
      <c r="P9" s="494"/>
      <c r="Q9" s="494"/>
      <c r="R9" s="494"/>
      <c r="S9" s="494"/>
      <c r="T9" s="494"/>
      <c r="U9" s="494"/>
      <c r="V9" s="494"/>
      <c r="W9" s="494"/>
      <c r="AM9" s="502"/>
      <c r="AP9" s="359"/>
      <c r="AQ9" s="359"/>
      <c r="AR9" s="359"/>
      <c r="AS9" s="359"/>
      <c r="AT9" s="359"/>
      <c r="AU9" s="359"/>
      <c r="AV9" s="359"/>
      <c r="AW9" s="359"/>
      <c r="AX9" s="359"/>
    </row>
    <row r="10" spans="3:50" ht="18.75" customHeight="1">
      <c r="C10" s="501"/>
      <c r="F10" s="497" t="s">
        <v>3693</v>
      </c>
      <c r="G10" s="495"/>
      <c r="H10" s="494"/>
      <c r="I10" s="494"/>
      <c r="J10" s="494"/>
      <c r="K10" s="494"/>
      <c r="L10" s="494"/>
      <c r="M10" s="494"/>
      <c r="N10" s="494"/>
      <c r="O10" s="494"/>
      <c r="P10" s="494"/>
      <c r="Q10" s="494"/>
      <c r="R10" s="494"/>
      <c r="S10" s="494"/>
      <c r="T10" s="494"/>
      <c r="U10" s="494"/>
      <c r="V10" s="494"/>
      <c r="W10" s="494"/>
      <c r="AM10" s="502"/>
      <c r="AP10" s="359"/>
      <c r="AQ10" s="359"/>
      <c r="AR10" s="359"/>
      <c r="AS10" s="359"/>
      <c r="AT10" s="359"/>
      <c r="AU10" s="359"/>
      <c r="AV10" s="359"/>
      <c r="AW10" s="359"/>
      <c r="AX10" s="359"/>
    </row>
    <row r="11" spans="3:50" ht="18.75" customHeight="1">
      <c r="C11" s="501"/>
      <c r="D11" s="358" t="s">
        <v>3583</v>
      </c>
      <c r="F11" s="358" t="s">
        <v>3696</v>
      </c>
      <c r="AM11" s="502"/>
      <c r="AP11" s="359"/>
      <c r="AQ11" s="359"/>
      <c r="AR11" s="359"/>
      <c r="AS11" s="359"/>
      <c r="AT11" s="359"/>
      <c r="AU11" s="359"/>
      <c r="AV11" s="359"/>
      <c r="AW11" s="359"/>
      <c r="AX11" s="359"/>
    </row>
    <row r="12" spans="3:50" ht="18.75" customHeight="1">
      <c r="C12" s="501"/>
      <c r="F12" s="358" t="s">
        <v>3695</v>
      </c>
      <c r="N12" s="495"/>
      <c r="O12" s="494"/>
      <c r="P12" s="494"/>
      <c r="Q12" s="494"/>
      <c r="R12" s="494"/>
      <c r="S12" s="494"/>
      <c r="U12" s="496"/>
      <c r="V12" s="498"/>
      <c r="W12" s="498"/>
      <c r="X12" s="498"/>
      <c r="Y12" s="498"/>
      <c r="Z12" s="498"/>
      <c r="AA12" s="498"/>
      <c r="AB12" s="498"/>
      <c r="AC12" s="498"/>
      <c r="AD12" s="498"/>
      <c r="AE12" s="498"/>
      <c r="AF12" s="498"/>
      <c r="AG12" s="498"/>
      <c r="AH12" s="498"/>
      <c r="AI12" s="498"/>
      <c r="AJ12" s="498"/>
      <c r="AK12" s="498"/>
      <c r="AL12" s="498"/>
      <c r="AM12" s="502"/>
      <c r="AP12" s="359"/>
      <c r="AQ12" s="359"/>
      <c r="AR12" s="359"/>
      <c r="AS12" s="359"/>
      <c r="AT12" s="359"/>
      <c r="AU12" s="359"/>
      <c r="AV12" s="359"/>
      <c r="AW12" s="359"/>
      <c r="AX12" s="359"/>
    </row>
    <row r="13" spans="3:50" ht="18.75" customHeight="1">
      <c r="C13" s="501"/>
      <c r="D13" s="358" t="s">
        <v>3627</v>
      </c>
      <c r="F13" s="358" t="s">
        <v>3698</v>
      </c>
      <c r="N13" s="495"/>
      <c r="O13" s="494"/>
      <c r="P13" s="494"/>
      <c r="Q13" s="494"/>
      <c r="R13" s="494"/>
      <c r="S13" s="494"/>
      <c r="U13" s="496"/>
      <c r="V13" s="498"/>
      <c r="W13" s="498"/>
      <c r="X13" s="498"/>
      <c r="Y13" s="498"/>
      <c r="Z13" s="498"/>
      <c r="AA13" s="498"/>
      <c r="AB13" s="498"/>
      <c r="AC13" s="498"/>
      <c r="AD13" s="498"/>
      <c r="AE13" s="498"/>
      <c r="AF13" s="498"/>
      <c r="AG13" s="498"/>
      <c r="AH13" s="498"/>
      <c r="AI13" s="498"/>
      <c r="AJ13" s="498"/>
      <c r="AK13" s="498"/>
      <c r="AL13" s="498"/>
      <c r="AM13" s="502"/>
      <c r="AP13" s="359"/>
      <c r="AQ13" s="359"/>
      <c r="AR13" s="359"/>
      <c r="AS13" s="359"/>
      <c r="AT13" s="359"/>
      <c r="AU13" s="359"/>
      <c r="AV13" s="359"/>
      <c r="AW13" s="359"/>
      <c r="AX13" s="359"/>
    </row>
    <row r="14" spans="3:50" ht="18.75" customHeight="1">
      <c r="C14" s="501"/>
      <c r="F14" s="358" t="s">
        <v>3697</v>
      </c>
      <c r="AM14" s="502"/>
      <c r="AP14" s="359"/>
      <c r="AQ14" s="359"/>
      <c r="AR14" s="359"/>
      <c r="AS14" s="359"/>
      <c r="AT14" s="359"/>
      <c r="AU14" s="359"/>
      <c r="AV14" s="359"/>
      <c r="AW14" s="359"/>
      <c r="AX14" s="359"/>
    </row>
    <row r="15" spans="3:50" ht="18.75" customHeight="1">
      <c r="C15" s="503" t="s">
        <v>3680</v>
      </c>
      <c r="N15" s="495"/>
      <c r="O15" s="494"/>
      <c r="P15" s="494"/>
      <c r="Q15" s="494"/>
      <c r="R15" s="494"/>
      <c r="S15" s="494"/>
      <c r="U15" s="496"/>
      <c r="V15" s="498"/>
      <c r="W15" s="498"/>
      <c r="X15" s="498"/>
      <c r="Y15" s="498"/>
      <c r="Z15" s="498"/>
      <c r="AA15" s="498"/>
      <c r="AB15" s="498"/>
      <c r="AC15" s="498"/>
      <c r="AD15" s="498"/>
      <c r="AE15" s="498"/>
      <c r="AF15" s="498"/>
      <c r="AG15" s="498"/>
      <c r="AH15" s="498"/>
      <c r="AI15" s="498"/>
      <c r="AJ15" s="498"/>
      <c r="AK15" s="498"/>
      <c r="AL15" s="498"/>
      <c r="AM15" s="502"/>
      <c r="AP15" s="359"/>
      <c r="AQ15" s="359"/>
      <c r="AR15" s="359"/>
      <c r="AS15" s="359"/>
      <c r="AT15" s="359"/>
      <c r="AU15" s="359"/>
      <c r="AV15" s="359"/>
      <c r="AW15" s="359"/>
      <c r="AX15" s="359"/>
    </row>
    <row r="16" spans="3:50" ht="18.75" customHeight="1">
      <c r="C16" s="501"/>
      <c r="F16" s="358" t="s">
        <v>3686</v>
      </c>
      <c r="N16" s="495"/>
      <c r="O16" s="494"/>
      <c r="P16" s="494"/>
      <c r="Q16" s="494"/>
      <c r="R16" s="494"/>
      <c r="S16" s="494"/>
      <c r="U16" s="496"/>
      <c r="V16" s="498"/>
      <c r="W16" s="498"/>
      <c r="X16" s="498"/>
      <c r="Y16" s="498"/>
      <c r="Z16" s="498"/>
      <c r="AA16" s="498"/>
      <c r="AB16" s="498"/>
      <c r="AC16" s="498"/>
      <c r="AD16" s="498"/>
      <c r="AE16" s="498"/>
      <c r="AF16" s="498"/>
      <c r="AG16" s="498"/>
      <c r="AH16" s="498"/>
      <c r="AI16" s="498"/>
      <c r="AJ16" s="498"/>
      <c r="AK16" s="498"/>
      <c r="AL16" s="498"/>
      <c r="AM16" s="502"/>
      <c r="AP16" s="359"/>
      <c r="AQ16" s="359"/>
      <c r="AR16" s="359"/>
      <c r="AS16" s="359"/>
      <c r="AT16" s="359"/>
      <c r="AU16" s="359"/>
      <c r="AV16" s="359"/>
      <c r="AW16" s="359"/>
      <c r="AX16" s="359"/>
    </row>
    <row r="17" spans="3:50" ht="18.75" customHeight="1">
      <c r="C17" s="501"/>
      <c r="E17" s="358" t="s">
        <v>3687</v>
      </c>
      <c r="AM17" s="502"/>
      <c r="AP17" s="359"/>
      <c r="AQ17" s="359"/>
      <c r="AR17" s="359"/>
      <c r="AS17" s="359"/>
      <c r="AT17" s="359"/>
      <c r="AU17" s="359"/>
      <c r="AV17" s="359"/>
      <c r="AW17" s="359"/>
      <c r="AX17" s="359"/>
    </row>
    <row r="18" spans="3:50" ht="18.75" customHeight="1">
      <c r="C18" s="501"/>
      <c r="E18" s="358" t="s">
        <v>3689</v>
      </c>
      <c r="AM18" s="502"/>
      <c r="AP18" s="359"/>
      <c r="AQ18" s="359"/>
      <c r="AR18" s="359"/>
      <c r="AS18" s="359"/>
      <c r="AT18" s="359"/>
      <c r="AU18" s="359"/>
      <c r="AV18" s="359"/>
      <c r="AW18" s="359"/>
      <c r="AX18" s="359"/>
    </row>
    <row r="19" spans="3:50" ht="18.75" customHeight="1">
      <c r="C19" s="501"/>
      <c r="E19" s="358" t="s">
        <v>3688</v>
      </c>
      <c r="AM19" s="502"/>
      <c r="AP19" s="359"/>
      <c r="AQ19" s="359"/>
      <c r="AR19" s="359"/>
      <c r="AS19" s="359"/>
      <c r="AT19" s="359"/>
      <c r="AU19" s="359"/>
      <c r="AV19" s="359"/>
      <c r="AW19" s="359"/>
      <c r="AX19" s="359"/>
    </row>
    <row r="20" spans="3:50" ht="18.75" customHeight="1">
      <c r="C20" s="501"/>
      <c r="F20" s="358" t="s">
        <v>3691</v>
      </c>
      <c r="AM20" s="502"/>
      <c r="AP20" s="359"/>
      <c r="AQ20" s="359"/>
      <c r="AR20" s="359"/>
      <c r="AS20" s="359"/>
      <c r="AT20" s="359"/>
      <c r="AU20" s="359"/>
      <c r="AV20" s="359"/>
      <c r="AW20" s="359"/>
      <c r="AX20" s="359"/>
    </row>
    <row r="21" spans="3:50" ht="18.75" customHeight="1">
      <c r="C21" s="501"/>
      <c r="D21" s="361"/>
      <c r="E21" s="358" t="s">
        <v>3690</v>
      </c>
      <c r="AM21" s="502"/>
      <c r="AP21" s="359"/>
      <c r="AQ21" s="359"/>
      <c r="AR21" s="359"/>
      <c r="AS21" s="359"/>
      <c r="AT21" s="359"/>
      <c r="AU21" s="359"/>
      <c r="AV21" s="359"/>
      <c r="AW21" s="359"/>
      <c r="AX21" s="359"/>
    </row>
    <row r="22" spans="3:50" ht="18.75" customHeight="1" thickBot="1">
      <c r="C22" s="504"/>
      <c r="D22" s="505"/>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6"/>
      <c r="AP22" s="359"/>
      <c r="AQ22" s="359"/>
      <c r="AR22" s="359"/>
      <c r="AS22" s="359"/>
      <c r="AT22" s="359"/>
      <c r="AU22" s="359"/>
      <c r="AV22" s="359"/>
      <c r="AW22" s="359"/>
      <c r="AX22" s="359"/>
    </row>
    <row r="23" spans="3:50" ht="18.75" customHeight="1">
      <c r="AP23" s="359"/>
      <c r="AQ23" s="359"/>
      <c r="AR23" s="359"/>
      <c r="AS23" s="359"/>
      <c r="AT23" s="359"/>
      <c r="AU23" s="359"/>
      <c r="AV23" s="359"/>
      <c r="AW23" s="359"/>
      <c r="AX23" s="359"/>
    </row>
    <row r="24" spans="3:50" ht="18.75" customHeight="1">
      <c r="D24" s="508" t="s">
        <v>3681</v>
      </c>
      <c r="AP24" s="359"/>
      <c r="AQ24" s="359"/>
      <c r="AR24" s="359"/>
      <c r="AS24" s="359"/>
      <c r="AT24" s="359"/>
      <c r="AU24" s="359"/>
      <c r="AV24" s="359"/>
      <c r="AW24" s="359"/>
      <c r="AX24" s="359"/>
    </row>
    <row r="25" spans="3:50" ht="18.75" customHeight="1">
      <c r="D25" s="358" t="s">
        <v>3682</v>
      </c>
      <c r="AP25" s="359"/>
      <c r="AQ25" s="359"/>
      <c r="AR25" s="359"/>
      <c r="AS25" s="359"/>
      <c r="AT25" s="359"/>
      <c r="AU25" s="359"/>
      <c r="AV25" s="359"/>
      <c r="AW25" s="359"/>
      <c r="AX25" s="359"/>
    </row>
    <row r="26" spans="3:50" ht="18.75" customHeight="1">
      <c r="C26" s="358" t="s">
        <v>3699</v>
      </c>
      <c r="D26" s="361"/>
      <c r="AP26" s="359"/>
      <c r="AQ26" s="359"/>
      <c r="AR26" s="359"/>
      <c r="AS26" s="359"/>
      <c r="AT26" s="359"/>
      <c r="AU26" s="359"/>
      <c r="AV26" s="359"/>
      <c r="AW26" s="359"/>
      <c r="AX26" s="359"/>
    </row>
    <row r="27" spans="3:50" ht="18.75" customHeight="1">
      <c r="C27" s="358" t="s">
        <v>3700</v>
      </c>
      <c r="AP27" s="359"/>
      <c r="AQ27" s="359"/>
      <c r="AR27" s="359"/>
      <c r="AS27" s="359"/>
      <c r="AT27" s="359"/>
      <c r="AU27" s="359"/>
      <c r="AV27" s="359"/>
      <c r="AW27" s="359"/>
      <c r="AX27" s="359"/>
    </row>
    <row r="28" spans="3:50" ht="18.75" customHeight="1" thickBot="1">
      <c r="AP28" s="359"/>
      <c r="AQ28" s="359"/>
      <c r="AR28" s="359"/>
      <c r="AS28" s="359"/>
      <c r="AT28" s="359"/>
      <c r="AU28" s="359"/>
      <c r="AV28" s="359"/>
      <c r="AW28" s="359"/>
      <c r="AX28" s="359"/>
    </row>
    <row r="29" spans="3:50" ht="18.75" customHeight="1" thickTop="1">
      <c r="C29" s="2354" t="s">
        <v>3683</v>
      </c>
      <c r="D29" s="2335"/>
      <c r="E29" s="2335"/>
      <c r="F29" s="2335"/>
      <c r="G29" s="2336"/>
      <c r="H29" s="2337" t="str">
        <f>IF(RIGHT(★入力画面!$BL$2,1)="1",★入力画面!$M$18,IF(RIGHT(★入力画面!$BL$2,1)="2",★入力画面!$M$18&amp;"　"&amp;★入力画面!$M$56,""))</f>
        <v/>
      </c>
      <c r="I29" s="2338"/>
      <c r="J29" s="2338"/>
      <c r="K29" s="2338"/>
      <c r="L29" s="2338"/>
      <c r="M29" s="2338"/>
      <c r="N29" s="2338"/>
      <c r="O29" s="2338"/>
      <c r="P29" s="2338"/>
      <c r="Q29" s="2338"/>
      <c r="R29" s="2338"/>
      <c r="S29" s="2338"/>
      <c r="T29" s="2338"/>
      <c r="U29" s="2338"/>
      <c r="V29" s="2338"/>
      <c r="W29" s="2338"/>
      <c r="X29" s="2338"/>
      <c r="Y29" s="2338"/>
      <c r="Z29" s="2338"/>
      <c r="AA29" s="2338"/>
      <c r="AB29" s="2339"/>
      <c r="AC29" s="2334" t="s">
        <v>3685</v>
      </c>
      <c r="AD29" s="2335"/>
      <c r="AE29" s="2335"/>
      <c r="AF29" s="2335"/>
      <c r="AG29" s="2336"/>
      <c r="AH29" s="2328" t="str">
        <f>IF(★入力画面!M242="選択　▼","",★入力画面!M242)</f>
        <v/>
      </c>
      <c r="AI29" s="2329"/>
      <c r="AJ29" s="2329"/>
      <c r="AK29" s="2329"/>
      <c r="AL29" s="2329"/>
      <c r="AM29" s="2330"/>
      <c r="AP29" s="359"/>
      <c r="AQ29" s="359"/>
      <c r="AR29" s="359"/>
      <c r="AS29" s="359"/>
      <c r="AT29" s="359"/>
      <c r="AU29" s="359"/>
      <c r="AV29" s="359"/>
      <c r="AW29" s="359"/>
      <c r="AX29" s="359"/>
    </row>
    <row r="30" spans="3:50" ht="18.75" customHeight="1">
      <c r="C30" s="2322"/>
      <c r="D30" s="2323"/>
      <c r="E30" s="2323"/>
      <c r="F30" s="2323"/>
      <c r="G30" s="2324"/>
      <c r="H30" s="2340"/>
      <c r="I30" s="2341"/>
      <c r="J30" s="2341"/>
      <c r="K30" s="2341"/>
      <c r="L30" s="2341"/>
      <c r="M30" s="2341"/>
      <c r="N30" s="2341"/>
      <c r="O30" s="2341"/>
      <c r="P30" s="2341"/>
      <c r="Q30" s="2341"/>
      <c r="R30" s="2341"/>
      <c r="S30" s="2341"/>
      <c r="T30" s="2341"/>
      <c r="U30" s="2341"/>
      <c r="V30" s="2341"/>
      <c r="W30" s="2341"/>
      <c r="X30" s="2341"/>
      <c r="Y30" s="2341"/>
      <c r="Z30" s="2341"/>
      <c r="AA30" s="2341"/>
      <c r="AB30" s="2342"/>
      <c r="AC30" s="2323"/>
      <c r="AD30" s="2323"/>
      <c r="AE30" s="2323"/>
      <c r="AF30" s="2323"/>
      <c r="AG30" s="2324"/>
      <c r="AH30" s="2331"/>
      <c r="AI30" s="2332"/>
      <c r="AJ30" s="2332"/>
      <c r="AK30" s="2332"/>
      <c r="AL30" s="2332"/>
      <c r="AM30" s="2333"/>
      <c r="AP30" s="359"/>
      <c r="AQ30" s="359"/>
      <c r="AR30" s="359"/>
      <c r="AS30" s="359"/>
      <c r="AT30" s="359"/>
      <c r="AU30" s="359"/>
      <c r="AV30" s="359"/>
      <c r="AW30" s="359"/>
      <c r="AX30" s="359"/>
    </row>
    <row r="31" spans="3:50" ht="18.75" customHeight="1">
      <c r="C31" s="2355"/>
      <c r="D31" s="2356"/>
      <c r="E31" s="2356"/>
      <c r="F31" s="2356"/>
      <c r="G31" s="2357"/>
      <c r="H31" s="2343"/>
      <c r="I31" s="2344"/>
      <c r="J31" s="2344"/>
      <c r="K31" s="2344"/>
      <c r="L31" s="2344"/>
      <c r="M31" s="2344"/>
      <c r="N31" s="2344"/>
      <c r="O31" s="2344"/>
      <c r="P31" s="2344"/>
      <c r="Q31" s="2344"/>
      <c r="R31" s="2344"/>
      <c r="S31" s="2344"/>
      <c r="T31" s="2344"/>
      <c r="U31" s="2344"/>
      <c r="V31" s="2344"/>
      <c r="W31" s="2344"/>
      <c r="X31" s="2344"/>
      <c r="Y31" s="2344"/>
      <c r="Z31" s="2344"/>
      <c r="AA31" s="2344"/>
      <c r="AB31" s="2345"/>
      <c r="AC31" s="2323"/>
      <c r="AD31" s="2323"/>
      <c r="AE31" s="2323"/>
      <c r="AF31" s="2323"/>
      <c r="AG31" s="2324"/>
      <c r="AH31" s="2331"/>
      <c r="AI31" s="2332"/>
      <c r="AJ31" s="2332"/>
      <c r="AK31" s="2332"/>
      <c r="AL31" s="2332"/>
      <c r="AM31" s="2333"/>
      <c r="AP31" s="359"/>
      <c r="AQ31" s="359"/>
      <c r="AR31" s="359"/>
      <c r="AS31" s="359"/>
      <c r="AT31" s="359"/>
      <c r="AU31" s="359"/>
      <c r="AV31" s="359"/>
      <c r="AW31" s="359"/>
      <c r="AX31" s="359"/>
    </row>
    <row r="32" spans="3:50" ht="18.75" customHeight="1">
      <c r="C32" s="2321" t="s">
        <v>3451</v>
      </c>
      <c r="D32" s="1490"/>
      <c r="E32" s="1490"/>
      <c r="F32" s="1490"/>
      <c r="G32" s="1491"/>
      <c r="H32" s="2346" t="str">
        <f>IF(★入力画面!$W$295="","大臣･千葉県知事（　　）第　       　号",★入力画面!$BL$295)</f>
        <v>大臣･千葉県知事（　　）第　       　号</v>
      </c>
      <c r="I32" s="2347"/>
      <c r="J32" s="2347"/>
      <c r="K32" s="2347"/>
      <c r="L32" s="2347"/>
      <c r="M32" s="2347"/>
      <c r="N32" s="2347"/>
      <c r="O32" s="2347"/>
      <c r="P32" s="2347"/>
      <c r="Q32" s="2347"/>
      <c r="R32" s="2347"/>
      <c r="S32" s="2347"/>
      <c r="T32" s="2347"/>
      <c r="U32" s="2347"/>
      <c r="V32" s="2347"/>
      <c r="W32" s="2347"/>
      <c r="X32" s="2347"/>
      <c r="Y32" s="2347"/>
      <c r="Z32" s="2347"/>
      <c r="AA32" s="2347"/>
      <c r="AB32" s="2347"/>
      <c r="AC32" s="2347"/>
      <c r="AD32" s="2347"/>
      <c r="AE32" s="2347"/>
      <c r="AF32" s="2347"/>
      <c r="AG32" s="2347"/>
      <c r="AH32" s="2347"/>
      <c r="AI32" s="2347"/>
      <c r="AJ32" s="2347"/>
      <c r="AK32" s="2347"/>
      <c r="AL32" s="2347"/>
      <c r="AM32" s="2348"/>
      <c r="AP32" s="359"/>
      <c r="AQ32" s="359"/>
      <c r="AR32" s="359"/>
      <c r="AS32" s="359"/>
      <c r="AT32" s="359"/>
      <c r="AU32" s="359"/>
      <c r="AV32" s="359"/>
      <c r="AW32" s="359"/>
      <c r="AX32" s="359"/>
    </row>
    <row r="33" spans="3:50" ht="18.75" customHeight="1">
      <c r="C33" s="2322"/>
      <c r="D33" s="2323"/>
      <c r="E33" s="2323"/>
      <c r="F33" s="2323"/>
      <c r="G33" s="2324"/>
      <c r="H33" s="2340"/>
      <c r="I33" s="2341"/>
      <c r="J33" s="2341"/>
      <c r="K33" s="2341"/>
      <c r="L33" s="2341"/>
      <c r="M33" s="2341"/>
      <c r="N33" s="2341"/>
      <c r="O33" s="2341"/>
      <c r="P33" s="2341"/>
      <c r="Q33" s="2341"/>
      <c r="R33" s="2341"/>
      <c r="S33" s="2341"/>
      <c r="T33" s="2341"/>
      <c r="U33" s="2341"/>
      <c r="V33" s="2341"/>
      <c r="W33" s="2341"/>
      <c r="X33" s="2341"/>
      <c r="Y33" s="2341"/>
      <c r="Z33" s="2341"/>
      <c r="AA33" s="2341"/>
      <c r="AB33" s="2341"/>
      <c r="AC33" s="2341"/>
      <c r="AD33" s="2341"/>
      <c r="AE33" s="2341"/>
      <c r="AF33" s="2341"/>
      <c r="AG33" s="2341"/>
      <c r="AH33" s="2341"/>
      <c r="AI33" s="2341"/>
      <c r="AJ33" s="2341"/>
      <c r="AK33" s="2341"/>
      <c r="AL33" s="2341"/>
      <c r="AM33" s="2349"/>
      <c r="AP33" s="359"/>
      <c r="AQ33" s="359"/>
      <c r="AR33" s="359"/>
      <c r="AS33" s="359"/>
      <c r="AT33" s="359"/>
      <c r="AU33" s="359"/>
      <c r="AV33" s="359"/>
      <c r="AW33" s="359"/>
      <c r="AX33" s="359"/>
    </row>
    <row r="34" spans="3:50" ht="18.75" customHeight="1">
      <c r="C34" s="2355"/>
      <c r="D34" s="2356"/>
      <c r="E34" s="2356"/>
      <c r="F34" s="2356"/>
      <c r="G34" s="2357"/>
      <c r="H34" s="2343"/>
      <c r="I34" s="2344"/>
      <c r="J34" s="2344"/>
      <c r="K34" s="2344"/>
      <c r="L34" s="2344"/>
      <c r="M34" s="2344"/>
      <c r="N34" s="2344"/>
      <c r="O34" s="2344"/>
      <c r="P34" s="2344"/>
      <c r="Q34" s="2344"/>
      <c r="R34" s="2344"/>
      <c r="S34" s="2344"/>
      <c r="T34" s="2344"/>
      <c r="U34" s="2344"/>
      <c r="V34" s="2344"/>
      <c r="W34" s="2344"/>
      <c r="X34" s="2344"/>
      <c r="Y34" s="2344"/>
      <c r="Z34" s="2344"/>
      <c r="AA34" s="2344"/>
      <c r="AB34" s="2344"/>
      <c r="AC34" s="2344"/>
      <c r="AD34" s="2344"/>
      <c r="AE34" s="2344"/>
      <c r="AF34" s="2344"/>
      <c r="AG34" s="2344"/>
      <c r="AH34" s="2344"/>
      <c r="AI34" s="2344"/>
      <c r="AJ34" s="2344"/>
      <c r="AK34" s="2344"/>
      <c r="AL34" s="2344"/>
      <c r="AM34" s="2350"/>
      <c r="AP34" s="359"/>
      <c r="AQ34" s="359"/>
      <c r="AR34" s="359"/>
      <c r="AS34" s="359"/>
      <c r="AT34" s="359"/>
      <c r="AU34" s="359"/>
      <c r="AV34" s="359"/>
      <c r="AW34" s="359"/>
      <c r="AX34" s="359"/>
    </row>
    <row r="35" spans="3:50" ht="18.75" customHeight="1">
      <c r="C35" s="2321" t="s">
        <v>3684</v>
      </c>
      <c r="D35" s="1490"/>
      <c r="E35" s="1490"/>
      <c r="F35" s="1490"/>
      <c r="G35" s="1491"/>
      <c r="H35" s="2346" t="str">
        <f>IF(RIGHT(★入力画面!$BL$2,1)="1",★入力画面!M74,IF(RIGHT(★入力画面!$BL$2,1)="2",★その他入力!M58,""))</f>
        <v/>
      </c>
      <c r="I35" s="2347"/>
      <c r="J35" s="2347"/>
      <c r="K35" s="2347"/>
      <c r="L35" s="2347"/>
      <c r="M35" s="2347"/>
      <c r="N35" s="2347"/>
      <c r="O35" s="2347"/>
      <c r="P35" s="2347"/>
      <c r="Q35" s="2347"/>
      <c r="R35" s="2347"/>
      <c r="S35" s="2347"/>
      <c r="T35" s="2347"/>
      <c r="U35" s="2347"/>
      <c r="V35" s="2347"/>
      <c r="W35" s="2347"/>
      <c r="X35" s="2347"/>
      <c r="Y35" s="2347"/>
      <c r="Z35" s="2347"/>
      <c r="AA35" s="2347"/>
      <c r="AB35" s="2347"/>
      <c r="AC35" s="2347"/>
      <c r="AD35" s="2347"/>
      <c r="AE35" s="2347"/>
      <c r="AF35" s="2347"/>
      <c r="AG35" s="2347"/>
      <c r="AH35" s="2347"/>
      <c r="AI35" s="2347"/>
      <c r="AJ35" s="2347"/>
      <c r="AK35" s="2347"/>
      <c r="AL35" s="2347"/>
      <c r="AM35" s="2348"/>
      <c r="AP35" s="359"/>
      <c r="AQ35" s="359"/>
      <c r="AR35" s="359"/>
      <c r="AS35" s="359"/>
      <c r="AT35" s="359"/>
      <c r="AU35" s="359"/>
      <c r="AV35" s="359"/>
      <c r="AW35" s="359"/>
      <c r="AX35" s="359"/>
    </row>
    <row r="36" spans="3:50" ht="18.75" customHeight="1">
      <c r="C36" s="2322"/>
      <c r="D36" s="2323"/>
      <c r="E36" s="2323"/>
      <c r="F36" s="2323"/>
      <c r="G36" s="2324"/>
      <c r="H36" s="2340"/>
      <c r="I36" s="2341"/>
      <c r="J36" s="2341"/>
      <c r="K36" s="2341"/>
      <c r="L36" s="2341"/>
      <c r="M36" s="2341"/>
      <c r="N36" s="2341"/>
      <c r="O36" s="2341"/>
      <c r="P36" s="2341"/>
      <c r="Q36" s="2341"/>
      <c r="R36" s="2341"/>
      <c r="S36" s="2341"/>
      <c r="T36" s="2341"/>
      <c r="U36" s="2341"/>
      <c r="V36" s="2341"/>
      <c r="W36" s="2341"/>
      <c r="X36" s="2341"/>
      <c r="Y36" s="2341"/>
      <c r="Z36" s="2341"/>
      <c r="AA36" s="2341"/>
      <c r="AB36" s="2341"/>
      <c r="AC36" s="2341"/>
      <c r="AD36" s="2341"/>
      <c r="AE36" s="2341"/>
      <c r="AF36" s="2341"/>
      <c r="AG36" s="2341"/>
      <c r="AH36" s="2341"/>
      <c r="AI36" s="2341"/>
      <c r="AJ36" s="2341"/>
      <c r="AK36" s="2341"/>
      <c r="AL36" s="2341"/>
      <c r="AM36" s="2349"/>
      <c r="AP36" s="359"/>
      <c r="AQ36" s="359"/>
      <c r="AR36" s="359"/>
      <c r="AS36" s="359"/>
      <c r="AT36" s="359"/>
      <c r="AU36" s="359"/>
      <c r="AV36" s="359"/>
      <c r="AW36" s="359"/>
      <c r="AX36" s="359"/>
    </row>
    <row r="37" spans="3:50" ht="18.75" customHeight="1" thickBot="1">
      <c r="C37" s="2325"/>
      <c r="D37" s="2326"/>
      <c r="E37" s="2326"/>
      <c r="F37" s="2326"/>
      <c r="G37" s="2327"/>
      <c r="H37" s="2351"/>
      <c r="I37" s="2352"/>
      <c r="J37" s="2352"/>
      <c r="K37" s="2352"/>
      <c r="L37" s="2352"/>
      <c r="M37" s="2352"/>
      <c r="N37" s="2352"/>
      <c r="O37" s="2352"/>
      <c r="P37" s="2352"/>
      <c r="Q37" s="2352"/>
      <c r="R37" s="2352"/>
      <c r="S37" s="2352"/>
      <c r="T37" s="2352"/>
      <c r="U37" s="2352"/>
      <c r="V37" s="2352"/>
      <c r="W37" s="2352"/>
      <c r="X37" s="2352"/>
      <c r="Y37" s="2352"/>
      <c r="Z37" s="2352"/>
      <c r="AA37" s="2352"/>
      <c r="AB37" s="2352"/>
      <c r="AC37" s="2352"/>
      <c r="AD37" s="2352"/>
      <c r="AE37" s="2352"/>
      <c r="AF37" s="2352"/>
      <c r="AG37" s="2352"/>
      <c r="AH37" s="2352"/>
      <c r="AI37" s="2352"/>
      <c r="AJ37" s="2352"/>
      <c r="AK37" s="2352"/>
      <c r="AL37" s="2352"/>
      <c r="AM37" s="2353"/>
      <c r="AP37" s="359"/>
      <c r="AQ37" s="359"/>
      <c r="AR37" s="359"/>
      <c r="AS37" s="359"/>
      <c r="AT37" s="359"/>
      <c r="AU37" s="359"/>
      <c r="AV37" s="359"/>
      <c r="AW37" s="359"/>
      <c r="AX37" s="359"/>
    </row>
    <row r="38" spans="3:50" ht="18.75" customHeight="1" thickTop="1">
      <c r="AP38" s="359"/>
      <c r="AQ38" s="359"/>
      <c r="AR38" s="359"/>
      <c r="AS38" s="359"/>
      <c r="AT38" s="359"/>
      <c r="AU38" s="359"/>
      <c r="AV38" s="359"/>
      <c r="AW38" s="359"/>
      <c r="AX38" s="359"/>
    </row>
    <row r="39" spans="3:50" ht="18.75" customHeight="1">
      <c r="H39"/>
      <c r="I39"/>
      <c r="J39"/>
      <c r="K39"/>
      <c r="L39"/>
      <c r="M39"/>
      <c r="N39"/>
      <c r="O39"/>
      <c r="P39"/>
      <c r="Q39"/>
      <c r="R39"/>
      <c r="S39"/>
      <c r="T39"/>
      <c r="U39"/>
      <c r="V39"/>
      <c r="W39"/>
      <c r="X39"/>
      <c r="Y39"/>
      <c r="Z39"/>
      <c r="AA39"/>
      <c r="AB39"/>
      <c r="AC39"/>
      <c r="AP39" s="359"/>
      <c r="AQ39" s="359"/>
      <c r="AR39" s="359"/>
      <c r="AS39" s="359"/>
      <c r="AT39" s="359"/>
      <c r="AU39" s="359"/>
      <c r="AV39" s="359"/>
      <c r="AW39" s="359"/>
      <c r="AX39" s="359"/>
    </row>
    <row r="40" spans="3:50" ht="18.75" customHeight="1">
      <c r="G40"/>
      <c r="H40"/>
      <c r="I40"/>
      <c r="J40"/>
      <c r="K40"/>
      <c r="L40"/>
      <c r="M40"/>
      <c r="N40"/>
      <c r="O40"/>
      <c r="P40"/>
      <c r="Q40"/>
      <c r="R40"/>
      <c r="S40"/>
      <c r="T40"/>
      <c r="U40"/>
      <c r="V40"/>
      <c r="W40"/>
      <c r="X40"/>
      <c r="Y40"/>
      <c r="Z40"/>
      <c r="AA40"/>
      <c r="AB40"/>
      <c r="AC40"/>
      <c r="AP40" s="359"/>
      <c r="AQ40" s="359"/>
      <c r="AR40" s="359"/>
      <c r="AS40" s="359"/>
      <c r="AT40" s="359"/>
      <c r="AU40" s="359"/>
      <c r="AV40" s="359"/>
      <c r="AW40" s="359"/>
      <c r="AX40" s="359"/>
    </row>
    <row r="41" spans="3:50" ht="18.75" customHeight="1">
      <c r="G41"/>
      <c r="H41"/>
      <c r="I41"/>
      <c r="J41"/>
      <c r="K41"/>
      <c r="L41"/>
      <c r="M41"/>
      <c r="N41"/>
      <c r="O41"/>
      <c r="P41"/>
      <c r="Q41"/>
      <c r="R41"/>
      <c r="S41"/>
      <c r="T41"/>
      <c r="U41"/>
      <c r="V41"/>
      <c r="W41"/>
      <c r="X41"/>
      <c r="Y41"/>
      <c r="Z41"/>
      <c r="AA41"/>
      <c r="AB41"/>
      <c r="AC41"/>
      <c r="AP41" s="359"/>
      <c r="AQ41" s="359"/>
      <c r="AR41" s="359"/>
      <c r="AS41" s="359"/>
      <c r="AT41" s="359"/>
      <c r="AU41" s="359"/>
      <c r="AV41" s="359"/>
      <c r="AW41" s="359"/>
      <c r="AX41" s="359"/>
    </row>
    <row r="42" spans="3:50" ht="18.75" customHeight="1">
      <c r="H42"/>
      <c r="I42"/>
      <c r="J42"/>
      <c r="K42"/>
      <c r="L42"/>
      <c r="M42"/>
      <c r="N42"/>
      <c r="O42"/>
      <c r="P42"/>
      <c r="Q42"/>
      <c r="R42"/>
      <c r="S42"/>
      <c r="T42"/>
      <c r="U42"/>
      <c r="V42"/>
      <c r="W42"/>
      <c r="X42"/>
      <c r="Y42"/>
      <c r="Z42"/>
      <c r="AA42"/>
      <c r="AB42"/>
      <c r="AC42"/>
      <c r="AD42"/>
      <c r="AE42"/>
      <c r="AF42"/>
      <c r="AG42"/>
      <c r="AH42"/>
      <c r="AI42"/>
      <c r="AJ42"/>
      <c r="AK42"/>
      <c r="AL42"/>
      <c r="AM42"/>
      <c r="AN42"/>
      <c r="AP42" s="359"/>
      <c r="AQ42" s="359"/>
      <c r="AR42" s="359"/>
      <c r="AS42" s="359"/>
      <c r="AT42" s="359"/>
      <c r="AU42" s="359"/>
      <c r="AV42" s="359"/>
      <c r="AW42" s="359"/>
      <c r="AX42" s="359"/>
    </row>
    <row r="43" spans="3:50" ht="18.75" customHeight="1">
      <c r="G43"/>
      <c r="H43"/>
      <c r="I43"/>
      <c r="J43"/>
      <c r="K43"/>
      <c r="L43"/>
      <c r="M43"/>
      <c r="N43"/>
      <c r="O43"/>
      <c r="P43"/>
      <c r="Q43"/>
      <c r="R43"/>
      <c r="S43"/>
      <c r="T43"/>
      <c r="U43"/>
      <c r="V43"/>
      <c r="W43"/>
      <c r="X43"/>
      <c r="Y43"/>
      <c r="Z43"/>
      <c r="AA43"/>
      <c r="AB43"/>
      <c r="AC43"/>
      <c r="AD43"/>
      <c r="AE43"/>
      <c r="AF43"/>
      <c r="AG43"/>
      <c r="AH43"/>
      <c r="AI43"/>
      <c r="AJ43"/>
      <c r="AK43"/>
      <c r="AL43"/>
      <c r="AM43"/>
      <c r="AN43"/>
      <c r="AP43" s="359"/>
      <c r="AQ43" s="359"/>
      <c r="AR43" s="359"/>
      <c r="AS43" s="359"/>
      <c r="AT43" s="359"/>
      <c r="AU43" s="359"/>
      <c r="AV43" s="359"/>
      <c r="AW43" s="359"/>
      <c r="AX43" s="359"/>
    </row>
    <row r="44" spans="3:50" ht="18.75" customHeight="1">
      <c r="G44"/>
      <c r="H44"/>
      <c r="I44"/>
      <c r="J44"/>
      <c r="K44"/>
      <c r="L44"/>
      <c r="M44"/>
      <c r="N44"/>
      <c r="O44"/>
      <c r="P44"/>
      <c r="Q44"/>
      <c r="R44"/>
      <c r="S44"/>
      <c r="T44"/>
      <c r="U44"/>
      <c r="V44"/>
      <c r="W44"/>
      <c r="X44"/>
      <c r="Y44"/>
      <c r="Z44"/>
      <c r="AA44"/>
      <c r="AB44"/>
      <c r="AC44"/>
      <c r="AD44"/>
      <c r="AE44"/>
      <c r="AF44"/>
      <c r="AG44"/>
      <c r="AH44"/>
      <c r="AI44"/>
      <c r="AJ44"/>
      <c r="AK44"/>
      <c r="AL44"/>
      <c r="AM44"/>
      <c r="AN44"/>
      <c r="AP44" s="359"/>
      <c r="AQ44" s="359"/>
      <c r="AR44" s="359"/>
      <c r="AS44" s="359"/>
      <c r="AT44" s="359"/>
      <c r="AU44" s="359"/>
      <c r="AV44" s="359"/>
      <c r="AW44" s="359"/>
      <c r="AX44" s="359"/>
    </row>
    <row r="45" spans="3:50" ht="18.75" customHeight="1">
      <c r="H45"/>
      <c r="I45"/>
      <c r="J45"/>
      <c r="K45"/>
      <c r="L45"/>
      <c r="M45"/>
      <c r="N45"/>
      <c r="O45"/>
      <c r="P45"/>
      <c r="Q45"/>
      <c r="R45"/>
      <c r="S45"/>
      <c r="T45"/>
      <c r="U45"/>
      <c r="V45"/>
      <c r="W45"/>
      <c r="X45"/>
      <c r="Y45"/>
      <c r="Z45"/>
      <c r="AA45"/>
      <c r="AB45"/>
      <c r="AC45"/>
      <c r="AD45"/>
      <c r="AE45"/>
      <c r="AF45"/>
      <c r="AG45"/>
      <c r="AH45"/>
      <c r="AI45"/>
      <c r="AJ45"/>
      <c r="AK45"/>
      <c r="AL45"/>
      <c r="AM45"/>
      <c r="AN45"/>
      <c r="AP45" s="359"/>
      <c r="AQ45" s="359"/>
      <c r="AR45" s="359"/>
      <c r="AS45" s="359"/>
      <c r="AT45" s="359"/>
      <c r="AU45" s="359"/>
      <c r="AV45" s="359"/>
      <c r="AW45" s="359"/>
      <c r="AX45" s="359"/>
    </row>
    <row r="46" spans="3:50" ht="18.75" customHeight="1">
      <c r="G46"/>
      <c r="H46"/>
      <c r="I46"/>
      <c r="J46"/>
      <c r="K46"/>
      <c r="L46"/>
      <c r="M46"/>
      <c r="N46"/>
      <c r="O46"/>
      <c r="P46"/>
      <c r="Q46"/>
      <c r="R46"/>
      <c r="S46"/>
      <c r="T46"/>
      <c r="U46"/>
      <c r="V46"/>
      <c r="W46"/>
      <c r="X46"/>
      <c r="Y46"/>
      <c r="Z46"/>
      <c r="AA46"/>
      <c r="AB46"/>
      <c r="AC46"/>
      <c r="AD46"/>
      <c r="AE46"/>
      <c r="AF46"/>
      <c r="AG46"/>
      <c r="AH46"/>
      <c r="AI46"/>
      <c r="AJ46"/>
      <c r="AK46"/>
      <c r="AL46"/>
      <c r="AM46"/>
      <c r="AN46"/>
      <c r="AP46" s="359"/>
      <c r="AQ46" s="359"/>
      <c r="AR46" s="359"/>
      <c r="AS46" s="359"/>
      <c r="AT46" s="359"/>
      <c r="AU46" s="359"/>
      <c r="AV46" s="359"/>
      <c r="AW46" s="359"/>
      <c r="AX46" s="359"/>
    </row>
    <row r="47" spans="3:50" ht="18.75" customHeight="1">
      <c r="G47"/>
      <c r="H47"/>
      <c r="I47"/>
      <c r="J47"/>
      <c r="K47"/>
      <c r="L47"/>
      <c r="M47"/>
      <c r="N47"/>
      <c r="O47"/>
      <c r="P47"/>
      <c r="Q47"/>
      <c r="R47"/>
      <c r="S47"/>
      <c r="T47"/>
      <c r="U47"/>
      <c r="V47"/>
      <c r="W47"/>
      <c r="X47"/>
      <c r="Y47"/>
      <c r="Z47"/>
      <c r="AA47"/>
      <c r="AB47"/>
      <c r="AC47"/>
      <c r="AD47"/>
      <c r="AE47"/>
      <c r="AF47"/>
      <c r="AG47"/>
      <c r="AH47"/>
      <c r="AI47"/>
      <c r="AJ47"/>
      <c r="AK47"/>
      <c r="AL47"/>
      <c r="AM47"/>
      <c r="AN47"/>
      <c r="AP47" s="359"/>
      <c r="AQ47" s="359"/>
      <c r="AR47" s="359"/>
      <c r="AS47" s="359"/>
      <c r="AT47" s="359"/>
      <c r="AU47" s="359"/>
      <c r="AV47" s="359"/>
      <c r="AW47" s="359"/>
      <c r="AX47" s="359"/>
    </row>
    <row r="48" spans="3:50" ht="18.75" customHeight="1">
      <c r="AP48" s="359"/>
      <c r="AQ48" s="359"/>
      <c r="AR48" s="359"/>
      <c r="AS48" s="359"/>
      <c r="AT48" s="359"/>
      <c r="AU48" s="359"/>
      <c r="AV48" s="359"/>
      <c r="AW48" s="359"/>
      <c r="AX48" s="359"/>
    </row>
    <row r="49" spans="1:50"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row>
  </sheetData>
  <sheetProtection algorithmName="SHA-512" hashValue="b0tRE1KlJSn/NQiUi185/Zzb72IPilcGmHlgBw63Wq3bckrnVjiVRHyOXcGIBxM4mjeXvKT8aoqKu3sHIBtgxA==" saltValue="o5SG7Z2XW99zBNbvfiapmg==" spinCount="100000" sheet="1" objects="1" scenarios="1"/>
  <mergeCells count="9">
    <mergeCell ref="E3:AK4"/>
    <mergeCell ref="C35:G37"/>
    <mergeCell ref="AH29:AM31"/>
    <mergeCell ref="AC29:AG31"/>
    <mergeCell ref="H29:AB31"/>
    <mergeCell ref="H32:AM34"/>
    <mergeCell ref="H35:AM37"/>
    <mergeCell ref="C29:G31"/>
    <mergeCell ref="C32:G34"/>
  </mergeCells>
  <phoneticPr fontId="23"/>
  <dataValidations count="1">
    <dataValidation imeMode="hiragana" allowBlank="1" showInputMessage="1" showErrorMessage="1" sqref="A49:AO1048576 A1 AL1:AM1 D1:E1 E3 AP1:AX2 AP4:AX22 AY1:XFD22 AP6:XFD6 AP23:XFD23 AQ21:XFD21 AQ24:XFD32 AP14:XFD14 AP19:XFD19 AP33:XFD42 AP43:XFD1048576" xr:uid="{913AB5B3-1985-4BF0-B8BE-282A7416B757}"/>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D70CE-9F80-4601-A590-FE37222F8297}">
  <sheetPr>
    <tabColor rgb="FF9999FF"/>
    <pageSetUpPr autoPageBreaks="0"/>
  </sheetPr>
  <dimension ref="A1:AX100"/>
  <sheetViews>
    <sheetView showGridLines="0" showRowColHeaders="0" zoomScaleNormal="100" zoomScaleSheetLayoutView="100" workbookViewId="0">
      <selection activeCell="A13" sqref="A13:T13"/>
    </sheetView>
  </sheetViews>
  <sheetFormatPr defaultColWidth="0" defaultRowHeight="0" customHeight="1" zeroHeight="1"/>
  <cols>
    <col min="1" max="1" width="1.625" style="363" customWidth="1"/>
    <col min="2" max="2" width="3.875" style="363" customWidth="1"/>
    <col min="3" max="6" width="3.5" style="363" customWidth="1"/>
    <col min="7" max="7" width="2.875" style="363" customWidth="1"/>
    <col min="8" max="8" width="3.5" style="363" customWidth="1"/>
    <col min="9" max="12" width="3.375" style="363" customWidth="1"/>
    <col min="13" max="17" width="2.25" style="363" customWidth="1"/>
    <col min="18" max="18" width="3" style="363" customWidth="1"/>
    <col min="19" max="19" width="2.25" style="363" customWidth="1"/>
    <col min="20" max="21" width="3" style="363" customWidth="1"/>
    <col min="22" max="23" width="2.25" style="363" customWidth="1"/>
    <col min="24" max="25" width="1.625" style="363" customWidth="1"/>
    <col min="26" max="26" width="3" style="363" customWidth="1"/>
    <col min="27" max="28" width="1.625" style="363" customWidth="1"/>
    <col min="29" max="29" width="2.75" style="363" customWidth="1"/>
    <col min="30" max="30" width="1.75" style="363" customWidth="1"/>
    <col min="31" max="31" width="2" style="363" customWidth="1"/>
    <col min="32" max="33" width="2.5" style="363" customWidth="1"/>
    <col min="34" max="34" width="2.75" style="363" customWidth="1"/>
    <col min="35" max="43" width="2.5" style="363" customWidth="1"/>
    <col min="44" max="44" width="2.5" style="363" hidden="1" customWidth="1"/>
    <col min="45" max="45" width="10.5" style="363" hidden="1" customWidth="1"/>
    <col min="46" max="46" width="6.5" style="363" hidden="1" customWidth="1"/>
    <col min="47" max="16384" width="2.5" style="363" hidden="1"/>
  </cols>
  <sheetData>
    <row r="1" spans="1:50" ht="3.75" customHeight="1">
      <c r="A1" s="362"/>
      <c r="B1" s="362"/>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2358"/>
      <c r="AE1" s="2358"/>
      <c r="AF1" s="2358"/>
      <c r="AG1" s="2358"/>
      <c r="AH1" s="2358"/>
      <c r="AI1" s="100"/>
      <c r="AJ1" s="100"/>
      <c r="AK1" s="100"/>
      <c r="AL1" s="100"/>
      <c r="AM1" s="100"/>
      <c r="AN1" s="100"/>
      <c r="AO1" s="100"/>
      <c r="AP1" s="100"/>
      <c r="AQ1" s="100"/>
      <c r="AR1" s="460"/>
      <c r="AS1" s="2359" t="s">
        <v>3476</v>
      </c>
      <c r="AT1" s="2359"/>
      <c r="AU1" s="460"/>
      <c r="AV1" s="460"/>
      <c r="AW1" s="460"/>
      <c r="AX1" s="460"/>
    </row>
    <row r="2" spans="1:50" ht="13.5" customHeight="1">
      <c r="A2" s="362"/>
      <c r="B2" s="362"/>
      <c r="C2" s="362"/>
      <c r="D2" s="362"/>
      <c r="E2" s="362"/>
      <c r="F2" s="362"/>
      <c r="G2" s="362"/>
      <c r="H2" s="362"/>
      <c r="I2" s="362"/>
      <c r="J2" s="362"/>
      <c r="K2" s="362"/>
      <c r="L2" s="362"/>
      <c r="M2" s="362"/>
      <c r="N2" s="362"/>
      <c r="O2" s="362"/>
      <c r="P2" s="362"/>
      <c r="Q2" s="362"/>
      <c r="R2" s="362"/>
      <c r="S2" s="362"/>
      <c r="T2" s="362"/>
      <c r="U2" s="2360"/>
      <c r="V2" s="2360"/>
      <c r="W2" s="2361"/>
      <c r="X2" s="2361"/>
      <c r="Y2" s="2361"/>
      <c r="Z2" s="2361"/>
      <c r="AA2" s="2361"/>
      <c r="AB2" s="2361"/>
      <c r="AC2" s="2361"/>
      <c r="AD2" s="2358"/>
      <c r="AE2" s="2358"/>
      <c r="AF2" s="2358"/>
      <c r="AG2" s="2358"/>
      <c r="AH2" s="2358"/>
      <c r="AI2" s="100"/>
      <c r="AJ2" s="100"/>
      <c r="AK2" s="100"/>
      <c r="AL2" s="100"/>
      <c r="AM2" s="100"/>
      <c r="AN2" s="100"/>
      <c r="AO2" s="100"/>
      <c r="AP2" s="100"/>
      <c r="AQ2" s="100"/>
      <c r="AR2" s="460"/>
      <c r="AS2" s="2359"/>
      <c r="AT2" s="2359" t="s">
        <v>3477</v>
      </c>
      <c r="AU2" s="460"/>
      <c r="AV2" s="460"/>
      <c r="AW2" s="460"/>
      <c r="AX2" s="460"/>
    </row>
    <row r="3" spans="1:50" s="461" customFormat="1" ht="7.5" customHeight="1">
      <c r="A3" s="362"/>
      <c r="B3" s="362"/>
      <c r="C3" s="362"/>
      <c r="D3" s="362"/>
      <c r="E3" s="2362" t="s">
        <v>3478</v>
      </c>
      <c r="F3" s="2362"/>
      <c r="G3" s="2362"/>
      <c r="H3" s="2362"/>
      <c r="I3" s="2362"/>
      <c r="J3" s="2362"/>
      <c r="K3" s="2362"/>
      <c r="L3" s="2362"/>
      <c r="M3" s="2362"/>
      <c r="N3" s="2362"/>
      <c r="O3" s="2362"/>
      <c r="P3" s="2362"/>
      <c r="Q3" s="362"/>
      <c r="R3" s="362"/>
      <c r="S3" s="362"/>
      <c r="T3" s="362"/>
      <c r="U3" s="362"/>
      <c r="V3" s="362"/>
      <c r="W3" s="362"/>
      <c r="X3" s="362"/>
      <c r="Y3" s="362"/>
      <c r="Z3" s="362"/>
      <c r="AA3" s="362"/>
      <c r="AB3" s="362"/>
      <c r="AC3" s="362"/>
      <c r="AD3" s="362"/>
      <c r="AE3" s="362"/>
      <c r="AF3" s="362"/>
      <c r="AG3" s="362"/>
      <c r="AH3" s="362"/>
      <c r="AI3" s="29"/>
      <c r="AJ3" s="29"/>
      <c r="AK3" s="29"/>
      <c r="AL3" s="29"/>
      <c r="AM3" s="29"/>
      <c r="AN3" s="29"/>
      <c r="AO3" s="29"/>
      <c r="AP3" s="29"/>
      <c r="AQ3" s="29"/>
    </row>
    <row r="4" spans="1:50" s="461" customFormat="1" ht="8.4499999999999993" customHeight="1">
      <c r="A4" s="364"/>
      <c r="B4" s="364"/>
      <c r="C4" s="364"/>
      <c r="D4" s="364"/>
      <c r="E4" s="2362"/>
      <c r="F4" s="2362"/>
      <c r="G4" s="2362"/>
      <c r="H4" s="2362"/>
      <c r="I4" s="2362"/>
      <c r="J4" s="2362"/>
      <c r="K4" s="2362"/>
      <c r="L4" s="2362"/>
      <c r="M4" s="2362"/>
      <c r="N4" s="2362"/>
      <c r="O4" s="2362"/>
      <c r="P4" s="2362"/>
      <c r="Q4" s="365"/>
      <c r="R4" s="2363"/>
      <c r="S4" s="2363"/>
      <c r="T4" s="2364"/>
      <c r="U4" s="2365" t="s">
        <v>3479</v>
      </c>
      <c r="V4" s="2366"/>
      <c r="W4" s="2366"/>
      <c r="X4" s="2366"/>
      <c r="Y4" s="2366"/>
      <c r="Z4" s="2367"/>
      <c r="AA4" s="2371"/>
      <c r="AB4" s="2371"/>
      <c r="AC4" s="2371"/>
      <c r="AD4" s="2371"/>
      <c r="AE4" s="2371"/>
      <c r="AF4" s="2371"/>
      <c r="AG4" s="2371"/>
      <c r="AH4" s="2371"/>
      <c r="AI4" s="29"/>
      <c r="AJ4" s="29"/>
      <c r="AK4" s="29"/>
      <c r="AL4" s="29"/>
      <c r="AM4" s="29"/>
      <c r="AN4" s="29"/>
      <c r="AO4" s="29"/>
      <c r="AP4" s="29"/>
      <c r="AQ4" s="29"/>
      <c r="AS4" s="461" t="s">
        <v>3480</v>
      </c>
    </row>
    <row r="5" spans="1:50" s="461" customFormat="1" ht="8.4499999999999993" customHeight="1">
      <c r="A5" s="364"/>
      <c r="B5" s="364"/>
      <c r="C5" s="364"/>
      <c r="D5" s="364"/>
      <c r="E5" s="2362"/>
      <c r="F5" s="2362"/>
      <c r="G5" s="2362"/>
      <c r="H5" s="2362"/>
      <c r="I5" s="2362"/>
      <c r="J5" s="2362"/>
      <c r="K5" s="2362"/>
      <c r="L5" s="2362"/>
      <c r="M5" s="2362"/>
      <c r="N5" s="2362"/>
      <c r="O5" s="2362"/>
      <c r="P5" s="2362"/>
      <c r="Q5" s="365"/>
      <c r="R5" s="2363"/>
      <c r="S5" s="2363"/>
      <c r="T5" s="2364"/>
      <c r="U5" s="2368"/>
      <c r="V5" s="2369"/>
      <c r="W5" s="2369"/>
      <c r="X5" s="2369"/>
      <c r="Y5" s="2369"/>
      <c r="Z5" s="2370"/>
      <c r="AA5" s="2371"/>
      <c r="AB5" s="2371"/>
      <c r="AC5" s="2371"/>
      <c r="AD5" s="2371"/>
      <c r="AE5" s="2371"/>
      <c r="AF5" s="2371"/>
      <c r="AG5" s="2371"/>
      <c r="AH5" s="2371"/>
      <c r="AI5" s="29"/>
      <c r="AJ5" s="29"/>
      <c r="AK5" s="29"/>
      <c r="AL5" s="29"/>
      <c r="AM5" s="29"/>
      <c r="AN5" s="29"/>
      <c r="AO5" s="29"/>
      <c r="AP5" s="29"/>
      <c r="AQ5" s="29"/>
      <c r="AS5" s="461" t="s">
        <v>3481</v>
      </c>
      <c r="AT5" s="461" t="s">
        <v>3482</v>
      </c>
    </row>
    <row r="6" spans="1:50" s="461" customFormat="1" ht="8.4499999999999993" customHeight="1">
      <c r="A6" s="364"/>
      <c r="B6" s="364"/>
      <c r="C6" s="364"/>
      <c r="D6" s="364"/>
      <c r="E6" s="2362"/>
      <c r="F6" s="2362"/>
      <c r="G6" s="2362"/>
      <c r="H6" s="2362"/>
      <c r="I6" s="2362"/>
      <c r="J6" s="2362"/>
      <c r="K6" s="2362"/>
      <c r="L6" s="2362"/>
      <c r="M6" s="2362"/>
      <c r="N6" s="2362"/>
      <c r="O6" s="2362"/>
      <c r="P6" s="2362"/>
      <c r="Q6" s="365"/>
      <c r="R6" s="2363"/>
      <c r="S6" s="2363"/>
      <c r="T6" s="2364"/>
      <c r="U6" s="2365" t="s">
        <v>3483</v>
      </c>
      <c r="V6" s="2366"/>
      <c r="W6" s="2366"/>
      <c r="X6" s="2366"/>
      <c r="Y6" s="2366"/>
      <c r="Z6" s="2367"/>
      <c r="AA6" s="2371"/>
      <c r="AB6" s="2371"/>
      <c r="AC6" s="2371"/>
      <c r="AD6" s="2371"/>
      <c r="AE6" s="2371"/>
      <c r="AF6" s="2371"/>
      <c r="AG6" s="2371"/>
      <c r="AH6" s="2371"/>
      <c r="AI6" s="28"/>
      <c r="AJ6" s="28"/>
      <c r="AK6" s="28"/>
      <c r="AL6" s="28"/>
      <c r="AM6" s="28"/>
      <c r="AN6" s="28"/>
      <c r="AO6" s="28"/>
      <c r="AP6" s="28"/>
      <c r="AQ6" s="28"/>
      <c r="AT6" s="461" t="s">
        <v>3484</v>
      </c>
    </row>
    <row r="7" spans="1:50" s="461" customFormat="1" ht="8.4499999999999993" customHeight="1">
      <c r="A7" s="363"/>
      <c r="B7" s="363"/>
      <c r="C7" s="363"/>
      <c r="D7" s="363"/>
      <c r="E7" s="363"/>
      <c r="F7" s="363"/>
      <c r="G7" s="363"/>
      <c r="H7" s="363"/>
      <c r="I7" s="363"/>
      <c r="J7" s="363"/>
      <c r="K7" s="363"/>
      <c r="L7" s="363"/>
      <c r="M7" s="363"/>
      <c r="N7" s="363"/>
      <c r="O7" s="363"/>
      <c r="P7" s="363"/>
      <c r="Q7" s="363"/>
      <c r="R7" s="363"/>
      <c r="S7" s="2363"/>
      <c r="T7" s="2364"/>
      <c r="U7" s="2368"/>
      <c r="V7" s="2369"/>
      <c r="W7" s="2369"/>
      <c r="X7" s="2369"/>
      <c r="Y7" s="2369"/>
      <c r="Z7" s="2370"/>
      <c r="AA7" s="2371"/>
      <c r="AB7" s="2371"/>
      <c r="AC7" s="2371"/>
      <c r="AD7" s="2371"/>
      <c r="AE7" s="2371"/>
      <c r="AF7" s="2371"/>
      <c r="AG7" s="2371"/>
      <c r="AH7" s="2371"/>
      <c r="AI7" s="359"/>
      <c r="AJ7" s="359"/>
      <c r="AK7" s="359"/>
      <c r="AL7" s="359"/>
      <c r="AM7" s="359"/>
      <c r="AN7" s="359"/>
      <c r="AO7" s="359"/>
      <c r="AP7" s="359"/>
      <c r="AQ7" s="359"/>
      <c r="AT7" s="461" t="s">
        <v>3485</v>
      </c>
    </row>
    <row r="8" spans="1:50" s="461" customFormat="1" ht="8.4499999999999993" customHeight="1">
      <c r="A8" s="363"/>
      <c r="B8" s="363"/>
      <c r="C8" s="363"/>
      <c r="D8" s="363"/>
      <c r="E8" s="363"/>
      <c r="F8" s="363"/>
      <c r="G8" s="363"/>
      <c r="H8" s="363"/>
      <c r="I8" s="363"/>
      <c r="J8" s="363"/>
      <c r="K8" s="363"/>
      <c r="L8" s="363"/>
      <c r="M8" s="363"/>
      <c r="N8" s="363"/>
      <c r="O8" s="363"/>
      <c r="P8" s="363"/>
      <c r="Q8" s="363"/>
      <c r="R8" s="363"/>
      <c r="S8" s="2363"/>
      <c r="T8" s="2364"/>
      <c r="U8" s="2365" t="s">
        <v>3486</v>
      </c>
      <c r="V8" s="2366"/>
      <c r="W8" s="2366"/>
      <c r="X8" s="2366"/>
      <c r="Y8" s="2366"/>
      <c r="Z8" s="2367"/>
      <c r="AA8" s="366"/>
      <c r="AB8" s="367"/>
      <c r="AC8" s="2366" t="s">
        <v>595</v>
      </c>
      <c r="AD8" s="2372"/>
      <c r="AE8" s="2374"/>
      <c r="AF8" s="2366" t="s">
        <v>3487</v>
      </c>
      <c r="AG8" s="367"/>
      <c r="AH8" s="2367" t="s">
        <v>596</v>
      </c>
      <c r="AI8" s="29"/>
      <c r="AJ8" s="29"/>
      <c r="AK8" s="29"/>
      <c r="AL8" s="29"/>
      <c r="AM8" s="29"/>
      <c r="AN8" s="29"/>
      <c r="AO8" s="29"/>
      <c r="AP8" s="29"/>
      <c r="AQ8" s="29"/>
    </row>
    <row r="9" spans="1:50" s="461" customFormat="1" ht="8.4499999999999993" customHeight="1">
      <c r="A9" s="363"/>
      <c r="B9" s="363"/>
      <c r="C9" s="363"/>
      <c r="D9" s="363"/>
      <c r="E9" s="363"/>
      <c r="F9" s="363"/>
      <c r="G9" s="363"/>
      <c r="H9" s="363"/>
      <c r="I9" s="363"/>
      <c r="J9" s="363"/>
      <c r="K9" s="363"/>
      <c r="L9" s="363"/>
      <c r="M9" s="363"/>
      <c r="N9" s="363"/>
      <c r="O9" s="363"/>
      <c r="P9" s="363"/>
      <c r="Q9" s="363"/>
      <c r="R9" s="363"/>
      <c r="S9" s="2363"/>
      <c r="T9" s="2364"/>
      <c r="U9" s="2368"/>
      <c r="V9" s="2369"/>
      <c r="W9" s="2369"/>
      <c r="X9" s="2369"/>
      <c r="Y9" s="2369"/>
      <c r="Z9" s="2370"/>
      <c r="AA9" s="368"/>
      <c r="AB9" s="369"/>
      <c r="AC9" s="2369"/>
      <c r="AD9" s="2373"/>
      <c r="AE9" s="2374"/>
      <c r="AF9" s="2369"/>
      <c r="AG9" s="369"/>
      <c r="AH9" s="2370"/>
      <c r="AI9" s="29"/>
      <c r="AJ9" s="29"/>
      <c r="AK9" s="29"/>
      <c r="AL9" s="29"/>
      <c r="AM9" s="29"/>
      <c r="AN9" s="29"/>
      <c r="AO9" s="29"/>
      <c r="AP9" s="29"/>
      <c r="AQ9" s="29"/>
    </row>
    <row r="10" spans="1:50" s="461" customFormat="1" ht="8.4499999999999993" customHeight="1">
      <c r="A10" s="363"/>
      <c r="B10" s="363"/>
      <c r="C10" s="363"/>
      <c r="D10" s="363"/>
      <c r="E10" s="363"/>
      <c r="F10" s="363"/>
      <c r="G10" s="363"/>
      <c r="H10" s="363"/>
      <c r="I10" s="363"/>
      <c r="J10" s="363"/>
      <c r="K10" s="363"/>
      <c r="L10" s="363"/>
      <c r="M10" s="363"/>
      <c r="N10" s="363"/>
      <c r="O10" s="363"/>
      <c r="P10" s="363"/>
      <c r="Q10" s="363"/>
      <c r="R10" s="363"/>
      <c r="S10" s="2363"/>
      <c r="T10" s="2364"/>
      <c r="U10" s="2365" t="s">
        <v>3488</v>
      </c>
      <c r="V10" s="2366"/>
      <c r="W10" s="2366"/>
      <c r="X10" s="2366"/>
      <c r="Y10" s="2366"/>
      <c r="Z10" s="2367"/>
      <c r="AA10" s="2375" t="str">
        <f>IF(COUNTIF(★入力画面!M270,"*一括*"),"☑","□")</f>
        <v>□</v>
      </c>
      <c r="AB10" s="2376"/>
      <c r="AC10" s="2366" t="s">
        <v>3489</v>
      </c>
      <c r="AD10" s="2366"/>
      <c r="AE10" s="2374"/>
      <c r="AF10" s="2376" t="str">
        <f>IF(COUNTIF(★入力画面!M270,"*分割*"),"☑","□")</f>
        <v>□</v>
      </c>
      <c r="AG10" s="2366" t="s">
        <v>3490</v>
      </c>
      <c r="AH10" s="2367"/>
      <c r="AI10" s="29"/>
      <c r="AJ10" s="29"/>
      <c r="AK10" s="29"/>
      <c r="AL10" s="29"/>
      <c r="AM10" s="29"/>
      <c r="AN10" s="29"/>
      <c r="AO10" s="29"/>
      <c r="AP10" s="29"/>
      <c r="AQ10" s="29"/>
      <c r="AT10" s="461" t="s">
        <v>3491</v>
      </c>
    </row>
    <row r="11" spans="1:50" s="461" customFormat="1" ht="8.4499999999999993" customHeight="1">
      <c r="A11" s="363"/>
      <c r="B11" s="363"/>
      <c r="C11" s="363"/>
      <c r="D11" s="363"/>
      <c r="E11" s="363"/>
      <c r="F11" s="363"/>
      <c r="G11" s="363"/>
      <c r="H11" s="363"/>
      <c r="I11" s="363"/>
      <c r="J11" s="363"/>
      <c r="K11" s="363"/>
      <c r="L11" s="363"/>
      <c r="M11" s="363"/>
      <c r="N11" s="363"/>
      <c r="O11" s="363"/>
      <c r="P11" s="363"/>
      <c r="Q11" s="363"/>
      <c r="R11" s="363"/>
      <c r="S11" s="2363"/>
      <c r="T11" s="2364"/>
      <c r="U11" s="2368"/>
      <c r="V11" s="2369"/>
      <c r="W11" s="2369"/>
      <c r="X11" s="2369"/>
      <c r="Y11" s="2369"/>
      <c r="Z11" s="2370"/>
      <c r="AA11" s="2377"/>
      <c r="AB11" s="2378"/>
      <c r="AC11" s="2369"/>
      <c r="AD11" s="2369"/>
      <c r="AE11" s="2374"/>
      <c r="AF11" s="2378"/>
      <c r="AG11" s="2369"/>
      <c r="AH11" s="2370"/>
      <c r="AI11" s="29"/>
      <c r="AJ11" s="29"/>
      <c r="AK11" s="29"/>
      <c r="AL11" s="29"/>
      <c r="AM11" s="29"/>
      <c r="AN11" s="29"/>
      <c r="AO11" s="29"/>
      <c r="AP11" s="29"/>
      <c r="AQ11" s="29"/>
      <c r="AT11" s="461" t="s">
        <v>3492</v>
      </c>
    </row>
    <row r="12" spans="1:50" s="461" customFormat="1" ht="11.25" customHeight="1">
      <c r="A12" s="363"/>
      <c r="B12" s="370"/>
      <c r="C12" s="370"/>
      <c r="D12" s="370"/>
      <c r="E12" s="370"/>
      <c r="F12" s="370"/>
      <c r="G12" s="370"/>
      <c r="H12" s="370"/>
      <c r="I12" s="370"/>
      <c r="J12" s="370"/>
      <c r="K12" s="370"/>
      <c r="L12" s="370"/>
      <c r="M12" s="370"/>
      <c r="N12" s="370"/>
      <c r="O12" s="370"/>
      <c r="P12" s="370"/>
      <c r="Q12" s="370"/>
      <c r="R12" s="370"/>
      <c r="S12" s="364"/>
      <c r="T12" s="364"/>
      <c r="U12" s="371"/>
      <c r="V12" s="371"/>
      <c r="W12" s="371"/>
      <c r="X12" s="371"/>
      <c r="Y12" s="371"/>
      <c r="Z12" s="371"/>
      <c r="AA12" s="372"/>
      <c r="AB12" s="372"/>
      <c r="AC12" s="372"/>
      <c r="AD12" s="372"/>
      <c r="AE12" s="372"/>
      <c r="AF12" s="372"/>
      <c r="AG12" s="372"/>
      <c r="AH12" s="372"/>
      <c r="AI12" s="29"/>
      <c r="AJ12" s="29"/>
      <c r="AK12" s="29"/>
      <c r="AL12" s="29"/>
      <c r="AM12" s="29"/>
      <c r="AN12" s="29"/>
      <c r="AO12" s="29"/>
      <c r="AP12" s="29"/>
      <c r="AQ12" s="29"/>
    </row>
    <row r="13" spans="1:50" s="461" customFormat="1" ht="17.45" customHeight="1">
      <c r="A13" s="2386" t="s">
        <v>3493</v>
      </c>
      <c r="B13" s="2386"/>
      <c r="C13" s="2386"/>
      <c r="D13" s="2386"/>
      <c r="E13" s="2386"/>
      <c r="F13" s="2386"/>
      <c r="G13" s="2386"/>
      <c r="H13" s="2386"/>
      <c r="I13" s="2386"/>
      <c r="J13" s="2386"/>
      <c r="K13" s="2386"/>
      <c r="L13" s="2386"/>
      <c r="M13" s="2386"/>
      <c r="N13" s="2386"/>
      <c r="O13" s="2386"/>
      <c r="P13" s="2386"/>
      <c r="Q13" s="2386"/>
      <c r="R13" s="2386"/>
      <c r="S13" s="2386"/>
      <c r="T13" s="2386"/>
      <c r="U13" s="373"/>
      <c r="V13" s="373"/>
      <c r="W13" s="373"/>
      <c r="X13" s="373"/>
      <c r="Y13" s="373"/>
      <c r="Z13" s="373"/>
      <c r="AA13" s="374"/>
      <c r="AB13" s="374"/>
      <c r="AC13" s="374"/>
      <c r="AD13" s="374"/>
      <c r="AE13" s="374"/>
      <c r="AF13" s="374"/>
      <c r="AG13" s="374"/>
      <c r="AH13" s="374"/>
      <c r="AI13" s="29"/>
      <c r="AJ13" s="29"/>
      <c r="AK13" s="29"/>
      <c r="AL13" s="29"/>
      <c r="AM13" s="29"/>
      <c r="AN13" s="29"/>
      <c r="AO13" s="29"/>
      <c r="AP13" s="29"/>
      <c r="AQ13" s="29"/>
    </row>
    <row r="14" spans="1:50" s="461" customFormat="1" ht="2.4500000000000002" customHeight="1">
      <c r="A14" s="375"/>
      <c r="B14" s="375"/>
      <c r="C14" s="375"/>
      <c r="D14" s="375"/>
      <c r="E14" s="375"/>
      <c r="F14" s="375"/>
      <c r="G14" s="375"/>
      <c r="H14" s="375"/>
      <c r="I14" s="375"/>
      <c r="J14" s="375"/>
      <c r="K14" s="375"/>
      <c r="L14" s="375"/>
      <c r="M14" s="375"/>
      <c r="N14" s="375"/>
      <c r="O14" s="375"/>
      <c r="P14" s="375"/>
      <c r="Q14" s="375"/>
      <c r="R14" s="375"/>
      <c r="S14" s="376"/>
      <c r="T14" s="376"/>
      <c r="U14" s="376"/>
      <c r="V14" s="376"/>
      <c r="W14" s="376"/>
      <c r="X14" s="376"/>
      <c r="Y14" s="376"/>
      <c r="Z14" s="376"/>
      <c r="AA14" s="376"/>
      <c r="AB14" s="376"/>
      <c r="AC14" s="376"/>
      <c r="AD14" s="376"/>
      <c r="AE14" s="376"/>
      <c r="AF14" s="376"/>
      <c r="AG14" s="376"/>
      <c r="AH14" s="376"/>
      <c r="AI14" s="29"/>
      <c r="AJ14" s="29"/>
      <c r="AK14" s="29"/>
      <c r="AL14" s="29"/>
      <c r="AM14" s="29"/>
      <c r="AN14" s="29"/>
      <c r="AO14" s="29"/>
      <c r="AP14" s="29"/>
      <c r="AQ14" s="29"/>
      <c r="AT14" s="461" t="s">
        <v>3494</v>
      </c>
    </row>
    <row r="15" spans="1:50" s="461" customFormat="1" ht="17.45" customHeight="1">
      <c r="A15" s="376"/>
      <c r="B15" s="2380" t="s">
        <v>3495</v>
      </c>
      <c r="C15" s="2380"/>
      <c r="D15" s="2380"/>
      <c r="E15" s="2380"/>
      <c r="F15" s="2380"/>
      <c r="G15" s="2380"/>
      <c r="H15" s="2380"/>
      <c r="I15" s="2380"/>
      <c r="J15" s="2380"/>
      <c r="K15" s="2380"/>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c r="AH15" s="2380"/>
      <c r="AI15" s="29"/>
      <c r="AJ15" s="29"/>
      <c r="AK15" s="29"/>
      <c r="AL15" s="29"/>
      <c r="AM15" s="29"/>
      <c r="AN15" s="29"/>
      <c r="AO15" s="29"/>
      <c r="AP15" s="29"/>
      <c r="AQ15" s="29"/>
      <c r="AT15" s="461" t="s">
        <v>3496</v>
      </c>
    </row>
    <row r="16" spans="1:50" s="461" customFormat="1" ht="17.45" customHeight="1">
      <c r="A16" s="376"/>
      <c r="B16" s="2379" t="s">
        <v>3497</v>
      </c>
      <c r="C16" s="2379"/>
      <c r="D16" s="2379"/>
      <c r="E16" s="2379"/>
      <c r="F16" s="2379"/>
      <c r="G16" s="2379"/>
      <c r="H16" s="2379"/>
      <c r="I16" s="2379"/>
      <c r="J16" s="2379"/>
      <c r="K16" s="2379"/>
      <c r="L16" s="2379"/>
      <c r="M16" s="2379"/>
      <c r="N16" s="2379"/>
      <c r="O16" s="2379"/>
      <c r="P16" s="2379"/>
      <c r="Q16" s="2379"/>
      <c r="R16" s="2379"/>
      <c r="S16" s="2379"/>
      <c r="T16" s="2379"/>
      <c r="U16" s="2379"/>
      <c r="V16" s="2379"/>
      <c r="W16" s="2379"/>
      <c r="X16" s="2379"/>
      <c r="Y16" s="2379"/>
      <c r="Z16" s="2379"/>
      <c r="AA16" s="2379"/>
      <c r="AB16" s="2379"/>
      <c r="AC16" s="2379"/>
      <c r="AD16" s="2379"/>
      <c r="AE16" s="377"/>
      <c r="AF16" s="2380"/>
      <c r="AG16" s="2380"/>
      <c r="AH16" s="2380"/>
      <c r="AI16" s="29"/>
      <c r="AJ16" s="29"/>
      <c r="AK16" s="29"/>
      <c r="AL16" s="29"/>
      <c r="AM16" s="29"/>
      <c r="AN16" s="29"/>
      <c r="AO16" s="29"/>
      <c r="AP16" s="29"/>
      <c r="AQ16" s="29"/>
      <c r="AT16" s="461" t="s">
        <v>3498</v>
      </c>
    </row>
    <row r="17" spans="1:50" s="461" customFormat="1" ht="4.9000000000000004" customHeight="1">
      <c r="A17" s="378"/>
      <c r="B17" s="2381"/>
      <c r="C17" s="2381"/>
      <c r="D17" s="2381"/>
      <c r="E17" s="2381"/>
      <c r="F17" s="2381"/>
      <c r="G17" s="2381"/>
      <c r="H17" s="379"/>
      <c r="I17" s="379"/>
      <c r="J17" s="379"/>
      <c r="K17" s="379"/>
      <c r="L17" s="379"/>
      <c r="M17" s="379"/>
      <c r="N17" s="379"/>
      <c r="O17" s="379"/>
      <c r="P17" s="2381"/>
      <c r="Q17" s="2381"/>
      <c r="R17" s="2381"/>
      <c r="S17" s="2381"/>
      <c r="T17" s="2381"/>
      <c r="U17" s="2381"/>
      <c r="V17" s="2381"/>
      <c r="W17" s="2381"/>
      <c r="X17" s="2381"/>
      <c r="Y17" s="2381"/>
      <c r="Z17" s="2381"/>
      <c r="AA17" s="2381"/>
      <c r="AB17" s="2381"/>
      <c r="AC17" s="2381"/>
      <c r="AD17" s="2381"/>
      <c r="AE17" s="2381"/>
      <c r="AF17" s="2381"/>
      <c r="AG17" s="2381"/>
      <c r="AH17" s="2381"/>
      <c r="AI17" s="29"/>
      <c r="AJ17" s="29"/>
      <c r="AK17" s="29"/>
      <c r="AL17" s="29"/>
      <c r="AM17" s="29"/>
      <c r="AN17" s="29"/>
      <c r="AO17" s="29"/>
      <c r="AP17" s="29"/>
      <c r="AQ17" s="29"/>
      <c r="AT17" s="461" t="s">
        <v>3499</v>
      </c>
    </row>
    <row r="18" spans="1:50" s="461" customFormat="1" ht="17.25">
      <c r="A18" s="2382"/>
      <c r="B18" s="2382"/>
      <c r="C18" s="2383" t="str">
        <f>★入力画面!BL239</f>
        <v>　　　年　　月　　日</v>
      </c>
      <c r="D18" s="2383"/>
      <c r="E18" s="2383"/>
      <c r="F18" s="2383"/>
      <c r="G18" s="2383"/>
      <c r="H18" s="2383"/>
      <c r="I18" s="2383"/>
      <c r="J18" s="378"/>
      <c r="K18" s="378"/>
      <c r="L18" s="378"/>
      <c r="M18" s="378"/>
      <c r="N18" s="378"/>
      <c r="O18" s="2384" t="s">
        <v>0</v>
      </c>
      <c r="P18" s="2384"/>
      <c r="Q18" s="2384"/>
      <c r="R18" s="2384"/>
      <c r="S18" s="2384"/>
      <c r="T18" s="2384"/>
      <c r="U18" s="2385">
        <f>★入力画面!M18</f>
        <v>0</v>
      </c>
      <c r="V18" s="2385"/>
      <c r="W18" s="2385"/>
      <c r="X18" s="2385"/>
      <c r="Y18" s="2385"/>
      <c r="Z18" s="2385"/>
      <c r="AA18" s="2385"/>
      <c r="AB18" s="2385"/>
      <c r="AC18" s="2385"/>
      <c r="AD18" s="2385"/>
      <c r="AE18" s="2385"/>
      <c r="AF18" s="2385"/>
      <c r="AG18" s="2385"/>
      <c r="AH18" s="2385"/>
      <c r="AI18" s="29"/>
      <c r="AJ18" s="29"/>
      <c r="AK18" s="29"/>
      <c r="AL18" s="29"/>
      <c r="AM18" s="29"/>
      <c r="AN18" s="29"/>
      <c r="AO18" s="29"/>
      <c r="AP18" s="29"/>
      <c r="AQ18" s="29"/>
      <c r="AT18" s="461" t="s">
        <v>3500</v>
      </c>
    </row>
    <row r="19" spans="1:50" s="461" customFormat="1" ht="3.75" customHeight="1">
      <c r="A19" s="378"/>
      <c r="B19" s="378"/>
      <c r="C19" s="378"/>
      <c r="D19" s="378"/>
      <c r="E19" s="378"/>
      <c r="F19" s="378"/>
      <c r="G19" s="378"/>
      <c r="H19" s="378"/>
      <c r="I19" s="378"/>
      <c r="J19" s="378"/>
      <c r="K19" s="378"/>
      <c r="L19" s="378"/>
      <c r="M19" s="378"/>
      <c r="N19" s="378"/>
      <c r="O19" s="2384" t="s">
        <v>3501</v>
      </c>
      <c r="P19" s="2384"/>
      <c r="Q19" s="2384"/>
      <c r="R19" s="2384"/>
      <c r="S19" s="2384"/>
      <c r="T19" s="2384"/>
      <c r="U19" s="2385">
        <f>★入力画面!M74</f>
        <v>0</v>
      </c>
      <c r="V19" s="2385"/>
      <c r="W19" s="2385"/>
      <c r="X19" s="2385"/>
      <c r="Y19" s="2385"/>
      <c r="Z19" s="2385"/>
      <c r="AA19" s="2385"/>
      <c r="AB19" s="2385"/>
      <c r="AC19" s="2385"/>
      <c r="AD19" s="2385"/>
      <c r="AE19" s="2385"/>
      <c r="AF19" s="2385"/>
      <c r="AG19" s="2405"/>
      <c r="AH19" s="2405"/>
      <c r="AI19" s="29"/>
      <c r="AJ19" s="29"/>
      <c r="AK19" s="29"/>
      <c r="AL19" s="29"/>
      <c r="AM19" s="29"/>
      <c r="AN19" s="29"/>
      <c r="AO19" s="29"/>
      <c r="AP19" s="29"/>
      <c r="AQ19" s="29"/>
      <c r="AT19" s="461" t="s">
        <v>3502</v>
      </c>
    </row>
    <row r="20" spans="1:50" s="461" customFormat="1" ht="15" customHeight="1">
      <c r="A20" s="378"/>
      <c r="B20" s="378"/>
      <c r="C20" s="378"/>
      <c r="D20" s="378"/>
      <c r="E20" s="378"/>
      <c r="F20" s="378"/>
      <c r="G20" s="378"/>
      <c r="H20" s="380"/>
      <c r="I20" s="380"/>
      <c r="J20" s="380"/>
      <c r="K20" s="380"/>
      <c r="L20" s="380"/>
      <c r="M20" s="380"/>
      <c r="N20" s="380"/>
      <c r="O20" s="2384"/>
      <c r="P20" s="2384"/>
      <c r="Q20" s="2384"/>
      <c r="R20" s="2384"/>
      <c r="S20" s="2384"/>
      <c r="T20" s="2384"/>
      <c r="U20" s="2385"/>
      <c r="V20" s="2385"/>
      <c r="W20" s="2385"/>
      <c r="X20" s="2385"/>
      <c r="Y20" s="2385"/>
      <c r="Z20" s="2385"/>
      <c r="AA20" s="2385"/>
      <c r="AB20" s="2385"/>
      <c r="AC20" s="2385"/>
      <c r="AD20" s="2385"/>
      <c r="AE20" s="2385"/>
      <c r="AF20" s="2385"/>
      <c r="AG20" s="2405"/>
      <c r="AH20" s="2405"/>
      <c r="AI20" s="29"/>
      <c r="AJ20" s="29"/>
      <c r="AK20" s="29"/>
      <c r="AL20" s="29"/>
      <c r="AM20" s="29"/>
      <c r="AN20" s="29"/>
      <c r="AO20" s="29"/>
      <c r="AP20" s="29"/>
      <c r="AQ20" s="29"/>
    </row>
    <row r="21" spans="1:50" s="461" customFormat="1" ht="4.1500000000000004" customHeight="1" thickBot="1">
      <c r="A21" s="2406"/>
      <c r="B21" s="2406"/>
      <c r="C21" s="2406"/>
      <c r="D21" s="2406"/>
      <c r="E21" s="2406"/>
      <c r="F21" s="2406"/>
      <c r="G21" s="2406"/>
      <c r="H21" s="2406"/>
      <c r="I21" s="2406"/>
      <c r="J21" s="2406"/>
      <c r="K21" s="2406"/>
      <c r="L21" s="2406"/>
      <c r="M21" s="2406"/>
      <c r="N21" s="2406"/>
      <c r="O21" s="2406"/>
      <c r="P21" s="2406"/>
      <c r="Q21" s="2406"/>
      <c r="R21" s="2406"/>
      <c r="S21" s="2406"/>
      <c r="T21" s="2406"/>
      <c r="U21" s="381"/>
      <c r="V21" s="381"/>
      <c r="W21" s="381"/>
      <c r="X21" s="382"/>
      <c r="Y21" s="383"/>
      <c r="Z21" s="383"/>
      <c r="AA21" s="383"/>
      <c r="AB21" s="383"/>
      <c r="AC21" s="383"/>
      <c r="AD21" s="383"/>
      <c r="AE21" s="383"/>
      <c r="AF21" s="383"/>
      <c r="AG21" s="383"/>
      <c r="AH21" s="383"/>
    </row>
    <row r="22" spans="1:50" s="461" customFormat="1" ht="22.15" customHeight="1">
      <c r="A22" s="384"/>
      <c r="B22" s="2407" t="s">
        <v>3503</v>
      </c>
      <c r="C22" s="2407"/>
      <c r="D22" s="2407"/>
      <c r="E22" s="2407"/>
      <c r="F22" s="2407"/>
      <c r="G22" s="385"/>
      <c r="H22" s="2408" t="s">
        <v>3504</v>
      </c>
      <c r="I22" s="2407"/>
      <c r="J22" s="2407"/>
      <c r="K22" s="2407"/>
      <c r="L22" s="2407"/>
      <c r="M22" s="2407"/>
      <c r="N22" s="2407"/>
      <c r="O22" s="2407"/>
      <c r="P22" s="2407"/>
      <c r="Q22" s="2407"/>
      <c r="R22" s="2407"/>
      <c r="S22" s="2407"/>
      <c r="T22" s="2408" t="s">
        <v>3505</v>
      </c>
      <c r="U22" s="2407"/>
      <c r="V22" s="2407"/>
      <c r="W22" s="2407"/>
      <c r="X22" s="2407"/>
      <c r="Y22" s="2407"/>
      <c r="Z22" s="2407"/>
      <c r="AA22" s="2407"/>
      <c r="AB22" s="2407"/>
      <c r="AC22" s="2407"/>
      <c r="AD22" s="2407"/>
      <c r="AE22" s="2407"/>
      <c r="AF22" s="2407"/>
      <c r="AG22" s="2407"/>
      <c r="AH22" s="2409"/>
    </row>
    <row r="23" spans="1:50" s="461" customFormat="1" ht="24" customHeight="1" thickBot="1">
      <c r="A23" s="386"/>
      <c r="B23" s="2387" t="str">
        <f>IF(RIGHT(★入力画面!BL2,1)="1","☑","□")</f>
        <v>□</v>
      </c>
      <c r="C23" s="2389" t="s">
        <v>3506</v>
      </c>
      <c r="D23" s="2389"/>
      <c r="E23" s="2389"/>
      <c r="F23" s="2389"/>
      <c r="G23" s="387"/>
      <c r="H23" s="557" t="str">
        <f>IF(COUNTIF(★入力画面!M270,"*一括*"),"☑","□")</f>
        <v>□</v>
      </c>
      <c r="I23" s="2391" t="s">
        <v>3507</v>
      </c>
      <c r="J23" s="2391"/>
      <c r="K23" s="2391"/>
      <c r="L23" s="2392"/>
      <c r="M23" s="2393" t="s">
        <v>3508</v>
      </c>
      <c r="N23" s="2394"/>
      <c r="O23" s="2394"/>
      <c r="P23" s="2394"/>
      <c r="Q23" s="2394"/>
      <c r="R23" s="2394"/>
      <c r="S23" s="2394"/>
      <c r="T23" s="2395" t="s">
        <v>3509</v>
      </c>
      <c r="U23" s="2396"/>
      <c r="V23" s="2396"/>
      <c r="W23" s="2396"/>
      <c r="X23" s="2396"/>
      <c r="Y23" s="2396"/>
      <c r="Z23" s="2396"/>
      <c r="AA23" s="2396"/>
      <c r="AB23" s="2396"/>
      <c r="AC23" s="2396"/>
      <c r="AD23" s="2396"/>
      <c r="AE23" s="2396"/>
      <c r="AF23" s="2396"/>
      <c r="AG23" s="2396"/>
      <c r="AH23" s="2397"/>
      <c r="AN23" s="462"/>
    </row>
    <row r="24" spans="1:50" s="461" customFormat="1" ht="24" customHeight="1" thickBot="1">
      <c r="A24" s="388"/>
      <c r="B24" s="2388"/>
      <c r="C24" s="2390"/>
      <c r="D24" s="2390"/>
      <c r="E24" s="2390"/>
      <c r="F24" s="2390"/>
      <c r="G24" s="390"/>
      <c r="H24" s="558" t="str">
        <f>IF(COUNTIF(★入力画面!M270,"*分割*"),"☑","□")</f>
        <v>□</v>
      </c>
      <c r="I24" s="2401" t="s">
        <v>3510</v>
      </c>
      <c r="J24" s="2401"/>
      <c r="K24" s="2401"/>
      <c r="L24" s="2402"/>
      <c r="M24" s="2403" t="s">
        <v>3511</v>
      </c>
      <c r="N24" s="2403"/>
      <c r="O24" s="2403"/>
      <c r="P24" s="2403"/>
      <c r="Q24" s="2403"/>
      <c r="R24" s="2403"/>
      <c r="S24" s="2404"/>
      <c r="T24" s="2398"/>
      <c r="U24" s="2399"/>
      <c r="V24" s="2399"/>
      <c r="W24" s="2399"/>
      <c r="X24" s="2399"/>
      <c r="Y24" s="2399"/>
      <c r="Z24" s="2399"/>
      <c r="AA24" s="2399"/>
      <c r="AB24" s="2399"/>
      <c r="AC24" s="2399"/>
      <c r="AD24" s="2399"/>
      <c r="AE24" s="2399"/>
      <c r="AF24" s="2399"/>
      <c r="AG24" s="2399"/>
      <c r="AH24" s="2400"/>
    </row>
    <row r="25" spans="1:50" s="461" customFormat="1" ht="18" customHeight="1">
      <c r="A25" s="388"/>
      <c r="B25" s="389"/>
      <c r="C25" s="389"/>
      <c r="D25" s="389"/>
      <c r="E25" s="389"/>
      <c r="F25" s="389"/>
      <c r="G25" s="390"/>
      <c r="H25" s="391"/>
      <c r="I25" s="2410" t="s">
        <v>3512</v>
      </c>
      <c r="J25" s="2410"/>
      <c r="K25" s="2410"/>
      <c r="L25" s="2410"/>
      <c r="M25" s="2410"/>
      <c r="N25" s="2410"/>
      <c r="O25" s="2410"/>
      <c r="P25" s="2410"/>
      <c r="Q25" s="2410"/>
      <c r="R25" s="2410"/>
      <c r="S25" s="2410"/>
      <c r="T25" s="392"/>
      <c r="U25" s="392"/>
      <c r="V25" s="392"/>
      <c r="W25" s="392"/>
      <c r="X25" s="392"/>
      <c r="Y25" s="392"/>
      <c r="Z25" s="392"/>
      <c r="AA25" s="392"/>
      <c r="AB25" s="392"/>
      <c r="AC25" s="392"/>
      <c r="AD25" s="392"/>
      <c r="AE25" s="392"/>
      <c r="AF25" s="392"/>
      <c r="AG25" s="392"/>
      <c r="AH25" s="393"/>
    </row>
    <row r="26" spans="1:50" s="461" customFormat="1" ht="23.45" customHeight="1">
      <c r="A26" s="394"/>
      <c r="B26" s="2411"/>
      <c r="C26" s="2411"/>
      <c r="D26" s="2411"/>
      <c r="E26" s="2411"/>
      <c r="F26" s="2411"/>
      <c r="G26" s="2412"/>
      <c r="H26" s="395">
        <v>1</v>
      </c>
      <c r="I26" s="2413" t="s">
        <v>3513</v>
      </c>
      <c r="J26" s="2413"/>
      <c r="K26" s="2413"/>
      <c r="L26" s="2413"/>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4"/>
      <c r="AK26" s="463"/>
      <c r="AL26" s="464"/>
      <c r="AM26" s="463"/>
      <c r="AN26" s="463"/>
      <c r="AO26" s="463"/>
      <c r="AP26" s="463"/>
      <c r="AQ26" s="463"/>
      <c r="AR26" s="463"/>
      <c r="AS26" s="463"/>
      <c r="AT26" s="463"/>
      <c r="AU26" s="463"/>
      <c r="AV26" s="463"/>
      <c r="AW26" s="463"/>
      <c r="AX26" s="463"/>
    </row>
    <row r="27" spans="1:50" s="461" customFormat="1" ht="40.9" customHeight="1">
      <c r="A27" s="394"/>
      <c r="B27" s="2411"/>
      <c r="C27" s="2411"/>
      <c r="D27" s="2411"/>
      <c r="E27" s="2411"/>
      <c r="F27" s="2411"/>
      <c r="G27" s="2412"/>
      <c r="H27" s="395">
        <v>2</v>
      </c>
      <c r="I27" s="2415" t="s">
        <v>3514</v>
      </c>
      <c r="J27" s="2415"/>
      <c r="K27" s="2415"/>
      <c r="L27" s="2415"/>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6"/>
      <c r="AK27" s="463"/>
      <c r="AL27" s="463"/>
      <c r="AM27" s="463"/>
      <c r="AN27" s="463"/>
      <c r="AO27" s="463"/>
      <c r="AP27" s="463"/>
      <c r="AQ27" s="463"/>
      <c r="AR27" s="463"/>
      <c r="AS27" s="463"/>
      <c r="AT27" s="463"/>
      <c r="AU27" s="463"/>
      <c r="AV27" s="463"/>
      <c r="AW27" s="463"/>
      <c r="AX27" s="463"/>
    </row>
    <row r="28" spans="1:50" s="461" customFormat="1" ht="21" customHeight="1">
      <c r="A28" s="396"/>
      <c r="B28" s="2417"/>
      <c r="C28" s="2417"/>
      <c r="D28" s="2417"/>
      <c r="E28" s="2417"/>
      <c r="F28" s="2417"/>
      <c r="G28" s="2417"/>
      <c r="H28" s="559" t="str">
        <f>IF(COUNTIF(★入力画面!N278,"○"),"☑","□")</f>
        <v>□</v>
      </c>
      <c r="I28" s="2418" t="s">
        <v>3515</v>
      </c>
      <c r="J28" s="2418"/>
      <c r="K28" s="2418"/>
      <c r="L28" s="2418"/>
      <c r="M28" s="2418"/>
      <c r="N28" s="2418"/>
      <c r="O28" s="2418"/>
      <c r="P28" s="2418"/>
      <c r="Q28" s="2418"/>
      <c r="R28" s="2418"/>
      <c r="S28" s="2418"/>
      <c r="T28" s="2419"/>
      <c r="U28" s="2419"/>
      <c r="V28" s="2419"/>
      <c r="W28" s="2419"/>
      <c r="X28" s="2419"/>
      <c r="Y28" s="2419"/>
      <c r="Z28" s="2419"/>
      <c r="AA28" s="2419"/>
      <c r="AB28" s="2419"/>
      <c r="AC28" s="2419"/>
      <c r="AD28" s="2419"/>
      <c r="AE28" s="2419"/>
      <c r="AF28" s="2419"/>
      <c r="AG28" s="2419"/>
      <c r="AH28" s="2420"/>
      <c r="AK28" s="463"/>
      <c r="AL28" s="463"/>
      <c r="AM28" s="463"/>
      <c r="AN28" s="463"/>
      <c r="AO28" s="463"/>
      <c r="AP28" s="463"/>
      <c r="AQ28" s="463"/>
      <c r="AR28" s="463"/>
      <c r="AS28" s="463"/>
      <c r="AT28" s="463"/>
      <c r="AU28" s="463"/>
      <c r="AV28" s="463"/>
      <c r="AW28" s="463"/>
      <c r="AX28" s="463"/>
    </row>
    <row r="29" spans="1:50" s="461" customFormat="1" ht="24" customHeight="1" thickBot="1">
      <c r="A29" s="397"/>
      <c r="B29" s="556" t="str">
        <f>IF(RIGHT(★入力画面!BL2,1)="2","☑","□")</f>
        <v>□</v>
      </c>
      <c r="C29" s="2441" t="s">
        <v>3516</v>
      </c>
      <c r="D29" s="2441"/>
      <c r="E29" s="2441"/>
      <c r="F29" s="2441"/>
      <c r="G29" s="398"/>
      <c r="H29" s="2442" t="s">
        <v>3517</v>
      </c>
      <c r="I29" s="2443"/>
      <c r="J29" s="2443"/>
      <c r="K29" s="2443"/>
      <c r="L29" s="2443"/>
      <c r="M29" s="2443"/>
      <c r="N29" s="2443"/>
      <c r="O29" s="2443"/>
      <c r="P29" s="2443"/>
      <c r="Q29" s="2443"/>
      <c r="R29" s="2443"/>
      <c r="S29" s="2444"/>
      <c r="T29" s="2445" t="s">
        <v>3518</v>
      </c>
      <c r="U29" s="2441"/>
      <c r="V29" s="2441"/>
      <c r="W29" s="2441"/>
      <c r="X29" s="2441"/>
      <c r="Y29" s="2441"/>
      <c r="Z29" s="2441"/>
      <c r="AA29" s="2441"/>
      <c r="AB29" s="2441"/>
      <c r="AC29" s="2441"/>
      <c r="AD29" s="2441"/>
      <c r="AE29" s="2441"/>
      <c r="AF29" s="2441"/>
      <c r="AG29" s="2441"/>
      <c r="AH29" s="2446"/>
      <c r="AK29" s="465"/>
      <c r="AL29" s="465"/>
      <c r="AM29" s="465"/>
      <c r="AN29" s="465"/>
      <c r="AO29" s="465"/>
      <c r="AP29" s="465"/>
      <c r="AQ29" s="465"/>
      <c r="AR29" s="465"/>
      <c r="AS29" s="465"/>
      <c r="AT29" s="465"/>
      <c r="AU29" s="465"/>
      <c r="AV29" s="465"/>
      <c r="AW29" s="465"/>
      <c r="AX29" s="465"/>
    </row>
    <row r="30" spans="1:50" s="461" customFormat="1" ht="9" customHeight="1" thickBot="1">
      <c r="A30" s="399"/>
      <c r="B30" s="399"/>
      <c r="C30" s="399"/>
      <c r="D30" s="399"/>
      <c r="E30" s="399"/>
      <c r="F30" s="399"/>
      <c r="G30" s="399"/>
      <c r="H30" s="380"/>
      <c r="I30" s="380"/>
      <c r="J30" s="400"/>
      <c r="K30" s="400"/>
      <c r="L30" s="400"/>
      <c r="M30" s="400"/>
      <c r="N30" s="401"/>
      <c r="O30" s="402"/>
      <c r="P30" s="402"/>
      <c r="Q30" s="402"/>
      <c r="R30" s="402"/>
      <c r="S30" s="402"/>
      <c r="T30" s="403"/>
      <c r="U30" s="403"/>
      <c r="V30" s="402"/>
      <c r="W30" s="402"/>
      <c r="X30" s="402"/>
      <c r="Y30" s="402"/>
      <c r="Z30" s="402"/>
      <c r="AA30" s="402"/>
      <c r="AB30" s="402"/>
      <c r="AC30" s="402"/>
      <c r="AD30" s="401"/>
      <c r="AE30" s="401"/>
      <c r="AF30" s="401"/>
      <c r="AG30" s="401"/>
      <c r="AH30" s="401"/>
      <c r="AI30" s="29"/>
      <c r="AJ30" s="29"/>
      <c r="AK30" s="29"/>
      <c r="AL30" s="29"/>
      <c r="AM30" s="29"/>
      <c r="AN30" s="29"/>
      <c r="AO30" s="29"/>
      <c r="AP30" s="29"/>
      <c r="AQ30" s="29"/>
    </row>
    <row r="31" spans="1:50" s="461" customFormat="1" ht="24" customHeight="1">
      <c r="A31" s="404"/>
      <c r="B31" s="2430" t="s">
        <v>3439</v>
      </c>
      <c r="C31" s="2430"/>
      <c r="D31" s="2430"/>
      <c r="E31" s="2430"/>
      <c r="F31" s="2430"/>
      <c r="G31" s="405"/>
      <c r="H31" s="2421" t="str">
        <f>IF(★入力画面!$W$295="","大臣･千葉県知事（　　）第　       　号",★入力画面!$BL$295)</f>
        <v>大臣･千葉県知事（　　）第　       　号</v>
      </c>
      <c r="I31" s="2422"/>
      <c r="J31" s="2422"/>
      <c r="K31" s="2422"/>
      <c r="L31" s="2422"/>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3"/>
      <c r="AI31" s="29"/>
      <c r="AJ31" s="29"/>
      <c r="AK31" s="29"/>
      <c r="AL31" s="29"/>
      <c r="AM31" s="29"/>
      <c r="AN31" s="29"/>
      <c r="AO31" s="29"/>
      <c r="AP31" s="29"/>
      <c r="AQ31" s="29"/>
    </row>
    <row r="32" spans="1:50" s="461" customFormat="1" ht="15" customHeight="1">
      <c r="A32" s="408"/>
      <c r="B32" s="2437" t="s">
        <v>3519</v>
      </c>
      <c r="C32" s="2437"/>
      <c r="D32" s="2437"/>
      <c r="E32" s="2437"/>
      <c r="F32" s="2437"/>
      <c r="G32" s="409"/>
      <c r="H32" s="2346" t="str">
        <f>★入力画面!BL297</f>
        <v>　　　年　　月　　日</v>
      </c>
      <c r="I32" s="2066"/>
      <c r="J32" s="2066"/>
      <c r="K32" s="2066"/>
      <c r="L32" s="2066"/>
      <c r="M32" s="2066"/>
      <c r="N32" s="2066"/>
      <c r="O32" s="2066"/>
      <c r="P32" s="2066"/>
      <c r="Q32" s="2066"/>
      <c r="R32" s="2066"/>
      <c r="S32" s="2066"/>
      <c r="T32" s="410"/>
      <c r="U32" s="2439" t="s">
        <v>3520</v>
      </c>
      <c r="V32" s="2439"/>
      <c r="W32" s="2439"/>
      <c r="X32" s="2426" t="str">
        <f>IF(★入力画面!BO298="", "　　　年　　月　　日から", ★入力画面!BO298&amp;"から")</f>
        <v>　　　年　　月　　日から</v>
      </c>
      <c r="Y32" s="2427"/>
      <c r="Z32" s="2427"/>
      <c r="AA32" s="2427"/>
      <c r="AB32" s="2427"/>
      <c r="AC32" s="2427"/>
      <c r="AD32" s="2427"/>
      <c r="AE32" s="2427"/>
      <c r="AF32" s="2427"/>
      <c r="AG32" s="2427"/>
      <c r="AH32" s="411"/>
      <c r="AI32" s="29"/>
      <c r="AJ32" s="29"/>
      <c r="AK32" s="29"/>
      <c r="AL32" s="29"/>
      <c r="AM32" s="29"/>
      <c r="AN32" s="29"/>
      <c r="AO32" s="29"/>
      <c r="AP32" s="29"/>
      <c r="AQ32" s="29"/>
    </row>
    <row r="33" spans="1:43" s="461" customFormat="1" ht="15" customHeight="1" thickBot="1">
      <c r="A33" s="412"/>
      <c r="B33" s="2438"/>
      <c r="C33" s="2438"/>
      <c r="D33" s="2438"/>
      <c r="E33" s="2438"/>
      <c r="F33" s="2438"/>
      <c r="G33" s="413"/>
      <c r="H33" s="2424"/>
      <c r="I33" s="2425"/>
      <c r="J33" s="2425"/>
      <c r="K33" s="2425"/>
      <c r="L33" s="2425"/>
      <c r="M33" s="2425"/>
      <c r="N33" s="2425"/>
      <c r="O33" s="2425"/>
      <c r="P33" s="2425"/>
      <c r="Q33" s="2425"/>
      <c r="R33" s="2425"/>
      <c r="S33" s="2425"/>
      <c r="T33" s="414"/>
      <c r="U33" s="2440"/>
      <c r="V33" s="2440"/>
      <c r="W33" s="2440"/>
      <c r="X33" s="2428" t="str">
        <f>IF(★入力画面!BP298="", "　　　年　　月　　日まで", ★入力画面!BP298&amp;"まで")</f>
        <v>　　　年　　月　　日まで</v>
      </c>
      <c r="Y33" s="2429"/>
      <c r="Z33" s="2429"/>
      <c r="AA33" s="2429"/>
      <c r="AB33" s="2429"/>
      <c r="AC33" s="2429"/>
      <c r="AD33" s="2429"/>
      <c r="AE33" s="2429"/>
      <c r="AF33" s="2429"/>
      <c r="AG33" s="2429"/>
      <c r="AH33" s="415"/>
      <c r="AI33" s="29"/>
      <c r="AJ33" s="29"/>
      <c r="AK33" s="29"/>
      <c r="AL33" s="29"/>
      <c r="AM33" s="29"/>
      <c r="AN33" s="29"/>
      <c r="AO33" s="29"/>
      <c r="AP33" s="29"/>
      <c r="AQ33" s="29"/>
    </row>
    <row r="34" spans="1:43" s="461" customFormat="1" ht="27" customHeight="1">
      <c r="A34" s="416"/>
      <c r="B34" s="2430" t="s">
        <v>3521</v>
      </c>
      <c r="C34" s="2430"/>
      <c r="D34" s="2430"/>
      <c r="E34" s="2430"/>
      <c r="F34" s="2430"/>
      <c r="G34" s="417"/>
      <c r="H34" s="406"/>
      <c r="I34" s="459" t="str">
        <f>IF(LEFT(★入力画面!BL2,1)="1","☑","□")</f>
        <v>□</v>
      </c>
      <c r="J34" s="2430" t="s">
        <v>3307</v>
      </c>
      <c r="K34" s="2430"/>
      <c r="L34" s="459" t="str">
        <f>IF(LEFT(★入力画面!BL2,1)="2","☑","□")</f>
        <v>□</v>
      </c>
      <c r="M34" s="2430" t="s">
        <v>3308</v>
      </c>
      <c r="N34" s="2430"/>
      <c r="O34" s="2430"/>
      <c r="P34" s="407"/>
      <c r="Q34" s="407"/>
      <c r="R34" s="407"/>
      <c r="S34" s="407"/>
      <c r="T34" s="407"/>
      <c r="U34" s="418"/>
      <c r="V34" s="418"/>
      <c r="W34" s="418"/>
      <c r="X34" s="418"/>
      <c r="Y34" s="418"/>
      <c r="Z34" s="418"/>
      <c r="AA34" s="418"/>
      <c r="AB34" s="418"/>
      <c r="AC34" s="418"/>
      <c r="AD34" s="418"/>
      <c r="AE34" s="418"/>
      <c r="AF34" s="418"/>
      <c r="AG34" s="418"/>
      <c r="AH34" s="419"/>
      <c r="AI34" s="29"/>
      <c r="AJ34" s="29"/>
      <c r="AK34" s="29"/>
      <c r="AL34" s="29"/>
      <c r="AM34" s="29"/>
      <c r="AN34" s="29"/>
      <c r="AO34" s="29"/>
      <c r="AP34" s="29"/>
      <c r="AQ34" s="29"/>
    </row>
    <row r="35" spans="1:43" s="461" customFormat="1" ht="14.45" customHeight="1">
      <c r="A35" s="420"/>
      <c r="B35" s="2431" t="s">
        <v>3453</v>
      </c>
      <c r="C35" s="2431"/>
      <c r="D35" s="2431"/>
      <c r="E35" s="2431"/>
      <c r="F35" s="2431"/>
      <c r="G35" s="421"/>
      <c r="H35" s="2433" t="s">
        <v>2</v>
      </c>
      <c r="I35" s="2434"/>
      <c r="J35" s="2435">
        <f>★入力画面!M15</f>
        <v>0</v>
      </c>
      <c r="K35" s="2435"/>
      <c r="L35" s="2435"/>
      <c r="M35" s="2435"/>
      <c r="N35" s="2435"/>
      <c r="O35" s="2435"/>
      <c r="P35" s="2435"/>
      <c r="Q35" s="2435"/>
      <c r="R35" s="2435"/>
      <c r="S35" s="2435"/>
      <c r="T35" s="2435"/>
      <c r="U35" s="2435"/>
      <c r="V35" s="2435"/>
      <c r="W35" s="2435"/>
      <c r="X35" s="2435"/>
      <c r="Y35" s="2436"/>
      <c r="Z35" s="2532" t="s">
        <v>3522</v>
      </c>
      <c r="AA35" s="2533"/>
      <c r="AB35" s="2534"/>
      <c r="AC35" s="2537" t="str">
        <f>★入力画面!BL37</f>
        <v>　　　年　　月　　日</v>
      </c>
      <c r="AD35" s="2538"/>
      <c r="AE35" s="2538"/>
      <c r="AF35" s="2538"/>
      <c r="AG35" s="2538"/>
      <c r="AH35" s="2539"/>
      <c r="AI35" s="29"/>
      <c r="AJ35" s="29"/>
      <c r="AK35" s="29"/>
      <c r="AL35" s="29"/>
      <c r="AM35" s="29"/>
      <c r="AN35" s="29"/>
      <c r="AO35" s="29"/>
      <c r="AP35" s="29"/>
      <c r="AQ35" s="29"/>
    </row>
    <row r="36" spans="1:43" s="461" customFormat="1" ht="24" customHeight="1">
      <c r="A36" s="422"/>
      <c r="B36" s="2432"/>
      <c r="C36" s="2432"/>
      <c r="D36" s="2432"/>
      <c r="E36" s="2432"/>
      <c r="F36" s="2432"/>
      <c r="G36" s="423"/>
      <c r="H36" s="2580"/>
      <c r="I36" s="2506"/>
      <c r="J36" s="2581">
        <f>★入力画面!M18</f>
        <v>0</v>
      </c>
      <c r="K36" s="2581"/>
      <c r="L36" s="2581"/>
      <c r="M36" s="2581"/>
      <c r="N36" s="2581"/>
      <c r="O36" s="2581"/>
      <c r="P36" s="2581"/>
      <c r="Q36" s="2581"/>
      <c r="R36" s="2581"/>
      <c r="S36" s="2581"/>
      <c r="T36" s="2581"/>
      <c r="U36" s="2581"/>
      <c r="V36" s="2581"/>
      <c r="W36" s="2581"/>
      <c r="X36" s="2581"/>
      <c r="Y36" s="2582"/>
      <c r="Z36" s="2535"/>
      <c r="AA36" s="2535"/>
      <c r="AB36" s="2536"/>
      <c r="AC36" s="2540"/>
      <c r="AD36" s="2541"/>
      <c r="AE36" s="2541"/>
      <c r="AF36" s="2541"/>
      <c r="AG36" s="2541"/>
      <c r="AH36" s="2542"/>
      <c r="AI36" s="29"/>
      <c r="AJ36" s="29"/>
      <c r="AK36" s="29"/>
      <c r="AL36" s="29"/>
      <c r="AM36" s="29"/>
      <c r="AN36" s="29"/>
      <c r="AO36" s="29"/>
      <c r="AP36" s="29"/>
      <c r="AQ36" s="29"/>
    </row>
    <row r="37" spans="1:43" s="461" customFormat="1" ht="15" customHeight="1">
      <c r="A37" s="424"/>
      <c r="B37" s="2474" t="s">
        <v>3523</v>
      </c>
      <c r="C37" s="2474"/>
      <c r="D37" s="2474"/>
      <c r="E37" s="2474"/>
      <c r="F37" s="2474"/>
      <c r="G37" s="425"/>
      <c r="H37" s="426" t="s">
        <v>3</v>
      </c>
      <c r="I37" s="2476" t="str">
        <f>★入力画面!BL24</f>
        <v/>
      </c>
      <c r="J37" s="2476"/>
      <c r="K37" s="2477"/>
      <c r="L37" s="2477"/>
      <c r="M37" s="2477"/>
      <c r="N37" s="2477"/>
      <c r="O37" s="2477"/>
      <c r="P37" s="2477"/>
      <c r="Q37" s="2477"/>
      <c r="R37" s="2477"/>
      <c r="S37" s="2477"/>
      <c r="T37" s="2477"/>
      <c r="U37" s="2477"/>
      <c r="V37" s="2477"/>
      <c r="W37" s="2477"/>
      <c r="X37" s="2477"/>
      <c r="Y37" s="2478"/>
      <c r="Z37" s="2479" t="s">
        <v>3524</v>
      </c>
      <c r="AA37" s="2479"/>
      <c r="AB37" s="2480"/>
      <c r="AC37" s="2481" t="str">
        <f>★入力画面!BL34</f>
        <v/>
      </c>
      <c r="AD37" s="2481"/>
      <c r="AE37" s="2481"/>
      <c r="AF37" s="2481"/>
      <c r="AG37" s="2481"/>
      <c r="AH37" s="2482"/>
      <c r="AI37" s="29"/>
      <c r="AJ37" s="29"/>
      <c r="AK37" s="29"/>
      <c r="AL37" s="29"/>
      <c r="AM37" s="29"/>
      <c r="AN37" s="29"/>
      <c r="AO37" s="29"/>
      <c r="AP37" s="29"/>
      <c r="AQ37" s="29"/>
    </row>
    <row r="38" spans="1:43" s="461" customFormat="1" ht="20.45" customHeight="1">
      <c r="A38" s="416"/>
      <c r="B38" s="2475"/>
      <c r="C38" s="2475"/>
      <c r="D38" s="2475"/>
      <c r="E38" s="2475"/>
      <c r="F38" s="2475"/>
      <c r="G38" s="427"/>
      <c r="H38" s="428" t="s">
        <v>2998</v>
      </c>
      <c r="I38" s="2450" t="str">
        <f>★入力画面!BL30</f>
        <v/>
      </c>
      <c r="J38" s="2450"/>
      <c r="K38" s="2450"/>
      <c r="L38" s="2450"/>
      <c r="M38" s="2450"/>
      <c r="N38" s="2450"/>
      <c r="O38" s="2450"/>
      <c r="P38" s="2450"/>
      <c r="Q38" s="2450"/>
      <c r="R38" s="2450"/>
      <c r="S38" s="2450"/>
      <c r="T38" s="2450"/>
      <c r="U38" s="2450"/>
      <c r="V38" s="2450"/>
      <c r="W38" s="2450"/>
      <c r="X38" s="2450"/>
      <c r="Y38" s="2483"/>
      <c r="Z38" s="2452" t="s">
        <v>2664</v>
      </c>
      <c r="AA38" s="2452"/>
      <c r="AB38" s="2453"/>
      <c r="AC38" s="2454" t="str">
        <f>★入力画面!BL36</f>
        <v/>
      </c>
      <c r="AD38" s="2454"/>
      <c r="AE38" s="2454"/>
      <c r="AF38" s="2454"/>
      <c r="AG38" s="2454"/>
      <c r="AH38" s="2455"/>
      <c r="AI38" s="29"/>
      <c r="AJ38" s="29"/>
      <c r="AK38" s="29"/>
      <c r="AL38" s="29"/>
      <c r="AM38" s="29"/>
      <c r="AN38" s="29"/>
      <c r="AO38" s="29"/>
      <c r="AP38" s="29"/>
      <c r="AQ38" s="29"/>
    </row>
    <row r="39" spans="1:43" s="461" customFormat="1" ht="14.45" customHeight="1">
      <c r="A39" s="420"/>
      <c r="B39" s="2431" t="s">
        <v>3525</v>
      </c>
      <c r="C39" s="2431"/>
      <c r="D39" s="2431"/>
      <c r="E39" s="2431"/>
      <c r="F39" s="2431"/>
      <c r="G39" s="421"/>
      <c r="H39" s="2433" t="s">
        <v>2</v>
      </c>
      <c r="I39" s="2434"/>
      <c r="J39" s="2435">
        <f>★入力画面!M72</f>
        <v>0</v>
      </c>
      <c r="K39" s="2435"/>
      <c r="L39" s="2435"/>
      <c r="M39" s="2435"/>
      <c r="N39" s="2435"/>
      <c r="O39" s="2435"/>
      <c r="P39" s="2435"/>
      <c r="Q39" s="2435"/>
      <c r="R39" s="2456" t="s">
        <v>3526</v>
      </c>
      <c r="S39" s="2431"/>
      <c r="T39" s="2457"/>
      <c r="U39" s="2447" t="str">
        <f>★入力画面!BO83</f>
        <v/>
      </c>
      <c r="V39" s="2447"/>
      <c r="W39" s="2447"/>
      <c r="X39" s="2447"/>
      <c r="Y39" s="2460"/>
      <c r="Z39" s="2463" t="s">
        <v>3527</v>
      </c>
      <c r="AA39" s="2464"/>
      <c r="AB39" s="2465"/>
      <c r="AC39" s="2468" t="str">
        <f>★入力画面!BL76</f>
        <v>　　　年　　月　　日</v>
      </c>
      <c r="AD39" s="2469"/>
      <c r="AE39" s="2469"/>
      <c r="AF39" s="2469"/>
      <c r="AG39" s="2469"/>
      <c r="AH39" s="2472" t="str">
        <f>IF(★入力画面!BP83="", "男女", ★入力画面!BP83)</f>
        <v>男女</v>
      </c>
      <c r="AI39" s="29"/>
      <c r="AJ39" s="29"/>
      <c r="AK39" s="29"/>
      <c r="AL39" s="29"/>
      <c r="AM39" s="29"/>
      <c r="AN39" s="29"/>
      <c r="AO39" s="29"/>
      <c r="AP39" s="29"/>
      <c r="AQ39" s="29"/>
    </row>
    <row r="40" spans="1:43" s="461" customFormat="1" ht="24" customHeight="1">
      <c r="A40" s="429"/>
      <c r="B40" s="2432"/>
      <c r="C40" s="2432"/>
      <c r="D40" s="2432"/>
      <c r="E40" s="2432"/>
      <c r="F40" s="2432"/>
      <c r="G40" s="430"/>
      <c r="H40" s="2529"/>
      <c r="I40" s="2530"/>
      <c r="J40" s="2531">
        <f>★入力画面!M74</f>
        <v>0</v>
      </c>
      <c r="K40" s="2531"/>
      <c r="L40" s="2531"/>
      <c r="M40" s="2531"/>
      <c r="N40" s="2531"/>
      <c r="O40" s="2531"/>
      <c r="P40" s="2531"/>
      <c r="Q40" s="2531"/>
      <c r="R40" s="2458"/>
      <c r="S40" s="2432"/>
      <c r="T40" s="2459"/>
      <c r="U40" s="2461"/>
      <c r="V40" s="2461"/>
      <c r="W40" s="2461"/>
      <c r="X40" s="2461"/>
      <c r="Y40" s="2462"/>
      <c r="Z40" s="2466"/>
      <c r="AA40" s="2466"/>
      <c r="AB40" s="2467"/>
      <c r="AC40" s="2470"/>
      <c r="AD40" s="2471"/>
      <c r="AE40" s="2471"/>
      <c r="AF40" s="2471"/>
      <c r="AG40" s="2471"/>
      <c r="AH40" s="2473"/>
      <c r="AI40" s="29"/>
      <c r="AJ40" s="29"/>
      <c r="AK40" s="29"/>
      <c r="AL40" s="29"/>
      <c r="AM40" s="29"/>
      <c r="AN40" s="29"/>
      <c r="AO40" s="29"/>
      <c r="AP40" s="29"/>
      <c r="AQ40" s="29"/>
    </row>
    <row r="41" spans="1:43" s="461" customFormat="1" ht="14.45" customHeight="1">
      <c r="A41" s="420"/>
      <c r="B41" s="2431" t="s">
        <v>3528</v>
      </c>
      <c r="C41" s="2431"/>
      <c r="D41" s="2431"/>
      <c r="E41" s="2431"/>
      <c r="F41" s="2431"/>
      <c r="G41" s="421"/>
      <c r="H41" s="431" t="s">
        <v>3</v>
      </c>
      <c r="I41" s="2447" t="str">
        <f>★入力画面!BL78</f>
        <v/>
      </c>
      <c r="J41" s="2447"/>
      <c r="K41" s="2448"/>
      <c r="L41" s="2448"/>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9"/>
      <c r="AI41" s="29"/>
      <c r="AJ41" s="29"/>
      <c r="AK41" s="29"/>
      <c r="AL41" s="29"/>
      <c r="AM41" s="29"/>
      <c r="AN41" s="29"/>
      <c r="AO41" s="29"/>
      <c r="AP41" s="29"/>
      <c r="AQ41" s="29"/>
    </row>
    <row r="42" spans="1:43" s="461" customFormat="1" ht="24" customHeight="1">
      <c r="A42" s="422"/>
      <c r="B42" s="2432"/>
      <c r="C42" s="2432"/>
      <c r="D42" s="2432"/>
      <c r="E42" s="2432"/>
      <c r="F42" s="2432"/>
      <c r="G42" s="423"/>
      <c r="H42" s="432"/>
      <c r="I42" s="2450">
        <f>★入力画面!M80</f>
        <v>0</v>
      </c>
      <c r="J42" s="2450"/>
      <c r="K42" s="2450"/>
      <c r="L42" s="2450"/>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1"/>
      <c r="AI42" s="29"/>
      <c r="AJ42" s="29"/>
      <c r="AK42" s="29"/>
      <c r="AL42" s="29"/>
      <c r="AM42" s="29"/>
      <c r="AN42" s="29"/>
      <c r="AO42" s="29"/>
      <c r="AP42" s="29"/>
      <c r="AQ42" s="29"/>
    </row>
    <row r="43" spans="1:43" s="461" customFormat="1" ht="14.45" customHeight="1">
      <c r="A43" s="424"/>
      <c r="B43" s="2507" t="s">
        <v>3529</v>
      </c>
      <c r="C43" s="2508"/>
      <c r="D43" s="2508"/>
      <c r="E43" s="2508"/>
      <c r="F43" s="2508"/>
      <c r="G43" s="425"/>
      <c r="H43" s="2433" t="s">
        <v>2</v>
      </c>
      <c r="I43" s="2434"/>
      <c r="J43" s="2435">
        <f>★入力画面!M139</f>
        <v>0</v>
      </c>
      <c r="K43" s="2435"/>
      <c r="L43" s="2435"/>
      <c r="M43" s="2435"/>
      <c r="N43" s="2435"/>
      <c r="O43" s="2435"/>
      <c r="P43" s="2435"/>
      <c r="Q43" s="2435"/>
      <c r="R43" s="2435"/>
      <c r="S43" s="2436"/>
      <c r="T43" s="2510" t="s">
        <v>3530</v>
      </c>
      <c r="U43" s="2511"/>
      <c r="V43" s="2511"/>
      <c r="W43" s="2511"/>
      <c r="X43" s="2511"/>
      <c r="Y43" s="2512"/>
      <c r="Z43" s="2528" t="str">
        <f>★入力画面!BP144</f>
        <v/>
      </c>
      <c r="AA43" s="2481"/>
      <c r="AB43" s="2481"/>
      <c r="AC43" s="2481"/>
      <c r="AD43" s="2481"/>
      <c r="AE43" s="2481"/>
      <c r="AF43" s="2481"/>
      <c r="AG43" s="2481"/>
      <c r="AH43" s="2482"/>
      <c r="AI43" s="29"/>
      <c r="AJ43" s="29"/>
      <c r="AK43" s="29"/>
      <c r="AL43" s="29"/>
      <c r="AM43" s="29"/>
      <c r="AN43" s="29"/>
      <c r="AO43" s="29"/>
      <c r="AP43" s="29"/>
      <c r="AQ43" s="29"/>
    </row>
    <row r="44" spans="1:43" s="461" customFormat="1" ht="19.899999999999999" customHeight="1" thickBot="1">
      <c r="A44" s="433"/>
      <c r="B44" s="2509"/>
      <c r="C44" s="2509"/>
      <c r="D44" s="2509"/>
      <c r="E44" s="2509"/>
      <c r="F44" s="2509"/>
      <c r="G44" s="434"/>
      <c r="H44" s="2514"/>
      <c r="I44" s="2515"/>
      <c r="J44" s="2516">
        <f>★入力画面!M141</f>
        <v>0</v>
      </c>
      <c r="K44" s="2516"/>
      <c r="L44" s="2516"/>
      <c r="M44" s="2516"/>
      <c r="N44" s="2516"/>
      <c r="O44" s="2516"/>
      <c r="P44" s="2516"/>
      <c r="Q44" s="2516"/>
      <c r="R44" s="2516"/>
      <c r="S44" s="2516"/>
      <c r="T44" s="2513"/>
      <c r="U44" s="2503"/>
      <c r="V44" s="2503"/>
      <c r="W44" s="2503"/>
      <c r="X44" s="2503"/>
      <c r="Y44" s="2504"/>
      <c r="Z44" s="2528"/>
      <c r="AA44" s="2481"/>
      <c r="AB44" s="2481"/>
      <c r="AC44" s="2481"/>
      <c r="AD44" s="2481"/>
      <c r="AE44" s="2481"/>
      <c r="AF44" s="2481"/>
      <c r="AG44" s="2481"/>
      <c r="AH44" s="2482"/>
      <c r="AI44" s="29"/>
      <c r="AJ44" s="29"/>
      <c r="AK44" s="29"/>
      <c r="AL44" s="29"/>
      <c r="AM44" s="29"/>
      <c r="AN44" s="29"/>
      <c r="AO44" s="29"/>
      <c r="AP44" s="29"/>
      <c r="AQ44" s="29"/>
    </row>
    <row r="45" spans="1:43" s="461" customFormat="1" ht="27" customHeight="1">
      <c r="A45" s="2486" t="s">
        <v>3531</v>
      </c>
      <c r="B45" s="2474"/>
      <c r="C45" s="2474"/>
      <c r="D45" s="2487"/>
      <c r="E45" s="2490" t="s">
        <v>3532</v>
      </c>
      <c r="F45" s="2491"/>
      <c r="G45" s="2492"/>
      <c r="H45" s="2493">
        <f>★入力画面!M56</f>
        <v>0</v>
      </c>
      <c r="I45" s="2494"/>
      <c r="J45" s="2494"/>
      <c r="K45" s="2494"/>
      <c r="L45" s="2494"/>
      <c r="M45" s="2494"/>
      <c r="N45" s="2494"/>
      <c r="O45" s="2494"/>
      <c r="P45" s="2494"/>
      <c r="Q45" s="2494"/>
      <c r="R45" s="2494"/>
      <c r="S45" s="2495"/>
      <c r="T45" s="2496" t="s">
        <v>3533</v>
      </c>
      <c r="U45" s="2497"/>
      <c r="V45" s="2497"/>
      <c r="W45" s="2497"/>
      <c r="X45" s="2497"/>
      <c r="Y45" s="2498"/>
      <c r="Z45" s="2543">
        <f>★その他入力!M58</f>
        <v>0</v>
      </c>
      <c r="AA45" s="2544"/>
      <c r="AB45" s="2544"/>
      <c r="AC45" s="2544"/>
      <c r="AD45" s="2544"/>
      <c r="AE45" s="2544"/>
      <c r="AF45" s="2544"/>
      <c r="AG45" s="2544"/>
      <c r="AH45" s="2545"/>
      <c r="AI45" s="29"/>
      <c r="AJ45" s="29"/>
      <c r="AK45" s="29"/>
      <c r="AL45" s="29"/>
      <c r="AM45" s="29"/>
      <c r="AN45" s="29"/>
      <c r="AO45" s="29"/>
      <c r="AP45" s="29"/>
      <c r="AQ45" s="29"/>
    </row>
    <row r="46" spans="1:43" s="461" customFormat="1" ht="16.149999999999999" customHeight="1">
      <c r="A46" s="2486"/>
      <c r="B46" s="2474"/>
      <c r="C46" s="2474"/>
      <c r="D46" s="2487"/>
      <c r="E46" s="2499" t="s">
        <v>3534</v>
      </c>
      <c r="F46" s="2500"/>
      <c r="G46" s="2501"/>
      <c r="H46" s="426" t="s">
        <v>3</v>
      </c>
      <c r="I46" s="2505" t="str">
        <f>★入力画面!BL58</f>
        <v/>
      </c>
      <c r="J46" s="2505"/>
      <c r="K46" s="2506"/>
      <c r="L46" s="2506"/>
      <c r="M46" s="2506"/>
      <c r="N46" s="2506"/>
      <c r="O46" s="2506"/>
      <c r="P46" s="2506"/>
      <c r="Q46" s="2506"/>
      <c r="R46" s="2506"/>
      <c r="S46" s="2506"/>
      <c r="T46" s="2506"/>
      <c r="U46" s="2506"/>
      <c r="V46" s="2506"/>
      <c r="W46" s="2506"/>
      <c r="X46" s="2506"/>
      <c r="Y46" s="2506"/>
      <c r="Z46" s="2567" t="s">
        <v>3524</v>
      </c>
      <c r="AA46" s="2568"/>
      <c r="AB46" s="2568"/>
      <c r="AC46" s="2569" t="str">
        <f>★入力画面!BL68</f>
        <v/>
      </c>
      <c r="AD46" s="2570"/>
      <c r="AE46" s="2570"/>
      <c r="AF46" s="2570"/>
      <c r="AG46" s="2570"/>
      <c r="AH46" s="2571"/>
      <c r="AI46" s="29"/>
      <c r="AJ46" s="29"/>
      <c r="AK46" s="29"/>
      <c r="AL46" s="29"/>
      <c r="AM46" s="29"/>
      <c r="AN46" s="29"/>
      <c r="AO46" s="29"/>
      <c r="AP46" s="29"/>
      <c r="AQ46" s="29"/>
    </row>
    <row r="47" spans="1:43" s="461" customFormat="1" ht="16.149999999999999" customHeight="1" thickBot="1">
      <c r="A47" s="2488"/>
      <c r="B47" s="2438"/>
      <c r="C47" s="2438"/>
      <c r="D47" s="2489"/>
      <c r="E47" s="2502"/>
      <c r="F47" s="2503"/>
      <c r="G47" s="2504"/>
      <c r="H47" s="435"/>
      <c r="I47" s="2572" t="str">
        <f>★入力画面!BL64</f>
        <v/>
      </c>
      <c r="J47" s="2572"/>
      <c r="K47" s="2572"/>
      <c r="L47" s="2572"/>
      <c r="M47" s="2572"/>
      <c r="N47" s="2572"/>
      <c r="O47" s="2572"/>
      <c r="P47" s="2572"/>
      <c r="Q47" s="2572"/>
      <c r="R47" s="2572"/>
      <c r="S47" s="2572"/>
      <c r="T47" s="2572"/>
      <c r="U47" s="2572"/>
      <c r="V47" s="2572"/>
      <c r="W47" s="2572"/>
      <c r="X47" s="2572"/>
      <c r="Y47" s="2573"/>
      <c r="Z47" s="2574" t="s">
        <v>2664</v>
      </c>
      <c r="AA47" s="2575"/>
      <c r="AB47" s="2576"/>
      <c r="AC47" s="2577" t="str">
        <f>★入力画面!BL70</f>
        <v/>
      </c>
      <c r="AD47" s="2578"/>
      <c r="AE47" s="2578"/>
      <c r="AF47" s="2578"/>
      <c r="AG47" s="2578"/>
      <c r="AH47" s="2579"/>
      <c r="AI47" s="29"/>
      <c r="AJ47" s="29"/>
      <c r="AK47" s="29"/>
      <c r="AL47" s="29"/>
      <c r="AM47" s="29"/>
      <c r="AN47" s="29"/>
      <c r="AO47" s="29"/>
      <c r="AP47" s="29"/>
      <c r="AQ47" s="29"/>
    </row>
    <row r="48" spans="1:43" s="461" customFormat="1" ht="21.6" customHeight="1">
      <c r="A48" s="436"/>
      <c r="B48" s="2484" t="s">
        <v>3535</v>
      </c>
      <c r="C48" s="2484"/>
      <c r="D48" s="2484"/>
      <c r="E48" s="2484"/>
      <c r="F48" s="2484"/>
      <c r="G48" s="437"/>
      <c r="H48" s="2546" t="str">
        <f>★入力画面!M253</f>
        <v>□無</v>
      </c>
      <c r="I48" s="2547"/>
      <c r="J48" s="2550" t="str">
        <f>★入力画面!Q253</f>
        <v>□有</v>
      </c>
      <c r="K48" s="2551"/>
      <c r="L48" s="2555" t="str">
        <f>★入力画面!M256</f>
        <v>□営業保証金</v>
      </c>
      <c r="M48" s="2556"/>
      <c r="N48" s="2556"/>
      <c r="O48" s="2556"/>
      <c r="P48" s="2556"/>
      <c r="Q48" s="2431" t="s">
        <v>3536</v>
      </c>
      <c r="R48" s="2431"/>
      <c r="S48" s="2553" t="str">
        <f>IF(★入力画面!BL256="", "　　　年　　月　　日", ★入力画面!BL256)</f>
        <v>　　　年　　月　　日</v>
      </c>
      <c r="T48" s="2554"/>
      <c r="U48" s="2554"/>
      <c r="V48" s="2554"/>
      <c r="W48" s="2554"/>
      <c r="X48" s="2554"/>
      <c r="Y48" s="2554"/>
      <c r="Z48" s="2554"/>
      <c r="AA48" s="2559" t="s">
        <v>3537</v>
      </c>
      <c r="AB48" s="2559"/>
      <c r="AC48" s="2559"/>
      <c r="AD48" s="2561">
        <f>★入力画面!AI256</f>
        <v>0</v>
      </c>
      <c r="AE48" s="2561"/>
      <c r="AF48" s="2561"/>
      <c r="AG48" s="2563" t="s">
        <v>3444</v>
      </c>
      <c r="AH48" s="2564"/>
      <c r="AI48" s="29"/>
      <c r="AJ48" s="29"/>
      <c r="AK48" s="29"/>
      <c r="AL48" s="29"/>
      <c r="AM48" s="29"/>
      <c r="AN48" s="29"/>
      <c r="AO48" s="29"/>
      <c r="AP48" s="29"/>
      <c r="AQ48" s="29"/>
    </row>
    <row r="49" spans="1:50" s="461" customFormat="1" ht="21.6" customHeight="1" thickBot="1">
      <c r="A49" s="412"/>
      <c r="B49" s="2485"/>
      <c r="C49" s="2485"/>
      <c r="D49" s="2485"/>
      <c r="E49" s="2485"/>
      <c r="F49" s="2485"/>
      <c r="G49" s="413"/>
      <c r="H49" s="2548"/>
      <c r="I49" s="2549"/>
      <c r="J49" s="2552"/>
      <c r="K49" s="2552"/>
      <c r="L49" s="2557" t="str">
        <f>★入力画面!M257</f>
        <v>□他協会の弁済業務保証金分担金</v>
      </c>
      <c r="M49" s="2558"/>
      <c r="N49" s="2558"/>
      <c r="O49" s="2558"/>
      <c r="P49" s="2558"/>
      <c r="Q49" s="2503"/>
      <c r="R49" s="2503"/>
      <c r="S49" s="2425"/>
      <c r="T49" s="2425"/>
      <c r="U49" s="2425"/>
      <c r="V49" s="2425"/>
      <c r="W49" s="2425"/>
      <c r="X49" s="2425"/>
      <c r="Y49" s="2425"/>
      <c r="Z49" s="2425"/>
      <c r="AA49" s="2560"/>
      <c r="AB49" s="2560"/>
      <c r="AC49" s="2560"/>
      <c r="AD49" s="2562"/>
      <c r="AE49" s="2562"/>
      <c r="AF49" s="2562"/>
      <c r="AG49" s="2565"/>
      <c r="AH49" s="2566"/>
      <c r="AI49" s="29"/>
      <c r="AJ49" s="29"/>
      <c r="AK49" s="29"/>
      <c r="AL49" s="29"/>
      <c r="AM49" s="29"/>
      <c r="AN49" s="29"/>
      <c r="AO49" s="29"/>
      <c r="AP49" s="29"/>
      <c r="AQ49" s="29"/>
    </row>
    <row r="50" spans="1:50" s="461" customFormat="1" ht="8.4499999999999993" customHeight="1" thickBot="1">
      <c r="A50" s="440"/>
      <c r="B50" s="441"/>
      <c r="C50" s="441"/>
      <c r="D50" s="441"/>
      <c r="E50" s="441"/>
      <c r="F50" s="441"/>
      <c r="G50" s="440"/>
      <c r="H50" s="442"/>
      <c r="I50" s="443"/>
      <c r="J50" s="442"/>
      <c r="K50" s="442"/>
      <c r="L50" s="444"/>
      <c r="M50" s="445"/>
      <c r="N50" s="445"/>
      <c r="O50" s="445"/>
      <c r="P50" s="445"/>
      <c r="Q50" s="446"/>
      <c r="R50" s="446"/>
      <c r="S50" s="446"/>
      <c r="T50" s="446"/>
      <c r="U50" s="446"/>
      <c r="V50" s="446"/>
      <c r="W50" s="446"/>
      <c r="X50" s="447"/>
      <c r="Y50" s="446"/>
      <c r="Z50" s="446"/>
      <c r="AA50" s="448"/>
      <c r="AB50" s="448"/>
      <c r="AC50" s="448"/>
      <c r="AD50" s="449"/>
      <c r="AE50" s="449"/>
      <c r="AF50" s="449"/>
      <c r="AG50" s="447"/>
      <c r="AH50" s="447"/>
      <c r="AI50" s="29"/>
      <c r="AJ50" s="29"/>
      <c r="AK50" s="29"/>
      <c r="AL50" s="29"/>
      <c r="AM50" s="29"/>
      <c r="AN50" s="29"/>
      <c r="AO50" s="29"/>
      <c r="AP50" s="29"/>
      <c r="AQ50" s="29"/>
    </row>
    <row r="51" spans="1:50" s="461" customFormat="1" ht="12.6" customHeight="1">
      <c r="A51" s="450"/>
      <c r="B51" s="2511" t="s">
        <v>3538</v>
      </c>
      <c r="C51" s="2511"/>
      <c r="D51" s="2511"/>
      <c r="E51" s="2511"/>
      <c r="F51" s="2511"/>
      <c r="G51" s="438"/>
      <c r="H51" s="2521" t="s">
        <v>3539</v>
      </c>
      <c r="I51" s="2522"/>
      <c r="J51" s="2522"/>
      <c r="K51" s="2522"/>
      <c r="L51" s="2522"/>
      <c r="M51" s="2522"/>
      <c r="N51" s="2522"/>
      <c r="O51" s="2522"/>
      <c r="P51" s="2522"/>
      <c r="Q51" s="2522"/>
      <c r="R51" s="2522"/>
      <c r="S51" s="2522"/>
      <c r="T51" s="2522"/>
      <c r="U51" s="2522"/>
      <c r="V51" s="2522"/>
      <c r="W51" s="2522"/>
      <c r="X51" s="2522"/>
      <c r="Y51" s="2522"/>
      <c r="Z51" s="2522"/>
      <c r="AA51" s="2522"/>
      <c r="AB51" s="2522"/>
      <c r="AC51" s="2522"/>
      <c r="AD51" s="2522"/>
      <c r="AE51" s="2522"/>
      <c r="AF51" s="2522"/>
      <c r="AG51" s="2522"/>
      <c r="AH51" s="2523"/>
      <c r="AI51" s="29"/>
      <c r="AJ51" s="29"/>
      <c r="AK51" s="29"/>
      <c r="AL51" s="29"/>
      <c r="AM51" s="29"/>
      <c r="AN51" s="29"/>
      <c r="AO51" s="29"/>
      <c r="AP51" s="29"/>
      <c r="AQ51" s="29"/>
    </row>
    <row r="52" spans="1:50" s="461" customFormat="1" ht="12.6" customHeight="1">
      <c r="A52" s="450"/>
      <c r="B52" s="2511"/>
      <c r="C52" s="2511"/>
      <c r="D52" s="2511"/>
      <c r="E52" s="2511"/>
      <c r="F52" s="2511"/>
      <c r="G52" s="438"/>
      <c r="H52" s="2521"/>
      <c r="I52" s="2522"/>
      <c r="J52" s="2522"/>
      <c r="K52" s="2522"/>
      <c r="L52" s="2522"/>
      <c r="M52" s="2522"/>
      <c r="N52" s="2522"/>
      <c r="O52" s="2522"/>
      <c r="P52" s="2522"/>
      <c r="Q52" s="2522"/>
      <c r="R52" s="2522"/>
      <c r="S52" s="2522"/>
      <c r="T52" s="2522"/>
      <c r="U52" s="2522"/>
      <c r="V52" s="2522"/>
      <c r="W52" s="2522"/>
      <c r="X52" s="2522"/>
      <c r="Y52" s="2522"/>
      <c r="Z52" s="2522"/>
      <c r="AA52" s="2522"/>
      <c r="AB52" s="2522"/>
      <c r="AC52" s="2522"/>
      <c r="AD52" s="2522"/>
      <c r="AE52" s="2522"/>
      <c r="AF52" s="2522"/>
      <c r="AG52" s="2522"/>
      <c r="AH52" s="2523"/>
      <c r="AI52" s="29"/>
      <c r="AJ52" s="29"/>
      <c r="AK52" s="29"/>
      <c r="AL52" s="29"/>
      <c r="AM52" s="29"/>
      <c r="AN52" s="29"/>
      <c r="AO52" s="29"/>
      <c r="AP52" s="29"/>
      <c r="AQ52" s="29"/>
    </row>
    <row r="53" spans="1:50" s="461" customFormat="1" ht="21" customHeight="1" thickBot="1">
      <c r="A53" s="451"/>
      <c r="B53" s="2503"/>
      <c r="C53" s="2503"/>
      <c r="D53" s="2503"/>
      <c r="E53" s="2503"/>
      <c r="F53" s="2503"/>
      <c r="G53" s="439"/>
      <c r="H53" s="2524" t="s">
        <v>3540</v>
      </c>
      <c r="I53" s="2525"/>
      <c r="J53" s="2525"/>
      <c r="K53" s="2525"/>
      <c r="L53" s="2525"/>
      <c r="M53" s="2525"/>
      <c r="N53" s="2525"/>
      <c r="O53" s="2525"/>
      <c r="P53" s="2525"/>
      <c r="Q53" s="439"/>
      <c r="R53" s="439"/>
      <c r="S53" s="2503" t="s">
        <v>3541</v>
      </c>
      <c r="T53" s="2503"/>
      <c r="U53" s="2503"/>
      <c r="V53" s="2503"/>
      <c r="W53" s="2503"/>
      <c r="X53" s="2503"/>
      <c r="Y53" s="2503"/>
      <c r="Z53" s="2503"/>
      <c r="AA53" s="2503"/>
      <c r="AB53" s="2503"/>
      <c r="AC53" s="2503"/>
      <c r="AD53" s="2503"/>
      <c r="AE53" s="2503"/>
      <c r="AF53" s="2503"/>
      <c r="AG53" s="2526" t="s">
        <v>3542</v>
      </c>
      <c r="AH53" s="2527"/>
      <c r="AI53" s="29"/>
      <c r="AJ53" s="29"/>
      <c r="AK53" s="29"/>
      <c r="AL53" s="29"/>
      <c r="AM53" s="29"/>
      <c r="AN53" s="29"/>
      <c r="AO53" s="29"/>
      <c r="AP53" s="29"/>
      <c r="AQ53" s="29"/>
    </row>
    <row r="54" spans="1:50" s="461" customFormat="1" ht="7.5" customHeight="1">
      <c r="A54" s="2517"/>
      <c r="B54" s="2517"/>
      <c r="C54" s="2517"/>
      <c r="D54" s="2517"/>
      <c r="E54" s="2517"/>
      <c r="F54" s="2517"/>
      <c r="G54" s="2517"/>
      <c r="H54" s="2517"/>
      <c r="I54" s="2517"/>
      <c r="J54" s="2517"/>
      <c r="K54" s="2517"/>
      <c r="L54" s="2517"/>
      <c r="M54" s="2517"/>
      <c r="N54" s="2517"/>
      <c r="O54" s="2518"/>
      <c r="P54" s="2518"/>
      <c r="Q54" s="2518"/>
      <c r="R54" s="2518"/>
      <c r="S54" s="2519"/>
      <c r="T54" s="2519"/>
      <c r="U54" s="2519"/>
      <c r="V54" s="2519"/>
      <c r="W54" s="2519"/>
      <c r="X54" s="2519"/>
      <c r="Y54" s="2519"/>
      <c r="Z54" s="2519"/>
      <c r="AA54" s="2519"/>
      <c r="AB54" s="2519"/>
      <c r="AC54" s="2519"/>
      <c r="AD54" s="2519"/>
      <c r="AE54" s="2519"/>
      <c r="AF54" s="2519"/>
      <c r="AG54" s="2519"/>
      <c r="AH54" s="2519"/>
      <c r="AI54" s="29"/>
      <c r="AJ54" s="29"/>
      <c r="AK54" s="29"/>
      <c r="AL54" s="29"/>
      <c r="AM54" s="29"/>
      <c r="AN54" s="29"/>
      <c r="AO54" s="29"/>
      <c r="AP54" s="29"/>
      <c r="AQ54" s="29"/>
    </row>
    <row r="55" spans="1:50" s="461" customFormat="1" ht="7.5" customHeight="1">
      <c r="A55" s="2520"/>
      <c r="B55" s="2520"/>
      <c r="C55" s="2520"/>
      <c r="D55" s="2520"/>
      <c r="E55" s="2520"/>
      <c r="F55" s="2520"/>
      <c r="G55" s="2520"/>
      <c r="H55" s="2520"/>
      <c r="I55" s="2520"/>
      <c r="J55" s="2520"/>
      <c r="K55" s="2520"/>
      <c r="L55" s="2520"/>
      <c r="M55" s="2520"/>
      <c r="N55" s="2520"/>
      <c r="O55" s="2518"/>
      <c r="P55" s="2518"/>
      <c r="Q55" s="2518"/>
      <c r="R55" s="2518"/>
      <c r="S55" s="2519"/>
      <c r="T55" s="2519"/>
      <c r="U55" s="2519"/>
      <c r="V55" s="2519"/>
      <c r="W55" s="2519"/>
      <c r="X55" s="2519"/>
      <c r="Y55" s="2519"/>
      <c r="Z55" s="2519"/>
      <c r="AA55" s="2519"/>
      <c r="AB55" s="2519"/>
      <c r="AC55" s="2519"/>
      <c r="AD55" s="2519"/>
      <c r="AE55" s="2519"/>
      <c r="AF55" s="2519"/>
      <c r="AG55" s="2519"/>
      <c r="AH55" s="2519"/>
      <c r="AI55" s="29"/>
      <c r="AJ55" s="29"/>
      <c r="AK55" s="29"/>
      <c r="AL55" s="29"/>
      <c r="AM55" s="29"/>
      <c r="AN55" s="29"/>
      <c r="AO55" s="29"/>
      <c r="AP55" s="29"/>
      <c r="AQ55" s="29"/>
    </row>
    <row r="56" spans="1:50" ht="15" hidden="1" customHeight="1">
      <c r="A56" s="452"/>
      <c r="B56" s="452"/>
      <c r="C56" s="452"/>
      <c r="D56" s="382"/>
      <c r="E56" s="382"/>
      <c r="F56" s="382"/>
      <c r="G56" s="382"/>
      <c r="H56" s="382"/>
      <c r="I56" s="382"/>
      <c r="J56" s="38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R56" s="460"/>
      <c r="AS56" s="460"/>
      <c r="AT56" s="460"/>
      <c r="AU56" s="460"/>
      <c r="AV56" s="460"/>
      <c r="AW56" s="460"/>
      <c r="AX56" s="460"/>
    </row>
    <row r="57" spans="1:50" ht="15" hidden="1" customHeight="1">
      <c r="A57" s="382"/>
      <c r="B57" s="382"/>
      <c r="C57" s="382"/>
      <c r="D57" s="382"/>
      <c r="E57" s="382"/>
      <c r="F57" s="382"/>
      <c r="G57" s="453"/>
      <c r="H57" s="453"/>
      <c r="I57" s="453"/>
      <c r="J57" s="453"/>
      <c r="K57" s="454"/>
      <c r="L57" s="454"/>
      <c r="M57" s="454"/>
      <c r="N57" s="454"/>
      <c r="O57" s="454"/>
      <c r="P57" s="454"/>
      <c r="Q57" s="453"/>
      <c r="R57" s="382"/>
      <c r="S57" s="382"/>
      <c r="T57" s="382"/>
      <c r="U57" s="382"/>
      <c r="V57" s="382"/>
      <c r="W57" s="382"/>
      <c r="X57" s="382"/>
      <c r="Y57" s="382"/>
      <c r="Z57" s="382"/>
      <c r="AA57" s="382"/>
      <c r="AB57" s="382"/>
      <c r="AC57" s="382"/>
      <c r="AD57" s="382"/>
      <c r="AE57" s="382"/>
      <c r="AF57" s="382"/>
      <c r="AG57" s="382"/>
      <c r="AH57" s="382"/>
      <c r="AR57" s="460"/>
      <c r="AS57" s="460"/>
      <c r="AT57" s="460"/>
      <c r="AU57" s="460"/>
      <c r="AV57" s="460"/>
      <c r="AW57" s="460"/>
      <c r="AX57" s="460"/>
    </row>
    <row r="58" spans="1:50" ht="15" hidden="1" customHeight="1">
      <c r="A58" s="382"/>
      <c r="B58" s="382"/>
      <c r="C58" s="382"/>
      <c r="D58" s="382"/>
      <c r="E58" s="382"/>
      <c r="F58" s="382"/>
      <c r="G58" s="453"/>
      <c r="H58" s="453"/>
      <c r="I58" s="453"/>
      <c r="J58" s="453"/>
      <c r="K58" s="454"/>
      <c r="L58" s="454"/>
      <c r="M58" s="454"/>
      <c r="N58" s="454"/>
      <c r="O58" s="454"/>
      <c r="P58" s="454"/>
      <c r="Q58" s="453"/>
      <c r="R58" s="382"/>
      <c r="S58" s="382"/>
      <c r="T58" s="382"/>
      <c r="U58" s="382"/>
      <c r="V58" s="382"/>
      <c r="W58" s="382"/>
      <c r="X58" s="382"/>
      <c r="Y58" s="382"/>
      <c r="Z58" s="382"/>
      <c r="AA58" s="382"/>
      <c r="AB58" s="382"/>
      <c r="AC58" s="382"/>
      <c r="AD58" s="382"/>
      <c r="AE58" s="382"/>
      <c r="AF58" s="382"/>
      <c r="AG58" s="382"/>
      <c r="AH58" s="382"/>
      <c r="AR58" s="460"/>
      <c r="AS58" s="460"/>
      <c r="AT58" s="460"/>
      <c r="AU58" s="460"/>
      <c r="AV58" s="460"/>
      <c r="AW58" s="460"/>
      <c r="AX58" s="460"/>
    </row>
    <row r="59" spans="1:50" ht="15" hidden="1" customHeight="1">
      <c r="A59" s="382"/>
      <c r="B59" s="382"/>
      <c r="C59" s="382"/>
      <c r="D59" s="382"/>
      <c r="E59" s="382"/>
      <c r="F59" s="382"/>
      <c r="G59" s="382"/>
      <c r="H59" s="382"/>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row>
    <row r="60" spans="1:50" ht="7.5" hidden="1" customHeight="1">
      <c r="A60" s="382"/>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row>
    <row r="61" spans="1:50" ht="11.25" hidden="1">
      <c r="A61" s="382"/>
      <c r="B61" s="382"/>
      <c r="C61" s="382"/>
      <c r="D61" s="382"/>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5"/>
      <c r="AF61" s="455"/>
      <c r="AG61" s="382"/>
      <c r="AH61" s="382"/>
    </row>
    <row r="62" spans="1:50" ht="18.75" hidden="1" customHeight="1">
      <c r="A62" s="382"/>
      <c r="B62" s="382"/>
      <c r="C62" s="382"/>
      <c r="D62" s="382"/>
      <c r="E62" s="382"/>
      <c r="F62" s="382"/>
      <c r="G62" s="382"/>
      <c r="H62" s="382"/>
      <c r="I62" s="382"/>
      <c r="J62" s="382"/>
      <c r="K62" s="382"/>
      <c r="L62" s="382"/>
      <c r="M62" s="382"/>
      <c r="N62" s="382"/>
      <c r="O62" s="382"/>
      <c r="P62" s="382"/>
      <c r="Q62" s="382"/>
      <c r="R62" s="382"/>
      <c r="S62" s="456"/>
      <c r="T62" s="456"/>
      <c r="U62" s="456"/>
      <c r="V62" s="456"/>
      <c r="W62" s="455"/>
      <c r="X62" s="455"/>
      <c r="Y62" s="455"/>
      <c r="Z62" s="455"/>
      <c r="AA62" s="455"/>
      <c r="AB62" s="455"/>
      <c r="AC62" s="455"/>
      <c r="AD62" s="455"/>
      <c r="AE62" s="455"/>
      <c r="AF62" s="457"/>
      <c r="AG62" s="382"/>
      <c r="AH62" s="382"/>
    </row>
    <row r="63" spans="1:50" ht="15" hidden="1" customHeight="1">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row>
    <row r="64" spans="1:50" ht="9.75" hidden="1" customHeight="1">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row>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sheetData>
  <sheetProtection algorithmName="SHA-512" hashValue="xSUAMuMxw07t6iYSoz8bI/j3DDGaNslvp8ik4TwVzg5v9s5WBi3ZIHC9TJt9eLOv5+7pcUP1kws5/B4P74RmwA==" saltValue="K5bAAKqpVJZjG+vOUCy/xQ==" spinCount="100000" sheet="1" objects="1" scenarios="1"/>
  <mergeCells count="137">
    <mergeCell ref="Z43:AH44"/>
    <mergeCell ref="H40:I40"/>
    <mergeCell ref="J40:Q40"/>
    <mergeCell ref="Z35:AB36"/>
    <mergeCell ref="AC35:AH36"/>
    <mergeCell ref="Z45:AH45"/>
    <mergeCell ref="H48:I49"/>
    <mergeCell ref="J48:K49"/>
    <mergeCell ref="S48:Z49"/>
    <mergeCell ref="L48:P48"/>
    <mergeCell ref="L49:P49"/>
    <mergeCell ref="AA48:AC49"/>
    <mergeCell ref="AD48:AF49"/>
    <mergeCell ref="AG48:AH49"/>
    <mergeCell ref="Q48:R49"/>
    <mergeCell ref="Z46:AB46"/>
    <mergeCell ref="AC46:AH46"/>
    <mergeCell ref="I47:Y47"/>
    <mergeCell ref="Z47:AB47"/>
    <mergeCell ref="AC47:AH47"/>
    <mergeCell ref="H36:I36"/>
    <mergeCell ref="J36:Y36"/>
    <mergeCell ref="A54:N54"/>
    <mergeCell ref="O54:R55"/>
    <mergeCell ref="S54:AH54"/>
    <mergeCell ref="A55:N55"/>
    <mergeCell ref="S55:AH55"/>
    <mergeCell ref="B51:F53"/>
    <mergeCell ref="H51:AH52"/>
    <mergeCell ref="H53:P53"/>
    <mergeCell ref="S53:X53"/>
    <mergeCell ref="Y53:AF53"/>
    <mergeCell ref="AG53:AH53"/>
    <mergeCell ref="B48:F49"/>
    <mergeCell ref="A45:D47"/>
    <mergeCell ref="E45:G45"/>
    <mergeCell ref="H45:S45"/>
    <mergeCell ref="T45:Y45"/>
    <mergeCell ref="E46:G47"/>
    <mergeCell ref="I46:J46"/>
    <mergeCell ref="K46:Y46"/>
    <mergeCell ref="B43:F44"/>
    <mergeCell ref="H43:I43"/>
    <mergeCell ref="J43:S43"/>
    <mergeCell ref="T43:Y44"/>
    <mergeCell ref="H44:I44"/>
    <mergeCell ref="J44:S44"/>
    <mergeCell ref="B41:F42"/>
    <mergeCell ref="I41:J41"/>
    <mergeCell ref="K41:AH41"/>
    <mergeCell ref="I42:AH42"/>
    <mergeCell ref="Z38:AB38"/>
    <mergeCell ref="AC38:AH38"/>
    <mergeCell ref="B39:F40"/>
    <mergeCell ref="H39:I39"/>
    <mergeCell ref="J39:Q39"/>
    <mergeCell ref="R39:T40"/>
    <mergeCell ref="U39:Y40"/>
    <mergeCell ref="Z39:AB40"/>
    <mergeCell ref="AC39:AG40"/>
    <mergeCell ref="AH39:AH40"/>
    <mergeCell ref="B37:F38"/>
    <mergeCell ref="I37:J37"/>
    <mergeCell ref="K37:Y37"/>
    <mergeCell ref="Z37:AB37"/>
    <mergeCell ref="AC37:AH37"/>
    <mergeCell ref="I38:Y38"/>
    <mergeCell ref="B34:F34"/>
    <mergeCell ref="J34:K34"/>
    <mergeCell ref="M34:O34"/>
    <mergeCell ref="B35:F36"/>
    <mergeCell ref="H35:I35"/>
    <mergeCell ref="J35:Y35"/>
    <mergeCell ref="B32:F33"/>
    <mergeCell ref="U32:W33"/>
    <mergeCell ref="C29:F29"/>
    <mergeCell ref="H29:S29"/>
    <mergeCell ref="T29:AH29"/>
    <mergeCell ref="B31:F31"/>
    <mergeCell ref="I25:S25"/>
    <mergeCell ref="B26:G27"/>
    <mergeCell ref="I26:AH26"/>
    <mergeCell ref="I27:AH27"/>
    <mergeCell ref="B28:G28"/>
    <mergeCell ref="I28:AH28"/>
    <mergeCell ref="H31:AH31"/>
    <mergeCell ref="H32:S33"/>
    <mergeCell ref="X32:AG32"/>
    <mergeCell ref="X33:AG33"/>
    <mergeCell ref="B23:B24"/>
    <mergeCell ref="C23:F24"/>
    <mergeCell ref="I23:L23"/>
    <mergeCell ref="M23:S23"/>
    <mergeCell ref="T23:AH24"/>
    <mergeCell ref="I24:L24"/>
    <mergeCell ref="M24:S24"/>
    <mergeCell ref="O19:T20"/>
    <mergeCell ref="U19:AF20"/>
    <mergeCell ref="AG19:AH20"/>
    <mergeCell ref="A21:T21"/>
    <mergeCell ref="B22:F22"/>
    <mergeCell ref="H22:S22"/>
    <mergeCell ref="T22:AH22"/>
    <mergeCell ref="B16:AD16"/>
    <mergeCell ref="AF16:AH16"/>
    <mergeCell ref="B17:G17"/>
    <mergeCell ref="P17:AH17"/>
    <mergeCell ref="A18:B18"/>
    <mergeCell ref="C18:I18"/>
    <mergeCell ref="O18:T18"/>
    <mergeCell ref="U18:AH18"/>
    <mergeCell ref="AC10:AD11"/>
    <mergeCell ref="AE10:AE11"/>
    <mergeCell ref="AF10:AF11"/>
    <mergeCell ref="AG10:AH11"/>
    <mergeCell ref="A13:T13"/>
    <mergeCell ref="B15:AH15"/>
    <mergeCell ref="AD1:AH2"/>
    <mergeCell ref="AS1:AS2"/>
    <mergeCell ref="AT1:AT2"/>
    <mergeCell ref="U2:V2"/>
    <mergeCell ref="W2:AC2"/>
    <mergeCell ref="E3:P6"/>
    <mergeCell ref="R4:T6"/>
    <mergeCell ref="U4:Z5"/>
    <mergeCell ref="AA4:AH5"/>
    <mergeCell ref="U6:Z7"/>
    <mergeCell ref="AA6:AH7"/>
    <mergeCell ref="S7:T11"/>
    <mergeCell ref="U8:Z9"/>
    <mergeCell ref="AC8:AC9"/>
    <mergeCell ref="AD8:AD9"/>
    <mergeCell ref="AE8:AE9"/>
    <mergeCell ref="AF8:AF9"/>
    <mergeCell ref="AH8:AH9"/>
    <mergeCell ref="U10:Z11"/>
    <mergeCell ref="AA10:AB11"/>
  </mergeCells>
  <phoneticPr fontId="23"/>
  <dataValidations count="4">
    <dataValidation imeMode="hiragana" allowBlank="1" showInputMessage="1" showErrorMessage="1" sqref="M61 S7:S9 AA6 AA10 E3 A2:A4 U4:V4 A13 U8:V8 U6:V6 AA4 P17 AG19 AF16 A31:A35 H37:I37 H39 Z39 AC35 Z35 Z46 AC37 Q48 AG48 AD48:AE48 AA48 K37 Z37 AC46 A57:A64 H46:I46 H34:H35 A51 BT65:XFD1048576 AG53 A37 K46 A54 S53 O54 S62 Z43 E61 Q57:R58 I57:I59 G57:G59 B15:B17 K57:K58 A45 AA8 H26 H41:H43 U10 A18:A20 O18:O19 AI1:AQ2 AI7:AQ7" xr:uid="{569C1EC6-4641-4EF4-A7DC-0379DE7C0781}"/>
    <dataValidation allowBlank="1" showInputMessage="1" sqref="C18:F18 I42 J39:Q40 K41:AH41 J35:Y37 U19:AF19 U18:AH18 U39:Y40" xr:uid="{3D4BBD85-50BE-4AD5-A060-4483D965D5AA}"/>
    <dataValidation type="list" imeMode="hiragana" allowBlank="1" showInputMessage="1" showErrorMessage="1" sqref="AD1" xr:uid="{11899519-E7EC-4842-9256-CAB4D7B5182B}">
      <formula1>$AS$3:$AS$5</formula1>
    </dataValidation>
    <dataValidation type="list" imeMode="hiragana" allowBlank="1" showInputMessage="1" showErrorMessage="1" sqref="H17:O17" xr:uid="{8155E6EF-1182-4D73-AEAD-3A556CF0A9D4}">
      <formula1>$AT$4:$AT$19</formula1>
    </dataValidation>
  </dataValidations>
  <printOptions horizontalCentered="1" verticalCentered="1"/>
  <pageMargins left="0.59055118110236227" right="0.59055118110236227" top="0.19685039370078741" bottom="0.3937007874015748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5A9C9-9100-4C9E-8C39-9031C5A9B3A6}">
  <sheetPr codeName="Sheet66">
    <tabColor rgb="FF9999FF"/>
  </sheetPr>
  <dimension ref="A1:K34"/>
  <sheetViews>
    <sheetView showGridLines="0" showRowColHeaders="0" zoomScaleNormal="100" workbookViewId="0"/>
  </sheetViews>
  <sheetFormatPr defaultColWidth="0" defaultRowHeight="13.5" zeroHeight="1"/>
  <cols>
    <col min="1" max="1" width="85.25" customWidth="1"/>
    <col min="2" max="2" width="2.5" customWidth="1"/>
    <col min="3" max="11" width="2.5" style="99" customWidth="1"/>
    <col min="12" max="16384" width="9" hidden="1"/>
  </cols>
  <sheetData>
    <row r="1" spans="1:11" ht="18.75">
      <c r="A1" s="135"/>
      <c r="C1" s="100"/>
      <c r="D1" s="100"/>
      <c r="E1" s="100"/>
      <c r="F1" s="100"/>
      <c r="G1" s="100"/>
      <c r="H1" s="100"/>
      <c r="I1" s="100"/>
      <c r="J1" s="100"/>
      <c r="K1" s="100"/>
    </row>
    <row r="2" spans="1:11" ht="18.75">
      <c r="A2" s="135" t="s">
        <v>3041</v>
      </c>
      <c r="C2" s="100"/>
      <c r="D2" s="100"/>
      <c r="E2" s="100"/>
      <c r="F2" s="100"/>
      <c r="G2" s="100"/>
      <c r="H2" s="100"/>
      <c r="I2" s="100"/>
      <c r="J2" s="100"/>
      <c r="K2" s="100"/>
    </row>
    <row r="3" spans="1:11">
      <c r="A3" s="136"/>
      <c r="C3" s="100"/>
      <c r="D3" s="100"/>
      <c r="E3" s="100"/>
      <c r="F3" s="100"/>
      <c r="G3" s="100"/>
      <c r="H3" s="100"/>
      <c r="I3" s="100"/>
      <c r="J3" s="100"/>
      <c r="K3" s="100"/>
    </row>
    <row r="4" spans="1:11">
      <c r="A4" s="137" t="s">
        <v>3030</v>
      </c>
      <c r="C4" s="100"/>
      <c r="D4" s="100"/>
      <c r="E4" s="100"/>
      <c r="F4" s="100"/>
      <c r="G4" s="100"/>
      <c r="H4" s="100"/>
      <c r="I4" s="100"/>
      <c r="J4" s="100"/>
      <c r="K4" s="100"/>
    </row>
    <row r="5" spans="1:11">
      <c r="A5" s="138"/>
      <c r="C5" s="100"/>
      <c r="D5" s="100"/>
      <c r="E5" s="100"/>
      <c r="F5" s="100"/>
      <c r="G5" s="100"/>
      <c r="H5" s="100"/>
      <c r="I5" s="100"/>
      <c r="J5" s="100"/>
      <c r="K5" s="100"/>
    </row>
    <row r="6" spans="1:11">
      <c r="A6" s="139" t="s">
        <v>3042</v>
      </c>
      <c r="C6" s="100"/>
      <c r="D6" s="100"/>
      <c r="E6" s="100"/>
      <c r="F6" s="100"/>
      <c r="G6" s="100"/>
      <c r="H6" s="100"/>
      <c r="I6" s="100"/>
      <c r="J6" s="100"/>
      <c r="K6" s="100"/>
    </row>
    <row r="7" spans="1:11" ht="27">
      <c r="A7" s="138" t="s">
        <v>3043</v>
      </c>
      <c r="C7" s="100"/>
      <c r="D7" s="100"/>
      <c r="E7" s="100"/>
      <c r="F7" s="100"/>
      <c r="G7" s="100"/>
      <c r="H7" s="100"/>
      <c r="I7" s="100"/>
      <c r="J7" s="100"/>
      <c r="K7" s="100"/>
    </row>
    <row r="8" spans="1:11">
      <c r="A8" s="138"/>
      <c r="C8" s="100"/>
      <c r="D8" s="100"/>
      <c r="E8" s="100"/>
      <c r="F8" s="100"/>
      <c r="G8" s="100"/>
      <c r="H8" s="100"/>
      <c r="I8" s="100"/>
      <c r="J8" s="100"/>
      <c r="K8" s="100"/>
    </row>
    <row r="9" spans="1:11">
      <c r="A9" s="140" t="s">
        <v>3044</v>
      </c>
      <c r="C9" s="100"/>
      <c r="D9" s="100"/>
      <c r="E9" s="100"/>
      <c r="F9" s="100"/>
      <c r="G9" s="100"/>
      <c r="H9" s="100"/>
      <c r="I9" s="100"/>
      <c r="J9" s="100"/>
      <c r="K9" s="100"/>
    </row>
    <row r="10" spans="1:11">
      <c r="A10" s="141" t="s">
        <v>3045</v>
      </c>
      <c r="C10" s="100"/>
      <c r="D10" s="100"/>
      <c r="E10" s="100"/>
      <c r="F10" s="100"/>
      <c r="G10" s="100"/>
      <c r="H10" s="100"/>
      <c r="I10" s="100"/>
      <c r="J10" s="100"/>
      <c r="K10" s="100"/>
    </row>
    <row r="11" spans="1:11" ht="40.5">
      <c r="A11" s="141" t="s">
        <v>3046</v>
      </c>
      <c r="C11" s="100"/>
      <c r="D11" s="100"/>
      <c r="E11" s="100"/>
      <c r="F11" s="100"/>
      <c r="G11" s="100"/>
      <c r="H11" s="100"/>
      <c r="I11" s="100"/>
      <c r="J11" s="100"/>
      <c r="K11" s="100"/>
    </row>
    <row r="12" spans="1:11" ht="27">
      <c r="A12" s="141" t="s">
        <v>3047</v>
      </c>
      <c r="C12" s="100"/>
      <c r="D12" s="100"/>
      <c r="E12" s="100"/>
      <c r="F12" s="100"/>
      <c r="G12" s="100"/>
      <c r="H12" s="100"/>
      <c r="I12" s="100"/>
      <c r="J12" s="100"/>
      <c r="K12" s="100"/>
    </row>
    <row r="13" spans="1:11">
      <c r="A13" s="141" t="s">
        <v>3048</v>
      </c>
      <c r="C13" s="100"/>
      <c r="D13" s="100"/>
      <c r="E13" s="100"/>
      <c r="F13" s="100"/>
      <c r="G13" s="100"/>
      <c r="H13" s="100"/>
      <c r="I13" s="100"/>
      <c r="J13" s="100"/>
      <c r="K13" s="100"/>
    </row>
    <row r="14" spans="1:11">
      <c r="A14" s="141" t="s">
        <v>3049</v>
      </c>
      <c r="C14" s="100"/>
      <c r="D14" s="100"/>
      <c r="E14" s="100"/>
      <c r="F14" s="100"/>
      <c r="G14" s="100"/>
      <c r="H14" s="100"/>
      <c r="I14" s="100"/>
      <c r="J14" s="100"/>
      <c r="K14" s="100"/>
    </row>
    <row r="15" spans="1:11" ht="40.5">
      <c r="A15" s="141" t="s">
        <v>3050</v>
      </c>
      <c r="C15" s="100"/>
      <c r="D15" s="100"/>
      <c r="E15" s="100"/>
      <c r="F15" s="100"/>
      <c r="G15" s="100"/>
      <c r="H15" s="100"/>
      <c r="I15" s="100"/>
      <c r="J15" s="100"/>
      <c r="K15" s="100"/>
    </row>
    <row r="16" spans="1:11">
      <c r="A16" s="140"/>
      <c r="C16" s="100"/>
      <c r="D16" s="100"/>
      <c r="E16" s="100"/>
      <c r="F16" s="100"/>
      <c r="G16" s="100"/>
      <c r="H16" s="100"/>
      <c r="I16" s="100"/>
      <c r="J16" s="100"/>
      <c r="K16" s="100"/>
    </row>
    <row r="17" spans="1:11">
      <c r="A17" s="140" t="s">
        <v>3051</v>
      </c>
      <c r="C17" s="100"/>
      <c r="D17" s="100"/>
      <c r="E17" s="100"/>
      <c r="F17" s="100"/>
      <c r="G17" s="100"/>
      <c r="H17" s="100"/>
      <c r="I17" s="100"/>
      <c r="J17" s="100"/>
      <c r="K17" s="100"/>
    </row>
    <row r="18" spans="1:11" ht="27">
      <c r="A18" s="141" t="s">
        <v>3052</v>
      </c>
      <c r="C18" s="100"/>
      <c r="D18" s="100"/>
      <c r="E18" s="100"/>
      <c r="F18" s="100"/>
      <c r="G18" s="100"/>
      <c r="H18" s="100"/>
      <c r="I18" s="100"/>
      <c r="J18" s="100"/>
      <c r="K18" s="100"/>
    </row>
    <row r="19" spans="1:11">
      <c r="A19" s="140"/>
      <c r="C19" s="100"/>
      <c r="D19" s="100"/>
      <c r="E19" s="100"/>
      <c r="F19" s="100"/>
      <c r="G19" s="100"/>
      <c r="H19" s="100"/>
      <c r="I19" s="100"/>
      <c r="J19" s="100"/>
      <c r="K19" s="100"/>
    </row>
    <row r="20" spans="1:11">
      <c r="A20" s="140" t="s">
        <v>3053</v>
      </c>
      <c r="C20" s="100"/>
      <c r="D20" s="100"/>
      <c r="E20" s="100"/>
      <c r="F20" s="100"/>
      <c r="G20" s="100"/>
      <c r="H20" s="100"/>
      <c r="I20" s="100"/>
      <c r="J20" s="100"/>
      <c r="K20" s="100"/>
    </row>
    <row r="21" spans="1:11" ht="27">
      <c r="A21" s="160" t="s">
        <v>3378</v>
      </c>
      <c r="C21" s="100"/>
      <c r="D21" s="100"/>
      <c r="E21" s="100"/>
      <c r="F21" s="100"/>
      <c r="G21" s="100"/>
      <c r="H21" s="100"/>
      <c r="I21" s="100"/>
      <c r="J21" s="100"/>
      <c r="K21" s="100"/>
    </row>
    <row r="22" spans="1:11">
      <c r="A22" s="142" t="s">
        <v>2993</v>
      </c>
      <c r="C22" s="100"/>
      <c r="D22" s="100"/>
      <c r="E22" s="100"/>
      <c r="F22" s="100"/>
      <c r="G22" s="100"/>
      <c r="H22" s="100"/>
      <c r="I22" s="100"/>
      <c r="J22" s="100"/>
      <c r="K22" s="100"/>
    </row>
    <row r="23" spans="1:11">
      <c r="A23" s="560" t="str">
        <f>"公益社団法人 全国宅地建物取引業保証協会"&amp;SUBSTITUTE(★入力画面!AR1, "県", "")&amp;"本部　入会担当"</f>
        <v>公益社団法人 全国宅地建物取引業保証協会千葉本部　入会担当</v>
      </c>
      <c r="C23" s="100"/>
      <c r="D23" s="100"/>
      <c r="E23" s="100"/>
      <c r="F23" s="100"/>
      <c r="G23" s="100"/>
      <c r="H23" s="100"/>
      <c r="I23" s="100"/>
      <c r="J23" s="100"/>
      <c r="K23" s="100"/>
    </row>
    <row r="24" spans="1:11">
      <c r="A24" s="143" t="s">
        <v>3054</v>
      </c>
      <c r="C24" s="100"/>
      <c r="D24" s="100"/>
      <c r="E24" s="100"/>
      <c r="F24" s="100"/>
      <c r="G24" s="100"/>
      <c r="H24" s="100"/>
      <c r="I24" s="100"/>
      <c r="J24" s="100"/>
      <c r="K24" s="100"/>
    </row>
    <row r="25" spans="1:11">
      <c r="A25" s="143" t="s">
        <v>3055</v>
      </c>
      <c r="C25" s="100"/>
      <c r="D25" s="100"/>
      <c r="E25" s="100"/>
      <c r="F25" s="100"/>
      <c r="G25" s="100"/>
      <c r="H25" s="100"/>
      <c r="I25" s="100"/>
      <c r="J25" s="100"/>
      <c r="K25" s="100"/>
    </row>
    <row r="26" spans="1:11">
      <c r="A26" s="143" t="s">
        <v>3056</v>
      </c>
      <c r="C26" s="100"/>
      <c r="D26" s="100"/>
      <c r="E26" s="100"/>
      <c r="F26" s="100"/>
      <c r="G26" s="100"/>
      <c r="H26" s="100"/>
      <c r="I26" s="100"/>
      <c r="J26" s="100"/>
      <c r="K26" s="100"/>
    </row>
    <row r="27" spans="1:11">
      <c r="C27" s="100"/>
      <c r="D27" s="100"/>
      <c r="E27" s="100"/>
      <c r="F27" s="100"/>
      <c r="G27" s="100"/>
      <c r="H27" s="100"/>
      <c r="I27" s="100"/>
      <c r="J27" s="100"/>
      <c r="K27" s="100"/>
    </row>
    <row r="28" spans="1:11">
      <c r="C28" s="100"/>
      <c r="D28" s="100"/>
      <c r="E28" s="100"/>
      <c r="F28" s="100"/>
      <c r="G28" s="100"/>
      <c r="H28" s="100"/>
      <c r="I28" s="100"/>
      <c r="J28" s="100"/>
      <c r="K28" s="100"/>
    </row>
    <row r="29" spans="1:11">
      <c r="C29" s="98"/>
      <c r="D29" s="98"/>
      <c r="E29" s="98"/>
      <c r="F29" s="98"/>
      <c r="G29" s="98"/>
      <c r="H29" s="98"/>
      <c r="I29" s="98"/>
      <c r="J29" s="98"/>
      <c r="K29" s="98"/>
    </row>
    <row r="30" spans="1:11">
      <c r="C30" s="98"/>
      <c r="D30" s="98"/>
      <c r="E30" s="98"/>
      <c r="F30" s="98"/>
      <c r="G30" s="98"/>
      <c r="H30" s="98"/>
      <c r="I30" s="98"/>
      <c r="J30" s="98"/>
      <c r="K30" s="98"/>
    </row>
    <row r="31" spans="1:11">
      <c r="C31" s="98"/>
      <c r="D31" s="98"/>
      <c r="E31" s="98"/>
      <c r="F31" s="98"/>
      <c r="G31" s="98"/>
      <c r="H31" s="98"/>
      <c r="I31" s="98"/>
      <c r="J31" s="98"/>
      <c r="K31" s="98"/>
    </row>
    <row r="32" spans="1:11">
      <c r="C32" s="98"/>
      <c r="D32" s="98"/>
      <c r="E32" s="98"/>
      <c r="F32" s="98"/>
      <c r="G32" s="98"/>
      <c r="H32" s="98"/>
      <c r="I32" s="98"/>
      <c r="J32" s="98"/>
      <c r="K32" s="98"/>
    </row>
    <row r="33" spans="1:11">
      <c r="C33" s="98"/>
      <c r="D33" s="98"/>
      <c r="E33" s="98"/>
      <c r="F33" s="98"/>
      <c r="G33" s="98"/>
      <c r="H33" s="98"/>
      <c r="I33" s="98"/>
      <c r="J33" s="98"/>
      <c r="K33" s="98"/>
    </row>
    <row r="34" spans="1:11">
      <c r="A34" s="314"/>
      <c r="B34" s="314"/>
      <c r="C34" s="98"/>
      <c r="D34" s="98"/>
      <c r="E34" s="98"/>
      <c r="F34" s="98"/>
      <c r="G34" s="98"/>
      <c r="H34" s="98"/>
      <c r="I34" s="98"/>
      <c r="J34" s="98"/>
      <c r="K34" s="98"/>
    </row>
  </sheetData>
  <sheetProtection algorithmName="SHA-512" hashValue="gn+5OMsS9fvPquPmVdDaRrmXvOchqk7xZ7Kxayh2+CI37on9BuAnGxCU1GUhh/i2QuhxtojZRlC/cYdaoiRq2Q==" saltValue="nGmzUAAm3PnaRSj67vTlaA==" spinCount="100000" sheet="1" objects="1" scenarios="1"/>
  <phoneticPr fontId="23"/>
  <conditionalFormatting sqref="F17:G17">
    <cfRule type="expression" dxfId="142" priority="1">
      <formula>#REF!="沖縄"</formula>
    </cfRule>
    <cfRule type="expression" dxfId="141" priority="2">
      <formula>#REF!="鹿児島"</formula>
    </cfRule>
    <cfRule type="expression" dxfId="140" priority="3">
      <formula>#REF!="宮崎"</formula>
    </cfRule>
    <cfRule type="expression" dxfId="139" priority="4">
      <formula>#REF!="大分"</formula>
    </cfRule>
    <cfRule type="expression" dxfId="138" priority="5">
      <formula>#REF!="熊本"</formula>
    </cfRule>
    <cfRule type="expression" dxfId="137" priority="6">
      <formula>#REF!="長崎"</formula>
    </cfRule>
    <cfRule type="expression" dxfId="136" priority="7">
      <formula>#REF!="佐賀"</formula>
    </cfRule>
    <cfRule type="expression" dxfId="135" priority="8">
      <formula>#REF!="福岡"</formula>
    </cfRule>
    <cfRule type="expression" dxfId="134" priority="9">
      <formula>#REF!="高知"</formula>
    </cfRule>
    <cfRule type="expression" dxfId="133" priority="10">
      <formula>#REF!="愛媛"</formula>
    </cfRule>
    <cfRule type="expression" dxfId="132" priority="11">
      <formula>#REF!="香川"</formula>
    </cfRule>
    <cfRule type="expression" dxfId="131" priority="12">
      <formula>#REF!="徳島"</formula>
    </cfRule>
    <cfRule type="expression" dxfId="130" priority="13">
      <formula>#REF!="山口"</formula>
    </cfRule>
    <cfRule type="expression" dxfId="129" priority="14">
      <formula>#REF!="広島"</formula>
    </cfRule>
    <cfRule type="expression" dxfId="128" priority="15">
      <formula>#REF!="岡山"</formula>
    </cfRule>
    <cfRule type="expression" dxfId="127" priority="16">
      <formula>#REF!="島根"</formula>
    </cfRule>
    <cfRule type="expression" dxfId="126" priority="17">
      <formula>#REF!="鳥取"</formula>
    </cfRule>
    <cfRule type="expression" dxfId="125" priority="18">
      <formula>#REF!="和歌山"</formula>
    </cfRule>
    <cfRule type="expression" dxfId="124" priority="19">
      <formula>#REF!="奈良"</formula>
    </cfRule>
    <cfRule type="expression" dxfId="123" priority="20">
      <formula>#REF!="兵庫"</formula>
    </cfRule>
    <cfRule type="expression" dxfId="122" priority="21">
      <formula>#REF!="大阪"</formula>
    </cfRule>
    <cfRule type="expression" dxfId="121" priority="22">
      <formula>#REF!="京都"</formula>
    </cfRule>
    <cfRule type="expression" dxfId="120" priority="23">
      <formula>#REF!="滋賀"</formula>
    </cfRule>
    <cfRule type="expression" dxfId="119" priority="24">
      <formula>#REF!="福井"</formula>
    </cfRule>
    <cfRule type="expression" dxfId="118" priority="25">
      <formula>#REF!="三重"</formula>
    </cfRule>
    <cfRule type="expression" dxfId="117" priority="26">
      <formula>#REF!="愛知"</formula>
    </cfRule>
    <cfRule type="expression" dxfId="116" priority="27">
      <formula>#REF!="静岡"</formula>
    </cfRule>
    <cfRule type="expression" dxfId="115" priority="28">
      <formula>#REF!="岐阜"</formula>
    </cfRule>
    <cfRule type="expression" dxfId="114" priority="29">
      <formula>#REF!="石川"</formula>
    </cfRule>
    <cfRule type="expression" dxfId="113" priority="30">
      <formula>#REF!="富山"</formula>
    </cfRule>
    <cfRule type="expression" dxfId="112" priority="31">
      <formula>#REF!="長野"</formula>
    </cfRule>
    <cfRule type="expression" dxfId="111" priority="32">
      <formula>#REF!="山梨"</formula>
    </cfRule>
    <cfRule type="expression" dxfId="110" priority="33">
      <formula>#REF!="新潟"</formula>
    </cfRule>
    <cfRule type="expression" dxfId="109" priority="34">
      <formula>#REF!="神奈川"</formula>
    </cfRule>
    <cfRule type="expression" dxfId="108" priority="35">
      <formula>#REF!="東京"</formula>
    </cfRule>
    <cfRule type="expression" dxfId="107" priority="36">
      <formula>#REF!="千葉"</formula>
    </cfRule>
    <cfRule type="expression" dxfId="106" priority="37">
      <formula>#REF!="埼玉"</formula>
    </cfRule>
    <cfRule type="expression" dxfId="105" priority="38">
      <formula>#REF!="群馬"</formula>
    </cfRule>
    <cfRule type="expression" dxfId="104" priority="39">
      <formula>#REF!="栃木"</formula>
    </cfRule>
    <cfRule type="expression" dxfId="103" priority="40">
      <formula>#REF!="茨城"</formula>
    </cfRule>
    <cfRule type="expression" dxfId="102" priority="41">
      <formula>#REF!="福島"</formula>
    </cfRule>
    <cfRule type="expression" dxfId="101" priority="42">
      <formula>#REF!="宮城"</formula>
    </cfRule>
    <cfRule type="expression" dxfId="100" priority="43">
      <formula>#REF!="山形"</formula>
    </cfRule>
    <cfRule type="expression" dxfId="99" priority="44">
      <formula>#REF!="秋田"</formula>
    </cfRule>
    <cfRule type="expression" dxfId="98" priority="45">
      <formula>#REF!="岩手"</formula>
    </cfRule>
    <cfRule type="expression" dxfId="97" priority="46">
      <formula>#REF!="青森"</formula>
    </cfRule>
    <cfRule type="expression" dxfId="96" priority="47">
      <formula>#REF!="北海道"</formula>
    </cfRule>
  </conditionalFormatting>
  <dataValidations count="1">
    <dataValidation imeMode="hiragana" allowBlank="1" showInputMessage="1" showErrorMessage="1" sqref="C1:K1048576" xr:uid="{10B655C1-7AF1-4F5E-88CA-F9D56B01BE71}"/>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3A7D-7B3B-4F09-99A7-49786B56F612}">
  <sheetPr codeName="Sheet68">
    <tabColor rgb="FF9999FF"/>
  </sheetPr>
  <dimension ref="A1:Q344"/>
  <sheetViews>
    <sheetView showGridLines="0" showRowColHeaders="0" zoomScaleNormal="100" zoomScaleSheetLayoutView="100" workbookViewId="0"/>
  </sheetViews>
  <sheetFormatPr defaultColWidth="0" defaultRowHeight="13.5" zeroHeight="1"/>
  <cols>
    <col min="1" max="1" width="1.125" style="315" customWidth="1"/>
    <col min="2" max="2" width="13.375" style="315" customWidth="1"/>
    <col min="3" max="3" width="11.875" style="315" customWidth="1"/>
    <col min="4" max="4" width="6.125" style="315" customWidth="1"/>
    <col min="5" max="5" width="29.375" style="315" customWidth="1"/>
    <col min="6" max="6" width="15.375" style="315" customWidth="1"/>
    <col min="7" max="7" width="14" style="315" customWidth="1"/>
    <col min="8" max="8" width="0.75" style="315" customWidth="1"/>
    <col min="9" max="17" width="2.5" style="308" customWidth="1"/>
    <col min="18" max="16384" width="9" style="315" hidden="1"/>
  </cols>
  <sheetData>
    <row r="1" spans="1:17" ht="27.95" customHeight="1">
      <c r="F1" s="316" t="s">
        <v>597</v>
      </c>
      <c r="G1" s="317" t="s">
        <v>3032</v>
      </c>
      <c r="H1" s="318"/>
      <c r="I1" s="100"/>
      <c r="J1" s="100"/>
      <c r="K1" s="100"/>
      <c r="L1" s="100"/>
      <c r="M1" s="100"/>
      <c r="N1" s="100"/>
      <c r="O1" s="100"/>
      <c r="P1" s="100"/>
      <c r="Q1" s="100"/>
    </row>
    <row r="2" spans="1:17" ht="18.95" customHeight="1">
      <c r="A2" s="319"/>
      <c r="B2" s="320"/>
      <c r="C2" s="320"/>
      <c r="D2" s="320"/>
      <c r="E2" s="320"/>
      <c r="F2" s="321"/>
      <c r="G2" s="321"/>
      <c r="H2" s="322"/>
      <c r="I2" s="100"/>
      <c r="J2" s="100"/>
      <c r="K2" s="100"/>
      <c r="L2" s="100"/>
      <c r="M2" s="100"/>
      <c r="N2" s="100"/>
      <c r="O2" s="100"/>
      <c r="P2" s="100"/>
      <c r="Q2" s="100"/>
    </row>
    <row r="3" spans="1:17" ht="63.6" customHeight="1">
      <c r="A3" s="323"/>
      <c r="B3" s="2584" t="s">
        <v>3040</v>
      </c>
      <c r="C3" s="2584"/>
      <c r="D3" s="2584"/>
      <c r="E3" s="2584"/>
      <c r="F3" s="2584"/>
      <c r="G3" s="2584"/>
      <c r="H3" s="324"/>
      <c r="I3" s="100"/>
      <c r="J3" s="100"/>
      <c r="K3" s="100"/>
      <c r="L3" s="100"/>
      <c r="M3" s="100"/>
      <c r="N3" s="100"/>
      <c r="O3" s="100"/>
      <c r="P3" s="100"/>
      <c r="Q3" s="100"/>
    </row>
    <row r="4" spans="1:17" ht="27.6" customHeight="1">
      <c r="A4" s="323"/>
      <c r="B4" s="325" t="s">
        <v>3376</v>
      </c>
      <c r="C4" s="325"/>
      <c r="D4" s="325"/>
      <c r="E4" s="325"/>
      <c r="H4" s="324"/>
      <c r="I4" s="100"/>
      <c r="J4" s="100"/>
      <c r="K4" s="100"/>
      <c r="L4" s="100"/>
      <c r="M4" s="100"/>
      <c r="N4" s="100"/>
      <c r="O4" s="100"/>
      <c r="P4" s="100"/>
      <c r="Q4" s="100"/>
    </row>
    <row r="5" spans="1:17" ht="21.6" customHeight="1">
      <c r="A5" s="323"/>
      <c r="H5" s="324"/>
      <c r="I5" s="100"/>
      <c r="J5" s="100"/>
      <c r="K5" s="100"/>
      <c r="L5" s="100"/>
      <c r="M5" s="100"/>
      <c r="N5" s="100"/>
      <c r="O5" s="100"/>
      <c r="P5" s="100"/>
      <c r="Q5" s="100"/>
    </row>
    <row r="6" spans="1:17" s="328" customFormat="1" ht="19.7" customHeight="1">
      <c r="A6" s="326"/>
      <c r="B6" s="2585" t="s">
        <v>3267</v>
      </c>
      <c r="C6" s="2585"/>
      <c r="D6" s="2585"/>
      <c r="E6" s="2585"/>
      <c r="F6" s="2585"/>
      <c r="G6" s="2585"/>
      <c r="H6" s="327"/>
      <c r="I6" s="100"/>
      <c r="J6" s="100"/>
      <c r="K6" s="100"/>
      <c r="L6" s="100"/>
      <c r="M6" s="100"/>
      <c r="N6" s="100"/>
      <c r="O6" s="100"/>
      <c r="P6" s="100"/>
      <c r="Q6" s="100"/>
    </row>
    <row r="7" spans="1:17" s="328" customFormat="1" ht="19.7" customHeight="1">
      <c r="A7" s="326"/>
      <c r="B7" s="2586" t="str">
        <f>" "&amp;★入力画面!M18</f>
        <v xml:space="preserve"> </v>
      </c>
      <c r="C7" s="2587"/>
      <c r="D7" s="2587"/>
      <c r="E7" s="2587"/>
      <c r="F7" s="2587"/>
      <c r="G7" s="2587"/>
      <c r="H7" s="327"/>
      <c r="I7" s="100"/>
      <c r="J7" s="100"/>
      <c r="K7" s="100"/>
      <c r="L7" s="100"/>
      <c r="M7" s="100"/>
      <c r="N7" s="100"/>
      <c r="O7" s="100"/>
      <c r="P7" s="100"/>
      <c r="Q7" s="100"/>
    </row>
    <row r="8" spans="1:17" s="328" customFormat="1" ht="19.7" customHeight="1">
      <c r="A8" s="326"/>
      <c r="B8" s="2583" t="s">
        <v>3379</v>
      </c>
      <c r="C8" s="2583"/>
      <c r="D8" s="2583"/>
      <c r="E8" s="2583"/>
      <c r="F8" s="2583"/>
      <c r="G8" s="2583"/>
      <c r="H8" s="327"/>
      <c r="I8" s="100"/>
      <c r="J8" s="100"/>
      <c r="K8" s="100"/>
      <c r="L8" s="100"/>
      <c r="M8" s="100"/>
      <c r="N8" s="100"/>
      <c r="O8" s="100"/>
      <c r="P8" s="100"/>
      <c r="Q8" s="100"/>
    </row>
    <row r="9" spans="1:17" s="328" customFormat="1" ht="21.4" customHeight="1">
      <c r="A9" s="326"/>
      <c r="B9" s="2583" t="s">
        <v>3394</v>
      </c>
      <c r="C9" s="2583"/>
      <c r="D9" s="2583"/>
      <c r="E9" s="2583"/>
      <c r="F9" s="2583"/>
      <c r="G9" s="2583"/>
      <c r="H9" s="327"/>
      <c r="I9" s="100"/>
      <c r="J9" s="100"/>
      <c r="K9" s="100"/>
      <c r="L9" s="100"/>
      <c r="M9" s="100"/>
      <c r="N9" s="100"/>
      <c r="O9" s="100"/>
      <c r="P9" s="100"/>
      <c r="Q9" s="100"/>
    </row>
    <row r="10" spans="1:17" s="328" customFormat="1" ht="21.4" customHeight="1">
      <c r="A10" s="326"/>
      <c r="B10" s="2583" t="s">
        <v>3393</v>
      </c>
      <c r="C10" s="2583"/>
      <c r="D10" s="2583"/>
      <c r="E10" s="2583"/>
      <c r="F10" s="2583"/>
      <c r="G10" s="2583"/>
      <c r="H10" s="327"/>
      <c r="I10" s="100"/>
      <c r="J10" s="100"/>
      <c r="K10" s="100"/>
      <c r="L10" s="100"/>
      <c r="M10" s="100"/>
      <c r="N10" s="100"/>
      <c r="O10" s="100"/>
      <c r="P10" s="100"/>
      <c r="Q10" s="100"/>
    </row>
    <row r="11" spans="1:17" s="328" customFormat="1" ht="21.4" customHeight="1">
      <c r="A11" s="326"/>
      <c r="B11" s="2583" t="s">
        <v>3380</v>
      </c>
      <c r="C11" s="2583"/>
      <c r="D11" s="2583"/>
      <c r="E11" s="2583"/>
      <c r="F11" s="2583"/>
      <c r="G11" s="2583"/>
      <c r="H11" s="327"/>
      <c r="I11" s="100"/>
      <c r="J11" s="100"/>
      <c r="K11" s="100"/>
      <c r="L11" s="100"/>
      <c r="M11" s="100"/>
      <c r="N11" s="100"/>
      <c r="O11" s="100"/>
      <c r="P11" s="100"/>
      <c r="Q11" s="100"/>
    </row>
    <row r="12" spans="1:17" s="328" customFormat="1" ht="21.4" customHeight="1">
      <c r="A12" s="326"/>
      <c r="B12" s="2583" t="s">
        <v>3381</v>
      </c>
      <c r="C12" s="2588"/>
      <c r="D12" s="329"/>
      <c r="E12" s="329"/>
      <c r="F12" s="329"/>
      <c r="G12" s="329"/>
      <c r="H12" s="327"/>
      <c r="I12" s="100"/>
      <c r="J12" s="100"/>
      <c r="K12" s="100"/>
      <c r="L12" s="100"/>
      <c r="M12" s="100"/>
      <c r="N12" s="100"/>
      <c r="O12" s="100"/>
      <c r="P12" s="100"/>
      <c r="Q12" s="100"/>
    </row>
    <row r="13" spans="1:17" s="328" customFormat="1" ht="6.6" customHeight="1">
      <c r="A13" s="326"/>
      <c r="B13" s="329"/>
      <c r="C13" s="329"/>
      <c r="D13" s="329"/>
      <c r="E13" s="329"/>
      <c r="F13" s="329"/>
      <c r="G13" s="329"/>
      <c r="H13" s="327"/>
      <c r="I13" s="100"/>
      <c r="J13" s="100"/>
      <c r="K13" s="100"/>
      <c r="L13" s="100"/>
      <c r="M13" s="100"/>
      <c r="N13" s="100"/>
      <c r="O13" s="100"/>
      <c r="P13" s="100"/>
      <c r="Q13" s="100"/>
    </row>
    <row r="14" spans="1:17" s="328" customFormat="1" ht="19.899999999999999" customHeight="1">
      <c r="A14" s="326"/>
      <c r="B14" s="2583" t="s">
        <v>3395</v>
      </c>
      <c r="C14" s="2583"/>
      <c r="D14" s="2583"/>
      <c r="E14" s="2583"/>
      <c r="F14" s="2583"/>
      <c r="G14" s="2583"/>
      <c r="H14" s="327"/>
      <c r="I14" s="100"/>
      <c r="J14" s="100"/>
      <c r="K14" s="100"/>
      <c r="L14" s="100"/>
      <c r="M14" s="100"/>
      <c r="N14" s="100"/>
      <c r="O14" s="100"/>
      <c r="P14" s="100"/>
      <c r="Q14" s="100"/>
    </row>
    <row r="15" spans="1:17" s="328" customFormat="1" ht="19.899999999999999" customHeight="1">
      <c r="A15" s="326"/>
      <c r="B15" s="2583" t="s">
        <v>3419</v>
      </c>
      <c r="C15" s="2583"/>
      <c r="D15" s="2583"/>
      <c r="E15" s="2583"/>
      <c r="F15" s="2583"/>
      <c r="G15" s="2583"/>
      <c r="H15" s="327"/>
      <c r="I15" s="100"/>
      <c r="J15" s="100"/>
      <c r="K15" s="100"/>
      <c r="L15" s="100"/>
      <c r="M15" s="100"/>
      <c r="N15" s="100"/>
      <c r="O15" s="100"/>
      <c r="P15" s="100"/>
      <c r="Q15" s="100"/>
    </row>
    <row r="16" spans="1:17" s="328" customFormat="1" ht="19.899999999999999" customHeight="1">
      <c r="A16" s="326"/>
      <c r="B16" s="2583" t="s">
        <v>3382</v>
      </c>
      <c r="C16" s="2583"/>
      <c r="D16" s="2583"/>
      <c r="E16" s="2583"/>
      <c r="F16" s="2583"/>
      <c r="G16" s="2583"/>
      <c r="H16" s="327"/>
      <c r="I16" s="100"/>
      <c r="J16" s="100"/>
      <c r="K16" s="100"/>
      <c r="L16" s="100"/>
      <c r="M16" s="100"/>
      <c r="N16" s="100"/>
      <c r="O16" s="100"/>
      <c r="P16" s="100"/>
      <c r="Q16" s="100"/>
    </row>
    <row r="17" spans="1:17" s="328" customFormat="1" ht="19.899999999999999" customHeight="1">
      <c r="A17" s="326"/>
      <c r="B17" s="2583" t="s">
        <v>3383</v>
      </c>
      <c r="C17" s="2583"/>
      <c r="D17" s="2583"/>
      <c r="E17" s="2583"/>
      <c r="F17" s="2583"/>
      <c r="G17" s="2583"/>
      <c r="H17" s="327"/>
      <c r="I17" s="100"/>
      <c r="J17" s="100"/>
      <c r="K17" s="100"/>
      <c r="L17" s="100"/>
      <c r="M17" s="100"/>
      <c r="N17" s="100"/>
      <c r="O17" s="100"/>
      <c r="P17" s="100"/>
      <c r="Q17" s="100"/>
    </row>
    <row r="18" spans="1:17" s="328" customFormat="1" ht="19.899999999999999" customHeight="1">
      <c r="A18" s="326"/>
      <c r="B18" s="2583" t="s">
        <v>3384</v>
      </c>
      <c r="C18" s="2583"/>
      <c r="D18" s="2583"/>
      <c r="E18" s="2583"/>
      <c r="F18" s="2583"/>
      <c r="G18" s="2583"/>
      <c r="H18" s="327"/>
      <c r="I18" s="100"/>
      <c r="J18" s="100"/>
      <c r="K18" s="100"/>
      <c r="L18" s="100"/>
      <c r="M18" s="100"/>
      <c r="N18" s="100"/>
      <c r="O18" s="100"/>
      <c r="P18" s="100"/>
      <c r="Q18" s="100"/>
    </row>
    <row r="19" spans="1:17" s="328" customFormat="1" ht="19.899999999999999" customHeight="1">
      <c r="A19" s="326"/>
      <c r="B19" s="2583" t="s">
        <v>3385</v>
      </c>
      <c r="C19" s="2583"/>
      <c r="D19" s="2583"/>
      <c r="E19" s="2583"/>
      <c r="F19" s="2583"/>
      <c r="G19" s="2583"/>
      <c r="H19" s="327"/>
      <c r="I19" s="100"/>
      <c r="J19" s="100"/>
      <c r="K19" s="100"/>
      <c r="L19" s="100"/>
      <c r="M19" s="100"/>
      <c r="N19" s="100"/>
      <c r="O19" s="100"/>
      <c r="P19" s="100"/>
      <c r="Q19" s="100"/>
    </row>
    <row r="20" spans="1:17" s="328" customFormat="1" ht="19.899999999999999" customHeight="1">
      <c r="A20" s="326"/>
      <c r="B20" s="2583" t="s">
        <v>3386</v>
      </c>
      <c r="C20" s="2583"/>
      <c r="D20" s="2583"/>
      <c r="E20" s="2583"/>
      <c r="F20" s="2583"/>
      <c r="G20" s="2583"/>
      <c r="H20" s="327"/>
      <c r="I20" s="100"/>
      <c r="J20" s="100"/>
      <c r="K20" s="100"/>
      <c r="L20" s="100"/>
      <c r="M20" s="100"/>
      <c r="N20" s="100"/>
      <c r="O20" s="100"/>
      <c r="P20" s="100"/>
      <c r="Q20" s="100"/>
    </row>
    <row r="21" spans="1:17" s="328" customFormat="1" ht="19.899999999999999" customHeight="1">
      <c r="A21" s="326"/>
      <c r="B21" s="2583" t="s">
        <v>3387</v>
      </c>
      <c r="C21" s="2583"/>
      <c r="D21" s="2583"/>
      <c r="E21" s="2583"/>
      <c r="F21" s="2583"/>
      <c r="G21" s="2583"/>
      <c r="H21" s="327"/>
      <c r="I21" s="100"/>
      <c r="J21" s="100"/>
      <c r="K21" s="100"/>
      <c r="L21" s="100"/>
      <c r="M21" s="100"/>
      <c r="N21" s="100"/>
      <c r="O21" s="100"/>
      <c r="P21" s="100"/>
      <c r="Q21" s="100"/>
    </row>
    <row r="22" spans="1:17" s="328" customFormat="1" ht="19.899999999999999" customHeight="1">
      <c r="A22" s="326"/>
      <c r="B22" s="2583" t="s">
        <v>3388</v>
      </c>
      <c r="C22" s="2583"/>
      <c r="D22" s="2583"/>
      <c r="E22" s="2583"/>
      <c r="F22" s="2583"/>
      <c r="G22" s="2583"/>
      <c r="H22" s="327"/>
      <c r="I22" s="100"/>
      <c r="J22" s="100"/>
      <c r="K22" s="100"/>
      <c r="L22" s="100"/>
      <c r="M22" s="100"/>
      <c r="N22" s="100"/>
      <c r="O22" s="100"/>
      <c r="P22" s="100"/>
      <c r="Q22" s="100"/>
    </row>
    <row r="23" spans="1:17" s="328" customFormat="1" ht="19.899999999999999" customHeight="1">
      <c r="A23" s="326"/>
      <c r="B23" s="2583" t="s">
        <v>3389</v>
      </c>
      <c r="C23" s="2583"/>
      <c r="D23" s="2583"/>
      <c r="E23" s="2583"/>
      <c r="F23" s="2583"/>
      <c r="G23" s="2583"/>
      <c r="H23" s="327"/>
      <c r="I23" s="100"/>
      <c r="J23" s="100"/>
      <c r="K23" s="100"/>
      <c r="L23" s="100"/>
      <c r="M23" s="100"/>
      <c r="N23" s="100"/>
      <c r="O23" s="100"/>
      <c r="P23" s="100"/>
      <c r="Q23" s="100"/>
    </row>
    <row r="24" spans="1:17" s="328" customFormat="1" ht="10.5" customHeight="1">
      <c r="A24" s="326"/>
      <c r="B24" s="330"/>
      <c r="C24" s="330"/>
      <c r="D24" s="330"/>
      <c r="E24" s="330"/>
      <c r="F24" s="330"/>
      <c r="G24" s="330"/>
      <c r="H24" s="327"/>
      <c r="I24" s="100"/>
      <c r="J24" s="100"/>
      <c r="K24" s="100"/>
      <c r="L24" s="100"/>
      <c r="M24" s="100"/>
      <c r="N24" s="100"/>
      <c r="O24" s="100"/>
      <c r="P24" s="100"/>
      <c r="Q24" s="100"/>
    </row>
    <row r="25" spans="1:17" s="334" customFormat="1" ht="20.25" customHeight="1">
      <c r="A25" s="331"/>
      <c r="B25" s="332" t="s">
        <v>3039</v>
      </c>
      <c r="C25" s="561"/>
      <c r="D25" s="333" t="s">
        <v>3038</v>
      </c>
      <c r="E25" s="2590" t="s">
        <v>3037</v>
      </c>
      <c r="F25" s="2590"/>
      <c r="G25" s="2590"/>
      <c r="H25" s="2591"/>
      <c r="I25" s="100"/>
      <c r="J25" s="100"/>
      <c r="K25" s="100"/>
      <c r="L25" s="100"/>
      <c r="M25" s="100"/>
      <c r="N25" s="100"/>
      <c r="O25" s="100"/>
      <c r="P25" s="100"/>
      <c r="Q25" s="100"/>
    </row>
    <row r="26" spans="1:17" s="337" customFormat="1" ht="15" customHeight="1">
      <c r="A26" s="335"/>
      <c r="B26" s="336"/>
      <c r="C26" s="336"/>
      <c r="D26" s="336"/>
      <c r="E26" s="2590"/>
      <c r="F26" s="2590"/>
      <c r="G26" s="2590"/>
      <c r="H26" s="2591"/>
      <c r="I26" s="100"/>
      <c r="J26" s="100"/>
      <c r="K26" s="100"/>
      <c r="L26" s="100"/>
      <c r="M26" s="100"/>
      <c r="N26" s="100"/>
      <c r="O26" s="100"/>
      <c r="P26" s="100"/>
      <c r="Q26" s="100"/>
    </row>
    <row r="27" spans="1:17" s="328" customFormat="1" ht="19.7" customHeight="1">
      <c r="A27" s="326"/>
      <c r="B27" s="2583" t="s">
        <v>3268</v>
      </c>
      <c r="C27" s="2583"/>
      <c r="D27" s="2583"/>
      <c r="E27" s="2583"/>
      <c r="F27" s="2583"/>
      <c r="G27" s="2583"/>
      <c r="H27" s="327"/>
      <c r="I27" s="100"/>
      <c r="J27" s="100"/>
      <c r="K27" s="100"/>
      <c r="L27" s="100"/>
      <c r="M27" s="100"/>
      <c r="N27" s="100"/>
      <c r="O27" s="100"/>
      <c r="P27" s="100"/>
      <c r="Q27" s="100"/>
    </row>
    <row r="28" spans="1:17" s="328" customFormat="1" ht="19.7" customHeight="1">
      <c r="A28" s="326"/>
      <c r="B28" s="2586" t="str">
        <f>" "&amp;★入力画面!M18</f>
        <v xml:space="preserve"> </v>
      </c>
      <c r="C28" s="2587"/>
      <c r="D28" s="2587"/>
      <c r="E28" s="2587"/>
      <c r="F28" s="2587"/>
      <c r="G28" s="2587"/>
      <c r="H28" s="327"/>
      <c r="I28" s="100"/>
      <c r="J28" s="100"/>
      <c r="K28" s="100"/>
      <c r="L28" s="100"/>
      <c r="M28" s="100"/>
      <c r="N28" s="100"/>
      <c r="O28" s="100"/>
      <c r="P28" s="100"/>
      <c r="Q28" s="100"/>
    </row>
    <row r="29" spans="1:17" s="328" customFormat="1" ht="19.7" customHeight="1">
      <c r="A29" s="326"/>
      <c r="B29" s="2583" t="s">
        <v>3390</v>
      </c>
      <c r="C29" s="2583"/>
      <c r="D29" s="2583"/>
      <c r="E29" s="2583"/>
      <c r="F29" s="2583"/>
      <c r="G29" s="2583"/>
      <c r="H29" s="327"/>
      <c r="I29" s="100"/>
      <c r="J29" s="100"/>
      <c r="K29" s="100"/>
      <c r="L29" s="100"/>
      <c r="M29" s="100"/>
      <c r="N29" s="100"/>
      <c r="O29" s="100"/>
      <c r="P29" s="100"/>
      <c r="Q29" s="100"/>
    </row>
    <row r="30" spans="1:17" s="328" customFormat="1" ht="21.4" customHeight="1">
      <c r="A30" s="326"/>
      <c r="B30" s="2583" t="s">
        <v>3391</v>
      </c>
      <c r="C30" s="2583"/>
      <c r="D30" s="2583"/>
      <c r="E30" s="2583"/>
      <c r="F30" s="2583"/>
      <c r="G30" s="2583"/>
      <c r="H30" s="327"/>
      <c r="I30" s="100"/>
      <c r="J30" s="100"/>
      <c r="K30" s="100"/>
      <c r="L30" s="100"/>
      <c r="M30" s="100"/>
      <c r="N30" s="100"/>
      <c r="O30" s="100"/>
      <c r="P30" s="100"/>
      <c r="Q30" s="100"/>
    </row>
    <row r="31" spans="1:17" s="328" customFormat="1" ht="21.4" customHeight="1">
      <c r="A31" s="326"/>
      <c r="B31" s="2583" t="s">
        <v>3392</v>
      </c>
      <c r="C31" s="2583"/>
      <c r="D31" s="2583"/>
      <c r="E31" s="2583"/>
      <c r="F31" s="2583"/>
      <c r="G31" s="2583"/>
      <c r="H31" s="327"/>
      <c r="I31" s="100"/>
      <c r="J31" s="100"/>
      <c r="K31" s="100"/>
      <c r="L31" s="100"/>
      <c r="M31" s="100"/>
      <c r="N31" s="100"/>
      <c r="O31" s="100"/>
      <c r="P31" s="100"/>
      <c r="Q31" s="100"/>
    </row>
    <row r="32" spans="1:17" s="328" customFormat="1" ht="21.4" customHeight="1">
      <c r="A32" s="326"/>
      <c r="B32" s="2583" t="s">
        <v>3033</v>
      </c>
      <c r="C32" s="2583"/>
      <c r="D32" s="2583"/>
      <c r="E32" s="2583"/>
      <c r="F32" s="2583"/>
      <c r="G32" s="2583"/>
      <c r="H32" s="327"/>
      <c r="I32" s="100"/>
      <c r="J32" s="100"/>
      <c r="K32" s="100"/>
      <c r="L32" s="100"/>
      <c r="M32" s="100"/>
      <c r="N32" s="100"/>
      <c r="O32" s="100"/>
      <c r="P32" s="100"/>
      <c r="Q32" s="100"/>
    </row>
    <row r="33" spans="1:17" ht="46.5" customHeight="1">
      <c r="A33" s="323"/>
      <c r="B33" s="2592" t="s">
        <v>3413</v>
      </c>
      <c r="C33" s="2588"/>
      <c r="D33" s="2588"/>
      <c r="E33" s="338"/>
      <c r="F33" s="325"/>
      <c r="G33" s="325"/>
      <c r="H33" s="324"/>
      <c r="I33" s="100"/>
      <c r="J33" s="100"/>
      <c r="K33" s="100"/>
      <c r="L33" s="100"/>
      <c r="M33" s="100"/>
      <c r="N33" s="100"/>
      <c r="O33" s="100"/>
      <c r="P33" s="100"/>
      <c r="Q33" s="100"/>
    </row>
    <row r="34" spans="1:17" s="334" customFormat="1" ht="30.4" customHeight="1">
      <c r="A34" s="331"/>
      <c r="B34" s="2589" t="s">
        <v>3036</v>
      </c>
      <c r="C34" s="2589"/>
      <c r="D34" s="2589"/>
      <c r="E34" s="2589"/>
      <c r="F34" s="2589"/>
      <c r="G34" s="2589"/>
      <c r="H34" s="339"/>
      <c r="I34" s="100"/>
      <c r="J34" s="100"/>
      <c r="K34" s="100"/>
      <c r="L34" s="100"/>
      <c r="M34" s="100"/>
      <c r="N34" s="100"/>
      <c r="O34" s="100"/>
      <c r="P34" s="100"/>
      <c r="Q34" s="100"/>
    </row>
    <row r="35" spans="1:17" s="334" customFormat="1" ht="34.700000000000003" customHeight="1">
      <c r="A35" s="331"/>
      <c r="B35" s="2589" t="s">
        <v>3035</v>
      </c>
      <c r="C35" s="2589"/>
      <c r="D35" s="2589"/>
      <c r="E35" s="2589"/>
      <c r="F35" s="2589"/>
      <c r="G35" s="2589"/>
      <c r="H35" s="339"/>
      <c r="I35" s="100"/>
      <c r="J35" s="100"/>
      <c r="K35" s="100"/>
      <c r="L35" s="100"/>
      <c r="M35" s="100"/>
      <c r="N35" s="100"/>
      <c r="O35" s="100"/>
      <c r="P35" s="100"/>
      <c r="Q35" s="100"/>
    </row>
    <row r="36" spans="1:17" ht="33.4" customHeight="1">
      <c r="A36" s="323"/>
      <c r="B36" s="325"/>
      <c r="C36" s="325"/>
      <c r="D36" s="325"/>
      <c r="E36" s="325"/>
      <c r="F36" s="325"/>
      <c r="G36" s="325"/>
      <c r="H36" s="324"/>
      <c r="I36" s="100"/>
      <c r="J36" s="100"/>
      <c r="K36" s="100"/>
      <c r="L36" s="100"/>
      <c r="M36" s="100"/>
      <c r="N36" s="100"/>
      <c r="O36" s="100"/>
      <c r="P36" s="100"/>
      <c r="Q36" s="100"/>
    </row>
    <row r="37" spans="1:17" ht="15" customHeight="1">
      <c r="A37" s="320"/>
      <c r="B37" s="320"/>
      <c r="C37" s="320"/>
      <c r="D37" s="320"/>
      <c r="E37" s="320"/>
      <c r="F37" s="320"/>
      <c r="G37" s="340" t="s">
        <v>3034</v>
      </c>
      <c r="H37" s="320"/>
      <c r="I37" s="100"/>
      <c r="J37" s="100"/>
      <c r="K37" s="100"/>
      <c r="L37" s="100"/>
      <c r="M37" s="100"/>
      <c r="N37" s="100"/>
      <c r="O37" s="100"/>
      <c r="P37" s="100"/>
      <c r="Q37" s="100"/>
    </row>
    <row r="38" spans="1:17" ht="15" customHeight="1">
      <c r="G38" s="341"/>
      <c r="I38" s="100"/>
      <c r="J38" s="100"/>
      <c r="K38" s="100"/>
      <c r="L38" s="100"/>
      <c r="M38" s="100"/>
      <c r="N38" s="100"/>
      <c r="O38" s="100"/>
      <c r="P38" s="100"/>
      <c r="Q38" s="100"/>
    </row>
    <row r="39" spans="1:17" ht="11.25" customHeight="1">
      <c r="A39" s="342"/>
      <c r="B39" s="342"/>
      <c r="C39" s="342"/>
      <c r="D39" s="342"/>
      <c r="E39" s="342"/>
      <c r="F39" s="342"/>
      <c r="G39" s="342"/>
      <c r="H39" s="342"/>
      <c r="I39" s="100"/>
      <c r="J39" s="100"/>
      <c r="K39" s="100"/>
      <c r="L39" s="100"/>
      <c r="M39" s="100"/>
      <c r="N39" s="100"/>
      <c r="O39" s="100"/>
      <c r="P39" s="100"/>
      <c r="Q39" s="100"/>
    </row>
    <row r="40" spans="1:17" ht="11.25" hidden="1" customHeight="1">
      <c r="B40" s="315" t="s">
        <v>3033</v>
      </c>
    </row>
    <row r="41" spans="1:17" ht="11.25" hidden="1" customHeight="1"/>
    <row r="42" spans="1:17" ht="11.25" hidden="1" customHeight="1"/>
    <row r="43" spans="1:17" ht="11.25" hidden="1" customHeight="1"/>
    <row r="44" spans="1:17" ht="11.25" hidden="1" customHeight="1"/>
    <row r="45" spans="1:17" ht="11.25" hidden="1" customHeight="1"/>
    <row r="46" spans="1:17" ht="11.25" hidden="1" customHeight="1"/>
    <row r="47" spans="1:17" ht="11.25" hidden="1" customHeight="1"/>
    <row r="48" spans="1:17" ht="11.25" hidden="1" customHeight="1"/>
    <row r="49" ht="11.25" hidden="1" customHeight="1"/>
    <row r="50" ht="11.25" hidden="1" customHeight="1"/>
    <row r="51" ht="11.25" hidden="1" customHeight="1"/>
    <row r="52" ht="11.25" hidden="1" customHeight="1"/>
    <row r="53" ht="11.25" hidden="1" customHeight="1"/>
    <row r="54" ht="11.25" hidden="1" customHeight="1"/>
    <row r="55" ht="11.25" hidden="1" customHeight="1"/>
    <row r="56" ht="11.25" hidden="1" customHeight="1"/>
    <row r="57" ht="11.25" hidden="1" customHeight="1"/>
    <row r="58" ht="11.25" hidden="1" customHeight="1"/>
    <row r="59" ht="11.25" hidden="1" customHeight="1"/>
    <row r="60" ht="11.25" hidden="1" customHeight="1"/>
    <row r="61" ht="11.25" hidden="1" customHeight="1"/>
    <row r="62" ht="11.25" hidden="1" customHeight="1"/>
    <row r="63" ht="11.25" hidden="1" customHeight="1"/>
    <row r="64" ht="11.25" hidden="1" customHeight="1"/>
    <row r="65" ht="11.25" hidden="1" customHeight="1"/>
    <row r="66" ht="11.25" hidden="1" customHeight="1"/>
    <row r="67" ht="11.25" hidden="1" customHeight="1"/>
    <row r="68" ht="11.25" hidden="1" customHeight="1"/>
    <row r="69" ht="11.25" hidden="1" customHeight="1"/>
    <row r="70" ht="11.25" hidden="1" customHeight="1"/>
    <row r="71" ht="11.25" hidden="1" customHeight="1"/>
    <row r="72" ht="11.25" hidden="1" customHeight="1"/>
    <row r="73" ht="11.25" hidden="1" customHeight="1"/>
    <row r="74" ht="11.25" hidden="1" customHeight="1"/>
    <row r="75" ht="11.25" hidden="1" customHeight="1"/>
    <row r="76" ht="11.25" hidden="1" customHeight="1"/>
    <row r="77" ht="11.25" hidden="1" customHeight="1"/>
    <row r="78" ht="11.25" hidden="1" customHeight="1"/>
    <row r="79" ht="11.25" hidden="1" customHeight="1"/>
    <row r="80" ht="11.25" hidden="1" customHeight="1"/>
    <row r="81" ht="11.25" hidden="1" customHeight="1"/>
    <row r="82" ht="11.25" hidden="1" customHeight="1"/>
    <row r="83" ht="11.25" hidden="1" customHeight="1"/>
    <row r="84" ht="11.25" hidden="1" customHeight="1"/>
    <row r="85" ht="11.25" hidden="1" customHeight="1"/>
    <row r="86" ht="11.25" hidden="1" customHeight="1"/>
    <row r="87" ht="11.25" hidden="1" customHeight="1"/>
    <row r="88" ht="11.25" hidden="1" customHeight="1"/>
    <row r="89" ht="11.25" hidden="1" customHeight="1"/>
    <row r="90" ht="11.25" hidden="1" customHeight="1"/>
    <row r="91" ht="11.25" hidden="1" customHeight="1"/>
    <row r="92" ht="11.25" hidden="1" customHeight="1"/>
    <row r="93" ht="11.25" hidden="1" customHeight="1"/>
    <row r="94" ht="11.25" hidden="1" customHeight="1"/>
    <row r="95" ht="11.25" hidden="1" customHeight="1"/>
    <row r="96" ht="11.25" hidden="1" customHeight="1"/>
    <row r="97" ht="11.25" hidden="1" customHeight="1"/>
    <row r="98" ht="11.25" hidden="1" customHeight="1"/>
    <row r="99" ht="11.25" hidden="1" customHeight="1"/>
    <row r="100" ht="11.25" hidden="1" customHeight="1"/>
    <row r="101" ht="11.25" hidden="1" customHeight="1"/>
    <row r="102" ht="11.25" hidden="1" customHeight="1"/>
    <row r="103" ht="11.25" hidden="1" customHeight="1"/>
    <row r="104" ht="11.25" hidden="1" customHeight="1"/>
    <row r="105" ht="11.25" hidden="1" customHeight="1"/>
    <row r="106" ht="11.25" hidden="1" customHeight="1"/>
    <row r="107" ht="11.25" hidden="1" customHeight="1"/>
    <row r="108" ht="11.25" hidden="1" customHeight="1"/>
    <row r="109" ht="11.25" hidden="1" customHeight="1"/>
    <row r="110" ht="11.25" hidden="1" customHeight="1"/>
    <row r="111" ht="11.25" hidden="1" customHeight="1"/>
    <row r="112" ht="11.25" hidden="1" customHeight="1"/>
    <row r="113" ht="11.25" hidden="1" customHeight="1"/>
    <row r="114" ht="11.25" hidden="1" customHeight="1"/>
    <row r="115" ht="11.25" hidden="1" customHeight="1"/>
    <row r="116" ht="11.25" hidden="1" customHeight="1"/>
    <row r="117" ht="11.25" hidden="1" customHeight="1"/>
    <row r="118" ht="11.25" hidden="1" customHeight="1"/>
    <row r="119" ht="11.25" hidden="1" customHeight="1"/>
    <row r="120" ht="11.25" hidden="1" customHeight="1"/>
    <row r="121" ht="11.25" hidden="1" customHeight="1"/>
    <row r="122" ht="11.25" hidden="1" customHeight="1"/>
    <row r="123" ht="11.25" hidden="1" customHeight="1"/>
    <row r="124" ht="11.25" hidden="1" customHeight="1"/>
    <row r="125" ht="11.25" hidden="1" customHeight="1"/>
    <row r="126" ht="11.25" hidden="1" customHeight="1"/>
    <row r="127" ht="11.25" hidden="1" customHeight="1"/>
    <row r="128" ht="11.25" hidden="1" customHeight="1"/>
    <row r="129" ht="11.25" hidden="1" customHeight="1"/>
    <row r="130" ht="11.25" hidden="1" customHeight="1"/>
    <row r="131" ht="11.25" hidden="1" customHeight="1"/>
    <row r="132" ht="11.25" hidden="1" customHeight="1"/>
    <row r="133" ht="11.25" hidden="1" customHeight="1"/>
    <row r="134" ht="11.25" hidden="1" customHeight="1"/>
    <row r="135" ht="11.25" hidden="1" customHeight="1"/>
    <row r="136" ht="11.25" hidden="1" customHeight="1"/>
    <row r="137" ht="11.25" hidden="1" customHeight="1"/>
    <row r="138" ht="11.25" hidden="1" customHeight="1"/>
    <row r="139" ht="11.25" hidden="1" customHeight="1"/>
    <row r="140" ht="11.25" hidden="1" customHeight="1"/>
    <row r="141" ht="11.25" hidden="1" customHeight="1"/>
    <row r="142" ht="11.25" hidden="1" customHeight="1"/>
    <row r="143" ht="11.25" hidden="1" customHeight="1"/>
    <row r="144" ht="11.25" hidden="1" customHeight="1"/>
    <row r="145" ht="11.25" hidden="1" customHeight="1"/>
    <row r="146" ht="11.25" hidden="1" customHeight="1"/>
    <row r="147" ht="11.25" hidden="1" customHeight="1"/>
    <row r="148" ht="11.25" hidden="1" customHeight="1"/>
    <row r="149" ht="11.25" hidden="1" customHeight="1"/>
    <row r="150" ht="11.25" hidden="1" customHeight="1"/>
    <row r="151" ht="11.25" hidden="1" customHeight="1"/>
    <row r="152" ht="11.25" hidden="1" customHeight="1"/>
    <row r="153" ht="11.25" hidden="1" customHeight="1"/>
    <row r="154" ht="11.25" hidden="1" customHeight="1"/>
    <row r="155" ht="11.25" hidden="1" customHeight="1"/>
    <row r="156" ht="11.25" hidden="1" customHeight="1"/>
    <row r="157" ht="11.25" hidden="1" customHeight="1"/>
    <row r="158" ht="11.25" hidden="1" customHeight="1"/>
    <row r="159" ht="11.25" hidden="1" customHeight="1"/>
    <row r="160" ht="11.25" hidden="1" customHeight="1"/>
    <row r="161" ht="11.25" hidden="1" customHeight="1"/>
    <row r="162" ht="11.25" hidden="1" customHeight="1"/>
    <row r="163" ht="11.25" hidden="1" customHeight="1"/>
    <row r="164" ht="11.25" hidden="1" customHeight="1"/>
    <row r="165" ht="11.25" hidden="1" customHeight="1"/>
    <row r="166" ht="11.25" hidden="1" customHeight="1"/>
    <row r="167" ht="11.25" hidden="1" customHeight="1"/>
    <row r="168" ht="11.25" hidden="1" customHeight="1"/>
    <row r="169" ht="11.25" hidden="1" customHeight="1"/>
    <row r="170" ht="11.25" hidden="1" customHeight="1"/>
    <row r="171" ht="11.25" hidden="1" customHeight="1"/>
    <row r="172" ht="11.25" hidden="1" customHeight="1"/>
    <row r="173" ht="11.25" hidden="1" customHeight="1"/>
    <row r="174" ht="11.25" hidden="1" customHeight="1"/>
    <row r="175" ht="11.25" hidden="1" customHeight="1"/>
    <row r="176" ht="11.25" hidden="1" customHeight="1"/>
    <row r="177" ht="11.25" hidden="1" customHeight="1"/>
    <row r="178" ht="11.25" hidden="1" customHeight="1"/>
    <row r="179" ht="11.25" hidden="1" customHeight="1"/>
    <row r="180" ht="11.25" hidden="1" customHeight="1"/>
    <row r="181" ht="11.25" hidden="1" customHeight="1"/>
    <row r="182" ht="11.25" hidden="1" customHeight="1"/>
    <row r="183" ht="11.25" hidden="1" customHeight="1"/>
    <row r="184" ht="11.25" hidden="1" customHeight="1"/>
    <row r="185" ht="11.25" hidden="1" customHeight="1"/>
    <row r="186" ht="11.25" hidden="1" customHeight="1"/>
    <row r="187" ht="11.25" hidden="1" customHeight="1"/>
    <row r="188" ht="11.25" hidden="1" customHeight="1"/>
    <row r="189" ht="11.25" hidden="1" customHeight="1"/>
    <row r="190" ht="11.25" hidden="1" customHeight="1"/>
    <row r="191" ht="11.25" hidden="1" customHeight="1"/>
    <row r="192" ht="11.25" hidden="1" customHeight="1"/>
    <row r="193" ht="11.25" hidden="1" customHeight="1"/>
    <row r="194" ht="11.25" hidden="1" customHeight="1"/>
    <row r="195" ht="11.25" hidden="1" customHeight="1"/>
    <row r="196" ht="11.25" hidden="1" customHeight="1"/>
    <row r="197" ht="11.25" hidden="1" customHeight="1"/>
    <row r="198" ht="11.25" hidden="1" customHeight="1"/>
    <row r="199" ht="11.25" hidden="1" customHeight="1"/>
    <row r="200" ht="11.25" hidden="1" customHeight="1"/>
    <row r="201" ht="11.25" hidden="1" customHeight="1"/>
    <row r="202" ht="11.25" hidden="1" customHeight="1"/>
    <row r="203" ht="11.25" hidden="1" customHeight="1"/>
    <row r="204" ht="11.25" hidden="1" customHeight="1"/>
    <row r="205" ht="11.25" hidden="1" customHeight="1"/>
    <row r="206" ht="11.25" hidden="1" customHeight="1"/>
    <row r="207" ht="11.25" hidden="1" customHeight="1"/>
    <row r="208" ht="11.25" hidden="1" customHeight="1"/>
    <row r="209" ht="11.25" hidden="1" customHeight="1"/>
    <row r="210" ht="11.25" hidden="1" customHeight="1"/>
    <row r="211" ht="11.25" hidden="1" customHeight="1"/>
    <row r="212" ht="11.25" hidden="1" customHeight="1"/>
    <row r="213" ht="11.25" hidden="1" customHeight="1"/>
    <row r="214" ht="11.25" hidden="1" customHeight="1"/>
    <row r="215" ht="11.25" hidden="1" customHeight="1"/>
    <row r="216" ht="11.25" hidden="1" customHeight="1"/>
    <row r="217" ht="11.25" hidden="1" customHeight="1"/>
    <row r="218" ht="11.25" hidden="1" customHeight="1"/>
    <row r="219" ht="11.25" hidden="1" customHeight="1"/>
    <row r="220" ht="11.25" hidden="1" customHeight="1"/>
    <row r="221" ht="11.25" hidden="1" customHeight="1"/>
    <row r="222" ht="11.25" hidden="1" customHeight="1"/>
    <row r="223" ht="11.25" hidden="1" customHeight="1"/>
    <row r="224" ht="11.25" hidden="1" customHeight="1"/>
    <row r="225" ht="11.25" hidden="1" customHeight="1"/>
    <row r="226" ht="11.25" hidden="1" customHeight="1"/>
    <row r="227" ht="11.25" hidden="1" customHeight="1"/>
    <row r="228" ht="11.25" hidden="1" customHeight="1"/>
    <row r="229" ht="11.25" hidden="1" customHeight="1"/>
    <row r="230" ht="11.25" hidden="1" customHeight="1"/>
    <row r="231" ht="11.25" hidden="1" customHeight="1"/>
    <row r="232" ht="11.25" hidden="1" customHeight="1"/>
    <row r="233" ht="11.25" hidden="1" customHeight="1"/>
    <row r="234" ht="11.25" hidden="1" customHeight="1"/>
    <row r="235" ht="11.25" hidden="1" customHeight="1"/>
    <row r="236" ht="11.25" hidden="1" customHeight="1"/>
    <row r="237" ht="11.25" hidden="1" customHeight="1"/>
    <row r="238" ht="11.25" hidden="1" customHeight="1"/>
    <row r="239" ht="11.25" hidden="1" customHeight="1"/>
    <row r="240" ht="11.25" hidden="1" customHeight="1"/>
    <row r="241" ht="11.25" hidden="1" customHeight="1"/>
    <row r="242" ht="11.25" hidden="1" customHeight="1"/>
    <row r="243" ht="11.25" hidden="1" customHeight="1"/>
    <row r="244" ht="11.25" hidden="1" customHeight="1"/>
    <row r="245" ht="11.25" hidden="1" customHeight="1"/>
    <row r="246" ht="11.25" hidden="1" customHeight="1"/>
    <row r="247" ht="11.25" hidden="1" customHeight="1"/>
    <row r="248" ht="11.25" hidden="1" customHeight="1"/>
    <row r="249" ht="11.25" hidden="1" customHeight="1"/>
    <row r="250" ht="11.25" hidden="1" customHeight="1"/>
    <row r="251" ht="11.25" hidden="1" customHeight="1"/>
    <row r="252" ht="11.25" hidden="1" customHeight="1"/>
    <row r="253" ht="11.25" hidden="1" customHeight="1"/>
    <row r="254" ht="11.25" hidden="1" customHeight="1"/>
    <row r="255" ht="11.25" hidden="1" customHeight="1"/>
    <row r="256" ht="11.25" hidden="1" customHeight="1"/>
    <row r="257" ht="11.25" hidden="1" customHeight="1"/>
    <row r="258" ht="11.25" hidden="1" customHeight="1"/>
    <row r="259" ht="11.25" hidden="1" customHeight="1"/>
    <row r="260" ht="11.25" hidden="1" customHeight="1"/>
    <row r="261" ht="11.25" hidden="1" customHeight="1"/>
    <row r="262" ht="11.25" hidden="1" customHeight="1"/>
    <row r="263" ht="11.25" hidden="1" customHeight="1"/>
    <row r="264" ht="11.25" hidden="1" customHeight="1"/>
    <row r="265" ht="11.25" hidden="1" customHeight="1"/>
    <row r="266" ht="11.25" hidden="1" customHeight="1"/>
    <row r="267" ht="11.25" hidden="1" customHeight="1"/>
    <row r="268" ht="11.25" hidden="1" customHeight="1"/>
    <row r="269" ht="11.25" hidden="1" customHeight="1"/>
    <row r="270" ht="11.25" hidden="1" customHeight="1"/>
    <row r="271" ht="11.25" hidden="1" customHeight="1"/>
    <row r="272" ht="11.25" hidden="1" customHeight="1"/>
    <row r="273" ht="11.25" hidden="1" customHeight="1"/>
    <row r="274" ht="11.25" hidden="1" customHeight="1"/>
    <row r="275" ht="11.25" hidden="1" customHeight="1"/>
    <row r="276" ht="11.25" hidden="1" customHeight="1"/>
    <row r="277" ht="11.25" hidden="1" customHeight="1"/>
    <row r="278" ht="11.25" hidden="1" customHeight="1"/>
    <row r="279" ht="11.25" hidden="1" customHeight="1"/>
    <row r="280" ht="11.25" hidden="1" customHeight="1"/>
    <row r="281" ht="11.25" hidden="1" customHeight="1"/>
    <row r="282" ht="11.25" hidden="1" customHeight="1"/>
    <row r="283" ht="11.25" hidden="1" customHeight="1"/>
    <row r="284" ht="11.25" hidden="1" customHeight="1"/>
    <row r="285" ht="11.25" hidden="1" customHeight="1"/>
    <row r="286" ht="11.25" hidden="1" customHeight="1"/>
    <row r="287" ht="11.25" hidden="1" customHeight="1"/>
    <row r="288" ht="11.25" hidden="1" customHeight="1"/>
    <row r="289" ht="11.25" hidden="1" customHeight="1"/>
    <row r="290" ht="11.25" hidden="1" customHeight="1"/>
    <row r="291" ht="11.25" hidden="1" customHeight="1"/>
    <row r="292" ht="11.25" hidden="1" customHeight="1"/>
    <row r="293" ht="11.25" hidden="1" customHeight="1"/>
    <row r="294" ht="11.25" hidden="1" customHeight="1"/>
    <row r="295" ht="11.25" hidden="1" customHeight="1"/>
    <row r="296" ht="11.25" hidden="1" customHeight="1"/>
    <row r="297" ht="11.25" hidden="1" customHeight="1"/>
    <row r="298" ht="11.25" hidden="1" customHeight="1"/>
    <row r="299" ht="11.25" hidden="1" customHeight="1"/>
    <row r="300" ht="11.25" hidden="1" customHeight="1"/>
    <row r="301" ht="11.25" hidden="1" customHeight="1"/>
    <row r="302" ht="11.25" hidden="1" customHeight="1"/>
    <row r="303" ht="11.25" hidden="1" customHeight="1"/>
    <row r="304" ht="11.25" hidden="1" customHeight="1"/>
    <row r="305" ht="11.25" hidden="1" customHeight="1"/>
    <row r="306" ht="11.25" hidden="1" customHeight="1"/>
    <row r="307" ht="11.25" hidden="1" customHeight="1"/>
    <row r="308" ht="11.25" hidden="1" customHeight="1"/>
    <row r="309" ht="11.25" hidden="1" customHeight="1"/>
    <row r="310" ht="11.25" hidden="1" customHeight="1"/>
    <row r="311" ht="11.25" hidden="1" customHeight="1"/>
    <row r="312" ht="11.25" hidden="1" customHeight="1"/>
    <row r="313" ht="11.25" hidden="1" customHeight="1"/>
    <row r="314" ht="11.25" hidden="1" customHeight="1"/>
    <row r="315" ht="11.25" hidden="1" customHeight="1"/>
    <row r="316" ht="11.25" hidden="1" customHeight="1"/>
    <row r="317" ht="11.25" hidden="1" customHeight="1"/>
    <row r="318" ht="11.25" hidden="1" customHeight="1"/>
    <row r="319" ht="11.25" hidden="1" customHeight="1"/>
    <row r="320" ht="11.25" hidden="1" customHeight="1"/>
    <row r="321" ht="11.25" hidden="1" customHeight="1"/>
    <row r="322" ht="11.25" hidden="1" customHeight="1"/>
    <row r="323" ht="11.25" hidden="1" customHeight="1"/>
    <row r="324" ht="11.25" hidden="1" customHeight="1"/>
    <row r="325" ht="11.25" hidden="1" customHeight="1"/>
    <row r="326" ht="11.25" hidden="1" customHeight="1"/>
    <row r="327" ht="11.25" hidden="1" customHeight="1"/>
    <row r="328" ht="11.25" hidden="1" customHeight="1"/>
    <row r="329" ht="11.25" hidden="1" customHeight="1"/>
    <row r="330" ht="11.25" hidden="1" customHeight="1"/>
    <row r="331" ht="11.25" hidden="1" customHeight="1"/>
    <row r="332" ht="11.25" hidden="1" customHeight="1"/>
    <row r="333" ht="11.25" hidden="1" customHeight="1"/>
    <row r="334" ht="11.25" hidden="1" customHeight="1"/>
    <row r="335" ht="11.25" hidden="1" customHeight="1"/>
    <row r="336" ht="11.25" hidden="1" customHeight="1"/>
    <row r="337" ht="11.25" hidden="1" customHeight="1"/>
    <row r="338" ht="11.25" hidden="1" customHeight="1"/>
    <row r="339" ht="11.25" hidden="1" customHeight="1"/>
    <row r="340" ht="11.25" hidden="1" customHeight="1"/>
    <row r="341" ht="11.25" hidden="1" customHeight="1"/>
    <row r="342" ht="11.25" hidden="1" customHeight="1"/>
    <row r="343" ht="11.25" hidden="1" customHeight="1"/>
    <row r="344" ht="11.25" hidden="1" customHeight="1"/>
  </sheetData>
  <sheetProtection algorithmName="SHA-512" hashValue="akYOdq+ozDDpxjMsND8OewkU1s6p4Yz4EfsRXkDfviwOKkxQ4FgCgz2qwPqVmMCepvDR5X+1xzKk7AeyUbHMjg==" saltValue="u6bhUBNNPuWk51MHonRwYA==" spinCount="100000" sheet="1" objects="1" scenarios="1"/>
  <mergeCells count="28">
    <mergeCell ref="B35:G35"/>
    <mergeCell ref="B19:G19"/>
    <mergeCell ref="B20:G20"/>
    <mergeCell ref="B21:G21"/>
    <mergeCell ref="B22:G22"/>
    <mergeCell ref="B23:G23"/>
    <mergeCell ref="E25:H26"/>
    <mergeCell ref="B27:G27"/>
    <mergeCell ref="B30:G30"/>
    <mergeCell ref="B31:G31"/>
    <mergeCell ref="B32:G32"/>
    <mergeCell ref="B34:G34"/>
    <mergeCell ref="B33:D33"/>
    <mergeCell ref="B29:G29"/>
    <mergeCell ref="B28:G28"/>
    <mergeCell ref="B18:G18"/>
    <mergeCell ref="B3:G3"/>
    <mergeCell ref="B6:G6"/>
    <mergeCell ref="B9:G9"/>
    <mergeCell ref="B10:G10"/>
    <mergeCell ref="B11:G11"/>
    <mergeCell ref="B14:G14"/>
    <mergeCell ref="B15:G15"/>
    <mergeCell ref="B16:G16"/>
    <mergeCell ref="B17:G17"/>
    <mergeCell ref="B8:G8"/>
    <mergeCell ref="B7:G7"/>
    <mergeCell ref="B12:C12"/>
  </mergeCells>
  <phoneticPr fontId="23"/>
  <conditionalFormatting sqref="L17:M17">
    <cfRule type="expression" dxfId="94" priority="2">
      <formula>#REF!="沖縄"</formula>
    </cfRule>
    <cfRule type="expression" dxfId="93" priority="3">
      <formula>#REF!="鹿児島"</formula>
    </cfRule>
    <cfRule type="expression" dxfId="92" priority="4">
      <formula>#REF!="宮崎"</formula>
    </cfRule>
    <cfRule type="expression" dxfId="91" priority="5">
      <formula>#REF!="大分"</formula>
    </cfRule>
    <cfRule type="expression" dxfId="90" priority="6">
      <formula>#REF!="熊本"</formula>
    </cfRule>
    <cfRule type="expression" dxfId="89" priority="7">
      <formula>#REF!="長崎"</formula>
    </cfRule>
    <cfRule type="expression" dxfId="88" priority="8">
      <formula>#REF!="佐賀"</formula>
    </cfRule>
    <cfRule type="expression" dxfId="87" priority="9">
      <formula>#REF!="福岡"</formula>
    </cfRule>
    <cfRule type="expression" dxfId="86" priority="10">
      <formula>#REF!="高知"</formula>
    </cfRule>
    <cfRule type="expression" dxfId="85" priority="11">
      <formula>#REF!="愛媛"</formula>
    </cfRule>
    <cfRule type="expression" dxfId="84" priority="12">
      <formula>#REF!="香川"</formula>
    </cfRule>
    <cfRule type="expression" dxfId="83" priority="13">
      <formula>#REF!="徳島"</formula>
    </cfRule>
    <cfRule type="expression" dxfId="82" priority="14">
      <formula>#REF!="山口"</formula>
    </cfRule>
    <cfRule type="expression" dxfId="81" priority="15">
      <formula>#REF!="広島"</formula>
    </cfRule>
    <cfRule type="expression" dxfId="80" priority="16">
      <formula>#REF!="岡山"</formula>
    </cfRule>
    <cfRule type="expression" dxfId="79" priority="17">
      <formula>#REF!="島根"</formula>
    </cfRule>
    <cfRule type="expression" dxfId="78" priority="18">
      <formula>#REF!="鳥取"</formula>
    </cfRule>
    <cfRule type="expression" dxfId="77" priority="19">
      <formula>#REF!="和歌山"</formula>
    </cfRule>
    <cfRule type="expression" dxfId="76" priority="20">
      <formula>#REF!="奈良"</formula>
    </cfRule>
    <cfRule type="expression" dxfId="75" priority="21">
      <formula>#REF!="兵庫"</formula>
    </cfRule>
    <cfRule type="expression" dxfId="74" priority="22">
      <formula>#REF!="大阪"</formula>
    </cfRule>
    <cfRule type="expression" dxfId="73" priority="23">
      <formula>#REF!="京都"</formula>
    </cfRule>
    <cfRule type="expression" dxfId="72" priority="24">
      <formula>#REF!="滋賀"</formula>
    </cfRule>
    <cfRule type="expression" dxfId="71" priority="25">
      <formula>#REF!="福井"</formula>
    </cfRule>
    <cfRule type="expression" dxfId="70" priority="26">
      <formula>#REF!="三重"</formula>
    </cfRule>
    <cfRule type="expression" dxfId="69" priority="27">
      <formula>#REF!="愛知"</formula>
    </cfRule>
    <cfRule type="expression" dxfId="68" priority="28">
      <formula>#REF!="静岡"</formula>
    </cfRule>
    <cfRule type="expression" dxfId="67" priority="29">
      <formula>#REF!="岐阜"</formula>
    </cfRule>
    <cfRule type="expression" dxfId="66" priority="30">
      <formula>#REF!="石川"</formula>
    </cfRule>
    <cfRule type="expression" dxfId="65" priority="31">
      <formula>#REF!="富山"</formula>
    </cfRule>
    <cfRule type="expression" dxfId="64" priority="32">
      <formula>#REF!="長野"</formula>
    </cfRule>
    <cfRule type="expression" dxfId="63" priority="33">
      <formula>#REF!="山梨"</formula>
    </cfRule>
    <cfRule type="expression" dxfId="62" priority="34">
      <formula>#REF!="新潟"</formula>
    </cfRule>
    <cfRule type="expression" dxfId="61" priority="35">
      <formula>#REF!="神奈川"</formula>
    </cfRule>
    <cfRule type="expression" dxfId="60" priority="36">
      <formula>#REF!="東京"</formula>
    </cfRule>
    <cfRule type="expression" dxfId="59" priority="37">
      <formula>#REF!="千葉"</formula>
    </cfRule>
    <cfRule type="expression" dxfId="58" priority="38">
      <formula>#REF!="埼玉"</formula>
    </cfRule>
    <cfRule type="expression" dxfId="57" priority="39">
      <formula>#REF!="群馬"</formula>
    </cfRule>
    <cfRule type="expression" dxfId="56" priority="40">
      <formula>#REF!="栃木"</formula>
    </cfRule>
    <cfRule type="expression" dxfId="55" priority="41">
      <formula>#REF!="茨城"</formula>
    </cfRule>
    <cfRule type="expression" dxfId="54" priority="42">
      <formula>#REF!="福島"</formula>
    </cfRule>
    <cfRule type="expression" dxfId="53" priority="43">
      <formula>#REF!="宮城"</formula>
    </cfRule>
    <cfRule type="expression" dxfId="52" priority="44">
      <formula>#REF!="山形"</formula>
    </cfRule>
    <cfRule type="expression" dxfId="51" priority="45">
      <formula>#REF!="秋田"</formula>
    </cfRule>
    <cfRule type="expression" dxfId="50" priority="46">
      <formula>#REF!="岩手"</formula>
    </cfRule>
    <cfRule type="expression" dxfId="49" priority="47">
      <formula>#REF!="青森"</formula>
    </cfRule>
    <cfRule type="expression" dxfId="48" priority="48">
      <formula>#REF!="北海道"</formula>
    </cfRule>
  </conditionalFormatting>
  <dataValidations count="2">
    <dataValidation type="list" allowBlank="1" showInputMessage="1" showErrorMessage="1" sqref="IX25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C983067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C917531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C851995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C786459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C720923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C655387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C589851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C524315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C458779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C393243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C327707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C262171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C196635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C131099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C65563 WVJ25 WLN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xr:uid="{C37C4328-4001-4926-8173-B6036A7052A5}">
      <formula1>$L$43:$L$92</formula1>
    </dataValidation>
    <dataValidation imeMode="hiragana" allowBlank="1" showInputMessage="1" showErrorMessage="1" sqref="I1:Q1048576" xr:uid="{75ED4F4C-27DA-464F-A221-DE5D19C6F946}"/>
  </dataValidations>
  <printOptions horizontalCentered="1"/>
  <pageMargins left="0.59055118110236227" right="0.59055118110236227" top="0.59055118110236227" bottom="0.39370078740157483" header="0.51181102362204722" footer="0.51181102362204722"/>
  <pageSetup paperSize="9" scale="97"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DFFC814E-8FA3-49BB-BAF7-D1DF2639CA77}">
            <xm:f>NOT(★入力画面!$BL$2=11)</xm:f>
            <x14:dxf>
              <fill>
                <patternFill>
                  <bgColor theme="0" tint="-0.499984740745262"/>
                </patternFill>
              </fill>
            </x14:dxf>
          </x14:cfRule>
          <xm:sqref>A1:H38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32D5-2FEB-4814-9F13-191209A30D08}">
  <sheetPr codeName="Sheet69">
    <tabColor rgb="FF9999FF"/>
  </sheetPr>
  <dimension ref="A1:O104"/>
  <sheetViews>
    <sheetView showGridLines="0" showRowColHeaders="0" zoomScaleNormal="100" workbookViewId="0"/>
  </sheetViews>
  <sheetFormatPr defaultColWidth="0" defaultRowHeight="13.5" zeroHeight="1"/>
  <cols>
    <col min="1" max="1" width="1.125" style="315" customWidth="1"/>
    <col min="2" max="2" width="60.75" style="315" customWidth="1"/>
    <col min="3" max="3" width="15.375" style="315" customWidth="1"/>
    <col min="4" max="4" width="14" style="315" customWidth="1"/>
    <col min="5" max="5" width="0.75" style="324" customWidth="1"/>
    <col min="6" max="14" width="2.5" style="308" customWidth="1"/>
    <col min="15" max="15" width="0" style="315" hidden="1" customWidth="1"/>
    <col min="16" max="16384" width="9" style="315" hidden="1"/>
  </cols>
  <sheetData>
    <row r="1" spans="1:14" ht="27.95" customHeight="1">
      <c r="C1" s="316" t="s">
        <v>597</v>
      </c>
      <c r="D1" s="317" t="s">
        <v>3065</v>
      </c>
      <c r="E1" s="318"/>
      <c r="F1" s="100"/>
      <c r="G1" s="100"/>
      <c r="H1" s="100"/>
      <c r="I1" s="100"/>
      <c r="J1" s="100"/>
      <c r="K1" s="100"/>
      <c r="L1" s="100"/>
      <c r="M1" s="100"/>
      <c r="N1" s="100"/>
    </row>
    <row r="2" spans="1:14" ht="132" customHeight="1">
      <c r="A2" s="319"/>
      <c r="B2" s="2599" t="s">
        <v>3064</v>
      </c>
      <c r="C2" s="2599"/>
      <c r="D2" s="2599"/>
      <c r="E2" s="322"/>
      <c r="F2" s="100"/>
      <c r="G2" s="100"/>
      <c r="H2" s="100"/>
      <c r="I2" s="100"/>
      <c r="J2" s="100"/>
      <c r="K2" s="100"/>
      <c r="L2" s="100"/>
      <c r="M2" s="100"/>
      <c r="N2" s="100"/>
    </row>
    <row r="3" spans="1:14" ht="39.950000000000003" customHeight="1">
      <c r="A3" s="323"/>
      <c r="B3" s="325" t="s">
        <v>3377</v>
      </c>
      <c r="F3" s="100"/>
      <c r="G3" s="100"/>
      <c r="H3" s="100"/>
      <c r="I3" s="100"/>
      <c r="J3" s="100"/>
      <c r="K3" s="100"/>
      <c r="L3" s="100"/>
      <c r="M3" s="100"/>
      <c r="N3" s="100"/>
    </row>
    <row r="4" spans="1:14" ht="39.950000000000003" customHeight="1">
      <c r="A4" s="323"/>
      <c r="F4" s="100"/>
      <c r="G4" s="100"/>
      <c r="H4" s="100"/>
      <c r="I4" s="100"/>
      <c r="J4" s="100"/>
      <c r="K4" s="100"/>
      <c r="L4" s="100"/>
      <c r="M4" s="100"/>
      <c r="N4" s="100"/>
    </row>
    <row r="5" spans="1:14" ht="39.950000000000003" customHeight="1">
      <c r="A5" s="323"/>
      <c r="B5" s="2600" t="s">
        <v>3063</v>
      </c>
      <c r="C5" s="2600"/>
      <c r="D5" s="2600"/>
      <c r="F5" s="100"/>
      <c r="G5" s="100"/>
      <c r="H5" s="100"/>
      <c r="I5" s="100"/>
      <c r="J5" s="100"/>
      <c r="K5" s="100"/>
      <c r="L5" s="100"/>
      <c r="M5" s="100"/>
      <c r="N5" s="100"/>
    </row>
    <row r="6" spans="1:14" ht="39.950000000000003" customHeight="1">
      <c r="A6" s="323"/>
      <c r="B6" s="2594" t="s">
        <v>3062</v>
      </c>
      <c r="C6" s="2594"/>
      <c r="D6" s="2594"/>
      <c r="F6" s="100"/>
      <c r="G6" s="100"/>
      <c r="H6" s="100"/>
      <c r="I6" s="100"/>
      <c r="J6" s="100"/>
      <c r="K6" s="100"/>
      <c r="L6" s="100"/>
      <c r="M6" s="100"/>
      <c r="N6" s="100"/>
    </row>
    <row r="7" spans="1:14" ht="39.950000000000003" customHeight="1">
      <c r="A7" s="323"/>
      <c r="B7" s="2594" t="s">
        <v>3061</v>
      </c>
      <c r="C7" s="2594"/>
      <c r="D7" s="2594"/>
      <c r="F7" s="100"/>
      <c r="G7" s="100"/>
      <c r="H7" s="100"/>
      <c r="I7" s="100"/>
      <c r="J7" s="100"/>
      <c r="K7" s="100"/>
      <c r="L7" s="100"/>
      <c r="M7" s="100"/>
      <c r="N7" s="100"/>
    </row>
    <row r="8" spans="1:14" ht="39.950000000000003" customHeight="1">
      <c r="A8" s="323"/>
      <c r="B8" s="2594" t="s">
        <v>3060</v>
      </c>
      <c r="C8" s="2594"/>
      <c r="D8" s="2594"/>
      <c r="F8" s="100"/>
      <c r="G8" s="100"/>
      <c r="H8" s="100"/>
      <c r="I8" s="100"/>
      <c r="J8" s="100"/>
      <c r="K8" s="100"/>
      <c r="L8" s="100"/>
      <c r="M8" s="100"/>
      <c r="N8" s="100"/>
    </row>
    <row r="9" spans="1:14" ht="39.950000000000003" customHeight="1">
      <c r="A9" s="323"/>
      <c r="B9" s="2594" t="s">
        <v>3059</v>
      </c>
      <c r="C9" s="2594"/>
      <c r="D9" s="2594"/>
      <c r="F9" s="100"/>
      <c r="G9" s="100"/>
      <c r="H9" s="100"/>
      <c r="I9" s="100"/>
      <c r="J9" s="100"/>
      <c r="K9" s="100"/>
      <c r="L9" s="100"/>
      <c r="M9" s="100"/>
      <c r="N9" s="100"/>
    </row>
    <row r="10" spans="1:14" ht="39.950000000000003" customHeight="1">
      <c r="A10" s="323"/>
      <c r="B10" s="2594" t="s">
        <v>3058</v>
      </c>
      <c r="C10" s="2594"/>
      <c r="D10" s="2594"/>
      <c r="F10" s="100"/>
      <c r="G10" s="100"/>
      <c r="H10" s="100"/>
      <c r="I10" s="100"/>
      <c r="J10" s="100"/>
      <c r="K10" s="100"/>
      <c r="L10" s="100"/>
      <c r="M10" s="100"/>
      <c r="N10" s="100"/>
    </row>
    <row r="11" spans="1:14" ht="39.950000000000003" customHeight="1">
      <c r="A11" s="323"/>
      <c r="B11" s="2595" t="s">
        <v>3414</v>
      </c>
      <c r="C11" s="2595"/>
      <c r="D11" s="2595"/>
      <c r="F11" s="100"/>
      <c r="G11" s="100"/>
      <c r="H11" s="100"/>
      <c r="I11" s="100"/>
      <c r="J11" s="100"/>
      <c r="K11" s="100"/>
      <c r="L11" s="100"/>
      <c r="M11" s="100"/>
      <c r="N11" s="100"/>
    </row>
    <row r="12" spans="1:14" ht="39.950000000000003" customHeight="1">
      <c r="A12" s="323"/>
      <c r="B12" s="2596"/>
      <c r="C12" s="2594"/>
      <c r="D12" s="2594"/>
      <c r="F12" s="100"/>
      <c r="G12" s="100"/>
      <c r="H12" s="100"/>
      <c r="I12" s="100"/>
      <c r="J12" s="100"/>
      <c r="K12" s="100"/>
      <c r="L12" s="100"/>
      <c r="M12" s="100"/>
      <c r="N12" s="100"/>
    </row>
    <row r="13" spans="1:14" ht="52.9" customHeight="1">
      <c r="A13" s="323"/>
      <c r="B13" s="343" t="str">
        <f>★入力画面!BL239</f>
        <v>　　　年　　月　　日</v>
      </c>
      <c r="C13" s="325"/>
      <c r="D13" s="325"/>
      <c r="F13" s="100"/>
      <c r="G13" s="100"/>
      <c r="H13" s="100"/>
      <c r="I13" s="100"/>
      <c r="J13" s="100"/>
      <c r="K13" s="100"/>
      <c r="L13" s="100"/>
      <c r="M13" s="100"/>
      <c r="N13" s="100"/>
    </row>
    <row r="14" spans="1:14" ht="52.9" customHeight="1">
      <c r="A14" s="323"/>
      <c r="B14" s="2597" t="str">
        <f>IF(★入力画面!M18="", "　　　　　　　　　　　（会　社　名）", "　　　　　　　　　　　（会　社　名）"&amp;★入力画面!M18)</f>
        <v>　　　　　　　　　　　（会　社　名）</v>
      </c>
      <c r="C14" s="2598"/>
      <c r="D14" s="2598"/>
      <c r="F14" s="100"/>
      <c r="G14" s="100"/>
      <c r="H14" s="100"/>
      <c r="I14" s="100"/>
      <c r="J14" s="100"/>
      <c r="K14" s="100"/>
      <c r="L14" s="100"/>
      <c r="M14" s="100"/>
      <c r="N14" s="100"/>
    </row>
    <row r="15" spans="1:14" ht="39.950000000000003" customHeight="1">
      <c r="A15" s="323"/>
      <c r="B15" s="2593" t="str">
        <f>IF(★入力画面!M74="", "　　　　　　　　　　　　代表取締役
                       (代  表  者）", "　　　　　　　　　　　　代表取締役
                       (代  表  者）"&amp;★入力画面!M74)</f>
        <v>　　　　　　　　　　　　代表取締役
                       (代  表  者）</v>
      </c>
      <c r="C15" s="674"/>
      <c r="D15" s="325" t="s">
        <v>3031</v>
      </c>
      <c r="F15" s="100"/>
      <c r="G15" s="100"/>
      <c r="H15" s="100"/>
      <c r="I15" s="100"/>
      <c r="J15" s="100"/>
      <c r="K15" s="100"/>
      <c r="L15" s="100"/>
      <c r="M15" s="100"/>
      <c r="N15" s="100"/>
    </row>
    <row r="16" spans="1:14" ht="55.7" customHeight="1">
      <c r="A16" s="344"/>
      <c r="B16" s="345"/>
      <c r="C16" s="345"/>
      <c r="D16" s="345"/>
      <c r="E16" s="346"/>
      <c r="F16" s="100"/>
      <c r="G16" s="100"/>
      <c r="H16" s="100"/>
      <c r="I16" s="100"/>
      <c r="J16" s="100"/>
      <c r="K16" s="100"/>
      <c r="L16" s="100"/>
      <c r="M16" s="100"/>
      <c r="N16" s="100"/>
    </row>
    <row r="17" spans="1:14" ht="14.25" customHeight="1">
      <c r="A17" s="320"/>
      <c r="B17" s="320"/>
      <c r="C17" s="320"/>
      <c r="D17" s="340" t="s">
        <v>3057</v>
      </c>
      <c r="E17" s="320"/>
      <c r="F17" s="100"/>
      <c r="G17" s="100"/>
      <c r="H17" s="100"/>
      <c r="I17" s="100"/>
      <c r="J17" s="100"/>
      <c r="K17" s="100"/>
      <c r="L17" s="100"/>
      <c r="M17" s="100"/>
      <c r="N17" s="100"/>
    </row>
    <row r="18" spans="1:14" ht="14.25" customHeight="1">
      <c r="E18" s="315"/>
      <c r="F18" s="100"/>
      <c r="G18" s="100"/>
      <c r="H18" s="100"/>
      <c r="I18" s="100"/>
      <c r="J18" s="100"/>
      <c r="K18" s="100"/>
      <c r="L18" s="100"/>
      <c r="M18" s="100"/>
      <c r="N18" s="100"/>
    </row>
    <row r="19" spans="1:14" ht="14.25" customHeight="1">
      <c r="A19" s="342"/>
      <c r="B19" s="342"/>
      <c r="C19" s="342"/>
      <c r="D19" s="342"/>
      <c r="E19" s="342"/>
      <c r="F19" s="100"/>
      <c r="G19" s="100"/>
      <c r="H19" s="100"/>
      <c r="I19" s="100"/>
      <c r="J19" s="100"/>
      <c r="K19" s="100"/>
      <c r="L19" s="100"/>
      <c r="M19" s="100"/>
      <c r="N19" s="100"/>
    </row>
    <row r="20" spans="1:14" ht="39.950000000000003" hidden="1" customHeight="1">
      <c r="E20" s="315"/>
    </row>
    <row r="21" spans="1:14" ht="39.950000000000003" hidden="1" customHeight="1">
      <c r="E21" s="315"/>
    </row>
    <row r="22" spans="1:14" ht="39.950000000000003" hidden="1" customHeight="1">
      <c r="E22" s="315"/>
    </row>
    <row r="23" spans="1:14" ht="39.950000000000003" hidden="1" customHeight="1">
      <c r="E23" s="315"/>
    </row>
    <row r="24" spans="1:14" ht="39.950000000000003" hidden="1" customHeight="1">
      <c r="E24" s="315"/>
    </row>
    <row r="25" spans="1:14" ht="39.950000000000003" hidden="1" customHeight="1">
      <c r="E25" s="315"/>
    </row>
    <row r="26" spans="1:14" ht="39.950000000000003" hidden="1" customHeight="1">
      <c r="E26" s="315"/>
    </row>
    <row r="27" spans="1:14" ht="39.950000000000003" hidden="1" customHeight="1">
      <c r="E27" s="315"/>
    </row>
    <row r="28" spans="1:14" ht="39.950000000000003" hidden="1" customHeight="1">
      <c r="E28" s="315"/>
    </row>
    <row r="29" spans="1:14" ht="39.950000000000003" hidden="1" customHeight="1">
      <c r="E29" s="315"/>
    </row>
    <row r="30" spans="1:14" ht="39.950000000000003" hidden="1" customHeight="1">
      <c r="E30" s="315"/>
    </row>
    <row r="31" spans="1:14" ht="39.950000000000003" hidden="1" customHeight="1">
      <c r="E31" s="315"/>
    </row>
    <row r="32" spans="1:14" ht="39.950000000000003" hidden="1" customHeight="1">
      <c r="E32" s="315"/>
    </row>
    <row r="33" spans="5:5" hidden="1">
      <c r="E33" s="315"/>
    </row>
    <row r="34" spans="5:5" hidden="1">
      <c r="E34" s="315"/>
    </row>
    <row r="35" spans="5:5" hidden="1">
      <c r="E35" s="315"/>
    </row>
    <row r="36" spans="5:5" hidden="1">
      <c r="E36" s="315"/>
    </row>
    <row r="37" spans="5:5" hidden="1">
      <c r="E37" s="315"/>
    </row>
    <row r="38" spans="5:5" hidden="1">
      <c r="E38" s="315"/>
    </row>
    <row r="39" spans="5:5" hidden="1">
      <c r="E39" s="315"/>
    </row>
    <row r="40" spans="5:5" hidden="1">
      <c r="E40" s="315"/>
    </row>
    <row r="41" spans="5:5" hidden="1">
      <c r="E41" s="315"/>
    </row>
    <row r="42" spans="5:5" hidden="1">
      <c r="E42" s="315"/>
    </row>
    <row r="43" spans="5:5" hidden="1">
      <c r="E43" s="315"/>
    </row>
    <row r="44" spans="5:5" hidden="1">
      <c r="E44" s="315"/>
    </row>
    <row r="45" spans="5:5" hidden="1">
      <c r="E45" s="315"/>
    </row>
    <row r="46" spans="5:5" hidden="1">
      <c r="E46" s="315"/>
    </row>
    <row r="47" spans="5:5" hidden="1">
      <c r="E47" s="315"/>
    </row>
    <row r="48" spans="5:5" hidden="1">
      <c r="E48" s="315"/>
    </row>
    <row r="49" spans="5:5" hidden="1">
      <c r="E49" s="315"/>
    </row>
    <row r="50" spans="5:5" hidden="1">
      <c r="E50" s="315"/>
    </row>
    <row r="51" spans="5:5" hidden="1">
      <c r="E51" s="315"/>
    </row>
    <row r="52" spans="5:5" hidden="1">
      <c r="E52" s="315"/>
    </row>
    <row r="53" spans="5:5" hidden="1">
      <c r="E53" s="315"/>
    </row>
    <row r="54" spans="5:5" hidden="1">
      <c r="E54" s="315"/>
    </row>
    <row r="55" spans="5:5" hidden="1">
      <c r="E55" s="315"/>
    </row>
    <row r="56" spans="5:5" hidden="1">
      <c r="E56" s="315"/>
    </row>
    <row r="57" spans="5:5" hidden="1">
      <c r="E57" s="315"/>
    </row>
    <row r="58" spans="5:5" hidden="1">
      <c r="E58" s="315"/>
    </row>
    <row r="59" spans="5:5" hidden="1">
      <c r="E59" s="315"/>
    </row>
    <row r="60" spans="5:5" hidden="1">
      <c r="E60" s="315"/>
    </row>
    <row r="61" spans="5:5" hidden="1">
      <c r="E61" s="315"/>
    </row>
    <row r="62" spans="5:5" hidden="1">
      <c r="E62" s="315"/>
    </row>
    <row r="63" spans="5:5" hidden="1">
      <c r="E63" s="315"/>
    </row>
    <row r="64" spans="5:5" hidden="1">
      <c r="E64" s="315"/>
    </row>
    <row r="65" spans="5:5" hidden="1">
      <c r="E65" s="315"/>
    </row>
    <row r="66" spans="5:5" hidden="1">
      <c r="E66" s="315"/>
    </row>
    <row r="67" spans="5:5" hidden="1">
      <c r="E67" s="315"/>
    </row>
    <row r="68" spans="5:5" hidden="1">
      <c r="E68" s="315"/>
    </row>
    <row r="69" spans="5:5" hidden="1">
      <c r="E69" s="315"/>
    </row>
    <row r="70" spans="5:5" hidden="1">
      <c r="E70" s="315"/>
    </row>
    <row r="71" spans="5:5" hidden="1">
      <c r="E71" s="315"/>
    </row>
    <row r="72" spans="5:5" hidden="1">
      <c r="E72" s="315"/>
    </row>
    <row r="73" spans="5:5" hidden="1">
      <c r="E73" s="315"/>
    </row>
    <row r="74" spans="5:5" hidden="1">
      <c r="E74" s="315"/>
    </row>
    <row r="75" spans="5:5" hidden="1">
      <c r="E75" s="315"/>
    </row>
    <row r="76" spans="5:5" hidden="1">
      <c r="E76" s="315"/>
    </row>
    <row r="77" spans="5:5" hidden="1">
      <c r="E77" s="315"/>
    </row>
    <row r="78" spans="5:5" hidden="1">
      <c r="E78" s="315"/>
    </row>
    <row r="79" spans="5:5" hidden="1">
      <c r="E79" s="315"/>
    </row>
    <row r="80" spans="5:5" hidden="1">
      <c r="E80" s="315"/>
    </row>
    <row r="81" spans="5:5" hidden="1">
      <c r="E81" s="315"/>
    </row>
    <row r="82" spans="5:5" hidden="1">
      <c r="E82" s="315"/>
    </row>
    <row r="83" spans="5:5" hidden="1">
      <c r="E83" s="315"/>
    </row>
    <row r="84" spans="5:5" hidden="1">
      <c r="E84" s="315"/>
    </row>
    <row r="85" spans="5:5" hidden="1">
      <c r="E85" s="315"/>
    </row>
    <row r="86" spans="5:5" hidden="1">
      <c r="E86" s="315"/>
    </row>
    <row r="87" spans="5:5" hidden="1">
      <c r="E87" s="315"/>
    </row>
    <row r="88" spans="5:5" hidden="1">
      <c r="E88" s="315"/>
    </row>
    <row r="89" spans="5:5" hidden="1">
      <c r="E89" s="315"/>
    </row>
    <row r="90" spans="5:5" hidden="1">
      <c r="E90" s="315"/>
    </row>
    <row r="91" spans="5:5" hidden="1">
      <c r="E91" s="315"/>
    </row>
    <row r="92" spans="5:5" hidden="1">
      <c r="E92" s="315"/>
    </row>
    <row r="93" spans="5:5" hidden="1">
      <c r="E93" s="315"/>
    </row>
    <row r="94" spans="5:5" hidden="1">
      <c r="E94" s="315"/>
    </row>
    <row r="95" spans="5:5" hidden="1">
      <c r="E95" s="315"/>
    </row>
    <row r="96" spans="5:5" hidden="1">
      <c r="E96" s="315"/>
    </row>
    <row r="97" spans="5:5" hidden="1">
      <c r="E97" s="315"/>
    </row>
    <row r="98" spans="5:5" hidden="1">
      <c r="E98" s="315"/>
    </row>
    <row r="99" spans="5:5" hidden="1">
      <c r="E99" s="315"/>
    </row>
    <row r="100" spans="5:5" hidden="1">
      <c r="E100" s="315"/>
    </row>
    <row r="101" spans="5:5" hidden="1">
      <c r="E101" s="315"/>
    </row>
    <row r="102" spans="5:5" hidden="1">
      <c r="E102" s="315"/>
    </row>
    <row r="103" spans="5:5" hidden="1">
      <c r="E103" s="315"/>
    </row>
    <row r="104" spans="5:5" hidden="1">
      <c r="E104" s="315"/>
    </row>
  </sheetData>
  <sheetProtection algorithmName="SHA-512" hashValue="a9DLQ64sbXfxT1MJoZJcuwWDurTeIDZuNyyJ2Cw1ewS76wlrcbvFdrIISSXfRbuLGO8hHrUEGkgUfoST291aRw==" saltValue="rn57dxfc3CVvkfPI8siioA==" spinCount="100000" sheet="1" objects="1" scenarios="1"/>
  <mergeCells count="11">
    <mergeCell ref="B9:D9"/>
    <mergeCell ref="B2:D2"/>
    <mergeCell ref="B5:D5"/>
    <mergeCell ref="B6:D6"/>
    <mergeCell ref="B7:D7"/>
    <mergeCell ref="B8:D8"/>
    <mergeCell ref="B15:C15"/>
    <mergeCell ref="B10:D10"/>
    <mergeCell ref="B11:D11"/>
    <mergeCell ref="B12:D12"/>
    <mergeCell ref="B14:D14"/>
  </mergeCells>
  <phoneticPr fontId="23"/>
  <conditionalFormatting sqref="I17:J17">
    <cfRule type="expression" dxfId="46" priority="2">
      <formula>#REF!="沖縄"</formula>
    </cfRule>
    <cfRule type="expression" dxfId="45" priority="3">
      <formula>#REF!="鹿児島"</formula>
    </cfRule>
    <cfRule type="expression" dxfId="44" priority="4">
      <formula>#REF!="宮崎"</formula>
    </cfRule>
    <cfRule type="expression" dxfId="43" priority="5">
      <formula>#REF!="大分"</formula>
    </cfRule>
    <cfRule type="expression" dxfId="42" priority="6">
      <formula>#REF!="熊本"</formula>
    </cfRule>
    <cfRule type="expression" dxfId="41" priority="7">
      <formula>#REF!="長崎"</formula>
    </cfRule>
    <cfRule type="expression" dxfId="40" priority="8">
      <formula>#REF!="佐賀"</formula>
    </cfRule>
    <cfRule type="expression" dxfId="39" priority="9">
      <formula>#REF!="福岡"</formula>
    </cfRule>
    <cfRule type="expression" dxfId="38" priority="10">
      <formula>#REF!="高知"</formula>
    </cfRule>
    <cfRule type="expression" dxfId="37" priority="11">
      <formula>#REF!="愛媛"</formula>
    </cfRule>
    <cfRule type="expression" dxfId="36" priority="12">
      <formula>#REF!="香川"</formula>
    </cfRule>
    <cfRule type="expression" dxfId="35" priority="13">
      <formula>#REF!="徳島"</formula>
    </cfRule>
    <cfRule type="expression" dxfId="34" priority="14">
      <formula>#REF!="山口"</formula>
    </cfRule>
    <cfRule type="expression" dxfId="33" priority="15">
      <formula>#REF!="広島"</formula>
    </cfRule>
    <cfRule type="expression" dxfId="32" priority="16">
      <formula>#REF!="岡山"</formula>
    </cfRule>
    <cfRule type="expression" dxfId="31" priority="17">
      <formula>#REF!="島根"</formula>
    </cfRule>
    <cfRule type="expression" dxfId="30" priority="18">
      <formula>#REF!="鳥取"</formula>
    </cfRule>
    <cfRule type="expression" dxfId="29" priority="19">
      <formula>#REF!="和歌山"</formula>
    </cfRule>
    <cfRule type="expression" dxfId="28" priority="20">
      <formula>#REF!="奈良"</formula>
    </cfRule>
    <cfRule type="expression" dxfId="27" priority="21">
      <formula>#REF!="兵庫"</formula>
    </cfRule>
    <cfRule type="expression" dxfId="26" priority="22">
      <formula>#REF!="大阪"</formula>
    </cfRule>
    <cfRule type="expression" dxfId="25" priority="23">
      <formula>#REF!="京都"</formula>
    </cfRule>
    <cfRule type="expression" dxfId="24" priority="24">
      <formula>#REF!="滋賀"</formula>
    </cfRule>
    <cfRule type="expression" dxfId="23" priority="25">
      <formula>#REF!="福井"</formula>
    </cfRule>
    <cfRule type="expression" dxfId="22" priority="26">
      <formula>#REF!="三重"</formula>
    </cfRule>
    <cfRule type="expression" dxfId="21" priority="27">
      <formula>#REF!="愛知"</formula>
    </cfRule>
    <cfRule type="expression" dxfId="20" priority="28">
      <formula>#REF!="静岡"</formula>
    </cfRule>
    <cfRule type="expression" dxfId="19" priority="29">
      <formula>#REF!="岐阜"</formula>
    </cfRule>
    <cfRule type="expression" dxfId="18" priority="30">
      <formula>#REF!="石川"</formula>
    </cfRule>
    <cfRule type="expression" dxfId="17" priority="31">
      <formula>#REF!="富山"</formula>
    </cfRule>
    <cfRule type="expression" dxfId="16" priority="32">
      <formula>#REF!="長野"</formula>
    </cfRule>
    <cfRule type="expression" dxfId="15" priority="33">
      <formula>#REF!="山梨"</formula>
    </cfRule>
    <cfRule type="expression" dxfId="14" priority="34">
      <formula>#REF!="新潟"</formula>
    </cfRule>
    <cfRule type="expression" dxfId="13" priority="35">
      <formula>#REF!="神奈川"</formula>
    </cfRule>
    <cfRule type="expression" dxfId="12" priority="36">
      <formula>#REF!="東京"</formula>
    </cfRule>
    <cfRule type="expression" dxfId="11" priority="37">
      <formula>#REF!="千葉"</formula>
    </cfRule>
    <cfRule type="expression" dxfId="10" priority="38">
      <formula>#REF!="埼玉"</formula>
    </cfRule>
    <cfRule type="expression" dxfId="9" priority="39">
      <formula>#REF!="群馬"</formula>
    </cfRule>
    <cfRule type="expression" dxfId="8" priority="40">
      <formula>#REF!="栃木"</formula>
    </cfRule>
    <cfRule type="expression" dxfId="7" priority="41">
      <formula>#REF!="茨城"</formula>
    </cfRule>
    <cfRule type="expression" dxfId="6" priority="42">
      <formula>#REF!="福島"</formula>
    </cfRule>
    <cfRule type="expression" dxfId="5" priority="43">
      <formula>#REF!="宮城"</formula>
    </cfRule>
    <cfRule type="expression" dxfId="4" priority="44">
      <formula>#REF!="山形"</formula>
    </cfRule>
    <cfRule type="expression" dxfId="3" priority="45">
      <formula>#REF!="秋田"</formula>
    </cfRule>
    <cfRule type="expression" dxfId="2" priority="46">
      <formula>#REF!="岩手"</formula>
    </cfRule>
    <cfRule type="expression" dxfId="1" priority="47">
      <formula>#REF!="青森"</formula>
    </cfRule>
    <cfRule type="expression" dxfId="0" priority="48">
      <formula>#REF!="北海道"</formula>
    </cfRule>
  </conditionalFormatting>
  <dataValidations count="1">
    <dataValidation imeMode="hiragana" allowBlank="1" showInputMessage="1" showErrorMessage="1" sqref="F1:N1048576" xr:uid="{F75A2331-62D7-4661-A9A2-07680B779D68}"/>
  </dataValidations>
  <printOptions horizontalCentered="1"/>
  <pageMargins left="0.59055118110236227" right="0.59055118110236227" top="0.59055118110236227" bottom="0.39370078740157483" header="0.86614173228346458" footer="0.7480314960629921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FB1733A2-1895-48BB-A490-A1ABC2FF2931}">
            <xm:f>NOT(★入力画面!$BL$2=11)</xm:f>
            <x14:dxf>
              <fill>
                <patternFill>
                  <bgColor theme="0" tint="-0.499984740745262"/>
                </patternFill>
              </fill>
            </x14:dxf>
          </x14:cfRule>
          <xm:sqref>A1:E18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ACDB-AE0D-4927-9564-B2082A49CECA}">
  <sheetPr>
    <tabColor rgb="FF9999FF"/>
  </sheetPr>
  <dimension ref="A1:AY38"/>
  <sheetViews>
    <sheetView showGridLines="0" showRowColHeaders="0" zoomScaleNormal="100" zoomScaleSheetLayoutView="100" workbookViewId="0">
      <selection sqref="A1:B37"/>
    </sheetView>
  </sheetViews>
  <sheetFormatPr defaultColWidth="0" defaultRowHeight="11.25" zeroHeight="1"/>
  <cols>
    <col min="1" max="1" width="2.875" style="20" customWidth="1"/>
    <col min="2" max="2" width="2.375" style="20" customWidth="1"/>
    <col min="3" max="3" width="1.875" style="20" customWidth="1"/>
    <col min="4" max="4" width="1.25" style="20" customWidth="1"/>
    <col min="5" max="5" width="1.875" style="20" customWidth="1"/>
    <col min="6" max="9" width="2.375" style="20" customWidth="1"/>
    <col min="10" max="10" width="3.125" style="20" customWidth="1"/>
    <col min="11" max="11" width="1.875" style="20" customWidth="1"/>
    <col min="12" max="41" width="2.375" style="20" customWidth="1"/>
    <col min="42" max="42" width="2.875" style="20" customWidth="1"/>
    <col min="43" max="51" width="2.5" style="20" customWidth="1"/>
    <col min="52" max="16384" width="2.5" style="20" hidden="1"/>
  </cols>
  <sheetData>
    <row r="1" spans="1:51" ht="7.5" customHeight="1">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O1" s="595"/>
      <c r="AP1" s="595"/>
      <c r="AQ1" s="29"/>
      <c r="AR1" s="29"/>
      <c r="AS1" s="29"/>
      <c r="AT1" s="29"/>
      <c r="AU1" s="29"/>
      <c r="AV1" s="29"/>
      <c r="AW1" s="29"/>
      <c r="AX1" s="29"/>
      <c r="AY1" s="29"/>
    </row>
    <row r="2" spans="1:51" ht="18.75" customHeight="1">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1383"/>
      <c r="AK2" s="1383"/>
      <c r="AL2" s="1383"/>
      <c r="AM2" s="1383"/>
      <c r="AN2" s="1383"/>
      <c r="AO2" s="595"/>
      <c r="AP2" s="595"/>
      <c r="AQ2" s="100"/>
      <c r="AR2" s="100"/>
      <c r="AS2" s="100"/>
      <c r="AT2" s="100"/>
      <c r="AU2" s="100"/>
      <c r="AV2" s="100"/>
      <c r="AW2" s="100"/>
      <c r="AX2" s="100"/>
      <c r="AY2" s="100"/>
    </row>
    <row r="3" spans="1:51" ht="3.75" customHeight="1">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623"/>
      <c r="AK3" s="623"/>
      <c r="AL3" s="623"/>
      <c r="AM3" s="623"/>
      <c r="AN3" s="623"/>
      <c r="AO3" s="595"/>
      <c r="AP3" s="595"/>
      <c r="AQ3" s="29"/>
      <c r="AR3" s="29"/>
      <c r="AS3" s="29"/>
      <c r="AT3" s="29"/>
      <c r="AU3" s="29"/>
      <c r="AV3" s="29"/>
      <c r="AW3" s="29"/>
      <c r="AX3" s="29"/>
      <c r="AY3" s="29"/>
    </row>
    <row r="4" spans="1:51" ht="22.5" customHeight="1">
      <c r="A4" s="595"/>
      <c r="B4" s="595"/>
      <c r="C4" s="595"/>
      <c r="D4" s="595"/>
      <c r="E4" s="595"/>
      <c r="F4" s="595"/>
      <c r="G4" s="595"/>
      <c r="H4" s="595"/>
      <c r="I4" s="595"/>
      <c r="J4" s="595"/>
      <c r="K4" s="595"/>
      <c r="L4" s="595"/>
      <c r="M4" s="595"/>
      <c r="N4" s="595"/>
      <c r="O4" s="595"/>
      <c r="P4" s="595"/>
      <c r="Q4" s="595"/>
      <c r="R4" s="595"/>
      <c r="S4" s="595"/>
      <c r="T4" s="595"/>
      <c r="U4" s="595"/>
      <c r="V4" s="595"/>
      <c r="W4" s="595"/>
      <c r="X4" s="1280"/>
      <c r="Y4" s="2680" t="s">
        <v>3552</v>
      </c>
      <c r="Z4" s="2680"/>
      <c r="AA4" s="2680"/>
      <c r="AB4" s="2680"/>
      <c r="AC4" s="2680"/>
      <c r="AD4" s="2680"/>
      <c r="AE4" s="2681" t="s">
        <v>3553</v>
      </c>
      <c r="AF4" s="2682"/>
      <c r="AG4" s="2682"/>
      <c r="AH4" s="2682"/>
      <c r="AI4" s="2682"/>
      <c r="AJ4" s="2682"/>
      <c r="AK4" s="2682"/>
      <c r="AL4" s="2682"/>
      <c r="AM4" s="2682"/>
      <c r="AN4" s="2683"/>
      <c r="AO4" s="595"/>
      <c r="AP4" s="595"/>
      <c r="AQ4" s="29"/>
      <c r="AR4" s="29"/>
      <c r="AS4" s="29"/>
      <c r="AT4" s="29"/>
      <c r="AU4" s="29"/>
      <c r="AV4" s="29"/>
      <c r="AW4" s="29"/>
      <c r="AX4" s="29"/>
      <c r="AY4" s="29"/>
    </row>
    <row r="5" spans="1:51" ht="22.5" customHeight="1">
      <c r="A5" s="595"/>
      <c r="B5" s="595"/>
      <c r="C5" s="595"/>
      <c r="D5" s="595"/>
      <c r="E5" s="595"/>
      <c r="F5" s="595"/>
      <c r="G5" s="595"/>
      <c r="H5" s="595"/>
      <c r="I5" s="595"/>
      <c r="J5" s="595"/>
      <c r="K5" s="595"/>
      <c r="L5" s="595"/>
      <c r="M5" s="595"/>
      <c r="N5" s="595"/>
      <c r="O5" s="595"/>
      <c r="P5" s="595"/>
      <c r="Q5" s="595"/>
      <c r="R5" s="595"/>
      <c r="S5" s="595"/>
      <c r="T5" s="595"/>
      <c r="U5" s="595"/>
      <c r="V5" s="595"/>
      <c r="W5" s="595"/>
      <c r="X5" s="1280"/>
      <c r="Y5" s="2680"/>
      <c r="Z5" s="2680"/>
      <c r="AA5" s="2680"/>
      <c r="AB5" s="2680"/>
      <c r="AC5" s="2680"/>
      <c r="AD5" s="2680"/>
      <c r="AE5" s="2684"/>
      <c r="AF5" s="2685"/>
      <c r="AG5" s="2685"/>
      <c r="AH5" s="2685"/>
      <c r="AI5" s="2685"/>
      <c r="AJ5" s="2685"/>
      <c r="AK5" s="2685"/>
      <c r="AL5" s="2685"/>
      <c r="AM5" s="2685"/>
      <c r="AN5" s="2686"/>
      <c r="AO5" s="595"/>
      <c r="AP5" s="595"/>
      <c r="AQ5" s="29"/>
      <c r="AR5" s="29"/>
      <c r="AS5" s="29"/>
      <c r="AT5" s="29"/>
      <c r="AU5" s="29"/>
      <c r="AV5" s="29"/>
      <c r="AW5" s="29"/>
      <c r="AX5" s="29"/>
      <c r="AY5" s="29"/>
    </row>
    <row r="6" spans="1:51" ht="22.5" customHeight="1">
      <c r="A6" s="595"/>
      <c r="B6" s="595"/>
      <c r="C6" s="595"/>
      <c r="D6" s="595"/>
      <c r="E6" s="595"/>
      <c r="F6" s="595"/>
      <c r="G6" s="595"/>
      <c r="H6" s="595"/>
      <c r="I6" s="595"/>
      <c r="J6" s="595"/>
      <c r="K6" s="595"/>
      <c r="L6" s="595"/>
      <c r="M6" s="595"/>
      <c r="N6" s="595"/>
      <c r="O6" s="595"/>
      <c r="P6" s="595"/>
      <c r="Q6" s="595"/>
      <c r="R6" s="595"/>
      <c r="S6" s="595"/>
      <c r="T6" s="595"/>
      <c r="U6" s="595"/>
      <c r="V6" s="595"/>
      <c r="W6" s="595"/>
      <c r="X6" s="1280"/>
      <c r="Y6" s="2680" t="s">
        <v>3554</v>
      </c>
      <c r="Z6" s="2680"/>
      <c r="AA6" s="2680"/>
      <c r="AB6" s="2680"/>
      <c r="AC6" s="2680"/>
      <c r="AD6" s="2680"/>
      <c r="AE6" s="2681" t="s">
        <v>3555</v>
      </c>
      <c r="AF6" s="2682"/>
      <c r="AG6" s="2682"/>
      <c r="AH6" s="2682"/>
      <c r="AI6" s="2682"/>
      <c r="AJ6" s="2682"/>
      <c r="AK6" s="2682"/>
      <c r="AL6" s="2682"/>
      <c r="AM6" s="2682"/>
      <c r="AN6" s="2683"/>
      <c r="AO6" s="595"/>
      <c r="AP6" s="595"/>
      <c r="AQ6" s="29"/>
      <c r="AR6" s="29"/>
      <c r="AS6" s="29"/>
      <c r="AT6" s="29"/>
      <c r="AU6" s="29"/>
      <c r="AV6" s="29"/>
      <c r="AW6" s="29"/>
      <c r="AX6" s="29"/>
      <c r="AY6" s="29"/>
    </row>
    <row r="7" spans="1:51" ht="11.25" customHeight="1">
      <c r="A7" s="595"/>
      <c r="B7" s="595"/>
      <c r="C7" s="2687" t="s">
        <v>3556</v>
      </c>
      <c r="D7" s="2687"/>
      <c r="E7" s="2687"/>
      <c r="F7" s="2687"/>
      <c r="G7" s="2687"/>
      <c r="H7" s="2687"/>
      <c r="I7" s="2687"/>
      <c r="J7" s="2687"/>
      <c r="K7" s="2687"/>
      <c r="L7" s="2687"/>
      <c r="M7" s="2687"/>
      <c r="N7" s="2687"/>
      <c r="O7" s="2687"/>
      <c r="P7" s="2687"/>
      <c r="Q7" s="2687"/>
      <c r="R7" s="2687"/>
      <c r="S7" s="2687"/>
      <c r="T7" s="2687"/>
      <c r="U7" s="2687"/>
      <c r="V7" s="2687"/>
      <c r="W7" s="2687"/>
      <c r="X7" s="2687"/>
      <c r="Y7" s="2687"/>
      <c r="Z7" s="2687"/>
      <c r="AA7" s="2687"/>
      <c r="AB7" s="2687"/>
      <c r="AC7" s="2687"/>
      <c r="AD7" s="2687"/>
      <c r="AE7" s="2687"/>
      <c r="AF7" s="2687"/>
      <c r="AG7" s="2687"/>
      <c r="AH7" s="2687"/>
      <c r="AI7" s="2687"/>
      <c r="AJ7" s="2687"/>
      <c r="AK7" s="2687"/>
      <c r="AL7" s="2687"/>
      <c r="AM7" s="2687"/>
      <c r="AN7" s="2687"/>
      <c r="AO7" s="595"/>
      <c r="AP7" s="595"/>
      <c r="AQ7" s="29"/>
      <c r="AR7" s="29"/>
      <c r="AS7" s="29"/>
      <c r="AT7" s="29"/>
      <c r="AU7" s="29"/>
      <c r="AV7" s="29"/>
      <c r="AW7" s="29"/>
      <c r="AX7" s="29"/>
      <c r="AY7" s="29"/>
    </row>
    <row r="8" spans="1:51" ht="18.75" customHeight="1">
      <c r="A8" s="595"/>
      <c r="B8" s="595"/>
      <c r="C8" s="2687"/>
      <c r="D8" s="2687"/>
      <c r="E8" s="2687"/>
      <c r="F8" s="2687"/>
      <c r="G8" s="2687"/>
      <c r="H8" s="2687"/>
      <c r="I8" s="2687"/>
      <c r="J8" s="2687"/>
      <c r="K8" s="2687"/>
      <c r="L8" s="2687"/>
      <c r="M8" s="2687"/>
      <c r="N8" s="2687"/>
      <c r="O8" s="2687"/>
      <c r="P8" s="2687"/>
      <c r="Q8" s="2687"/>
      <c r="R8" s="2687"/>
      <c r="S8" s="2687"/>
      <c r="T8" s="2687"/>
      <c r="U8" s="2687"/>
      <c r="V8" s="2687"/>
      <c r="W8" s="2687"/>
      <c r="X8" s="2687"/>
      <c r="Y8" s="2687"/>
      <c r="Z8" s="2687"/>
      <c r="AA8" s="2687"/>
      <c r="AB8" s="2687"/>
      <c r="AC8" s="2687"/>
      <c r="AD8" s="2687"/>
      <c r="AE8" s="2687"/>
      <c r="AF8" s="2687"/>
      <c r="AG8" s="2687"/>
      <c r="AH8" s="2687"/>
      <c r="AI8" s="2687"/>
      <c r="AJ8" s="2687"/>
      <c r="AK8" s="2687"/>
      <c r="AL8" s="2687"/>
      <c r="AM8" s="2687"/>
      <c r="AN8" s="2687"/>
      <c r="AO8" s="595"/>
      <c r="AP8" s="595"/>
      <c r="AQ8" s="29"/>
      <c r="AR8" s="29"/>
      <c r="AS8" s="29"/>
      <c r="AT8" s="29"/>
      <c r="AU8" s="29"/>
      <c r="AV8" s="29"/>
      <c r="AW8" s="29"/>
      <c r="AX8" s="29"/>
      <c r="AY8" s="29"/>
    </row>
    <row r="9" spans="1:51" ht="7.5" customHeight="1">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c r="AA9" s="595"/>
      <c r="AB9" s="595"/>
      <c r="AC9" s="595"/>
      <c r="AD9" s="595"/>
      <c r="AE9" s="595"/>
      <c r="AF9" s="595"/>
      <c r="AG9" s="595"/>
      <c r="AH9" s="595"/>
      <c r="AI9" s="595"/>
      <c r="AJ9" s="595"/>
      <c r="AK9" s="595"/>
      <c r="AL9" s="595"/>
      <c r="AM9" s="595"/>
      <c r="AN9" s="595"/>
      <c r="AO9" s="595"/>
      <c r="AP9" s="595"/>
      <c r="AQ9" s="29"/>
      <c r="AR9" s="29"/>
      <c r="AS9" s="29"/>
      <c r="AT9" s="29"/>
      <c r="AU9" s="29"/>
      <c r="AV9" s="29"/>
      <c r="AW9" s="29"/>
      <c r="AX9" s="29"/>
      <c r="AY9" s="29"/>
    </row>
    <row r="10" spans="1:51" ht="15" customHeight="1">
      <c r="A10" s="595"/>
      <c r="B10" s="595"/>
      <c r="C10" s="2673" t="s">
        <v>3557</v>
      </c>
      <c r="D10" s="2673"/>
      <c r="E10" s="2673"/>
      <c r="F10" s="2673"/>
      <c r="G10" s="2673"/>
      <c r="H10" s="2673"/>
      <c r="I10" s="2673"/>
      <c r="J10" s="2673"/>
      <c r="K10" s="2673"/>
      <c r="L10" s="2673"/>
      <c r="M10" s="2673"/>
      <c r="N10" s="2673"/>
      <c r="O10" s="2673"/>
      <c r="P10" s="2673"/>
      <c r="Q10" s="2673"/>
      <c r="R10" s="2673"/>
      <c r="S10" s="2673"/>
      <c r="T10" s="2673"/>
      <c r="U10" s="2673"/>
      <c r="V10" s="2673"/>
      <c r="W10" s="2673"/>
      <c r="X10" s="595"/>
      <c r="Y10" s="595"/>
      <c r="Z10" s="595"/>
      <c r="AA10" s="595"/>
      <c r="AB10" s="595"/>
      <c r="AC10" s="595"/>
      <c r="AD10" s="595"/>
      <c r="AE10" s="595"/>
      <c r="AF10" s="595"/>
      <c r="AG10" s="595"/>
      <c r="AH10" s="595"/>
      <c r="AI10" s="595"/>
      <c r="AJ10" s="595"/>
      <c r="AK10" s="595"/>
      <c r="AL10" s="595"/>
      <c r="AM10" s="595"/>
      <c r="AN10" s="595"/>
      <c r="AO10" s="595"/>
      <c r="AP10" s="595"/>
      <c r="AQ10" s="29"/>
      <c r="AR10" s="29"/>
      <c r="AS10" s="29"/>
      <c r="AT10" s="29"/>
      <c r="AU10" s="29"/>
      <c r="AV10" s="29"/>
      <c r="AW10" s="29"/>
      <c r="AX10" s="29"/>
      <c r="AY10" s="29"/>
    </row>
    <row r="11" spans="1:51" ht="11.25" customHeight="1">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595"/>
      <c r="AK11" s="595"/>
      <c r="AL11" s="595"/>
      <c r="AM11" s="595"/>
      <c r="AN11" s="595"/>
      <c r="AO11" s="595"/>
      <c r="AP11" s="595"/>
      <c r="AQ11" s="29"/>
      <c r="AR11" s="29"/>
      <c r="AS11" s="29"/>
      <c r="AT11" s="29"/>
      <c r="AU11" s="29"/>
      <c r="AV11" s="29"/>
      <c r="AW11" s="29"/>
      <c r="AX11" s="29"/>
      <c r="AY11" s="29"/>
    </row>
    <row r="12" spans="1:51" ht="18" customHeight="1">
      <c r="A12" s="595"/>
      <c r="B12" s="595"/>
      <c r="C12" s="2092" t="s">
        <v>3558</v>
      </c>
      <c r="D12" s="2092"/>
      <c r="E12" s="2092"/>
      <c r="F12" s="2092"/>
      <c r="G12" s="2092"/>
      <c r="H12" s="2092"/>
      <c r="I12" s="2092"/>
      <c r="J12" s="2092"/>
      <c r="K12" s="2092"/>
      <c r="L12" s="2092"/>
      <c r="M12" s="2092"/>
      <c r="N12" s="2092"/>
      <c r="O12" s="2092"/>
      <c r="P12" s="2092"/>
      <c r="Q12" s="2092"/>
      <c r="R12" s="2092"/>
      <c r="S12" s="2092"/>
      <c r="T12" s="2092"/>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595"/>
      <c r="AP12" s="595"/>
      <c r="AQ12" s="29"/>
      <c r="AR12" s="29"/>
      <c r="AS12" s="29"/>
      <c r="AT12" s="29"/>
      <c r="AU12" s="29"/>
      <c r="AV12" s="29"/>
      <c r="AW12" s="29"/>
      <c r="AX12" s="29"/>
      <c r="AY12" s="29"/>
    </row>
    <row r="13" spans="1:51" ht="18" customHeight="1">
      <c r="A13" s="595"/>
      <c r="B13" s="595"/>
      <c r="C13" s="2092" t="s">
        <v>3559</v>
      </c>
      <c r="D13" s="2092"/>
      <c r="E13" s="2092"/>
      <c r="F13" s="2092"/>
      <c r="G13" s="2092"/>
      <c r="H13" s="2092"/>
      <c r="I13" s="2092"/>
      <c r="J13" s="2092"/>
      <c r="K13" s="2092"/>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595"/>
      <c r="AP13" s="595"/>
      <c r="AQ13" s="29"/>
      <c r="AR13" s="29"/>
      <c r="AS13" s="29"/>
      <c r="AT13" s="29"/>
      <c r="AU13" s="29"/>
      <c r="AV13" s="29"/>
      <c r="AW13" s="29"/>
      <c r="AX13" s="29"/>
      <c r="AY13" s="29"/>
    </row>
    <row r="14" spans="1:51" ht="18" customHeight="1">
      <c r="A14" s="595"/>
      <c r="B14" s="595"/>
      <c r="C14" s="2092" t="s">
        <v>3560</v>
      </c>
      <c r="D14" s="2092"/>
      <c r="E14" s="2092"/>
      <c r="F14" s="2092"/>
      <c r="G14" s="2092"/>
      <c r="H14" s="2092"/>
      <c r="I14" s="2092"/>
      <c r="J14" s="2092"/>
      <c r="K14" s="2092"/>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595"/>
      <c r="AP14" s="595"/>
      <c r="AQ14" s="29"/>
      <c r="AR14" s="29"/>
      <c r="AS14" s="29"/>
      <c r="AT14" s="29"/>
      <c r="AU14" s="29"/>
      <c r="AV14" s="29"/>
      <c r="AW14" s="29"/>
      <c r="AX14" s="29"/>
      <c r="AY14" s="29"/>
    </row>
    <row r="15" spans="1:51" ht="18" customHeight="1">
      <c r="A15" s="595"/>
      <c r="B15" s="595"/>
      <c r="C15" s="2092" t="s">
        <v>3808</v>
      </c>
      <c r="D15" s="2092"/>
      <c r="E15" s="2092"/>
      <c r="F15" s="2092"/>
      <c r="G15" s="2092"/>
      <c r="H15" s="2092"/>
      <c r="I15" s="2092"/>
      <c r="J15" s="2092"/>
      <c r="K15" s="2092"/>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595"/>
      <c r="AP15" s="595"/>
      <c r="AQ15" s="29"/>
      <c r="AR15" s="29"/>
      <c r="AS15" s="29"/>
      <c r="AT15" s="29"/>
      <c r="AU15" s="29"/>
      <c r="AV15" s="29"/>
      <c r="AW15" s="29"/>
      <c r="AX15" s="29"/>
      <c r="AY15" s="29"/>
    </row>
    <row r="16" spans="1:51" ht="18" customHeight="1">
      <c r="A16" s="595"/>
      <c r="B16" s="595"/>
      <c r="C16" s="2675" t="s">
        <v>3809</v>
      </c>
      <c r="D16" s="2675"/>
      <c r="E16" s="2675"/>
      <c r="F16" s="2675"/>
      <c r="G16" s="2675"/>
      <c r="H16" s="2675"/>
      <c r="I16" s="2675"/>
      <c r="J16" s="2675"/>
      <c r="K16" s="2675"/>
      <c r="L16" s="2675"/>
      <c r="M16" s="2675"/>
      <c r="N16" s="2675"/>
      <c r="O16" s="2675"/>
      <c r="P16" s="2675"/>
      <c r="Q16" s="2675"/>
      <c r="R16" s="2675"/>
      <c r="S16" s="2675"/>
      <c r="T16" s="2675"/>
      <c r="U16" s="2675"/>
      <c r="V16" s="2675"/>
      <c r="W16" s="2675"/>
      <c r="X16" s="2675"/>
      <c r="Y16" s="2675"/>
      <c r="Z16" s="2675"/>
      <c r="AA16" s="2675"/>
      <c r="AB16" s="2675"/>
      <c r="AC16" s="2675"/>
      <c r="AD16" s="2675"/>
      <c r="AE16" s="2675"/>
      <c r="AF16" s="2675"/>
      <c r="AG16" s="2675"/>
      <c r="AH16" s="2675"/>
      <c r="AI16" s="2675"/>
      <c r="AJ16" s="2675"/>
      <c r="AK16" s="2675"/>
      <c r="AL16" s="2675"/>
      <c r="AM16" s="2675"/>
      <c r="AN16" s="2675"/>
      <c r="AO16" s="595"/>
      <c r="AP16" s="595"/>
      <c r="AQ16" s="29"/>
      <c r="AR16" s="29"/>
      <c r="AS16" s="29"/>
      <c r="AT16" s="29"/>
      <c r="AU16" s="29"/>
      <c r="AV16" s="29"/>
      <c r="AW16" s="29"/>
      <c r="AX16" s="29"/>
      <c r="AY16" s="29"/>
    </row>
    <row r="17" spans="1:51" ht="18" customHeight="1">
      <c r="A17" s="595"/>
      <c r="B17" s="595"/>
      <c r="C17" s="2676" t="s">
        <v>3414</v>
      </c>
      <c r="D17" s="2676"/>
      <c r="E17" s="2676"/>
      <c r="F17" s="2676"/>
      <c r="G17" s="2676"/>
      <c r="H17" s="2676"/>
      <c r="I17" s="2676"/>
      <c r="J17" s="2676"/>
      <c r="K17" s="2676"/>
      <c r="L17" s="2676"/>
      <c r="M17" s="2676"/>
      <c r="N17" s="2676"/>
      <c r="O17" s="2676"/>
      <c r="P17" s="2676"/>
      <c r="Q17" s="2676"/>
      <c r="R17" s="2676"/>
      <c r="S17" s="2676"/>
      <c r="T17" s="2676"/>
      <c r="U17" s="2676"/>
      <c r="V17" s="2676"/>
      <c r="W17" s="2676"/>
      <c r="X17" s="2676"/>
      <c r="Y17" s="2676"/>
      <c r="Z17" s="2676"/>
      <c r="AA17" s="2676"/>
      <c r="AB17" s="2676"/>
      <c r="AC17" s="2676"/>
      <c r="AD17" s="2676"/>
      <c r="AE17" s="2676"/>
      <c r="AF17" s="2676"/>
      <c r="AG17" s="2676"/>
      <c r="AH17" s="2676"/>
      <c r="AI17" s="2676"/>
      <c r="AJ17" s="2676"/>
      <c r="AK17" s="2676"/>
      <c r="AL17" s="2676"/>
      <c r="AM17" s="2676"/>
      <c r="AN17" s="2676"/>
      <c r="AO17" s="595"/>
      <c r="AP17" s="595"/>
      <c r="AQ17" s="29"/>
      <c r="AR17" s="29"/>
      <c r="AS17" s="29"/>
      <c r="AT17" s="29"/>
      <c r="AU17" s="29"/>
      <c r="AV17" s="29"/>
      <c r="AW17" s="29"/>
      <c r="AX17" s="29"/>
      <c r="AY17" s="29"/>
    </row>
    <row r="18" spans="1:51" s="460" customFormat="1" ht="11.25" customHeight="1">
      <c r="A18" s="595"/>
      <c r="B18" s="595"/>
      <c r="C18" s="2677"/>
      <c r="D18" s="2677"/>
      <c r="E18" s="2677"/>
      <c r="F18" s="2677"/>
      <c r="G18" s="2677"/>
      <c r="H18" s="2677"/>
      <c r="I18" s="2677"/>
      <c r="J18" s="2677"/>
      <c r="K18" s="2677"/>
      <c r="L18" s="2677"/>
      <c r="M18" s="2677"/>
      <c r="N18" s="2677"/>
      <c r="O18" s="2677"/>
      <c r="P18" s="2677"/>
      <c r="Q18" s="2677"/>
      <c r="R18" s="2677"/>
      <c r="S18" s="2677"/>
      <c r="T18" s="2677"/>
      <c r="U18" s="2677"/>
      <c r="V18" s="2677"/>
      <c r="W18" s="2677"/>
      <c r="X18" s="2677"/>
      <c r="Y18" s="2677"/>
      <c r="Z18" s="2677"/>
      <c r="AA18" s="2677"/>
      <c r="AB18" s="2677"/>
      <c r="AC18" s="2677"/>
      <c r="AD18" s="2677"/>
      <c r="AE18" s="2677"/>
      <c r="AF18" s="2677"/>
      <c r="AG18" s="2677"/>
      <c r="AH18" s="2677"/>
      <c r="AI18" s="2677"/>
      <c r="AJ18" s="2677"/>
      <c r="AK18" s="2677"/>
      <c r="AL18" s="2677"/>
      <c r="AM18" s="2677"/>
      <c r="AN18" s="2677"/>
      <c r="AO18" s="595"/>
      <c r="AP18" s="595"/>
      <c r="AQ18" s="461"/>
      <c r="AR18" s="461"/>
      <c r="AS18" s="461"/>
      <c r="AT18" s="461"/>
      <c r="AU18" s="461"/>
      <c r="AV18" s="461"/>
      <c r="AW18" s="461"/>
      <c r="AX18" s="461"/>
      <c r="AY18" s="461"/>
    </row>
    <row r="19" spans="1:51" s="259" customFormat="1" ht="18.75" customHeight="1" thickBot="1">
      <c r="A19" s="595"/>
      <c r="B19" s="595"/>
      <c r="C19" s="2678" t="s">
        <v>3561</v>
      </c>
      <c r="D19" s="2678"/>
      <c r="E19" s="2678"/>
      <c r="F19" s="2679">
        <f>★入力画面!AE285</f>
        <v>600000</v>
      </c>
      <c r="G19" s="2679"/>
      <c r="H19" s="2679"/>
      <c r="I19" s="2679"/>
      <c r="J19" s="2679"/>
      <c r="K19" s="2679"/>
      <c r="L19" s="2679"/>
      <c r="M19" s="2679"/>
      <c r="N19" s="2679"/>
      <c r="O19" s="2679"/>
      <c r="P19" s="2678" t="s">
        <v>3562</v>
      </c>
      <c r="Q19" s="2678"/>
      <c r="R19" s="2674"/>
      <c r="S19" s="2674"/>
      <c r="T19" s="2674"/>
      <c r="U19" s="2674"/>
      <c r="V19" s="2674"/>
      <c r="W19" s="2674"/>
      <c r="X19" s="2674"/>
      <c r="Y19" s="2674"/>
      <c r="Z19" s="2674"/>
      <c r="AA19" s="2674"/>
      <c r="AB19" s="2674"/>
      <c r="AC19" s="2674"/>
      <c r="AD19" s="2674"/>
      <c r="AE19" s="2674"/>
      <c r="AF19" s="2674"/>
      <c r="AG19" s="2674"/>
      <c r="AH19" s="2674"/>
      <c r="AI19" s="2674"/>
      <c r="AJ19" s="2674"/>
      <c r="AK19" s="2674"/>
      <c r="AL19" s="2674"/>
      <c r="AM19" s="2674"/>
      <c r="AN19" s="2674"/>
      <c r="AO19" s="595"/>
      <c r="AP19" s="595"/>
      <c r="AQ19" s="469"/>
      <c r="AR19" s="469"/>
      <c r="AS19" s="469"/>
      <c r="AT19" s="469"/>
      <c r="AU19" s="469"/>
      <c r="AV19" s="469"/>
      <c r="AW19" s="469"/>
      <c r="AX19" s="469"/>
      <c r="AY19" s="469"/>
    </row>
    <row r="20" spans="1:51" s="259" customFormat="1" ht="7.5" customHeight="1">
      <c r="A20" s="595"/>
      <c r="B20" s="595"/>
      <c r="C20" s="2674"/>
      <c r="D20" s="2674"/>
      <c r="E20" s="2674"/>
      <c r="F20" s="2674"/>
      <c r="G20" s="2674"/>
      <c r="H20" s="2674"/>
      <c r="I20" s="2674"/>
      <c r="J20" s="2674"/>
      <c r="K20" s="2674"/>
      <c r="L20" s="2674"/>
      <c r="M20" s="2674"/>
      <c r="N20" s="2674"/>
      <c r="O20" s="2674"/>
      <c r="P20" s="2674"/>
      <c r="Q20" s="2674"/>
      <c r="R20" s="2674"/>
      <c r="S20" s="2674"/>
      <c r="T20" s="2674"/>
      <c r="U20" s="2674"/>
      <c r="V20" s="2674"/>
      <c r="W20" s="2674"/>
      <c r="X20" s="2674"/>
      <c r="Y20" s="2674"/>
      <c r="Z20" s="2674"/>
      <c r="AA20" s="2674"/>
      <c r="AB20" s="2674"/>
      <c r="AC20" s="2674"/>
      <c r="AD20" s="2674"/>
      <c r="AE20" s="2674"/>
      <c r="AF20" s="2674"/>
      <c r="AG20" s="2674"/>
      <c r="AH20" s="2674"/>
      <c r="AI20" s="2674"/>
      <c r="AJ20" s="2674"/>
      <c r="AK20" s="2674"/>
      <c r="AL20" s="2674"/>
      <c r="AM20" s="2674"/>
      <c r="AN20" s="2674"/>
      <c r="AO20" s="595"/>
      <c r="AP20" s="595"/>
      <c r="AQ20" s="469"/>
      <c r="AR20" s="469"/>
      <c r="AS20" s="469"/>
      <c r="AT20" s="469"/>
      <c r="AU20" s="469"/>
      <c r="AV20" s="469"/>
      <c r="AW20" s="469"/>
      <c r="AX20" s="469"/>
      <c r="AY20" s="469"/>
    </row>
    <row r="21" spans="1:51" s="259" customFormat="1" ht="15" customHeight="1">
      <c r="A21" s="595"/>
      <c r="B21" s="595"/>
      <c r="C21" s="2665" t="s">
        <v>3563</v>
      </c>
      <c r="D21" s="2665"/>
      <c r="E21" s="2665"/>
      <c r="F21" s="2665"/>
      <c r="G21" s="2665"/>
      <c r="H21" s="2665"/>
      <c r="I21" s="2665"/>
      <c r="J21" s="2665"/>
      <c r="K21" s="2665"/>
      <c r="L21" s="2665"/>
      <c r="M21" s="2665"/>
      <c r="N21" s="2665"/>
      <c r="O21" s="2665"/>
      <c r="P21" s="2665"/>
      <c r="Q21" s="2665"/>
      <c r="R21" s="2665"/>
      <c r="S21" s="2665"/>
      <c r="T21" s="2665"/>
      <c r="U21" s="2665"/>
      <c r="V21" s="2665"/>
      <c r="W21" s="2666">
        <f>★入力画面!S285</f>
        <v>0</v>
      </c>
      <c r="X21" s="2666"/>
      <c r="Y21" s="2666"/>
      <c r="Z21" s="2666"/>
      <c r="AA21" s="2667" t="s">
        <v>3562</v>
      </c>
      <c r="AB21" s="2667"/>
      <c r="AC21" s="2667"/>
      <c r="AD21" s="2667"/>
      <c r="AE21" s="2667"/>
      <c r="AF21" s="2667"/>
      <c r="AG21" s="2667"/>
      <c r="AH21" s="2667"/>
      <c r="AI21" s="2667"/>
      <c r="AJ21" s="2667"/>
      <c r="AK21" s="2667"/>
      <c r="AL21" s="2667"/>
      <c r="AM21" s="2667"/>
      <c r="AN21" s="2667"/>
      <c r="AO21" s="595"/>
      <c r="AP21" s="595"/>
      <c r="AQ21" s="469"/>
      <c r="AR21" s="469"/>
      <c r="AS21" s="469"/>
      <c r="AT21" s="469"/>
      <c r="AU21" s="469"/>
      <c r="AV21" s="469"/>
      <c r="AW21" s="469"/>
      <c r="AX21" s="469"/>
      <c r="AY21" s="469"/>
    </row>
    <row r="22" spans="1:51" s="259" customFormat="1" ht="7.5" customHeight="1">
      <c r="A22" s="595"/>
      <c r="B22" s="595"/>
      <c r="C22" s="2668"/>
      <c r="D22" s="2668"/>
      <c r="E22" s="2668"/>
      <c r="F22" s="2668"/>
      <c r="G22" s="2668"/>
      <c r="H22" s="2668"/>
      <c r="I22" s="2668"/>
      <c r="J22" s="2668"/>
      <c r="K22" s="2668"/>
      <c r="L22" s="2668"/>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595"/>
      <c r="AP22" s="595"/>
      <c r="AQ22" s="469"/>
      <c r="AR22" s="469"/>
      <c r="AS22" s="469"/>
      <c r="AT22" s="469"/>
      <c r="AU22" s="469"/>
      <c r="AV22" s="469"/>
      <c r="AW22" s="469"/>
      <c r="AX22" s="469"/>
      <c r="AY22" s="469"/>
    </row>
    <row r="23" spans="1:51" s="144" customFormat="1" ht="30" customHeight="1">
      <c r="A23" s="595"/>
      <c r="B23" s="595"/>
      <c r="C23" s="2660" t="s">
        <v>3564</v>
      </c>
      <c r="D23" s="2661"/>
      <c r="E23" s="2661"/>
      <c r="F23" s="2661"/>
      <c r="G23" s="2661"/>
      <c r="H23" s="2661"/>
      <c r="I23" s="2661"/>
      <c r="J23" s="2661"/>
      <c r="K23" s="2662"/>
      <c r="L23" s="2669" t="str">
        <f>IF(★入力画面!$W$295="","大臣･千葉県知事（　　　）第　       　　　号",★入力画面!$BL$295)</f>
        <v>大臣･千葉県知事（　　　）第　       　　　号</v>
      </c>
      <c r="M23" s="2670"/>
      <c r="N23" s="2670"/>
      <c r="O23" s="2670"/>
      <c r="P23" s="2670"/>
      <c r="Q23" s="2670"/>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2"/>
      <c r="AO23" s="595"/>
      <c r="AP23" s="595"/>
      <c r="AQ23" s="112"/>
      <c r="AR23" s="112"/>
      <c r="AS23" s="112"/>
      <c r="AT23" s="112"/>
      <c r="AU23" s="112"/>
      <c r="AV23" s="112"/>
      <c r="AW23" s="112"/>
      <c r="AX23" s="112"/>
      <c r="AY23" s="112"/>
    </row>
    <row r="24" spans="1:51" s="144" customFormat="1" ht="30" customHeight="1">
      <c r="A24" s="595"/>
      <c r="B24" s="595"/>
      <c r="C24" s="2601" t="s">
        <v>3565</v>
      </c>
      <c r="D24" s="2602"/>
      <c r="E24" s="2602"/>
      <c r="F24" s="2602"/>
      <c r="G24" s="2602"/>
      <c r="H24" s="2602"/>
      <c r="I24" s="2602"/>
      <c r="J24" s="2602"/>
      <c r="K24" s="2603"/>
      <c r="L24" s="2657" t="str">
        <f>★入力画面!BL297</f>
        <v>　　　年　　月　　日</v>
      </c>
      <c r="M24" s="2658"/>
      <c r="N24" s="2658"/>
      <c r="O24" s="2658"/>
      <c r="P24" s="2658"/>
      <c r="Q24" s="2658"/>
      <c r="R24" s="2658"/>
      <c r="S24" s="2658"/>
      <c r="T24" s="2658"/>
      <c r="U24" s="2658"/>
      <c r="V24" s="2658"/>
      <c r="W24" s="2658"/>
      <c r="X24" s="2658"/>
      <c r="Y24" s="2663"/>
      <c r="Z24" s="2663"/>
      <c r="AA24" s="2663"/>
      <c r="AB24" s="2663"/>
      <c r="AC24" s="2663"/>
      <c r="AD24" s="2663"/>
      <c r="AE24" s="2663"/>
      <c r="AF24" s="2663"/>
      <c r="AG24" s="2663"/>
      <c r="AH24" s="2663"/>
      <c r="AI24" s="2663"/>
      <c r="AJ24" s="2663"/>
      <c r="AK24" s="2663"/>
      <c r="AL24" s="2663"/>
      <c r="AM24" s="2663"/>
      <c r="AN24" s="2664"/>
      <c r="AO24" s="595"/>
      <c r="AP24" s="595"/>
      <c r="AQ24" s="112"/>
      <c r="AR24" s="112"/>
      <c r="AS24" s="112"/>
      <c r="AT24" s="112"/>
      <c r="AU24" s="112"/>
      <c r="AV24" s="112"/>
      <c r="AW24" s="112"/>
      <c r="AX24" s="112"/>
      <c r="AY24" s="112"/>
    </row>
    <row r="25" spans="1:51" s="144" customFormat="1" ht="30" customHeight="1">
      <c r="A25" s="595"/>
      <c r="B25" s="595"/>
      <c r="C25" s="2660" t="s">
        <v>3566</v>
      </c>
      <c r="D25" s="2661"/>
      <c r="E25" s="2661"/>
      <c r="F25" s="2661"/>
      <c r="G25" s="2661"/>
      <c r="H25" s="2661"/>
      <c r="I25" s="2661"/>
      <c r="J25" s="2661"/>
      <c r="K25" s="2662"/>
      <c r="L25" s="2657" t="str">
        <f>IF(★入力画面!BO298="", "　　　年　　月　　日　～", ★入力画面!BO298&amp;"から")</f>
        <v>　　　年　　月　　日　～</v>
      </c>
      <c r="M25" s="2658"/>
      <c r="N25" s="2658"/>
      <c r="O25" s="2658"/>
      <c r="P25" s="2658"/>
      <c r="Q25" s="2658"/>
      <c r="R25" s="2658"/>
      <c r="S25" s="2658"/>
      <c r="T25" s="2658"/>
      <c r="U25" s="2658"/>
      <c r="V25" s="2658"/>
      <c r="W25" s="2658"/>
      <c r="X25" s="2658"/>
      <c r="Y25" s="2658"/>
      <c r="Z25" s="2659" t="str">
        <f>IF(★入力画面!BP298="", "　　　年　　月　　日　まで", ★入力画面!BP298&amp;"まで")</f>
        <v>　　　年　　月　　日　まで</v>
      </c>
      <c r="AA25" s="1253"/>
      <c r="AB25" s="1253"/>
      <c r="AC25" s="1253"/>
      <c r="AD25" s="1253"/>
      <c r="AE25" s="1253"/>
      <c r="AF25" s="1253"/>
      <c r="AG25" s="1253"/>
      <c r="AH25" s="1253"/>
      <c r="AI25" s="1253"/>
      <c r="AJ25" s="1253"/>
      <c r="AK25" s="1253"/>
      <c r="AL25" s="1253"/>
      <c r="AM25" s="1253"/>
      <c r="AN25" s="1254"/>
      <c r="AO25" s="595"/>
      <c r="AP25" s="595"/>
      <c r="AQ25" s="112"/>
      <c r="AR25" s="112"/>
      <c r="AS25" s="112"/>
      <c r="AT25" s="112"/>
      <c r="AU25" s="112"/>
      <c r="AV25" s="112"/>
      <c r="AW25" s="112"/>
      <c r="AX25" s="112"/>
      <c r="AY25" s="112"/>
    </row>
    <row r="26" spans="1:51" s="144" customFormat="1" ht="15.6" customHeight="1">
      <c r="A26" s="595"/>
      <c r="B26" s="595"/>
      <c r="C26" s="2601" t="s">
        <v>0</v>
      </c>
      <c r="D26" s="2602"/>
      <c r="E26" s="2602"/>
      <c r="F26" s="2602"/>
      <c r="G26" s="2602"/>
      <c r="H26" s="2602"/>
      <c r="I26" s="2602"/>
      <c r="J26" s="2602"/>
      <c r="K26" s="2603"/>
      <c r="L26" s="2633" t="s">
        <v>2</v>
      </c>
      <c r="M26" s="2634"/>
      <c r="N26" s="2635">
        <f>★入力画面!M15</f>
        <v>0</v>
      </c>
      <c r="O26" s="2635"/>
      <c r="P26" s="2635"/>
      <c r="Q26" s="2635"/>
      <c r="R26" s="2635"/>
      <c r="S26" s="2635"/>
      <c r="T26" s="2635"/>
      <c r="U26" s="2635"/>
      <c r="V26" s="2635"/>
      <c r="W26" s="2635"/>
      <c r="X26" s="2635"/>
      <c r="Y26" s="2635"/>
      <c r="Z26" s="2635"/>
      <c r="AA26" s="2635"/>
      <c r="AB26" s="2635"/>
      <c r="AC26" s="2635"/>
      <c r="AD26" s="2635"/>
      <c r="AE26" s="2636"/>
      <c r="AF26" s="2648" t="s">
        <v>3567</v>
      </c>
      <c r="AG26" s="2649"/>
      <c r="AH26" s="2650"/>
      <c r="AI26" s="2654" t="str">
        <f>★入力画面!BL37</f>
        <v>　　　年　　月　　日</v>
      </c>
      <c r="AJ26" s="2626"/>
      <c r="AK26" s="2626"/>
      <c r="AL26" s="2626"/>
      <c r="AM26" s="2626"/>
      <c r="AN26" s="2655"/>
      <c r="AO26" s="595"/>
      <c r="AP26" s="595"/>
      <c r="AQ26" s="112"/>
      <c r="AR26" s="112"/>
      <c r="AS26" s="112"/>
      <c r="AT26" s="112"/>
      <c r="AU26" s="112"/>
      <c r="AV26" s="112"/>
      <c r="AW26" s="112"/>
      <c r="AX26" s="112"/>
      <c r="AY26" s="112"/>
    </row>
    <row r="27" spans="1:51" s="144" customFormat="1" ht="27.6" customHeight="1">
      <c r="A27" s="595"/>
      <c r="B27" s="595"/>
      <c r="C27" s="2630"/>
      <c r="D27" s="2631"/>
      <c r="E27" s="2631"/>
      <c r="F27" s="2631"/>
      <c r="G27" s="2631"/>
      <c r="H27" s="2631"/>
      <c r="I27" s="2631"/>
      <c r="J27" s="2631"/>
      <c r="K27" s="2632"/>
      <c r="L27" s="2613"/>
      <c r="M27" s="2614"/>
      <c r="N27" s="2615">
        <f>★入力画面!M18</f>
        <v>0</v>
      </c>
      <c r="O27" s="2615"/>
      <c r="P27" s="2615"/>
      <c r="Q27" s="2615"/>
      <c r="R27" s="2615"/>
      <c r="S27" s="2615"/>
      <c r="T27" s="2615"/>
      <c r="U27" s="2615"/>
      <c r="V27" s="2615"/>
      <c r="W27" s="2615"/>
      <c r="X27" s="2615"/>
      <c r="Y27" s="2615"/>
      <c r="Z27" s="2615"/>
      <c r="AA27" s="2615"/>
      <c r="AB27" s="2615"/>
      <c r="AC27" s="2615"/>
      <c r="AD27" s="2615"/>
      <c r="AE27" s="2616"/>
      <c r="AF27" s="2651"/>
      <c r="AG27" s="2652"/>
      <c r="AH27" s="2653"/>
      <c r="AI27" s="2627"/>
      <c r="AJ27" s="2628"/>
      <c r="AK27" s="2628"/>
      <c r="AL27" s="2628"/>
      <c r="AM27" s="2628"/>
      <c r="AN27" s="2656"/>
      <c r="AO27" s="595"/>
      <c r="AP27" s="595"/>
      <c r="AQ27" s="112"/>
      <c r="AR27" s="112"/>
      <c r="AS27" s="112"/>
      <c r="AT27" s="112"/>
      <c r="AU27" s="112"/>
      <c r="AV27" s="112"/>
      <c r="AW27" s="112"/>
      <c r="AX27" s="112"/>
      <c r="AY27" s="112"/>
    </row>
    <row r="28" spans="1:51" s="144" customFormat="1" ht="15.6" customHeight="1">
      <c r="A28" s="595"/>
      <c r="B28" s="595"/>
      <c r="C28" s="2601" t="s">
        <v>3501</v>
      </c>
      <c r="D28" s="2602"/>
      <c r="E28" s="2602"/>
      <c r="F28" s="2602"/>
      <c r="G28" s="2602"/>
      <c r="H28" s="2602"/>
      <c r="I28" s="2602"/>
      <c r="J28" s="2602"/>
      <c r="K28" s="2603"/>
      <c r="L28" s="2633" t="s">
        <v>3568</v>
      </c>
      <c r="M28" s="2634"/>
      <c r="N28" s="2635">
        <f>★入力画面!M72</f>
        <v>0</v>
      </c>
      <c r="O28" s="2635"/>
      <c r="P28" s="2635"/>
      <c r="Q28" s="2635"/>
      <c r="R28" s="2635"/>
      <c r="S28" s="2635"/>
      <c r="T28" s="2636"/>
      <c r="U28" s="2637" t="s">
        <v>3569</v>
      </c>
      <c r="V28" s="2638"/>
      <c r="W28" s="2639"/>
      <c r="X28" s="2183" t="str">
        <f>★入力画面!BO83</f>
        <v/>
      </c>
      <c r="Y28" s="2643"/>
      <c r="Z28" s="2643"/>
      <c r="AA28" s="2643"/>
      <c r="AB28" s="2643"/>
      <c r="AC28" s="2643"/>
      <c r="AD28" s="2643"/>
      <c r="AE28" s="2644"/>
      <c r="AF28" s="2619" t="s">
        <v>61</v>
      </c>
      <c r="AG28" s="2620"/>
      <c r="AH28" s="2621"/>
      <c r="AI28" s="2625" t="str">
        <f>★入力画面!BL76</f>
        <v>　　　年　　月　　日</v>
      </c>
      <c r="AJ28" s="2626"/>
      <c r="AK28" s="2626"/>
      <c r="AL28" s="2626"/>
      <c r="AM28" s="2626"/>
      <c r="AN28" s="1825"/>
      <c r="AO28" s="595"/>
      <c r="AP28" s="595"/>
      <c r="AQ28" s="112"/>
      <c r="AR28" s="112"/>
      <c r="AS28" s="112"/>
      <c r="AT28" s="112"/>
      <c r="AU28" s="112"/>
      <c r="AV28" s="112"/>
      <c r="AW28" s="112"/>
      <c r="AX28" s="112"/>
      <c r="AY28" s="112"/>
    </row>
    <row r="29" spans="1:51" s="144" customFormat="1" ht="27.6" customHeight="1">
      <c r="A29" s="595"/>
      <c r="B29" s="595"/>
      <c r="C29" s="2630"/>
      <c r="D29" s="2631"/>
      <c r="E29" s="2631"/>
      <c r="F29" s="2631"/>
      <c r="G29" s="2631"/>
      <c r="H29" s="2631"/>
      <c r="I29" s="2631"/>
      <c r="J29" s="2631"/>
      <c r="K29" s="2632"/>
      <c r="L29" s="2613"/>
      <c r="M29" s="2614"/>
      <c r="N29" s="2615">
        <f>★入力画面!M74</f>
        <v>0</v>
      </c>
      <c r="O29" s="2615"/>
      <c r="P29" s="2615"/>
      <c r="Q29" s="2615"/>
      <c r="R29" s="2615"/>
      <c r="S29" s="2615"/>
      <c r="T29" s="468"/>
      <c r="U29" s="2640"/>
      <c r="V29" s="2641"/>
      <c r="W29" s="2642"/>
      <c r="X29" s="2645"/>
      <c r="Y29" s="2646"/>
      <c r="Z29" s="2646"/>
      <c r="AA29" s="2646"/>
      <c r="AB29" s="2646"/>
      <c r="AC29" s="2646"/>
      <c r="AD29" s="2646"/>
      <c r="AE29" s="2647"/>
      <c r="AF29" s="2622"/>
      <c r="AG29" s="2623"/>
      <c r="AH29" s="2624"/>
      <c r="AI29" s="2627"/>
      <c r="AJ29" s="2628"/>
      <c r="AK29" s="2628"/>
      <c r="AL29" s="2628"/>
      <c r="AM29" s="2628"/>
      <c r="AN29" s="2629"/>
      <c r="AO29" s="595"/>
      <c r="AP29" s="595"/>
      <c r="AQ29" s="112"/>
      <c r="AR29" s="112"/>
      <c r="AS29" s="112"/>
      <c r="AT29" s="112"/>
      <c r="AU29" s="112"/>
      <c r="AV29" s="112"/>
      <c r="AW29" s="112"/>
      <c r="AX29" s="112"/>
      <c r="AY29" s="112"/>
    </row>
    <row r="30" spans="1:51" s="144" customFormat="1" ht="15.6" customHeight="1">
      <c r="A30" s="595"/>
      <c r="B30" s="595"/>
      <c r="C30" s="2601" t="s">
        <v>3570</v>
      </c>
      <c r="D30" s="2602"/>
      <c r="E30" s="2602"/>
      <c r="F30" s="2602"/>
      <c r="G30" s="2602"/>
      <c r="H30" s="2602"/>
      <c r="I30" s="2602"/>
      <c r="J30" s="2602"/>
      <c r="K30" s="2603"/>
      <c r="L30" s="2607" t="s">
        <v>3</v>
      </c>
      <c r="M30" s="2608"/>
      <c r="N30" s="2609" t="str">
        <f>★入力画面!BL78</f>
        <v/>
      </c>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10"/>
      <c r="AO30" s="595"/>
      <c r="AP30" s="595"/>
      <c r="AQ30" s="112"/>
      <c r="AR30" s="112"/>
      <c r="AS30" s="112"/>
      <c r="AT30" s="112"/>
      <c r="AU30" s="112"/>
      <c r="AV30" s="112"/>
      <c r="AW30" s="112"/>
      <c r="AX30" s="112"/>
      <c r="AY30" s="112"/>
    </row>
    <row r="31" spans="1:51" s="144" customFormat="1" ht="27.6" customHeight="1">
      <c r="A31" s="595"/>
      <c r="B31" s="595"/>
      <c r="C31" s="2604"/>
      <c r="D31" s="2605"/>
      <c r="E31" s="2605"/>
      <c r="F31" s="2605"/>
      <c r="G31" s="2605"/>
      <c r="H31" s="2605"/>
      <c r="I31" s="2605"/>
      <c r="J31" s="2605"/>
      <c r="K31" s="2606"/>
      <c r="L31" s="2613"/>
      <c r="M31" s="2614"/>
      <c r="N31" s="2615">
        <f>★入力画面!M80</f>
        <v>0</v>
      </c>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6"/>
      <c r="AO31" s="595"/>
      <c r="AP31" s="595"/>
      <c r="AQ31" s="112"/>
      <c r="AR31" s="112"/>
      <c r="AS31" s="112"/>
      <c r="AT31" s="112"/>
      <c r="AU31" s="112"/>
      <c r="AV31" s="112"/>
      <c r="AW31" s="112"/>
      <c r="AX31" s="112"/>
      <c r="AY31" s="112"/>
    </row>
    <row r="32" spans="1:51" s="144" customFormat="1" ht="12.6" customHeight="1">
      <c r="A32" s="595"/>
      <c r="B32" s="595"/>
      <c r="C32" s="2601" t="s">
        <v>3571</v>
      </c>
      <c r="D32" s="2602"/>
      <c r="E32" s="2602"/>
      <c r="F32" s="2602"/>
      <c r="G32" s="2602"/>
      <c r="H32" s="2602"/>
      <c r="I32" s="2602"/>
      <c r="J32" s="2602"/>
      <c r="K32" s="2603"/>
      <c r="L32" s="2607" t="s">
        <v>3</v>
      </c>
      <c r="M32" s="2608"/>
      <c r="N32" s="2609" t="str">
        <f>★入力画面!BL24</f>
        <v/>
      </c>
      <c r="O32" s="2609"/>
      <c r="P32" s="2609"/>
      <c r="Q32" s="2609"/>
      <c r="R32" s="2609"/>
      <c r="S32" s="2609"/>
      <c r="T32" s="2609"/>
      <c r="U32" s="2609"/>
      <c r="V32" s="2609"/>
      <c r="W32" s="2609"/>
      <c r="X32" s="2609"/>
      <c r="Y32" s="2609"/>
      <c r="Z32" s="2609"/>
      <c r="AA32" s="2609"/>
      <c r="AB32" s="2609"/>
      <c r="AC32" s="2609"/>
      <c r="AD32" s="2609"/>
      <c r="AE32" s="2609"/>
      <c r="AF32" s="2609"/>
      <c r="AG32" s="2610"/>
      <c r="AH32" s="2611" t="s">
        <v>3524</v>
      </c>
      <c r="AI32" s="2611"/>
      <c r="AJ32" s="2611"/>
      <c r="AK32" s="2611"/>
      <c r="AL32" s="2611"/>
      <c r="AM32" s="2611"/>
      <c r="AN32" s="2612"/>
      <c r="AO32" s="595"/>
      <c r="AP32" s="595"/>
      <c r="AQ32" s="112"/>
      <c r="AR32" s="112"/>
      <c r="AS32" s="112"/>
      <c r="AT32" s="112"/>
      <c r="AU32" s="112"/>
      <c r="AV32" s="112"/>
      <c r="AW32" s="112"/>
      <c r="AX32" s="112"/>
      <c r="AY32" s="112"/>
    </row>
    <row r="33" spans="1:51" s="144" customFormat="1" ht="35.450000000000003" customHeight="1">
      <c r="A33" s="595"/>
      <c r="B33" s="595"/>
      <c r="C33" s="2604"/>
      <c r="D33" s="2605"/>
      <c r="E33" s="2605"/>
      <c r="F33" s="2605"/>
      <c r="G33" s="2605"/>
      <c r="H33" s="2605"/>
      <c r="I33" s="2605"/>
      <c r="J33" s="2605"/>
      <c r="K33" s="2606"/>
      <c r="L33" s="2613"/>
      <c r="M33" s="2614"/>
      <c r="N33" s="2615" t="str">
        <f>★入力画面!BL30</f>
        <v/>
      </c>
      <c r="O33" s="2615"/>
      <c r="P33" s="2615"/>
      <c r="Q33" s="2615"/>
      <c r="R33" s="2615"/>
      <c r="S33" s="2615"/>
      <c r="T33" s="2615"/>
      <c r="U33" s="2615"/>
      <c r="V33" s="2615"/>
      <c r="W33" s="2615"/>
      <c r="X33" s="2615"/>
      <c r="Y33" s="2615"/>
      <c r="Z33" s="2615"/>
      <c r="AA33" s="2615"/>
      <c r="AB33" s="2615"/>
      <c r="AC33" s="2615"/>
      <c r="AD33" s="2615"/>
      <c r="AE33" s="2615"/>
      <c r="AF33" s="2615"/>
      <c r="AG33" s="2616"/>
      <c r="AH33" s="2617" t="str">
        <f>★入力画面!BL34</f>
        <v/>
      </c>
      <c r="AI33" s="2617"/>
      <c r="AJ33" s="2617"/>
      <c r="AK33" s="2617"/>
      <c r="AL33" s="2617"/>
      <c r="AM33" s="2617"/>
      <c r="AN33" s="2618"/>
      <c r="AO33" s="595"/>
      <c r="AP33" s="595"/>
      <c r="AQ33" s="112"/>
      <c r="AR33" s="112"/>
      <c r="AS33" s="112"/>
      <c r="AT33" s="112"/>
      <c r="AU33" s="112"/>
      <c r="AV33" s="112"/>
      <c r="AW33" s="112"/>
      <c r="AX33" s="112"/>
      <c r="AY33" s="112"/>
    </row>
    <row r="34" spans="1:51" s="144" customFormat="1" ht="12.6" customHeight="1">
      <c r="A34" s="595"/>
      <c r="B34" s="595"/>
      <c r="C34" s="2601" t="s">
        <v>3572</v>
      </c>
      <c r="D34" s="2602"/>
      <c r="E34" s="2602"/>
      <c r="F34" s="2602"/>
      <c r="G34" s="2602"/>
      <c r="H34" s="2602"/>
      <c r="I34" s="2602"/>
      <c r="J34" s="2602"/>
      <c r="K34" s="2603"/>
      <c r="L34" s="2607" t="s">
        <v>3</v>
      </c>
      <c r="M34" s="2608"/>
      <c r="N34" s="2609" t="str">
        <f>★入力画面!BL58</f>
        <v/>
      </c>
      <c r="O34" s="2609"/>
      <c r="P34" s="2609"/>
      <c r="Q34" s="2609"/>
      <c r="R34" s="2609"/>
      <c r="S34" s="2609"/>
      <c r="T34" s="2609"/>
      <c r="U34" s="2609"/>
      <c r="V34" s="2609"/>
      <c r="W34" s="2609"/>
      <c r="X34" s="2609"/>
      <c r="Y34" s="2609"/>
      <c r="Z34" s="2609"/>
      <c r="AA34" s="2609"/>
      <c r="AB34" s="2609"/>
      <c r="AC34" s="2609"/>
      <c r="AD34" s="2609"/>
      <c r="AE34" s="2609"/>
      <c r="AF34" s="2609"/>
      <c r="AG34" s="2610"/>
      <c r="AH34" s="2611" t="s">
        <v>3524</v>
      </c>
      <c r="AI34" s="2611"/>
      <c r="AJ34" s="2611"/>
      <c r="AK34" s="2611"/>
      <c r="AL34" s="2611"/>
      <c r="AM34" s="2611"/>
      <c r="AN34" s="2612"/>
      <c r="AO34" s="595"/>
      <c r="AP34" s="595"/>
      <c r="AQ34" s="112"/>
      <c r="AR34" s="112"/>
      <c r="AS34" s="112"/>
      <c r="AT34" s="112"/>
      <c r="AU34" s="112"/>
      <c r="AV34" s="112"/>
      <c r="AW34" s="112"/>
      <c r="AX34" s="112"/>
      <c r="AY34" s="112"/>
    </row>
    <row r="35" spans="1:51" s="144" customFormat="1" ht="35.450000000000003" customHeight="1">
      <c r="A35" s="595"/>
      <c r="B35" s="595"/>
      <c r="C35" s="2604"/>
      <c r="D35" s="2605"/>
      <c r="E35" s="2605"/>
      <c r="F35" s="2605"/>
      <c r="G35" s="2605"/>
      <c r="H35" s="2605"/>
      <c r="I35" s="2605"/>
      <c r="J35" s="2605"/>
      <c r="K35" s="2606"/>
      <c r="L35" s="2613"/>
      <c r="M35" s="2614"/>
      <c r="N35" s="2615" t="str">
        <f>★入力画面!BL64</f>
        <v/>
      </c>
      <c r="O35" s="2615"/>
      <c r="P35" s="2615"/>
      <c r="Q35" s="2615"/>
      <c r="R35" s="2615"/>
      <c r="S35" s="2615"/>
      <c r="T35" s="2615"/>
      <c r="U35" s="2615"/>
      <c r="V35" s="2615"/>
      <c r="W35" s="2615"/>
      <c r="X35" s="2615"/>
      <c r="Y35" s="2615"/>
      <c r="Z35" s="2615"/>
      <c r="AA35" s="2615"/>
      <c r="AB35" s="2615"/>
      <c r="AC35" s="2615"/>
      <c r="AD35" s="2615"/>
      <c r="AE35" s="2615"/>
      <c r="AF35" s="2615"/>
      <c r="AG35" s="2616"/>
      <c r="AH35" s="2617" t="str">
        <f>★入力画面!BL68</f>
        <v/>
      </c>
      <c r="AI35" s="2617"/>
      <c r="AJ35" s="2617"/>
      <c r="AK35" s="2617"/>
      <c r="AL35" s="2617"/>
      <c r="AM35" s="2617"/>
      <c r="AN35" s="2618"/>
      <c r="AO35" s="595"/>
      <c r="AP35" s="595"/>
      <c r="AQ35" s="112"/>
      <c r="AR35" s="112"/>
      <c r="AS35" s="112"/>
      <c r="AT35" s="112"/>
      <c r="AU35" s="112"/>
      <c r="AV35" s="112"/>
      <c r="AW35" s="112"/>
      <c r="AX35" s="112"/>
      <c r="AY35" s="112"/>
    </row>
    <row r="36" spans="1:51" s="144" customFormat="1" ht="15" customHeight="1">
      <c r="A36" s="595"/>
      <c r="B36" s="595"/>
      <c r="C36" s="2102"/>
      <c r="D36" s="2102"/>
      <c r="E36" s="2102"/>
      <c r="F36" s="2102"/>
      <c r="G36" s="2102"/>
      <c r="H36" s="2102"/>
      <c r="I36" s="2102"/>
      <c r="J36" s="2102"/>
      <c r="K36" s="2102"/>
      <c r="L36" s="2102"/>
      <c r="M36" s="2102"/>
      <c r="N36" s="2102"/>
      <c r="O36" s="2102"/>
      <c r="P36" s="2102"/>
      <c r="Q36" s="2102"/>
      <c r="R36" s="2102"/>
      <c r="S36" s="2102"/>
      <c r="T36" s="2102"/>
      <c r="U36" s="2102"/>
      <c r="V36" s="2102"/>
      <c r="W36" s="2102"/>
      <c r="X36" s="2102"/>
      <c r="Y36" s="2102"/>
      <c r="Z36" s="2102"/>
      <c r="AA36" s="2102"/>
      <c r="AB36" s="2102"/>
      <c r="AC36" s="2102"/>
      <c r="AD36" s="2102"/>
      <c r="AE36" s="2102"/>
      <c r="AF36" s="2102"/>
      <c r="AG36" s="2102"/>
      <c r="AH36" s="2102"/>
      <c r="AI36" s="2102"/>
      <c r="AJ36" s="2102"/>
      <c r="AK36" s="2102"/>
      <c r="AL36" s="2102"/>
      <c r="AM36" s="2102"/>
      <c r="AN36" s="2102"/>
      <c r="AO36" s="595"/>
      <c r="AP36" s="595"/>
      <c r="AQ36" s="112"/>
      <c r="AR36" s="112"/>
      <c r="AS36" s="112"/>
      <c r="AT36" s="112"/>
      <c r="AU36" s="112"/>
      <c r="AV36" s="112"/>
      <c r="AW36" s="112"/>
      <c r="AX36" s="112"/>
      <c r="AY36" s="112"/>
    </row>
    <row r="37" spans="1:51" s="144" customFormat="1" ht="21" customHeight="1">
      <c r="A37" s="595"/>
      <c r="B37" s="595"/>
      <c r="C37" s="2092"/>
      <c r="D37" s="2092"/>
      <c r="E37" s="2092"/>
      <c r="F37" s="2092"/>
      <c r="G37" s="2092"/>
      <c r="H37" s="2092"/>
      <c r="I37" s="2092"/>
      <c r="J37" s="2092"/>
      <c r="K37" s="2092"/>
      <c r="L37" s="2092"/>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595"/>
      <c r="AP37" s="595"/>
      <c r="AQ37" s="112"/>
      <c r="AR37" s="112"/>
      <c r="AS37" s="112"/>
      <c r="AT37" s="112"/>
      <c r="AU37" s="112"/>
      <c r="AV37" s="112"/>
      <c r="AW37" s="112"/>
      <c r="AX37" s="112"/>
      <c r="AY37" s="112"/>
    </row>
    <row r="38" spans="1:5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row>
  </sheetData>
  <sheetProtection algorithmName="SHA-512" hashValue="HrH2r0m+2VOKzj+MzFFpzDsDzbDEAK1/CdwuCPHfGskiNVS1Sz60MNneFVUEVOK3t4lRhZlRcQFahO6/C2suxw==" saltValue="B2XQaYXvdDD0y+g1f0/ZcQ==" spinCount="100000" sheet="1" objects="1" scenarios="1"/>
  <mergeCells count="79">
    <mergeCell ref="A1:B37"/>
    <mergeCell ref="C1:AI3"/>
    <mergeCell ref="AJ1:AN1"/>
    <mergeCell ref="AO1:AP37"/>
    <mergeCell ref="AJ2:AN2"/>
    <mergeCell ref="AJ3:AN3"/>
    <mergeCell ref="C4:X6"/>
    <mergeCell ref="Y4:AD4"/>
    <mergeCell ref="AE4:AN4"/>
    <mergeCell ref="Y5:AD5"/>
    <mergeCell ref="AE5:AN5"/>
    <mergeCell ref="Y6:AD6"/>
    <mergeCell ref="AE6:AN6"/>
    <mergeCell ref="C7:AN8"/>
    <mergeCell ref="C9:W9"/>
    <mergeCell ref="X9:AN11"/>
    <mergeCell ref="C10:W10"/>
    <mergeCell ref="C11:W11"/>
    <mergeCell ref="C20:AN20"/>
    <mergeCell ref="C12:AN12"/>
    <mergeCell ref="C13:AN13"/>
    <mergeCell ref="C14:AN14"/>
    <mergeCell ref="C15:AN15"/>
    <mergeCell ref="C16:AN16"/>
    <mergeCell ref="C17:AN17"/>
    <mergeCell ref="C18:AN18"/>
    <mergeCell ref="C19:E19"/>
    <mergeCell ref="F19:O19"/>
    <mergeCell ref="P19:Q19"/>
    <mergeCell ref="R19:AN19"/>
    <mergeCell ref="C21:V21"/>
    <mergeCell ref="W21:Z21"/>
    <mergeCell ref="AA21:AN21"/>
    <mergeCell ref="C22:AN22"/>
    <mergeCell ref="C23:K23"/>
    <mergeCell ref="L23:AN23"/>
    <mergeCell ref="L25:Y25"/>
    <mergeCell ref="Z25:AN25"/>
    <mergeCell ref="C25:K25"/>
    <mergeCell ref="C24:K24"/>
    <mergeCell ref="Y24:AN24"/>
    <mergeCell ref="L24:X24"/>
    <mergeCell ref="C26:K27"/>
    <mergeCell ref="L26:M26"/>
    <mergeCell ref="N26:AE26"/>
    <mergeCell ref="AF26:AH27"/>
    <mergeCell ref="AI26:AN27"/>
    <mergeCell ref="L27:M27"/>
    <mergeCell ref="N27:AE27"/>
    <mergeCell ref="L29:M29"/>
    <mergeCell ref="N29:S29"/>
    <mergeCell ref="AF28:AH29"/>
    <mergeCell ref="AI28:AN29"/>
    <mergeCell ref="C30:K31"/>
    <mergeCell ref="L30:M30"/>
    <mergeCell ref="N30:AN30"/>
    <mergeCell ref="L31:M31"/>
    <mergeCell ref="N31:AN31"/>
    <mergeCell ref="C28:K29"/>
    <mergeCell ref="L28:M28"/>
    <mergeCell ref="N28:T28"/>
    <mergeCell ref="U28:W29"/>
    <mergeCell ref="X28:AE29"/>
    <mergeCell ref="C37:AN37"/>
    <mergeCell ref="C36:AN36"/>
    <mergeCell ref="C34:K35"/>
    <mergeCell ref="L34:M34"/>
    <mergeCell ref="N34:AG34"/>
    <mergeCell ref="AH34:AN34"/>
    <mergeCell ref="L35:M35"/>
    <mergeCell ref="N35:AG35"/>
    <mergeCell ref="AH35:AN35"/>
    <mergeCell ref="C32:K33"/>
    <mergeCell ref="L32:M32"/>
    <mergeCell ref="N32:AG32"/>
    <mergeCell ref="AH32:AN32"/>
    <mergeCell ref="L33:M33"/>
    <mergeCell ref="N33:AG33"/>
    <mergeCell ref="AH33:AN33"/>
  </mergeCells>
  <phoneticPr fontId="23"/>
  <dataValidations count="1">
    <dataValidation imeMode="hiragana" allowBlank="1" showInputMessage="1" showErrorMessage="1" sqref="AK4:AN6 P19 R19 F19 X9 AO1 D21 C4 AI26 AJ1 AI28 L28 AJ3:AJ6 X28 L30 C32 AF28 L32 C34 A1 AH32:AH35 A38:AP1048576 C1 C7:D7 U28 Y4:AI6 AF26 L34 L26 C36:C37 D12:D15 C9:C15 C17:C25 D17:D19 AQ18:XFD18 AQ2:AY2" xr:uid="{048C1892-015B-44EF-820A-3C51813644D8}"/>
  </dataValidations>
  <printOptions horizontalCentered="1"/>
  <pageMargins left="0" right="0" top="0" bottom="0" header="0.31496062992125984" footer="0.31496062992125984"/>
  <pageSetup paperSize="9" scale="9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theme="8" tint="0.59999389629810485"/>
    <pageSetUpPr fitToPage="1"/>
  </sheetPr>
  <dimension ref="A1:AX61"/>
  <sheetViews>
    <sheetView topLeftCell="A28" workbookViewId="0">
      <selection sqref="A1:C60"/>
    </sheetView>
  </sheetViews>
  <sheetFormatPr defaultColWidth="9" defaultRowHeight="15" customHeight="1"/>
  <cols>
    <col min="1" max="1" width="2.75" style="99" customWidth="1"/>
    <col min="2" max="40" width="2.5" style="99" customWidth="1"/>
    <col min="41" max="41" width="2.75" style="99" customWidth="1"/>
    <col min="42" max="50" width="2.5" style="99" customWidth="1"/>
    <col min="51" max="16384" width="9" style="99"/>
  </cols>
  <sheetData>
    <row r="1" spans="1:50" ht="15" customHeight="1">
      <c r="A1" s="2688"/>
      <c r="B1" s="2688"/>
      <c r="C1" s="2688"/>
      <c r="D1" s="2688"/>
      <c r="E1" s="2688"/>
      <c r="F1" s="2688"/>
      <c r="G1" s="2688"/>
      <c r="H1" s="2688"/>
      <c r="I1" s="2688"/>
      <c r="J1" s="2688"/>
      <c r="K1" s="2688"/>
      <c r="L1" s="2688"/>
      <c r="M1" s="2688"/>
      <c r="N1" s="2688"/>
      <c r="O1" s="2688"/>
      <c r="P1" s="2688"/>
      <c r="Q1" s="2688"/>
      <c r="R1" s="2688"/>
      <c r="S1" s="2688"/>
      <c r="T1" s="2688"/>
      <c r="U1" s="104" t="s">
        <v>2773</v>
      </c>
      <c r="V1" s="2688"/>
      <c r="W1" s="2688"/>
      <c r="X1" s="2688"/>
      <c r="Y1" s="2688"/>
      <c r="Z1" s="2688"/>
      <c r="AA1" s="2688"/>
      <c r="AB1" s="2688"/>
      <c r="AC1" s="2688"/>
      <c r="AD1" s="2688"/>
      <c r="AE1" s="2688"/>
      <c r="AF1" s="2688"/>
      <c r="AG1" s="2688"/>
      <c r="AH1" s="2688"/>
      <c r="AI1" s="2688"/>
      <c r="AJ1" s="2688"/>
      <c r="AK1" s="2688"/>
      <c r="AL1" s="2688"/>
      <c r="AM1" s="2688"/>
      <c r="AN1" s="2688"/>
      <c r="AO1" s="2688"/>
      <c r="AP1" s="100"/>
      <c r="AQ1" s="100"/>
      <c r="AR1" s="100"/>
      <c r="AS1" s="100"/>
      <c r="AT1" s="100"/>
      <c r="AU1" s="100"/>
      <c r="AV1" s="100"/>
      <c r="AW1" s="100"/>
      <c r="AX1" s="100"/>
    </row>
    <row r="2" spans="1:50" ht="15" customHeight="1">
      <c r="A2" s="2688"/>
      <c r="B2" s="2688"/>
      <c r="C2" s="2688"/>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2688"/>
      <c r="AN2" s="2688"/>
      <c r="AO2" s="2688"/>
      <c r="AP2" s="100"/>
      <c r="AQ2" s="100"/>
      <c r="AR2" s="100"/>
      <c r="AS2" s="100"/>
      <c r="AT2" s="100"/>
      <c r="AU2" s="100"/>
      <c r="AV2" s="100"/>
      <c r="AW2" s="100"/>
      <c r="AX2" s="100"/>
    </row>
    <row r="3" spans="1:50" ht="15" customHeight="1">
      <c r="A3" s="2688"/>
      <c r="B3" s="2688"/>
      <c r="C3" s="2688"/>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2688"/>
      <c r="AN3" s="2688"/>
      <c r="AO3" s="2688"/>
      <c r="AP3" s="100"/>
      <c r="AQ3" s="100"/>
      <c r="AR3" s="100"/>
      <c r="AS3" s="100"/>
      <c r="AT3" s="100"/>
      <c r="AU3" s="100"/>
      <c r="AV3" s="100"/>
      <c r="AW3" s="100"/>
      <c r="AX3" s="100"/>
    </row>
    <row r="4" spans="1:50" ht="15" customHeight="1">
      <c r="A4" s="2688"/>
      <c r="B4" s="2688"/>
      <c r="C4" s="2688"/>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2688"/>
      <c r="AN4" s="2688"/>
      <c r="AO4" s="2688"/>
      <c r="AP4" s="100"/>
      <c r="AQ4" s="100"/>
      <c r="AR4" s="100"/>
      <c r="AS4" s="100"/>
      <c r="AT4" s="100"/>
      <c r="AU4" s="100"/>
      <c r="AV4" s="100"/>
      <c r="AW4" s="100"/>
      <c r="AX4" s="100"/>
    </row>
    <row r="5" spans="1:50" ht="15" customHeight="1">
      <c r="A5" s="2688"/>
      <c r="B5" s="2688"/>
      <c r="C5" s="2688"/>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2688"/>
      <c r="AN5" s="2688"/>
      <c r="AO5" s="2688"/>
      <c r="AP5" s="100"/>
      <c r="AQ5" s="100"/>
      <c r="AR5" s="100"/>
      <c r="AS5" s="100"/>
      <c r="AT5" s="100"/>
      <c r="AU5" s="100"/>
      <c r="AV5" s="100"/>
      <c r="AW5" s="100"/>
      <c r="AX5" s="100"/>
    </row>
    <row r="6" spans="1:50" ht="15" customHeight="1">
      <c r="A6" s="2688"/>
      <c r="B6" s="2688"/>
      <c r="C6" s="2688"/>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2688"/>
      <c r="AN6" s="2688"/>
      <c r="AO6" s="2688"/>
      <c r="AP6" s="100"/>
      <c r="AQ6" s="100"/>
      <c r="AR6" s="100"/>
      <c r="AS6" s="100"/>
      <c r="AT6" s="100"/>
      <c r="AU6" s="100"/>
      <c r="AV6" s="100"/>
      <c r="AW6" s="100"/>
      <c r="AX6" s="100"/>
    </row>
    <row r="7" spans="1:50" ht="15" customHeight="1">
      <c r="A7" s="2688"/>
      <c r="B7" s="2688"/>
      <c r="C7" s="2688"/>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2688"/>
      <c r="AN7" s="2688"/>
      <c r="AO7" s="2688"/>
      <c r="AP7" s="100"/>
      <c r="AQ7" s="100"/>
      <c r="AR7" s="100"/>
      <c r="AS7" s="100"/>
      <c r="AT7" s="100"/>
      <c r="AU7" s="100"/>
      <c r="AV7" s="100"/>
      <c r="AW7" s="100"/>
      <c r="AX7" s="100"/>
    </row>
    <row r="8" spans="1:50" ht="15" customHeight="1">
      <c r="A8" s="2688"/>
      <c r="B8" s="2688"/>
      <c r="C8" s="2688"/>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2688"/>
      <c r="AN8" s="2688"/>
      <c r="AO8" s="2688"/>
      <c r="AP8" s="100"/>
      <c r="AQ8" s="100"/>
      <c r="AR8" s="100"/>
      <c r="AS8" s="100"/>
      <c r="AT8" s="100"/>
      <c r="AU8" s="100"/>
      <c r="AV8" s="100"/>
      <c r="AW8" s="100"/>
      <c r="AX8" s="100"/>
    </row>
    <row r="9" spans="1:50" ht="15" customHeight="1">
      <c r="A9" s="2688"/>
      <c r="B9" s="2688"/>
      <c r="C9" s="2688"/>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2688"/>
      <c r="AN9" s="2688"/>
      <c r="AO9" s="2688"/>
      <c r="AP9" s="100"/>
      <c r="AQ9" s="100"/>
      <c r="AR9" s="100"/>
      <c r="AS9" s="100"/>
      <c r="AT9" s="100"/>
      <c r="AU9" s="100"/>
      <c r="AV9" s="100"/>
      <c r="AW9" s="100"/>
      <c r="AX9" s="100"/>
    </row>
    <row r="10" spans="1:50" ht="15" customHeight="1">
      <c r="A10" s="2688"/>
      <c r="B10" s="2688"/>
      <c r="C10" s="2688"/>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2688"/>
      <c r="AN10" s="2688"/>
      <c r="AO10" s="2688"/>
      <c r="AP10" s="100"/>
      <c r="AQ10" s="100"/>
      <c r="AR10" s="100"/>
      <c r="AS10" s="100"/>
      <c r="AT10" s="100"/>
      <c r="AU10" s="100"/>
      <c r="AV10" s="100"/>
      <c r="AW10" s="100"/>
      <c r="AX10" s="100"/>
    </row>
    <row r="11" spans="1:50" ht="15" customHeight="1">
      <c r="A11" s="2688"/>
      <c r="B11" s="2688"/>
      <c r="C11" s="2688"/>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2688"/>
      <c r="AN11" s="2688"/>
      <c r="AO11" s="2688"/>
      <c r="AP11" s="100"/>
      <c r="AQ11" s="100"/>
      <c r="AR11" s="100"/>
      <c r="AS11" s="100"/>
      <c r="AT11" s="100"/>
      <c r="AU11" s="100"/>
      <c r="AV11" s="100"/>
      <c r="AW11" s="100"/>
      <c r="AX11" s="100"/>
    </row>
    <row r="12" spans="1:50" ht="15" customHeight="1">
      <c r="A12" s="2688"/>
      <c r="B12" s="2688"/>
      <c r="C12" s="2688"/>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2688"/>
      <c r="AN12" s="2688"/>
      <c r="AO12" s="2688"/>
      <c r="AP12" s="100"/>
      <c r="AQ12" s="100"/>
      <c r="AR12" s="100"/>
      <c r="AS12" s="100"/>
      <c r="AT12" s="100"/>
      <c r="AU12" s="100"/>
      <c r="AV12" s="100"/>
      <c r="AW12" s="100"/>
      <c r="AX12" s="100"/>
    </row>
    <row r="13" spans="1:50" ht="15" customHeight="1">
      <c r="A13" s="2688"/>
      <c r="B13" s="2688"/>
      <c r="C13" s="2688"/>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2688"/>
      <c r="AN13" s="2688"/>
      <c r="AO13" s="2688"/>
      <c r="AP13" s="100"/>
      <c r="AQ13" s="100"/>
      <c r="AR13" s="100"/>
      <c r="AS13" s="100"/>
      <c r="AT13" s="100"/>
      <c r="AU13" s="100"/>
      <c r="AV13" s="100"/>
      <c r="AW13" s="100"/>
      <c r="AX13" s="100"/>
    </row>
    <row r="14" spans="1:50" ht="15" customHeight="1">
      <c r="A14" s="2688"/>
      <c r="B14" s="2688"/>
      <c r="C14" s="2688"/>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2688"/>
      <c r="AN14" s="2688"/>
      <c r="AO14" s="2688"/>
      <c r="AP14" s="100"/>
      <c r="AQ14" s="100"/>
      <c r="AR14" s="100"/>
      <c r="AS14" s="100"/>
      <c r="AT14" s="100"/>
      <c r="AU14" s="100"/>
      <c r="AV14" s="100"/>
      <c r="AW14" s="100"/>
      <c r="AX14" s="100"/>
    </row>
    <row r="15" spans="1:50" ht="15" customHeight="1">
      <c r="A15" s="2688"/>
      <c r="B15" s="2688"/>
      <c r="C15" s="2688"/>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2688"/>
      <c r="AN15" s="2688"/>
      <c r="AO15" s="2688"/>
      <c r="AP15" s="100"/>
      <c r="AQ15" s="100"/>
      <c r="AR15" s="100"/>
      <c r="AS15" s="100"/>
      <c r="AT15" s="100"/>
      <c r="AU15" s="100"/>
      <c r="AV15" s="100"/>
      <c r="AW15" s="100"/>
      <c r="AX15" s="100"/>
    </row>
    <row r="16" spans="1:50" ht="15" customHeight="1">
      <c r="A16" s="2688"/>
      <c r="B16" s="2688"/>
      <c r="C16" s="2688"/>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2688"/>
      <c r="AN16" s="2688"/>
      <c r="AO16" s="2688"/>
      <c r="AP16" s="100"/>
      <c r="AQ16" s="100"/>
      <c r="AR16" s="100"/>
      <c r="AS16" s="100"/>
      <c r="AT16" s="100"/>
      <c r="AU16" s="100"/>
      <c r="AV16" s="100"/>
      <c r="AW16" s="100"/>
      <c r="AX16" s="100"/>
    </row>
    <row r="17" spans="1:50" ht="15" customHeight="1">
      <c r="A17" s="2688"/>
      <c r="B17" s="2688"/>
      <c r="C17" s="2688"/>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2688"/>
      <c r="AN17" s="2688"/>
      <c r="AO17" s="2688"/>
      <c r="AP17" s="100"/>
      <c r="AQ17" s="100"/>
      <c r="AR17" s="100"/>
      <c r="AS17" s="100"/>
      <c r="AT17" s="100"/>
      <c r="AU17" s="100"/>
      <c r="AV17" s="100"/>
      <c r="AW17" s="100"/>
      <c r="AX17" s="100"/>
    </row>
    <row r="18" spans="1:50" ht="15" customHeight="1">
      <c r="A18" s="2688"/>
      <c r="B18" s="2688"/>
      <c r="C18" s="2688"/>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2688"/>
      <c r="AN18" s="2688"/>
      <c r="AO18" s="2688"/>
      <c r="AP18" s="100"/>
      <c r="AQ18" s="100"/>
      <c r="AR18" s="100"/>
      <c r="AS18" s="100"/>
      <c r="AT18" s="100"/>
      <c r="AU18" s="100"/>
      <c r="AV18" s="100"/>
      <c r="AW18" s="100"/>
      <c r="AX18" s="100"/>
    </row>
    <row r="19" spans="1:50" ht="15" customHeight="1">
      <c r="A19" s="2688"/>
      <c r="B19" s="2688"/>
      <c r="C19" s="2688"/>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2688"/>
      <c r="AN19" s="2688"/>
      <c r="AO19" s="2688"/>
      <c r="AP19" s="100"/>
      <c r="AQ19" s="100"/>
      <c r="AR19" s="100"/>
      <c r="AS19" s="100"/>
      <c r="AT19" s="100"/>
      <c r="AU19" s="100"/>
      <c r="AV19" s="100"/>
      <c r="AW19" s="100"/>
      <c r="AX19" s="100"/>
    </row>
    <row r="20" spans="1:50" ht="15" customHeight="1">
      <c r="A20" s="2688"/>
      <c r="B20" s="2688"/>
      <c r="C20" s="2688"/>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2688"/>
      <c r="AN20" s="2688"/>
      <c r="AO20" s="2688"/>
      <c r="AP20" s="100"/>
      <c r="AQ20" s="100"/>
      <c r="AR20" s="100"/>
      <c r="AS20" s="100"/>
      <c r="AT20" s="100"/>
      <c r="AU20" s="100"/>
      <c r="AV20" s="100"/>
      <c r="AW20" s="100"/>
      <c r="AX20" s="100"/>
    </row>
    <row r="21" spans="1:50" ht="15" customHeight="1">
      <c r="A21" s="2688"/>
      <c r="B21" s="2688"/>
      <c r="C21" s="2688"/>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2688"/>
      <c r="AN21" s="2688"/>
      <c r="AO21" s="2688"/>
      <c r="AP21" s="100"/>
      <c r="AQ21" s="100"/>
      <c r="AR21" s="100"/>
      <c r="AS21" s="100"/>
      <c r="AT21" s="100"/>
      <c r="AU21" s="100"/>
      <c r="AV21" s="100"/>
      <c r="AW21" s="100"/>
      <c r="AX21" s="100"/>
    </row>
    <row r="22" spans="1:50" ht="15" customHeight="1">
      <c r="A22" s="2688"/>
      <c r="B22" s="2688"/>
      <c r="C22" s="2688"/>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2688"/>
      <c r="AN22" s="2688"/>
      <c r="AO22" s="2688"/>
      <c r="AP22" s="100"/>
      <c r="AQ22" s="100"/>
      <c r="AR22" s="100"/>
      <c r="AS22" s="100"/>
      <c r="AT22" s="100"/>
      <c r="AU22" s="100"/>
      <c r="AV22" s="100"/>
      <c r="AW22" s="100"/>
      <c r="AX22" s="100"/>
    </row>
    <row r="23" spans="1:50" ht="15" customHeight="1">
      <c r="A23" s="2688"/>
      <c r="B23" s="2688"/>
      <c r="C23" s="2688"/>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2688"/>
      <c r="AN23" s="2688"/>
      <c r="AO23" s="2688"/>
      <c r="AP23" s="100"/>
      <c r="AQ23" s="100"/>
      <c r="AR23" s="100"/>
      <c r="AS23" s="100"/>
      <c r="AT23" s="100"/>
      <c r="AU23" s="100"/>
      <c r="AV23" s="100"/>
      <c r="AW23" s="100"/>
      <c r="AX23" s="100"/>
    </row>
    <row r="24" spans="1:50" ht="15" customHeight="1">
      <c r="A24" s="2688"/>
      <c r="B24" s="2688"/>
      <c r="C24" s="2688"/>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2688"/>
      <c r="AN24" s="2688"/>
      <c r="AO24" s="2688"/>
      <c r="AP24" s="100"/>
      <c r="AQ24" s="100"/>
      <c r="AR24" s="100"/>
      <c r="AS24" s="100"/>
      <c r="AT24" s="100"/>
      <c r="AU24" s="100"/>
      <c r="AV24" s="100"/>
      <c r="AW24" s="100"/>
      <c r="AX24" s="100"/>
    </row>
    <row r="25" spans="1:50" ht="15" customHeight="1">
      <c r="A25" s="2688"/>
      <c r="B25" s="2688"/>
      <c r="C25" s="2688"/>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2688"/>
      <c r="AN25" s="2688"/>
      <c r="AO25" s="2688"/>
      <c r="AP25" s="100"/>
      <c r="AQ25" s="100"/>
      <c r="AR25" s="100"/>
      <c r="AS25" s="100"/>
      <c r="AT25" s="100"/>
      <c r="AU25" s="100"/>
      <c r="AV25" s="100"/>
      <c r="AW25" s="100"/>
      <c r="AX25" s="100"/>
    </row>
    <row r="26" spans="1:50" ht="15" customHeight="1">
      <c r="A26" s="2688"/>
      <c r="B26" s="2688"/>
      <c r="C26" s="2688"/>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2688"/>
      <c r="AN26" s="2688"/>
      <c r="AO26" s="2688"/>
      <c r="AP26" s="100"/>
      <c r="AQ26" s="100"/>
      <c r="AR26" s="100"/>
      <c r="AS26" s="100"/>
      <c r="AT26" s="100"/>
      <c r="AU26" s="100"/>
      <c r="AV26" s="100"/>
      <c r="AW26" s="100"/>
      <c r="AX26" s="100"/>
    </row>
    <row r="27" spans="1:50" ht="15" customHeight="1">
      <c r="A27" s="2688"/>
      <c r="B27" s="2688"/>
      <c r="C27" s="2688"/>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2688"/>
      <c r="AN27" s="2688"/>
      <c r="AO27" s="2688"/>
      <c r="AP27" s="100"/>
      <c r="AQ27" s="100"/>
      <c r="AR27" s="100"/>
      <c r="AS27" s="100"/>
      <c r="AT27" s="100"/>
      <c r="AU27" s="100"/>
      <c r="AV27" s="100"/>
      <c r="AW27" s="100"/>
      <c r="AX27" s="100"/>
    </row>
    <row r="28" spans="1:50" ht="15" customHeight="1">
      <c r="A28" s="2688"/>
      <c r="B28" s="2688"/>
      <c r="C28" s="2688"/>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2688"/>
      <c r="AN28" s="2688"/>
      <c r="AO28" s="2688"/>
      <c r="AP28" s="100"/>
      <c r="AQ28" s="100"/>
      <c r="AR28" s="100"/>
      <c r="AS28" s="100"/>
      <c r="AT28" s="100"/>
      <c r="AU28" s="100"/>
      <c r="AV28" s="100"/>
      <c r="AW28" s="100"/>
      <c r="AX28" s="100"/>
    </row>
    <row r="29" spans="1:50" ht="15" customHeight="1">
      <c r="A29" s="2688"/>
      <c r="B29" s="2688"/>
      <c r="C29" s="2688"/>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2688"/>
      <c r="AN29" s="2688"/>
      <c r="AO29" s="2688"/>
      <c r="AP29" s="100"/>
      <c r="AQ29" s="100"/>
      <c r="AR29" s="100"/>
      <c r="AS29" s="100"/>
      <c r="AT29" s="100"/>
      <c r="AU29" s="100"/>
      <c r="AV29" s="100"/>
      <c r="AW29" s="100"/>
      <c r="AX29" s="100"/>
    </row>
    <row r="30" spans="1:50" ht="15" customHeight="1">
      <c r="A30" s="2688"/>
      <c r="B30" s="2688"/>
      <c r="C30" s="2688"/>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2688"/>
      <c r="AN30" s="2688"/>
      <c r="AO30" s="2688"/>
      <c r="AP30" s="100"/>
      <c r="AQ30" s="100"/>
      <c r="AR30" s="100"/>
      <c r="AS30" s="100"/>
      <c r="AT30" s="100"/>
      <c r="AU30" s="100"/>
      <c r="AV30" s="100"/>
      <c r="AW30" s="100"/>
      <c r="AX30" s="100"/>
    </row>
    <row r="31" spans="1:50" ht="15" customHeight="1">
      <c r="A31" s="2688"/>
      <c r="B31" s="2688"/>
      <c r="C31" s="2688"/>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2688"/>
      <c r="AN31" s="2688"/>
      <c r="AO31" s="2688"/>
      <c r="AP31" s="100"/>
      <c r="AQ31" s="100"/>
      <c r="AR31" s="100"/>
      <c r="AS31" s="100"/>
      <c r="AT31" s="100"/>
      <c r="AU31" s="100"/>
      <c r="AV31" s="100"/>
      <c r="AW31" s="100"/>
      <c r="AX31" s="100"/>
    </row>
    <row r="32" spans="1:50" ht="15" customHeight="1">
      <c r="A32" s="2688"/>
      <c r="B32" s="2688"/>
      <c r="C32" s="2688"/>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2688"/>
      <c r="AN32" s="2688"/>
      <c r="AO32" s="2688"/>
      <c r="AP32" s="100"/>
      <c r="AQ32" s="100"/>
      <c r="AR32" s="100"/>
      <c r="AS32" s="100"/>
      <c r="AT32" s="100"/>
      <c r="AU32" s="100"/>
      <c r="AV32" s="100"/>
      <c r="AW32" s="100"/>
      <c r="AX32" s="100"/>
    </row>
    <row r="33" spans="1:50" ht="15" customHeight="1">
      <c r="A33" s="2688"/>
      <c r="B33" s="2688"/>
      <c r="C33" s="2688"/>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2688"/>
      <c r="AN33" s="2688"/>
      <c r="AO33" s="2688"/>
      <c r="AP33" s="100"/>
      <c r="AQ33" s="100"/>
      <c r="AR33" s="100"/>
      <c r="AS33" s="100"/>
      <c r="AT33" s="100"/>
      <c r="AU33" s="100"/>
      <c r="AV33" s="100"/>
      <c r="AW33" s="100"/>
      <c r="AX33" s="100"/>
    </row>
    <row r="34" spans="1:50" ht="15" customHeight="1">
      <c r="A34" s="2688"/>
      <c r="B34" s="2688"/>
      <c r="C34" s="2688"/>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2688"/>
      <c r="AN34" s="2688"/>
      <c r="AO34" s="2688"/>
      <c r="AP34" s="100"/>
      <c r="AQ34" s="100"/>
      <c r="AR34" s="100"/>
      <c r="AS34" s="100"/>
      <c r="AT34" s="100"/>
      <c r="AU34" s="100"/>
      <c r="AV34" s="100"/>
      <c r="AW34" s="100"/>
      <c r="AX34" s="100"/>
    </row>
    <row r="35" spans="1:50" ht="15" customHeight="1">
      <c r="A35" s="2688"/>
      <c r="B35" s="2688"/>
      <c r="C35" s="2688"/>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2688"/>
      <c r="AN35" s="2688"/>
      <c r="AO35" s="2688"/>
      <c r="AP35" s="100"/>
      <c r="AQ35" s="100"/>
      <c r="AR35" s="100"/>
      <c r="AS35" s="100"/>
      <c r="AT35" s="100"/>
      <c r="AU35" s="100"/>
      <c r="AV35" s="100"/>
      <c r="AW35" s="100"/>
      <c r="AX35" s="100"/>
    </row>
    <row r="36" spans="1:50" ht="15" customHeight="1">
      <c r="A36" s="2688"/>
      <c r="B36" s="2688"/>
      <c r="C36" s="2688"/>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2688"/>
      <c r="AN36" s="2688"/>
      <c r="AO36" s="2688"/>
      <c r="AP36" s="100"/>
      <c r="AQ36" s="100"/>
      <c r="AR36" s="100"/>
      <c r="AS36" s="100"/>
      <c r="AT36" s="100"/>
      <c r="AU36" s="100"/>
      <c r="AV36" s="100"/>
      <c r="AW36" s="100"/>
      <c r="AX36" s="100"/>
    </row>
    <row r="37" spans="1:50" ht="15" customHeight="1">
      <c r="A37" s="2688"/>
      <c r="B37" s="2688"/>
      <c r="C37" s="2688"/>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2688"/>
      <c r="AN37" s="2688"/>
      <c r="AO37" s="2688"/>
      <c r="AP37" s="100"/>
      <c r="AQ37" s="100"/>
      <c r="AR37" s="100"/>
      <c r="AS37" s="100"/>
      <c r="AT37" s="100"/>
      <c r="AU37" s="100"/>
      <c r="AV37" s="100"/>
      <c r="AW37" s="100"/>
      <c r="AX37" s="100"/>
    </row>
    <row r="38" spans="1:50" ht="15" customHeight="1">
      <c r="A38" s="2688"/>
      <c r="B38" s="2688"/>
      <c r="C38" s="2688"/>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2688"/>
      <c r="AN38" s="2688"/>
      <c r="AO38" s="2688"/>
      <c r="AP38" s="100"/>
      <c r="AQ38" s="100"/>
      <c r="AR38" s="100"/>
      <c r="AS38" s="100"/>
      <c r="AT38" s="100"/>
      <c r="AU38" s="100"/>
      <c r="AV38" s="100"/>
      <c r="AW38" s="100"/>
      <c r="AX38" s="100"/>
    </row>
    <row r="39" spans="1:50" ht="15" customHeight="1">
      <c r="A39" s="2688"/>
      <c r="B39" s="2688"/>
      <c r="C39" s="2688"/>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2688"/>
      <c r="AN39" s="2688"/>
      <c r="AO39" s="2688"/>
      <c r="AP39" s="100"/>
      <c r="AQ39" s="100"/>
      <c r="AR39" s="100"/>
      <c r="AS39" s="100"/>
      <c r="AT39" s="100"/>
      <c r="AU39" s="100"/>
      <c r="AV39" s="100"/>
      <c r="AW39" s="100"/>
      <c r="AX39" s="100"/>
    </row>
    <row r="40" spans="1:50" ht="15" customHeight="1">
      <c r="A40" s="2688"/>
      <c r="B40" s="2688"/>
      <c r="C40" s="2688"/>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2688"/>
      <c r="AN40" s="2688"/>
      <c r="AO40" s="2688"/>
      <c r="AP40" s="100"/>
      <c r="AQ40" s="100"/>
      <c r="AR40" s="100"/>
      <c r="AS40" s="100"/>
      <c r="AT40" s="100"/>
      <c r="AU40" s="100"/>
      <c r="AV40" s="100"/>
      <c r="AW40" s="100"/>
      <c r="AX40" s="100"/>
    </row>
    <row r="41" spans="1:50" ht="15" customHeight="1">
      <c r="A41" s="2688"/>
      <c r="B41" s="2688"/>
      <c r="C41" s="2688"/>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2688"/>
      <c r="AN41" s="2688"/>
      <c r="AO41" s="2688"/>
      <c r="AP41" s="100"/>
      <c r="AQ41" s="100"/>
      <c r="AR41" s="100"/>
      <c r="AS41" s="100"/>
      <c r="AT41" s="100"/>
      <c r="AU41" s="100"/>
      <c r="AV41" s="100"/>
      <c r="AW41" s="100"/>
      <c r="AX41" s="100"/>
    </row>
    <row r="42" spans="1:50" ht="15" customHeight="1">
      <c r="A42" s="2688"/>
      <c r="B42" s="2688"/>
      <c r="C42" s="2688"/>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2688"/>
      <c r="AN42" s="2688"/>
      <c r="AO42" s="2688"/>
      <c r="AP42" s="100"/>
      <c r="AQ42" s="100"/>
      <c r="AR42" s="100"/>
      <c r="AS42" s="100"/>
      <c r="AT42" s="100"/>
      <c r="AU42" s="100"/>
      <c r="AV42" s="100"/>
      <c r="AW42" s="100"/>
      <c r="AX42" s="100"/>
    </row>
    <row r="43" spans="1:50" ht="15" customHeight="1">
      <c r="A43" s="2688"/>
      <c r="B43" s="2688"/>
      <c r="C43" s="2688"/>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2688"/>
      <c r="AN43" s="2688"/>
      <c r="AO43" s="2688"/>
      <c r="AP43" s="100"/>
      <c r="AQ43" s="100"/>
      <c r="AR43" s="100"/>
      <c r="AS43" s="100"/>
      <c r="AT43" s="100"/>
      <c r="AU43" s="100"/>
      <c r="AV43" s="100"/>
      <c r="AW43" s="100"/>
      <c r="AX43" s="100"/>
    </row>
    <row r="44" spans="1:50" ht="15" customHeight="1">
      <c r="A44" s="2688"/>
      <c r="B44" s="2688"/>
      <c r="C44" s="2688"/>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2688"/>
      <c r="AN44" s="2688"/>
      <c r="AO44" s="2688"/>
      <c r="AP44" s="100"/>
      <c r="AQ44" s="100"/>
      <c r="AR44" s="100"/>
      <c r="AS44" s="100"/>
      <c r="AT44" s="100"/>
      <c r="AU44" s="100"/>
      <c r="AV44" s="100"/>
      <c r="AW44" s="100"/>
      <c r="AX44" s="100"/>
    </row>
    <row r="45" spans="1:50" ht="15" customHeight="1">
      <c r="A45" s="2688"/>
      <c r="B45" s="2688"/>
      <c r="C45" s="2688"/>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2688"/>
      <c r="AN45" s="2688"/>
      <c r="AO45" s="2688"/>
      <c r="AP45" s="100"/>
      <c r="AQ45" s="100"/>
      <c r="AR45" s="100"/>
      <c r="AS45" s="100"/>
      <c r="AT45" s="100"/>
      <c r="AU45" s="100"/>
      <c r="AV45" s="100"/>
      <c r="AW45" s="100"/>
      <c r="AX45" s="100"/>
    </row>
    <row r="46" spans="1:50" ht="15" customHeight="1">
      <c r="A46" s="2688"/>
      <c r="B46" s="2688"/>
      <c r="C46" s="2688"/>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2688"/>
      <c r="AN46" s="2688"/>
      <c r="AO46" s="2688"/>
      <c r="AP46" s="100"/>
      <c r="AQ46" s="100"/>
      <c r="AR46" s="100"/>
      <c r="AS46" s="100"/>
      <c r="AT46" s="100"/>
      <c r="AU46" s="100"/>
      <c r="AV46" s="100"/>
      <c r="AW46" s="100"/>
      <c r="AX46" s="100"/>
    </row>
    <row r="47" spans="1:50" ht="15" customHeight="1">
      <c r="A47" s="2688"/>
      <c r="B47" s="2688"/>
      <c r="C47" s="2688"/>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2688"/>
      <c r="AN47" s="2688"/>
      <c r="AO47" s="2688"/>
      <c r="AP47" s="100"/>
      <c r="AQ47" s="100"/>
      <c r="AR47" s="100"/>
      <c r="AS47" s="100"/>
      <c r="AT47" s="100"/>
      <c r="AU47" s="100"/>
      <c r="AV47" s="100"/>
      <c r="AW47" s="100"/>
      <c r="AX47" s="100"/>
    </row>
    <row r="48" spans="1:50" ht="15" customHeight="1">
      <c r="A48" s="2688"/>
      <c r="B48" s="2688"/>
      <c r="C48" s="2688"/>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2688"/>
      <c r="AN48" s="2688"/>
      <c r="AO48" s="2688"/>
      <c r="AP48" s="100"/>
      <c r="AQ48" s="100"/>
      <c r="AR48" s="100"/>
      <c r="AS48" s="100"/>
      <c r="AT48" s="100"/>
      <c r="AU48" s="100"/>
      <c r="AV48" s="100"/>
      <c r="AW48" s="100"/>
      <c r="AX48" s="100"/>
    </row>
    <row r="49" spans="1:50" ht="15" customHeight="1">
      <c r="A49" s="2688"/>
      <c r="B49" s="2688"/>
      <c r="C49" s="2688"/>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2688"/>
      <c r="AN49" s="2688"/>
      <c r="AO49" s="2688"/>
      <c r="AP49" s="100"/>
      <c r="AQ49" s="100"/>
      <c r="AR49" s="100"/>
      <c r="AS49" s="100"/>
      <c r="AT49" s="100"/>
      <c r="AU49" s="100"/>
      <c r="AV49" s="100"/>
      <c r="AW49" s="100"/>
      <c r="AX49" s="100"/>
    </row>
    <row r="50" spans="1:50" ht="15" customHeight="1">
      <c r="A50" s="2688"/>
      <c r="B50" s="2688"/>
      <c r="C50" s="2688"/>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2688"/>
      <c r="AN50" s="2688"/>
      <c r="AO50" s="2688"/>
      <c r="AP50" s="100"/>
      <c r="AQ50" s="100"/>
      <c r="AR50" s="100"/>
      <c r="AS50" s="100"/>
      <c r="AT50" s="100"/>
      <c r="AU50" s="100"/>
      <c r="AV50" s="100"/>
      <c r="AW50" s="100"/>
      <c r="AX50" s="100"/>
    </row>
    <row r="51" spans="1:50" ht="15" customHeight="1">
      <c r="A51" s="2688"/>
      <c r="B51" s="2688"/>
      <c r="C51" s="2688"/>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2688"/>
      <c r="AN51" s="2688"/>
      <c r="AO51" s="2688"/>
      <c r="AP51" s="100"/>
      <c r="AQ51" s="100"/>
      <c r="AR51" s="100"/>
      <c r="AS51" s="100"/>
      <c r="AT51" s="100"/>
      <c r="AU51" s="100"/>
      <c r="AV51" s="100"/>
      <c r="AW51" s="100"/>
      <c r="AX51" s="100"/>
    </row>
    <row r="52" spans="1:50" ht="15" customHeight="1">
      <c r="A52" s="2688"/>
      <c r="B52" s="2688"/>
      <c r="C52" s="2688"/>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2688"/>
      <c r="AN52" s="2688"/>
      <c r="AO52" s="2688"/>
      <c r="AP52" s="100"/>
      <c r="AQ52" s="100"/>
      <c r="AR52" s="100"/>
      <c r="AS52" s="100"/>
      <c r="AT52" s="100"/>
      <c r="AU52" s="100"/>
      <c r="AV52" s="100"/>
      <c r="AW52" s="100"/>
      <c r="AX52" s="100"/>
    </row>
    <row r="53" spans="1:50" ht="15" customHeight="1">
      <c r="A53" s="2688"/>
      <c r="B53" s="2688"/>
      <c r="C53" s="2688"/>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2688"/>
      <c r="AN53" s="2688"/>
      <c r="AO53" s="2688"/>
      <c r="AP53" s="100"/>
      <c r="AQ53" s="100"/>
      <c r="AR53" s="100"/>
      <c r="AS53" s="100"/>
      <c r="AT53" s="100"/>
      <c r="AU53" s="100"/>
      <c r="AV53" s="100"/>
      <c r="AW53" s="100"/>
      <c r="AX53" s="100"/>
    </row>
    <row r="54" spans="1:50" ht="15" customHeight="1">
      <c r="A54" s="2688"/>
      <c r="B54" s="2688"/>
      <c r="C54" s="2688"/>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2688"/>
      <c r="AN54" s="2688"/>
      <c r="AO54" s="2688"/>
      <c r="AP54" s="100"/>
      <c r="AQ54" s="100"/>
      <c r="AR54" s="100"/>
      <c r="AS54" s="100"/>
      <c r="AT54" s="100"/>
      <c r="AU54" s="100"/>
      <c r="AV54" s="100"/>
      <c r="AW54" s="100"/>
      <c r="AX54" s="100"/>
    </row>
    <row r="55" spans="1:50" ht="15" customHeight="1">
      <c r="A55" s="2688"/>
      <c r="B55" s="2688"/>
      <c r="C55" s="2688"/>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2688"/>
      <c r="AN55" s="2688"/>
      <c r="AO55" s="2688"/>
      <c r="AP55" s="100"/>
      <c r="AQ55" s="100"/>
      <c r="AR55" s="100"/>
      <c r="AS55" s="100"/>
      <c r="AT55" s="100"/>
      <c r="AU55" s="100"/>
      <c r="AV55" s="100"/>
      <c r="AW55" s="100"/>
      <c r="AX55" s="100"/>
    </row>
    <row r="56" spans="1:50" ht="15" customHeight="1">
      <c r="A56" s="2688"/>
      <c r="B56" s="2688"/>
      <c r="C56" s="2688"/>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2688"/>
      <c r="AN56" s="2688"/>
      <c r="AO56" s="2688"/>
      <c r="AP56" s="100"/>
      <c r="AQ56" s="100"/>
      <c r="AR56" s="100"/>
      <c r="AS56" s="100"/>
      <c r="AT56" s="100"/>
      <c r="AU56" s="100"/>
      <c r="AV56" s="100"/>
      <c r="AW56" s="100"/>
      <c r="AX56" s="100"/>
    </row>
    <row r="57" spans="1:50" ht="15" customHeight="1">
      <c r="A57" s="2688"/>
      <c r="B57" s="2688"/>
      <c r="C57" s="2688"/>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2688"/>
      <c r="AN57" s="2688"/>
      <c r="AO57" s="2688"/>
      <c r="AP57" s="100"/>
      <c r="AQ57" s="100"/>
      <c r="AR57" s="100"/>
      <c r="AS57" s="100"/>
      <c r="AT57" s="100"/>
      <c r="AU57" s="100"/>
      <c r="AV57" s="100"/>
      <c r="AW57" s="100"/>
      <c r="AX57" s="100"/>
    </row>
    <row r="58" spans="1:50" ht="15" customHeight="1">
      <c r="A58" s="2688"/>
      <c r="B58" s="2688"/>
      <c r="C58" s="2688"/>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2688"/>
      <c r="AN58" s="2688"/>
      <c r="AO58" s="2688"/>
      <c r="AP58" s="100"/>
      <c r="AQ58" s="100"/>
      <c r="AR58" s="100"/>
      <c r="AS58" s="100"/>
      <c r="AT58" s="100"/>
      <c r="AU58" s="100"/>
      <c r="AV58" s="100"/>
      <c r="AW58" s="100"/>
      <c r="AX58" s="100"/>
    </row>
    <row r="59" spans="1:50" ht="15" customHeight="1">
      <c r="A59" s="2688"/>
      <c r="B59" s="2688"/>
      <c r="C59" s="2688"/>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2688"/>
      <c r="AN59" s="2688"/>
      <c r="AO59" s="2688"/>
      <c r="AP59" s="100"/>
      <c r="AQ59" s="100"/>
      <c r="AR59" s="100"/>
      <c r="AS59" s="100"/>
      <c r="AT59" s="100"/>
      <c r="AU59" s="100"/>
      <c r="AV59" s="100"/>
      <c r="AW59" s="100"/>
      <c r="AX59" s="100"/>
    </row>
    <row r="60" spans="1:50" ht="15" customHeight="1">
      <c r="A60" s="2688"/>
      <c r="B60" s="2688"/>
      <c r="C60" s="2688"/>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2688"/>
      <c r="AN60" s="2688"/>
      <c r="AO60" s="2688"/>
      <c r="AP60" s="100"/>
      <c r="AQ60" s="100"/>
      <c r="AR60" s="100"/>
      <c r="AS60" s="100"/>
      <c r="AT60" s="100"/>
      <c r="AU60" s="100"/>
      <c r="AV60" s="100"/>
      <c r="AW60" s="100"/>
      <c r="AX60" s="100"/>
    </row>
    <row r="61" spans="1:50" s="98" customFormat="1" ht="15" customHeight="1"/>
  </sheetData>
  <mergeCells count="4">
    <mergeCell ref="A1:C60"/>
    <mergeCell ref="AM1:AO60"/>
    <mergeCell ref="D1:T1"/>
    <mergeCell ref="V1:AL1"/>
  </mergeCells>
  <phoneticPr fontId="22"/>
  <dataValidations count="1">
    <dataValidation imeMode="hiragana" allowBlank="1" showInputMessage="1" showErrorMessage="1" sqref="AP1:XFD1048576 A61:AO1048576 A1 AM1 D1:D60 E2:T60 U1:U60 V2:AL60 V1" xr:uid="{00000000-0002-0000-27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000"/>
    <pageSetUpPr fitToPage="1"/>
  </sheetPr>
  <dimension ref="A1:AQ95"/>
  <sheetViews>
    <sheetView showGridLines="0" showRowColHeaders="0" workbookViewId="0">
      <selection sqref="A1:AO1"/>
    </sheetView>
  </sheetViews>
  <sheetFormatPr defaultColWidth="0" defaultRowHeight="15" customHeight="1" zeroHeight="1"/>
  <cols>
    <col min="1" max="41" width="2.5" style="20" customWidth="1"/>
    <col min="42" max="16384" width="9" style="20" hidden="1"/>
  </cols>
  <sheetData>
    <row r="1" spans="1:41" ht="30" customHeight="1">
      <c r="A1" s="633"/>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row>
    <row r="2" spans="1:41" ht="30" customHeight="1">
      <c r="A2" s="634" t="s">
        <v>3800</v>
      </c>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row>
    <row r="3" spans="1:41" ht="7.5" customHeight="1"/>
    <row r="4" spans="1:41" ht="15" customHeight="1">
      <c r="M4" s="668" t="s">
        <v>2433</v>
      </c>
      <c r="N4" s="669"/>
      <c r="O4" s="669"/>
      <c r="P4" s="669"/>
      <c r="Q4" s="669"/>
      <c r="R4" s="669"/>
      <c r="S4" s="669"/>
      <c r="T4" s="669"/>
      <c r="U4" s="669"/>
      <c r="V4" s="669"/>
      <c r="W4" s="669"/>
      <c r="X4" s="669"/>
      <c r="Y4" s="669"/>
      <c r="Z4" s="669"/>
      <c r="AA4" s="669"/>
      <c r="AB4" s="669"/>
      <c r="AC4" s="670"/>
    </row>
    <row r="5" spans="1:41" ht="15" customHeight="1" thickBot="1">
      <c r="M5" s="671"/>
      <c r="N5" s="672"/>
      <c r="O5" s="672"/>
      <c r="P5" s="672"/>
      <c r="Q5" s="672"/>
      <c r="R5" s="672"/>
      <c r="S5" s="672"/>
      <c r="T5" s="672"/>
      <c r="U5" s="672"/>
      <c r="V5" s="672"/>
      <c r="W5" s="672"/>
      <c r="X5" s="672"/>
      <c r="Y5" s="672"/>
      <c r="Z5" s="672"/>
      <c r="AA5" s="672"/>
      <c r="AB5" s="672"/>
      <c r="AC5" s="673"/>
    </row>
    <row r="6" spans="1:41" ht="7.5" customHeight="1" thickTop="1" thickBot="1"/>
    <row r="7" spans="1:41" ht="15" customHeight="1">
      <c r="B7" s="702" t="s">
        <v>2933</v>
      </c>
      <c r="C7" s="703"/>
      <c r="D7" s="703"/>
      <c r="E7" s="703"/>
      <c r="F7" s="703"/>
      <c r="G7" s="703"/>
      <c r="H7" s="703"/>
      <c r="I7" s="703"/>
      <c r="J7" s="703"/>
      <c r="K7" s="703"/>
      <c r="L7" s="703"/>
      <c r="M7" s="703"/>
      <c r="N7" s="703"/>
      <c r="O7" s="703"/>
      <c r="P7" s="703"/>
      <c r="Q7" s="703"/>
      <c r="R7" s="703"/>
      <c r="S7" s="703"/>
      <c r="T7" s="703"/>
      <c r="U7" s="703"/>
      <c r="V7" s="703"/>
      <c r="W7" s="703"/>
      <c r="X7" s="703"/>
      <c r="Y7" s="703"/>
      <c r="Z7" s="703"/>
      <c r="AA7" s="703"/>
      <c r="AB7" s="703"/>
      <c r="AC7" s="703"/>
      <c r="AD7" s="703"/>
      <c r="AE7" s="703"/>
      <c r="AF7" s="703"/>
      <c r="AG7" s="703"/>
      <c r="AH7" s="703"/>
      <c r="AI7" s="703"/>
      <c r="AJ7" s="703"/>
      <c r="AK7" s="703"/>
      <c r="AL7" s="703"/>
      <c r="AM7" s="703"/>
      <c r="AN7" s="704"/>
    </row>
    <row r="8" spans="1:41" ht="15" customHeight="1">
      <c r="B8" s="705"/>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706"/>
      <c r="AI8" s="706"/>
      <c r="AJ8" s="706"/>
      <c r="AK8" s="706"/>
      <c r="AL8" s="706"/>
      <c r="AM8" s="706"/>
      <c r="AN8" s="707"/>
    </row>
    <row r="9" spans="1:41" ht="18.75" customHeight="1">
      <c r="B9" s="708" t="s">
        <v>3801</v>
      </c>
      <c r="C9" s="709"/>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10"/>
    </row>
    <row r="10" spans="1:41" ht="18.75" customHeight="1">
      <c r="B10" s="708"/>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10"/>
    </row>
    <row r="11" spans="1:41" ht="18.75" customHeight="1">
      <c r="B11" s="708"/>
      <c r="C11" s="709"/>
      <c r="D11" s="709"/>
      <c r="E11" s="709"/>
      <c r="F11" s="709"/>
      <c r="G11" s="709"/>
      <c r="H11" s="709"/>
      <c r="I11" s="709"/>
      <c r="J11" s="709"/>
      <c r="K11" s="709"/>
      <c r="L11" s="709"/>
      <c r="M11" s="709"/>
      <c r="N11" s="709"/>
      <c r="O11" s="709"/>
      <c r="P11" s="709"/>
      <c r="Q11" s="709"/>
      <c r="R11" s="709"/>
      <c r="S11" s="709"/>
      <c r="T11" s="709"/>
      <c r="U11" s="709"/>
      <c r="V11" s="709"/>
      <c r="W11" s="709"/>
      <c r="X11" s="709"/>
      <c r="Y11" s="709"/>
      <c r="Z11" s="709"/>
      <c r="AA11" s="709"/>
      <c r="AB11" s="709"/>
      <c r="AC11" s="709"/>
      <c r="AD11" s="709"/>
      <c r="AE11" s="709"/>
      <c r="AF11" s="709"/>
      <c r="AG11" s="709"/>
      <c r="AH11" s="709"/>
      <c r="AI11" s="709"/>
      <c r="AJ11" s="709"/>
      <c r="AK11" s="709"/>
      <c r="AL11" s="709"/>
      <c r="AM11" s="709"/>
      <c r="AN11" s="710"/>
    </row>
    <row r="12" spans="1:41" ht="18.75" customHeight="1">
      <c r="B12" s="785" t="s">
        <v>3777</v>
      </c>
      <c r="C12" s="786"/>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7"/>
    </row>
    <row r="13" spans="1:41" ht="18.75" customHeight="1">
      <c r="B13" s="677"/>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9"/>
    </row>
    <row r="14" spans="1:41" ht="18.75" customHeight="1">
      <c r="B14" s="554"/>
      <c r="C14" s="788" t="s">
        <v>3778</v>
      </c>
      <c r="D14" s="786"/>
      <c r="E14" s="786"/>
      <c r="F14" s="786"/>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c r="AF14" s="786"/>
      <c r="AG14" s="786"/>
      <c r="AH14" s="786"/>
      <c r="AI14" s="786"/>
      <c r="AJ14" s="786"/>
      <c r="AK14" s="786"/>
      <c r="AL14" s="786"/>
      <c r="AM14" s="786"/>
      <c r="AN14" s="555"/>
    </row>
    <row r="15" spans="1:41" ht="18.75" customHeight="1">
      <c r="B15" s="554"/>
      <c r="C15" s="789" t="s">
        <v>63</v>
      </c>
      <c r="D15" s="790"/>
      <c r="E15" s="791" t="s">
        <v>3779</v>
      </c>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3"/>
      <c r="AJ15" s="789" t="s">
        <v>3307</v>
      </c>
      <c r="AK15" s="790"/>
      <c r="AL15" s="789" t="s">
        <v>3308</v>
      </c>
      <c r="AM15" s="790"/>
      <c r="AN15" s="555"/>
    </row>
    <row r="16" spans="1:41" ht="18.75" customHeight="1">
      <c r="B16" s="554"/>
      <c r="C16" s="789" t="s">
        <v>3581</v>
      </c>
      <c r="D16" s="790"/>
      <c r="E16" s="791" t="s">
        <v>3780</v>
      </c>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3"/>
      <c r="AJ16" s="789" t="s">
        <v>2965</v>
      </c>
      <c r="AK16" s="790"/>
      <c r="AL16" s="789" t="s">
        <v>2965</v>
      </c>
      <c r="AM16" s="790"/>
      <c r="AN16" s="555"/>
    </row>
    <row r="17" spans="2:40" ht="18.75" customHeight="1">
      <c r="B17" s="554"/>
      <c r="C17" s="789" t="s">
        <v>3583</v>
      </c>
      <c r="D17" s="790"/>
      <c r="E17" s="791" t="s">
        <v>3781</v>
      </c>
      <c r="F17" s="792"/>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3"/>
      <c r="AJ17" s="789" t="s">
        <v>2965</v>
      </c>
      <c r="AK17" s="790"/>
      <c r="AL17" s="789" t="s">
        <v>2965</v>
      </c>
      <c r="AM17" s="790"/>
      <c r="AN17" s="555"/>
    </row>
    <row r="18" spans="2:40" ht="18.75" customHeight="1">
      <c r="B18" s="554"/>
      <c r="C18" s="789" t="s">
        <v>3627</v>
      </c>
      <c r="D18" s="790"/>
      <c r="E18" s="791" t="s">
        <v>3782</v>
      </c>
      <c r="F18" s="792"/>
      <c r="G18" s="792"/>
      <c r="H18" s="792"/>
      <c r="I18" s="792"/>
      <c r="J18" s="792"/>
      <c r="K18" s="792"/>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3"/>
      <c r="AJ18" s="789" t="s">
        <v>2965</v>
      </c>
      <c r="AK18" s="790"/>
      <c r="AL18" s="789" t="s">
        <v>2965</v>
      </c>
      <c r="AM18" s="790"/>
      <c r="AN18" s="555"/>
    </row>
    <row r="19" spans="2:40" ht="18.75" customHeight="1">
      <c r="B19" s="554"/>
      <c r="C19" s="789" t="s">
        <v>3586</v>
      </c>
      <c r="D19" s="790"/>
      <c r="E19" s="791" t="s">
        <v>3783</v>
      </c>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3"/>
      <c r="AJ19" s="789" t="s">
        <v>2965</v>
      </c>
      <c r="AK19" s="790"/>
      <c r="AL19" s="789" t="s">
        <v>2965</v>
      </c>
      <c r="AM19" s="790"/>
      <c r="AN19" s="555"/>
    </row>
    <row r="20" spans="2:40" ht="18.75" customHeight="1">
      <c r="B20" s="554"/>
      <c r="C20" s="789" t="s">
        <v>3588</v>
      </c>
      <c r="D20" s="790"/>
      <c r="E20" s="791" t="s">
        <v>3784</v>
      </c>
      <c r="F20" s="792"/>
      <c r="G20" s="792"/>
      <c r="H20" s="792"/>
      <c r="I20" s="792"/>
      <c r="J20" s="792"/>
      <c r="K20" s="792"/>
      <c r="L20" s="792"/>
      <c r="M20" s="792"/>
      <c r="N20" s="792"/>
      <c r="O20" s="792"/>
      <c r="P20" s="792"/>
      <c r="Q20" s="792"/>
      <c r="R20" s="792"/>
      <c r="S20" s="792"/>
      <c r="T20" s="792"/>
      <c r="U20" s="792"/>
      <c r="V20" s="792"/>
      <c r="W20" s="792"/>
      <c r="X20" s="792"/>
      <c r="Y20" s="792"/>
      <c r="Z20" s="792"/>
      <c r="AA20" s="792"/>
      <c r="AB20" s="792"/>
      <c r="AC20" s="792"/>
      <c r="AD20" s="792"/>
      <c r="AE20" s="792"/>
      <c r="AF20" s="792"/>
      <c r="AG20" s="792"/>
      <c r="AH20" s="792"/>
      <c r="AI20" s="793"/>
      <c r="AJ20" s="789" t="s">
        <v>2965</v>
      </c>
      <c r="AK20" s="790"/>
      <c r="AL20" s="789" t="s">
        <v>2965</v>
      </c>
      <c r="AM20" s="790"/>
      <c r="AN20" s="555"/>
    </row>
    <row r="21" spans="2:40" ht="18.75" customHeight="1">
      <c r="B21" s="554"/>
      <c r="C21" s="789" t="s">
        <v>3593</v>
      </c>
      <c r="D21" s="790"/>
      <c r="E21" s="791" t="s">
        <v>3678</v>
      </c>
      <c r="F21" s="792"/>
      <c r="G21" s="792"/>
      <c r="H21" s="792"/>
      <c r="I21" s="792"/>
      <c r="J21" s="792"/>
      <c r="K21" s="792"/>
      <c r="L21" s="792"/>
      <c r="M21" s="792"/>
      <c r="N21" s="792"/>
      <c r="O21" s="792"/>
      <c r="P21" s="792"/>
      <c r="Q21" s="792"/>
      <c r="R21" s="792"/>
      <c r="S21" s="792"/>
      <c r="T21" s="792"/>
      <c r="U21" s="792"/>
      <c r="V21" s="792"/>
      <c r="W21" s="792"/>
      <c r="X21" s="792"/>
      <c r="Y21" s="792"/>
      <c r="Z21" s="792"/>
      <c r="AA21" s="792"/>
      <c r="AB21" s="792"/>
      <c r="AC21" s="792"/>
      <c r="AD21" s="792"/>
      <c r="AE21" s="792"/>
      <c r="AF21" s="792"/>
      <c r="AG21" s="792"/>
      <c r="AH21" s="792"/>
      <c r="AI21" s="793"/>
      <c r="AJ21" s="789" t="s">
        <v>2965</v>
      </c>
      <c r="AK21" s="790"/>
      <c r="AL21" s="789" t="s">
        <v>2965</v>
      </c>
      <c r="AM21" s="790"/>
      <c r="AN21" s="555"/>
    </row>
    <row r="22" spans="2:40" ht="18.75" customHeight="1">
      <c r="B22" s="554"/>
      <c r="C22" s="789" t="s">
        <v>3600</v>
      </c>
      <c r="D22" s="790"/>
      <c r="E22" s="791" t="s">
        <v>3785</v>
      </c>
      <c r="F22" s="792"/>
      <c r="G22" s="792"/>
      <c r="H22" s="792"/>
      <c r="I22" s="792"/>
      <c r="J22" s="792"/>
      <c r="K22" s="792"/>
      <c r="L22" s="792"/>
      <c r="M22" s="792"/>
      <c r="N22" s="792"/>
      <c r="O22" s="792"/>
      <c r="P22" s="792"/>
      <c r="Q22" s="792"/>
      <c r="R22" s="792"/>
      <c r="S22" s="792"/>
      <c r="T22" s="792"/>
      <c r="U22" s="792"/>
      <c r="V22" s="792"/>
      <c r="W22" s="792"/>
      <c r="X22" s="792"/>
      <c r="Y22" s="792"/>
      <c r="Z22" s="792"/>
      <c r="AA22" s="792"/>
      <c r="AB22" s="792"/>
      <c r="AC22" s="792"/>
      <c r="AD22" s="792"/>
      <c r="AE22" s="792"/>
      <c r="AF22" s="792"/>
      <c r="AG22" s="792"/>
      <c r="AH22" s="792"/>
      <c r="AI22" s="793"/>
      <c r="AJ22" s="789" t="s">
        <v>2965</v>
      </c>
      <c r="AK22" s="790"/>
      <c r="AL22" s="789" t="s">
        <v>2965</v>
      </c>
      <c r="AM22" s="790"/>
      <c r="AN22" s="555"/>
    </row>
    <row r="23" spans="2:40" ht="18.75" customHeight="1">
      <c r="B23" s="554"/>
      <c r="C23" s="789" t="s">
        <v>3601</v>
      </c>
      <c r="D23" s="790"/>
      <c r="E23" s="791" t="s">
        <v>3786</v>
      </c>
      <c r="F23" s="792"/>
      <c r="G23" s="792"/>
      <c r="H23" s="792"/>
      <c r="I23" s="792"/>
      <c r="J23" s="792"/>
      <c r="K23" s="792"/>
      <c r="L23" s="792"/>
      <c r="M23" s="792"/>
      <c r="N23" s="792"/>
      <c r="O23" s="792"/>
      <c r="P23" s="792"/>
      <c r="Q23" s="792"/>
      <c r="R23" s="792"/>
      <c r="S23" s="792"/>
      <c r="T23" s="792"/>
      <c r="U23" s="792"/>
      <c r="V23" s="792"/>
      <c r="W23" s="792"/>
      <c r="X23" s="792"/>
      <c r="Y23" s="792"/>
      <c r="Z23" s="792"/>
      <c r="AA23" s="792"/>
      <c r="AB23" s="792"/>
      <c r="AC23" s="792"/>
      <c r="AD23" s="792"/>
      <c r="AE23" s="792"/>
      <c r="AF23" s="792"/>
      <c r="AG23" s="792"/>
      <c r="AH23" s="792"/>
      <c r="AI23" s="793"/>
      <c r="AJ23" s="789" t="s">
        <v>2965</v>
      </c>
      <c r="AK23" s="790"/>
      <c r="AL23" s="789" t="s">
        <v>2965</v>
      </c>
      <c r="AM23" s="790"/>
      <c r="AN23" s="555"/>
    </row>
    <row r="24" spans="2:40" ht="18.75" customHeight="1">
      <c r="B24" s="554"/>
      <c r="C24" s="789" t="s">
        <v>3646</v>
      </c>
      <c r="D24" s="790"/>
      <c r="E24" s="791" t="s">
        <v>3787</v>
      </c>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c r="AG24" s="792"/>
      <c r="AH24" s="792"/>
      <c r="AI24" s="793"/>
      <c r="AJ24" s="789" t="s">
        <v>2965</v>
      </c>
      <c r="AK24" s="790"/>
      <c r="AL24" s="789" t="s">
        <v>2965</v>
      </c>
      <c r="AM24" s="790"/>
      <c r="AN24" s="555"/>
    </row>
    <row r="25" spans="2:40" ht="18.75" customHeight="1">
      <c r="B25" s="554"/>
      <c r="C25" s="789" t="s">
        <v>3649</v>
      </c>
      <c r="D25" s="790"/>
      <c r="E25" s="791" t="s">
        <v>3788</v>
      </c>
      <c r="F25" s="792"/>
      <c r="G25" s="792"/>
      <c r="H25" s="792"/>
      <c r="I25" s="792"/>
      <c r="J25" s="792"/>
      <c r="K25" s="792"/>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3"/>
      <c r="AJ25" s="789" t="s">
        <v>2965</v>
      </c>
      <c r="AK25" s="790"/>
      <c r="AL25" s="789" t="s">
        <v>2965</v>
      </c>
      <c r="AM25" s="790"/>
      <c r="AN25" s="555"/>
    </row>
    <row r="26" spans="2:40" ht="18.75" customHeight="1">
      <c r="B26" s="554"/>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555"/>
    </row>
    <row r="27" spans="2:40" ht="18.75" customHeight="1">
      <c r="B27" s="554"/>
      <c r="C27" s="788" t="s">
        <v>3789</v>
      </c>
      <c r="D27" s="786"/>
      <c r="E27" s="786"/>
      <c r="F27" s="786"/>
      <c r="G27" s="786"/>
      <c r="H27" s="786"/>
      <c r="I27" s="786"/>
      <c r="J27" s="786"/>
      <c r="K27" s="786"/>
      <c r="L27" s="786"/>
      <c r="M27" s="786"/>
      <c r="N27" s="786"/>
      <c r="O27" s="786"/>
      <c r="P27" s="786"/>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555"/>
    </row>
    <row r="28" spans="2:40" ht="18.75" customHeight="1">
      <c r="B28" s="554"/>
      <c r="C28" s="789" t="s">
        <v>63</v>
      </c>
      <c r="D28" s="790"/>
      <c r="E28" s="791" t="s">
        <v>3779</v>
      </c>
      <c r="F28" s="792"/>
      <c r="G28" s="792"/>
      <c r="H28" s="792"/>
      <c r="I28" s="792"/>
      <c r="J28" s="792"/>
      <c r="K28" s="792"/>
      <c r="L28" s="792"/>
      <c r="M28" s="792"/>
      <c r="N28" s="792"/>
      <c r="O28" s="792"/>
      <c r="P28" s="792"/>
      <c r="Q28" s="792"/>
      <c r="R28" s="792"/>
      <c r="S28" s="792"/>
      <c r="T28" s="792"/>
      <c r="U28" s="792"/>
      <c r="V28" s="792"/>
      <c r="W28" s="792"/>
      <c r="X28" s="792"/>
      <c r="Y28" s="792"/>
      <c r="Z28" s="792"/>
      <c r="AA28" s="792"/>
      <c r="AB28" s="792"/>
      <c r="AC28" s="792"/>
      <c r="AD28" s="792"/>
      <c r="AE28" s="792"/>
      <c r="AF28" s="792"/>
      <c r="AG28" s="792"/>
      <c r="AH28" s="792"/>
      <c r="AI28" s="793"/>
      <c r="AJ28" s="789" t="s">
        <v>3307</v>
      </c>
      <c r="AK28" s="790"/>
      <c r="AL28" s="789" t="s">
        <v>3308</v>
      </c>
      <c r="AM28" s="790"/>
      <c r="AN28" s="555"/>
    </row>
    <row r="29" spans="2:40" ht="18.75" customHeight="1">
      <c r="B29" s="554"/>
      <c r="C29" s="789" t="s">
        <v>3581</v>
      </c>
      <c r="D29" s="790"/>
      <c r="E29" s="791" t="s">
        <v>3780</v>
      </c>
      <c r="F29" s="792"/>
      <c r="G29" s="792"/>
      <c r="H29" s="792"/>
      <c r="I29" s="792"/>
      <c r="J29" s="792"/>
      <c r="K29" s="792"/>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92"/>
      <c r="AI29" s="793"/>
      <c r="AJ29" s="789" t="s">
        <v>2965</v>
      </c>
      <c r="AK29" s="790"/>
      <c r="AL29" s="789" t="s">
        <v>2965</v>
      </c>
      <c r="AM29" s="790"/>
      <c r="AN29" s="555"/>
    </row>
    <row r="30" spans="2:40" ht="18.75" customHeight="1">
      <c r="B30" s="554"/>
      <c r="C30" s="789" t="s">
        <v>3583</v>
      </c>
      <c r="D30" s="790"/>
      <c r="E30" s="791" t="s">
        <v>3354</v>
      </c>
      <c r="F30" s="792"/>
      <c r="G30" s="792"/>
      <c r="H30" s="792"/>
      <c r="I30" s="792"/>
      <c r="J30" s="792"/>
      <c r="K30" s="792"/>
      <c r="L30" s="792"/>
      <c r="M30" s="792"/>
      <c r="N30" s="792"/>
      <c r="O30" s="792"/>
      <c r="P30" s="792"/>
      <c r="Q30" s="792"/>
      <c r="R30" s="792"/>
      <c r="S30" s="792"/>
      <c r="T30" s="792"/>
      <c r="U30" s="792"/>
      <c r="V30" s="792"/>
      <c r="W30" s="792"/>
      <c r="X30" s="792"/>
      <c r="Y30" s="792"/>
      <c r="Z30" s="792"/>
      <c r="AA30" s="792"/>
      <c r="AB30" s="792"/>
      <c r="AC30" s="792"/>
      <c r="AD30" s="792"/>
      <c r="AE30" s="792"/>
      <c r="AF30" s="792"/>
      <c r="AG30" s="792"/>
      <c r="AH30" s="792"/>
      <c r="AI30" s="793"/>
      <c r="AJ30" s="789" t="s">
        <v>2965</v>
      </c>
      <c r="AK30" s="790"/>
      <c r="AL30" s="789" t="s">
        <v>2965</v>
      </c>
      <c r="AM30" s="790"/>
      <c r="AN30" s="555"/>
    </row>
    <row r="31" spans="2:40" ht="18.75" customHeight="1">
      <c r="B31" s="554"/>
      <c r="C31" s="789" t="s">
        <v>3627</v>
      </c>
      <c r="D31" s="790"/>
      <c r="E31" s="791" t="s">
        <v>3790</v>
      </c>
      <c r="F31" s="792"/>
      <c r="G31" s="792"/>
      <c r="H31" s="792"/>
      <c r="I31" s="792"/>
      <c r="J31" s="792"/>
      <c r="K31" s="792"/>
      <c r="L31" s="792"/>
      <c r="M31" s="792"/>
      <c r="N31" s="792"/>
      <c r="O31" s="792"/>
      <c r="P31" s="792"/>
      <c r="Q31" s="792"/>
      <c r="R31" s="792"/>
      <c r="S31" s="792"/>
      <c r="T31" s="792"/>
      <c r="U31" s="792"/>
      <c r="V31" s="792"/>
      <c r="W31" s="792"/>
      <c r="X31" s="792"/>
      <c r="Y31" s="792"/>
      <c r="Z31" s="792"/>
      <c r="AA31" s="792"/>
      <c r="AB31" s="792"/>
      <c r="AC31" s="792"/>
      <c r="AD31" s="792"/>
      <c r="AE31" s="792"/>
      <c r="AF31" s="792"/>
      <c r="AG31" s="792"/>
      <c r="AH31" s="792"/>
      <c r="AI31" s="793"/>
      <c r="AJ31" s="789" t="s">
        <v>2965</v>
      </c>
      <c r="AK31" s="790"/>
      <c r="AL31" s="789"/>
      <c r="AM31" s="790"/>
      <c r="AN31" s="555"/>
    </row>
    <row r="32" spans="2:40" ht="18.75" customHeight="1">
      <c r="B32" s="554"/>
      <c r="C32" s="789" t="s">
        <v>3586</v>
      </c>
      <c r="D32" s="790"/>
      <c r="E32" s="791" t="s">
        <v>3791</v>
      </c>
      <c r="F32" s="792"/>
      <c r="G32" s="792"/>
      <c r="H32" s="792"/>
      <c r="I32" s="792"/>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3"/>
      <c r="AJ32" s="789" t="s">
        <v>2965</v>
      </c>
      <c r="AK32" s="790"/>
      <c r="AL32" s="789"/>
      <c r="AM32" s="790"/>
      <c r="AN32" s="555"/>
    </row>
    <row r="33" spans="2:40" ht="18.75" customHeight="1">
      <c r="B33" s="554"/>
      <c r="C33" s="789" t="s">
        <v>3588</v>
      </c>
      <c r="D33" s="790"/>
      <c r="E33" s="791" t="s">
        <v>3792</v>
      </c>
      <c r="F33" s="792"/>
      <c r="G33" s="792"/>
      <c r="H33" s="792"/>
      <c r="I33" s="792"/>
      <c r="J33" s="792"/>
      <c r="K33" s="792"/>
      <c r="L33" s="792"/>
      <c r="M33" s="792"/>
      <c r="N33" s="792"/>
      <c r="O33" s="792"/>
      <c r="P33" s="792"/>
      <c r="Q33" s="792"/>
      <c r="R33" s="792"/>
      <c r="S33" s="792"/>
      <c r="T33" s="792"/>
      <c r="U33" s="792"/>
      <c r="V33" s="792"/>
      <c r="W33" s="792"/>
      <c r="X33" s="792"/>
      <c r="Y33" s="792"/>
      <c r="Z33" s="792"/>
      <c r="AA33" s="792"/>
      <c r="AB33" s="792"/>
      <c r="AC33" s="792"/>
      <c r="AD33" s="792"/>
      <c r="AE33" s="792"/>
      <c r="AF33" s="792"/>
      <c r="AG33" s="792"/>
      <c r="AH33" s="792"/>
      <c r="AI33" s="793"/>
      <c r="AJ33" s="789" t="s">
        <v>2965</v>
      </c>
      <c r="AK33" s="790"/>
      <c r="AL33" s="789"/>
      <c r="AM33" s="790"/>
      <c r="AN33" s="555"/>
    </row>
    <row r="34" spans="2:40" ht="18.75" customHeight="1">
      <c r="B34" s="554"/>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555"/>
    </row>
    <row r="35" spans="2:40" ht="18.75" customHeight="1">
      <c r="B35" s="554"/>
      <c r="C35" s="789" t="s">
        <v>3793</v>
      </c>
      <c r="D35" s="790"/>
      <c r="E35" s="791" t="s">
        <v>3794</v>
      </c>
      <c r="F35" s="792"/>
      <c r="G35" s="792"/>
      <c r="H35" s="792"/>
      <c r="I35" s="792"/>
      <c r="J35" s="792"/>
      <c r="K35" s="792"/>
      <c r="L35" s="792"/>
      <c r="M35" s="792"/>
      <c r="N35" s="792"/>
      <c r="O35" s="792"/>
      <c r="P35" s="792"/>
      <c r="Q35" s="792"/>
      <c r="R35" s="792"/>
      <c r="S35" s="792"/>
      <c r="T35" s="792"/>
      <c r="U35" s="792"/>
      <c r="V35" s="792"/>
      <c r="W35" s="792"/>
      <c r="X35" s="792"/>
      <c r="Y35" s="792"/>
      <c r="Z35" s="792"/>
      <c r="AA35" s="792"/>
      <c r="AB35" s="792"/>
      <c r="AC35" s="792"/>
      <c r="AD35" s="792"/>
      <c r="AE35" s="792"/>
      <c r="AF35" s="792"/>
      <c r="AG35" s="792"/>
      <c r="AH35" s="792"/>
      <c r="AI35" s="793"/>
      <c r="AJ35" s="789" t="s">
        <v>2965</v>
      </c>
      <c r="AK35" s="790"/>
      <c r="AL35" s="789" t="s">
        <v>2965</v>
      </c>
      <c r="AM35" s="790"/>
      <c r="AN35" s="555"/>
    </row>
    <row r="36" spans="2:40" ht="18.75" customHeight="1">
      <c r="B36" s="554"/>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555"/>
    </row>
    <row r="37" spans="2:40" ht="18.75" customHeight="1">
      <c r="B37" s="797" t="s">
        <v>3795</v>
      </c>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798"/>
      <c r="AA37" s="798"/>
      <c r="AB37" s="798"/>
      <c r="AC37" s="798"/>
      <c r="AD37" s="798"/>
      <c r="AE37" s="798"/>
      <c r="AF37" s="798"/>
      <c r="AG37" s="798"/>
      <c r="AH37" s="798"/>
      <c r="AI37" s="798"/>
      <c r="AJ37" s="798"/>
      <c r="AK37" s="798"/>
      <c r="AL37" s="798"/>
      <c r="AM37" s="798"/>
      <c r="AN37" s="799"/>
    </row>
    <row r="38" spans="2:40" ht="18.75" customHeight="1">
      <c r="B38" s="800"/>
      <c r="C38" s="798"/>
      <c r="D38" s="798"/>
      <c r="E38" s="798"/>
      <c r="F38" s="798"/>
      <c r="G38" s="798"/>
      <c r="H38" s="798"/>
      <c r="I38" s="798"/>
      <c r="J38" s="798"/>
      <c r="K38" s="798"/>
      <c r="L38" s="798"/>
      <c r="M38" s="798"/>
      <c r="N38" s="798"/>
      <c r="O38" s="798"/>
      <c r="P38" s="798"/>
      <c r="Q38" s="798"/>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9"/>
    </row>
    <row r="39" spans="2:40" ht="18.75" customHeight="1">
      <c r="B39" s="677"/>
      <c r="C39" s="678"/>
      <c r="D39" s="678"/>
      <c r="E39" s="678"/>
      <c r="F39" s="678"/>
      <c r="G39" s="678"/>
      <c r="H39" s="678"/>
      <c r="I39" s="678"/>
      <c r="J39" s="678"/>
      <c r="K39" s="678"/>
      <c r="L39" s="678"/>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9"/>
    </row>
    <row r="40" spans="2:40" ht="18.75" customHeight="1">
      <c r="B40" s="801" t="s">
        <v>2935</v>
      </c>
      <c r="C40" s="802"/>
      <c r="D40" s="802"/>
      <c r="E40" s="802"/>
      <c r="F40" s="802"/>
      <c r="G40" s="802"/>
      <c r="H40" s="802"/>
      <c r="I40" s="802"/>
      <c r="J40" s="802"/>
      <c r="K40" s="802"/>
      <c r="L40" s="802"/>
      <c r="M40" s="802"/>
      <c r="N40" s="803" t="s">
        <v>2936</v>
      </c>
      <c r="O40" s="803"/>
      <c r="P40" s="803"/>
      <c r="Q40" s="803"/>
      <c r="R40" s="803"/>
      <c r="S40" s="804" t="s">
        <v>2937</v>
      </c>
      <c r="T40" s="804"/>
      <c r="U40" s="804"/>
      <c r="V40" s="804"/>
      <c r="W40" s="804"/>
      <c r="X40" s="804"/>
      <c r="Y40" s="804"/>
      <c r="Z40" s="804"/>
      <c r="AA40" s="804"/>
      <c r="AB40" s="804"/>
      <c r="AC40" s="804"/>
      <c r="AD40" s="804"/>
      <c r="AE40" s="804"/>
      <c r="AF40" s="804"/>
      <c r="AG40" s="804"/>
      <c r="AH40" s="804"/>
      <c r="AI40" s="804"/>
      <c r="AJ40" s="804"/>
      <c r="AK40" s="804"/>
      <c r="AL40" s="804"/>
      <c r="AM40" s="804"/>
      <c r="AN40" s="805"/>
    </row>
    <row r="41" spans="2:40" ht="18.75" customHeight="1">
      <c r="B41" s="801" t="s">
        <v>3796</v>
      </c>
      <c r="C41" s="802"/>
      <c r="D41" s="802"/>
      <c r="E41" s="802"/>
      <c r="F41" s="802"/>
      <c r="G41" s="802"/>
      <c r="H41" s="802"/>
      <c r="I41" s="802"/>
      <c r="J41" s="802"/>
      <c r="K41" s="802"/>
      <c r="L41" s="802"/>
      <c r="M41" s="802"/>
      <c r="N41" s="802"/>
      <c r="O41" s="802"/>
      <c r="P41" s="806"/>
      <c r="Q41" s="806"/>
      <c r="R41" s="806"/>
      <c r="S41" s="806"/>
      <c r="T41" s="803" t="s">
        <v>2934</v>
      </c>
      <c r="U41" s="803"/>
      <c r="V41" s="803"/>
      <c r="W41" s="803"/>
      <c r="X41" s="803"/>
      <c r="Y41" s="803"/>
      <c r="Z41" s="802" t="s">
        <v>3797</v>
      </c>
      <c r="AA41" s="807"/>
      <c r="AB41" s="807"/>
      <c r="AC41" s="807"/>
      <c r="AD41" s="807"/>
      <c r="AE41" s="807"/>
      <c r="AF41" s="807"/>
      <c r="AG41" s="807"/>
      <c r="AH41" s="807"/>
      <c r="AI41" s="807"/>
      <c r="AJ41" s="807"/>
      <c r="AK41" s="807"/>
      <c r="AL41" s="807"/>
      <c r="AM41" s="807"/>
      <c r="AN41" s="808"/>
    </row>
    <row r="42" spans="2:40" ht="18.75" customHeight="1">
      <c r="B42" s="794" t="s">
        <v>3798</v>
      </c>
      <c r="C42" s="795"/>
      <c r="D42" s="795"/>
      <c r="E42" s="795"/>
      <c r="F42" s="795"/>
      <c r="G42" s="795"/>
      <c r="H42" s="795"/>
      <c r="I42" s="795"/>
      <c r="J42" s="795"/>
      <c r="K42" s="795"/>
      <c r="L42" s="795"/>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c r="AN42" s="796"/>
    </row>
    <row r="43" spans="2:40" ht="15" customHeight="1" thickBot="1">
      <c r="B43" s="677"/>
      <c r="C43" s="678"/>
      <c r="D43" s="678"/>
      <c r="E43" s="678"/>
      <c r="F43" s="678"/>
      <c r="G43" s="678"/>
      <c r="H43" s="678"/>
      <c r="I43" s="678"/>
      <c r="J43" s="678"/>
      <c r="K43" s="678"/>
      <c r="L43" s="678"/>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9"/>
    </row>
    <row r="44" spans="2:40" ht="15" customHeight="1" thickTop="1">
      <c r="B44" s="124"/>
      <c r="C44" s="680" t="s">
        <v>2938</v>
      </c>
      <c r="D44" s="681"/>
      <c r="E44" s="681"/>
      <c r="F44" s="681"/>
      <c r="G44" s="681"/>
      <c r="H44" s="681"/>
      <c r="I44" s="681"/>
      <c r="J44" s="681"/>
      <c r="K44" s="681"/>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K44" s="681"/>
      <c r="AL44" s="681"/>
      <c r="AM44" s="682"/>
      <c r="AN44" s="125"/>
    </row>
    <row r="45" spans="2:40" ht="15" customHeight="1">
      <c r="B45" s="124"/>
      <c r="C45" s="683"/>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c r="AB45" s="593"/>
      <c r="AC45" s="593"/>
      <c r="AD45" s="593"/>
      <c r="AE45" s="593"/>
      <c r="AF45" s="593"/>
      <c r="AG45" s="593"/>
      <c r="AH45" s="593"/>
      <c r="AI45" s="593"/>
      <c r="AJ45" s="593"/>
      <c r="AK45" s="593"/>
      <c r="AL45" s="593"/>
      <c r="AM45" s="684"/>
      <c r="AN45" s="125"/>
    </row>
    <row r="46" spans="2:40" ht="15" customHeight="1" thickBot="1">
      <c r="B46" s="124"/>
      <c r="C46" s="685"/>
      <c r="D46" s="686"/>
      <c r="E46" s="686"/>
      <c r="F46" s="686"/>
      <c r="G46" s="686"/>
      <c r="H46" s="686"/>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7"/>
      <c r="AN46" s="125"/>
    </row>
    <row r="47" spans="2:40" ht="15" customHeight="1" thickTop="1">
      <c r="B47" s="677"/>
      <c r="C47" s="678"/>
      <c r="D47" s="678"/>
      <c r="E47" s="678"/>
      <c r="F47" s="678"/>
      <c r="G47" s="678"/>
      <c r="H47" s="678"/>
      <c r="I47" s="678"/>
      <c r="J47" s="678"/>
      <c r="K47" s="678"/>
      <c r="L47" s="678"/>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9"/>
    </row>
    <row r="48" spans="2:40" ht="15" customHeight="1">
      <c r="B48" s="688" t="s">
        <v>2939</v>
      </c>
      <c r="C48" s="689"/>
      <c r="D48" s="689"/>
      <c r="E48" s="689"/>
      <c r="F48" s="689"/>
      <c r="G48" s="689"/>
      <c r="H48" s="689"/>
      <c r="I48" s="689"/>
      <c r="J48" s="689"/>
      <c r="K48" s="689"/>
      <c r="L48" s="689"/>
      <c r="M48" s="689"/>
      <c r="N48" s="689"/>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90"/>
    </row>
    <row r="49" spans="2:40" ht="15" customHeight="1">
      <c r="B49" s="688"/>
      <c r="C49" s="689"/>
      <c r="D49" s="689"/>
      <c r="E49" s="689"/>
      <c r="F49" s="689"/>
      <c r="G49" s="689"/>
      <c r="H49" s="689"/>
      <c r="I49" s="689"/>
      <c r="J49" s="689"/>
      <c r="K49" s="689"/>
      <c r="L49" s="689"/>
      <c r="M49" s="689"/>
      <c r="N49" s="689"/>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90"/>
    </row>
    <row r="50" spans="2:40" ht="15" customHeight="1" thickBot="1">
      <c r="B50" s="691"/>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3"/>
    </row>
    <row r="51" spans="2:40" ht="15" customHeight="1"/>
    <row r="52" spans="2:40" ht="15" customHeight="1">
      <c r="B52" s="674" t="s">
        <v>2406</v>
      </c>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row>
    <row r="53" spans="2:40" ht="15" customHeight="1">
      <c r="B53" s="676" t="s">
        <v>2407</v>
      </c>
      <c r="C53" s="676"/>
      <c r="D53" s="676"/>
      <c r="E53" s="676"/>
      <c r="F53" s="676"/>
      <c r="G53" s="676"/>
      <c r="H53" s="676"/>
      <c r="I53" s="676"/>
      <c r="J53" s="676"/>
      <c r="K53" s="676" t="s">
        <v>2408</v>
      </c>
      <c r="L53" s="676"/>
      <c r="M53" s="676"/>
      <c r="N53" s="676"/>
      <c r="O53" s="676"/>
      <c r="P53" s="676"/>
      <c r="Q53" s="676" t="s">
        <v>2409</v>
      </c>
      <c r="R53" s="676"/>
      <c r="S53" s="676"/>
      <c r="T53" s="676"/>
      <c r="U53" s="676"/>
      <c r="V53" s="676"/>
      <c r="W53" s="676"/>
      <c r="X53" s="676"/>
      <c r="Y53" s="676"/>
      <c r="Z53" s="676"/>
      <c r="AA53" s="676"/>
      <c r="AB53" s="676"/>
      <c r="AC53" s="676"/>
      <c r="AD53" s="676"/>
      <c r="AE53" s="676"/>
      <c r="AF53" s="676"/>
      <c r="AG53" s="676"/>
      <c r="AH53" s="676"/>
      <c r="AI53" s="676"/>
      <c r="AJ53" s="676"/>
      <c r="AK53" s="676"/>
      <c r="AL53" s="676"/>
      <c r="AM53" s="676"/>
      <c r="AN53" s="676"/>
    </row>
    <row r="54" spans="2:40" ht="15" customHeight="1">
      <c r="B54" s="635" t="s">
        <v>3397</v>
      </c>
      <c r="C54" s="636"/>
      <c r="D54" s="637"/>
      <c r="E54" s="644"/>
      <c r="F54" s="645"/>
      <c r="G54" s="645"/>
      <c r="H54" s="645"/>
      <c r="I54" s="645"/>
      <c r="J54" s="646"/>
      <c r="K54" s="647" t="s">
        <v>2410</v>
      </c>
      <c r="L54" s="648"/>
      <c r="M54" s="648"/>
      <c r="N54" s="648"/>
      <c r="O54" s="648"/>
      <c r="P54" s="649"/>
      <c r="Q54" s="656" t="s">
        <v>2411</v>
      </c>
      <c r="R54" s="657"/>
      <c r="S54" s="657"/>
      <c r="T54" s="657"/>
      <c r="U54" s="657"/>
      <c r="V54" s="657"/>
      <c r="W54" s="657"/>
      <c r="X54" s="657"/>
      <c r="Y54" s="657"/>
      <c r="Z54" s="657"/>
      <c r="AA54" s="657"/>
      <c r="AB54" s="657"/>
      <c r="AC54" s="657"/>
      <c r="AD54" s="657"/>
      <c r="AE54" s="657"/>
      <c r="AF54" s="657"/>
      <c r="AG54" s="657"/>
      <c r="AH54" s="657"/>
      <c r="AI54" s="657"/>
      <c r="AJ54" s="657"/>
      <c r="AK54" s="657"/>
      <c r="AL54" s="657"/>
      <c r="AM54" s="657"/>
      <c r="AN54" s="658"/>
    </row>
    <row r="55" spans="2:40" ht="15" customHeight="1">
      <c r="B55" s="638"/>
      <c r="C55" s="639"/>
      <c r="D55" s="640"/>
      <c r="E55" s="35"/>
      <c r="F55" s="665"/>
      <c r="G55" s="666"/>
      <c r="H55" s="666"/>
      <c r="I55" s="667"/>
      <c r="J55" s="36"/>
      <c r="K55" s="650"/>
      <c r="L55" s="651"/>
      <c r="M55" s="651"/>
      <c r="N55" s="651"/>
      <c r="O55" s="651"/>
      <c r="P55" s="652"/>
      <c r="Q55" s="659"/>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1"/>
    </row>
    <row r="56" spans="2:40" ht="15" customHeight="1">
      <c r="B56" s="641"/>
      <c r="C56" s="642"/>
      <c r="D56" s="643"/>
      <c r="E56" s="662"/>
      <c r="F56" s="663"/>
      <c r="G56" s="663"/>
      <c r="H56" s="663"/>
      <c r="I56" s="663"/>
      <c r="J56" s="664"/>
      <c r="K56" s="653"/>
      <c r="L56" s="654"/>
      <c r="M56" s="654"/>
      <c r="N56" s="654"/>
      <c r="O56" s="654"/>
      <c r="P56" s="655"/>
      <c r="Q56" s="662"/>
      <c r="R56" s="663"/>
      <c r="S56" s="663"/>
      <c r="T56" s="663"/>
      <c r="U56" s="663"/>
      <c r="V56" s="663"/>
      <c r="W56" s="663"/>
      <c r="X56" s="663"/>
      <c r="Y56" s="663"/>
      <c r="Z56" s="663"/>
      <c r="AA56" s="663"/>
      <c r="AB56" s="663"/>
      <c r="AC56" s="663"/>
      <c r="AD56" s="663"/>
      <c r="AE56" s="663"/>
      <c r="AF56" s="663"/>
      <c r="AG56" s="663"/>
      <c r="AH56" s="663"/>
      <c r="AI56" s="663"/>
      <c r="AJ56" s="663"/>
      <c r="AK56" s="663"/>
      <c r="AL56" s="663"/>
      <c r="AM56" s="663"/>
      <c r="AN56" s="664"/>
    </row>
    <row r="57" spans="2:40" ht="15" customHeight="1">
      <c r="B57" s="764" t="s">
        <v>2412</v>
      </c>
      <c r="C57" s="765"/>
      <c r="D57" s="766"/>
      <c r="E57" s="760"/>
      <c r="F57" s="657"/>
      <c r="G57" s="657"/>
      <c r="H57" s="657"/>
      <c r="I57" s="657"/>
      <c r="J57" s="658"/>
      <c r="K57" s="747" t="s">
        <v>2413</v>
      </c>
      <c r="L57" s="648"/>
      <c r="M57" s="648"/>
      <c r="N57" s="648"/>
      <c r="O57" s="648"/>
      <c r="P57" s="649"/>
      <c r="Q57" s="656" t="s">
        <v>2414</v>
      </c>
      <c r="R57" s="657"/>
      <c r="S57" s="657"/>
      <c r="T57" s="657"/>
      <c r="U57" s="657"/>
      <c r="V57" s="657"/>
      <c r="W57" s="657"/>
      <c r="X57" s="657"/>
      <c r="Y57" s="657"/>
      <c r="Z57" s="657"/>
      <c r="AA57" s="657"/>
      <c r="AB57" s="657"/>
      <c r="AC57" s="657"/>
      <c r="AD57" s="657"/>
      <c r="AE57" s="657"/>
      <c r="AF57" s="657"/>
      <c r="AG57" s="657"/>
      <c r="AH57" s="657"/>
      <c r="AI57" s="657"/>
      <c r="AJ57" s="657"/>
      <c r="AK57" s="657"/>
      <c r="AL57" s="657"/>
      <c r="AM57" s="657"/>
      <c r="AN57" s="658"/>
    </row>
    <row r="58" spans="2:40" ht="15" customHeight="1">
      <c r="B58" s="767"/>
      <c r="C58" s="768"/>
      <c r="D58" s="769"/>
      <c r="E58" s="35"/>
      <c r="F58" s="748"/>
      <c r="G58" s="749"/>
      <c r="H58" s="749"/>
      <c r="I58" s="750"/>
      <c r="J58" s="36"/>
      <c r="K58" s="650"/>
      <c r="L58" s="651"/>
      <c r="M58" s="651"/>
      <c r="N58" s="651"/>
      <c r="O58" s="651"/>
      <c r="P58" s="652"/>
      <c r="Q58" s="659"/>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1"/>
    </row>
    <row r="59" spans="2:40" ht="15" customHeight="1">
      <c r="B59" s="770"/>
      <c r="C59" s="771"/>
      <c r="D59" s="772"/>
      <c r="E59" s="662"/>
      <c r="F59" s="663"/>
      <c r="G59" s="663"/>
      <c r="H59" s="663"/>
      <c r="I59" s="663"/>
      <c r="J59" s="664"/>
      <c r="K59" s="653"/>
      <c r="L59" s="654"/>
      <c r="M59" s="654"/>
      <c r="N59" s="654"/>
      <c r="O59" s="654"/>
      <c r="P59" s="655"/>
      <c r="Q59" s="662"/>
      <c r="R59" s="663"/>
      <c r="S59" s="663"/>
      <c r="T59" s="663"/>
      <c r="U59" s="663"/>
      <c r="V59" s="663"/>
      <c r="W59" s="663"/>
      <c r="X59" s="663"/>
      <c r="Y59" s="663"/>
      <c r="Z59" s="663"/>
      <c r="AA59" s="663"/>
      <c r="AB59" s="663"/>
      <c r="AC59" s="663"/>
      <c r="AD59" s="663"/>
      <c r="AE59" s="663"/>
      <c r="AF59" s="663"/>
      <c r="AG59" s="663"/>
      <c r="AH59" s="663"/>
      <c r="AI59" s="663"/>
      <c r="AJ59" s="663"/>
      <c r="AK59" s="663"/>
      <c r="AL59" s="663"/>
      <c r="AM59" s="663"/>
      <c r="AN59" s="664"/>
    </row>
    <row r="60" spans="2:40" ht="15" customHeight="1">
      <c r="B60" s="751" t="s">
        <v>3396</v>
      </c>
      <c r="C60" s="752"/>
      <c r="D60" s="753"/>
      <c r="E60" s="760"/>
      <c r="F60" s="657"/>
      <c r="G60" s="657"/>
      <c r="H60" s="657"/>
      <c r="I60" s="657"/>
      <c r="J60" s="658"/>
      <c r="K60" s="647" t="s">
        <v>2415</v>
      </c>
      <c r="L60" s="648"/>
      <c r="M60" s="648"/>
      <c r="N60" s="648"/>
      <c r="O60" s="648"/>
      <c r="P60" s="649"/>
      <c r="Q60" s="656" t="s">
        <v>3802</v>
      </c>
      <c r="R60" s="657"/>
      <c r="S60" s="657"/>
      <c r="T60" s="657"/>
      <c r="U60" s="657"/>
      <c r="V60" s="657"/>
      <c r="W60" s="657"/>
      <c r="X60" s="657"/>
      <c r="Y60" s="657"/>
      <c r="Z60" s="657"/>
      <c r="AA60" s="657"/>
      <c r="AB60" s="657"/>
      <c r="AC60" s="657"/>
      <c r="AD60" s="657"/>
      <c r="AE60" s="657"/>
      <c r="AF60" s="657"/>
      <c r="AG60" s="657"/>
      <c r="AH60" s="657"/>
      <c r="AI60" s="657"/>
      <c r="AJ60" s="657"/>
      <c r="AK60" s="657"/>
      <c r="AL60" s="657"/>
      <c r="AM60" s="657"/>
      <c r="AN60" s="658"/>
    </row>
    <row r="61" spans="2:40" ht="15" customHeight="1">
      <c r="B61" s="754"/>
      <c r="C61" s="755"/>
      <c r="D61" s="756"/>
      <c r="E61" s="35"/>
      <c r="F61" s="761"/>
      <c r="G61" s="762"/>
      <c r="H61" s="762"/>
      <c r="I61" s="763"/>
      <c r="J61" s="36"/>
      <c r="K61" s="650"/>
      <c r="L61" s="651"/>
      <c r="M61" s="651"/>
      <c r="N61" s="651"/>
      <c r="O61" s="651"/>
      <c r="P61" s="652"/>
      <c r="Q61" s="659"/>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1"/>
    </row>
    <row r="62" spans="2:40" ht="15" customHeight="1">
      <c r="B62" s="757"/>
      <c r="C62" s="758"/>
      <c r="D62" s="759"/>
      <c r="E62" s="662"/>
      <c r="F62" s="663"/>
      <c r="G62" s="663"/>
      <c r="H62" s="663"/>
      <c r="I62" s="663"/>
      <c r="J62" s="664"/>
      <c r="K62" s="653"/>
      <c r="L62" s="654"/>
      <c r="M62" s="654"/>
      <c r="N62" s="654"/>
      <c r="O62" s="654"/>
      <c r="P62" s="655"/>
      <c r="Q62" s="662"/>
      <c r="R62" s="663"/>
      <c r="S62" s="663"/>
      <c r="T62" s="663"/>
      <c r="U62" s="663"/>
      <c r="V62" s="663"/>
      <c r="W62" s="663"/>
      <c r="X62" s="663"/>
      <c r="Y62" s="663"/>
      <c r="Z62" s="663"/>
      <c r="AA62" s="663"/>
      <c r="AB62" s="663"/>
      <c r="AC62" s="663"/>
      <c r="AD62" s="663"/>
      <c r="AE62" s="663"/>
      <c r="AF62" s="663"/>
      <c r="AG62" s="663"/>
      <c r="AH62" s="663"/>
      <c r="AI62" s="663"/>
      <c r="AJ62" s="663"/>
      <c r="AK62" s="663"/>
      <c r="AL62" s="663"/>
      <c r="AM62" s="663"/>
      <c r="AN62" s="664"/>
    </row>
    <row r="63" spans="2:40" ht="15" customHeight="1"/>
    <row r="64" spans="2:40" ht="15" customHeight="1"/>
    <row r="65" spans="2:43" ht="15" customHeight="1">
      <c r="B65" s="674" t="s">
        <v>2416</v>
      </c>
      <c r="C65" s="675"/>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38"/>
      <c r="AP65" s="38"/>
      <c r="AQ65" s="38"/>
    </row>
    <row r="66" spans="2:43" ht="15" customHeight="1">
      <c r="B66" s="612" t="s">
        <v>2772</v>
      </c>
      <c r="C66" s="612"/>
      <c r="D66" s="612"/>
      <c r="E66" s="612"/>
      <c r="F66" s="612"/>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c r="AM66" s="612"/>
      <c r="AN66" s="612"/>
      <c r="AO66" s="35"/>
      <c r="AP66" s="35"/>
      <c r="AQ66" s="35"/>
    </row>
    <row r="67" spans="2:43" ht="7.5" customHeight="1">
      <c r="B67" s="773" t="s">
        <v>3398</v>
      </c>
      <c r="C67" s="774"/>
      <c r="D67" s="774"/>
      <c r="E67" s="774"/>
      <c r="F67" s="774"/>
      <c r="G67" s="775"/>
      <c r="H67" s="41"/>
      <c r="I67" s="41"/>
      <c r="J67" s="41"/>
      <c r="K67" s="41"/>
      <c r="L67" s="41"/>
      <c r="M67" s="41"/>
      <c r="N67" s="41"/>
      <c r="O67" s="41"/>
      <c r="P67" s="41"/>
      <c r="Q67" s="41"/>
      <c r="R67" s="41"/>
      <c r="S67" s="41"/>
      <c r="T67" s="41"/>
      <c r="U67" s="41"/>
      <c r="V67" s="41"/>
      <c r="W67" s="41"/>
      <c r="X67" s="41"/>
      <c r="Y67" s="42"/>
      <c r="Z67" s="714" t="s">
        <v>3399</v>
      </c>
      <c r="AA67" s="715"/>
      <c r="AB67" s="715"/>
      <c r="AC67" s="715"/>
      <c r="AD67" s="715"/>
      <c r="AE67" s="715"/>
      <c r="AF67" s="716"/>
      <c r="AG67" s="41"/>
      <c r="AH67" s="41"/>
      <c r="AI67" s="41"/>
      <c r="AJ67" s="41"/>
      <c r="AK67" s="41"/>
      <c r="AL67" s="41"/>
      <c r="AM67" s="41"/>
      <c r="AN67" s="42"/>
      <c r="AO67" s="35"/>
      <c r="AP67" s="35"/>
    </row>
    <row r="68" spans="2:43" ht="15" customHeight="1">
      <c r="B68" s="776"/>
      <c r="C68" s="777"/>
      <c r="D68" s="777"/>
      <c r="E68" s="777"/>
      <c r="F68" s="777"/>
      <c r="G68" s="778"/>
      <c r="H68" s="35"/>
      <c r="I68" s="782" t="s">
        <v>63</v>
      </c>
      <c r="J68" s="783"/>
      <c r="K68" s="782" t="s">
        <v>2583</v>
      </c>
      <c r="L68" s="784"/>
      <c r="M68" s="784"/>
      <c r="N68" s="784"/>
      <c r="O68" s="784"/>
      <c r="P68" s="784"/>
      <c r="Q68" s="784"/>
      <c r="R68" s="784"/>
      <c r="S68" s="784"/>
      <c r="T68" s="784"/>
      <c r="U68" s="784"/>
      <c r="V68" s="784"/>
      <c r="W68" s="784"/>
      <c r="X68" s="783"/>
      <c r="Y68" s="36"/>
      <c r="Z68" s="717"/>
      <c r="AA68" s="718"/>
      <c r="AB68" s="718"/>
      <c r="AC68" s="718"/>
      <c r="AD68" s="718"/>
      <c r="AE68" s="718"/>
      <c r="AF68" s="719"/>
      <c r="AG68" s="35"/>
      <c r="AH68" s="35"/>
      <c r="AI68" s="35"/>
      <c r="AJ68" s="35"/>
      <c r="AK68" s="35"/>
      <c r="AL68" s="35"/>
      <c r="AM68" s="35"/>
      <c r="AN68" s="36"/>
      <c r="AO68" s="35"/>
      <c r="AP68" s="35"/>
    </row>
    <row r="69" spans="2:43" ht="15" customHeight="1">
      <c r="B69" s="776"/>
      <c r="C69" s="777"/>
      <c r="D69" s="777"/>
      <c r="E69" s="777"/>
      <c r="F69" s="777"/>
      <c r="G69" s="778"/>
      <c r="H69" s="35"/>
      <c r="I69" s="711" t="s">
        <v>3420</v>
      </c>
      <c r="J69" s="712"/>
      <c r="K69" s="713" t="s">
        <v>67</v>
      </c>
      <c r="L69" s="713"/>
      <c r="M69" s="713"/>
      <c r="N69" s="713"/>
      <c r="O69" s="713"/>
      <c r="P69" s="713"/>
      <c r="Q69" s="713"/>
      <c r="R69" s="713"/>
      <c r="S69" s="713"/>
      <c r="T69" s="713"/>
      <c r="U69" s="713"/>
      <c r="V69" s="713"/>
      <c r="W69" s="713"/>
      <c r="X69" s="713"/>
      <c r="Y69" s="36"/>
      <c r="Z69" s="717"/>
      <c r="AA69" s="718"/>
      <c r="AB69" s="718"/>
      <c r="AC69" s="718"/>
      <c r="AD69" s="718"/>
      <c r="AE69" s="718"/>
      <c r="AF69" s="719"/>
      <c r="AG69" s="35"/>
      <c r="AH69" s="35"/>
      <c r="AI69" s="35"/>
      <c r="AJ69" s="35"/>
      <c r="AK69" s="35"/>
      <c r="AL69" s="35"/>
      <c r="AM69" s="35"/>
      <c r="AN69" s="36"/>
      <c r="AO69" s="35"/>
      <c r="AP69" s="35"/>
    </row>
    <row r="70" spans="2:43" ht="15" customHeight="1">
      <c r="B70" s="776"/>
      <c r="C70" s="777"/>
      <c r="D70" s="777"/>
      <c r="E70" s="777"/>
      <c r="F70" s="777"/>
      <c r="G70" s="778"/>
      <c r="H70" s="35"/>
      <c r="I70" s="711" t="s">
        <v>3421</v>
      </c>
      <c r="J70" s="712"/>
      <c r="K70" s="713" t="s">
        <v>68</v>
      </c>
      <c r="L70" s="713"/>
      <c r="M70" s="713"/>
      <c r="N70" s="713"/>
      <c r="O70" s="713"/>
      <c r="P70" s="713"/>
      <c r="Q70" s="713"/>
      <c r="R70" s="713"/>
      <c r="S70" s="713"/>
      <c r="T70" s="713"/>
      <c r="U70" s="713"/>
      <c r="V70" s="713"/>
      <c r="W70" s="713"/>
      <c r="X70" s="713"/>
      <c r="Y70" s="36"/>
      <c r="Z70" s="717"/>
      <c r="AA70" s="718"/>
      <c r="AB70" s="718"/>
      <c r="AC70" s="718"/>
      <c r="AD70" s="718"/>
      <c r="AE70" s="718"/>
      <c r="AF70" s="719"/>
      <c r="AG70" s="35"/>
      <c r="AH70" s="35"/>
      <c r="AI70" s="35"/>
      <c r="AJ70" s="35"/>
      <c r="AK70" s="35"/>
      <c r="AL70" s="35"/>
      <c r="AM70" s="35"/>
      <c r="AN70" s="36"/>
      <c r="AO70" s="35"/>
      <c r="AP70" s="35"/>
    </row>
    <row r="71" spans="2:43" ht="7.5" customHeight="1">
      <c r="B71" s="779"/>
      <c r="C71" s="780"/>
      <c r="D71" s="780"/>
      <c r="E71" s="780"/>
      <c r="F71" s="780"/>
      <c r="G71" s="781"/>
      <c r="H71" s="45"/>
      <c r="I71" s="159"/>
      <c r="J71" s="159"/>
      <c r="K71" s="159"/>
      <c r="L71" s="159"/>
      <c r="M71" s="159"/>
      <c r="N71" s="159"/>
      <c r="O71" s="159"/>
      <c r="P71" s="159"/>
      <c r="Q71" s="159"/>
      <c r="R71" s="159"/>
      <c r="S71" s="159"/>
      <c r="T71" s="159"/>
      <c r="U71" s="159"/>
      <c r="V71" s="159"/>
      <c r="W71" s="159"/>
      <c r="X71" s="159"/>
      <c r="Y71" s="46"/>
      <c r="Z71" s="720"/>
      <c r="AA71" s="721"/>
      <c r="AB71" s="721"/>
      <c r="AC71" s="721"/>
      <c r="AD71" s="721"/>
      <c r="AE71" s="721"/>
      <c r="AF71" s="722"/>
      <c r="AG71" s="45"/>
      <c r="AH71" s="45"/>
      <c r="AI71" s="45"/>
      <c r="AJ71" s="45"/>
      <c r="AK71" s="45"/>
      <c r="AL71" s="45"/>
      <c r="AM71" s="45"/>
      <c r="AN71" s="46"/>
      <c r="AO71" s="35"/>
      <c r="AP71" s="35"/>
    </row>
    <row r="72" spans="2:43" ht="15" customHeight="1">
      <c r="AO72" s="35"/>
      <c r="AP72" s="35"/>
      <c r="AQ72" s="35"/>
    </row>
    <row r="73" spans="2:43" ht="15" hidden="1" customHeight="1">
      <c r="B73" s="660" t="s">
        <v>2417</v>
      </c>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35"/>
      <c r="AP73" s="35"/>
      <c r="AQ73" s="35"/>
    </row>
    <row r="74" spans="2:43" ht="15" hidden="1" customHeight="1">
      <c r="B74" s="735" t="s">
        <v>2418</v>
      </c>
      <c r="C74" s="736"/>
      <c r="D74" s="736"/>
      <c r="E74" s="736"/>
      <c r="F74" s="736"/>
      <c r="G74" s="736"/>
      <c r="H74" s="736"/>
      <c r="I74" s="736"/>
      <c r="J74" s="737"/>
      <c r="K74" s="735" t="s">
        <v>2419</v>
      </c>
      <c r="L74" s="736"/>
      <c r="M74" s="736"/>
      <c r="N74" s="736"/>
      <c r="O74" s="736"/>
      <c r="P74" s="736"/>
      <c r="Q74" s="736"/>
      <c r="R74" s="736"/>
      <c r="S74" s="736"/>
      <c r="T74" s="736"/>
      <c r="U74" s="736"/>
      <c r="V74" s="736"/>
      <c r="W74" s="736"/>
      <c r="X74" s="736"/>
      <c r="Y74" s="736"/>
      <c r="Z74" s="735" t="s">
        <v>2420</v>
      </c>
      <c r="AA74" s="736"/>
      <c r="AB74" s="736"/>
      <c r="AC74" s="736"/>
      <c r="AD74" s="736"/>
      <c r="AE74" s="736"/>
      <c r="AF74" s="736"/>
      <c r="AG74" s="736"/>
      <c r="AH74" s="736"/>
      <c r="AI74" s="736"/>
      <c r="AJ74" s="736"/>
      <c r="AK74" s="736"/>
      <c r="AL74" s="736"/>
      <c r="AM74" s="736"/>
      <c r="AN74" s="737"/>
      <c r="AO74" s="35"/>
      <c r="AP74" s="35"/>
      <c r="AQ74" s="35"/>
    </row>
    <row r="75" spans="2:43" ht="7.5" hidden="1" customHeight="1">
      <c r="B75" s="738" t="s">
        <v>2421</v>
      </c>
      <c r="C75" s="739"/>
      <c r="D75" s="739"/>
      <c r="E75" s="739"/>
      <c r="F75" s="739"/>
      <c r="G75" s="739"/>
      <c r="H75" s="739"/>
      <c r="I75" s="739"/>
      <c r="J75" s="740"/>
      <c r="K75" s="40"/>
      <c r="L75" s="41"/>
      <c r="M75" s="41"/>
      <c r="N75" s="41"/>
      <c r="O75" s="41"/>
      <c r="P75" s="41"/>
      <c r="Q75" s="41"/>
      <c r="R75" s="41"/>
      <c r="S75" s="41"/>
      <c r="T75" s="41"/>
      <c r="U75" s="41"/>
      <c r="V75" s="41"/>
      <c r="W75" s="41"/>
      <c r="X75" s="41"/>
      <c r="Y75" s="41"/>
      <c r="Z75" s="40"/>
      <c r="AA75" s="41"/>
      <c r="AB75" s="41"/>
      <c r="AC75" s="41"/>
      <c r="AD75" s="41"/>
      <c r="AE75" s="41"/>
      <c r="AF75" s="41"/>
      <c r="AG75" s="41"/>
      <c r="AH75" s="41"/>
      <c r="AI75" s="41"/>
      <c r="AJ75" s="41"/>
      <c r="AK75" s="41"/>
      <c r="AL75" s="41"/>
      <c r="AM75" s="41"/>
      <c r="AN75" s="42"/>
      <c r="AO75" s="35"/>
      <c r="AP75" s="35"/>
      <c r="AQ75" s="35"/>
    </row>
    <row r="76" spans="2:43" ht="26.25" hidden="1" customHeight="1" thickBot="1">
      <c r="B76" s="741"/>
      <c r="C76" s="742"/>
      <c r="D76" s="742"/>
      <c r="E76" s="742"/>
      <c r="F76" s="742"/>
      <c r="G76" s="742"/>
      <c r="H76" s="742"/>
      <c r="I76" s="742"/>
      <c r="J76" s="743"/>
      <c r="K76" s="43"/>
      <c r="L76" s="35"/>
      <c r="M76" s="35"/>
      <c r="N76" s="35"/>
      <c r="O76" s="631" t="s">
        <v>2422</v>
      </c>
      <c r="P76" s="632"/>
      <c r="Q76" s="35" t="s">
        <v>2423</v>
      </c>
      <c r="R76" s="700" t="s">
        <v>2424</v>
      </c>
      <c r="S76" s="701"/>
      <c r="T76" s="632"/>
      <c r="U76" s="35"/>
      <c r="V76" s="35"/>
      <c r="W76" s="35"/>
      <c r="X76" s="35"/>
      <c r="Y76" s="35"/>
      <c r="Z76" s="43"/>
      <c r="AA76" s="35"/>
      <c r="AB76" s="35"/>
      <c r="AC76" s="35"/>
      <c r="AD76" s="35"/>
      <c r="AE76" s="631" t="s">
        <v>2422</v>
      </c>
      <c r="AF76" s="632"/>
      <c r="AG76" s="35" t="s">
        <v>2423</v>
      </c>
      <c r="AH76" s="700" t="s">
        <v>2425</v>
      </c>
      <c r="AI76" s="701"/>
      <c r="AJ76" s="632"/>
      <c r="AK76" s="35"/>
      <c r="AL76" s="35"/>
      <c r="AM76" s="35"/>
      <c r="AN76" s="36"/>
      <c r="AO76" s="35"/>
      <c r="AP76" s="35"/>
      <c r="AQ76" s="35"/>
    </row>
    <row r="77" spans="2:43" ht="7.5" hidden="1" customHeight="1" thickTop="1">
      <c r="B77" s="744"/>
      <c r="C77" s="745"/>
      <c r="D77" s="745"/>
      <c r="E77" s="745"/>
      <c r="F77" s="745"/>
      <c r="G77" s="745"/>
      <c r="H77" s="745"/>
      <c r="I77" s="745"/>
      <c r="J77" s="746"/>
      <c r="K77" s="44"/>
      <c r="L77" s="45"/>
      <c r="M77" s="45"/>
      <c r="N77" s="45"/>
      <c r="O77" s="45"/>
      <c r="P77" s="45"/>
      <c r="Q77" s="45"/>
      <c r="R77" s="45"/>
      <c r="S77" s="45"/>
      <c r="T77" s="45"/>
      <c r="U77" s="45"/>
      <c r="V77" s="45"/>
      <c r="W77" s="45"/>
      <c r="X77" s="45"/>
      <c r="Y77" s="45"/>
      <c r="Z77" s="44"/>
      <c r="AA77" s="45"/>
      <c r="AB77" s="45"/>
      <c r="AC77" s="45"/>
      <c r="AD77" s="45"/>
      <c r="AE77" s="45"/>
      <c r="AF77" s="45"/>
      <c r="AG77" s="45"/>
      <c r="AH77" s="45"/>
      <c r="AI77" s="45"/>
      <c r="AJ77" s="45"/>
      <c r="AK77" s="45"/>
      <c r="AL77" s="45"/>
      <c r="AM77" s="45"/>
      <c r="AN77" s="46"/>
      <c r="AO77" s="35"/>
      <c r="AP77" s="35"/>
      <c r="AQ77" s="35"/>
    </row>
    <row r="78" spans="2:43" ht="7.5" hidden="1" customHeight="1">
      <c r="B78" s="738" t="s">
        <v>2426</v>
      </c>
      <c r="C78" s="739"/>
      <c r="D78" s="739"/>
      <c r="E78" s="739"/>
      <c r="F78" s="739"/>
      <c r="G78" s="739"/>
      <c r="H78" s="739"/>
      <c r="I78" s="739"/>
      <c r="J78" s="740"/>
      <c r="K78" s="40"/>
      <c r="L78" s="41"/>
      <c r="M78" s="41"/>
      <c r="N78" s="41"/>
      <c r="O78" s="41"/>
      <c r="P78" s="41"/>
      <c r="Q78" s="41"/>
      <c r="R78" s="41"/>
      <c r="S78" s="41"/>
      <c r="T78" s="41"/>
      <c r="U78" s="41"/>
      <c r="V78" s="41"/>
      <c r="W78" s="41"/>
      <c r="X78" s="41"/>
      <c r="Y78" s="42"/>
      <c r="Z78" s="43"/>
      <c r="AA78" s="35"/>
      <c r="AB78" s="35"/>
      <c r="AC78" s="35"/>
      <c r="AD78" s="41"/>
      <c r="AE78" s="41"/>
      <c r="AF78" s="41"/>
      <c r="AG78" s="41"/>
      <c r="AH78" s="41"/>
      <c r="AI78" s="41"/>
      <c r="AJ78" s="41"/>
      <c r="AK78" s="41"/>
      <c r="AL78" s="41"/>
      <c r="AM78" s="41"/>
      <c r="AN78" s="36"/>
      <c r="AO78" s="35"/>
      <c r="AP78" s="35"/>
      <c r="AQ78" s="35"/>
    </row>
    <row r="79" spans="2:43" ht="26.25" hidden="1" customHeight="1" thickBot="1">
      <c r="B79" s="741"/>
      <c r="C79" s="742"/>
      <c r="D79" s="742"/>
      <c r="E79" s="742"/>
      <c r="F79" s="742"/>
      <c r="G79" s="742"/>
      <c r="H79" s="742"/>
      <c r="I79" s="742"/>
      <c r="J79" s="743"/>
      <c r="K79" s="43"/>
      <c r="L79" s="35"/>
      <c r="M79" s="35"/>
      <c r="N79" s="631" t="s">
        <v>2422</v>
      </c>
      <c r="O79" s="632"/>
      <c r="P79" s="35" t="s">
        <v>2423</v>
      </c>
      <c r="Q79" s="631" t="s">
        <v>2427</v>
      </c>
      <c r="R79" s="632"/>
      <c r="S79" s="35" t="s">
        <v>2423</v>
      </c>
      <c r="T79" s="700" t="s">
        <v>2424</v>
      </c>
      <c r="U79" s="701"/>
      <c r="V79" s="632"/>
      <c r="W79" s="47"/>
      <c r="X79" s="35"/>
      <c r="Y79" s="36"/>
      <c r="Z79" s="43"/>
      <c r="AA79" s="35"/>
      <c r="AB79" s="35"/>
      <c r="AC79" s="631" t="s">
        <v>2422</v>
      </c>
      <c r="AD79" s="632"/>
      <c r="AE79" s="35" t="s">
        <v>2423</v>
      </c>
      <c r="AF79" s="631" t="s">
        <v>2427</v>
      </c>
      <c r="AG79" s="632"/>
      <c r="AH79" s="35" t="s">
        <v>2423</v>
      </c>
      <c r="AI79" s="700" t="s">
        <v>2425</v>
      </c>
      <c r="AJ79" s="701"/>
      <c r="AK79" s="632"/>
      <c r="AL79" s="47"/>
      <c r="AM79" s="35"/>
      <c r="AN79" s="36"/>
      <c r="AO79" s="35"/>
      <c r="AP79" s="35"/>
      <c r="AQ79" s="35"/>
    </row>
    <row r="80" spans="2:43" ht="7.5" hidden="1" customHeight="1" thickTop="1">
      <c r="B80" s="744"/>
      <c r="C80" s="745"/>
      <c r="D80" s="745"/>
      <c r="E80" s="745"/>
      <c r="F80" s="745"/>
      <c r="G80" s="745"/>
      <c r="H80" s="745"/>
      <c r="I80" s="745"/>
      <c r="J80" s="746"/>
      <c r="K80" s="44"/>
      <c r="L80" s="45"/>
      <c r="M80" s="45"/>
      <c r="N80" s="45"/>
      <c r="O80" s="45"/>
      <c r="P80" s="45"/>
      <c r="Q80" s="45"/>
      <c r="R80" s="45"/>
      <c r="S80" s="45"/>
      <c r="T80" s="45"/>
      <c r="U80" s="45"/>
      <c r="V80" s="45"/>
      <c r="W80" s="45"/>
      <c r="X80" s="45"/>
      <c r="Y80" s="46"/>
      <c r="Z80" s="44"/>
      <c r="AA80" s="45"/>
      <c r="AB80" s="45"/>
      <c r="AC80" s="45"/>
      <c r="AD80" s="45"/>
      <c r="AE80" s="45"/>
      <c r="AF80" s="45"/>
      <c r="AG80" s="45"/>
      <c r="AH80" s="45"/>
      <c r="AI80" s="45"/>
      <c r="AJ80" s="45"/>
      <c r="AK80" s="45"/>
      <c r="AL80" s="45"/>
      <c r="AM80" s="45"/>
      <c r="AN80" s="46"/>
      <c r="AO80" s="35"/>
      <c r="AP80" s="35"/>
      <c r="AQ80" s="35"/>
    </row>
    <row r="81" spans="1:40" ht="15" customHeight="1"/>
    <row r="82" spans="1:40" ht="15" customHeight="1">
      <c r="B82" s="674" t="s">
        <v>2428</v>
      </c>
      <c r="C82" s="675"/>
      <c r="D82" s="675"/>
      <c r="E82" s="675"/>
      <c r="F82" s="675"/>
      <c r="G82" s="675"/>
      <c r="H82" s="675"/>
      <c r="I82" s="675"/>
      <c r="J82" s="675"/>
      <c r="K82" s="675"/>
      <c r="L82" s="675"/>
      <c r="M82" s="675"/>
      <c r="N82" s="675"/>
      <c r="O82" s="675"/>
      <c r="P82" s="675"/>
      <c r="Q82" s="675"/>
      <c r="R82" s="675"/>
      <c r="S82" s="675"/>
      <c r="T82" s="675"/>
      <c r="U82" s="675"/>
      <c r="V82" s="675"/>
      <c r="W82" s="675"/>
      <c r="X82" s="675"/>
      <c r="Y82" s="675"/>
      <c r="Z82" s="675"/>
      <c r="AA82" s="675"/>
      <c r="AB82" s="675"/>
      <c r="AC82" s="675"/>
      <c r="AD82" s="675"/>
      <c r="AE82" s="675"/>
      <c r="AF82" s="675"/>
      <c r="AG82" s="675"/>
      <c r="AH82" s="675"/>
      <c r="AI82" s="675"/>
      <c r="AJ82" s="675"/>
      <c r="AK82" s="675"/>
      <c r="AL82" s="675"/>
      <c r="AM82" s="675"/>
      <c r="AN82" s="675"/>
    </row>
    <row r="83" spans="1:40" ht="15" customHeight="1">
      <c r="B83" s="612" t="s">
        <v>2429</v>
      </c>
      <c r="C83" s="612"/>
      <c r="D83" s="612"/>
      <c r="E83" s="612"/>
      <c r="F83" s="612"/>
      <c r="G83" s="612"/>
      <c r="H83" s="612"/>
      <c r="I83" s="612"/>
      <c r="J83" s="612"/>
      <c r="K83" s="612"/>
      <c r="L83" s="612"/>
      <c r="M83" s="612"/>
      <c r="N83" s="612"/>
      <c r="O83" s="612"/>
      <c r="P83" s="612"/>
      <c r="Q83" s="612"/>
      <c r="R83" s="612"/>
      <c r="S83" s="612"/>
      <c r="T83" s="612"/>
      <c r="U83" s="612"/>
      <c r="V83" s="612"/>
      <c r="W83" s="612"/>
      <c r="X83" s="612"/>
      <c r="Y83" s="612"/>
      <c r="Z83" s="612"/>
      <c r="AA83" s="612"/>
      <c r="AB83" s="612"/>
      <c r="AC83" s="612"/>
      <c r="AD83" s="612"/>
      <c r="AE83" s="612"/>
      <c r="AF83" s="612"/>
      <c r="AG83" s="612"/>
      <c r="AH83" s="612"/>
      <c r="AI83" s="612"/>
      <c r="AJ83" s="612"/>
      <c r="AK83" s="612"/>
      <c r="AL83" s="612"/>
      <c r="AM83" s="612"/>
      <c r="AN83" s="612"/>
    </row>
    <row r="84" spans="1:40" ht="7.5" customHeight="1"/>
    <row r="85" spans="1:40" ht="15" customHeight="1">
      <c r="B85" s="613" t="s">
        <v>2560</v>
      </c>
      <c r="C85" s="614"/>
      <c r="D85" s="614"/>
      <c r="E85" s="614"/>
      <c r="F85" s="614"/>
      <c r="G85" s="615"/>
      <c r="J85" s="613" t="s">
        <v>2430</v>
      </c>
      <c r="K85" s="614"/>
      <c r="L85" s="614"/>
      <c r="M85" s="614"/>
      <c r="N85" s="614"/>
      <c r="O85" s="614"/>
      <c r="P85" s="615"/>
      <c r="S85" s="694" t="s">
        <v>2561</v>
      </c>
      <c r="T85" s="695"/>
      <c r="U85" s="695"/>
      <c r="V85" s="695"/>
      <c r="W85" s="695"/>
      <c r="X85" s="696"/>
      <c r="AA85" s="619" t="s">
        <v>2431</v>
      </c>
      <c r="AB85" s="620"/>
      <c r="AC85" s="620"/>
      <c r="AD85" s="620"/>
      <c r="AE85" s="620"/>
      <c r="AF85" s="620"/>
      <c r="AG85" s="620"/>
      <c r="AH85" s="620"/>
      <c r="AI85" s="621"/>
      <c r="AL85" s="625" t="s">
        <v>2562</v>
      </c>
      <c r="AM85" s="626"/>
      <c r="AN85" s="627"/>
    </row>
    <row r="86" spans="1:40" ht="15" customHeight="1">
      <c r="B86" s="616"/>
      <c r="C86" s="617"/>
      <c r="D86" s="617"/>
      <c r="E86" s="617"/>
      <c r="F86" s="617"/>
      <c r="G86" s="618"/>
      <c r="J86" s="616"/>
      <c r="K86" s="617"/>
      <c r="L86" s="617"/>
      <c r="M86" s="617"/>
      <c r="N86" s="617"/>
      <c r="O86" s="617"/>
      <c r="P86" s="618"/>
      <c r="S86" s="697"/>
      <c r="T86" s="698"/>
      <c r="U86" s="698"/>
      <c r="V86" s="698"/>
      <c r="W86" s="698"/>
      <c r="X86" s="699"/>
      <c r="AA86" s="622" t="s">
        <v>2432</v>
      </c>
      <c r="AB86" s="623"/>
      <c r="AC86" s="623"/>
      <c r="AD86" s="623"/>
      <c r="AE86" s="623"/>
      <c r="AF86" s="623"/>
      <c r="AG86" s="623"/>
      <c r="AH86" s="623"/>
      <c r="AI86" s="624"/>
      <c r="AL86" s="628"/>
      <c r="AM86" s="629"/>
      <c r="AN86" s="630"/>
    </row>
    <row r="87" spans="1:40" ht="7.5" customHeight="1" thickBot="1">
      <c r="B87" s="73"/>
      <c r="C87" s="85"/>
      <c r="D87" s="85"/>
      <c r="E87" s="85"/>
      <c r="F87" s="85"/>
      <c r="G87" s="85"/>
      <c r="H87" s="73"/>
      <c r="I87" s="73"/>
      <c r="J87" s="73"/>
      <c r="K87" s="73"/>
      <c r="L87" s="73"/>
      <c r="M87" s="73"/>
      <c r="N87" s="73"/>
      <c r="O87" s="73"/>
      <c r="P87" s="73"/>
      <c r="Q87" s="73"/>
      <c r="R87" s="73"/>
      <c r="S87" s="86"/>
      <c r="T87" s="86"/>
      <c r="U87" s="86"/>
      <c r="V87" s="86"/>
      <c r="W87" s="86"/>
      <c r="X87" s="86"/>
      <c r="Y87" s="73"/>
      <c r="Z87" s="73"/>
      <c r="AA87" s="86"/>
      <c r="AB87" s="86"/>
      <c r="AC87" s="86"/>
      <c r="AD87" s="86"/>
      <c r="AE87" s="86"/>
      <c r="AF87" s="86"/>
      <c r="AG87" s="86"/>
      <c r="AH87" s="86"/>
      <c r="AI87" s="86"/>
      <c r="AJ87" s="73"/>
      <c r="AK87" s="73"/>
      <c r="AL87" s="88"/>
      <c r="AM87" s="88"/>
      <c r="AN87" s="88"/>
    </row>
    <row r="88" spans="1:40" ht="15" customHeight="1" thickTop="1">
      <c r="B88" s="723" t="s">
        <v>2579</v>
      </c>
      <c r="C88" s="724"/>
      <c r="D88" s="724"/>
      <c r="E88" s="724"/>
      <c r="F88" s="724"/>
      <c r="G88" s="729" t="s">
        <v>2671</v>
      </c>
      <c r="H88" s="729"/>
      <c r="I88" s="729"/>
      <c r="J88" s="729"/>
      <c r="K88" s="729"/>
      <c r="L88" s="729"/>
      <c r="M88" s="729"/>
      <c r="N88" s="729"/>
      <c r="O88" s="729"/>
      <c r="P88" s="729"/>
      <c r="Q88" s="729"/>
      <c r="R88" s="729"/>
      <c r="S88" s="729"/>
      <c r="T88" s="729"/>
      <c r="U88" s="729"/>
      <c r="V88" s="729"/>
      <c r="W88" s="729"/>
      <c r="X88" s="729"/>
      <c r="Y88" s="729"/>
      <c r="Z88" s="729"/>
      <c r="AA88" s="729"/>
      <c r="AB88" s="729"/>
      <c r="AC88" s="729"/>
      <c r="AD88" s="729"/>
      <c r="AE88" s="729"/>
      <c r="AF88" s="729"/>
      <c r="AG88" s="729"/>
      <c r="AH88" s="729"/>
      <c r="AI88" s="729"/>
      <c r="AJ88" s="729"/>
      <c r="AK88" s="729"/>
      <c r="AL88" s="729"/>
      <c r="AM88" s="729"/>
      <c r="AN88" s="730"/>
    </row>
    <row r="89" spans="1:40" ht="7.5" customHeight="1">
      <c r="B89" s="725"/>
      <c r="C89" s="726"/>
      <c r="D89" s="726"/>
      <c r="E89" s="726"/>
      <c r="F89" s="726"/>
      <c r="G89" s="731"/>
      <c r="H89" s="731"/>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2"/>
    </row>
    <row r="90" spans="1:40" ht="7.5" customHeight="1">
      <c r="B90" s="725"/>
      <c r="C90" s="726"/>
      <c r="D90" s="726"/>
      <c r="E90" s="726"/>
      <c r="F90" s="726"/>
      <c r="G90" s="731" t="s">
        <v>2670</v>
      </c>
      <c r="H90" s="731"/>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2"/>
    </row>
    <row r="91" spans="1:40" ht="15" customHeight="1" thickBot="1">
      <c r="B91" s="727"/>
      <c r="C91" s="728"/>
      <c r="D91" s="728"/>
      <c r="E91" s="728"/>
      <c r="F91" s="728"/>
      <c r="G91" s="733"/>
      <c r="H91" s="733"/>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4"/>
    </row>
    <row r="92" spans="1:40" ht="7.5" customHeight="1" thickTop="1"/>
    <row r="93" spans="1:40" ht="15" customHeight="1">
      <c r="A93" s="595"/>
      <c r="B93" s="595"/>
      <c r="C93" s="595"/>
      <c r="D93" s="595"/>
      <c r="E93" s="595"/>
      <c r="F93" s="595"/>
      <c r="G93" s="595"/>
      <c r="H93" s="595"/>
      <c r="I93" s="595"/>
      <c r="J93" s="595"/>
      <c r="K93" s="595"/>
      <c r="L93" s="595"/>
      <c r="M93" s="668" t="s">
        <v>2433</v>
      </c>
      <c r="N93" s="669"/>
      <c r="O93" s="669"/>
      <c r="P93" s="669"/>
      <c r="Q93" s="669"/>
      <c r="R93" s="669"/>
      <c r="S93" s="669"/>
      <c r="T93" s="669"/>
      <c r="U93" s="669"/>
      <c r="V93" s="669"/>
      <c r="W93" s="669"/>
      <c r="X93" s="669"/>
      <c r="Y93" s="669"/>
      <c r="Z93" s="669"/>
      <c r="AA93" s="669"/>
      <c r="AB93" s="669"/>
      <c r="AC93" s="670"/>
    </row>
    <row r="94" spans="1:40" ht="15" customHeight="1" thickBot="1">
      <c r="A94" s="595"/>
      <c r="B94" s="595"/>
      <c r="C94" s="595"/>
      <c r="D94" s="595"/>
      <c r="E94" s="595"/>
      <c r="F94" s="595"/>
      <c r="G94" s="595"/>
      <c r="H94" s="595"/>
      <c r="I94" s="595"/>
      <c r="J94" s="595"/>
      <c r="K94" s="595"/>
      <c r="L94" s="595"/>
      <c r="M94" s="671"/>
      <c r="N94" s="672"/>
      <c r="O94" s="672"/>
      <c r="P94" s="672"/>
      <c r="Q94" s="672"/>
      <c r="R94" s="672"/>
      <c r="S94" s="672"/>
      <c r="T94" s="672"/>
      <c r="U94" s="672"/>
      <c r="V94" s="672"/>
      <c r="W94" s="672"/>
      <c r="X94" s="672"/>
      <c r="Y94" s="672"/>
      <c r="Z94" s="672"/>
      <c r="AA94" s="672"/>
      <c r="AB94" s="672"/>
      <c r="AC94" s="673"/>
    </row>
    <row r="95" spans="1:40" ht="7.5" customHeight="1" thickTop="1"/>
  </sheetData>
  <sheetProtection algorithmName="SHA-512" hashValue="1tOgzyCiNB5ByvsOImZnW+oMnX8pH5IX/i0zeR/BBWQFXNdbps49MjoOFbGnJksmNPat8Y0dmDqXHMG9uPUayA==" saltValue="DWSK06wBQq6WzROXzJGAAg==" spinCount="100000" sheet="1" objects="1" scenarios="1"/>
  <mergeCells count="155">
    <mergeCell ref="B42:AN42"/>
    <mergeCell ref="B39:AN39"/>
    <mergeCell ref="B37:AN38"/>
    <mergeCell ref="B40:M40"/>
    <mergeCell ref="N40:R40"/>
    <mergeCell ref="S40:AN40"/>
    <mergeCell ref="B41:S41"/>
    <mergeCell ref="T41:Y41"/>
    <mergeCell ref="Z41:AN41"/>
    <mergeCell ref="C33:D33"/>
    <mergeCell ref="E33:AI33"/>
    <mergeCell ref="AJ33:AK33"/>
    <mergeCell ref="AL33:AM33"/>
    <mergeCell ref="C35:D35"/>
    <mergeCell ref="E35:AI35"/>
    <mergeCell ref="AJ35:AK35"/>
    <mergeCell ref="AL35:AM35"/>
    <mergeCell ref="C30:D30"/>
    <mergeCell ref="E30:AI30"/>
    <mergeCell ref="AJ30:AK30"/>
    <mergeCell ref="AL30:AM30"/>
    <mergeCell ref="C31:D31"/>
    <mergeCell ref="E31:AI31"/>
    <mergeCell ref="AJ31:AK31"/>
    <mergeCell ref="AL31:AM31"/>
    <mergeCell ref="C32:D32"/>
    <mergeCell ref="E32:AI32"/>
    <mergeCell ref="AJ32:AK32"/>
    <mergeCell ref="AL32:AM32"/>
    <mergeCell ref="C27:AM27"/>
    <mergeCell ref="C28:D28"/>
    <mergeCell ref="E28:AI28"/>
    <mergeCell ref="AJ28:AK28"/>
    <mergeCell ref="AL28:AM28"/>
    <mergeCell ref="C29:D29"/>
    <mergeCell ref="E29:AI29"/>
    <mergeCell ref="AJ29:AK29"/>
    <mergeCell ref="AL29:AM29"/>
    <mergeCell ref="C23:D23"/>
    <mergeCell ref="E23:AI23"/>
    <mergeCell ref="AJ23:AK23"/>
    <mergeCell ref="AL23:AM23"/>
    <mergeCell ref="C24:D24"/>
    <mergeCell ref="E24:AI24"/>
    <mergeCell ref="AJ24:AK24"/>
    <mergeCell ref="AL24:AM24"/>
    <mergeCell ref="C25:D25"/>
    <mergeCell ref="E25:AI25"/>
    <mergeCell ref="AJ25:AK25"/>
    <mergeCell ref="AL25:AM25"/>
    <mergeCell ref="C20:D20"/>
    <mergeCell ref="E20:AI20"/>
    <mergeCell ref="AJ20:AK20"/>
    <mergeCell ref="AL20:AM20"/>
    <mergeCell ref="C21:D21"/>
    <mergeCell ref="E21:AI21"/>
    <mergeCell ref="AJ21:AK21"/>
    <mergeCell ref="AL21:AM21"/>
    <mergeCell ref="C22:D22"/>
    <mergeCell ref="E22:AI22"/>
    <mergeCell ref="AJ22:AK22"/>
    <mergeCell ref="AL22:AM22"/>
    <mergeCell ref="C17:D17"/>
    <mergeCell ref="E17:AI17"/>
    <mergeCell ref="AJ17:AK17"/>
    <mergeCell ref="AL17:AM17"/>
    <mergeCell ref="C18:D18"/>
    <mergeCell ref="E18:AI18"/>
    <mergeCell ref="AJ18:AK18"/>
    <mergeCell ref="AL18:AM18"/>
    <mergeCell ref="C19:D19"/>
    <mergeCell ref="E19:AI19"/>
    <mergeCell ref="AJ19:AK19"/>
    <mergeCell ref="AL19:AM19"/>
    <mergeCell ref="B12:AN12"/>
    <mergeCell ref="B13:AN13"/>
    <mergeCell ref="C14:AM14"/>
    <mergeCell ref="C15:D15"/>
    <mergeCell ref="AJ15:AK15"/>
    <mergeCell ref="AL15:AM15"/>
    <mergeCell ref="E15:AI15"/>
    <mergeCell ref="C16:D16"/>
    <mergeCell ref="E16:AI16"/>
    <mergeCell ref="AJ16:AK16"/>
    <mergeCell ref="AL16:AM16"/>
    <mergeCell ref="T79:V79"/>
    <mergeCell ref="AC79:AD79"/>
    <mergeCell ref="AF79:AG79"/>
    <mergeCell ref="K57:P59"/>
    <mergeCell ref="Q57:AN59"/>
    <mergeCell ref="F58:I58"/>
    <mergeCell ref="E59:J59"/>
    <mergeCell ref="B60:D62"/>
    <mergeCell ref="E60:J60"/>
    <mergeCell ref="K60:P62"/>
    <mergeCell ref="Q60:AN62"/>
    <mergeCell ref="F61:I61"/>
    <mergeCell ref="E62:J62"/>
    <mergeCell ref="B57:D59"/>
    <mergeCell ref="E57:J57"/>
    <mergeCell ref="B65:AN65"/>
    <mergeCell ref="B66:AN66"/>
    <mergeCell ref="B67:G71"/>
    <mergeCell ref="I68:J68"/>
    <mergeCell ref="K68:X68"/>
    <mergeCell ref="I69:J69"/>
    <mergeCell ref="K69:X69"/>
    <mergeCell ref="S85:X86"/>
    <mergeCell ref="AI79:AK79"/>
    <mergeCell ref="B7:AN8"/>
    <mergeCell ref="B9:AN11"/>
    <mergeCell ref="I70:J70"/>
    <mergeCell ref="K70:X70"/>
    <mergeCell ref="Z67:AF71"/>
    <mergeCell ref="A93:L94"/>
    <mergeCell ref="M93:AC94"/>
    <mergeCell ref="B88:F91"/>
    <mergeCell ref="G88:AN89"/>
    <mergeCell ref="G90:AN91"/>
    <mergeCell ref="B73:AN73"/>
    <mergeCell ref="B74:J74"/>
    <mergeCell ref="K74:Y74"/>
    <mergeCell ref="Z74:AN74"/>
    <mergeCell ref="B75:J77"/>
    <mergeCell ref="O76:P76"/>
    <mergeCell ref="R76:T76"/>
    <mergeCell ref="AE76:AF76"/>
    <mergeCell ref="AH76:AJ76"/>
    <mergeCell ref="B78:J80"/>
    <mergeCell ref="N79:O79"/>
    <mergeCell ref="B82:AN82"/>
    <mergeCell ref="B83:AN83"/>
    <mergeCell ref="B85:G86"/>
    <mergeCell ref="J85:P86"/>
    <mergeCell ref="AA85:AI85"/>
    <mergeCell ref="AA86:AI86"/>
    <mergeCell ref="AL85:AN86"/>
    <mergeCell ref="Q79:R79"/>
    <mergeCell ref="A1:AO1"/>
    <mergeCell ref="A2:AO2"/>
    <mergeCell ref="B54:D56"/>
    <mergeCell ref="E54:J54"/>
    <mergeCell ref="K54:P56"/>
    <mergeCell ref="Q54:AN56"/>
    <mergeCell ref="F55:I55"/>
    <mergeCell ref="E56:J56"/>
    <mergeCell ref="M4:AC5"/>
    <mergeCell ref="B52:AN52"/>
    <mergeCell ref="B53:J53"/>
    <mergeCell ref="K53:P53"/>
    <mergeCell ref="Q53:AN53"/>
    <mergeCell ref="B43:AN43"/>
    <mergeCell ref="B47:AN47"/>
    <mergeCell ref="C44:AM46"/>
    <mergeCell ref="B48:AN50"/>
  </mergeCells>
  <phoneticPr fontId="23"/>
  <dataValidations count="2">
    <dataValidation imeMode="hiragana" allowBlank="1" showInputMessage="1" showErrorMessage="1" sqref="I71:X71 AX74:XFD80 Z67 B73 B74:AR80 AD92:AD93 B92:L92 N92:Q92 Z92:AC92 A93 AO72:XFD73 AN67:XFD71 BL52:XFD62 B81:AN81 B82:B85 AO81:XFD91 B95:AO95 AC84:AN84 C84:L84 J85 Q84:R84 AA85:AA86 B87:B89 AJ85:AJ86 C87:G87 M92:M93 A3:AO3 AF4:AI4 AP97:XFD97 AK87 A96:XFD96 R87 A98:XFD1048576 Q85:Q86 Y85:Y86 Y84:Z84 Z87 S85 AP92:XFD95 AE92:AO92 AD4:AE5 AO93:AO94 C64:AN64 AF5:AO5 L5 AK4:AO4 L4:M4 AE93:AH93 AE94:AN94 AJ93:AN93 H85:H87 G88 B64:B67 AO52:BK66 BL63:BN66 CG63:XFD66 C6:AN6 B6:B7 B9 B51:AN63 B13 B39 N40 B41:B42 T41 AP1:XFD51 AO6:AO51 A4:A84" xr:uid="{00000000-0002-0000-0000-000000000000}"/>
    <dataValidation imeMode="hiragana" allowBlank="1" showInputMessage="1" sqref="A1:A2 I68:I70 K68" xr:uid="{00000000-0002-0000-0000-000001000000}"/>
  </dataValidations>
  <hyperlinks>
    <hyperlink ref="M4:AC5" location="★入力画面!A1" display="スタート　（入力を開始する）" xr:uid="{00000000-0004-0000-0000-000000000000}"/>
    <hyperlink ref="M93:AC94" location="★入力画面!A1" display="スタート　（入力を開始する）" xr:uid="{00000000-0004-0000-0000-000001000000}"/>
    <hyperlink ref="N40:R40" r:id="rId1" display="支部のご案内" xr:uid="{EAFAB8AB-F604-444D-B4CC-ACD923E3B6DE}"/>
    <hyperlink ref="T41:Y41" r:id="rId2" display="開業までの流れ" xr:uid="{EAC98D4C-E509-4878-B769-A7AEF06546DD}"/>
  </hyperlinks>
  <printOptions horizontalCentered="1"/>
  <pageMargins left="0" right="0" top="0" bottom="0" header="0.31496062992125984" footer="0"/>
  <pageSetup paperSize="9" orientation="portrait" horizontalDpi="4294967292"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autoPageBreaks="0" fitToPage="1"/>
  </sheetPr>
  <dimension ref="A1:FN2201"/>
  <sheetViews>
    <sheetView showGridLines="0" showRowColHeaders="0" workbookViewId="0">
      <selection sqref="A1:AO1"/>
    </sheetView>
  </sheetViews>
  <sheetFormatPr defaultColWidth="0" defaultRowHeight="0" customHeight="1" zeroHeight="1"/>
  <cols>
    <col min="1" max="1" width="1.25" style="16" customWidth="1"/>
    <col min="2" max="2" width="2.5" style="109" customWidth="1"/>
    <col min="3" max="3" width="4.875" style="16" customWidth="1"/>
    <col min="4" max="12" width="2.5" style="109" customWidth="1"/>
    <col min="13" max="42" width="2.5" style="16" customWidth="1"/>
    <col min="43" max="43" width="2.5" style="16" hidden="1" customWidth="1"/>
    <col min="44" max="59" width="2.5" style="16" customWidth="1"/>
    <col min="60" max="60" width="1.875" style="16" customWidth="1"/>
    <col min="61" max="62" width="1.875" style="134" hidden="1" customWidth="1"/>
    <col min="63" max="63" width="1.875" style="16" hidden="1" customWidth="1"/>
    <col min="64" max="64" width="28" style="16" hidden="1" customWidth="1"/>
    <col min="65" max="66" width="2.5" style="16" hidden="1" customWidth="1"/>
    <col min="67" max="67" width="11.625" style="257" hidden="1" customWidth="1"/>
    <col min="68" max="68" width="14.625" style="257" hidden="1" customWidth="1"/>
    <col min="69" max="77" width="2.5" style="257" hidden="1" customWidth="1"/>
    <col min="78" max="78" width="1.875" style="258" hidden="1" customWidth="1"/>
    <col min="79" max="79" width="27.25" style="257" hidden="1" customWidth="1"/>
    <col min="80" max="81" width="16.25" style="257" hidden="1" customWidth="1"/>
    <col min="82" max="82" width="39.125" style="257" hidden="1" customWidth="1"/>
    <col min="83" max="83" width="17.875" style="257" hidden="1" customWidth="1"/>
    <col min="84" max="84" width="25" style="257" hidden="1" customWidth="1"/>
    <col min="85" max="131" width="12.5" style="257" hidden="1" customWidth="1"/>
    <col min="132" max="132" width="19.375" style="16" hidden="1" customWidth="1"/>
    <col min="133" max="133" width="16.625" style="16" hidden="1" customWidth="1"/>
    <col min="134" max="134" width="10" style="16" hidden="1" customWidth="1"/>
    <col min="135" max="135" width="9.25" style="16" hidden="1" customWidth="1"/>
    <col min="136" max="136" width="9" style="16" hidden="1" customWidth="1"/>
    <col min="137" max="137" width="22" style="16" hidden="1" customWidth="1"/>
    <col min="138" max="138" width="9.75" style="16" hidden="1" customWidth="1"/>
    <col min="139" max="139" width="32.625" style="16" hidden="1" customWidth="1"/>
    <col min="140" max="140" width="23" style="16" hidden="1" customWidth="1"/>
    <col min="141" max="141" width="42" style="16" hidden="1" customWidth="1"/>
    <col min="142" max="142" width="14.125" style="16" hidden="1" customWidth="1"/>
    <col min="143" max="143" width="23" style="16" hidden="1" customWidth="1"/>
    <col min="144" max="144" width="10.5" style="16" hidden="1" customWidth="1"/>
    <col min="145" max="145" width="17.25" style="16" hidden="1" customWidth="1"/>
    <col min="146" max="146" width="9" style="16" hidden="1" customWidth="1"/>
    <col min="147" max="147" width="12.25" style="16" hidden="1" customWidth="1"/>
    <col min="148" max="148" width="12.5" style="16" hidden="1" customWidth="1"/>
    <col min="149" max="149" width="20.75" style="16" hidden="1" customWidth="1"/>
    <col min="150" max="151" width="23" style="16" hidden="1" customWidth="1"/>
    <col min="152" max="152" width="7" style="35" hidden="1" customWidth="1"/>
    <col min="153" max="153" width="12.25" style="35" hidden="1" customWidth="1"/>
    <col min="154" max="154" width="16.25" style="35" hidden="1" customWidth="1"/>
    <col min="155" max="155" width="17.625" style="35" hidden="1" customWidth="1"/>
    <col min="156" max="156" width="16.125" style="35" hidden="1" customWidth="1"/>
    <col min="157" max="157" width="9" style="35" hidden="1" customWidth="1"/>
    <col min="158" max="158" width="12.25" style="35" hidden="1" customWidth="1"/>
    <col min="159" max="160" width="9" style="35" hidden="1" customWidth="1"/>
    <col min="161" max="161" width="10.5" style="35" hidden="1" customWidth="1"/>
    <col min="162" max="162" width="15.125" style="35" hidden="1" customWidth="1"/>
    <col min="163" max="163" width="5" style="94" hidden="1" customWidth="1"/>
    <col min="164" max="164" width="27.625" style="94" hidden="1" customWidth="1"/>
    <col min="165" max="165" width="8" style="35" hidden="1" customWidth="1"/>
    <col min="166" max="167" width="4.5" style="94" hidden="1" customWidth="1"/>
    <col min="168" max="168" width="13.875" style="35" hidden="1" customWidth="1"/>
    <col min="169" max="169" width="16.75" style="35" hidden="1" customWidth="1"/>
    <col min="170" max="170" width="20.5" style="35" hidden="1" customWidth="1"/>
    <col min="171" max="16384" width="2.5" style="35" hidden="1"/>
  </cols>
  <sheetData>
    <row r="1" spans="1:170" s="20" customFormat="1" ht="33.75">
      <c r="A1" s="1316" t="s">
        <v>3085</v>
      </c>
      <c r="B1" s="1316"/>
      <c r="C1" s="1316"/>
      <c r="D1" s="1316"/>
      <c r="E1" s="1316"/>
      <c r="F1" s="1316"/>
      <c r="G1" s="1316"/>
      <c r="H1" s="1316"/>
      <c r="I1" s="1316"/>
      <c r="J1" s="1316"/>
      <c r="K1" s="1316"/>
      <c r="L1" s="1316"/>
      <c r="M1" s="1316"/>
      <c r="N1" s="1316"/>
      <c r="O1" s="1316"/>
      <c r="P1" s="1316"/>
      <c r="Q1" s="1316"/>
      <c r="R1" s="1316"/>
      <c r="S1" s="1316"/>
      <c r="T1" s="1316"/>
      <c r="U1" s="1316"/>
      <c r="V1" s="1316"/>
      <c r="W1" s="1316"/>
      <c r="X1" s="1316"/>
      <c r="Y1" s="1316"/>
      <c r="Z1" s="1316"/>
      <c r="AA1" s="1316"/>
      <c r="AB1" s="1316"/>
      <c r="AC1" s="1316"/>
      <c r="AD1" s="1316"/>
      <c r="AE1" s="1316"/>
      <c r="AF1" s="1316"/>
      <c r="AG1" s="1316"/>
      <c r="AH1" s="1316"/>
      <c r="AI1" s="1316"/>
      <c r="AJ1" s="1316"/>
      <c r="AK1" s="1316"/>
      <c r="AL1" s="1316"/>
      <c r="AM1" s="1316"/>
      <c r="AN1" s="1316"/>
      <c r="AO1" s="1316"/>
      <c r="AQ1" s="57"/>
      <c r="AR1" s="1205" t="str">
        <f>IFERROR(VLOOKUP(A1,CA2:CB49,2,FALSE),"")</f>
        <v>千葉県</v>
      </c>
      <c r="AS1" s="1205"/>
      <c r="AT1" s="1205"/>
      <c r="AU1" s="1205"/>
      <c r="AV1" s="1205"/>
      <c r="AW1" s="1205"/>
      <c r="AX1" s="1205"/>
      <c r="AY1" s="1205"/>
      <c r="AZ1" s="1205"/>
      <c r="BA1" s="1205"/>
      <c r="BB1" s="1205"/>
      <c r="BC1" s="1205"/>
      <c r="BD1" s="1205"/>
      <c r="BE1" s="1205"/>
      <c r="BF1" s="1205"/>
      <c r="BG1" s="1205"/>
      <c r="BI1" s="58"/>
      <c r="BJ1" s="58"/>
      <c r="BK1" s="247"/>
      <c r="BL1" s="1269" t="s">
        <v>138</v>
      </c>
      <c r="BM1" s="1269"/>
      <c r="BN1" s="1269"/>
      <c r="BO1" s="1269"/>
      <c r="BP1" s="1269"/>
      <c r="BQ1" s="1269"/>
      <c r="BR1" s="1269"/>
      <c r="BS1" s="1269"/>
      <c r="BT1" s="1269"/>
      <c r="BU1" s="1269"/>
      <c r="BV1" s="248"/>
      <c r="BW1" s="248"/>
      <c r="BX1" s="248"/>
      <c r="BY1" s="248"/>
      <c r="BZ1" s="249"/>
      <c r="CA1" s="250" t="s">
        <v>3073</v>
      </c>
      <c r="CB1" s="251" t="s">
        <v>3134</v>
      </c>
      <c r="CC1" s="251" t="s">
        <v>3296</v>
      </c>
      <c r="CD1" s="251" t="s">
        <v>3125</v>
      </c>
      <c r="CE1" s="251" t="s">
        <v>3135</v>
      </c>
      <c r="CF1" s="251" t="s">
        <v>3287</v>
      </c>
      <c r="CG1" s="251" t="s">
        <v>3136</v>
      </c>
      <c r="CH1" s="251" t="s">
        <v>3137</v>
      </c>
      <c r="CI1" s="251" t="s">
        <v>3138</v>
      </c>
      <c r="CJ1" s="251" t="s">
        <v>3139</v>
      </c>
      <c r="CK1" s="251" t="s">
        <v>3140</v>
      </c>
      <c r="CL1" s="251" t="s">
        <v>3141</v>
      </c>
      <c r="CM1" s="251" t="s">
        <v>3142</v>
      </c>
      <c r="CN1" s="251" t="s">
        <v>3143</v>
      </c>
      <c r="CO1" s="251" t="s">
        <v>3144</v>
      </c>
      <c r="CP1" s="251" t="s">
        <v>3145</v>
      </c>
      <c r="CQ1" s="251" t="s">
        <v>3146</v>
      </c>
      <c r="CR1" s="251" t="s">
        <v>3147</v>
      </c>
      <c r="CS1" s="251" t="s">
        <v>3148</v>
      </c>
      <c r="CT1" s="251" t="s">
        <v>3149</v>
      </c>
      <c r="CU1" s="251" t="s">
        <v>3150</v>
      </c>
      <c r="CV1" s="251" t="s">
        <v>3151</v>
      </c>
      <c r="CW1" s="251" t="s">
        <v>3152</v>
      </c>
      <c r="CX1" s="251" t="s">
        <v>3153</v>
      </c>
      <c r="CY1" s="251" t="s">
        <v>3154</v>
      </c>
      <c r="CZ1" s="251" t="s">
        <v>3155</v>
      </c>
      <c r="DA1" s="251" t="s">
        <v>3156</v>
      </c>
      <c r="DB1" s="251" t="s">
        <v>3157</v>
      </c>
      <c r="DC1" s="251" t="s">
        <v>3158</v>
      </c>
      <c r="DD1" s="251" t="s">
        <v>3159</v>
      </c>
      <c r="DE1" s="251" t="s">
        <v>3160</v>
      </c>
      <c r="DF1" s="251" t="s">
        <v>3161</v>
      </c>
      <c r="DG1" s="251" t="s">
        <v>3162</v>
      </c>
      <c r="DH1" s="251" t="s">
        <v>3163</v>
      </c>
      <c r="DI1" s="251" t="s">
        <v>3164</v>
      </c>
      <c r="DJ1" s="251" t="s">
        <v>3165</v>
      </c>
      <c r="DK1" s="251" t="s">
        <v>3166</v>
      </c>
      <c r="DL1" s="251" t="s">
        <v>3167</v>
      </c>
      <c r="DM1" s="251" t="s">
        <v>3168</v>
      </c>
      <c r="DN1" s="251" t="s">
        <v>3169</v>
      </c>
      <c r="DO1" s="251" t="s">
        <v>3170</v>
      </c>
      <c r="DP1" s="251" t="s">
        <v>3171</v>
      </c>
      <c r="DQ1" s="251" t="s">
        <v>3172</v>
      </c>
      <c r="DR1" s="251" t="s">
        <v>3173</v>
      </c>
      <c r="DS1" s="251" t="s">
        <v>3174</v>
      </c>
      <c r="DT1" s="251" t="s">
        <v>3175</v>
      </c>
      <c r="DU1" s="251" t="s">
        <v>3176</v>
      </c>
      <c r="DV1" s="251" t="s">
        <v>3177</v>
      </c>
      <c r="DW1" s="251" t="s">
        <v>3178</v>
      </c>
      <c r="DX1" s="251" t="s">
        <v>3179</v>
      </c>
      <c r="DY1" s="251" t="s">
        <v>3180</v>
      </c>
      <c r="DZ1" s="251" t="s">
        <v>3181</v>
      </c>
      <c r="EA1" s="251" t="s">
        <v>3182</v>
      </c>
      <c r="EB1" s="252" t="s">
        <v>2443</v>
      </c>
      <c r="EC1" s="252" t="s">
        <v>11</v>
      </c>
      <c r="ED1" s="252" t="s">
        <v>59</v>
      </c>
      <c r="EE1" s="252" t="s">
        <v>62</v>
      </c>
      <c r="EF1" s="252" t="s">
        <v>2506</v>
      </c>
      <c r="EG1" s="252" t="s">
        <v>72</v>
      </c>
      <c r="EH1" s="252" t="s">
        <v>2372</v>
      </c>
      <c r="EI1" s="252" t="s">
        <v>366</v>
      </c>
      <c r="EJ1" s="252" t="s">
        <v>86</v>
      </c>
      <c r="EK1" s="252" t="s">
        <v>87</v>
      </c>
      <c r="EL1" s="252" t="s">
        <v>3185</v>
      </c>
      <c r="EM1" s="252" t="s">
        <v>2774</v>
      </c>
      <c r="EN1" s="252" t="s">
        <v>346</v>
      </c>
      <c r="EO1" s="252" t="s">
        <v>360</v>
      </c>
      <c r="EP1" s="252" t="s">
        <v>347</v>
      </c>
      <c r="EQ1" s="252" t="s">
        <v>354</v>
      </c>
      <c r="ER1" s="252" t="s">
        <v>348</v>
      </c>
      <c r="ES1" s="252" t="s">
        <v>2513</v>
      </c>
      <c r="ET1" s="252" t="s">
        <v>3187</v>
      </c>
      <c r="EU1" s="252" t="s">
        <v>3187</v>
      </c>
      <c r="EV1" s="252" t="s">
        <v>602</v>
      </c>
      <c r="EW1" s="252" t="s">
        <v>606</v>
      </c>
      <c r="EX1" s="252" t="s">
        <v>612</v>
      </c>
      <c r="EY1" s="252" t="s">
        <v>613</v>
      </c>
      <c r="EZ1" s="252" t="s">
        <v>2377</v>
      </c>
      <c r="FA1" s="252" t="s">
        <v>3363</v>
      </c>
      <c r="FB1" s="252" t="s">
        <v>3367</v>
      </c>
      <c r="FC1" s="252" t="s">
        <v>2399</v>
      </c>
      <c r="FD1" s="253" t="s">
        <v>2917</v>
      </c>
      <c r="FE1" s="253" t="s">
        <v>3703</v>
      </c>
      <c r="FF1" s="253" t="s">
        <v>2650</v>
      </c>
      <c r="FG1" s="254" t="s">
        <v>2646</v>
      </c>
      <c r="FH1" s="254" t="s">
        <v>3545</v>
      </c>
      <c r="FI1" s="255" t="s">
        <v>3213</v>
      </c>
      <c r="FJ1" s="255" t="s">
        <v>2642</v>
      </c>
      <c r="FK1" s="255" t="s">
        <v>2643</v>
      </c>
      <c r="FL1" s="256" t="s">
        <v>2827</v>
      </c>
      <c r="FM1" s="256" t="s">
        <v>2828</v>
      </c>
      <c r="FN1" s="58" t="s">
        <v>3019</v>
      </c>
    </row>
    <row r="2" spans="1:170" s="20" customFormat="1" ht="15" customHeight="1">
      <c r="A2" s="1317" t="s">
        <v>3130</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c r="AO2" s="1317"/>
      <c r="AQ2" s="57"/>
      <c r="AR2" s="1206" t="s">
        <v>3124</v>
      </c>
      <c r="AS2" s="1207"/>
      <c r="AT2" s="1207"/>
      <c r="AU2" s="1207"/>
      <c r="AV2" s="1207"/>
      <c r="AW2" s="1207"/>
      <c r="AX2" s="1207"/>
      <c r="AY2" s="1207"/>
      <c r="AZ2" s="1207"/>
      <c r="BA2" s="1207"/>
      <c r="BB2" s="1207"/>
      <c r="BC2" s="1207"/>
      <c r="BD2" s="1207"/>
      <c r="BE2" s="1207"/>
      <c r="BF2" s="1207"/>
      <c r="BG2" s="1207"/>
      <c r="BI2" s="58"/>
      <c r="BJ2" s="58"/>
      <c r="BK2" s="247"/>
      <c r="BL2" s="17" t="str">
        <f>IFERROR(VLOOKUP(A2,CD3:CF6,3,FALSE),"")</f>
        <v/>
      </c>
      <c r="BM2" s="257"/>
      <c r="BN2" s="16"/>
      <c r="BO2" s="257"/>
      <c r="BP2" s="257"/>
      <c r="BQ2" s="257"/>
      <c r="BR2" s="257"/>
      <c r="BS2" s="257"/>
      <c r="BT2" s="257"/>
      <c r="BU2" s="257"/>
      <c r="BV2" s="257"/>
      <c r="BW2" s="257"/>
      <c r="BX2" s="257"/>
      <c r="BY2" s="257"/>
      <c r="BZ2" s="258"/>
      <c r="CA2" s="20" t="s">
        <v>3120</v>
      </c>
      <c r="CB2" s="20" t="s">
        <v>3418</v>
      </c>
      <c r="CD2" s="20" t="s">
        <v>3130</v>
      </c>
      <c r="CG2" s="20" t="s">
        <v>2435</v>
      </c>
      <c r="CH2" s="20" t="s">
        <v>2435</v>
      </c>
      <c r="CI2" s="20" t="s">
        <v>2435</v>
      </c>
      <c r="CJ2" s="20" t="s">
        <v>2435</v>
      </c>
      <c r="CK2" s="20" t="s">
        <v>2435</v>
      </c>
      <c r="CL2" s="20" t="s">
        <v>2435</v>
      </c>
      <c r="CM2" s="20" t="s">
        <v>2435</v>
      </c>
      <c r="CN2" s="20" t="s">
        <v>2435</v>
      </c>
      <c r="CO2" s="20" t="s">
        <v>2435</v>
      </c>
      <c r="CP2" s="20" t="s">
        <v>2435</v>
      </c>
      <c r="CQ2" s="20" t="s">
        <v>2435</v>
      </c>
      <c r="CR2" s="20" t="s">
        <v>2435</v>
      </c>
      <c r="CS2" s="20" t="s">
        <v>2435</v>
      </c>
      <c r="CT2" s="20" t="s">
        <v>2435</v>
      </c>
      <c r="CU2" s="20" t="s">
        <v>2435</v>
      </c>
      <c r="CV2" s="20" t="s">
        <v>2435</v>
      </c>
      <c r="CW2" s="20" t="s">
        <v>2435</v>
      </c>
      <c r="CX2" s="20" t="s">
        <v>2435</v>
      </c>
      <c r="CY2" s="20" t="s">
        <v>2435</v>
      </c>
      <c r="CZ2" s="20" t="s">
        <v>2435</v>
      </c>
      <c r="DA2" s="20" t="s">
        <v>2435</v>
      </c>
      <c r="DB2" s="20" t="s">
        <v>2435</v>
      </c>
      <c r="DC2" s="20" t="s">
        <v>2435</v>
      </c>
      <c r="DD2" s="20" t="s">
        <v>2435</v>
      </c>
      <c r="DE2" s="20" t="s">
        <v>2435</v>
      </c>
      <c r="DF2" s="20" t="s">
        <v>2435</v>
      </c>
      <c r="DG2" s="20" t="s">
        <v>2435</v>
      </c>
      <c r="DH2" s="20" t="s">
        <v>2435</v>
      </c>
      <c r="DI2" s="20" t="s">
        <v>2435</v>
      </c>
      <c r="DJ2" s="20" t="s">
        <v>2435</v>
      </c>
      <c r="DK2" s="20" t="s">
        <v>2435</v>
      </c>
      <c r="DL2" s="20" t="s">
        <v>2435</v>
      </c>
      <c r="DM2" s="20" t="s">
        <v>2435</v>
      </c>
      <c r="DN2" s="20" t="s">
        <v>2435</v>
      </c>
      <c r="DO2" s="20" t="s">
        <v>2435</v>
      </c>
      <c r="DP2" s="20" t="s">
        <v>2435</v>
      </c>
      <c r="DQ2" s="20" t="s">
        <v>2435</v>
      </c>
      <c r="DR2" s="20" t="s">
        <v>2435</v>
      </c>
      <c r="DS2" s="20" t="s">
        <v>2435</v>
      </c>
      <c r="DT2" s="20" t="s">
        <v>2435</v>
      </c>
      <c r="DU2" s="20" t="s">
        <v>2435</v>
      </c>
      <c r="DV2" s="20" t="s">
        <v>2435</v>
      </c>
      <c r="DW2" s="20" t="s">
        <v>2435</v>
      </c>
      <c r="DX2" s="20" t="s">
        <v>2435</v>
      </c>
      <c r="DY2" s="20" t="s">
        <v>2435</v>
      </c>
      <c r="DZ2" s="20" t="s">
        <v>2435</v>
      </c>
      <c r="EA2" s="20" t="s">
        <v>2435</v>
      </c>
      <c r="EB2" s="20" t="s">
        <v>2434</v>
      </c>
      <c r="EC2" s="20" t="s">
        <v>2518</v>
      </c>
      <c r="ED2" s="20" t="s">
        <v>2378</v>
      </c>
      <c r="EE2" s="20" t="s">
        <v>2438</v>
      </c>
      <c r="EF2" s="20" t="s">
        <v>2505</v>
      </c>
      <c r="EG2" s="20" t="s">
        <v>2434</v>
      </c>
      <c r="EH2" s="20" t="s">
        <v>2440</v>
      </c>
      <c r="EI2" s="20" t="s">
        <v>2913</v>
      </c>
      <c r="EJ2" s="20" t="s">
        <v>2445</v>
      </c>
      <c r="EK2" s="20" t="s">
        <v>2446</v>
      </c>
      <c r="EL2" s="20" t="s">
        <v>3186</v>
      </c>
      <c r="EM2" s="20" t="s">
        <v>2435</v>
      </c>
      <c r="EN2" s="20" t="s">
        <v>2511</v>
      </c>
      <c r="EP2" s="20" t="s">
        <v>2511</v>
      </c>
      <c r="EQ2" s="20" t="s">
        <v>2511</v>
      </c>
      <c r="ER2" s="20" t="s">
        <v>2511</v>
      </c>
      <c r="ES2" s="20" t="s">
        <v>2453</v>
      </c>
      <c r="ET2" s="20" t="s">
        <v>3188</v>
      </c>
      <c r="EU2" s="20" t="s">
        <v>3333</v>
      </c>
      <c r="EV2" s="20" t="s">
        <v>2441</v>
      </c>
      <c r="EX2" s="20" t="s">
        <v>608</v>
      </c>
      <c r="EY2" s="20" t="s">
        <v>609</v>
      </c>
      <c r="EZ2" s="20" t="s">
        <v>2374</v>
      </c>
      <c r="FA2" s="20" t="s">
        <v>2434</v>
      </c>
      <c r="FB2" s="20" t="s">
        <v>2434</v>
      </c>
      <c r="FC2" s="20" t="s">
        <v>2511</v>
      </c>
      <c r="FD2" s="20" t="s">
        <v>2434</v>
      </c>
      <c r="FE2" s="20" t="s">
        <v>2434</v>
      </c>
      <c r="FF2" s="103" t="s">
        <v>2648</v>
      </c>
      <c r="FG2" s="259" t="s">
        <v>2644</v>
      </c>
      <c r="FH2" s="259" t="s">
        <v>3547</v>
      </c>
      <c r="FI2" s="260" t="s">
        <v>2595</v>
      </c>
      <c r="FJ2" s="260" t="s">
        <v>2596</v>
      </c>
      <c r="FK2" s="260" t="s">
        <v>2609</v>
      </c>
      <c r="FN2" s="20" t="s">
        <v>2434</v>
      </c>
    </row>
    <row r="3" spans="1:170" s="20" customFormat="1" ht="15" customHeight="1">
      <c r="A3" s="1317"/>
      <c r="B3" s="1317"/>
      <c r="C3" s="1317"/>
      <c r="D3" s="1317"/>
      <c r="E3" s="1317"/>
      <c r="F3" s="1317"/>
      <c r="G3" s="1317"/>
      <c r="H3" s="1317"/>
      <c r="I3" s="1317"/>
      <c r="J3" s="1317"/>
      <c r="K3" s="1317"/>
      <c r="L3" s="1317"/>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1317"/>
      <c r="AO3" s="1317"/>
      <c r="AQ3" s="57"/>
      <c r="BI3" s="58"/>
      <c r="BJ3" s="58"/>
      <c r="BK3" s="247"/>
      <c r="BL3" s="17" t="str">
        <f>IFERROR(VLOOKUP(A1,CA3:CC49,3,FALSE),"")</f>
        <v>関東地方整備局</v>
      </c>
      <c r="BM3" s="257"/>
      <c r="BN3" s="16"/>
      <c r="BO3" s="257"/>
      <c r="BP3" s="257"/>
      <c r="BQ3" s="257"/>
      <c r="BR3" s="257"/>
      <c r="BS3" s="257"/>
      <c r="BT3" s="257"/>
      <c r="BU3" s="257"/>
      <c r="BV3" s="257"/>
      <c r="BW3" s="257"/>
      <c r="BX3" s="257"/>
      <c r="BY3" s="257"/>
      <c r="BZ3" s="258"/>
      <c r="CA3" s="16" t="s">
        <v>3074</v>
      </c>
      <c r="CB3" s="35" t="s">
        <v>3122</v>
      </c>
      <c r="CC3" s="35" t="s">
        <v>3297</v>
      </c>
      <c r="CD3" s="35" t="s">
        <v>3126</v>
      </c>
      <c r="CE3" s="35" t="s">
        <v>3132</v>
      </c>
      <c r="CF3" s="35">
        <v>11</v>
      </c>
      <c r="CG3" s="20" t="s">
        <v>397</v>
      </c>
      <c r="CH3" s="20" t="s">
        <v>614</v>
      </c>
      <c r="CI3" s="20" t="s">
        <v>655</v>
      </c>
      <c r="CJ3" s="20" t="s">
        <v>689</v>
      </c>
      <c r="CK3" s="20" t="s">
        <v>730</v>
      </c>
      <c r="CL3" s="20" t="s">
        <v>756</v>
      </c>
      <c r="CM3" s="20" t="s">
        <v>792</v>
      </c>
      <c r="CN3" s="20" t="s">
        <v>852</v>
      </c>
      <c r="CO3" s="20" t="s">
        <v>897</v>
      </c>
      <c r="CP3" s="20" t="s">
        <v>924</v>
      </c>
      <c r="CQ3" s="20" t="s">
        <v>960</v>
      </c>
      <c r="CR3" s="20" t="s">
        <v>1034</v>
      </c>
      <c r="CS3" s="20" t="s">
        <v>1095</v>
      </c>
      <c r="CT3" s="20" t="s">
        <v>1158</v>
      </c>
      <c r="CU3" s="20" t="s">
        <v>1220</v>
      </c>
      <c r="CV3" s="20" t="s">
        <v>1259</v>
      </c>
      <c r="CW3" s="20" t="s">
        <v>1275</v>
      </c>
      <c r="CX3" s="20" t="s">
        <v>1295</v>
      </c>
      <c r="CY3" s="20" t="s">
        <v>1313</v>
      </c>
      <c r="CZ3" s="20" t="s">
        <v>1341</v>
      </c>
      <c r="DA3" s="20" t="s">
        <v>1419</v>
      </c>
      <c r="DB3" s="20" t="s">
        <v>1462</v>
      </c>
      <c r="DC3" s="20" t="s">
        <v>1508</v>
      </c>
      <c r="DD3" s="20" t="s">
        <v>1579</v>
      </c>
      <c r="DE3" s="20" t="s">
        <v>197</v>
      </c>
      <c r="DF3" s="20" t="s">
        <v>1616</v>
      </c>
      <c r="DG3" s="20" t="s">
        <v>1651</v>
      </c>
      <c r="DH3" s="20" t="s">
        <v>1726</v>
      </c>
      <c r="DI3" s="20" t="s">
        <v>1776</v>
      </c>
      <c r="DJ3" s="20" t="s">
        <v>1815</v>
      </c>
      <c r="DK3" s="20" t="s">
        <v>1846</v>
      </c>
      <c r="DL3" s="20" t="s">
        <v>1866</v>
      </c>
      <c r="DM3" s="20" t="s">
        <v>1886</v>
      </c>
      <c r="DN3" s="20" t="s">
        <v>1918</v>
      </c>
      <c r="DO3" s="20" t="s">
        <v>1950</v>
      </c>
      <c r="DP3" s="20" t="s">
        <v>1970</v>
      </c>
      <c r="DQ3" s="20" t="s">
        <v>1995</v>
      </c>
      <c r="DR3" s="20" t="s">
        <v>2013</v>
      </c>
      <c r="DS3" s="20" t="s">
        <v>2034</v>
      </c>
      <c r="DT3" s="20" t="s">
        <v>2069</v>
      </c>
      <c r="DU3" s="20" t="s">
        <v>2144</v>
      </c>
      <c r="DV3" s="20" t="s">
        <v>2165</v>
      </c>
      <c r="DW3" s="20" t="s">
        <v>2187</v>
      </c>
      <c r="DX3" s="20" t="s">
        <v>2238</v>
      </c>
      <c r="DY3" s="20" t="s">
        <v>2257</v>
      </c>
      <c r="DZ3" s="20" t="s">
        <v>2284</v>
      </c>
      <c r="EA3" s="20" t="s">
        <v>2328</v>
      </c>
      <c r="EB3" s="20" t="s">
        <v>2455</v>
      </c>
      <c r="EC3" s="20" t="s">
        <v>12</v>
      </c>
      <c r="ED3" s="20" t="s">
        <v>2379</v>
      </c>
      <c r="EE3" s="20" t="s">
        <v>80</v>
      </c>
      <c r="EF3" s="20" t="s">
        <v>2590</v>
      </c>
      <c r="EG3" s="20" t="s">
        <v>3738</v>
      </c>
      <c r="EH3" s="20" t="s">
        <v>3715</v>
      </c>
      <c r="EI3" s="20" t="s">
        <v>2577</v>
      </c>
      <c r="EL3" s="20" t="s">
        <v>144</v>
      </c>
      <c r="EN3" s="20" t="s">
        <v>338</v>
      </c>
      <c r="EO3" s="20" t="s">
        <v>359</v>
      </c>
      <c r="EP3" s="20" t="s">
        <v>2536</v>
      </c>
      <c r="EQ3" s="20" t="s">
        <v>3017</v>
      </c>
      <c r="ER3" s="20" t="s">
        <v>349</v>
      </c>
      <c r="ES3" s="261"/>
      <c r="EU3" s="20" t="s">
        <v>2444</v>
      </c>
      <c r="EV3" s="20" t="s">
        <v>603</v>
      </c>
      <c r="EW3" s="20" t="s">
        <v>607</v>
      </c>
      <c r="EX3" s="20" t="s">
        <v>610</v>
      </c>
      <c r="EY3" s="20" t="s">
        <v>611</v>
      </c>
      <c r="EZ3" s="20" t="s">
        <v>2375</v>
      </c>
      <c r="FA3" s="20" t="s">
        <v>2571</v>
      </c>
      <c r="FB3" s="20" t="s">
        <v>3365</v>
      </c>
      <c r="FC3" s="20" t="s">
        <v>2400</v>
      </c>
      <c r="FD3" s="20" t="s">
        <v>2571</v>
      </c>
      <c r="FE3" s="20" t="s">
        <v>3704</v>
      </c>
      <c r="FF3" s="103" t="s">
        <v>2651</v>
      </c>
      <c r="FG3" s="259" t="s">
        <v>2645</v>
      </c>
      <c r="FH3" s="259" t="s">
        <v>3548</v>
      </c>
      <c r="FI3" s="260" t="s">
        <v>3214</v>
      </c>
      <c r="FJ3" s="260" t="s">
        <v>2597</v>
      </c>
      <c r="FK3" s="260" t="s">
        <v>2610</v>
      </c>
      <c r="FL3" s="20" t="s">
        <v>2825</v>
      </c>
      <c r="FM3" s="20" t="s">
        <v>2829</v>
      </c>
      <c r="FN3" s="20" t="s">
        <v>3274</v>
      </c>
    </row>
    <row r="4" spans="1:170" s="20" customFormat="1" ht="15" hidden="1" customHeight="1">
      <c r="A4" s="31"/>
      <c r="B4" s="120"/>
      <c r="C4" s="121"/>
      <c r="D4" s="114"/>
      <c r="E4" s="114"/>
      <c r="F4" s="114"/>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262"/>
      <c r="AN4" s="262"/>
      <c r="AO4" s="262"/>
      <c r="AP4" s="91"/>
      <c r="AQ4" s="57"/>
      <c r="BI4" s="58"/>
      <c r="BJ4" s="58"/>
      <c r="BK4" s="247"/>
      <c r="BL4" s="16"/>
      <c r="BM4" s="16"/>
      <c r="BN4" s="16"/>
      <c r="BO4" s="257"/>
      <c r="BP4" s="257"/>
      <c r="BQ4" s="257"/>
      <c r="BR4" s="257"/>
      <c r="BS4" s="257"/>
      <c r="BT4" s="257"/>
      <c r="BU4" s="257"/>
      <c r="BV4" s="257"/>
      <c r="BW4" s="257"/>
      <c r="BX4" s="257"/>
      <c r="BY4" s="257"/>
      <c r="BZ4" s="258"/>
      <c r="CA4" s="16" t="s">
        <v>3075</v>
      </c>
      <c r="CB4" s="35" t="s">
        <v>145</v>
      </c>
      <c r="CC4" s="35" t="s">
        <v>3298</v>
      </c>
      <c r="CD4" s="35" t="s">
        <v>3127</v>
      </c>
      <c r="CE4" s="35" t="s">
        <v>3132</v>
      </c>
      <c r="CF4" s="35">
        <v>21</v>
      </c>
      <c r="CG4" s="20" t="s">
        <v>398</v>
      </c>
      <c r="CH4" s="20" t="s">
        <v>615</v>
      </c>
      <c r="CI4" s="20" t="s">
        <v>656</v>
      </c>
      <c r="CJ4" s="20" t="s">
        <v>690</v>
      </c>
      <c r="CK4" s="20" t="s">
        <v>731</v>
      </c>
      <c r="CL4" s="20" t="s">
        <v>757</v>
      </c>
      <c r="CM4" s="20" t="s">
        <v>793</v>
      </c>
      <c r="CN4" s="20" t="s">
        <v>853</v>
      </c>
      <c r="CO4" s="20" t="s">
        <v>898</v>
      </c>
      <c r="CP4" s="20" t="s">
        <v>925</v>
      </c>
      <c r="CQ4" s="20" t="s">
        <v>961</v>
      </c>
      <c r="CR4" s="20" t="s">
        <v>1035</v>
      </c>
      <c r="CS4" s="20" t="s">
        <v>1096</v>
      </c>
      <c r="CT4" s="20" t="s">
        <v>1159</v>
      </c>
      <c r="CU4" s="20" t="s">
        <v>1221</v>
      </c>
      <c r="CV4" s="20" t="s">
        <v>1260</v>
      </c>
      <c r="CW4" s="20" t="s">
        <v>1276</v>
      </c>
      <c r="CX4" s="20" t="s">
        <v>1296</v>
      </c>
      <c r="CY4" s="20" t="s">
        <v>1314</v>
      </c>
      <c r="CZ4" s="20" t="s">
        <v>1342</v>
      </c>
      <c r="DA4" s="20" t="s">
        <v>1420</v>
      </c>
      <c r="DB4" s="20" t="s">
        <v>1463</v>
      </c>
      <c r="DC4" s="20" t="s">
        <v>1509</v>
      </c>
      <c r="DD4" s="20" t="s">
        <v>1580</v>
      </c>
      <c r="DE4" s="20" t="s">
        <v>198</v>
      </c>
      <c r="DF4" s="20" t="s">
        <v>1617</v>
      </c>
      <c r="DG4" s="20" t="s">
        <v>1652</v>
      </c>
      <c r="DH4" s="20" t="s">
        <v>1727</v>
      </c>
      <c r="DI4" s="20" t="s">
        <v>1777</v>
      </c>
      <c r="DJ4" s="20" t="s">
        <v>1816</v>
      </c>
      <c r="DK4" s="20" t="s">
        <v>1847</v>
      </c>
      <c r="DL4" s="20" t="s">
        <v>1867</v>
      </c>
      <c r="DM4" s="20" t="s">
        <v>1887</v>
      </c>
      <c r="DN4" s="20" t="s">
        <v>1919</v>
      </c>
      <c r="DO4" s="20" t="s">
        <v>1951</v>
      </c>
      <c r="DP4" s="20" t="s">
        <v>1971</v>
      </c>
      <c r="DQ4" s="20" t="s">
        <v>1996</v>
      </c>
      <c r="DR4" s="20" t="s">
        <v>2014</v>
      </c>
      <c r="DS4" s="20" t="s">
        <v>2035</v>
      </c>
      <c r="DT4" s="20" t="s">
        <v>2070</v>
      </c>
      <c r="DU4" s="20" t="s">
        <v>2145</v>
      </c>
      <c r="DV4" s="20" t="s">
        <v>2166</v>
      </c>
      <c r="DW4" s="20" t="s">
        <v>2188</v>
      </c>
      <c r="DX4" s="20" t="s">
        <v>2239</v>
      </c>
      <c r="DY4" s="20" t="s">
        <v>2258</v>
      </c>
      <c r="DZ4" s="20" t="s">
        <v>2285</v>
      </c>
      <c r="EA4" s="20" t="s">
        <v>2329</v>
      </c>
      <c r="EB4" s="20" t="s">
        <v>2456</v>
      </c>
      <c r="EC4" s="20" t="s">
        <v>2519</v>
      </c>
      <c r="ED4" s="20" t="s">
        <v>2380</v>
      </c>
      <c r="EE4" s="20" t="s">
        <v>81</v>
      </c>
      <c r="EF4" s="20" t="s">
        <v>80</v>
      </c>
      <c r="EG4" s="20" t="s">
        <v>3739</v>
      </c>
      <c r="EH4" s="20" t="s">
        <v>3716</v>
      </c>
      <c r="EI4" s="20" t="s">
        <v>2914</v>
      </c>
      <c r="EJ4" s="20" t="s">
        <v>2589</v>
      </c>
      <c r="EK4" s="20" t="s">
        <v>2569</v>
      </c>
      <c r="EL4" s="20" t="s">
        <v>145</v>
      </c>
      <c r="EM4" s="20" t="s">
        <v>1650</v>
      </c>
      <c r="EN4" s="20" t="s">
        <v>345</v>
      </c>
      <c r="EP4" s="20" t="s">
        <v>358</v>
      </c>
      <c r="EQ4" s="20" t="s">
        <v>355</v>
      </c>
      <c r="ER4" s="20" t="s">
        <v>361</v>
      </c>
      <c r="ES4" s="20" t="s">
        <v>379</v>
      </c>
      <c r="ET4" s="20" t="s">
        <v>396</v>
      </c>
      <c r="EU4" s="20" t="s">
        <v>2450</v>
      </c>
      <c r="EV4" s="20" t="s">
        <v>604</v>
      </c>
      <c r="EW4" s="20" t="s">
        <v>2801</v>
      </c>
      <c r="EZ4" s="20" t="s">
        <v>2376</v>
      </c>
      <c r="FA4" s="20" t="s">
        <v>2572</v>
      </c>
      <c r="FB4" s="20" t="s">
        <v>3368</v>
      </c>
      <c r="FD4" s="20" t="s">
        <v>2572</v>
      </c>
      <c r="FE4" s="20" t="s">
        <v>3705</v>
      </c>
      <c r="FF4" s="103"/>
      <c r="FG4" s="259"/>
      <c r="FH4" s="259"/>
      <c r="FI4" s="260" t="s">
        <v>3215</v>
      </c>
      <c r="FJ4" s="260" t="s">
        <v>2598</v>
      </c>
      <c r="FK4" s="260" t="s">
        <v>2611</v>
      </c>
      <c r="FL4" s="20" t="s">
        <v>3001</v>
      </c>
      <c r="FM4" s="20" t="s">
        <v>2830</v>
      </c>
      <c r="FN4" s="20" t="s">
        <v>3275</v>
      </c>
    </row>
    <row r="5" spans="1:170" s="20" customFormat="1" ht="15" hidden="1" customHeight="1">
      <c r="A5" s="31"/>
      <c r="B5" s="120"/>
      <c r="C5" s="121"/>
      <c r="D5" s="114"/>
      <c r="E5" s="114"/>
      <c r="F5" s="114"/>
      <c r="G5" s="262"/>
      <c r="H5" s="262"/>
      <c r="I5" s="262"/>
      <c r="J5" s="115"/>
      <c r="K5" s="115"/>
      <c r="L5" s="115"/>
      <c r="M5" s="262"/>
      <c r="N5" s="262"/>
      <c r="O5" s="262"/>
      <c r="P5" s="262"/>
      <c r="Q5" s="262"/>
      <c r="R5" s="262"/>
      <c r="S5" s="262"/>
      <c r="T5" s="262"/>
      <c r="U5" s="262"/>
      <c r="V5" s="262"/>
      <c r="W5" s="262"/>
      <c r="X5" s="262"/>
      <c r="Y5" s="262"/>
      <c r="AA5" s="116"/>
      <c r="AB5" s="116"/>
      <c r="AC5" s="116"/>
      <c r="AD5" s="262"/>
      <c r="AE5" s="262"/>
      <c r="AF5" s="262"/>
      <c r="AG5" s="262"/>
      <c r="AH5" s="262"/>
      <c r="AI5" s="262"/>
      <c r="AJ5" s="262"/>
      <c r="AK5" s="262"/>
      <c r="AP5" s="19"/>
      <c r="AQ5" s="57"/>
      <c r="BI5" s="58"/>
      <c r="BJ5" s="58"/>
      <c r="BK5" s="247"/>
      <c r="BL5" s="16"/>
      <c r="BM5" s="16"/>
      <c r="BN5" s="16"/>
      <c r="BO5" s="257"/>
      <c r="BP5" s="257"/>
      <c r="BQ5" s="257"/>
      <c r="BR5" s="257"/>
      <c r="BS5" s="257"/>
      <c r="BT5" s="257"/>
      <c r="BU5" s="257"/>
      <c r="BV5" s="257"/>
      <c r="BW5" s="257"/>
      <c r="BX5" s="257"/>
      <c r="BY5" s="257"/>
      <c r="BZ5" s="258"/>
      <c r="CA5" s="16" t="s">
        <v>3076</v>
      </c>
      <c r="CB5" s="35" t="s">
        <v>146</v>
      </c>
      <c r="CC5" s="35" t="s">
        <v>3298</v>
      </c>
      <c r="CD5" s="35" t="s">
        <v>3128</v>
      </c>
      <c r="CE5" s="35" t="s">
        <v>3133</v>
      </c>
      <c r="CF5" s="35">
        <v>12</v>
      </c>
      <c r="CG5" s="20" t="s">
        <v>399</v>
      </c>
      <c r="CH5" s="20" t="s">
        <v>616</v>
      </c>
      <c r="CI5" s="20" t="s">
        <v>657</v>
      </c>
      <c r="CJ5" s="20" t="s">
        <v>691</v>
      </c>
      <c r="CK5" s="20" t="s">
        <v>732</v>
      </c>
      <c r="CL5" s="20" t="s">
        <v>758</v>
      </c>
      <c r="CM5" s="20" t="s">
        <v>794</v>
      </c>
      <c r="CN5" s="20" t="s">
        <v>854</v>
      </c>
      <c r="CO5" s="20" t="s">
        <v>899</v>
      </c>
      <c r="CP5" s="20" t="s">
        <v>926</v>
      </c>
      <c r="CQ5" s="20" t="s">
        <v>962</v>
      </c>
      <c r="CR5" s="20" t="s">
        <v>1036</v>
      </c>
      <c r="CS5" s="20" t="s">
        <v>1097</v>
      </c>
      <c r="CT5" s="20" t="s">
        <v>1160</v>
      </c>
      <c r="CU5" s="20" t="s">
        <v>1222</v>
      </c>
      <c r="CV5" s="20" t="s">
        <v>1261</v>
      </c>
      <c r="CW5" s="20" t="s">
        <v>1277</v>
      </c>
      <c r="CX5" s="20" t="s">
        <v>1297</v>
      </c>
      <c r="CY5" s="20" t="s">
        <v>1315</v>
      </c>
      <c r="CZ5" s="20" t="s">
        <v>1343</v>
      </c>
      <c r="DA5" s="20" t="s">
        <v>1421</v>
      </c>
      <c r="DB5" s="20" t="s">
        <v>1464</v>
      </c>
      <c r="DC5" s="20" t="s">
        <v>1510</v>
      </c>
      <c r="DD5" s="20" t="s">
        <v>1581</v>
      </c>
      <c r="DE5" s="20" t="s">
        <v>199</v>
      </c>
      <c r="DF5" s="20" t="s">
        <v>1618</v>
      </c>
      <c r="DG5" s="20" t="s">
        <v>1653</v>
      </c>
      <c r="DH5" s="20" t="s">
        <v>1728</v>
      </c>
      <c r="DI5" s="20" t="s">
        <v>1778</v>
      </c>
      <c r="DJ5" s="20" t="s">
        <v>1817</v>
      </c>
      <c r="DK5" s="20" t="s">
        <v>1848</v>
      </c>
      <c r="DL5" s="20" t="s">
        <v>1868</v>
      </c>
      <c r="DM5" s="20" t="s">
        <v>1888</v>
      </c>
      <c r="DN5" s="20" t="s">
        <v>1920</v>
      </c>
      <c r="DO5" s="20" t="s">
        <v>1952</v>
      </c>
      <c r="DP5" s="20" t="s">
        <v>1972</v>
      </c>
      <c r="DQ5" s="20" t="s">
        <v>1997</v>
      </c>
      <c r="DR5" s="20" t="s">
        <v>2015</v>
      </c>
      <c r="DS5" s="20" t="s">
        <v>2036</v>
      </c>
      <c r="DT5" s="20" t="s">
        <v>2071</v>
      </c>
      <c r="DU5" s="20" t="s">
        <v>2146</v>
      </c>
      <c r="DV5" s="20" t="s">
        <v>2167</v>
      </c>
      <c r="DW5" s="20" t="s">
        <v>2189</v>
      </c>
      <c r="DX5" s="20" t="s">
        <v>2240</v>
      </c>
      <c r="DY5" s="20" t="s">
        <v>2259</v>
      </c>
      <c r="DZ5" s="20" t="s">
        <v>2286</v>
      </c>
      <c r="EA5" s="20" t="s">
        <v>2330</v>
      </c>
      <c r="EB5" s="20" t="s">
        <v>2457</v>
      </c>
      <c r="EC5" s="20" t="s">
        <v>2520</v>
      </c>
      <c r="ED5" s="20" t="s">
        <v>2381</v>
      </c>
      <c r="EF5" s="20" t="s">
        <v>81</v>
      </c>
      <c r="EG5" s="20" t="s">
        <v>3740</v>
      </c>
      <c r="EI5" s="20" t="s">
        <v>2915</v>
      </c>
      <c r="EJ5" s="20" t="s">
        <v>122</v>
      </c>
      <c r="EK5" s="20" t="s">
        <v>2665</v>
      </c>
      <c r="EL5" s="20" t="s">
        <v>146</v>
      </c>
      <c r="EM5" s="20" t="s">
        <v>1651</v>
      </c>
      <c r="EQ5" s="20" t="s">
        <v>357</v>
      </c>
      <c r="ER5" s="20" t="s">
        <v>351</v>
      </c>
      <c r="ES5" s="20" t="s">
        <v>380</v>
      </c>
      <c r="ET5" s="20" t="s">
        <v>397</v>
      </c>
      <c r="EU5" s="20" t="s">
        <v>2444</v>
      </c>
      <c r="EW5" s="20" t="s">
        <v>2802</v>
      </c>
      <c r="FB5" s="20" t="s">
        <v>3369</v>
      </c>
      <c r="FE5" s="20" t="s">
        <v>3706</v>
      </c>
      <c r="FF5" s="103" t="s">
        <v>2649</v>
      </c>
      <c r="FG5" s="259"/>
      <c r="FH5" s="259"/>
      <c r="FI5" s="260" t="s">
        <v>3216</v>
      </c>
      <c r="FJ5" s="260" t="s">
        <v>2599</v>
      </c>
      <c r="FK5" s="260" t="s">
        <v>2612</v>
      </c>
      <c r="FL5" s="20" t="s">
        <v>3002</v>
      </c>
      <c r="FM5" s="20" t="s">
        <v>2916</v>
      </c>
    </row>
    <row r="6" spans="1:170" s="20" customFormat="1" ht="15" customHeight="1" thickBot="1">
      <c r="B6" s="122"/>
      <c r="C6" s="122"/>
      <c r="D6" s="116"/>
      <c r="E6" s="116"/>
      <c r="F6" s="116"/>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348"/>
      <c r="AM6" s="262"/>
      <c r="AN6" s="262"/>
      <c r="AO6" s="262"/>
      <c r="AP6" s="2"/>
      <c r="AQ6" s="57"/>
      <c r="AS6" s="1462" t="s">
        <v>3409</v>
      </c>
      <c r="AT6" s="1229"/>
      <c r="AU6" s="1229"/>
      <c r="AV6" s="1229"/>
      <c r="AW6" s="1229"/>
      <c r="AX6" s="1229"/>
      <c r="AY6" s="1229"/>
      <c r="AZ6" s="1229"/>
      <c r="BA6" s="1229"/>
      <c r="BB6" s="1229"/>
      <c r="BC6" s="1229"/>
      <c r="BD6" s="1229"/>
      <c r="BE6" s="1229"/>
      <c r="BF6" s="1229"/>
      <c r="BG6" s="1229"/>
      <c r="BI6" s="58"/>
      <c r="BJ6" s="58"/>
      <c r="BK6" s="247"/>
      <c r="BL6" s="16"/>
      <c r="BM6" s="16"/>
      <c r="BN6" s="16"/>
      <c r="BO6" s="257"/>
      <c r="BP6" s="257"/>
      <c r="BQ6" s="257"/>
      <c r="BR6" s="257"/>
      <c r="BS6" s="257"/>
      <c r="BT6" s="257"/>
      <c r="BU6" s="257"/>
      <c r="BV6" s="257"/>
      <c r="BW6" s="257"/>
      <c r="BX6" s="257"/>
      <c r="BY6" s="257"/>
      <c r="BZ6" s="258"/>
      <c r="CA6" s="16" t="s">
        <v>3077</v>
      </c>
      <c r="CB6" s="35" t="s">
        <v>147</v>
      </c>
      <c r="CC6" s="35" t="s">
        <v>3298</v>
      </c>
      <c r="CD6" s="35" t="s">
        <v>3129</v>
      </c>
      <c r="CE6" s="35" t="s">
        <v>3133</v>
      </c>
      <c r="CF6" s="35">
        <v>22</v>
      </c>
      <c r="CG6" s="20" t="s">
        <v>400</v>
      </c>
      <c r="CH6" s="20" t="s">
        <v>617</v>
      </c>
      <c r="CI6" s="20" t="s">
        <v>658</v>
      </c>
      <c r="CJ6" s="20" t="s">
        <v>692</v>
      </c>
      <c r="CK6" s="20" t="s">
        <v>733</v>
      </c>
      <c r="CL6" s="20" t="s">
        <v>759</v>
      </c>
      <c r="CM6" s="20" t="s">
        <v>795</v>
      </c>
      <c r="CN6" s="20" t="s">
        <v>855</v>
      </c>
      <c r="CO6" s="20" t="s">
        <v>900</v>
      </c>
      <c r="CP6" s="20" t="s">
        <v>927</v>
      </c>
      <c r="CQ6" s="20" t="s">
        <v>963</v>
      </c>
      <c r="CR6" s="20" t="s">
        <v>1037</v>
      </c>
      <c r="CS6" s="20" t="s">
        <v>1098</v>
      </c>
      <c r="CT6" s="20" t="s">
        <v>1161</v>
      </c>
      <c r="CU6" s="20" t="s">
        <v>1223</v>
      </c>
      <c r="CV6" s="20" t="s">
        <v>1262</v>
      </c>
      <c r="CW6" s="20" t="s">
        <v>1278</v>
      </c>
      <c r="CX6" s="20" t="s">
        <v>1298</v>
      </c>
      <c r="CY6" s="20" t="s">
        <v>1316</v>
      </c>
      <c r="CZ6" s="20" t="s">
        <v>1344</v>
      </c>
      <c r="DA6" s="20" t="s">
        <v>1422</v>
      </c>
      <c r="DB6" s="20" t="s">
        <v>1465</v>
      </c>
      <c r="DC6" s="20" t="s">
        <v>1511</v>
      </c>
      <c r="DD6" s="20" t="s">
        <v>1582</v>
      </c>
      <c r="DE6" s="20" t="s">
        <v>200</v>
      </c>
      <c r="DF6" s="20" t="s">
        <v>1619</v>
      </c>
      <c r="DG6" s="20" t="s">
        <v>1654</v>
      </c>
      <c r="DH6" s="20" t="s">
        <v>1729</v>
      </c>
      <c r="DI6" s="20" t="s">
        <v>1779</v>
      </c>
      <c r="DJ6" s="20" t="s">
        <v>1818</v>
      </c>
      <c r="DK6" s="20" t="s">
        <v>1849</v>
      </c>
      <c r="DL6" s="20" t="s">
        <v>1869</v>
      </c>
      <c r="DM6" s="20" t="s">
        <v>1889</v>
      </c>
      <c r="DN6" s="20" t="s">
        <v>1921</v>
      </c>
      <c r="DO6" s="20" t="s">
        <v>1953</v>
      </c>
      <c r="DP6" s="20" t="s">
        <v>1973</v>
      </c>
      <c r="DQ6" s="20" t="s">
        <v>1998</v>
      </c>
      <c r="DR6" s="20" t="s">
        <v>2016</v>
      </c>
      <c r="DS6" s="20" t="s">
        <v>2037</v>
      </c>
      <c r="DT6" s="20" t="s">
        <v>2072</v>
      </c>
      <c r="DU6" s="20" t="s">
        <v>2147</v>
      </c>
      <c r="DV6" s="20" t="s">
        <v>2168</v>
      </c>
      <c r="DW6" s="20" t="s">
        <v>2190</v>
      </c>
      <c r="DX6" s="20" t="s">
        <v>2241</v>
      </c>
      <c r="DY6" s="20" t="s">
        <v>2260</v>
      </c>
      <c r="DZ6" s="20" t="s">
        <v>2287</v>
      </c>
      <c r="EA6" s="20" t="s">
        <v>2331</v>
      </c>
      <c r="EB6" s="20" t="s">
        <v>2458</v>
      </c>
      <c r="EC6" s="20" t="s">
        <v>2521</v>
      </c>
      <c r="ED6" s="20" t="s">
        <v>2382</v>
      </c>
      <c r="EG6" s="20" t="s">
        <v>3747</v>
      </c>
      <c r="EJ6" s="20" t="s">
        <v>123</v>
      </c>
      <c r="EK6" s="20" t="s">
        <v>136</v>
      </c>
      <c r="EL6" s="20" t="s">
        <v>147</v>
      </c>
      <c r="EM6" s="20" t="s">
        <v>1652</v>
      </c>
      <c r="EQ6" s="20" t="s">
        <v>356</v>
      </c>
      <c r="ER6" s="20" t="s">
        <v>350</v>
      </c>
      <c r="ES6" s="20" t="s">
        <v>2890</v>
      </c>
      <c r="ET6" s="20" t="s">
        <v>398</v>
      </c>
      <c r="EU6" s="20" t="s">
        <v>396</v>
      </c>
      <c r="EW6" s="20" t="s">
        <v>2803</v>
      </c>
      <c r="FB6" s="20" t="s">
        <v>3370</v>
      </c>
      <c r="FE6" s="20" t="s">
        <v>3707</v>
      </c>
      <c r="FF6" s="103" t="s">
        <v>2652</v>
      </c>
      <c r="FG6" s="259"/>
      <c r="FH6" s="259"/>
      <c r="FI6" s="260" t="s">
        <v>3217</v>
      </c>
      <c r="FJ6" s="260" t="s">
        <v>2600</v>
      </c>
      <c r="FK6" s="260" t="s">
        <v>2613</v>
      </c>
      <c r="FL6" s="20" t="s">
        <v>3003</v>
      </c>
      <c r="FM6" s="20" t="s">
        <v>2831</v>
      </c>
      <c r="FN6" s="58" t="s">
        <v>3278</v>
      </c>
    </row>
    <row r="7" spans="1:170" s="20" customFormat="1" ht="15" customHeight="1">
      <c r="B7" s="1321" t="s">
        <v>3360</v>
      </c>
      <c r="C7" s="1322"/>
      <c r="D7" s="1322"/>
      <c r="E7" s="1322"/>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1322"/>
      <c r="AJ7" s="1322"/>
      <c r="AK7" s="1322"/>
      <c r="AL7" s="1322"/>
      <c r="AM7" s="1322"/>
      <c r="AN7" s="1322"/>
      <c r="AO7" s="1323"/>
      <c r="AQ7" s="58"/>
      <c r="AS7" s="1229"/>
      <c r="AT7" s="1229"/>
      <c r="AU7" s="1229"/>
      <c r="AV7" s="1229"/>
      <c r="AW7" s="1229"/>
      <c r="AX7" s="1229"/>
      <c r="AY7" s="1229"/>
      <c r="AZ7" s="1229"/>
      <c r="BA7" s="1229"/>
      <c r="BB7" s="1229"/>
      <c r="BC7" s="1229"/>
      <c r="BD7" s="1229"/>
      <c r="BE7" s="1229"/>
      <c r="BF7" s="1229"/>
      <c r="BG7" s="1229"/>
      <c r="BI7" s="58"/>
      <c r="BJ7" s="58"/>
      <c r="BK7" s="247"/>
      <c r="BL7" s="16"/>
      <c r="BM7" s="16"/>
      <c r="BN7" s="16"/>
      <c r="BO7" s="257"/>
      <c r="BP7" s="257"/>
      <c r="BQ7" s="257"/>
      <c r="BR7" s="257"/>
      <c r="BS7" s="257"/>
      <c r="BT7" s="257"/>
      <c r="BU7" s="257"/>
      <c r="BV7" s="257"/>
      <c r="BW7" s="257"/>
      <c r="BX7" s="257"/>
      <c r="BY7" s="257"/>
      <c r="BZ7" s="258"/>
      <c r="CA7" s="16" t="s">
        <v>3078</v>
      </c>
      <c r="CB7" s="35" t="s">
        <v>148</v>
      </c>
      <c r="CC7" s="35" t="s">
        <v>3298</v>
      </c>
      <c r="CD7" s="35"/>
      <c r="CE7" s="35"/>
      <c r="CF7" s="35"/>
      <c r="CG7" s="20" t="s">
        <v>401</v>
      </c>
      <c r="CH7" s="20" t="s">
        <v>618</v>
      </c>
      <c r="CI7" s="20" t="s">
        <v>659</v>
      </c>
      <c r="CJ7" s="20" t="s">
        <v>693</v>
      </c>
      <c r="CK7" s="20" t="s">
        <v>734</v>
      </c>
      <c r="CL7" s="20" t="s">
        <v>760</v>
      </c>
      <c r="CM7" s="20" t="s">
        <v>796</v>
      </c>
      <c r="CN7" s="20" t="s">
        <v>856</v>
      </c>
      <c r="CO7" s="20" t="s">
        <v>901</v>
      </c>
      <c r="CP7" s="20" t="s">
        <v>928</v>
      </c>
      <c r="CQ7" s="20" t="s">
        <v>964</v>
      </c>
      <c r="CR7" s="20" t="s">
        <v>1038</v>
      </c>
      <c r="CS7" s="20" t="s">
        <v>1099</v>
      </c>
      <c r="CT7" s="20" t="s">
        <v>1162</v>
      </c>
      <c r="CU7" s="20" t="s">
        <v>1224</v>
      </c>
      <c r="CV7" s="20" t="s">
        <v>1263</v>
      </c>
      <c r="CW7" s="20" t="s">
        <v>1279</v>
      </c>
      <c r="CX7" s="20" t="s">
        <v>1299</v>
      </c>
      <c r="CY7" s="20" t="s">
        <v>1317</v>
      </c>
      <c r="CZ7" s="20" t="s">
        <v>1345</v>
      </c>
      <c r="DA7" s="20" t="s">
        <v>1423</v>
      </c>
      <c r="DB7" s="20" t="s">
        <v>1466</v>
      </c>
      <c r="DC7" s="20" t="s">
        <v>1512</v>
      </c>
      <c r="DD7" s="20" t="s">
        <v>1583</v>
      </c>
      <c r="DE7" s="20" t="s">
        <v>201</v>
      </c>
      <c r="DF7" s="20" t="s">
        <v>1620</v>
      </c>
      <c r="DG7" s="20" t="s">
        <v>1655</v>
      </c>
      <c r="DH7" s="20" t="s">
        <v>1730</v>
      </c>
      <c r="DI7" s="20" t="s">
        <v>1780</v>
      </c>
      <c r="DJ7" s="20" t="s">
        <v>1819</v>
      </c>
      <c r="DK7" s="20" t="s">
        <v>1850</v>
      </c>
      <c r="DL7" s="20" t="s">
        <v>1870</v>
      </c>
      <c r="DM7" s="20" t="s">
        <v>1890</v>
      </c>
      <c r="DN7" s="20" t="s">
        <v>1922</v>
      </c>
      <c r="DO7" s="20" t="s">
        <v>1954</v>
      </c>
      <c r="DP7" s="20" t="s">
        <v>1974</v>
      </c>
      <c r="DQ7" s="20" t="s">
        <v>1999</v>
      </c>
      <c r="DR7" s="20" t="s">
        <v>2017</v>
      </c>
      <c r="DS7" s="20" t="s">
        <v>2038</v>
      </c>
      <c r="DT7" s="20" t="s">
        <v>2073</v>
      </c>
      <c r="DU7" s="20" t="s">
        <v>2148</v>
      </c>
      <c r="DV7" s="20" t="s">
        <v>2169</v>
      </c>
      <c r="DW7" s="20" t="s">
        <v>2191</v>
      </c>
      <c r="DX7" s="20" t="s">
        <v>2242</v>
      </c>
      <c r="DY7" s="20" t="s">
        <v>2261</v>
      </c>
      <c r="DZ7" s="20" t="s">
        <v>2288</v>
      </c>
      <c r="EA7" s="20" t="s">
        <v>2332</v>
      </c>
      <c r="EB7" s="20" t="s">
        <v>2459</v>
      </c>
      <c r="EC7" s="20" t="s">
        <v>2522</v>
      </c>
      <c r="ED7" s="20" t="s">
        <v>2383</v>
      </c>
      <c r="EE7" s="252" t="s">
        <v>62</v>
      </c>
      <c r="EG7" s="20" t="s">
        <v>3748</v>
      </c>
      <c r="EJ7" s="20" t="s">
        <v>124</v>
      </c>
      <c r="EK7" s="20" t="s">
        <v>137</v>
      </c>
      <c r="EL7" s="20" t="s">
        <v>148</v>
      </c>
      <c r="EM7" s="20" t="s">
        <v>1653</v>
      </c>
      <c r="ER7" s="20" t="s">
        <v>352</v>
      </c>
      <c r="ES7" s="20" t="s">
        <v>3020</v>
      </c>
      <c r="ET7" s="20" t="s">
        <v>399</v>
      </c>
      <c r="EU7" s="20" t="s">
        <v>397</v>
      </c>
      <c r="EW7" s="20" t="s">
        <v>2804</v>
      </c>
      <c r="FB7" s="20" t="s">
        <v>3371</v>
      </c>
      <c r="FE7" s="20" t="s">
        <v>3708</v>
      </c>
      <c r="FF7" s="103"/>
      <c r="FG7" s="259" t="s">
        <v>2593</v>
      </c>
      <c r="FH7" s="259" t="s">
        <v>3550</v>
      </c>
      <c r="FI7" s="260" t="s">
        <v>3218</v>
      </c>
      <c r="FJ7" s="260" t="s">
        <v>2601</v>
      </c>
      <c r="FK7" s="260" t="s">
        <v>2614</v>
      </c>
      <c r="FL7" s="20" t="s">
        <v>3004</v>
      </c>
      <c r="FM7" s="20" t="s">
        <v>2832</v>
      </c>
    </row>
    <row r="8" spans="1:170" s="20" customFormat="1" ht="15" customHeight="1" thickBot="1">
      <c r="B8" s="1324"/>
      <c r="C8" s="1325"/>
      <c r="D8" s="1325"/>
      <c r="E8" s="1325"/>
      <c r="F8" s="1325"/>
      <c r="G8" s="1325"/>
      <c r="H8" s="1325"/>
      <c r="I8" s="1325"/>
      <c r="J8" s="1325"/>
      <c r="K8" s="1325"/>
      <c r="L8" s="1325"/>
      <c r="M8" s="1325"/>
      <c r="N8" s="1325"/>
      <c r="O8" s="1325"/>
      <c r="P8" s="1325"/>
      <c r="Q8" s="1325"/>
      <c r="R8" s="1325"/>
      <c r="S8" s="1325"/>
      <c r="T8" s="1325"/>
      <c r="U8" s="1325"/>
      <c r="V8" s="1325"/>
      <c r="W8" s="1325"/>
      <c r="X8" s="1325"/>
      <c r="Y8" s="1325"/>
      <c r="Z8" s="1325"/>
      <c r="AA8" s="1325"/>
      <c r="AB8" s="1325"/>
      <c r="AC8" s="1325"/>
      <c r="AD8" s="1325"/>
      <c r="AE8" s="1325"/>
      <c r="AF8" s="1325"/>
      <c r="AG8" s="1325"/>
      <c r="AH8" s="1325"/>
      <c r="AI8" s="1325"/>
      <c r="AJ8" s="1325"/>
      <c r="AK8" s="1325"/>
      <c r="AL8" s="1325"/>
      <c r="AM8" s="1325"/>
      <c r="AN8" s="1325"/>
      <c r="AO8" s="1326"/>
      <c r="AP8" s="18"/>
      <c r="AQ8" s="59"/>
      <c r="BI8" s="58"/>
      <c r="BJ8" s="58"/>
      <c r="BK8" s="247"/>
      <c r="BL8" s="16"/>
      <c r="BM8" s="16"/>
      <c r="BN8" s="16"/>
      <c r="BO8" s="257"/>
      <c r="BP8" s="257"/>
      <c r="BQ8" s="257"/>
      <c r="BR8" s="257"/>
      <c r="BS8" s="257"/>
      <c r="BT8" s="257"/>
      <c r="BU8" s="257"/>
      <c r="BV8" s="257"/>
      <c r="BW8" s="257"/>
      <c r="BX8" s="257"/>
      <c r="BY8" s="257"/>
      <c r="BZ8" s="258"/>
      <c r="CA8" s="16" t="s">
        <v>3079</v>
      </c>
      <c r="CB8" s="35" t="s">
        <v>149</v>
      </c>
      <c r="CC8" s="35" t="s">
        <v>3298</v>
      </c>
      <c r="CD8" s="35"/>
      <c r="CE8" s="35"/>
      <c r="CF8" s="35"/>
      <c r="CG8" s="20" t="s">
        <v>402</v>
      </c>
      <c r="CH8" s="20" t="s">
        <v>619</v>
      </c>
      <c r="CI8" s="20" t="s">
        <v>660</v>
      </c>
      <c r="CJ8" s="20" t="s">
        <v>694</v>
      </c>
      <c r="CK8" s="20" t="s">
        <v>735</v>
      </c>
      <c r="CL8" s="20" t="s">
        <v>761</v>
      </c>
      <c r="CM8" s="20" t="s">
        <v>797</v>
      </c>
      <c r="CN8" s="20" t="s">
        <v>857</v>
      </c>
      <c r="CO8" s="20" t="s">
        <v>902</v>
      </c>
      <c r="CP8" s="20" t="s">
        <v>929</v>
      </c>
      <c r="CQ8" s="20" t="s">
        <v>965</v>
      </c>
      <c r="CR8" s="20" t="s">
        <v>1039</v>
      </c>
      <c r="CS8" s="20" t="s">
        <v>1100</v>
      </c>
      <c r="CT8" s="20" t="s">
        <v>1163</v>
      </c>
      <c r="CU8" s="20" t="s">
        <v>1225</v>
      </c>
      <c r="CV8" s="20" t="s">
        <v>1264</v>
      </c>
      <c r="CW8" s="20" t="s">
        <v>1280</v>
      </c>
      <c r="CX8" s="20" t="s">
        <v>1300</v>
      </c>
      <c r="CY8" s="20" t="s">
        <v>1318</v>
      </c>
      <c r="CZ8" s="20" t="s">
        <v>1346</v>
      </c>
      <c r="DA8" s="20" t="s">
        <v>1424</v>
      </c>
      <c r="DB8" s="20" t="s">
        <v>1467</v>
      </c>
      <c r="DC8" s="20" t="s">
        <v>1513</v>
      </c>
      <c r="DD8" s="20" t="s">
        <v>1584</v>
      </c>
      <c r="DE8" s="20" t="s">
        <v>202</v>
      </c>
      <c r="DF8" s="20" t="s">
        <v>1621</v>
      </c>
      <c r="DG8" s="20" t="s">
        <v>1656</v>
      </c>
      <c r="DH8" s="20" t="s">
        <v>1731</v>
      </c>
      <c r="DI8" s="20" t="s">
        <v>1781</v>
      </c>
      <c r="DJ8" s="20" t="s">
        <v>1820</v>
      </c>
      <c r="DK8" s="20" t="s">
        <v>1851</v>
      </c>
      <c r="DL8" s="20" t="s">
        <v>1871</v>
      </c>
      <c r="DM8" s="20" t="s">
        <v>1891</v>
      </c>
      <c r="DN8" s="20" t="s">
        <v>1923</v>
      </c>
      <c r="DO8" s="20" t="s">
        <v>1955</v>
      </c>
      <c r="DP8" s="20" t="s">
        <v>1975</v>
      </c>
      <c r="DQ8" s="20" t="s">
        <v>2000</v>
      </c>
      <c r="DR8" s="20" t="s">
        <v>2018</v>
      </c>
      <c r="DS8" s="20" t="s">
        <v>2039</v>
      </c>
      <c r="DT8" s="20" t="s">
        <v>2074</v>
      </c>
      <c r="DU8" s="20" t="s">
        <v>2149</v>
      </c>
      <c r="DV8" s="20" t="s">
        <v>2170</v>
      </c>
      <c r="DW8" s="20" t="s">
        <v>2192</v>
      </c>
      <c r="DX8" s="20" t="s">
        <v>2243</v>
      </c>
      <c r="DY8" s="20" t="s">
        <v>2262</v>
      </c>
      <c r="DZ8" s="20" t="s">
        <v>2289</v>
      </c>
      <c r="EA8" s="20" t="s">
        <v>2333</v>
      </c>
      <c r="EB8" s="20" t="s">
        <v>2460</v>
      </c>
      <c r="EC8" s="20" t="s">
        <v>2523</v>
      </c>
      <c r="ED8" s="20" t="s">
        <v>2384</v>
      </c>
      <c r="EE8" s="20" t="s">
        <v>2438</v>
      </c>
      <c r="EG8" s="20" t="s">
        <v>3749</v>
      </c>
      <c r="EJ8" s="20" t="s">
        <v>125</v>
      </c>
      <c r="EK8" s="20" t="s">
        <v>2570</v>
      </c>
      <c r="EL8" s="20" t="s">
        <v>149</v>
      </c>
      <c r="EM8" s="20" t="s">
        <v>1654</v>
      </c>
      <c r="ER8" s="20" t="s">
        <v>353</v>
      </c>
      <c r="ES8" s="20" t="s">
        <v>2891</v>
      </c>
      <c r="ET8" s="20" t="s">
        <v>400</v>
      </c>
      <c r="EU8" s="20" t="s">
        <v>398</v>
      </c>
      <c r="EW8" s="20" t="s">
        <v>2805</v>
      </c>
      <c r="FB8" s="20" t="s">
        <v>3372</v>
      </c>
      <c r="FE8" s="20" t="s">
        <v>3709</v>
      </c>
      <c r="FF8" s="103" t="s">
        <v>3196</v>
      </c>
      <c r="FG8" s="259" t="s">
        <v>2647</v>
      </c>
      <c r="FH8" s="259" t="s">
        <v>3551</v>
      </c>
      <c r="FI8" s="260" t="s">
        <v>2667</v>
      </c>
      <c r="FJ8" s="260" t="s">
        <v>2602</v>
      </c>
      <c r="FK8" s="260" t="s">
        <v>2615</v>
      </c>
      <c r="FL8" s="20" t="s">
        <v>3005</v>
      </c>
      <c r="FM8" s="20" t="s">
        <v>2833</v>
      </c>
      <c r="FN8" s="20" t="s">
        <v>3279</v>
      </c>
    </row>
    <row r="9" spans="1:170" s="20" customFormat="1" ht="15" customHeight="1" thickBot="1">
      <c r="B9" s="1318"/>
      <c r="C9" s="1318"/>
      <c r="D9" s="1318"/>
      <c r="E9" s="1318"/>
      <c r="F9" s="1318"/>
      <c r="G9" s="1318"/>
      <c r="H9" s="1318"/>
      <c r="I9" s="1318"/>
      <c r="J9" s="1318"/>
      <c r="K9" s="1318"/>
      <c r="L9" s="1318"/>
      <c r="M9" s="1318"/>
      <c r="N9" s="1318"/>
      <c r="O9" s="1318"/>
      <c r="P9" s="1318"/>
      <c r="Q9" s="1318"/>
      <c r="R9" s="1318"/>
      <c r="S9" s="1318"/>
      <c r="T9" s="1318"/>
      <c r="U9" s="1318"/>
      <c r="V9" s="1318"/>
      <c r="W9" s="1318"/>
      <c r="X9" s="1318"/>
      <c r="Y9" s="1318"/>
      <c r="Z9" s="1318"/>
      <c r="AA9" s="1318"/>
      <c r="AB9" s="1318"/>
      <c r="AC9" s="1318"/>
      <c r="AD9" s="1318"/>
      <c r="AE9" s="1318"/>
      <c r="AF9" s="1318"/>
      <c r="AG9" s="1318"/>
      <c r="AH9" s="1318"/>
      <c r="AI9" s="1318"/>
      <c r="AJ9" s="1318"/>
      <c r="AK9" s="1318"/>
      <c r="AL9" s="1318"/>
      <c r="AM9" s="1318"/>
      <c r="AN9" s="1318"/>
      <c r="AO9" s="1318"/>
      <c r="AP9" s="2"/>
      <c r="AQ9" s="59"/>
      <c r="AR9" s="512"/>
      <c r="AS9" s="512"/>
      <c r="AT9" s="512"/>
      <c r="AU9" s="512"/>
      <c r="AV9" s="512"/>
      <c r="AW9" s="512"/>
      <c r="AX9" s="512"/>
      <c r="AY9" s="512"/>
      <c r="AZ9" s="512"/>
      <c r="BA9" s="512"/>
      <c r="BB9" s="512"/>
      <c r="BC9" s="512"/>
      <c r="BD9" s="512"/>
      <c r="BE9" s="512"/>
      <c r="BF9" s="512"/>
      <c r="BG9" s="512"/>
      <c r="BI9" s="58"/>
      <c r="BJ9" s="58"/>
      <c r="BK9" s="247"/>
      <c r="BL9" s="16"/>
      <c r="BM9" s="16"/>
      <c r="BN9" s="16"/>
      <c r="BO9" s="257"/>
      <c r="BP9" s="257"/>
      <c r="BQ9" s="257"/>
      <c r="BR9" s="257"/>
      <c r="BS9" s="257"/>
      <c r="BT9" s="257"/>
      <c r="BU9" s="257"/>
      <c r="BV9" s="257"/>
      <c r="BW9" s="257"/>
      <c r="BX9" s="257"/>
      <c r="BY9" s="257"/>
      <c r="BZ9" s="258"/>
      <c r="CA9" s="16" t="s">
        <v>3080</v>
      </c>
      <c r="CB9" s="35" t="s">
        <v>150</v>
      </c>
      <c r="CC9" s="35" t="s">
        <v>3298</v>
      </c>
      <c r="CD9" s="35"/>
      <c r="CE9" s="35"/>
      <c r="CF9" s="35"/>
      <c r="CG9" s="20" t="s">
        <v>403</v>
      </c>
      <c r="CH9" s="20" t="s">
        <v>620</v>
      </c>
      <c r="CI9" s="20" t="s">
        <v>661</v>
      </c>
      <c r="CJ9" s="20" t="s">
        <v>695</v>
      </c>
      <c r="CK9" s="20" t="s">
        <v>736</v>
      </c>
      <c r="CL9" s="20" t="s">
        <v>762</v>
      </c>
      <c r="CM9" s="20" t="s">
        <v>798</v>
      </c>
      <c r="CN9" s="20" t="s">
        <v>858</v>
      </c>
      <c r="CO9" s="20" t="s">
        <v>903</v>
      </c>
      <c r="CP9" s="20" t="s">
        <v>930</v>
      </c>
      <c r="CQ9" s="20" t="s">
        <v>966</v>
      </c>
      <c r="CR9" s="20" t="s">
        <v>1040</v>
      </c>
      <c r="CS9" s="20" t="s">
        <v>1101</v>
      </c>
      <c r="CT9" s="20" t="s">
        <v>1164</v>
      </c>
      <c r="CU9" s="20" t="s">
        <v>1226</v>
      </c>
      <c r="CV9" s="20" t="s">
        <v>1265</v>
      </c>
      <c r="CW9" s="20" t="s">
        <v>1281</v>
      </c>
      <c r="CX9" s="20" t="s">
        <v>1301</v>
      </c>
      <c r="CY9" s="20" t="s">
        <v>1319</v>
      </c>
      <c r="CZ9" s="20" t="s">
        <v>1347</v>
      </c>
      <c r="DA9" s="20" t="s">
        <v>1425</v>
      </c>
      <c r="DB9" s="20" t="s">
        <v>1468</v>
      </c>
      <c r="DC9" s="20" t="s">
        <v>1514</v>
      </c>
      <c r="DD9" s="20" t="s">
        <v>1585</v>
      </c>
      <c r="DE9" s="20" t="s">
        <v>203</v>
      </c>
      <c r="DF9" s="20" t="s">
        <v>1622</v>
      </c>
      <c r="DG9" s="20" t="s">
        <v>1657</v>
      </c>
      <c r="DH9" s="20" t="s">
        <v>1732</v>
      </c>
      <c r="DI9" s="20" t="s">
        <v>1782</v>
      </c>
      <c r="DJ9" s="20" t="s">
        <v>1821</v>
      </c>
      <c r="DK9" s="20" t="s">
        <v>1852</v>
      </c>
      <c r="DL9" s="20" t="s">
        <v>1872</v>
      </c>
      <c r="DM9" s="20" t="s">
        <v>1892</v>
      </c>
      <c r="DN9" s="20" t="s">
        <v>1924</v>
      </c>
      <c r="DO9" s="20" t="s">
        <v>1956</v>
      </c>
      <c r="DP9" s="20" t="s">
        <v>1976</v>
      </c>
      <c r="DQ9" s="20" t="s">
        <v>2001</v>
      </c>
      <c r="DR9" s="20" t="s">
        <v>2019</v>
      </c>
      <c r="DS9" s="20" t="s">
        <v>2040</v>
      </c>
      <c r="DT9" s="20" t="s">
        <v>2075</v>
      </c>
      <c r="DU9" s="20" t="s">
        <v>2150</v>
      </c>
      <c r="DV9" s="20" t="s">
        <v>2171</v>
      </c>
      <c r="DW9" s="20" t="s">
        <v>2193</v>
      </c>
      <c r="DX9" s="20" t="s">
        <v>2244</v>
      </c>
      <c r="DY9" s="20" t="s">
        <v>2263</v>
      </c>
      <c r="DZ9" s="20" t="s">
        <v>2290</v>
      </c>
      <c r="EA9" s="20" t="s">
        <v>2334</v>
      </c>
      <c r="EB9" s="20" t="s">
        <v>2461</v>
      </c>
      <c r="EC9" s="20" t="s">
        <v>2524</v>
      </c>
      <c r="ED9" s="20" t="s">
        <v>2385</v>
      </c>
      <c r="EE9" s="20" t="s">
        <v>2590</v>
      </c>
      <c r="EG9" s="20" t="s">
        <v>3741</v>
      </c>
      <c r="EJ9" s="20" t="s">
        <v>126</v>
      </c>
      <c r="EK9" s="20" t="s">
        <v>2666</v>
      </c>
      <c r="EL9" s="20" t="s">
        <v>150</v>
      </c>
      <c r="EM9" s="20" t="s">
        <v>1655</v>
      </c>
      <c r="ES9" s="20" t="s">
        <v>3021</v>
      </c>
      <c r="ET9" s="20" t="s">
        <v>401</v>
      </c>
      <c r="EU9" s="20" t="s">
        <v>399</v>
      </c>
      <c r="EW9" s="20" t="s">
        <v>2806</v>
      </c>
      <c r="FB9" s="20" t="s">
        <v>3373</v>
      </c>
      <c r="FE9" s="20" t="s">
        <v>3710</v>
      </c>
      <c r="FF9" s="103" t="s">
        <v>3208</v>
      </c>
      <c r="FG9" s="259"/>
      <c r="FH9" s="259"/>
      <c r="FI9" s="260" t="s">
        <v>2816</v>
      </c>
      <c r="FJ9" s="260" t="s">
        <v>2603</v>
      </c>
      <c r="FK9" s="260" t="s">
        <v>2616</v>
      </c>
      <c r="FL9" s="20" t="s">
        <v>3006</v>
      </c>
      <c r="FM9" s="20" t="s">
        <v>2834</v>
      </c>
    </row>
    <row r="10" spans="1:170" s="20" customFormat="1" ht="15" customHeight="1" thickTop="1">
      <c r="A10" s="19"/>
      <c r="B10" s="161"/>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72"/>
      <c r="AQ10" s="58"/>
      <c r="AR10" s="512"/>
      <c r="AS10" s="512"/>
      <c r="AT10" s="512"/>
      <c r="AU10" s="512"/>
      <c r="AV10" s="512"/>
      <c r="AW10" s="512"/>
      <c r="AX10" s="512"/>
      <c r="AY10" s="512"/>
      <c r="AZ10" s="512"/>
      <c r="BA10" s="512"/>
      <c r="BB10" s="512"/>
      <c r="BC10" s="512"/>
      <c r="BD10" s="512"/>
      <c r="BE10" s="512"/>
      <c r="BF10" s="512"/>
      <c r="BG10" s="512"/>
      <c r="BI10" s="58"/>
      <c r="BJ10" s="58"/>
      <c r="BK10" s="247"/>
      <c r="BL10" s="16"/>
      <c r="BM10" s="16"/>
      <c r="BN10" s="16"/>
      <c r="BO10" s="257"/>
      <c r="BP10" s="257"/>
      <c r="BQ10" s="257"/>
      <c r="BR10" s="257"/>
      <c r="BS10" s="257"/>
      <c r="BT10" s="257"/>
      <c r="BU10" s="257"/>
      <c r="BV10" s="257"/>
      <c r="BW10" s="257"/>
      <c r="BX10" s="257"/>
      <c r="BY10" s="257"/>
      <c r="BZ10" s="258"/>
      <c r="CA10" s="16" t="s">
        <v>3081</v>
      </c>
      <c r="CB10" s="35" t="s">
        <v>151</v>
      </c>
      <c r="CC10" s="35" t="s">
        <v>3299</v>
      </c>
      <c r="CD10" s="35"/>
      <c r="CE10" s="35"/>
      <c r="CF10" s="35"/>
      <c r="CG10" s="20" t="s">
        <v>404</v>
      </c>
      <c r="CH10" s="20" t="s">
        <v>621</v>
      </c>
      <c r="CI10" s="20" t="s">
        <v>662</v>
      </c>
      <c r="CJ10" s="20" t="s">
        <v>696</v>
      </c>
      <c r="CK10" s="20" t="s">
        <v>737</v>
      </c>
      <c r="CL10" s="20" t="s">
        <v>763</v>
      </c>
      <c r="CM10" s="20" t="s">
        <v>799</v>
      </c>
      <c r="CN10" s="20" t="s">
        <v>859</v>
      </c>
      <c r="CO10" s="20" t="s">
        <v>904</v>
      </c>
      <c r="CP10" s="20" t="s">
        <v>931</v>
      </c>
      <c r="CQ10" s="20" t="s">
        <v>967</v>
      </c>
      <c r="CR10" s="20" t="s">
        <v>1041</v>
      </c>
      <c r="CS10" s="20" t="s">
        <v>1102</v>
      </c>
      <c r="CT10" s="20" t="s">
        <v>1165</v>
      </c>
      <c r="CU10" s="20" t="s">
        <v>1227</v>
      </c>
      <c r="CV10" s="20" t="s">
        <v>1266</v>
      </c>
      <c r="CW10" s="20" t="s">
        <v>1282</v>
      </c>
      <c r="CX10" s="20" t="s">
        <v>1302</v>
      </c>
      <c r="CY10" s="20" t="s">
        <v>1320</v>
      </c>
      <c r="CZ10" s="20" t="s">
        <v>1348</v>
      </c>
      <c r="DA10" s="20" t="s">
        <v>1426</v>
      </c>
      <c r="DB10" s="20" t="s">
        <v>1469</v>
      </c>
      <c r="DC10" s="20" t="s">
        <v>1515</v>
      </c>
      <c r="DD10" s="20" t="s">
        <v>1586</v>
      </c>
      <c r="DE10" s="20" t="s">
        <v>204</v>
      </c>
      <c r="DF10" s="20" t="s">
        <v>1623</v>
      </c>
      <c r="DG10" s="20" t="s">
        <v>1658</v>
      </c>
      <c r="DH10" s="20" t="s">
        <v>1733</v>
      </c>
      <c r="DI10" s="20" t="s">
        <v>1783</v>
      </c>
      <c r="DJ10" s="20" t="s">
        <v>1822</v>
      </c>
      <c r="DK10" s="20" t="s">
        <v>1853</v>
      </c>
      <c r="DL10" s="20" t="s">
        <v>1873</v>
      </c>
      <c r="DM10" s="20" t="s">
        <v>1893</v>
      </c>
      <c r="DN10" s="20" t="s">
        <v>1925</v>
      </c>
      <c r="DO10" s="20" t="s">
        <v>1957</v>
      </c>
      <c r="DP10" s="20" t="s">
        <v>1977</v>
      </c>
      <c r="DQ10" s="20" t="s">
        <v>2002</v>
      </c>
      <c r="DR10" s="20" t="s">
        <v>2020</v>
      </c>
      <c r="DS10" s="20" t="s">
        <v>2041</v>
      </c>
      <c r="DT10" s="20" t="s">
        <v>2076</v>
      </c>
      <c r="DU10" s="20" t="s">
        <v>2151</v>
      </c>
      <c r="DV10" s="20" t="s">
        <v>2172</v>
      </c>
      <c r="DW10" s="20" t="s">
        <v>2194</v>
      </c>
      <c r="DX10" s="20" t="s">
        <v>2245</v>
      </c>
      <c r="DY10" s="20" t="s">
        <v>2264</v>
      </c>
      <c r="DZ10" s="20" t="s">
        <v>2291</v>
      </c>
      <c r="EA10" s="20" t="s">
        <v>2335</v>
      </c>
      <c r="EB10" s="20" t="s">
        <v>2462</v>
      </c>
      <c r="EC10" s="20" t="s">
        <v>2525</v>
      </c>
      <c r="ED10" s="20" t="s">
        <v>2386</v>
      </c>
      <c r="EE10" s="20" t="s">
        <v>80</v>
      </c>
      <c r="EG10" s="20" t="s">
        <v>3742</v>
      </c>
      <c r="EJ10" s="261" t="s">
        <v>127</v>
      </c>
      <c r="EL10" s="20" t="s">
        <v>151</v>
      </c>
      <c r="EM10" s="20" t="s">
        <v>1656</v>
      </c>
      <c r="ES10" s="20" t="s">
        <v>2892</v>
      </c>
      <c r="ET10" s="20" t="s">
        <v>402</v>
      </c>
      <c r="EU10" s="20" t="s">
        <v>400</v>
      </c>
      <c r="EW10" s="20" t="s">
        <v>2807</v>
      </c>
      <c r="FB10" s="20" t="s">
        <v>2841</v>
      </c>
      <c r="FE10" s="20" t="s">
        <v>3711</v>
      </c>
      <c r="FF10" s="103"/>
      <c r="FG10" s="259"/>
      <c r="FH10" s="259"/>
      <c r="FI10" s="260" t="s">
        <v>2817</v>
      </c>
      <c r="FJ10" s="260" t="s">
        <v>2604</v>
      </c>
      <c r="FK10" s="260" t="s">
        <v>2617</v>
      </c>
      <c r="FL10" s="20" t="s">
        <v>3007</v>
      </c>
      <c r="FM10" s="20" t="s">
        <v>2835</v>
      </c>
    </row>
    <row r="11" spans="1:170" s="20" customFormat="1" ht="15" hidden="1" customHeight="1">
      <c r="A11" s="30"/>
      <c r="B11" s="163"/>
      <c r="C11" s="171" t="s">
        <v>2451</v>
      </c>
      <c r="D11" s="1284" t="s">
        <v>8</v>
      </c>
      <c r="E11" s="1285"/>
      <c r="F11" s="1285"/>
      <c r="G11" s="1285"/>
      <c r="H11" s="1285"/>
      <c r="I11" s="1285"/>
      <c r="J11" s="1285"/>
      <c r="K11" s="1285"/>
      <c r="L11" s="1286"/>
      <c r="M11" s="1293" t="s">
        <v>64</v>
      </c>
      <c r="N11" s="1294"/>
      <c r="O11" s="1294"/>
      <c r="P11" s="1294"/>
      <c r="Q11" s="1294"/>
      <c r="R11" s="1294"/>
      <c r="S11" s="1294"/>
      <c r="T11" s="1294"/>
      <c r="U11" s="1294"/>
      <c r="V11" s="1294"/>
      <c r="W11" s="1294"/>
      <c r="X11" s="1294"/>
      <c r="Y11" s="1294"/>
      <c r="Z11" s="1294"/>
      <c r="AA11" s="1294"/>
      <c r="AB11" s="1294"/>
      <c r="AC11" s="1294"/>
      <c r="AD11" s="1294"/>
      <c r="AE11" s="1294"/>
      <c r="AF11" s="1294"/>
      <c r="AG11" s="1294"/>
      <c r="AH11" s="1294"/>
      <c r="AI11" s="1294"/>
      <c r="AJ11" s="1294"/>
      <c r="AK11" s="1294"/>
      <c r="AL11" s="1294"/>
      <c r="AM11" s="1295"/>
      <c r="AO11" s="173"/>
      <c r="AQ11" s="58"/>
      <c r="AR11" s="513"/>
      <c r="AS11" s="513"/>
      <c r="AT11" s="513"/>
      <c r="AU11" s="513"/>
      <c r="AV11" s="513"/>
      <c r="AW11" s="513"/>
      <c r="AX11" s="513"/>
      <c r="AY11" s="513"/>
      <c r="AZ11" s="513"/>
      <c r="BA11" s="513"/>
      <c r="BB11" s="513"/>
      <c r="BC11" s="513"/>
      <c r="BD11" s="513"/>
      <c r="BE11" s="513"/>
      <c r="BF11" s="513"/>
      <c r="BG11" s="513"/>
      <c r="BI11" s="58"/>
      <c r="BJ11" s="58"/>
      <c r="BK11" s="247"/>
      <c r="BL11" s="16"/>
      <c r="BM11" s="16"/>
      <c r="BN11" s="16"/>
      <c r="BO11" s="257"/>
      <c r="BP11" s="257"/>
      <c r="BQ11" s="257"/>
      <c r="BR11" s="257"/>
      <c r="BS11" s="257"/>
      <c r="BT11" s="257"/>
      <c r="BU11" s="257"/>
      <c r="BV11" s="257"/>
      <c r="BW11" s="257"/>
      <c r="BX11" s="257"/>
      <c r="BY11" s="257"/>
      <c r="BZ11" s="258"/>
      <c r="CA11" s="16" t="s">
        <v>3082</v>
      </c>
      <c r="CB11" s="35" t="s">
        <v>152</v>
      </c>
      <c r="CC11" s="35" t="s">
        <v>3299</v>
      </c>
      <c r="CD11" s="35"/>
      <c r="CE11" s="35"/>
      <c r="CF11" s="35"/>
      <c r="CG11" s="20" t="s">
        <v>405</v>
      </c>
      <c r="CH11" s="20" t="s">
        <v>622</v>
      </c>
      <c r="CI11" s="20" t="s">
        <v>663</v>
      </c>
      <c r="CJ11" s="20" t="s">
        <v>697</v>
      </c>
      <c r="CK11" s="20" t="s">
        <v>738</v>
      </c>
      <c r="CL11" s="20" t="s">
        <v>764</v>
      </c>
      <c r="CM11" s="20" t="s">
        <v>800</v>
      </c>
      <c r="CN11" s="20" t="s">
        <v>860</v>
      </c>
      <c r="CO11" s="20" t="s">
        <v>905</v>
      </c>
      <c r="CP11" s="20" t="s">
        <v>932</v>
      </c>
      <c r="CQ11" s="20" t="s">
        <v>968</v>
      </c>
      <c r="CR11" s="20" t="s">
        <v>1042</v>
      </c>
      <c r="CS11" s="20" t="s">
        <v>1103</v>
      </c>
      <c r="CT11" s="20" t="s">
        <v>1166</v>
      </c>
      <c r="CU11" s="20" t="s">
        <v>1228</v>
      </c>
      <c r="CV11" s="20" t="s">
        <v>1267</v>
      </c>
      <c r="CW11" s="20" t="s">
        <v>1283</v>
      </c>
      <c r="CX11" s="20" t="s">
        <v>1303</v>
      </c>
      <c r="CY11" s="20" t="s">
        <v>1321</v>
      </c>
      <c r="CZ11" s="20" t="s">
        <v>1349</v>
      </c>
      <c r="DA11" s="20" t="s">
        <v>1427</v>
      </c>
      <c r="DB11" s="20" t="s">
        <v>1470</v>
      </c>
      <c r="DC11" s="20" t="s">
        <v>1516</v>
      </c>
      <c r="DD11" s="20" t="s">
        <v>1587</v>
      </c>
      <c r="DE11" s="20" t="s">
        <v>205</v>
      </c>
      <c r="DF11" s="20" t="s">
        <v>1624</v>
      </c>
      <c r="DG11" s="20" t="s">
        <v>1659</v>
      </c>
      <c r="DH11" s="20" t="s">
        <v>1734</v>
      </c>
      <c r="DI11" s="20" t="s">
        <v>1784</v>
      </c>
      <c r="DJ11" s="20" t="s">
        <v>1823</v>
      </c>
      <c r="DK11" s="20" t="s">
        <v>1854</v>
      </c>
      <c r="DL11" s="20" t="s">
        <v>1874</v>
      </c>
      <c r="DM11" s="20" t="s">
        <v>1894</v>
      </c>
      <c r="DN11" s="20" t="s">
        <v>1926</v>
      </c>
      <c r="DO11" s="20" t="s">
        <v>1958</v>
      </c>
      <c r="DP11" s="20" t="s">
        <v>1978</v>
      </c>
      <c r="DQ11" s="20" t="s">
        <v>2003</v>
      </c>
      <c r="DR11" s="20" t="s">
        <v>2021</v>
      </c>
      <c r="DS11" s="20" t="s">
        <v>2042</v>
      </c>
      <c r="DT11" s="20" t="s">
        <v>2077</v>
      </c>
      <c r="DU11" s="20" t="s">
        <v>2152</v>
      </c>
      <c r="DV11" s="20" t="s">
        <v>2173</v>
      </c>
      <c r="DW11" s="20" t="s">
        <v>2195</v>
      </c>
      <c r="DX11" s="20" t="s">
        <v>2246</v>
      </c>
      <c r="DY11" s="20" t="s">
        <v>2265</v>
      </c>
      <c r="DZ11" s="20" t="s">
        <v>2292</v>
      </c>
      <c r="EA11" s="20" t="s">
        <v>2336</v>
      </c>
      <c r="EB11" s="20" t="s">
        <v>2463</v>
      </c>
      <c r="EC11" s="20" t="s">
        <v>2526</v>
      </c>
      <c r="ED11" s="20" t="s">
        <v>2387</v>
      </c>
      <c r="EE11" s="20" t="s">
        <v>81</v>
      </c>
      <c r="EG11" s="20" t="s">
        <v>3743</v>
      </c>
      <c r="EJ11" s="20" t="s">
        <v>128</v>
      </c>
      <c r="EL11" s="20" t="s">
        <v>152</v>
      </c>
      <c r="EM11" s="20" t="s">
        <v>1657</v>
      </c>
      <c r="ES11" s="20" t="s">
        <v>2893</v>
      </c>
      <c r="ET11" s="20" t="s">
        <v>403</v>
      </c>
      <c r="EU11" s="20" t="s">
        <v>401</v>
      </c>
      <c r="EW11" s="20" t="s">
        <v>2808</v>
      </c>
      <c r="FE11" s="20" t="s">
        <v>3712</v>
      </c>
      <c r="FF11" s="103" t="s">
        <v>3197</v>
      </c>
      <c r="FG11" s="259"/>
      <c r="FH11" s="259"/>
      <c r="FI11" s="260" t="s">
        <v>2818</v>
      </c>
      <c r="FJ11" s="260" t="s">
        <v>2605</v>
      </c>
      <c r="FK11" s="260" t="s">
        <v>2618</v>
      </c>
      <c r="FL11" s="20" t="s">
        <v>3008</v>
      </c>
      <c r="FM11" s="20" t="s">
        <v>2842</v>
      </c>
    </row>
    <row r="12" spans="1:170" s="20" customFormat="1" ht="15" hidden="1" customHeight="1">
      <c r="A12" s="30"/>
      <c r="B12" s="163"/>
      <c r="C12" s="1319" t="s">
        <v>2452</v>
      </c>
      <c r="D12" s="1045" t="s">
        <v>9</v>
      </c>
      <c r="E12" s="1046"/>
      <c r="F12" s="1046"/>
      <c r="G12" s="1046"/>
      <c r="H12" s="1046"/>
      <c r="I12" s="1046"/>
      <c r="J12" s="1046"/>
      <c r="K12" s="1046"/>
      <c r="L12" s="1047"/>
      <c r="M12" s="1296" t="s">
        <v>2591</v>
      </c>
      <c r="N12" s="1297"/>
      <c r="O12" s="1287"/>
      <c r="P12" s="1288"/>
      <c r="Q12" s="620" t="s">
        <v>77</v>
      </c>
      <c r="R12" s="1287"/>
      <c r="S12" s="1288"/>
      <c r="T12" s="620" t="s">
        <v>78</v>
      </c>
      <c r="U12" s="1287"/>
      <c r="V12" s="1288"/>
      <c r="W12" s="620" t="s">
        <v>79</v>
      </c>
      <c r="X12" s="1213" t="str">
        <f>IF(AR1&lt;&gt;"","※("&amp;AR1&amp;"への)","")</f>
        <v>※(千葉県への)</v>
      </c>
      <c r="Y12" s="1214"/>
      <c r="Z12" s="1214"/>
      <c r="AA12" s="1214"/>
      <c r="AB12" s="1214"/>
      <c r="AC12" s="1208" t="s">
        <v>3131</v>
      </c>
      <c r="AD12" s="1209"/>
      <c r="AE12" s="1209"/>
      <c r="AF12" s="1209"/>
      <c r="AG12" s="1209"/>
      <c r="AH12" s="1209"/>
      <c r="AI12" s="1209"/>
      <c r="AJ12" s="1209"/>
      <c r="AK12" s="1209"/>
      <c r="AL12" s="1209"/>
      <c r="AM12" s="1210"/>
      <c r="AO12" s="173"/>
      <c r="AQ12" s="58"/>
      <c r="AR12" s="514"/>
      <c r="AS12" s="515"/>
      <c r="AT12" s="516"/>
      <c r="AU12" s="516"/>
      <c r="AV12" s="516"/>
      <c r="AW12" s="516"/>
      <c r="AX12" s="516"/>
      <c r="AY12" s="516"/>
      <c r="AZ12" s="516"/>
      <c r="BA12" s="516"/>
      <c r="BB12" s="516"/>
      <c r="BC12" s="516"/>
      <c r="BD12" s="516"/>
      <c r="BE12" s="516"/>
      <c r="BF12" s="516"/>
      <c r="BG12" s="516"/>
      <c r="BI12" s="58"/>
      <c r="BJ12" s="58"/>
      <c r="BK12" s="247"/>
      <c r="BL12" s="17" t="str">
        <f>IF(U12="","    年  月  日",M12&amp;O12&amp;Q12&amp;R12&amp;T12&amp;U12&amp;W12)</f>
        <v xml:space="preserve">    年  月  日</v>
      </c>
      <c r="BM12" s="16"/>
      <c r="BN12" s="16"/>
      <c r="BO12" s="257"/>
      <c r="BP12" s="257"/>
      <c r="BQ12" s="257"/>
      <c r="BR12" s="257"/>
      <c r="BS12" s="257"/>
      <c r="BT12" s="257"/>
      <c r="BU12" s="257"/>
      <c r="BV12" s="257"/>
      <c r="BW12" s="257"/>
      <c r="BX12" s="257"/>
      <c r="BY12" s="257"/>
      <c r="BZ12" s="258"/>
      <c r="CA12" s="16" t="s">
        <v>3083</v>
      </c>
      <c r="CB12" s="35" t="s">
        <v>153</v>
      </c>
      <c r="CC12" s="35" t="s">
        <v>3299</v>
      </c>
      <c r="CD12" s="35"/>
      <c r="CE12" s="35"/>
      <c r="CF12" s="35"/>
      <c r="CG12" s="20" t="s">
        <v>406</v>
      </c>
      <c r="CH12" s="20" t="s">
        <v>623</v>
      </c>
      <c r="CI12" s="20" t="s">
        <v>664</v>
      </c>
      <c r="CJ12" s="20" t="s">
        <v>698</v>
      </c>
      <c r="CK12" s="20" t="s">
        <v>739</v>
      </c>
      <c r="CL12" s="20" t="s">
        <v>765</v>
      </c>
      <c r="CM12" s="20" t="s">
        <v>801</v>
      </c>
      <c r="CN12" s="20" t="s">
        <v>861</v>
      </c>
      <c r="CO12" s="20" t="s">
        <v>906</v>
      </c>
      <c r="CP12" s="20" t="s">
        <v>933</v>
      </c>
      <c r="CQ12" s="20" t="s">
        <v>969</v>
      </c>
      <c r="CR12" s="20" t="s">
        <v>1043</v>
      </c>
      <c r="CS12" s="20" t="s">
        <v>1104</v>
      </c>
      <c r="CT12" s="20" t="s">
        <v>1167</v>
      </c>
      <c r="CU12" s="20" t="s">
        <v>1229</v>
      </c>
      <c r="CV12" s="20" t="s">
        <v>1268</v>
      </c>
      <c r="CW12" s="20" t="s">
        <v>1284</v>
      </c>
      <c r="CX12" s="20" t="s">
        <v>1304</v>
      </c>
      <c r="CY12" s="20" t="s">
        <v>1322</v>
      </c>
      <c r="CZ12" s="20" t="s">
        <v>1350</v>
      </c>
      <c r="DA12" s="20" t="s">
        <v>1428</v>
      </c>
      <c r="DB12" s="20" t="s">
        <v>1471</v>
      </c>
      <c r="DC12" s="20" t="s">
        <v>1517</v>
      </c>
      <c r="DD12" s="20" t="s">
        <v>1588</v>
      </c>
      <c r="DE12" s="20" t="s">
        <v>206</v>
      </c>
      <c r="DF12" s="20" t="s">
        <v>1625</v>
      </c>
      <c r="DG12" s="20" t="s">
        <v>1660</v>
      </c>
      <c r="DH12" s="20" t="s">
        <v>1735</v>
      </c>
      <c r="DI12" s="20" t="s">
        <v>1785</v>
      </c>
      <c r="DJ12" s="20" t="s">
        <v>1824</v>
      </c>
      <c r="DK12" s="20" t="s">
        <v>1855</v>
      </c>
      <c r="DL12" s="20" t="s">
        <v>1875</v>
      </c>
      <c r="DM12" s="20" t="s">
        <v>1895</v>
      </c>
      <c r="DN12" s="20" t="s">
        <v>1927</v>
      </c>
      <c r="DO12" s="20" t="s">
        <v>1959</v>
      </c>
      <c r="DP12" s="20" t="s">
        <v>1979</v>
      </c>
      <c r="DQ12" s="20" t="s">
        <v>2004</v>
      </c>
      <c r="DR12" s="20" t="s">
        <v>2022</v>
      </c>
      <c r="DS12" s="20" t="s">
        <v>2043</v>
      </c>
      <c r="DT12" s="20" t="s">
        <v>2078</v>
      </c>
      <c r="DU12" s="20" t="s">
        <v>2153</v>
      </c>
      <c r="DV12" s="20" t="s">
        <v>2174</v>
      </c>
      <c r="DW12" s="20" t="s">
        <v>2196</v>
      </c>
      <c r="DX12" s="20" t="s">
        <v>2247</v>
      </c>
      <c r="DY12" s="20" t="s">
        <v>2266</v>
      </c>
      <c r="DZ12" s="20" t="s">
        <v>2293</v>
      </c>
      <c r="EA12" s="20" t="s">
        <v>2337</v>
      </c>
      <c r="EB12" s="20" t="s">
        <v>2464</v>
      </c>
      <c r="EC12" s="20" t="s">
        <v>2672</v>
      </c>
      <c r="ED12" s="20" t="s">
        <v>2388</v>
      </c>
      <c r="EE12" s="20" t="s">
        <v>82</v>
      </c>
      <c r="EG12" s="20" t="s">
        <v>3744</v>
      </c>
      <c r="EJ12" s="20" t="s">
        <v>129</v>
      </c>
      <c r="EL12" s="20" t="s">
        <v>153</v>
      </c>
      <c r="EM12" s="20" t="s">
        <v>1658</v>
      </c>
      <c r="ES12" s="20" t="s">
        <v>384</v>
      </c>
      <c r="ET12" s="20" t="s">
        <v>404</v>
      </c>
      <c r="EU12" s="20" t="s">
        <v>402</v>
      </c>
      <c r="EW12" s="20" t="s">
        <v>2809</v>
      </c>
      <c r="FE12" s="20" t="s">
        <v>3713</v>
      </c>
      <c r="FF12" s="103" t="s">
        <v>3209</v>
      </c>
      <c r="FG12" s="259"/>
      <c r="FH12" s="259"/>
      <c r="FI12" s="260" t="s">
        <v>2819</v>
      </c>
      <c r="FJ12" s="260" t="s">
        <v>2606</v>
      </c>
      <c r="FK12" s="260" t="s">
        <v>2619</v>
      </c>
      <c r="FL12" s="20" t="s">
        <v>3009</v>
      </c>
      <c r="FM12" s="20" t="s">
        <v>2836</v>
      </c>
    </row>
    <row r="13" spans="1:170" s="20" customFormat="1" ht="15" hidden="1" customHeight="1">
      <c r="A13" s="30"/>
      <c r="B13" s="163"/>
      <c r="C13" s="1320"/>
      <c r="D13" s="1035"/>
      <c r="E13" s="1036"/>
      <c r="F13" s="1036"/>
      <c r="G13" s="1036"/>
      <c r="H13" s="1036"/>
      <c r="I13" s="1036"/>
      <c r="J13" s="1036"/>
      <c r="K13" s="1036"/>
      <c r="L13" s="1037"/>
      <c r="M13" s="1298"/>
      <c r="N13" s="1299"/>
      <c r="O13" s="1289"/>
      <c r="P13" s="1290"/>
      <c r="Q13" s="623"/>
      <c r="R13" s="1289"/>
      <c r="S13" s="1290"/>
      <c r="T13" s="623"/>
      <c r="U13" s="1289"/>
      <c r="V13" s="1290"/>
      <c r="W13" s="623"/>
      <c r="X13" s="1215"/>
      <c r="Y13" s="1215"/>
      <c r="Z13" s="1215"/>
      <c r="AA13" s="1215"/>
      <c r="AB13" s="1215"/>
      <c r="AC13" s="1211"/>
      <c r="AD13" s="1211"/>
      <c r="AE13" s="1211"/>
      <c r="AF13" s="1211"/>
      <c r="AG13" s="1211"/>
      <c r="AH13" s="1211"/>
      <c r="AI13" s="1211"/>
      <c r="AJ13" s="1211"/>
      <c r="AK13" s="1211"/>
      <c r="AL13" s="1211"/>
      <c r="AM13" s="1212"/>
      <c r="AO13" s="173"/>
      <c r="AQ13" s="58"/>
      <c r="AR13" s="514"/>
      <c r="AS13" s="515"/>
      <c r="AT13" s="516"/>
      <c r="AU13" s="516"/>
      <c r="AV13" s="516"/>
      <c r="AW13" s="516"/>
      <c r="AX13" s="516"/>
      <c r="AY13" s="516"/>
      <c r="AZ13" s="516"/>
      <c r="BA13" s="516"/>
      <c r="BB13" s="516"/>
      <c r="BC13" s="516"/>
      <c r="BD13" s="516"/>
      <c r="BE13" s="516"/>
      <c r="BF13" s="516"/>
      <c r="BG13" s="516"/>
      <c r="BI13" s="58"/>
      <c r="BJ13" s="58"/>
      <c r="BK13" s="247"/>
      <c r="BL13" s="263" t="str">
        <f>IF(O12="","",O12-12)</f>
        <v/>
      </c>
      <c r="BM13" s="16"/>
      <c r="BN13" s="16"/>
      <c r="BO13" s="257"/>
      <c r="BP13" s="257"/>
      <c r="BQ13" s="257"/>
      <c r="BR13" s="257"/>
      <c r="BS13" s="257"/>
      <c r="BT13" s="257"/>
      <c r="BU13" s="257"/>
      <c r="BV13" s="257"/>
      <c r="BW13" s="257"/>
      <c r="BX13" s="257"/>
      <c r="BY13" s="257"/>
      <c r="BZ13" s="258"/>
      <c r="CA13" s="16" t="s">
        <v>3084</v>
      </c>
      <c r="CB13" s="35" t="s">
        <v>154</v>
      </c>
      <c r="CC13" s="35" t="s">
        <v>3299</v>
      </c>
      <c r="CD13" s="35"/>
      <c r="CE13" s="35"/>
      <c r="CF13" s="35"/>
      <c r="CG13" s="20" t="s">
        <v>407</v>
      </c>
      <c r="CH13" s="20" t="s">
        <v>624</v>
      </c>
      <c r="CI13" s="20" t="s">
        <v>665</v>
      </c>
      <c r="CJ13" s="20" t="s">
        <v>699</v>
      </c>
      <c r="CK13" s="20" t="s">
        <v>740</v>
      </c>
      <c r="CL13" s="20" t="s">
        <v>766</v>
      </c>
      <c r="CM13" s="20" t="s">
        <v>802</v>
      </c>
      <c r="CN13" s="20" t="s">
        <v>862</v>
      </c>
      <c r="CO13" s="20" t="s">
        <v>907</v>
      </c>
      <c r="CP13" s="20" t="s">
        <v>934</v>
      </c>
      <c r="CQ13" s="20" t="s">
        <v>970</v>
      </c>
      <c r="CR13" s="20" t="s">
        <v>1044</v>
      </c>
      <c r="CS13" s="20" t="s">
        <v>1105</v>
      </c>
      <c r="CT13" s="20" t="s">
        <v>1168</v>
      </c>
      <c r="CU13" s="20" t="s">
        <v>1230</v>
      </c>
      <c r="CV13" s="20" t="s">
        <v>1269</v>
      </c>
      <c r="CW13" s="20" t="s">
        <v>1285</v>
      </c>
      <c r="CX13" s="20" t="s">
        <v>1305</v>
      </c>
      <c r="CY13" s="20" t="s">
        <v>1323</v>
      </c>
      <c r="CZ13" s="20" t="s">
        <v>1351</v>
      </c>
      <c r="DA13" s="20" t="s">
        <v>1429</v>
      </c>
      <c r="DB13" s="20" t="s">
        <v>1472</v>
      </c>
      <c r="DC13" s="20" t="s">
        <v>1518</v>
      </c>
      <c r="DD13" s="20" t="s">
        <v>1589</v>
      </c>
      <c r="DE13" s="20" t="s">
        <v>207</v>
      </c>
      <c r="DF13" s="20" t="s">
        <v>1626</v>
      </c>
      <c r="DG13" s="20" t="s">
        <v>1661</v>
      </c>
      <c r="DH13" s="20" t="s">
        <v>1736</v>
      </c>
      <c r="DI13" s="20" t="s">
        <v>192</v>
      </c>
      <c r="DJ13" s="20" t="s">
        <v>1825</v>
      </c>
      <c r="DK13" s="20" t="s">
        <v>1856</v>
      </c>
      <c r="DL13" s="20" t="s">
        <v>1876</v>
      </c>
      <c r="DM13" s="20" t="s">
        <v>1896</v>
      </c>
      <c r="DN13" s="20" t="s">
        <v>1928</v>
      </c>
      <c r="DO13" s="20" t="s">
        <v>1960</v>
      </c>
      <c r="DP13" s="20" t="s">
        <v>1980</v>
      </c>
      <c r="DQ13" s="20" t="s">
        <v>2005</v>
      </c>
      <c r="DR13" s="20" t="s">
        <v>2023</v>
      </c>
      <c r="DS13" s="20" t="s">
        <v>2044</v>
      </c>
      <c r="DT13" s="20" t="s">
        <v>2079</v>
      </c>
      <c r="DU13" s="20" t="s">
        <v>2154</v>
      </c>
      <c r="DV13" s="20" t="s">
        <v>2175</v>
      </c>
      <c r="DW13" s="20" t="s">
        <v>2197</v>
      </c>
      <c r="DX13" s="20" t="s">
        <v>2248</v>
      </c>
      <c r="DY13" s="20" t="s">
        <v>2267</v>
      </c>
      <c r="DZ13" s="20" t="s">
        <v>2294</v>
      </c>
      <c r="EA13" s="20" t="s">
        <v>2338</v>
      </c>
      <c r="EB13" s="20" t="s">
        <v>2465</v>
      </c>
      <c r="EC13" s="20" t="s">
        <v>2527</v>
      </c>
      <c r="ED13" s="20" t="s">
        <v>2389</v>
      </c>
      <c r="EE13" s="20" t="s">
        <v>83</v>
      </c>
      <c r="EG13" s="20" t="s">
        <v>3745</v>
      </c>
      <c r="EJ13" s="261" t="s">
        <v>130</v>
      </c>
      <c r="EL13" s="20" t="s">
        <v>154</v>
      </c>
      <c r="EM13" s="20" t="s">
        <v>1659</v>
      </c>
      <c r="ES13" s="20" t="s">
        <v>2894</v>
      </c>
      <c r="ET13" s="20" t="s">
        <v>405</v>
      </c>
      <c r="EU13" s="20" t="s">
        <v>403</v>
      </c>
      <c r="EW13" s="20" t="s">
        <v>2810</v>
      </c>
      <c r="FE13" s="20" t="s">
        <v>3714</v>
      </c>
      <c r="FF13" s="103"/>
      <c r="FG13" s="259"/>
      <c r="FH13" s="259"/>
      <c r="FI13" s="260" t="s">
        <v>2820</v>
      </c>
      <c r="FJ13" s="260" t="s">
        <v>2607</v>
      </c>
      <c r="FK13" s="260" t="s">
        <v>2620</v>
      </c>
      <c r="FL13" s="261" t="s">
        <v>3010</v>
      </c>
      <c r="FM13" s="20" t="s">
        <v>2837</v>
      </c>
    </row>
    <row r="14" spans="1:170" s="20" customFormat="1" ht="15" hidden="1" customHeight="1">
      <c r="A14" s="30"/>
      <c r="B14" s="163"/>
      <c r="D14" s="19"/>
      <c r="E14" s="19"/>
      <c r="F14" s="19"/>
      <c r="G14" s="19"/>
      <c r="H14" s="19"/>
      <c r="I14" s="19"/>
      <c r="J14" s="19"/>
      <c r="K14" s="19"/>
      <c r="L14" s="19"/>
      <c r="X14" s="164" t="s">
        <v>3123</v>
      </c>
      <c r="AO14" s="173"/>
      <c r="AQ14" s="58"/>
      <c r="AR14" s="514"/>
      <c r="AS14" s="515"/>
      <c r="AT14" s="516"/>
      <c r="AU14" s="516"/>
      <c r="AV14" s="516"/>
      <c r="AW14" s="516"/>
      <c r="AX14" s="516"/>
      <c r="AY14" s="516"/>
      <c r="AZ14" s="516"/>
      <c r="BA14" s="516"/>
      <c r="BB14" s="516"/>
      <c r="BC14" s="516"/>
      <c r="BD14" s="516"/>
      <c r="BE14" s="516"/>
      <c r="BF14" s="516"/>
      <c r="BG14" s="516"/>
      <c r="BI14" s="58"/>
      <c r="BJ14" s="58"/>
      <c r="BK14" s="247"/>
      <c r="BL14" s="263" t="str">
        <f>IF(R12="","",R12)</f>
        <v/>
      </c>
      <c r="BM14" s="16"/>
      <c r="BN14" s="16"/>
      <c r="BO14" s="257"/>
      <c r="BP14" s="257"/>
      <c r="BQ14" s="257"/>
      <c r="BR14" s="257"/>
      <c r="BS14" s="257"/>
      <c r="BT14" s="257"/>
      <c r="BU14" s="257"/>
      <c r="BV14" s="257"/>
      <c r="BW14" s="257"/>
      <c r="BX14" s="257"/>
      <c r="BY14" s="257"/>
      <c r="BZ14" s="258"/>
      <c r="CA14" s="16" t="s">
        <v>3085</v>
      </c>
      <c r="CB14" s="35" t="s">
        <v>155</v>
      </c>
      <c r="CC14" s="35" t="s">
        <v>3299</v>
      </c>
      <c r="CD14" s="35"/>
      <c r="CE14" s="35"/>
      <c r="CF14" s="35"/>
      <c r="CG14" s="20" t="s">
        <v>408</v>
      </c>
      <c r="CH14" s="20" t="s">
        <v>625</v>
      </c>
      <c r="CI14" s="20" t="s">
        <v>666</v>
      </c>
      <c r="CJ14" s="20" t="s">
        <v>700</v>
      </c>
      <c r="CK14" s="20" t="s">
        <v>741</v>
      </c>
      <c r="CL14" s="20" t="s">
        <v>767</v>
      </c>
      <c r="CM14" s="20" t="s">
        <v>803</v>
      </c>
      <c r="CN14" s="20" t="s">
        <v>863</v>
      </c>
      <c r="CO14" s="20" t="s">
        <v>908</v>
      </c>
      <c r="CP14" s="20" t="s">
        <v>935</v>
      </c>
      <c r="CQ14" s="20" t="s">
        <v>971</v>
      </c>
      <c r="CR14" s="20" t="s">
        <v>1045</v>
      </c>
      <c r="CS14" s="20" t="s">
        <v>1106</v>
      </c>
      <c r="CT14" s="20" t="s">
        <v>1169</v>
      </c>
      <c r="CU14" s="20" t="s">
        <v>1231</v>
      </c>
      <c r="CV14" s="20" t="s">
        <v>1270</v>
      </c>
      <c r="CW14" s="20" t="s">
        <v>1286</v>
      </c>
      <c r="CX14" s="20" t="s">
        <v>1306</v>
      </c>
      <c r="CY14" s="20" t="s">
        <v>1324</v>
      </c>
      <c r="CZ14" s="20" t="s">
        <v>1352</v>
      </c>
      <c r="DA14" s="20" t="s">
        <v>1430</v>
      </c>
      <c r="DB14" s="20" t="s">
        <v>1473</v>
      </c>
      <c r="DC14" s="20" t="s">
        <v>1519</v>
      </c>
      <c r="DD14" s="20" t="s">
        <v>1590</v>
      </c>
      <c r="DE14" s="20" t="s">
        <v>208</v>
      </c>
      <c r="DF14" s="20" t="s">
        <v>1627</v>
      </c>
      <c r="DG14" s="20" t="s">
        <v>1662</v>
      </c>
      <c r="DH14" s="20" t="s">
        <v>1737</v>
      </c>
      <c r="DI14" s="20" t="s">
        <v>1786</v>
      </c>
      <c r="DJ14" s="20" t="s">
        <v>1826</v>
      </c>
      <c r="DK14" s="20" t="s">
        <v>1857</v>
      </c>
      <c r="DL14" s="20" t="s">
        <v>1877</v>
      </c>
      <c r="DM14" s="20" t="s">
        <v>1897</v>
      </c>
      <c r="DN14" s="20" t="s">
        <v>1929</v>
      </c>
      <c r="DO14" s="20" t="s">
        <v>1961</v>
      </c>
      <c r="DP14" s="20" t="s">
        <v>1981</v>
      </c>
      <c r="DQ14" s="20" t="s">
        <v>2006</v>
      </c>
      <c r="DR14" s="20" t="s">
        <v>2024</v>
      </c>
      <c r="DS14" s="20" t="s">
        <v>2045</v>
      </c>
      <c r="DT14" s="20" t="s">
        <v>2080</v>
      </c>
      <c r="DU14" s="20" t="s">
        <v>2155</v>
      </c>
      <c r="DV14" s="20" t="s">
        <v>2176</v>
      </c>
      <c r="DW14" s="20" t="s">
        <v>2198</v>
      </c>
      <c r="DX14" s="20" t="s">
        <v>2249</v>
      </c>
      <c r="DY14" s="20" t="s">
        <v>2268</v>
      </c>
      <c r="DZ14" s="20" t="s">
        <v>2295</v>
      </c>
      <c r="EA14" s="20" t="s">
        <v>2339</v>
      </c>
      <c r="EB14" s="20" t="s">
        <v>2466</v>
      </c>
      <c r="EC14" s="20" t="s">
        <v>2528</v>
      </c>
      <c r="ED14" s="20" t="s">
        <v>2390</v>
      </c>
      <c r="EG14" s="20" t="s">
        <v>3746</v>
      </c>
      <c r="EJ14" s="20" t="s">
        <v>2573</v>
      </c>
      <c r="EL14" s="20" t="s">
        <v>155</v>
      </c>
      <c r="EM14" s="20" t="s">
        <v>1660</v>
      </c>
      <c r="ES14" s="20" t="s">
        <v>2895</v>
      </c>
      <c r="ET14" s="20" t="s">
        <v>406</v>
      </c>
      <c r="EU14" s="20" t="s">
        <v>404</v>
      </c>
      <c r="EW14" s="20" t="s">
        <v>2811</v>
      </c>
      <c r="FF14" s="103" t="s">
        <v>3198</v>
      </c>
      <c r="FG14" s="259"/>
      <c r="FH14" s="259"/>
      <c r="FI14" s="260" t="s">
        <v>2821</v>
      </c>
      <c r="FJ14" s="260" t="s">
        <v>2608</v>
      </c>
      <c r="FK14" s="260" t="s">
        <v>2621</v>
      </c>
      <c r="FL14" s="20" t="s">
        <v>3011</v>
      </c>
      <c r="FM14" s="20" t="s">
        <v>2838</v>
      </c>
    </row>
    <row r="15" spans="1:170" s="20" customFormat="1" ht="15" customHeight="1">
      <c r="A15" s="19"/>
      <c r="B15" s="163"/>
      <c r="C15" s="1330" t="s">
        <v>2548</v>
      </c>
      <c r="D15" s="1040" t="s">
        <v>2</v>
      </c>
      <c r="E15" s="1040"/>
      <c r="F15" s="1040"/>
      <c r="G15" s="1040"/>
      <c r="H15" s="1040"/>
      <c r="I15" s="1040"/>
      <c r="J15" s="1040"/>
      <c r="K15" s="1040"/>
      <c r="L15" s="1041"/>
      <c r="M15" s="1183"/>
      <c r="N15" s="1184"/>
      <c r="O15" s="1184"/>
      <c r="P15" s="1184"/>
      <c r="Q15" s="1184"/>
      <c r="R15" s="1184"/>
      <c r="S15" s="1184"/>
      <c r="T15" s="1184"/>
      <c r="U15" s="1184"/>
      <c r="V15" s="1184"/>
      <c r="W15" s="1184"/>
      <c r="X15" s="1184"/>
      <c r="Y15" s="1184"/>
      <c r="Z15" s="1184"/>
      <c r="AA15" s="1184"/>
      <c r="AB15" s="1184"/>
      <c r="AC15" s="1184"/>
      <c r="AD15" s="1184"/>
      <c r="AE15" s="1185"/>
      <c r="AF15" s="1327" t="s">
        <v>69</v>
      </c>
      <c r="AG15" s="1328"/>
      <c r="AH15" s="1328"/>
      <c r="AI15" s="1328"/>
      <c r="AJ15" s="1328"/>
      <c r="AK15" s="1328"/>
      <c r="AL15" s="1328"/>
      <c r="AM15" s="1329"/>
      <c r="AO15" s="173"/>
      <c r="AQ15" s="58"/>
      <c r="AR15" s="514"/>
      <c r="AS15" s="515"/>
      <c r="AT15" s="516"/>
      <c r="AU15" s="516"/>
      <c r="AV15" s="516"/>
      <c r="AW15" s="516"/>
      <c r="AX15" s="516"/>
      <c r="AY15" s="516"/>
      <c r="AZ15" s="516"/>
      <c r="BA15" s="516"/>
      <c r="BB15" s="516"/>
      <c r="BC15" s="516"/>
      <c r="BD15" s="516"/>
      <c r="BE15" s="516"/>
      <c r="BF15" s="516"/>
      <c r="BG15" s="516"/>
      <c r="BI15" s="58"/>
      <c r="BJ15" s="58"/>
      <c r="BK15" s="247"/>
      <c r="BL15" s="264" t="str">
        <f>BL13&amp;BL14</f>
        <v/>
      </c>
      <c r="BM15" s="16"/>
      <c r="BN15" s="16"/>
      <c r="BO15" s="257"/>
      <c r="BP15" s="257"/>
      <c r="BQ15" s="257"/>
      <c r="BR15" s="257"/>
      <c r="BS15" s="257"/>
      <c r="BT15" s="257"/>
      <c r="BU15" s="257"/>
      <c r="BV15" s="257"/>
      <c r="BW15" s="257"/>
      <c r="BX15" s="257"/>
      <c r="BY15" s="257"/>
      <c r="BZ15" s="258"/>
      <c r="CA15" s="16" t="s">
        <v>3086</v>
      </c>
      <c r="CB15" s="35" t="s">
        <v>156</v>
      </c>
      <c r="CC15" s="35" t="s">
        <v>3299</v>
      </c>
      <c r="CD15" s="35"/>
      <c r="CE15" s="35"/>
      <c r="CF15" s="35"/>
      <c r="CG15" s="20" t="s">
        <v>409</v>
      </c>
      <c r="CH15" s="20" t="s">
        <v>626</v>
      </c>
      <c r="CI15" s="20" t="s">
        <v>667</v>
      </c>
      <c r="CJ15" s="20" t="s">
        <v>701</v>
      </c>
      <c r="CK15" s="20" t="s">
        <v>742</v>
      </c>
      <c r="CL15" s="20" t="s">
        <v>768</v>
      </c>
      <c r="CM15" s="20" t="s">
        <v>804</v>
      </c>
      <c r="CN15" s="20" t="s">
        <v>864</v>
      </c>
      <c r="CO15" s="20" t="s">
        <v>909</v>
      </c>
      <c r="CP15" s="20" t="s">
        <v>936</v>
      </c>
      <c r="CQ15" s="20" t="s">
        <v>972</v>
      </c>
      <c r="CR15" s="20" t="s">
        <v>1046</v>
      </c>
      <c r="CS15" s="20" t="s">
        <v>1107</v>
      </c>
      <c r="CT15" s="20" t="s">
        <v>1170</v>
      </c>
      <c r="CU15" s="20" t="s">
        <v>1232</v>
      </c>
      <c r="CV15" s="20" t="s">
        <v>1271</v>
      </c>
      <c r="CW15" s="20" t="s">
        <v>1287</v>
      </c>
      <c r="CX15" s="20" t="s">
        <v>1307</v>
      </c>
      <c r="CY15" s="20" t="s">
        <v>1325</v>
      </c>
      <c r="CZ15" s="20" t="s">
        <v>1353</v>
      </c>
      <c r="DA15" s="20" t="s">
        <v>1431</v>
      </c>
      <c r="DB15" s="20" t="s">
        <v>1474</v>
      </c>
      <c r="DC15" s="20" t="s">
        <v>1520</v>
      </c>
      <c r="DD15" s="20" t="s">
        <v>1591</v>
      </c>
      <c r="DE15" s="20" t="s">
        <v>209</v>
      </c>
      <c r="DF15" s="20" t="s">
        <v>1628</v>
      </c>
      <c r="DG15" s="20" t="s">
        <v>1663</v>
      </c>
      <c r="DH15" s="20" t="s">
        <v>1738</v>
      </c>
      <c r="DI15" s="20" t="s">
        <v>1787</v>
      </c>
      <c r="DJ15" s="20" t="s">
        <v>1827</v>
      </c>
      <c r="DK15" s="20" t="s">
        <v>1858</v>
      </c>
      <c r="DL15" s="20" t="s">
        <v>1878</v>
      </c>
      <c r="DM15" s="20" t="s">
        <v>1898</v>
      </c>
      <c r="DN15" s="20" t="s">
        <v>1930</v>
      </c>
      <c r="DO15" s="20" t="s">
        <v>1962</v>
      </c>
      <c r="DP15" s="20" t="s">
        <v>1982</v>
      </c>
      <c r="DQ15" s="20" t="s">
        <v>2007</v>
      </c>
      <c r="DR15" s="20" t="s">
        <v>2025</v>
      </c>
      <c r="DS15" s="20" t="s">
        <v>2046</v>
      </c>
      <c r="DT15" s="20" t="s">
        <v>2081</v>
      </c>
      <c r="DU15" s="20" t="s">
        <v>2156</v>
      </c>
      <c r="DV15" s="20" t="s">
        <v>2177</v>
      </c>
      <c r="DW15" s="20" t="s">
        <v>2199</v>
      </c>
      <c r="DX15" s="20" t="s">
        <v>2250</v>
      </c>
      <c r="DY15" s="20" t="s">
        <v>2269</v>
      </c>
      <c r="DZ15" s="20" t="s">
        <v>2296</v>
      </c>
      <c r="EA15" s="20" t="s">
        <v>2340</v>
      </c>
      <c r="EB15" s="20" t="s">
        <v>2467</v>
      </c>
      <c r="EC15" s="20" t="s">
        <v>2529</v>
      </c>
      <c r="ED15" s="20" t="s">
        <v>2391</v>
      </c>
      <c r="EJ15" s="20" t="s">
        <v>131</v>
      </c>
      <c r="EL15" s="20" t="s">
        <v>156</v>
      </c>
      <c r="EM15" s="20" t="s">
        <v>1661</v>
      </c>
      <c r="ES15" s="20" t="s">
        <v>2896</v>
      </c>
      <c r="ET15" s="20" t="s">
        <v>407</v>
      </c>
      <c r="EU15" s="20" t="s">
        <v>405</v>
      </c>
      <c r="EW15" s="20" t="s">
        <v>2812</v>
      </c>
      <c r="FF15" s="103" t="s">
        <v>3210</v>
      </c>
      <c r="FG15" s="259"/>
      <c r="FH15" s="259"/>
      <c r="FI15" s="260" t="s">
        <v>2822</v>
      </c>
      <c r="FJ15" s="260"/>
      <c r="FK15" s="260" t="s">
        <v>2622</v>
      </c>
      <c r="FL15" s="261" t="s">
        <v>3012</v>
      </c>
      <c r="FM15" s="20" t="s">
        <v>2839</v>
      </c>
    </row>
    <row r="16" spans="1:170" s="20" customFormat="1" ht="15" hidden="1" customHeight="1">
      <c r="A16" s="30"/>
      <c r="B16" s="163"/>
      <c r="C16" s="1330"/>
      <c r="D16" s="1026" t="s">
        <v>0</v>
      </c>
      <c r="E16" s="1026"/>
      <c r="F16" s="1026"/>
      <c r="G16" s="1026"/>
      <c r="H16" s="1026"/>
      <c r="I16" s="1026"/>
      <c r="J16" s="1026"/>
      <c r="K16" s="1026"/>
      <c r="L16" s="1027"/>
      <c r="M16" s="1013" t="s">
        <v>71</v>
      </c>
      <c r="N16" s="1014"/>
      <c r="O16" s="1015"/>
      <c r="P16" s="4" t="str">
        <f t="shared" ref="P16:AI16" si="0">MID($M$15,COLUMN()-15,1)</f>
        <v/>
      </c>
      <c r="Q16" s="4" t="str">
        <f t="shared" si="0"/>
        <v/>
      </c>
      <c r="R16" s="4" t="str">
        <f t="shared" si="0"/>
        <v/>
      </c>
      <c r="S16" s="4" t="str">
        <f t="shared" si="0"/>
        <v/>
      </c>
      <c r="T16" s="4" t="str">
        <f t="shared" si="0"/>
        <v/>
      </c>
      <c r="U16" s="4" t="str">
        <f t="shared" si="0"/>
        <v/>
      </c>
      <c r="V16" s="4" t="str">
        <f t="shared" si="0"/>
        <v/>
      </c>
      <c r="W16" s="4" t="str">
        <f t="shared" si="0"/>
        <v/>
      </c>
      <c r="X16" s="4" t="str">
        <f t="shared" si="0"/>
        <v/>
      </c>
      <c r="Y16" s="4" t="str">
        <f t="shared" si="0"/>
        <v/>
      </c>
      <c r="Z16" s="4" t="str">
        <f t="shared" si="0"/>
        <v/>
      </c>
      <c r="AA16" s="4" t="str">
        <f t="shared" si="0"/>
        <v/>
      </c>
      <c r="AB16" s="4" t="str">
        <f t="shared" si="0"/>
        <v/>
      </c>
      <c r="AC16" s="4" t="str">
        <f t="shared" si="0"/>
        <v/>
      </c>
      <c r="AD16" s="4" t="str">
        <f t="shared" si="0"/>
        <v/>
      </c>
      <c r="AE16" s="4" t="str">
        <f t="shared" si="0"/>
        <v/>
      </c>
      <c r="AF16" s="4" t="str">
        <f t="shared" si="0"/>
        <v/>
      </c>
      <c r="AG16" s="4" t="str">
        <f t="shared" si="0"/>
        <v/>
      </c>
      <c r="AH16" s="4" t="str">
        <f t="shared" si="0"/>
        <v/>
      </c>
      <c r="AI16" s="4" t="str">
        <f t="shared" si="0"/>
        <v/>
      </c>
      <c r="AJ16" s="1274"/>
      <c r="AK16" s="1275"/>
      <c r="AL16" s="1275"/>
      <c r="AM16" s="1276"/>
      <c r="AO16" s="173"/>
      <c r="AQ16" s="58"/>
      <c r="AR16" s="244"/>
      <c r="AS16" s="244"/>
      <c r="AT16" s="35"/>
      <c r="AU16" s="35"/>
      <c r="AV16" s="35"/>
      <c r="AW16" s="35"/>
      <c r="AX16" s="35"/>
      <c r="AY16" s="35"/>
      <c r="AZ16" s="35"/>
      <c r="BA16" s="35"/>
      <c r="BB16" s="35"/>
      <c r="BC16" s="35"/>
      <c r="BD16" s="35"/>
      <c r="BE16" s="35"/>
      <c r="BF16" s="35"/>
      <c r="BG16" s="35"/>
      <c r="BI16" s="58"/>
      <c r="BJ16" s="58"/>
      <c r="BK16" s="247"/>
      <c r="BL16" s="16"/>
      <c r="BM16" s="16"/>
      <c r="BN16" s="16"/>
      <c r="BO16" s="257"/>
      <c r="BP16" s="257"/>
      <c r="BQ16" s="257"/>
      <c r="BR16" s="257"/>
      <c r="BS16" s="257"/>
      <c r="BT16" s="257"/>
      <c r="BU16" s="257"/>
      <c r="BV16" s="257"/>
      <c r="BW16" s="257"/>
      <c r="BX16" s="257"/>
      <c r="BY16" s="257"/>
      <c r="BZ16" s="264"/>
      <c r="CA16" s="16" t="s">
        <v>3087</v>
      </c>
      <c r="CB16" s="35" t="s">
        <v>157</v>
      </c>
      <c r="CC16" s="35" t="s">
        <v>3299</v>
      </c>
      <c r="CD16" s="35"/>
      <c r="CE16" s="35"/>
      <c r="CF16" s="35"/>
      <c r="CG16" s="20" t="s">
        <v>410</v>
      </c>
      <c r="CH16" s="20" t="s">
        <v>627</v>
      </c>
      <c r="CI16" s="20" t="s">
        <v>668</v>
      </c>
      <c r="CJ16" s="20" t="s">
        <v>702</v>
      </c>
      <c r="CK16" s="20" t="s">
        <v>743</v>
      </c>
      <c r="CL16" s="20" t="s">
        <v>769</v>
      </c>
      <c r="CM16" s="20" t="s">
        <v>805</v>
      </c>
      <c r="CN16" s="20" t="s">
        <v>865</v>
      </c>
      <c r="CO16" s="20" t="s">
        <v>910</v>
      </c>
      <c r="CP16" s="20" t="s">
        <v>937</v>
      </c>
      <c r="CQ16" s="20" t="s">
        <v>973</v>
      </c>
      <c r="CR16" s="20" t="s">
        <v>1047</v>
      </c>
      <c r="CS16" s="20" t="s">
        <v>1108</v>
      </c>
      <c r="CT16" s="20" t="s">
        <v>1171</v>
      </c>
      <c r="CU16" s="20" t="s">
        <v>1233</v>
      </c>
      <c r="CV16" s="20" t="s">
        <v>1272</v>
      </c>
      <c r="CW16" s="20" t="s">
        <v>1288</v>
      </c>
      <c r="CX16" s="20" t="s">
        <v>1308</v>
      </c>
      <c r="CY16" s="20" t="s">
        <v>1326</v>
      </c>
      <c r="CZ16" s="20" t="s">
        <v>1354</v>
      </c>
      <c r="DA16" s="20" t="s">
        <v>1432</v>
      </c>
      <c r="DB16" s="20" t="s">
        <v>1475</v>
      </c>
      <c r="DC16" s="20" t="s">
        <v>1521</v>
      </c>
      <c r="DD16" s="20" t="s">
        <v>1592</v>
      </c>
      <c r="DE16" s="20" t="s">
        <v>1609</v>
      </c>
      <c r="DF16" s="20" t="s">
        <v>1629</v>
      </c>
      <c r="DG16" s="20" t="s">
        <v>1664</v>
      </c>
      <c r="DH16" s="20" t="s">
        <v>1739</v>
      </c>
      <c r="DI16" s="20" t="s">
        <v>1788</v>
      </c>
      <c r="DJ16" s="20" t="s">
        <v>1828</v>
      </c>
      <c r="DK16" s="20" t="s">
        <v>1859</v>
      </c>
      <c r="DL16" s="20" t="s">
        <v>1879</v>
      </c>
      <c r="DM16" s="20" t="s">
        <v>1899</v>
      </c>
      <c r="DN16" s="20" t="s">
        <v>1931</v>
      </c>
      <c r="DO16" s="20" t="s">
        <v>1963</v>
      </c>
      <c r="DP16" s="20" t="s">
        <v>1983</v>
      </c>
      <c r="DQ16" s="20" t="s">
        <v>2008</v>
      </c>
      <c r="DR16" s="20" t="s">
        <v>2026</v>
      </c>
      <c r="DS16" s="20" t="s">
        <v>2047</v>
      </c>
      <c r="DT16" s="20" t="s">
        <v>2082</v>
      </c>
      <c r="DU16" s="20" t="s">
        <v>2157</v>
      </c>
      <c r="DV16" s="20" t="s">
        <v>2178</v>
      </c>
      <c r="DW16" s="20" t="s">
        <v>2200</v>
      </c>
      <c r="DX16" s="20" t="s">
        <v>2251</v>
      </c>
      <c r="DY16" s="20" t="s">
        <v>2270</v>
      </c>
      <c r="DZ16" s="20" t="s">
        <v>2297</v>
      </c>
      <c r="EA16" s="20" t="s">
        <v>2341</v>
      </c>
      <c r="EB16" s="20" t="s">
        <v>2468</v>
      </c>
      <c r="EC16" s="20" t="s">
        <v>2530</v>
      </c>
      <c r="ED16" s="20" t="s">
        <v>2392</v>
      </c>
      <c r="EJ16" s="20" t="s">
        <v>132</v>
      </c>
      <c r="EL16" s="20" t="s">
        <v>157</v>
      </c>
      <c r="EM16" s="20" t="s">
        <v>1662</v>
      </c>
      <c r="ES16" s="20" t="s">
        <v>2897</v>
      </c>
      <c r="ET16" s="20" t="s">
        <v>408</v>
      </c>
      <c r="EU16" s="20" t="s">
        <v>406</v>
      </c>
      <c r="EW16" s="16" t="s">
        <v>2813</v>
      </c>
      <c r="FF16" s="103"/>
      <c r="FG16" s="259"/>
      <c r="FH16" s="259"/>
      <c r="FI16" s="260" t="s">
        <v>2823</v>
      </c>
      <c r="FJ16" s="260"/>
      <c r="FK16" s="260" t="s">
        <v>2623</v>
      </c>
      <c r="FL16" s="20" t="s">
        <v>3013</v>
      </c>
      <c r="FM16" s="20" t="s">
        <v>2840</v>
      </c>
    </row>
    <row r="17" spans="1:169" s="20" customFormat="1" ht="15" hidden="1" customHeight="1">
      <c r="A17" s="30"/>
      <c r="B17" s="163"/>
      <c r="C17" s="1330"/>
      <c r="D17" s="1026"/>
      <c r="E17" s="1026"/>
      <c r="F17" s="1026"/>
      <c r="G17" s="1026"/>
      <c r="H17" s="1026"/>
      <c r="I17" s="1026"/>
      <c r="J17" s="1026"/>
      <c r="K17" s="1026"/>
      <c r="L17" s="1027"/>
      <c r="M17" s="1016"/>
      <c r="N17" s="1017"/>
      <c r="O17" s="1018"/>
      <c r="P17" s="4" t="str">
        <f t="shared" ref="P17:AI17" si="1">MID($M$15,COLUMN()-15+20,1)</f>
        <v/>
      </c>
      <c r="Q17" s="4" t="str">
        <f t="shared" si="1"/>
        <v/>
      </c>
      <c r="R17" s="4" t="str">
        <f t="shared" si="1"/>
        <v/>
      </c>
      <c r="S17" s="4" t="str">
        <f t="shared" si="1"/>
        <v/>
      </c>
      <c r="T17" s="4" t="str">
        <f t="shared" si="1"/>
        <v/>
      </c>
      <c r="U17" s="4" t="str">
        <f t="shared" si="1"/>
        <v/>
      </c>
      <c r="V17" s="4" t="str">
        <f t="shared" si="1"/>
        <v/>
      </c>
      <c r="W17" s="4" t="str">
        <f t="shared" si="1"/>
        <v/>
      </c>
      <c r="X17" s="4" t="str">
        <f t="shared" si="1"/>
        <v/>
      </c>
      <c r="Y17" s="4" t="str">
        <f t="shared" si="1"/>
        <v/>
      </c>
      <c r="Z17" s="4" t="str">
        <f t="shared" si="1"/>
        <v/>
      </c>
      <c r="AA17" s="4" t="str">
        <f t="shared" si="1"/>
        <v/>
      </c>
      <c r="AB17" s="4" t="str">
        <f t="shared" si="1"/>
        <v/>
      </c>
      <c r="AC17" s="4" t="str">
        <f t="shared" si="1"/>
        <v/>
      </c>
      <c r="AD17" s="4" t="str">
        <f t="shared" si="1"/>
        <v/>
      </c>
      <c r="AE17" s="4" t="str">
        <f t="shared" si="1"/>
        <v/>
      </c>
      <c r="AF17" s="4" t="str">
        <f t="shared" si="1"/>
        <v/>
      </c>
      <c r="AG17" s="4" t="str">
        <f t="shared" si="1"/>
        <v/>
      </c>
      <c r="AH17" s="4" t="str">
        <f t="shared" si="1"/>
        <v/>
      </c>
      <c r="AI17" s="4" t="str">
        <f t="shared" si="1"/>
        <v/>
      </c>
      <c r="AJ17" s="1277"/>
      <c r="AK17" s="1278"/>
      <c r="AL17" s="1278"/>
      <c r="AM17" s="1279"/>
      <c r="AO17" s="173"/>
      <c r="AQ17" s="58"/>
      <c r="AR17" s="244"/>
      <c r="AS17" s="244"/>
      <c r="AT17" s="35"/>
      <c r="AU17" s="35"/>
      <c r="AV17" s="35"/>
      <c r="AW17" s="35"/>
      <c r="AX17" s="35"/>
      <c r="AY17" s="35"/>
      <c r="AZ17" s="35"/>
      <c r="BA17" s="35"/>
      <c r="BB17" s="35"/>
      <c r="BC17" s="35"/>
      <c r="BD17" s="35"/>
      <c r="BE17" s="35"/>
      <c r="BF17" s="35"/>
      <c r="BG17" s="35"/>
      <c r="BI17" s="58"/>
      <c r="BJ17" s="58"/>
      <c r="BK17" s="247"/>
      <c r="BL17" s="16"/>
      <c r="BM17" s="16"/>
      <c r="BN17" s="16"/>
      <c r="BO17" s="257"/>
      <c r="BP17" s="257"/>
      <c r="BQ17" s="257"/>
      <c r="BR17" s="257"/>
      <c r="BS17" s="257"/>
      <c r="BT17" s="257"/>
      <c r="BU17" s="257"/>
      <c r="BV17" s="257"/>
      <c r="BW17" s="257"/>
      <c r="BX17" s="257"/>
      <c r="BY17" s="257"/>
      <c r="BZ17" s="258"/>
      <c r="CA17" s="16" t="s">
        <v>3088</v>
      </c>
      <c r="CB17" s="35" t="s">
        <v>158</v>
      </c>
      <c r="CC17" s="35" t="s">
        <v>3300</v>
      </c>
      <c r="CD17" s="35"/>
      <c r="CE17" s="35"/>
      <c r="CF17" s="35"/>
      <c r="CG17" s="20" t="s">
        <v>411</v>
      </c>
      <c r="CH17" s="20" t="s">
        <v>628</v>
      </c>
      <c r="CI17" s="20" t="s">
        <v>669</v>
      </c>
      <c r="CJ17" s="20" t="s">
        <v>703</v>
      </c>
      <c r="CK17" s="20" t="s">
        <v>744</v>
      </c>
      <c r="CL17" s="20" t="s">
        <v>770</v>
      </c>
      <c r="CM17" s="20" t="s">
        <v>806</v>
      </c>
      <c r="CN17" s="20" t="s">
        <v>866</v>
      </c>
      <c r="CO17" s="20" t="s">
        <v>911</v>
      </c>
      <c r="CP17" s="20" t="s">
        <v>938</v>
      </c>
      <c r="CQ17" s="20" t="s">
        <v>974</v>
      </c>
      <c r="CR17" s="20" t="s">
        <v>1048</v>
      </c>
      <c r="CS17" s="20" t="s">
        <v>1109</v>
      </c>
      <c r="CT17" s="20" t="s">
        <v>1172</v>
      </c>
      <c r="CU17" s="20" t="s">
        <v>1234</v>
      </c>
      <c r="CV17" s="20" t="s">
        <v>1273</v>
      </c>
      <c r="CW17" s="20" t="s">
        <v>1289</v>
      </c>
      <c r="CX17" s="20" t="s">
        <v>1309</v>
      </c>
      <c r="CY17" s="20" t="s">
        <v>1327</v>
      </c>
      <c r="CZ17" s="20" t="s">
        <v>1355</v>
      </c>
      <c r="DA17" s="20" t="s">
        <v>1433</v>
      </c>
      <c r="DB17" s="20" t="s">
        <v>1476</v>
      </c>
      <c r="DC17" s="20" t="s">
        <v>1522</v>
      </c>
      <c r="DD17" s="20" t="s">
        <v>1593</v>
      </c>
      <c r="DE17" s="20" t="s">
        <v>1610</v>
      </c>
      <c r="DF17" s="20" t="s">
        <v>1630</v>
      </c>
      <c r="DG17" s="20" t="s">
        <v>1665</v>
      </c>
      <c r="DH17" s="20" t="s">
        <v>1740</v>
      </c>
      <c r="DI17" s="20" t="s">
        <v>1789</v>
      </c>
      <c r="DJ17" s="20" t="s">
        <v>1829</v>
      </c>
      <c r="DK17" s="20" t="s">
        <v>1860</v>
      </c>
      <c r="DL17" s="20" t="s">
        <v>1880</v>
      </c>
      <c r="DM17" s="20" t="s">
        <v>1900</v>
      </c>
      <c r="DN17" s="20" t="s">
        <v>1932</v>
      </c>
      <c r="DO17" s="20" t="s">
        <v>1964</v>
      </c>
      <c r="DP17" s="20" t="s">
        <v>1984</v>
      </c>
      <c r="DQ17" s="20" t="s">
        <v>2009</v>
      </c>
      <c r="DR17" s="20" t="s">
        <v>2027</v>
      </c>
      <c r="DS17" s="20" t="s">
        <v>2048</v>
      </c>
      <c r="DT17" s="20" t="s">
        <v>2083</v>
      </c>
      <c r="DU17" s="20" t="s">
        <v>2158</v>
      </c>
      <c r="DV17" s="20" t="s">
        <v>2179</v>
      </c>
      <c r="DW17" s="20" t="s">
        <v>2201</v>
      </c>
      <c r="DX17" s="20" t="s">
        <v>2252</v>
      </c>
      <c r="DY17" s="20" t="s">
        <v>2271</v>
      </c>
      <c r="DZ17" s="20" t="s">
        <v>2298</v>
      </c>
      <c r="EA17" s="20" t="s">
        <v>2342</v>
      </c>
      <c r="EB17" s="20" t="s">
        <v>2469</v>
      </c>
      <c r="EC17" s="20" t="s">
        <v>2531</v>
      </c>
      <c r="ED17" s="20" t="s">
        <v>2393</v>
      </c>
      <c r="EJ17" s="20" t="s">
        <v>133</v>
      </c>
      <c r="EL17" s="20" t="s">
        <v>158</v>
      </c>
      <c r="EM17" s="20" t="s">
        <v>1663</v>
      </c>
      <c r="ES17" s="20" t="s">
        <v>2898</v>
      </c>
      <c r="ET17" s="20" t="s">
        <v>409</v>
      </c>
      <c r="EU17" s="20" t="s">
        <v>407</v>
      </c>
      <c r="EW17" s="16" t="s">
        <v>2814</v>
      </c>
      <c r="FF17" s="103" t="s">
        <v>3199</v>
      </c>
      <c r="FG17" s="259"/>
      <c r="FH17" s="259"/>
      <c r="FI17" s="260" t="s">
        <v>2824</v>
      </c>
      <c r="FJ17" s="260"/>
      <c r="FK17" s="260" t="s">
        <v>2624</v>
      </c>
      <c r="FL17" s="20" t="s">
        <v>3014</v>
      </c>
      <c r="FM17" s="20" t="s">
        <v>2841</v>
      </c>
    </row>
    <row r="18" spans="1:169" s="20" customFormat="1" ht="15" customHeight="1">
      <c r="A18" s="19"/>
      <c r="B18" s="163"/>
      <c r="C18" s="1330"/>
      <c r="D18" s="1026"/>
      <c r="E18" s="1026"/>
      <c r="F18" s="1026"/>
      <c r="G18" s="1026"/>
      <c r="H18" s="1026"/>
      <c r="I18" s="1026"/>
      <c r="J18" s="1026"/>
      <c r="K18" s="1026"/>
      <c r="L18" s="1027"/>
      <c r="M18" s="1042"/>
      <c r="N18" s="1043"/>
      <c r="O18" s="1043"/>
      <c r="P18" s="1043"/>
      <c r="Q18" s="1043"/>
      <c r="R18" s="1043"/>
      <c r="S18" s="1043"/>
      <c r="T18" s="1043"/>
      <c r="U18" s="1043"/>
      <c r="V18" s="1043"/>
      <c r="W18" s="1043"/>
      <c r="X18" s="1043"/>
      <c r="Y18" s="1043"/>
      <c r="Z18" s="1043"/>
      <c r="AA18" s="1043"/>
      <c r="AB18" s="1043"/>
      <c r="AC18" s="1043"/>
      <c r="AD18" s="1043"/>
      <c r="AE18" s="1043"/>
      <c r="AF18" s="1043"/>
      <c r="AG18" s="1043"/>
      <c r="AH18" s="1043"/>
      <c r="AI18" s="1044"/>
      <c r="AJ18" s="1216" t="s">
        <v>2403</v>
      </c>
      <c r="AK18" s="1217"/>
      <c r="AL18" s="1217"/>
      <c r="AM18" s="1218"/>
      <c r="AO18" s="173"/>
      <c r="AQ18" s="58"/>
      <c r="AR18" s="514"/>
      <c r="AS18" s="515"/>
      <c r="AT18" s="516"/>
      <c r="AU18" s="516"/>
      <c r="AV18" s="516"/>
      <c r="AW18" s="516"/>
      <c r="AX18" s="516"/>
      <c r="AY18" s="516"/>
      <c r="AZ18" s="516"/>
      <c r="BA18" s="516"/>
      <c r="BB18" s="516"/>
      <c r="BC18" s="516"/>
      <c r="BD18" s="516"/>
      <c r="BE18" s="516"/>
      <c r="BF18" s="516"/>
      <c r="BG18" s="516"/>
      <c r="BI18" s="58"/>
      <c r="BJ18" s="58"/>
      <c r="BK18" s="247"/>
      <c r="BL18" s="16"/>
      <c r="BM18" s="16"/>
      <c r="BN18" s="16"/>
      <c r="BO18" s="257"/>
      <c r="BP18" s="257"/>
      <c r="BQ18" s="257"/>
      <c r="BR18" s="257"/>
      <c r="BS18" s="257"/>
      <c r="BT18" s="257"/>
      <c r="BU18" s="257"/>
      <c r="BV18" s="257"/>
      <c r="BW18" s="257"/>
      <c r="BX18" s="257"/>
      <c r="BY18" s="257"/>
      <c r="BZ18" s="258"/>
      <c r="CA18" s="16" t="s">
        <v>3089</v>
      </c>
      <c r="CB18" s="35" t="s">
        <v>159</v>
      </c>
      <c r="CC18" s="35" t="s">
        <v>3300</v>
      </c>
      <c r="CD18" s="35"/>
      <c r="CE18" s="35"/>
      <c r="CF18" s="35"/>
      <c r="CG18" s="20" t="s">
        <v>412</v>
      </c>
      <c r="CH18" s="20" t="s">
        <v>629</v>
      </c>
      <c r="CI18" s="20" t="s">
        <v>670</v>
      </c>
      <c r="CJ18" s="20" t="s">
        <v>704</v>
      </c>
      <c r="CK18" s="20" t="s">
        <v>745</v>
      </c>
      <c r="CL18" s="20" t="s">
        <v>771</v>
      </c>
      <c r="CM18" s="20" t="s">
        <v>807</v>
      </c>
      <c r="CN18" s="20" t="s">
        <v>867</v>
      </c>
      <c r="CO18" s="20" t="s">
        <v>912</v>
      </c>
      <c r="CP18" s="20" t="s">
        <v>939</v>
      </c>
      <c r="CQ18" s="20" t="s">
        <v>975</v>
      </c>
      <c r="CR18" s="20" t="s">
        <v>1049</v>
      </c>
      <c r="CS18" s="20" t="s">
        <v>1110</v>
      </c>
      <c r="CT18" s="20" t="s">
        <v>1173</v>
      </c>
      <c r="CU18" s="20" t="s">
        <v>1235</v>
      </c>
      <c r="CW18" s="20" t="s">
        <v>1290</v>
      </c>
      <c r="CX18" s="20" t="s">
        <v>1310</v>
      </c>
      <c r="CY18" s="20" t="s">
        <v>1328</v>
      </c>
      <c r="CZ18" s="20" t="s">
        <v>1356</v>
      </c>
      <c r="DA18" s="20" t="s">
        <v>1434</v>
      </c>
      <c r="DB18" s="20" t="s">
        <v>1477</v>
      </c>
      <c r="DC18" s="20" t="s">
        <v>1523</v>
      </c>
      <c r="DD18" s="20" t="s">
        <v>1594</v>
      </c>
      <c r="DE18" s="20" t="s">
        <v>1611</v>
      </c>
      <c r="DF18" s="20" t="s">
        <v>1631</v>
      </c>
      <c r="DG18" s="20" t="s">
        <v>1666</v>
      </c>
      <c r="DH18" s="20" t="s">
        <v>1741</v>
      </c>
      <c r="DI18" s="20" t="s">
        <v>1790</v>
      </c>
      <c r="DJ18" s="20" t="s">
        <v>1830</v>
      </c>
      <c r="DK18" s="20" t="s">
        <v>1861</v>
      </c>
      <c r="DL18" s="20" t="s">
        <v>1881</v>
      </c>
      <c r="DM18" s="20" t="s">
        <v>1901</v>
      </c>
      <c r="DN18" s="20" t="s">
        <v>1933</v>
      </c>
      <c r="DO18" s="20" t="s">
        <v>1965</v>
      </c>
      <c r="DP18" s="20" t="s">
        <v>1985</v>
      </c>
      <c r="DQ18" s="20" t="s">
        <v>2010</v>
      </c>
      <c r="DR18" s="20" t="s">
        <v>2028</v>
      </c>
      <c r="DS18" s="20" t="s">
        <v>2049</v>
      </c>
      <c r="DT18" s="20" t="s">
        <v>2084</v>
      </c>
      <c r="DU18" s="20" t="s">
        <v>2159</v>
      </c>
      <c r="DV18" s="20" t="s">
        <v>2180</v>
      </c>
      <c r="DW18" s="20" t="s">
        <v>2202</v>
      </c>
      <c r="DX18" s="20" t="s">
        <v>2253</v>
      </c>
      <c r="DY18" s="20" t="s">
        <v>2272</v>
      </c>
      <c r="DZ18" s="20" t="s">
        <v>2299</v>
      </c>
      <c r="EA18" s="20" t="s">
        <v>2343</v>
      </c>
      <c r="EB18" s="20" t="s">
        <v>2470</v>
      </c>
      <c r="EC18" s="20" t="s">
        <v>13</v>
      </c>
      <c r="ED18" s="20" t="s">
        <v>2394</v>
      </c>
      <c r="EJ18" s="20" t="s">
        <v>134</v>
      </c>
      <c r="EL18" s="20" t="s">
        <v>159</v>
      </c>
      <c r="EM18" s="20" t="s">
        <v>1664</v>
      </c>
      <c r="ET18" s="20" t="s">
        <v>410</v>
      </c>
      <c r="EU18" s="20" t="s">
        <v>408</v>
      </c>
      <c r="EW18" s="16" t="s">
        <v>2815</v>
      </c>
      <c r="FF18" s="103" t="s">
        <v>3211</v>
      </c>
      <c r="FG18" s="259"/>
      <c r="FH18" s="259"/>
      <c r="FI18" s="260" t="s">
        <v>2693</v>
      </c>
      <c r="FJ18" s="260"/>
      <c r="FK18" s="260" t="s">
        <v>2625</v>
      </c>
      <c r="FL18" s="20" t="s">
        <v>3015</v>
      </c>
    </row>
    <row r="19" spans="1:169" s="20" customFormat="1" ht="15" hidden="1" customHeight="1">
      <c r="A19" s="30"/>
      <c r="B19" s="163"/>
      <c r="C19" s="1330"/>
      <c r="D19" s="1026"/>
      <c r="E19" s="1026"/>
      <c r="F19" s="1026"/>
      <c r="G19" s="1026"/>
      <c r="H19" s="1026"/>
      <c r="I19" s="1026"/>
      <c r="J19" s="1026"/>
      <c r="K19" s="1026"/>
      <c r="L19" s="1027"/>
      <c r="M19" s="1013" t="s">
        <v>71</v>
      </c>
      <c r="N19" s="1014"/>
      <c r="O19" s="1015"/>
      <c r="P19" s="5" t="str">
        <f t="shared" ref="P19:AI19" si="2">MID($M$18,COLUMN()-15,1)</f>
        <v/>
      </c>
      <c r="Q19" s="5" t="str">
        <f t="shared" si="2"/>
        <v/>
      </c>
      <c r="R19" s="5" t="str">
        <f t="shared" si="2"/>
        <v/>
      </c>
      <c r="S19" s="5" t="str">
        <f t="shared" si="2"/>
        <v/>
      </c>
      <c r="T19" s="5" t="str">
        <f t="shared" si="2"/>
        <v/>
      </c>
      <c r="U19" s="5" t="str">
        <f t="shared" si="2"/>
        <v/>
      </c>
      <c r="V19" s="5" t="str">
        <f t="shared" si="2"/>
        <v/>
      </c>
      <c r="W19" s="5" t="str">
        <f t="shared" si="2"/>
        <v/>
      </c>
      <c r="X19" s="5" t="str">
        <f t="shared" si="2"/>
        <v/>
      </c>
      <c r="Y19" s="5" t="str">
        <f t="shared" si="2"/>
        <v/>
      </c>
      <c r="Z19" s="5" t="str">
        <f t="shared" si="2"/>
        <v/>
      </c>
      <c r="AA19" s="5" t="str">
        <f t="shared" si="2"/>
        <v/>
      </c>
      <c r="AB19" s="5" t="str">
        <f t="shared" si="2"/>
        <v/>
      </c>
      <c r="AC19" s="5" t="str">
        <f t="shared" si="2"/>
        <v/>
      </c>
      <c r="AD19" s="5" t="str">
        <f t="shared" si="2"/>
        <v/>
      </c>
      <c r="AE19" s="5" t="str">
        <f t="shared" si="2"/>
        <v/>
      </c>
      <c r="AF19" s="5" t="str">
        <f t="shared" si="2"/>
        <v/>
      </c>
      <c r="AG19" s="5" t="str">
        <f t="shared" si="2"/>
        <v/>
      </c>
      <c r="AH19" s="5" t="str">
        <f t="shared" si="2"/>
        <v/>
      </c>
      <c r="AI19" s="5" t="str">
        <f t="shared" si="2"/>
        <v/>
      </c>
      <c r="AJ19" s="999"/>
      <c r="AK19" s="1000"/>
      <c r="AL19" s="1000"/>
      <c r="AM19" s="1001"/>
      <c r="AO19" s="173"/>
      <c r="AQ19" s="58"/>
      <c r="AR19" s="244"/>
      <c r="AS19" s="244"/>
      <c r="AT19" s="35"/>
      <c r="AU19" s="35"/>
      <c r="AV19" s="35"/>
      <c r="AW19" s="35"/>
      <c r="AX19" s="35"/>
      <c r="AY19" s="35"/>
      <c r="AZ19" s="35"/>
      <c r="BA19" s="35"/>
      <c r="BB19" s="35"/>
      <c r="BC19" s="35"/>
      <c r="BD19" s="35"/>
      <c r="BE19" s="35"/>
      <c r="BF19" s="35"/>
      <c r="BG19" s="35"/>
      <c r="BI19" s="58"/>
      <c r="BJ19" s="58"/>
      <c r="BK19" s="247"/>
      <c r="BL19" s="16"/>
      <c r="BM19" s="16"/>
      <c r="BN19" s="16"/>
      <c r="BO19" s="257"/>
      <c r="BP19" s="257"/>
      <c r="BQ19" s="257"/>
      <c r="BR19" s="257"/>
      <c r="BS19" s="257"/>
      <c r="BT19" s="257"/>
      <c r="BU19" s="257"/>
      <c r="BV19" s="257"/>
      <c r="BW19" s="257"/>
      <c r="BX19" s="257"/>
      <c r="BY19" s="257"/>
      <c r="BZ19" s="258"/>
      <c r="CA19" s="16" t="s">
        <v>3090</v>
      </c>
      <c r="CB19" s="35" t="s">
        <v>160</v>
      </c>
      <c r="CC19" s="35" t="s">
        <v>3300</v>
      </c>
      <c r="CD19" s="35"/>
      <c r="CE19" s="35"/>
      <c r="CF19" s="35"/>
      <c r="CG19" s="20" t="s">
        <v>413</v>
      </c>
      <c r="CH19" s="20" t="s">
        <v>630</v>
      </c>
      <c r="CI19" s="20" t="s">
        <v>671</v>
      </c>
      <c r="CJ19" s="20" t="s">
        <v>705</v>
      </c>
      <c r="CK19" s="20" t="s">
        <v>746</v>
      </c>
      <c r="CL19" s="20" t="s">
        <v>772</v>
      </c>
      <c r="CM19" s="20" t="s">
        <v>808</v>
      </c>
      <c r="CN19" s="20" t="s">
        <v>868</v>
      </c>
      <c r="CO19" s="20" t="s">
        <v>913</v>
      </c>
      <c r="CP19" s="20" t="s">
        <v>940</v>
      </c>
      <c r="CQ19" s="20" t="s">
        <v>976</v>
      </c>
      <c r="CR19" s="20" t="s">
        <v>1050</v>
      </c>
      <c r="CS19" s="20" t="s">
        <v>1111</v>
      </c>
      <c r="CT19" s="20" t="s">
        <v>1174</v>
      </c>
      <c r="CU19" s="20" t="s">
        <v>1236</v>
      </c>
      <c r="CW19" s="20" t="s">
        <v>1291</v>
      </c>
      <c r="CX19" s="20" t="s">
        <v>1311</v>
      </c>
      <c r="CY19" s="20" t="s">
        <v>1329</v>
      </c>
      <c r="CZ19" s="20" t="s">
        <v>1357</v>
      </c>
      <c r="DA19" s="20" t="s">
        <v>1435</v>
      </c>
      <c r="DB19" s="20" t="s">
        <v>1478</v>
      </c>
      <c r="DC19" s="20" t="s">
        <v>1524</v>
      </c>
      <c r="DD19" s="20" t="s">
        <v>1595</v>
      </c>
      <c r="DE19" s="20" t="s">
        <v>1612</v>
      </c>
      <c r="DF19" s="20" t="s">
        <v>1632</v>
      </c>
      <c r="DG19" s="20" t="s">
        <v>1667</v>
      </c>
      <c r="DH19" s="20" t="s">
        <v>1742</v>
      </c>
      <c r="DI19" s="20" t="s">
        <v>1791</v>
      </c>
      <c r="DJ19" s="20" t="s">
        <v>1831</v>
      </c>
      <c r="DK19" s="20" t="s">
        <v>1862</v>
      </c>
      <c r="DL19" s="20" t="s">
        <v>1882</v>
      </c>
      <c r="DM19" s="20" t="s">
        <v>1902</v>
      </c>
      <c r="DN19" s="20" t="s">
        <v>1934</v>
      </c>
      <c r="DO19" s="20" t="s">
        <v>1966</v>
      </c>
      <c r="DP19" s="20" t="s">
        <v>1986</v>
      </c>
      <c r="DQ19" s="20" t="s">
        <v>2011</v>
      </c>
      <c r="DR19" s="20" t="s">
        <v>2029</v>
      </c>
      <c r="DS19" s="20" t="s">
        <v>2050</v>
      </c>
      <c r="DT19" s="20" t="s">
        <v>2085</v>
      </c>
      <c r="DU19" s="20" t="s">
        <v>2160</v>
      </c>
      <c r="DV19" s="20" t="s">
        <v>2181</v>
      </c>
      <c r="DW19" s="20" t="s">
        <v>2203</v>
      </c>
      <c r="DX19" s="20" t="s">
        <v>2254</v>
      </c>
      <c r="DY19" s="20" t="s">
        <v>2273</v>
      </c>
      <c r="DZ19" s="20" t="s">
        <v>2300</v>
      </c>
      <c r="EA19" s="20" t="s">
        <v>2344</v>
      </c>
      <c r="EB19" s="20" t="s">
        <v>2471</v>
      </c>
      <c r="EC19" s="20" t="s">
        <v>14</v>
      </c>
      <c r="ED19" s="20" t="s">
        <v>2395</v>
      </c>
      <c r="EJ19" s="20" t="s">
        <v>135</v>
      </c>
      <c r="EL19" s="20" t="s">
        <v>160</v>
      </c>
      <c r="EM19" s="20" t="s">
        <v>1665</v>
      </c>
      <c r="ET19" s="20" t="s">
        <v>411</v>
      </c>
      <c r="EU19" s="20" t="s">
        <v>409</v>
      </c>
      <c r="FF19" s="103"/>
      <c r="FG19" s="259"/>
      <c r="FH19" s="259"/>
      <c r="FI19" s="260" t="s">
        <v>2694</v>
      </c>
      <c r="FJ19" s="260"/>
      <c r="FK19" s="260" t="s">
        <v>2626</v>
      </c>
      <c r="FL19" s="20" t="s">
        <v>2826</v>
      </c>
    </row>
    <row r="20" spans="1:169" s="20" customFormat="1" ht="15" hidden="1" customHeight="1">
      <c r="A20" s="30"/>
      <c r="B20" s="163"/>
      <c r="C20" s="1330"/>
      <c r="D20" s="1026"/>
      <c r="E20" s="1026"/>
      <c r="F20" s="1026"/>
      <c r="G20" s="1026"/>
      <c r="H20" s="1026"/>
      <c r="I20" s="1026"/>
      <c r="J20" s="1026"/>
      <c r="K20" s="1026"/>
      <c r="L20" s="1027"/>
      <c r="M20" s="1016"/>
      <c r="N20" s="1017"/>
      <c r="O20" s="1018"/>
      <c r="P20" s="4" t="str">
        <f t="shared" ref="P20:AI20" si="3">MID($M$18,COLUMN()-15+20,1)</f>
        <v/>
      </c>
      <c r="Q20" s="4" t="str">
        <f t="shared" si="3"/>
        <v/>
      </c>
      <c r="R20" s="4" t="str">
        <f t="shared" si="3"/>
        <v/>
      </c>
      <c r="S20" s="4" t="str">
        <f t="shared" si="3"/>
        <v/>
      </c>
      <c r="T20" s="4" t="str">
        <f t="shared" si="3"/>
        <v/>
      </c>
      <c r="U20" s="4" t="str">
        <f t="shared" si="3"/>
        <v/>
      </c>
      <c r="V20" s="4" t="str">
        <f t="shared" si="3"/>
        <v/>
      </c>
      <c r="W20" s="4" t="str">
        <f t="shared" si="3"/>
        <v/>
      </c>
      <c r="X20" s="4" t="str">
        <f t="shared" si="3"/>
        <v/>
      </c>
      <c r="Y20" s="4" t="str">
        <f t="shared" si="3"/>
        <v/>
      </c>
      <c r="Z20" s="4" t="str">
        <f t="shared" si="3"/>
        <v/>
      </c>
      <c r="AA20" s="4" t="str">
        <f t="shared" si="3"/>
        <v/>
      </c>
      <c r="AB20" s="4" t="str">
        <f t="shared" si="3"/>
        <v/>
      </c>
      <c r="AC20" s="4" t="str">
        <f t="shared" si="3"/>
        <v/>
      </c>
      <c r="AD20" s="4" t="str">
        <f t="shared" si="3"/>
        <v/>
      </c>
      <c r="AE20" s="4" t="str">
        <f t="shared" si="3"/>
        <v/>
      </c>
      <c r="AF20" s="4" t="str">
        <f t="shared" si="3"/>
        <v/>
      </c>
      <c r="AG20" s="4" t="str">
        <f t="shared" si="3"/>
        <v/>
      </c>
      <c r="AH20" s="4" t="str">
        <f t="shared" si="3"/>
        <v/>
      </c>
      <c r="AI20" s="4" t="str">
        <f t="shared" si="3"/>
        <v/>
      </c>
      <c r="AJ20" s="1002"/>
      <c r="AK20" s="1003"/>
      <c r="AL20" s="1003"/>
      <c r="AM20" s="1004"/>
      <c r="AO20" s="173"/>
      <c r="AQ20" s="58"/>
      <c r="AR20" s="244"/>
      <c r="AS20" s="244"/>
      <c r="AT20" s="35"/>
      <c r="AU20" s="35"/>
      <c r="AV20" s="35"/>
      <c r="AW20" s="35"/>
      <c r="AX20" s="35"/>
      <c r="AY20" s="35"/>
      <c r="AZ20" s="35"/>
      <c r="BA20" s="35"/>
      <c r="BB20" s="35"/>
      <c r="BC20" s="35"/>
      <c r="BD20" s="35"/>
      <c r="BE20" s="35"/>
      <c r="BF20" s="35"/>
      <c r="BG20" s="35"/>
      <c r="BI20" s="58"/>
      <c r="BJ20" s="58"/>
      <c r="BK20" s="247"/>
      <c r="BL20" s="16"/>
      <c r="BM20" s="16"/>
      <c r="BN20" s="16"/>
      <c r="BO20" s="257"/>
      <c r="BP20" s="257"/>
      <c r="BQ20" s="257"/>
      <c r="BR20" s="257"/>
      <c r="BS20" s="257"/>
      <c r="BT20" s="257"/>
      <c r="BU20" s="257"/>
      <c r="BV20" s="257"/>
      <c r="BW20" s="257"/>
      <c r="BX20" s="257"/>
      <c r="BY20" s="257"/>
      <c r="BZ20" s="258"/>
      <c r="CA20" s="16" t="s">
        <v>3091</v>
      </c>
      <c r="CB20" s="35" t="s">
        <v>161</v>
      </c>
      <c r="CC20" s="35" t="s">
        <v>3301</v>
      </c>
      <c r="CD20" s="35"/>
      <c r="CE20" s="35"/>
      <c r="CF20" s="35"/>
      <c r="CG20" s="20" t="s">
        <v>414</v>
      </c>
      <c r="CH20" s="20" t="s">
        <v>631</v>
      </c>
      <c r="CI20" s="20" t="s">
        <v>672</v>
      </c>
      <c r="CJ20" s="20" t="s">
        <v>706</v>
      </c>
      <c r="CK20" s="20" t="s">
        <v>747</v>
      </c>
      <c r="CL20" s="20" t="s">
        <v>773</v>
      </c>
      <c r="CM20" s="20" t="s">
        <v>809</v>
      </c>
      <c r="CN20" s="20" t="s">
        <v>869</v>
      </c>
      <c r="CO20" s="20" t="s">
        <v>914</v>
      </c>
      <c r="CP20" s="20" t="s">
        <v>941</v>
      </c>
      <c r="CQ20" s="20" t="s">
        <v>977</v>
      </c>
      <c r="CR20" s="20" t="s">
        <v>1051</v>
      </c>
      <c r="CS20" s="20" t="s">
        <v>1112</v>
      </c>
      <c r="CT20" s="20" t="s">
        <v>1175</v>
      </c>
      <c r="CU20" s="20" t="s">
        <v>1237</v>
      </c>
      <c r="CW20" s="20" t="s">
        <v>1292</v>
      </c>
      <c r="CY20" s="20" t="s">
        <v>1330</v>
      </c>
      <c r="CZ20" s="20" t="s">
        <v>1358</v>
      </c>
      <c r="DA20" s="20" t="s">
        <v>1436</v>
      </c>
      <c r="DB20" s="20" t="s">
        <v>1479</v>
      </c>
      <c r="DC20" s="20" t="s">
        <v>1525</v>
      </c>
      <c r="DD20" s="20" t="s">
        <v>1596</v>
      </c>
      <c r="DE20" s="20" t="s">
        <v>1613</v>
      </c>
      <c r="DF20" s="20" t="s">
        <v>1633</v>
      </c>
      <c r="DG20" s="20" t="s">
        <v>1668</v>
      </c>
      <c r="DH20" s="20" t="s">
        <v>1743</v>
      </c>
      <c r="DI20" s="20" t="s">
        <v>1792</v>
      </c>
      <c r="DJ20" s="20" t="s">
        <v>1832</v>
      </c>
      <c r="DK20" s="20" t="s">
        <v>1863</v>
      </c>
      <c r="DL20" s="20" t="s">
        <v>1883</v>
      </c>
      <c r="DM20" s="20" t="s">
        <v>1903</v>
      </c>
      <c r="DN20" s="20" t="s">
        <v>1935</v>
      </c>
      <c r="DO20" s="20" t="s">
        <v>1967</v>
      </c>
      <c r="DP20" s="20" t="s">
        <v>1987</v>
      </c>
      <c r="DR20" s="20" t="s">
        <v>2030</v>
      </c>
      <c r="DS20" s="20" t="s">
        <v>2051</v>
      </c>
      <c r="DT20" s="20" t="s">
        <v>2086</v>
      </c>
      <c r="DU20" s="20" t="s">
        <v>2161</v>
      </c>
      <c r="DV20" s="20" t="s">
        <v>2182</v>
      </c>
      <c r="DW20" s="20" t="s">
        <v>2204</v>
      </c>
      <c r="DX20" s="20" t="s">
        <v>2255</v>
      </c>
      <c r="DY20" s="20" t="s">
        <v>2274</v>
      </c>
      <c r="DZ20" s="20" t="s">
        <v>2301</v>
      </c>
      <c r="EA20" s="20" t="s">
        <v>2345</v>
      </c>
      <c r="EB20" s="20" t="s">
        <v>2472</v>
      </c>
      <c r="EC20" s="20" t="s">
        <v>15</v>
      </c>
      <c r="ED20" s="20" t="s">
        <v>2396</v>
      </c>
      <c r="EL20" s="20" t="s">
        <v>161</v>
      </c>
      <c r="EM20" s="20" t="s">
        <v>1666</v>
      </c>
      <c r="ET20" s="20" t="s">
        <v>412</v>
      </c>
      <c r="EU20" s="20" t="s">
        <v>410</v>
      </c>
      <c r="FF20" s="103" t="s">
        <v>3200</v>
      </c>
      <c r="FG20" s="259"/>
      <c r="FH20" s="259"/>
      <c r="FI20" s="260" t="s">
        <v>2695</v>
      </c>
      <c r="FJ20" s="260"/>
      <c r="FK20" s="260" t="s">
        <v>2627</v>
      </c>
      <c r="FL20" s="20" t="s">
        <v>3016</v>
      </c>
    </row>
    <row r="21" spans="1:169" s="20" customFormat="1" ht="15" hidden="1" customHeight="1">
      <c r="A21" s="30"/>
      <c r="B21" s="163"/>
      <c r="C21" s="1331" t="s">
        <v>3771</v>
      </c>
      <c r="D21" s="1059" t="s">
        <v>142</v>
      </c>
      <c r="E21" s="1060"/>
      <c r="F21" s="1060"/>
      <c r="G21" s="1060"/>
      <c r="H21" s="1060"/>
      <c r="I21" s="1060"/>
      <c r="J21" s="1060"/>
      <c r="K21" s="1060"/>
      <c r="L21" s="1061"/>
      <c r="M21" s="1281" t="s">
        <v>3284</v>
      </c>
      <c r="N21" s="1282"/>
      <c r="O21" s="1282"/>
      <c r="P21" s="1282"/>
      <c r="Q21" s="1282"/>
      <c r="R21" s="1282"/>
      <c r="S21" s="1283"/>
      <c r="T21" s="1180" t="s">
        <v>3285</v>
      </c>
      <c r="U21" s="1181"/>
      <c r="V21" s="1181"/>
      <c r="W21" s="1181"/>
      <c r="X21" s="1181"/>
      <c r="Y21" s="1181"/>
      <c r="Z21" s="1181"/>
      <c r="AA21" s="1181"/>
      <c r="AB21" s="1181"/>
      <c r="AC21" s="1181"/>
      <c r="AD21" s="1181"/>
      <c r="AE21" s="1181"/>
      <c r="AF21" s="1181"/>
      <c r="AG21" s="1181"/>
      <c r="AH21" s="1181"/>
      <c r="AI21" s="1181"/>
      <c r="AJ21" s="1181"/>
      <c r="AK21" s="1181"/>
      <c r="AL21" s="1181"/>
      <c r="AM21" s="1182"/>
      <c r="AO21" s="173"/>
      <c r="AQ21" s="58"/>
      <c r="AR21" s="244"/>
      <c r="AS21" s="244"/>
      <c r="AT21" s="35"/>
      <c r="AU21" s="35"/>
      <c r="AV21" s="35"/>
      <c r="AW21" s="35"/>
      <c r="AX21" s="35"/>
      <c r="AY21" s="35"/>
      <c r="AZ21" s="35"/>
      <c r="BA21" s="35"/>
      <c r="BB21" s="35"/>
      <c r="BC21" s="35"/>
      <c r="BD21" s="35"/>
      <c r="BE21" s="35"/>
      <c r="BF21" s="35"/>
      <c r="BG21" s="35"/>
      <c r="BI21" s="58"/>
      <c r="BJ21" s="58"/>
      <c r="BK21" s="247"/>
      <c r="BL21" s="17" t="str">
        <f>LEFT(M21,1)</f>
        <v>1</v>
      </c>
      <c r="BM21" s="16"/>
      <c r="BN21" s="16"/>
      <c r="BO21" s="257"/>
      <c r="BP21" s="257"/>
      <c r="BQ21" s="257"/>
      <c r="BR21" s="257"/>
      <c r="BS21" s="257"/>
      <c r="BT21" s="257"/>
      <c r="BU21" s="257"/>
      <c r="BV21" s="257"/>
      <c r="BW21" s="257"/>
      <c r="BX21" s="257"/>
      <c r="BY21" s="257"/>
      <c r="BZ21" s="258"/>
      <c r="CA21" s="16" t="s">
        <v>3092</v>
      </c>
      <c r="CB21" s="35" t="s">
        <v>162</v>
      </c>
      <c r="CC21" s="35" t="s">
        <v>3299</v>
      </c>
      <c r="CD21" s="35"/>
      <c r="CE21" s="35"/>
      <c r="CF21" s="35"/>
      <c r="CG21" s="20" t="s">
        <v>415</v>
      </c>
      <c r="CH21" s="20" t="s">
        <v>632</v>
      </c>
      <c r="CI21" s="20" t="s">
        <v>673</v>
      </c>
      <c r="CJ21" s="20" t="s">
        <v>707</v>
      </c>
      <c r="CK21" s="20" t="s">
        <v>748</v>
      </c>
      <c r="CL21" s="20" t="s">
        <v>774</v>
      </c>
      <c r="CM21" s="20" t="s">
        <v>810</v>
      </c>
      <c r="CN21" s="20" t="s">
        <v>870</v>
      </c>
      <c r="CO21" s="20" t="s">
        <v>915</v>
      </c>
      <c r="CP21" s="20" t="s">
        <v>942</v>
      </c>
      <c r="CQ21" s="20" t="s">
        <v>978</v>
      </c>
      <c r="CR21" s="20" t="s">
        <v>1052</v>
      </c>
      <c r="CS21" s="20" t="s">
        <v>1113</v>
      </c>
      <c r="CT21" s="20" t="s">
        <v>1176</v>
      </c>
      <c r="CU21" s="20" t="s">
        <v>1238</v>
      </c>
      <c r="CW21" s="20" t="s">
        <v>1293</v>
      </c>
      <c r="CY21" s="20" t="s">
        <v>1331</v>
      </c>
      <c r="CZ21" s="20" t="s">
        <v>1359</v>
      </c>
      <c r="DA21" s="20" t="s">
        <v>1437</v>
      </c>
      <c r="DB21" s="20" t="s">
        <v>1480</v>
      </c>
      <c r="DC21" s="20" t="s">
        <v>1526</v>
      </c>
      <c r="DD21" s="20" t="s">
        <v>1597</v>
      </c>
      <c r="DE21" s="20" t="s">
        <v>1614</v>
      </c>
      <c r="DF21" s="20" t="s">
        <v>1634</v>
      </c>
      <c r="DG21" s="20" t="s">
        <v>1669</v>
      </c>
      <c r="DH21" s="20" t="s">
        <v>1744</v>
      </c>
      <c r="DI21" s="20" t="s">
        <v>1793</v>
      </c>
      <c r="DJ21" s="20" t="s">
        <v>1833</v>
      </c>
      <c r="DK21" s="20" t="s">
        <v>1864</v>
      </c>
      <c r="DL21" s="20" t="s">
        <v>1884</v>
      </c>
      <c r="DM21" s="20" t="s">
        <v>1904</v>
      </c>
      <c r="DN21" s="20" t="s">
        <v>1936</v>
      </c>
      <c r="DO21" s="20" t="s">
        <v>1968</v>
      </c>
      <c r="DP21" s="20" t="s">
        <v>1988</v>
      </c>
      <c r="DR21" s="20" t="s">
        <v>2031</v>
      </c>
      <c r="DS21" s="20" t="s">
        <v>2052</v>
      </c>
      <c r="DT21" s="20" t="s">
        <v>2087</v>
      </c>
      <c r="DU21" s="20" t="s">
        <v>2162</v>
      </c>
      <c r="DV21" s="20" t="s">
        <v>2183</v>
      </c>
      <c r="DW21" s="20" t="s">
        <v>2205</v>
      </c>
      <c r="DY21" s="20" t="s">
        <v>2275</v>
      </c>
      <c r="DZ21" s="20" t="s">
        <v>2302</v>
      </c>
      <c r="EA21" s="20" t="s">
        <v>2346</v>
      </c>
      <c r="EB21" s="20" t="s">
        <v>2473</v>
      </c>
      <c r="EC21" s="20" t="s">
        <v>16</v>
      </c>
      <c r="ED21" s="20" t="s">
        <v>2397</v>
      </c>
      <c r="EL21" s="20" t="s">
        <v>162</v>
      </c>
      <c r="EM21" s="20" t="s">
        <v>1667</v>
      </c>
      <c r="ET21" s="20" t="s">
        <v>413</v>
      </c>
      <c r="EU21" s="20" t="s">
        <v>411</v>
      </c>
      <c r="FF21" s="103" t="s">
        <v>3212</v>
      </c>
      <c r="FG21" s="259"/>
      <c r="FH21" s="259"/>
      <c r="FI21" s="260" t="s">
        <v>2696</v>
      </c>
      <c r="FJ21" s="260"/>
      <c r="FK21" s="260" t="s">
        <v>2628</v>
      </c>
    </row>
    <row r="22" spans="1:169" s="20" customFormat="1" ht="15" hidden="1" customHeight="1">
      <c r="A22" s="30"/>
      <c r="B22" s="163"/>
      <c r="C22" s="1332"/>
      <c r="D22" s="1045" t="s">
        <v>143</v>
      </c>
      <c r="E22" s="1046"/>
      <c r="F22" s="1046"/>
      <c r="G22" s="1046"/>
      <c r="H22" s="1046"/>
      <c r="I22" s="1046"/>
      <c r="J22" s="1046"/>
      <c r="K22" s="1046"/>
      <c r="L22" s="1047"/>
      <c r="M22" s="1335" t="s">
        <v>2401</v>
      </c>
      <c r="N22" s="1336"/>
      <c r="O22" s="1336"/>
      <c r="P22" s="1336"/>
      <c r="Q22" s="1336"/>
      <c r="R22" s="1336"/>
      <c r="S22" s="1336"/>
      <c r="T22" s="1336"/>
      <c r="U22" s="1336"/>
      <c r="V22" s="1336"/>
      <c r="W22" s="1336"/>
      <c r="X22" s="1336"/>
      <c r="Y22" s="1336"/>
      <c r="Z22" s="1337"/>
      <c r="AA22" s="831" t="s">
        <v>3286</v>
      </c>
      <c r="AB22" s="831"/>
      <c r="AC22" s="831"/>
      <c r="AD22" s="831"/>
      <c r="AE22" s="831"/>
      <c r="AF22" s="831"/>
      <c r="AG22" s="831"/>
      <c r="AH22" s="831"/>
      <c r="AI22" s="831"/>
      <c r="AJ22" s="831"/>
      <c r="AK22" s="831"/>
      <c r="AL22" s="831"/>
      <c r="AM22" s="832"/>
      <c r="AO22" s="173"/>
      <c r="AQ22" s="58"/>
      <c r="AR22" s="244"/>
      <c r="AS22" s="244"/>
      <c r="AT22" s="35"/>
      <c r="AU22" s="35"/>
      <c r="AV22" s="35"/>
      <c r="AW22" s="35"/>
      <c r="AX22" s="35"/>
      <c r="AY22" s="35"/>
      <c r="AZ22" s="35"/>
      <c r="BA22" s="35"/>
      <c r="BB22" s="35"/>
      <c r="BC22" s="35"/>
      <c r="BD22" s="35"/>
      <c r="BE22" s="35"/>
      <c r="BF22" s="35"/>
      <c r="BG22" s="35"/>
      <c r="BI22" s="58"/>
      <c r="BJ22" s="58"/>
      <c r="BK22" s="247"/>
      <c r="BL22" s="17" t="str">
        <f>IF(BL21="1","☑主たる事務所","☑従たる事務所")</f>
        <v>☑主たる事務所</v>
      </c>
      <c r="BM22" s="16"/>
      <c r="BN22" s="16"/>
      <c r="BO22" s="257"/>
      <c r="BP22" s="257"/>
      <c r="BQ22" s="257"/>
      <c r="BR22" s="257"/>
      <c r="BS22" s="257"/>
      <c r="BT22" s="257"/>
      <c r="BU22" s="257"/>
      <c r="BV22" s="257"/>
      <c r="BW22" s="257"/>
      <c r="BX22" s="257"/>
      <c r="BY22" s="257"/>
      <c r="BZ22" s="258"/>
      <c r="CA22" s="16" t="s">
        <v>3093</v>
      </c>
      <c r="CB22" s="35" t="s">
        <v>163</v>
      </c>
      <c r="CC22" s="35" t="s">
        <v>3299</v>
      </c>
      <c r="CD22" s="35"/>
      <c r="CE22" s="35"/>
      <c r="CF22" s="35"/>
      <c r="CG22" s="20" t="s">
        <v>416</v>
      </c>
      <c r="CH22" s="20" t="s">
        <v>633</v>
      </c>
      <c r="CI22" s="20" t="s">
        <v>674</v>
      </c>
      <c r="CJ22" s="20" t="s">
        <v>708</v>
      </c>
      <c r="CK22" s="20" t="s">
        <v>749</v>
      </c>
      <c r="CL22" s="20" t="s">
        <v>775</v>
      </c>
      <c r="CM22" s="20" t="s">
        <v>811</v>
      </c>
      <c r="CN22" s="20" t="s">
        <v>871</v>
      </c>
      <c r="CO22" s="20" t="s">
        <v>916</v>
      </c>
      <c r="CP22" s="20" t="s">
        <v>943</v>
      </c>
      <c r="CQ22" s="20" t="s">
        <v>979</v>
      </c>
      <c r="CR22" s="20" t="s">
        <v>1053</v>
      </c>
      <c r="CS22" s="20" t="s">
        <v>1114</v>
      </c>
      <c r="CT22" s="20" t="s">
        <v>1177</v>
      </c>
      <c r="CU22" s="20" t="s">
        <v>1239</v>
      </c>
      <c r="CY22" s="20" t="s">
        <v>1332</v>
      </c>
      <c r="CZ22" s="20" t="s">
        <v>1360</v>
      </c>
      <c r="DA22" s="20" t="s">
        <v>1438</v>
      </c>
      <c r="DB22" s="20" t="s">
        <v>1481</v>
      </c>
      <c r="DC22" s="20" t="s">
        <v>1527</v>
      </c>
      <c r="DD22" s="20" t="s">
        <v>1598</v>
      </c>
      <c r="DF22" s="20" t="s">
        <v>1635</v>
      </c>
      <c r="DG22" s="20" t="s">
        <v>1670</v>
      </c>
      <c r="DH22" s="20" t="s">
        <v>1745</v>
      </c>
      <c r="DI22" s="20" t="s">
        <v>1794</v>
      </c>
      <c r="DJ22" s="20" t="s">
        <v>1834</v>
      </c>
      <c r="DM22" s="20" t="s">
        <v>1905</v>
      </c>
      <c r="DN22" s="20" t="s">
        <v>1937</v>
      </c>
      <c r="DP22" s="20" t="s">
        <v>1989</v>
      </c>
      <c r="DR22" s="20" t="s">
        <v>2032</v>
      </c>
      <c r="DS22" s="20" t="s">
        <v>2053</v>
      </c>
      <c r="DT22" s="20" t="s">
        <v>2088</v>
      </c>
      <c r="DU22" s="20" t="s">
        <v>2163</v>
      </c>
      <c r="DV22" s="20" t="s">
        <v>2184</v>
      </c>
      <c r="DW22" s="20" t="s">
        <v>2206</v>
      </c>
      <c r="DY22" s="20" t="s">
        <v>2276</v>
      </c>
      <c r="DZ22" s="20" t="s">
        <v>2303</v>
      </c>
      <c r="EA22" s="20" t="s">
        <v>2347</v>
      </c>
      <c r="EB22" s="20" t="s">
        <v>2474</v>
      </c>
      <c r="EC22" s="20" t="s">
        <v>17</v>
      </c>
      <c r="ED22" s="20" t="s">
        <v>2398</v>
      </c>
      <c r="EL22" s="20" t="s">
        <v>163</v>
      </c>
      <c r="EM22" s="20" t="s">
        <v>1668</v>
      </c>
      <c r="ET22" s="20" t="s">
        <v>414</v>
      </c>
      <c r="EU22" s="20" t="s">
        <v>412</v>
      </c>
      <c r="EX22" s="265"/>
      <c r="FG22" s="259"/>
      <c r="FH22" s="259"/>
      <c r="FI22" s="260" t="s">
        <v>2697</v>
      </c>
      <c r="FJ22" s="260"/>
      <c r="FK22" s="260" t="s">
        <v>2629</v>
      </c>
      <c r="FL22" s="244" t="s">
        <v>3018</v>
      </c>
    </row>
    <row r="23" spans="1:169" s="20" customFormat="1" ht="15" hidden="1" customHeight="1">
      <c r="A23" s="30"/>
      <c r="B23" s="163"/>
      <c r="C23" s="1332"/>
      <c r="D23" s="1035"/>
      <c r="E23" s="1036"/>
      <c r="F23" s="1036"/>
      <c r="G23" s="1036"/>
      <c r="H23" s="1036"/>
      <c r="I23" s="1036"/>
      <c r="J23" s="1036"/>
      <c r="K23" s="1036"/>
      <c r="L23" s="1037"/>
      <c r="M23" s="1038" t="s">
        <v>71</v>
      </c>
      <c r="N23" s="955"/>
      <c r="O23" s="956"/>
      <c r="P23" s="4" t="str">
        <f t="shared" ref="P23:AI23" si="4">MID($M$22,COLUMN()-15,1)</f>
        <v>本</v>
      </c>
      <c r="Q23" s="4" t="str">
        <f t="shared" si="4"/>
        <v>店</v>
      </c>
      <c r="R23" s="4" t="str">
        <f t="shared" si="4"/>
        <v/>
      </c>
      <c r="S23" s="4" t="str">
        <f t="shared" si="4"/>
        <v/>
      </c>
      <c r="T23" s="4" t="str">
        <f t="shared" si="4"/>
        <v/>
      </c>
      <c r="U23" s="4" t="str">
        <f t="shared" si="4"/>
        <v/>
      </c>
      <c r="V23" s="4" t="str">
        <f t="shared" si="4"/>
        <v/>
      </c>
      <c r="W23" s="4" t="str">
        <f t="shared" si="4"/>
        <v/>
      </c>
      <c r="X23" s="4" t="str">
        <f t="shared" si="4"/>
        <v/>
      </c>
      <c r="Y23" s="4" t="str">
        <f t="shared" si="4"/>
        <v/>
      </c>
      <c r="Z23" s="4" t="str">
        <f t="shared" si="4"/>
        <v/>
      </c>
      <c r="AA23" s="4" t="str">
        <f t="shared" si="4"/>
        <v/>
      </c>
      <c r="AB23" s="4" t="str">
        <f t="shared" si="4"/>
        <v/>
      </c>
      <c r="AC23" s="4" t="str">
        <f t="shared" si="4"/>
        <v/>
      </c>
      <c r="AD23" s="4" t="str">
        <f t="shared" si="4"/>
        <v/>
      </c>
      <c r="AE23" s="4" t="str">
        <f t="shared" si="4"/>
        <v/>
      </c>
      <c r="AF23" s="4" t="str">
        <f t="shared" si="4"/>
        <v/>
      </c>
      <c r="AG23" s="4" t="str">
        <f t="shared" si="4"/>
        <v/>
      </c>
      <c r="AH23" s="4" t="str">
        <f t="shared" si="4"/>
        <v/>
      </c>
      <c r="AI23" s="4" t="str">
        <f t="shared" si="4"/>
        <v/>
      </c>
      <c r="AJ23" s="957"/>
      <c r="AK23" s="958"/>
      <c r="AL23" s="958"/>
      <c r="AM23" s="959"/>
      <c r="AO23" s="173"/>
      <c r="AQ23" s="58"/>
      <c r="AR23" s="244"/>
      <c r="AS23" s="244"/>
      <c r="AT23" s="35"/>
      <c r="AU23" s="35"/>
      <c r="AV23" s="35"/>
      <c r="AW23" s="35"/>
      <c r="AX23" s="35"/>
      <c r="AY23" s="35"/>
      <c r="AZ23" s="35"/>
      <c r="BA23" s="35"/>
      <c r="BB23" s="35"/>
      <c r="BC23" s="35"/>
      <c r="BD23" s="35"/>
      <c r="BE23" s="35"/>
      <c r="BF23" s="35"/>
      <c r="BG23" s="35"/>
      <c r="BI23" s="58"/>
      <c r="BJ23" s="58"/>
      <c r="BK23" s="247"/>
      <c r="BL23" s="16"/>
      <c r="BM23" s="16"/>
      <c r="BN23" s="16"/>
      <c r="BO23" s="257"/>
      <c r="BP23" s="257"/>
      <c r="BQ23" s="257"/>
      <c r="BR23" s="257"/>
      <c r="BS23" s="257"/>
      <c r="BT23" s="257"/>
      <c r="BU23" s="257"/>
      <c r="BV23" s="257"/>
      <c r="BW23" s="257"/>
      <c r="BX23" s="257"/>
      <c r="BY23" s="257"/>
      <c r="BZ23" s="258"/>
      <c r="CA23" s="16" t="s">
        <v>3094</v>
      </c>
      <c r="CB23" s="35" t="s">
        <v>164</v>
      </c>
      <c r="CC23" s="35" t="s">
        <v>3302</v>
      </c>
      <c r="CD23" s="35"/>
      <c r="CE23" s="35"/>
      <c r="CF23" s="35"/>
      <c r="CG23" s="20" t="s">
        <v>417</v>
      </c>
      <c r="CH23" s="20" t="s">
        <v>634</v>
      </c>
      <c r="CI23" s="20" t="s">
        <v>675</v>
      </c>
      <c r="CJ23" s="20" t="s">
        <v>709</v>
      </c>
      <c r="CK23" s="20" t="s">
        <v>750</v>
      </c>
      <c r="CL23" s="20" t="s">
        <v>776</v>
      </c>
      <c r="CM23" s="20" t="s">
        <v>812</v>
      </c>
      <c r="CN23" s="20" t="s">
        <v>872</v>
      </c>
      <c r="CO23" s="20" t="s">
        <v>917</v>
      </c>
      <c r="CP23" s="20" t="s">
        <v>944</v>
      </c>
      <c r="CQ23" s="20" t="s">
        <v>980</v>
      </c>
      <c r="CR23" s="20" t="s">
        <v>1054</v>
      </c>
      <c r="CS23" s="20" t="s">
        <v>1115</v>
      </c>
      <c r="CT23" s="20" t="s">
        <v>1178</v>
      </c>
      <c r="CU23" s="20" t="s">
        <v>1240</v>
      </c>
      <c r="CY23" s="20" t="s">
        <v>1333</v>
      </c>
      <c r="CZ23" s="20" t="s">
        <v>1361</v>
      </c>
      <c r="DA23" s="20" t="s">
        <v>1439</v>
      </c>
      <c r="DB23" s="20" t="s">
        <v>1482</v>
      </c>
      <c r="DC23" s="20" t="s">
        <v>1528</v>
      </c>
      <c r="DD23" s="20" t="s">
        <v>1599</v>
      </c>
      <c r="DF23" s="20" t="s">
        <v>1636</v>
      </c>
      <c r="DG23" s="20" t="s">
        <v>1671</v>
      </c>
      <c r="DH23" s="20" t="s">
        <v>1746</v>
      </c>
      <c r="DI23" s="20" t="s">
        <v>1795</v>
      </c>
      <c r="DJ23" s="20" t="s">
        <v>1835</v>
      </c>
      <c r="DM23" s="20" t="s">
        <v>1906</v>
      </c>
      <c r="DN23" s="20" t="s">
        <v>1938</v>
      </c>
      <c r="DP23" s="20" t="s">
        <v>1990</v>
      </c>
      <c r="DS23" s="20" t="s">
        <v>2054</v>
      </c>
      <c r="DT23" s="20" t="s">
        <v>2089</v>
      </c>
      <c r="DV23" s="20" t="s">
        <v>2185</v>
      </c>
      <c r="DW23" s="20" t="s">
        <v>2207</v>
      </c>
      <c r="DY23" s="20" t="s">
        <v>2277</v>
      </c>
      <c r="DZ23" s="20" t="s">
        <v>2304</v>
      </c>
      <c r="EA23" s="20" t="s">
        <v>2348</v>
      </c>
      <c r="EB23" s="20" t="s">
        <v>2475</v>
      </c>
      <c r="EC23" s="20" t="s">
        <v>18</v>
      </c>
      <c r="EL23" s="20" t="s">
        <v>164</v>
      </c>
      <c r="EM23" s="20" t="s">
        <v>1669</v>
      </c>
      <c r="ET23" s="20" t="s">
        <v>415</v>
      </c>
      <c r="EU23" s="20" t="s">
        <v>413</v>
      </c>
      <c r="EX23" s="265"/>
      <c r="FG23" s="259"/>
      <c r="FH23" s="259"/>
      <c r="FI23" s="260" t="s">
        <v>2698</v>
      </c>
      <c r="FJ23" s="260"/>
      <c r="FK23" s="260" t="s">
        <v>2630</v>
      </c>
    </row>
    <row r="24" spans="1:169" s="20" customFormat="1" ht="15" customHeight="1">
      <c r="A24" s="19"/>
      <c r="B24" s="163"/>
      <c r="C24" s="1332"/>
      <c r="D24" s="1045" t="s">
        <v>3</v>
      </c>
      <c r="E24" s="1046"/>
      <c r="F24" s="1046"/>
      <c r="G24" s="1046"/>
      <c r="H24" s="1046"/>
      <c r="I24" s="1046"/>
      <c r="J24" s="1046"/>
      <c r="K24" s="1046"/>
      <c r="L24" s="1047"/>
      <c r="M24" s="995"/>
      <c r="N24" s="979"/>
      <c r="O24" s="19" t="s">
        <v>60</v>
      </c>
      <c r="P24" s="978"/>
      <c r="Q24" s="995"/>
      <c r="R24" s="979"/>
      <c r="S24" s="1058"/>
      <c r="T24" s="943"/>
      <c r="U24" s="943"/>
      <c r="V24" s="943"/>
      <c r="W24" s="943"/>
      <c r="X24" s="943"/>
      <c r="Y24" s="943"/>
      <c r="Z24" s="943"/>
      <c r="AA24" s="943"/>
      <c r="AB24" s="943"/>
      <c r="AC24" s="943"/>
      <c r="AD24" s="943"/>
      <c r="AE24" s="943"/>
      <c r="AF24" s="943"/>
      <c r="AG24" s="943"/>
      <c r="AH24" s="943"/>
      <c r="AI24" s="943"/>
      <c r="AJ24" s="943"/>
      <c r="AK24" s="943"/>
      <c r="AL24" s="943"/>
      <c r="AM24" s="944"/>
      <c r="AO24" s="173"/>
      <c r="AQ24" s="58"/>
      <c r="AR24" s="514"/>
      <c r="AS24" s="515"/>
      <c r="AT24" s="516"/>
      <c r="AU24" s="516"/>
      <c r="AV24" s="516"/>
      <c r="AW24" s="516"/>
      <c r="AX24" s="516"/>
      <c r="AY24" s="516"/>
      <c r="AZ24" s="516"/>
      <c r="BA24" s="516"/>
      <c r="BB24" s="516"/>
      <c r="BC24" s="516"/>
      <c r="BD24" s="516"/>
      <c r="BE24" s="516"/>
      <c r="BF24" s="516"/>
      <c r="BG24" s="516"/>
      <c r="BI24" s="58"/>
      <c r="BJ24" s="58"/>
      <c r="BK24" s="247"/>
      <c r="BL24" s="17" t="str">
        <f>IF(M24="","",M24&amp;O24&amp;P24)</f>
        <v/>
      </c>
      <c r="BM24" s="16"/>
      <c r="BN24" s="16"/>
      <c r="BO24" s="257"/>
      <c r="BP24" s="257"/>
      <c r="BQ24" s="257"/>
      <c r="BR24" s="257"/>
      <c r="BS24" s="257"/>
      <c r="BT24" s="257"/>
      <c r="BU24" s="257"/>
      <c r="BV24" s="257"/>
      <c r="BW24" s="257"/>
      <c r="BX24" s="257"/>
      <c r="BY24" s="257"/>
      <c r="BZ24" s="258"/>
      <c r="CA24" s="16" t="s">
        <v>3095</v>
      </c>
      <c r="CB24" s="35" t="s">
        <v>165</v>
      </c>
      <c r="CC24" s="35" t="s">
        <v>3302</v>
      </c>
      <c r="CD24" s="35"/>
      <c r="CE24" s="35"/>
      <c r="CF24" s="35"/>
      <c r="CG24" s="20" t="s">
        <v>418</v>
      </c>
      <c r="CH24" s="20" t="s">
        <v>635</v>
      </c>
      <c r="CI24" s="20" t="s">
        <v>676</v>
      </c>
      <c r="CJ24" s="20" t="s">
        <v>710</v>
      </c>
      <c r="CK24" s="20" t="s">
        <v>751</v>
      </c>
      <c r="CL24" s="20" t="s">
        <v>777</v>
      </c>
      <c r="CM24" s="20" t="s">
        <v>813</v>
      </c>
      <c r="CN24" s="20" t="s">
        <v>873</v>
      </c>
      <c r="CO24" s="20" t="s">
        <v>918</v>
      </c>
      <c r="CP24" s="20" t="s">
        <v>945</v>
      </c>
      <c r="CQ24" s="20" t="s">
        <v>981</v>
      </c>
      <c r="CR24" s="20" t="s">
        <v>1055</v>
      </c>
      <c r="CS24" s="20" t="s">
        <v>1116</v>
      </c>
      <c r="CT24" s="20" t="s">
        <v>1179</v>
      </c>
      <c r="CU24" s="20" t="s">
        <v>1241</v>
      </c>
      <c r="CY24" s="20" t="s">
        <v>1334</v>
      </c>
      <c r="CZ24" s="20" t="s">
        <v>1362</v>
      </c>
      <c r="DA24" s="20" t="s">
        <v>1440</v>
      </c>
      <c r="DB24" s="20" t="s">
        <v>1483</v>
      </c>
      <c r="DC24" s="20" t="s">
        <v>1529</v>
      </c>
      <c r="DD24" s="20" t="s">
        <v>1600</v>
      </c>
      <c r="DF24" s="20" t="s">
        <v>1637</v>
      </c>
      <c r="DG24" s="20" t="s">
        <v>1672</v>
      </c>
      <c r="DH24" s="20" t="s">
        <v>1747</v>
      </c>
      <c r="DI24" s="20" t="s">
        <v>1796</v>
      </c>
      <c r="DJ24" s="20" t="s">
        <v>1836</v>
      </c>
      <c r="DM24" s="20" t="s">
        <v>1907</v>
      </c>
      <c r="DN24" s="20" t="s">
        <v>1939</v>
      </c>
      <c r="DP24" s="20" t="s">
        <v>1991</v>
      </c>
      <c r="DS24" s="20" t="s">
        <v>2055</v>
      </c>
      <c r="DT24" s="20" t="s">
        <v>2090</v>
      </c>
      <c r="DW24" s="20" t="s">
        <v>2208</v>
      </c>
      <c r="DY24" s="20" t="s">
        <v>2278</v>
      </c>
      <c r="DZ24" s="20" t="s">
        <v>2305</v>
      </c>
      <c r="EA24" s="20" t="s">
        <v>2349</v>
      </c>
      <c r="EB24" s="20" t="s">
        <v>2476</v>
      </c>
      <c r="EC24" s="20" t="s">
        <v>19</v>
      </c>
      <c r="EL24" s="20" t="s">
        <v>165</v>
      </c>
      <c r="EM24" s="20" t="s">
        <v>1670</v>
      </c>
      <c r="ET24" s="20" t="s">
        <v>416</v>
      </c>
      <c r="EU24" s="20" t="s">
        <v>414</v>
      </c>
      <c r="EX24" s="265"/>
      <c r="FG24" s="259"/>
      <c r="FH24" s="259"/>
      <c r="FI24" s="260" t="s">
        <v>2699</v>
      </c>
      <c r="FJ24" s="260"/>
      <c r="FK24" s="260" t="s">
        <v>2631</v>
      </c>
    </row>
    <row r="25" spans="1:169" s="20" customFormat="1" ht="15" hidden="1" customHeight="1">
      <c r="A25" s="30"/>
      <c r="B25" s="163"/>
      <c r="C25" s="1332"/>
      <c r="D25" s="1035"/>
      <c r="E25" s="1036"/>
      <c r="F25" s="1036"/>
      <c r="G25" s="1036"/>
      <c r="H25" s="1036"/>
      <c r="I25" s="1036"/>
      <c r="J25" s="1036"/>
      <c r="K25" s="1036"/>
      <c r="L25" s="1037"/>
      <c r="M25" s="1038" t="s">
        <v>71</v>
      </c>
      <c r="N25" s="955"/>
      <c r="O25" s="956"/>
      <c r="P25" s="4" t="str">
        <f>MID(M24,COLUMN()-15,1)</f>
        <v/>
      </c>
      <c r="Q25" s="4" t="str">
        <f>MID(M24,COLUMN()-15,1)</f>
        <v/>
      </c>
      <c r="R25" s="4" t="str">
        <f>MID(M24,COLUMN()-15,1)</f>
        <v/>
      </c>
      <c r="S25" s="6" t="s">
        <v>74</v>
      </c>
      <c r="T25" s="4" t="str">
        <f>MID(P24,COLUMN()-19,1)</f>
        <v/>
      </c>
      <c r="U25" s="4" t="str">
        <f>MID(P24,COLUMN()-19,1)</f>
        <v/>
      </c>
      <c r="V25" s="4" t="str">
        <f>MID(P24,COLUMN()-19,1)</f>
        <v/>
      </c>
      <c r="W25" s="4" t="str">
        <f>MID(P24,COLUMN()-19,1)</f>
        <v/>
      </c>
      <c r="X25" s="957"/>
      <c r="Y25" s="958"/>
      <c r="Z25" s="958"/>
      <c r="AA25" s="958"/>
      <c r="AB25" s="958"/>
      <c r="AC25" s="958"/>
      <c r="AD25" s="958"/>
      <c r="AE25" s="958"/>
      <c r="AF25" s="958"/>
      <c r="AG25" s="958"/>
      <c r="AH25" s="958"/>
      <c r="AI25" s="958"/>
      <c r="AJ25" s="958"/>
      <c r="AK25" s="958"/>
      <c r="AL25" s="958"/>
      <c r="AM25" s="959"/>
      <c r="AO25" s="173"/>
      <c r="AQ25" s="58"/>
      <c r="AR25" s="244"/>
      <c r="AS25" s="244"/>
      <c r="AT25" s="35"/>
      <c r="AU25" s="35"/>
      <c r="AV25" s="35"/>
      <c r="AW25" s="35"/>
      <c r="AX25" s="35"/>
      <c r="AY25" s="35"/>
      <c r="AZ25" s="35"/>
      <c r="BA25" s="35"/>
      <c r="BB25" s="35"/>
      <c r="BC25" s="35"/>
      <c r="BD25" s="35"/>
      <c r="BE25" s="35"/>
      <c r="BF25" s="35"/>
      <c r="BG25" s="35"/>
      <c r="BI25" s="58"/>
      <c r="BJ25" s="58"/>
      <c r="BK25" s="247"/>
      <c r="BL25" s="266"/>
      <c r="BM25" s="16"/>
      <c r="BN25" s="16"/>
      <c r="BO25" s="257"/>
      <c r="BP25" s="257"/>
      <c r="BQ25" s="257"/>
      <c r="BR25" s="257"/>
      <c r="BS25" s="257"/>
      <c r="BT25" s="257"/>
      <c r="BU25" s="257"/>
      <c r="BV25" s="257"/>
      <c r="BW25" s="257"/>
      <c r="BX25" s="257"/>
      <c r="BY25" s="257"/>
      <c r="BZ25" s="258"/>
      <c r="CA25" s="16" t="s">
        <v>3096</v>
      </c>
      <c r="CB25" s="35" t="s">
        <v>166</v>
      </c>
      <c r="CC25" s="35" t="s">
        <v>3302</v>
      </c>
      <c r="CD25" s="35"/>
      <c r="CE25" s="35"/>
      <c r="CF25" s="35"/>
      <c r="CG25" s="20" t="s">
        <v>419</v>
      </c>
      <c r="CH25" s="20" t="s">
        <v>636</v>
      </c>
      <c r="CI25" s="20" t="s">
        <v>677</v>
      </c>
      <c r="CJ25" s="20" t="s">
        <v>711</v>
      </c>
      <c r="CK25" s="20" t="s">
        <v>752</v>
      </c>
      <c r="CL25" s="20" t="s">
        <v>778</v>
      </c>
      <c r="CM25" s="20" t="s">
        <v>814</v>
      </c>
      <c r="CN25" s="20" t="s">
        <v>874</v>
      </c>
      <c r="CO25" s="20" t="s">
        <v>919</v>
      </c>
      <c r="CP25" s="20" t="s">
        <v>946</v>
      </c>
      <c r="CQ25" s="20" t="s">
        <v>982</v>
      </c>
      <c r="CR25" s="20" t="s">
        <v>1056</v>
      </c>
      <c r="CS25" s="20" t="s">
        <v>1117</v>
      </c>
      <c r="CT25" s="20" t="s">
        <v>1180</v>
      </c>
      <c r="CU25" s="20" t="s">
        <v>1242</v>
      </c>
      <c r="CY25" s="20" t="s">
        <v>1335</v>
      </c>
      <c r="CZ25" s="20" t="s">
        <v>1363</v>
      </c>
      <c r="DA25" s="20" t="s">
        <v>1441</v>
      </c>
      <c r="DB25" s="20" t="s">
        <v>1484</v>
      </c>
      <c r="DC25" s="20" t="s">
        <v>1530</v>
      </c>
      <c r="DD25" s="20" t="s">
        <v>1601</v>
      </c>
      <c r="DF25" s="20" t="s">
        <v>1638</v>
      </c>
      <c r="DG25" s="20" t="s">
        <v>1673</v>
      </c>
      <c r="DH25" s="20" t="s">
        <v>1748</v>
      </c>
      <c r="DI25" s="20" t="s">
        <v>1797</v>
      </c>
      <c r="DJ25" s="20" t="s">
        <v>1837</v>
      </c>
      <c r="DM25" s="20" t="s">
        <v>1908</v>
      </c>
      <c r="DN25" s="20" t="s">
        <v>1940</v>
      </c>
      <c r="DP25" s="20" t="s">
        <v>1992</v>
      </c>
      <c r="DS25" s="20" t="s">
        <v>2056</v>
      </c>
      <c r="DT25" s="20" t="s">
        <v>2091</v>
      </c>
      <c r="DW25" s="20" t="s">
        <v>2209</v>
      </c>
      <c r="DY25" s="20" t="s">
        <v>2279</v>
      </c>
      <c r="DZ25" s="20" t="s">
        <v>2306</v>
      </c>
      <c r="EA25" s="20" t="s">
        <v>2350</v>
      </c>
      <c r="EB25" s="20" t="s">
        <v>2477</v>
      </c>
      <c r="EC25" s="20" t="s">
        <v>20</v>
      </c>
      <c r="EL25" s="20" t="s">
        <v>166</v>
      </c>
      <c r="EM25" s="20" t="s">
        <v>1671</v>
      </c>
      <c r="ET25" s="20" t="s">
        <v>417</v>
      </c>
      <c r="EU25" s="20" t="s">
        <v>415</v>
      </c>
      <c r="EX25" s="265"/>
      <c r="FG25" s="259"/>
      <c r="FH25" s="259"/>
      <c r="FI25" s="260" t="s">
        <v>2700</v>
      </c>
      <c r="FJ25" s="260"/>
      <c r="FK25" s="260" t="s">
        <v>2632</v>
      </c>
    </row>
    <row r="26" spans="1:169" s="20" customFormat="1" ht="15" customHeight="1">
      <c r="A26" s="19"/>
      <c r="B26" s="163"/>
      <c r="C26" s="1332"/>
      <c r="D26" s="613" t="s">
        <v>2540</v>
      </c>
      <c r="E26" s="614"/>
      <c r="F26" s="614"/>
      <c r="G26" s="614"/>
      <c r="H26" s="614"/>
      <c r="I26" s="614"/>
      <c r="J26" s="614"/>
      <c r="K26" s="614"/>
      <c r="L26" s="615"/>
      <c r="M26" s="1310" t="str">
        <f>AR1</f>
        <v>千葉県</v>
      </c>
      <c r="N26" s="1311"/>
      <c r="O26" s="1311"/>
      <c r="P26" s="1311"/>
      <c r="Q26" s="1311"/>
      <c r="R26" s="1312"/>
      <c r="S26" s="52"/>
      <c r="T26" s="1034" t="s">
        <v>2435</v>
      </c>
      <c r="U26" s="1020"/>
      <c r="V26" s="1020"/>
      <c r="W26" s="1020"/>
      <c r="X26" s="1020"/>
      <c r="Y26" s="1020"/>
      <c r="Z26" s="1020"/>
      <c r="AA26" s="1021"/>
      <c r="AB26" s="1058"/>
      <c r="AC26" s="943"/>
      <c r="AD26" s="943"/>
      <c r="AE26" s="943"/>
      <c r="AF26" s="943"/>
      <c r="AG26" s="943"/>
      <c r="AH26" s="943"/>
      <c r="AI26" s="943"/>
      <c r="AJ26" s="943"/>
      <c r="AK26" s="943"/>
      <c r="AL26" s="943"/>
      <c r="AM26" s="944"/>
      <c r="AO26" s="173"/>
      <c r="AQ26" s="58"/>
      <c r="AR26" s="514"/>
      <c r="AS26" s="515"/>
      <c r="AT26" s="516"/>
      <c r="AU26" s="516"/>
      <c r="AV26" s="516"/>
      <c r="AW26" s="516"/>
      <c r="AX26" s="516"/>
      <c r="AY26" s="516"/>
      <c r="AZ26" s="516"/>
      <c r="BA26" s="516"/>
      <c r="BB26" s="516"/>
      <c r="BC26" s="516"/>
      <c r="BD26" s="516"/>
      <c r="BE26" s="516"/>
      <c r="BF26" s="516"/>
      <c r="BG26" s="516"/>
      <c r="BI26" s="58"/>
      <c r="BJ26" s="58"/>
      <c r="BK26" s="247"/>
      <c r="BL26" s="17" t="str">
        <f>IF(T26="市区町村を選択 ▼","",LEFT(T26,5))</f>
        <v/>
      </c>
      <c r="BM26" s="16"/>
      <c r="BN26" s="16"/>
      <c r="BO26" s="257"/>
      <c r="BP26" s="257"/>
      <c r="BQ26" s="257"/>
      <c r="BR26" s="257"/>
      <c r="BS26" s="257"/>
      <c r="BT26" s="257"/>
      <c r="BU26" s="257"/>
      <c r="BV26" s="257"/>
      <c r="BW26" s="257"/>
      <c r="BX26" s="257"/>
      <c r="BY26" s="257"/>
      <c r="BZ26" s="258"/>
      <c r="CA26" s="16" t="s">
        <v>3097</v>
      </c>
      <c r="CB26" s="35" t="s">
        <v>167</v>
      </c>
      <c r="CC26" s="35" t="s">
        <v>3302</v>
      </c>
      <c r="CD26" s="35"/>
      <c r="CE26" s="35"/>
      <c r="CF26" s="35"/>
      <c r="CG26" s="20" t="s">
        <v>420</v>
      </c>
      <c r="CH26" s="20" t="s">
        <v>637</v>
      </c>
      <c r="CI26" s="20" t="s">
        <v>678</v>
      </c>
      <c r="CJ26" s="20" t="s">
        <v>712</v>
      </c>
      <c r="CK26" s="20" t="s">
        <v>753</v>
      </c>
      <c r="CL26" s="20" t="s">
        <v>779</v>
      </c>
      <c r="CM26" s="20" t="s">
        <v>815</v>
      </c>
      <c r="CN26" s="20" t="s">
        <v>875</v>
      </c>
      <c r="CO26" s="20" t="s">
        <v>920</v>
      </c>
      <c r="CP26" s="20" t="s">
        <v>947</v>
      </c>
      <c r="CQ26" s="20" t="s">
        <v>983</v>
      </c>
      <c r="CR26" s="20" t="s">
        <v>1057</v>
      </c>
      <c r="CS26" s="20" t="s">
        <v>1118</v>
      </c>
      <c r="CT26" s="20" t="s">
        <v>1181</v>
      </c>
      <c r="CU26" s="20" t="s">
        <v>1243</v>
      </c>
      <c r="CY26" s="20" t="s">
        <v>1336</v>
      </c>
      <c r="CZ26" s="20" t="s">
        <v>1364</v>
      </c>
      <c r="DA26" s="20" t="s">
        <v>1442</v>
      </c>
      <c r="DB26" s="20" t="s">
        <v>1485</v>
      </c>
      <c r="DC26" s="20" t="s">
        <v>1531</v>
      </c>
      <c r="DD26" s="20" t="s">
        <v>1602</v>
      </c>
      <c r="DF26" s="20" t="s">
        <v>193</v>
      </c>
      <c r="DG26" s="20" t="s">
        <v>1674</v>
      </c>
      <c r="DH26" s="20" t="s">
        <v>1749</v>
      </c>
      <c r="DI26" s="20" t="s">
        <v>1798</v>
      </c>
      <c r="DJ26" s="20" t="s">
        <v>1838</v>
      </c>
      <c r="DM26" s="20" t="s">
        <v>1909</v>
      </c>
      <c r="DN26" s="20" t="s">
        <v>1941</v>
      </c>
      <c r="DP26" s="20" t="s">
        <v>1993</v>
      </c>
      <c r="DS26" s="20" t="s">
        <v>2057</v>
      </c>
      <c r="DT26" s="20" t="s">
        <v>2092</v>
      </c>
      <c r="DW26" s="20" t="s">
        <v>2210</v>
      </c>
      <c r="DY26" s="20" t="s">
        <v>2280</v>
      </c>
      <c r="DZ26" s="20" t="s">
        <v>2307</v>
      </c>
      <c r="EA26" s="20" t="s">
        <v>2351</v>
      </c>
      <c r="EB26" s="20" t="s">
        <v>2478</v>
      </c>
      <c r="EC26" s="20" t="s">
        <v>21</v>
      </c>
      <c r="EL26" s="20" t="s">
        <v>167</v>
      </c>
      <c r="EM26" s="20" t="s">
        <v>1672</v>
      </c>
      <c r="ET26" s="20" t="s">
        <v>418</v>
      </c>
      <c r="EU26" s="20" t="s">
        <v>416</v>
      </c>
      <c r="EX26" s="265"/>
      <c r="FG26" s="259"/>
      <c r="FH26" s="259"/>
      <c r="FI26" s="260" t="s">
        <v>2701</v>
      </c>
      <c r="FJ26" s="260"/>
      <c r="FK26" s="260" t="s">
        <v>2633</v>
      </c>
    </row>
    <row r="27" spans="1:169" s="20" customFormat="1" ht="15" hidden="1" customHeight="1">
      <c r="A27" s="30"/>
      <c r="B27" s="163"/>
      <c r="C27" s="1332"/>
      <c r="D27" s="1025"/>
      <c r="E27" s="1029"/>
      <c r="F27" s="1029"/>
      <c r="G27" s="1029"/>
      <c r="H27" s="1029"/>
      <c r="I27" s="1029"/>
      <c r="J27" s="1029"/>
      <c r="K27" s="1029"/>
      <c r="L27" s="1030"/>
      <c r="M27" s="1038" t="s">
        <v>71</v>
      </c>
      <c r="N27" s="955"/>
      <c r="O27" s="956"/>
      <c r="P27" s="5" t="str">
        <f>MID($BL$26,COLUMN()-15,1)</f>
        <v/>
      </c>
      <c r="Q27" s="5" t="str">
        <f>MID($BL$26,COLUMN()-15,1)</f>
        <v/>
      </c>
      <c r="R27" s="5" t="str">
        <f>MID($BL$26,COLUMN()-15,1)</f>
        <v/>
      </c>
      <c r="S27" s="5" t="str">
        <f>MID($BL$26,COLUMN()-15,1)</f>
        <v/>
      </c>
      <c r="T27" s="5" t="str">
        <f>MID($BL$26,COLUMN()-15,1)</f>
        <v/>
      </c>
      <c r="U27" s="957"/>
      <c r="V27" s="958"/>
      <c r="W27" s="958"/>
      <c r="X27" s="958"/>
      <c r="Y27" s="958"/>
      <c r="Z27" s="958"/>
      <c r="AA27" s="958"/>
      <c r="AB27" s="958"/>
      <c r="AC27" s="958"/>
      <c r="AD27" s="958"/>
      <c r="AE27" s="958"/>
      <c r="AF27" s="958"/>
      <c r="AG27" s="958"/>
      <c r="AH27" s="958"/>
      <c r="AI27" s="958"/>
      <c r="AJ27" s="958"/>
      <c r="AK27" s="958"/>
      <c r="AL27" s="958"/>
      <c r="AM27" s="959"/>
      <c r="AO27" s="173"/>
      <c r="AQ27" s="58"/>
      <c r="AR27" s="244"/>
      <c r="AS27" s="244"/>
      <c r="AT27" s="35"/>
      <c r="AU27" s="35"/>
      <c r="AV27" s="35"/>
      <c r="AW27" s="35"/>
      <c r="AX27" s="35"/>
      <c r="AY27" s="35"/>
      <c r="AZ27" s="35"/>
      <c r="BA27" s="35"/>
      <c r="BB27" s="35"/>
      <c r="BC27" s="35"/>
      <c r="BD27" s="35"/>
      <c r="BE27" s="35"/>
      <c r="BF27" s="35"/>
      <c r="BG27" s="35"/>
      <c r="BI27" s="58"/>
      <c r="BJ27" s="58"/>
      <c r="BK27" s="247"/>
      <c r="BL27" s="17" t="str">
        <f>IF(T26="市区町村を選択 ▼","",MID(T26,7,10))</f>
        <v/>
      </c>
      <c r="BM27" s="16"/>
      <c r="BN27" s="16"/>
      <c r="BO27" s="257"/>
      <c r="BP27" s="257"/>
      <c r="BQ27" s="257"/>
      <c r="BR27" s="257"/>
      <c r="BS27" s="257"/>
      <c r="BT27" s="257"/>
      <c r="BU27" s="257"/>
      <c r="BV27" s="257"/>
      <c r="BW27" s="257"/>
      <c r="BX27" s="257"/>
      <c r="BY27" s="257"/>
      <c r="BZ27" s="258"/>
      <c r="CA27" s="16" t="s">
        <v>3098</v>
      </c>
      <c r="CB27" s="35" t="s">
        <v>168</v>
      </c>
      <c r="CC27" s="35" t="s">
        <v>3301</v>
      </c>
      <c r="CD27" s="35"/>
      <c r="CE27" s="35"/>
      <c r="CF27" s="35"/>
      <c r="CG27" s="20" t="s">
        <v>421</v>
      </c>
      <c r="CH27" s="20" t="s">
        <v>638</v>
      </c>
      <c r="CI27" s="20" t="s">
        <v>679</v>
      </c>
      <c r="CJ27" s="20" t="s">
        <v>713</v>
      </c>
      <c r="CK27" s="20" t="s">
        <v>754</v>
      </c>
      <c r="CL27" s="20" t="s">
        <v>780</v>
      </c>
      <c r="CM27" s="20" t="s">
        <v>816</v>
      </c>
      <c r="CN27" s="20" t="s">
        <v>876</v>
      </c>
      <c r="CO27" s="20" t="s">
        <v>921</v>
      </c>
      <c r="CP27" s="20" t="s">
        <v>948</v>
      </c>
      <c r="CQ27" s="20" t="s">
        <v>984</v>
      </c>
      <c r="CR27" s="20" t="s">
        <v>1058</v>
      </c>
      <c r="CS27" s="20" t="s">
        <v>1119</v>
      </c>
      <c r="CT27" s="20" t="s">
        <v>1182</v>
      </c>
      <c r="CU27" s="20" t="s">
        <v>1244</v>
      </c>
      <c r="CY27" s="20" t="s">
        <v>1337</v>
      </c>
      <c r="CZ27" s="20" t="s">
        <v>1365</v>
      </c>
      <c r="DA27" s="20" t="s">
        <v>1443</v>
      </c>
      <c r="DB27" s="20" t="s">
        <v>1486</v>
      </c>
      <c r="DC27" s="20" t="s">
        <v>1532</v>
      </c>
      <c r="DD27" s="20" t="s">
        <v>1603</v>
      </c>
      <c r="DF27" s="20" t="s">
        <v>194</v>
      </c>
      <c r="DG27" s="20" t="s">
        <v>1675</v>
      </c>
      <c r="DH27" s="20" t="s">
        <v>1750</v>
      </c>
      <c r="DI27" s="20" t="s">
        <v>1799</v>
      </c>
      <c r="DJ27" s="20" t="s">
        <v>1839</v>
      </c>
      <c r="DM27" s="20" t="s">
        <v>1910</v>
      </c>
      <c r="DN27" s="20" t="s">
        <v>1942</v>
      </c>
      <c r="DS27" s="20" t="s">
        <v>2058</v>
      </c>
      <c r="DT27" s="20" t="s">
        <v>2093</v>
      </c>
      <c r="DW27" s="20" t="s">
        <v>2211</v>
      </c>
      <c r="DY27" s="20" t="s">
        <v>2281</v>
      </c>
      <c r="DZ27" s="20" t="s">
        <v>2308</v>
      </c>
      <c r="EA27" s="20" t="s">
        <v>2352</v>
      </c>
      <c r="EB27" s="20" t="s">
        <v>2479</v>
      </c>
      <c r="EC27" s="20" t="s">
        <v>22</v>
      </c>
      <c r="EL27" s="20" t="s">
        <v>168</v>
      </c>
      <c r="EM27" s="20" t="s">
        <v>1673</v>
      </c>
      <c r="ET27" s="20" t="s">
        <v>419</v>
      </c>
      <c r="EU27" s="20" t="s">
        <v>417</v>
      </c>
      <c r="EX27" s="265"/>
      <c r="FG27" s="259"/>
      <c r="FH27" s="259"/>
      <c r="FI27" s="260" t="s">
        <v>2702</v>
      </c>
      <c r="FJ27" s="260"/>
      <c r="FK27" s="260" t="s">
        <v>2634</v>
      </c>
    </row>
    <row r="28" spans="1:169" s="20" customFormat="1" ht="15" customHeight="1">
      <c r="A28" s="19"/>
      <c r="B28" s="163"/>
      <c r="C28" s="1332"/>
      <c r="D28" s="616"/>
      <c r="E28" s="617"/>
      <c r="F28" s="617"/>
      <c r="G28" s="617"/>
      <c r="H28" s="617"/>
      <c r="I28" s="617"/>
      <c r="J28" s="617"/>
      <c r="K28" s="617"/>
      <c r="L28" s="618"/>
      <c r="M28" s="1252" t="str">
        <f>BL27</f>
        <v/>
      </c>
      <c r="N28" s="1253"/>
      <c r="O28" s="1253"/>
      <c r="P28" s="1253"/>
      <c r="Q28" s="1253"/>
      <c r="R28" s="1253"/>
      <c r="S28" s="1253"/>
      <c r="T28" s="1253"/>
      <c r="U28" s="1253"/>
      <c r="V28" s="1253"/>
      <c r="W28" s="1253"/>
      <c r="X28" s="1253"/>
      <c r="Y28" s="1253"/>
      <c r="Z28" s="1253"/>
      <c r="AA28" s="1254"/>
      <c r="AB28" s="833" t="s">
        <v>344</v>
      </c>
      <c r="AC28" s="834"/>
      <c r="AD28" s="834"/>
      <c r="AE28" s="834"/>
      <c r="AF28" s="834"/>
      <c r="AG28" s="834"/>
      <c r="AH28" s="834"/>
      <c r="AI28" s="834"/>
      <c r="AJ28" s="834"/>
      <c r="AK28" s="834"/>
      <c r="AL28" s="834"/>
      <c r="AM28" s="835"/>
      <c r="AO28" s="173"/>
      <c r="AQ28" s="58"/>
      <c r="AR28" s="514"/>
      <c r="AS28" s="515"/>
      <c r="AT28" s="516"/>
      <c r="AU28" s="516"/>
      <c r="AV28" s="516"/>
      <c r="AW28" s="516"/>
      <c r="AX28" s="516"/>
      <c r="AY28" s="516"/>
      <c r="AZ28" s="516"/>
      <c r="BA28" s="516"/>
      <c r="BB28" s="516"/>
      <c r="BC28" s="516"/>
      <c r="BD28" s="516"/>
      <c r="BE28" s="516"/>
      <c r="BF28" s="516"/>
      <c r="BG28" s="516"/>
      <c r="BI28" s="58"/>
      <c r="BJ28" s="58"/>
      <c r="BK28" s="247"/>
      <c r="BL28" s="266"/>
      <c r="BM28" s="16"/>
      <c r="BN28" s="16"/>
      <c r="BO28" s="257"/>
      <c r="BP28" s="257"/>
      <c r="BQ28" s="257"/>
      <c r="BR28" s="257"/>
      <c r="BS28" s="257"/>
      <c r="BT28" s="257"/>
      <c r="BU28" s="257"/>
      <c r="BV28" s="257"/>
      <c r="BW28" s="257"/>
      <c r="BX28" s="257"/>
      <c r="BY28" s="257"/>
      <c r="BZ28" s="258"/>
      <c r="CA28" s="16" t="s">
        <v>3099</v>
      </c>
      <c r="CB28" s="35" t="s">
        <v>169</v>
      </c>
      <c r="CC28" s="35" t="s">
        <v>3301</v>
      </c>
      <c r="CD28" s="35"/>
      <c r="CE28" s="35"/>
      <c r="CF28" s="35"/>
      <c r="CG28" s="20" t="s">
        <v>422</v>
      </c>
      <c r="CH28" s="20" t="s">
        <v>639</v>
      </c>
      <c r="CI28" s="20" t="s">
        <v>680</v>
      </c>
      <c r="CJ28" s="20" t="s">
        <v>714</v>
      </c>
      <c r="CL28" s="20" t="s">
        <v>781</v>
      </c>
      <c r="CM28" s="20" t="s">
        <v>817</v>
      </c>
      <c r="CN28" s="20" t="s">
        <v>877</v>
      </c>
      <c r="CO28" s="20" t="s">
        <v>922</v>
      </c>
      <c r="CP28" s="20" t="s">
        <v>949</v>
      </c>
      <c r="CQ28" s="20" t="s">
        <v>985</v>
      </c>
      <c r="CR28" s="20" t="s">
        <v>1059</v>
      </c>
      <c r="CS28" s="20" t="s">
        <v>1120</v>
      </c>
      <c r="CT28" s="20" t="s">
        <v>1183</v>
      </c>
      <c r="CU28" s="20" t="s">
        <v>1245</v>
      </c>
      <c r="CY28" s="20" t="s">
        <v>1338</v>
      </c>
      <c r="CZ28" s="20" t="s">
        <v>1366</v>
      </c>
      <c r="DA28" s="20" t="s">
        <v>1444</v>
      </c>
      <c r="DB28" s="20" t="s">
        <v>1487</v>
      </c>
      <c r="DC28" s="20" t="s">
        <v>1533</v>
      </c>
      <c r="DD28" s="20" t="s">
        <v>1604</v>
      </c>
      <c r="DF28" s="20" t="s">
        <v>195</v>
      </c>
      <c r="DG28" s="20" t="s">
        <v>1676</v>
      </c>
      <c r="DH28" s="20" t="s">
        <v>1751</v>
      </c>
      <c r="DI28" s="20" t="s">
        <v>1800</v>
      </c>
      <c r="DJ28" s="20" t="s">
        <v>1840</v>
      </c>
      <c r="DM28" s="20" t="s">
        <v>1911</v>
      </c>
      <c r="DN28" s="20" t="s">
        <v>1943</v>
      </c>
      <c r="DS28" s="20" t="s">
        <v>2059</v>
      </c>
      <c r="DT28" s="20" t="s">
        <v>2094</v>
      </c>
      <c r="DW28" s="20" t="s">
        <v>2212</v>
      </c>
      <c r="DY28" s="20" t="s">
        <v>2282</v>
      </c>
      <c r="DZ28" s="20" t="s">
        <v>2309</v>
      </c>
      <c r="EA28" s="20" t="s">
        <v>2353</v>
      </c>
      <c r="EB28" s="20" t="s">
        <v>2480</v>
      </c>
      <c r="EC28" s="20" t="s">
        <v>23</v>
      </c>
      <c r="EL28" s="20" t="s">
        <v>169</v>
      </c>
      <c r="EM28" s="20" t="s">
        <v>1674</v>
      </c>
      <c r="ET28" s="20" t="s">
        <v>420</v>
      </c>
      <c r="EU28" s="20" t="s">
        <v>418</v>
      </c>
      <c r="EX28" s="265"/>
      <c r="FG28" s="259"/>
      <c r="FH28" s="259"/>
      <c r="FI28" s="260" t="s">
        <v>2703</v>
      </c>
      <c r="FJ28" s="260"/>
      <c r="FK28" s="260" t="s">
        <v>2635</v>
      </c>
    </row>
    <row r="29" spans="1:169" s="20" customFormat="1" ht="15" customHeight="1">
      <c r="A29" s="19"/>
      <c r="B29" s="163"/>
      <c r="C29" s="1332"/>
      <c r="D29" s="613" t="s">
        <v>2541</v>
      </c>
      <c r="E29" s="614"/>
      <c r="F29" s="614"/>
      <c r="G29" s="614"/>
      <c r="H29" s="614"/>
      <c r="I29" s="614"/>
      <c r="J29" s="614"/>
      <c r="K29" s="614"/>
      <c r="L29" s="615"/>
      <c r="M29" s="1042"/>
      <c r="N29" s="1043"/>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44"/>
      <c r="AJ29" s="1216" t="s">
        <v>2403</v>
      </c>
      <c r="AK29" s="1217"/>
      <c r="AL29" s="1217"/>
      <c r="AM29" s="1218"/>
      <c r="AO29" s="173"/>
      <c r="AQ29" s="58"/>
      <c r="AR29" s="517"/>
      <c r="AS29" s="513"/>
      <c r="AT29" s="516"/>
      <c r="AU29" s="516"/>
      <c r="AV29" s="516"/>
      <c r="AW29" s="516"/>
      <c r="AX29" s="516"/>
      <c r="AY29" s="516"/>
      <c r="AZ29" s="516"/>
      <c r="BA29" s="516"/>
      <c r="BB29" s="516"/>
      <c r="BC29" s="516"/>
      <c r="BD29" s="516"/>
      <c r="BE29" s="516"/>
      <c r="BF29" s="516"/>
      <c r="BG29" s="516"/>
      <c r="BI29" s="58"/>
      <c r="BJ29" s="58"/>
      <c r="BK29" s="247"/>
      <c r="BL29" s="17" t="str">
        <f>M26&amp;M28&amp;M29</f>
        <v>千葉県</v>
      </c>
      <c r="BM29" s="16"/>
      <c r="BN29" s="16"/>
      <c r="BO29" s="257"/>
      <c r="BP29" s="257"/>
      <c r="BQ29" s="257"/>
      <c r="BR29" s="257"/>
      <c r="BS29" s="257"/>
      <c r="BT29" s="257"/>
      <c r="BU29" s="257"/>
      <c r="BV29" s="257"/>
      <c r="BW29" s="257"/>
      <c r="BX29" s="257"/>
      <c r="BY29" s="257"/>
      <c r="BZ29" s="258"/>
      <c r="CA29" s="16" t="s">
        <v>3100</v>
      </c>
      <c r="CB29" s="35" t="s">
        <v>170</v>
      </c>
      <c r="CC29" s="35" t="s">
        <v>3301</v>
      </c>
      <c r="CD29" s="35"/>
      <c r="CE29" s="35"/>
      <c r="CF29" s="35"/>
      <c r="CG29" s="20" t="s">
        <v>423</v>
      </c>
      <c r="CH29" s="20" t="s">
        <v>640</v>
      </c>
      <c r="CI29" s="20" t="s">
        <v>681</v>
      </c>
      <c r="CJ29" s="20" t="s">
        <v>715</v>
      </c>
      <c r="CL29" s="20" t="s">
        <v>782</v>
      </c>
      <c r="CM29" s="20" t="s">
        <v>818</v>
      </c>
      <c r="CN29" s="20" t="s">
        <v>878</v>
      </c>
      <c r="CP29" s="20" t="s">
        <v>950</v>
      </c>
      <c r="CQ29" s="20" t="s">
        <v>986</v>
      </c>
      <c r="CR29" s="20" t="s">
        <v>1060</v>
      </c>
      <c r="CS29" s="20" t="s">
        <v>1121</v>
      </c>
      <c r="CT29" s="20" t="s">
        <v>1184</v>
      </c>
      <c r="CU29" s="20" t="s">
        <v>1246</v>
      </c>
      <c r="CY29" s="20" t="s">
        <v>1339</v>
      </c>
      <c r="CZ29" s="20" t="s">
        <v>1367</v>
      </c>
      <c r="DA29" s="20" t="s">
        <v>1445</v>
      </c>
      <c r="DB29" s="20" t="s">
        <v>1488</v>
      </c>
      <c r="DC29" s="20" t="s">
        <v>1534</v>
      </c>
      <c r="DD29" s="20" t="s">
        <v>1605</v>
      </c>
      <c r="DF29" s="20" t="s">
        <v>1639</v>
      </c>
      <c r="DG29" s="20" t="s">
        <v>1677</v>
      </c>
      <c r="DH29" s="20" t="s">
        <v>1752</v>
      </c>
      <c r="DI29" s="20" t="s">
        <v>1801</v>
      </c>
      <c r="DJ29" s="20" t="s">
        <v>1841</v>
      </c>
      <c r="DM29" s="20" t="s">
        <v>1912</v>
      </c>
      <c r="DN29" s="20" t="s">
        <v>1944</v>
      </c>
      <c r="DS29" s="20" t="s">
        <v>2060</v>
      </c>
      <c r="DT29" s="20" t="s">
        <v>2095</v>
      </c>
      <c r="DW29" s="20" t="s">
        <v>2213</v>
      </c>
      <c r="DZ29" s="20" t="s">
        <v>2310</v>
      </c>
      <c r="EA29" s="20" t="s">
        <v>2354</v>
      </c>
      <c r="EB29" s="20" t="s">
        <v>2481</v>
      </c>
      <c r="EC29" s="20" t="s">
        <v>24</v>
      </c>
      <c r="EL29" s="20" t="s">
        <v>170</v>
      </c>
      <c r="EM29" s="20" t="s">
        <v>1675</v>
      </c>
      <c r="ET29" s="20" t="s">
        <v>421</v>
      </c>
      <c r="EU29" s="20" t="s">
        <v>419</v>
      </c>
      <c r="EX29" s="265"/>
      <c r="FG29" s="259"/>
      <c r="FH29" s="259"/>
      <c r="FI29" s="260" t="s">
        <v>2704</v>
      </c>
      <c r="FJ29" s="260"/>
      <c r="FK29" s="260" t="s">
        <v>2636</v>
      </c>
    </row>
    <row r="30" spans="1:169" s="20" customFormat="1" ht="15" customHeight="1">
      <c r="A30" s="19"/>
      <c r="B30" s="163"/>
      <c r="C30" s="1332"/>
      <c r="D30" s="616"/>
      <c r="E30" s="617"/>
      <c r="F30" s="617"/>
      <c r="G30" s="617"/>
      <c r="H30" s="617"/>
      <c r="I30" s="617"/>
      <c r="J30" s="617"/>
      <c r="K30" s="617"/>
      <c r="L30" s="618"/>
      <c r="M30" s="1175" t="s">
        <v>2404</v>
      </c>
      <c r="N30" s="1176"/>
      <c r="O30" s="1176"/>
      <c r="P30" s="1176"/>
      <c r="Q30" s="1176"/>
      <c r="R30" s="1176"/>
      <c r="S30" s="1176"/>
      <c r="T30" s="1176"/>
      <c r="U30" s="1176"/>
      <c r="V30" s="1176"/>
      <c r="W30" s="1176"/>
      <c r="X30" s="1176"/>
      <c r="Y30" s="1176"/>
      <c r="Z30" s="1176"/>
      <c r="AA30" s="1176"/>
      <c r="AB30" s="1176"/>
      <c r="AC30" s="1176"/>
      <c r="AD30" s="1176"/>
      <c r="AE30" s="1176"/>
      <c r="AF30" s="1176"/>
      <c r="AG30" s="1176"/>
      <c r="AH30" s="1176"/>
      <c r="AI30" s="1176"/>
      <c r="AJ30" s="1176"/>
      <c r="AK30" s="1176"/>
      <c r="AL30" s="1176"/>
      <c r="AM30" s="1177"/>
      <c r="AO30" s="173"/>
      <c r="AQ30" s="58"/>
      <c r="AR30" s="513"/>
      <c r="AS30" s="513"/>
      <c r="AT30" s="516"/>
      <c r="AU30" s="516"/>
      <c r="AV30" s="516"/>
      <c r="AW30" s="516"/>
      <c r="AX30" s="516"/>
      <c r="AY30" s="516"/>
      <c r="AZ30" s="516"/>
      <c r="BA30" s="516"/>
      <c r="BB30" s="516"/>
      <c r="BC30" s="516"/>
      <c r="BD30" s="516"/>
      <c r="BE30" s="516"/>
      <c r="BF30" s="516"/>
      <c r="BG30" s="516"/>
      <c r="BI30" s="58"/>
      <c r="BJ30" s="58"/>
      <c r="BK30" s="247"/>
      <c r="BL30" s="267" t="str">
        <f>IF(M29="","",BL29&amp;"  "&amp;M33)</f>
        <v/>
      </c>
      <c r="BM30" s="16"/>
      <c r="BN30" s="16"/>
      <c r="BO30" s="257"/>
      <c r="BP30" s="257"/>
      <c r="BQ30" s="257"/>
      <c r="BR30" s="257"/>
      <c r="BS30" s="257"/>
      <c r="BT30" s="257"/>
      <c r="BU30" s="257"/>
      <c r="BV30" s="257"/>
      <c r="BW30" s="257"/>
      <c r="BX30" s="257"/>
      <c r="BY30" s="257"/>
      <c r="BZ30" s="258"/>
      <c r="CA30" s="16" t="s">
        <v>3101</v>
      </c>
      <c r="CB30" s="35" t="s">
        <v>171</v>
      </c>
      <c r="CC30" s="35" t="s">
        <v>3301</v>
      </c>
      <c r="CD30" s="35"/>
      <c r="CE30" s="35"/>
      <c r="CF30" s="35"/>
      <c r="CG30" s="20" t="s">
        <v>424</v>
      </c>
      <c r="CH30" s="20" t="s">
        <v>641</v>
      </c>
      <c r="CI30" s="20" t="s">
        <v>682</v>
      </c>
      <c r="CJ30" s="20" t="s">
        <v>716</v>
      </c>
      <c r="CL30" s="20" t="s">
        <v>783</v>
      </c>
      <c r="CM30" s="20" t="s">
        <v>819</v>
      </c>
      <c r="CN30" s="20" t="s">
        <v>879</v>
      </c>
      <c r="CP30" s="20" t="s">
        <v>951</v>
      </c>
      <c r="CQ30" s="20" t="s">
        <v>987</v>
      </c>
      <c r="CR30" s="20" t="s">
        <v>1061</v>
      </c>
      <c r="CS30" s="20" t="s">
        <v>1122</v>
      </c>
      <c r="CT30" s="20" t="s">
        <v>1185</v>
      </c>
      <c r="CU30" s="20" t="s">
        <v>1247</v>
      </c>
      <c r="CZ30" s="20" t="s">
        <v>1368</v>
      </c>
      <c r="DA30" s="20" t="s">
        <v>1446</v>
      </c>
      <c r="DB30" s="20" t="s">
        <v>1489</v>
      </c>
      <c r="DC30" s="20" t="s">
        <v>1535</v>
      </c>
      <c r="DD30" s="20" t="s">
        <v>1606</v>
      </c>
      <c r="DF30" s="20" t="s">
        <v>1640</v>
      </c>
      <c r="DG30" s="20" t="s">
        <v>1678</v>
      </c>
      <c r="DH30" s="20" t="s">
        <v>1753</v>
      </c>
      <c r="DI30" s="20" t="s">
        <v>1802</v>
      </c>
      <c r="DJ30" s="20" t="s">
        <v>1842</v>
      </c>
      <c r="DM30" s="20" t="s">
        <v>1913</v>
      </c>
      <c r="DN30" s="20" t="s">
        <v>1945</v>
      </c>
      <c r="DS30" s="20" t="s">
        <v>2061</v>
      </c>
      <c r="DT30" s="20" t="s">
        <v>2096</v>
      </c>
      <c r="DW30" s="20" t="s">
        <v>2214</v>
      </c>
      <c r="DZ30" s="20" t="s">
        <v>2311</v>
      </c>
      <c r="EA30" s="20" t="s">
        <v>2355</v>
      </c>
      <c r="EB30" s="20" t="s">
        <v>2482</v>
      </c>
      <c r="EC30" s="20" t="s">
        <v>25</v>
      </c>
      <c r="EL30" s="20" t="s">
        <v>171</v>
      </c>
      <c r="EM30" s="20" t="s">
        <v>1676</v>
      </c>
      <c r="ET30" s="20" t="s">
        <v>422</v>
      </c>
      <c r="EU30" s="20" t="s">
        <v>420</v>
      </c>
      <c r="EX30" s="265"/>
      <c r="FG30" s="259"/>
      <c r="FH30" s="259"/>
      <c r="FI30" s="260" t="s">
        <v>2705</v>
      </c>
      <c r="FJ30" s="260"/>
      <c r="FK30" s="260" t="s">
        <v>2637</v>
      </c>
    </row>
    <row r="31" spans="1:169" s="20" customFormat="1" ht="15" hidden="1" customHeight="1">
      <c r="A31" s="30"/>
      <c r="B31" s="163"/>
      <c r="C31" s="1332"/>
      <c r="D31" s="1025"/>
      <c r="E31" s="1029"/>
      <c r="F31" s="1029"/>
      <c r="G31" s="1029"/>
      <c r="H31" s="1029"/>
      <c r="I31" s="1029"/>
      <c r="J31" s="1029"/>
      <c r="K31" s="1029"/>
      <c r="L31" s="1030"/>
      <c r="M31" s="1258" t="s">
        <v>71</v>
      </c>
      <c r="N31" s="1259"/>
      <c r="O31" s="1260"/>
      <c r="P31" s="5" t="str">
        <f t="shared" ref="P31:AI31" si="5">MID($M$29,COLUMN()-15,1)</f>
        <v/>
      </c>
      <c r="Q31" s="5" t="str">
        <f t="shared" si="5"/>
        <v/>
      </c>
      <c r="R31" s="5" t="str">
        <f t="shared" si="5"/>
        <v/>
      </c>
      <c r="S31" s="5" t="str">
        <f t="shared" si="5"/>
        <v/>
      </c>
      <c r="T31" s="5" t="str">
        <f t="shared" si="5"/>
        <v/>
      </c>
      <c r="U31" s="5" t="str">
        <f t="shared" si="5"/>
        <v/>
      </c>
      <c r="V31" s="5" t="str">
        <f t="shared" si="5"/>
        <v/>
      </c>
      <c r="W31" s="5" t="str">
        <f t="shared" si="5"/>
        <v/>
      </c>
      <c r="X31" s="5" t="str">
        <f t="shared" si="5"/>
        <v/>
      </c>
      <c r="Y31" s="5" t="str">
        <f t="shared" si="5"/>
        <v/>
      </c>
      <c r="Z31" s="5" t="str">
        <f t="shared" si="5"/>
        <v/>
      </c>
      <c r="AA31" s="5" t="str">
        <f t="shared" si="5"/>
        <v/>
      </c>
      <c r="AB31" s="5" t="str">
        <f t="shared" si="5"/>
        <v/>
      </c>
      <c r="AC31" s="5" t="str">
        <f t="shared" si="5"/>
        <v/>
      </c>
      <c r="AD31" s="5" t="str">
        <f t="shared" si="5"/>
        <v/>
      </c>
      <c r="AE31" s="5" t="str">
        <f t="shared" si="5"/>
        <v/>
      </c>
      <c r="AF31" s="5" t="str">
        <f t="shared" si="5"/>
        <v/>
      </c>
      <c r="AG31" s="5" t="str">
        <f t="shared" si="5"/>
        <v/>
      </c>
      <c r="AH31" s="5" t="str">
        <f t="shared" si="5"/>
        <v/>
      </c>
      <c r="AI31" s="5" t="str">
        <f t="shared" si="5"/>
        <v/>
      </c>
      <c r="AJ31" s="1222"/>
      <c r="AK31" s="1223"/>
      <c r="AL31" s="1223"/>
      <c r="AM31" s="1224"/>
      <c r="AO31" s="173"/>
      <c r="AQ31" s="58"/>
      <c r="AR31" s="513"/>
      <c r="AS31" s="244"/>
      <c r="AT31" s="35"/>
      <c r="AU31" s="35"/>
      <c r="AV31" s="35"/>
      <c r="AW31" s="35"/>
      <c r="AX31" s="35"/>
      <c r="AY31" s="35"/>
      <c r="AZ31" s="35"/>
      <c r="BA31" s="35"/>
      <c r="BB31" s="35"/>
      <c r="BC31" s="35"/>
      <c r="BD31" s="35"/>
      <c r="BE31" s="35"/>
      <c r="BF31" s="35"/>
      <c r="BG31" s="35"/>
      <c r="BI31" s="58"/>
      <c r="BJ31" s="58"/>
      <c r="BK31" s="247"/>
      <c r="BL31" s="16"/>
      <c r="BM31" s="16"/>
      <c r="BN31" s="16"/>
      <c r="BO31" s="257"/>
      <c r="BP31" s="257"/>
      <c r="BQ31" s="257"/>
      <c r="BR31" s="257"/>
      <c r="BS31" s="257"/>
      <c r="BT31" s="257"/>
      <c r="BU31" s="257"/>
      <c r="BV31" s="257"/>
      <c r="BW31" s="257"/>
      <c r="BX31" s="257"/>
      <c r="BY31" s="257"/>
      <c r="BZ31" s="258"/>
      <c r="CA31" s="16" t="s">
        <v>3102</v>
      </c>
      <c r="CB31" s="35" t="s">
        <v>172</v>
      </c>
      <c r="CC31" s="35" t="s">
        <v>3301</v>
      </c>
      <c r="CD31" s="35"/>
      <c r="CE31" s="35"/>
      <c r="CF31" s="35"/>
      <c r="CG31" s="20" t="s">
        <v>425</v>
      </c>
      <c r="CH31" s="20" t="s">
        <v>642</v>
      </c>
      <c r="CI31" s="20" t="s">
        <v>683</v>
      </c>
      <c r="CJ31" s="20" t="s">
        <v>717</v>
      </c>
      <c r="CL31" s="20" t="s">
        <v>784</v>
      </c>
      <c r="CM31" s="20" t="s">
        <v>820</v>
      </c>
      <c r="CN31" s="20" t="s">
        <v>880</v>
      </c>
      <c r="CP31" s="20" t="s">
        <v>952</v>
      </c>
      <c r="CQ31" s="20" t="s">
        <v>988</v>
      </c>
      <c r="CR31" s="20" t="s">
        <v>1062</v>
      </c>
      <c r="CS31" s="20" t="s">
        <v>1123</v>
      </c>
      <c r="CT31" s="20" t="s">
        <v>1186</v>
      </c>
      <c r="CU31" s="20" t="s">
        <v>1248</v>
      </c>
      <c r="CZ31" s="20" t="s">
        <v>1369</v>
      </c>
      <c r="DA31" s="20" t="s">
        <v>1447</v>
      </c>
      <c r="DB31" s="20" t="s">
        <v>1490</v>
      </c>
      <c r="DC31" s="20" t="s">
        <v>1536</v>
      </c>
      <c r="DD31" s="20" t="s">
        <v>1607</v>
      </c>
      <c r="DF31" s="20" t="s">
        <v>1641</v>
      </c>
      <c r="DG31" s="20" t="s">
        <v>1679</v>
      </c>
      <c r="DH31" s="20" t="s">
        <v>1754</v>
      </c>
      <c r="DI31" s="20" t="s">
        <v>1803</v>
      </c>
      <c r="DJ31" s="20" t="s">
        <v>1843</v>
      </c>
      <c r="DM31" s="20" t="s">
        <v>1914</v>
      </c>
      <c r="DN31" s="20" t="s">
        <v>1946</v>
      </c>
      <c r="DS31" s="20" t="s">
        <v>2062</v>
      </c>
      <c r="DT31" s="20" t="s">
        <v>2097</v>
      </c>
      <c r="DW31" s="20" t="s">
        <v>2215</v>
      </c>
      <c r="DZ31" s="20" t="s">
        <v>2312</v>
      </c>
      <c r="EA31" s="20" t="s">
        <v>2356</v>
      </c>
      <c r="EB31" s="20" t="s">
        <v>2483</v>
      </c>
      <c r="EC31" s="20" t="s">
        <v>26</v>
      </c>
      <c r="EL31" s="20" t="s">
        <v>172</v>
      </c>
      <c r="EM31" s="20" t="s">
        <v>1677</v>
      </c>
      <c r="ET31" s="20" t="s">
        <v>423</v>
      </c>
      <c r="EU31" s="20" t="s">
        <v>421</v>
      </c>
      <c r="EX31" s="265"/>
      <c r="FG31" s="259"/>
      <c r="FH31" s="259"/>
      <c r="FI31" s="260" t="s">
        <v>2706</v>
      </c>
      <c r="FJ31" s="260"/>
      <c r="FK31" s="260" t="s">
        <v>2638</v>
      </c>
      <c r="FL31" s="244"/>
    </row>
    <row r="32" spans="1:169" s="20" customFormat="1" ht="15" hidden="1" customHeight="1">
      <c r="A32" s="30"/>
      <c r="B32" s="163"/>
      <c r="C32" s="1332"/>
      <c r="D32" s="1025"/>
      <c r="E32" s="1029"/>
      <c r="F32" s="1029"/>
      <c r="G32" s="1029"/>
      <c r="H32" s="1029"/>
      <c r="I32" s="1029"/>
      <c r="J32" s="1029"/>
      <c r="K32" s="1029"/>
      <c r="L32" s="1030"/>
      <c r="M32" s="1016"/>
      <c r="N32" s="1017"/>
      <c r="O32" s="1018"/>
      <c r="P32" s="4" t="str">
        <f t="shared" ref="P32:AI32" si="6">MID($M$29,COLUMN()-15+20,1)</f>
        <v/>
      </c>
      <c r="Q32" s="4" t="str">
        <f t="shared" si="6"/>
        <v/>
      </c>
      <c r="R32" s="4" t="str">
        <f t="shared" si="6"/>
        <v/>
      </c>
      <c r="S32" s="4" t="str">
        <f t="shared" si="6"/>
        <v/>
      </c>
      <c r="T32" s="4" t="str">
        <f t="shared" si="6"/>
        <v/>
      </c>
      <c r="U32" s="4" t="str">
        <f t="shared" si="6"/>
        <v/>
      </c>
      <c r="V32" s="4" t="str">
        <f t="shared" si="6"/>
        <v/>
      </c>
      <c r="W32" s="4" t="str">
        <f t="shared" si="6"/>
        <v/>
      </c>
      <c r="X32" s="4" t="str">
        <f t="shared" si="6"/>
        <v/>
      </c>
      <c r="Y32" s="4" t="str">
        <f t="shared" si="6"/>
        <v/>
      </c>
      <c r="Z32" s="4" t="str">
        <f t="shared" si="6"/>
        <v/>
      </c>
      <c r="AA32" s="4" t="str">
        <f t="shared" si="6"/>
        <v/>
      </c>
      <c r="AB32" s="4" t="str">
        <f t="shared" si="6"/>
        <v/>
      </c>
      <c r="AC32" s="4" t="str">
        <f t="shared" si="6"/>
        <v/>
      </c>
      <c r="AD32" s="4" t="str">
        <f t="shared" si="6"/>
        <v/>
      </c>
      <c r="AE32" s="4" t="str">
        <f t="shared" si="6"/>
        <v/>
      </c>
      <c r="AF32" s="4" t="str">
        <f t="shared" si="6"/>
        <v/>
      </c>
      <c r="AG32" s="4" t="str">
        <f t="shared" si="6"/>
        <v/>
      </c>
      <c r="AH32" s="4" t="str">
        <f t="shared" si="6"/>
        <v/>
      </c>
      <c r="AI32" s="4" t="str">
        <f t="shared" si="6"/>
        <v/>
      </c>
      <c r="AJ32" s="1002"/>
      <c r="AK32" s="1003"/>
      <c r="AL32" s="1003"/>
      <c r="AM32" s="1004"/>
      <c r="AO32" s="173"/>
      <c r="AQ32" s="58"/>
      <c r="AR32" s="242"/>
      <c r="AS32" s="244"/>
      <c r="AT32" s="35"/>
      <c r="AU32" s="35"/>
      <c r="AV32" s="35"/>
      <c r="AW32" s="35"/>
      <c r="AX32" s="35"/>
      <c r="AY32" s="35"/>
      <c r="AZ32" s="35"/>
      <c r="BA32" s="35"/>
      <c r="BB32" s="35"/>
      <c r="BC32" s="35"/>
      <c r="BD32" s="35"/>
      <c r="BE32" s="35"/>
      <c r="BF32" s="35"/>
      <c r="BG32" s="35"/>
      <c r="BI32" s="58"/>
      <c r="BJ32" s="58"/>
      <c r="BK32" s="247"/>
      <c r="BL32" s="16"/>
      <c r="BM32" s="16"/>
      <c r="BN32" s="16"/>
      <c r="BO32" s="257"/>
      <c r="BP32" s="257"/>
      <c r="BQ32" s="257"/>
      <c r="BR32" s="257"/>
      <c r="BS32" s="257"/>
      <c r="BT32" s="257"/>
      <c r="BU32" s="257"/>
      <c r="BV32" s="257"/>
      <c r="BW32" s="257"/>
      <c r="BX32" s="257"/>
      <c r="BY32" s="257"/>
      <c r="BZ32" s="258"/>
      <c r="CA32" s="16" t="s">
        <v>3103</v>
      </c>
      <c r="CB32" s="35" t="s">
        <v>173</v>
      </c>
      <c r="CC32" s="35" t="s">
        <v>3301</v>
      </c>
      <c r="CD32" s="35"/>
      <c r="CE32" s="35"/>
      <c r="CF32" s="35"/>
      <c r="CG32" s="20" t="s">
        <v>426</v>
      </c>
      <c r="CH32" s="20" t="s">
        <v>643</v>
      </c>
      <c r="CI32" s="20" t="s">
        <v>684</v>
      </c>
      <c r="CJ32" s="20" t="s">
        <v>718</v>
      </c>
      <c r="CL32" s="20" t="s">
        <v>785</v>
      </c>
      <c r="CM32" s="20" t="s">
        <v>821</v>
      </c>
      <c r="CN32" s="20" t="s">
        <v>881</v>
      </c>
      <c r="CP32" s="20" t="s">
        <v>953</v>
      </c>
      <c r="CQ32" s="20" t="s">
        <v>989</v>
      </c>
      <c r="CR32" s="20" t="s">
        <v>1063</v>
      </c>
      <c r="CS32" s="20" t="s">
        <v>1124</v>
      </c>
      <c r="CT32" s="20" t="s">
        <v>1187</v>
      </c>
      <c r="CU32" s="20" t="s">
        <v>1249</v>
      </c>
      <c r="CZ32" s="20" t="s">
        <v>1370</v>
      </c>
      <c r="DA32" s="20" t="s">
        <v>1448</v>
      </c>
      <c r="DB32" s="20" t="s">
        <v>1491</v>
      </c>
      <c r="DC32" s="20" t="s">
        <v>1537</v>
      </c>
      <c r="DF32" s="20" t="s">
        <v>1642</v>
      </c>
      <c r="DG32" s="20" t="s">
        <v>1680</v>
      </c>
      <c r="DH32" s="20" t="s">
        <v>1755</v>
      </c>
      <c r="DI32" s="20" t="s">
        <v>1804</v>
      </c>
      <c r="DJ32" s="20" t="s">
        <v>1844</v>
      </c>
      <c r="DM32" s="20" t="s">
        <v>1915</v>
      </c>
      <c r="DN32" s="20" t="s">
        <v>1947</v>
      </c>
      <c r="DS32" s="20" t="s">
        <v>2063</v>
      </c>
      <c r="DT32" s="20" t="s">
        <v>2098</v>
      </c>
      <c r="DW32" s="20" t="s">
        <v>2216</v>
      </c>
      <c r="DZ32" s="20" t="s">
        <v>2313</v>
      </c>
      <c r="EA32" s="20" t="s">
        <v>2357</v>
      </c>
      <c r="EB32" s="20" t="s">
        <v>2484</v>
      </c>
      <c r="EC32" s="20" t="s">
        <v>27</v>
      </c>
      <c r="EL32" s="20" t="s">
        <v>173</v>
      </c>
      <c r="EM32" s="20" t="s">
        <v>1678</v>
      </c>
      <c r="ET32" s="20" t="s">
        <v>424</v>
      </c>
      <c r="EU32" s="20" t="s">
        <v>422</v>
      </c>
      <c r="EX32" s="265"/>
      <c r="FG32" s="259"/>
      <c r="FH32" s="259"/>
      <c r="FI32" s="260" t="s">
        <v>2707</v>
      </c>
      <c r="FJ32" s="260"/>
      <c r="FK32" s="260" t="s">
        <v>2639</v>
      </c>
      <c r="FL32" s="244"/>
    </row>
    <row r="33" spans="1:169" s="20" customFormat="1" ht="15" customHeight="1">
      <c r="A33" s="19"/>
      <c r="B33" s="163"/>
      <c r="C33" s="1332"/>
      <c r="D33" s="879" t="s">
        <v>140</v>
      </c>
      <c r="E33" s="880"/>
      <c r="F33" s="880"/>
      <c r="G33" s="880"/>
      <c r="H33" s="880"/>
      <c r="I33" s="880"/>
      <c r="J33" s="880"/>
      <c r="K33" s="880"/>
      <c r="L33" s="881"/>
      <c r="M33" s="1042"/>
      <c r="N33" s="1043"/>
      <c r="O33" s="1043"/>
      <c r="P33" s="1043"/>
      <c r="Q33" s="1043"/>
      <c r="R33" s="1043"/>
      <c r="S33" s="1043"/>
      <c r="T33" s="1043"/>
      <c r="U33" s="1043"/>
      <c r="V33" s="1043"/>
      <c r="W33" s="1043"/>
      <c r="X33" s="1043"/>
      <c r="Y33" s="1043"/>
      <c r="Z33" s="1044"/>
      <c r="AA33" s="831" t="s">
        <v>2405</v>
      </c>
      <c r="AB33" s="831"/>
      <c r="AC33" s="831"/>
      <c r="AD33" s="831"/>
      <c r="AE33" s="831"/>
      <c r="AF33" s="831"/>
      <c r="AG33" s="831"/>
      <c r="AH33" s="831"/>
      <c r="AI33" s="831"/>
      <c r="AJ33" s="831"/>
      <c r="AK33" s="831"/>
      <c r="AL33" s="831"/>
      <c r="AM33" s="832"/>
      <c r="AO33" s="173"/>
      <c r="AQ33" s="58"/>
      <c r="AR33" s="242"/>
      <c r="AS33" s="513"/>
      <c r="AT33" s="516"/>
      <c r="AU33" s="516"/>
      <c r="AV33" s="516"/>
      <c r="AW33" s="516"/>
      <c r="AX33" s="516"/>
      <c r="AY33" s="516"/>
      <c r="AZ33" s="516"/>
      <c r="BA33" s="516"/>
      <c r="BB33" s="516"/>
      <c r="BC33" s="516"/>
      <c r="BD33" s="516"/>
      <c r="BE33" s="516"/>
      <c r="BF33" s="516"/>
      <c r="BG33" s="516"/>
      <c r="BI33" s="58"/>
      <c r="BJ33" s="58"/>
      <c r="BK33" s="247"/>
      <c r="BL33" s="266"/>
      <c r="BM33" s="16"/>
      <c r="BN33" s="16"/>
      <c r="BO33" s="257"/>
      <c r="BP33" s="257"/>
      <c r="BQ33" s="257"/>
      <c r="BR33" s="257"/>
      <c r="BS33" s="257"/>
      <c r="BT33" s="257"/>
      <c r="BU33" s="257"/>
      <c r="BV33" s="257"/>
      <c r="BW33" s="257"/>
      <c r="BX33" s="257"/>
      <c r="BY33" s="257"/>
      <c r="BZ33" s="258"/>
      <c r="CA33" s="16" t="s">
        <v>3104</v>
      </c>
      <c r="CB33" s="35" t="s">
        <v>174</v>
      </c>
      <c r="CC33" s="35" t="s">
        <v>3303</v>
      </c>
      <c r="CD33" s="35"/>
      <c r="CE33" s="35"/>
      <c r="CF33" s="35"/>
      <c r="CG33" s="20" t="s">
        <v>427</v>
      </c>
      <c r="CH33" s="20" t="s">
        <v>644</v>
      </c>
      <c r="CI33" s="20" t="s">
        <v>685</v>
      </c>
      <c r="CJ33" s="20" t="s">
        <v>719</v>
      </c>
      <c r="CL33" s="20" t="s">
        <v>786</v>
      </c>
      <c r="CM33" s="20" t="s">
        <v>822</v>
      </c>
      <c r="CN33" s="20" t="s">
        <v>882</v>
      </c>
      <c r="CP33" s="20" t="s">
        <v>954</v>
      </c>
      <c r="CQ33" s="20" t="s">
        <v>990</v>
      </c>
      <c r="CR33" s="20" t="s">
        <v>1064</v>
      </c>
      <c r="CS33" s="20" t="s">
        <v>1125</v>
      </c>
      <c r="CT33" s="20" t="s">
        <v>1188</v>
      </c>
      <c r="CU33" s="20" t="s">
        <v>1250</v>
      </c>
      <c r="CZ33" s="20" t="s">
        <v>1371</v>
      </c>
      <c r="DA33" s="20" t="s">
        <v>1449</v>
      </c>
      <c r="DB33" s="20" t="s">
        <v>1492</v>
      </c>
      <c r="DC33" s="20" t="s">
        <v>1538</v>
      </c>
      <c r="DF33" s="20" t="s">
        <v>1643</v>
      </c>
      <c r="DG33" s="20" t="s">
        <v>1681</v>
      </c>
      <c r="DH33" s="20" t="s">
        <v>1756</v>
      </c>
      <c r="DI33" s="20" t="s">
        <v>1805</v>
      </c>
      <c r="DM33" s="20" t="s">
        <v>1916</v>
      </c>
      <c r="DN33" s="20" t="s">
        <v>1948</v>
      </c>
      <c r="DS33" s="20" t="s">
        <v>2064</v>
      </c>
      <c r="DT33" s="20" t="s">
        <v>2099</v>
      </c>
      <c r="DW33" s="20" t="s">
        <v>2217</v>
      </c>
      <c r="DZ33" s="20" t="s">
        <v>2314</v>
      </c>
      <c r="EA33" s="20" t="s">
        <v>2358</v>
      </c>
      <c r="EB33" s="20" t="s">
        <v>2485</v>
      </c>
      <c r="EC33" s="20" t="s">
        <v>28</v>
      </c>
      <c r="EL33" s="20" t="s">
        <v>174</v>
      </c>
      <c r="EM33" s="20" t="s">
        <v>1679</v>
      </c>
      <c r="ET33" s="20" t="s">
        <v>425</v>
      </c>
      <c r="EU33" s="20" t="s">
        <v>423</v>
      </c>
      <c r="EX33" s="265"/>
      <c r="FG33" s="259"/>
      <c r="FH33" s="259"/>
      <c r="FI33" s="260" t="s">
        <v>2708</v>
      </c>
      <c r="FJ33" s="260"/>
      <c r="FK33" s="260" t="s">
        <v>2640</v>
      </c>
      <c r="FL33" s="244"/>
    </row>
    <row r="34" spans="1:169" s="20" customFormat="1" ht="15" customHeight="1">
      <c r="A34" s="19"/>
      <c r="B34" s="163"/>
      <c r="C34" s="1332"/>
      <c r="D34" s="1045" t="s">
        <v>598</v>
      </c>
      <c r="E34" s="1046"/>
      <c r="F34" s="1046"/>
      <c r="G34" s="1046"/>
      <c r="H34" s="1046"/>
      <c r="I34" s="1046"/>
      <c r="J34" s="1046"/>
      <c r="K34" s="1046"/>
      <c r="L34" s="1047"/>
      <c r="M34" s="856"/>
      <c r="N34" s="856"/>
      <c r="O34" s="51" t="s">
        <v>2436</v>
      </c>
      <c r="P34" s="856"/>
      <c r="Q34" s="856"/>
      <c r="R34" s="856"/>
      <c r="S34" s="51" t="s">
        <v>2437</v>
      </c>
      <c r="T34" s="856"/>
      <c r="U34" s="856"/>
      <c r="V34" s="856"/>
      <c r="W34" s="1058"/>
      <c r="X34" s="943"/>
      <c r="Y34" s="943"/>
      <c r="Z34" s="943"/>
      <c r="AA34" s="943"/>
      <c r="AB34" s="943"/>
      <c r="AC34" s="943"/>
      <c r="AD34" s="943"/>
      <c r="AE34" s="943"/>
      <c r="AF34" s="943"/>
      <c r="AG34" s="943"/>
      <c r="AH34" s="943"/>
      <c r="AI34" s="943"/>
      <c r="AJ34" s="943"/>
      <c r="AK34" s="943"/>
      <c r="AL34" s="943"/>
      <c r="AM34" s="944"/>
      <c r="AO34" s="173"/>
      <c r="AQ34" s="58"/>
      <c r="AR34" s="242"/>
      <c r="AS34" s="513"/>
      <c r="AT34" s="516"/>
      <c r="AU34" s="516"/>
      <c r="AV34" s="516"/>
      <c r="AW34" s="516"/>
      <c r="AX34" s="516"/>
      <c r="AY34" s="516"/>
      <c r="AZ34" s="516"/>
      <c r="BA34" s="516"/>
      <c r="BB34" s="516"/>
      <c r="BC34" s="516"/>
      <c r="BD34" s="516"/>
      <c r="BE34" s="516"/>
      <c r="BF34" s="516"/>
      <c r="BG34" s="516"/>
      <c r="BI34" s="58"/>
      <c r="BJ34" s="58"/>
      <c r="BK34" s="247"/>
      <c r="BL34" s="17" t="str">
        <f>IF(T34="","",M34&amp;O34&amp;P34&amp;S34&amp;T34)</f>
        <v/>
      </c>
      <c r="BM34" s="16"/>
      <c r="BN34" s="16"/>
      <c r="BO34" s="257"/>
      <c r="BP34" s="257"/>
      <c r="BQ34" s="257"/>
      <c r="BR34" s="257"/>
      <c r="BS34" s="257"/>
      <c r="BT34" s="257"/>
      <c r="BU34" s="257"/>
      <c r="BV34" s="257"/>
      <c r="BW34" s="257"/>
      <c r="BX34" s="257"/>
      <c r="BY34" s="257"/>
      <c r="BZ34" s="258"/>
      <c r="CA34" s="16" t="s">
        <v>3105</v>
      </c>
      <c r="CB34" s="35" t="s">
        <v>175</v>
      </c>
      <c r="CC34" s="35" t="s">
        <v>3303</v>
      </c>
      <c r="CD34" s="35"/>
      <c r="CE34" s="35"/>
      <c r="CF34" s="35"/>
      <c r="CG34" s="20" t="s">
        <v>428</v>
      </c>
      <c r="CH34" s="20" t="s">
        <v>645</v>
      </c>
      <c r="CI34" s="20" t="s">
        <v>686</v>
      </c>
      <c r="CJ34" s="20" t="s">
        <v>720</v>
      </c>
      <c r="CL34" s="20" t="s">
        <v>787</v>
      </c>
      <c r="CM34" s="20" t="s">
        <v>823</v>
      </c>
      <c r="CN34" s="20" t="s">
        <v>883</v>
      </c>
      <c r="CP34" s="20" t="s">
        <v>955</v>
      </c>
      <c r="CQ34" s="20" t="s">
        <v>991</v>
      </c>
      <c r="CR34" s="20" t="s">
        <v>1065</v>
      </c>
      <c r="CS34" s="20" t="s">
        <v>1126</v>
      </c>
      <c r="CT34" s="20" t="s">
        <v>1189</v>
      </c>
      <c r="CU34" s="20" t="s">
        <v>1251</v>
      </c>
      <c r="CZ34" s="20" t="s">
        <v>1372</v>
      </c>
      <c r="DA34" s="20" t="s">
        <v>1450</v>
      </c>
      <c r="DB34" s="20" t="s">
        <v>1493</v>
      </c>
      <c r="DC34" s="20" t="s">
        <v>1539</v>
      </c>
      <c r="DF34" s="20" t="s">
        <v>1644</v>
      </c>
      <c r="DG34" s="20" t="s">
        <v>1682</v>
      </c>
      <c r="DH34" s="20" t="s">
        <v>1757</v>
      </c>
      <c r="DI34" s="20" t="s">
        <v>1806</v>
      </c>
      <c r="DS34" s="20" t="s">
        <v>2065</v>
      </c>
      <c r="DT34" s="20" t="s">
        <v>2100</v>
      </c>
      <c r="DW34" s="20" t="s">
        <v>2218</v>
      </c>
      <c r="DZ34" s="20" t="s">
        <v>2315</v>
      </c>
      <c r="EB34" s="20" t="s">
        <v>2486</v>
      </c>
      <c r="EC34" s="20" t="s">
        <v>29</v>
      </c>
      <c r="EL34" s="20" t="s">
        <v>175</v>
      </c>
      <c r="EM34" s="20" t="s">
        <v>1680</v>
      </c>
      <c r="ET34" s="20" t="s">
        <v>426</v>
      </c>
      <c r="EU34" s="20" t="s">
        <v>424</v>
      </c>
      <c r="EX34" s="265"/>
      <c r="FG34" s="259"/>
      <c r="FH34" s="259"/>
      <c r="FI34" s="260" t="s">
        <v>2709</v>
      </c>
      <c r="FJ34" s="259"/>
      <c r="FK34" s="259"/>
      <c r="FL34" s="244"/>
    </row>
    <row r="35" spans="1:169" s="20" customFormat="1" ht="15" hidden="1" customHeight="1">
      <c r="A35" s="30"/>
      <c r="B35" s="163"/>
      <c r="C35" s="1332"/>
      <c r="D35" s="1035"/>
      <c r="E35" s="1036"/>
      <c r="F35" s="1036"/>
      <c r="G35" s="1036"/>
      <c r="H35" s="1036"/>
      <c r="I35" s="1036"/>
      <c r="J35" s="1036"/>
      <c r="K35" s="1036"/>
      <c r="L35" s="1037"/>
      <c r="M35" s="1038" t="s">
        <v>71</v>
      </c>
      <c r="N35" s="955"/>
      <c r="O35" s="956"/>
      <c r="P35" s="5"/>
      <c r="Q35" s="5"/>
      <c r="R35" s="5"/>
      <c r="S35" s="5" t="str">
        <f t="shared" ref="S35:AB35" si="7">MID($BL$34,COLUMN()-15,1)</f>
        <v/>
      </c>
      <c r="T35" s="5"/>
      <c r="U35" s="5"/>
      <c r="V35" s="5"/>
      <c r="W35" s="5" t="str">
        <f t="shared" si="7"/>
        <v/>
      </c>
      <c r="X35" s="5" t="str">
        <f t="shared" si="7"/>
        <v/>
      </c>
      <c r="Y35" s="5" t="str">
        <f t="shared" si="7"/>
        <v/>
      </c>
      <c r="Z35" s="5" t="str">
        <f t="shared" si="7"/>
        <v/>
      </c>
      <c r="AA35" s="5" t="str">
        <f t="shared" si="7"/>
        <v/>
      </c>
      <c r="AB35" s="5" t="str">
        <f t="shared" si="7"/>
        <v/>
      </c>
      <c r="AC35" s="957"/>
      <c r="AD35" s="958"/>
      <c r="AE35" s="958"/>
      <c r="AF35" s="958"/>
      <c r="AG35" s="958"/>
      <c r="AH35" s="958"/>
      <c r="AI35" s="958"/>
      <c r="AJ35" s="958"/>
      <c r="AK35" s="958"/>
      <c r="AL35" s="958"/>
      <c r="AM35" s="959"/>
      <c r="AO35" s="173"/>
      <c r="AQ35" s="58"/>
      <c r="AR35" s="242"/>
      <c r="AS35" s="244"/>
      <c r="AT35" s="35"/>
      <c r="AU35" s="35"/>
      <c r="AV35" s="35"/>
      <c r="AW35" s="35"/>
      <c r="AX35" s="35"/>
      <c r="AY35" s="35"/>
      <c r="AZ35" s="35"/>
      <c r="BA35" s="35"/>
      <c r="BB35" s="35"/>
      <c r="BC35" s="35"/>
      <c r="BD35" s="35"/>
      <c r="BE35" s="35"/>
      <c r="BF35" s="35"/>
      <c r="BG35" s="35"/>
      <c r="BI35" s="58"/>
      <c r="BJ35" s="58"/>
      <c r="BK35" s="247"/>
      <c r="BL35" s="266"/>
      <c r="BM35" s="16"/>
      <c r="BN35" s="16"/>
      <c r="BO35" s="257"/>
      <c r="BP35" s="257"/>
      <c r="BQ35" s="257"/>
      <c r="BR35" s="257"/>
      <c r="BS35" s="257"/>
      <c r="BT35" s="257"/>
      <c r="BU35" s="257"/>
      <c r="BV35" s="257"/>
      <c r="BW35" s="257"/>
      <c r="BX35" s="257"/>
      <c r="BY35" s="257"/>
      <c r="BZ35" s="258"/>
      <c r="CA35" s="16" t="s">
        <v>3106</v>
      </c>
      <c r="CB35" s="35" t="s">
        <v>176</v>
      </c>
      <c r="CC35" s="35" t="s">
        <v>3303</v>
      </c>
      <c r="CD35" s="35"/>
      <c r="CE35" s="35"/>
      <c r="CF35" s="35"/>
      <c r="CG35" s="20" t="s">
        <v>429</v>
      </c>
      <c r="CH35" s="20" t="s">
        <v>646</v>
      </c>
      <c r="CI35" s="20" t="s">
        <v>687</v>
      </c>
      <c r="CJ35" s="20" t="s">
        <v>721</v>
      </c>
      <c r="CL35" s="20" t="s">
        <v>788</v>
      </c>
      <c r="CM35" s="20" t="s">
        <v>824</v>
      </c>
      <c r="CN35" s="20" t="s">
        <v>884</v>
      </c>
      <c r="CP35" s="20" t="s">
        <v>956</v>
      </c>
      <c r="CQ35" s="20" t="s">
        <v>992</v>
      </c>
      <c r="CR35" s="20" t="s">
        <v>1066</v>
      </c>
      <c r="CS35" s="20" t="s">
        <v>1127</v>
      </c>
      <c r="CT35" s="20" t="s">
        <v>1190</v>
      </c>
      <c r="CU35" s="20" t="s">
        <v>1252</v>
      </c>
      <c r="CZ35" s="20" t="s">
        <v>1373</v>
      </c>
      <c r="DA35" s="20" t="s">
        <v>1451</v>
      </c>
      <c r="DB35" s="20" t="s">
        <v>1494</v>
      </c>
      <c r="DC35" s="20" t="s">
        <v>1540</v>
      </c>
      <c r="DF35" s="20" t="s">
        <v>1645</v>
      </c>
      <c r="DG35" s="20" t="s">
        <v>1683</v>
      </c>
      <c r="DH35" s="20" t="s">
        <v>1758</v>
      </c>
      <c r="DI35" s="20" t="s">
        <v>1807</v>
      </c>
      <c r="DS35" s="20" t="s">
        <v>2066</v>
      </c>
      <c r="DT35" s="20" t="s">
        <v>2101</v>
      </c>
      <c r="DW35" s="20" t="s">
        <v>2219</v>
      </c>
      <c r="DZ35" s="20" t="s">
        <v>2316</v>
      </c>
      <c r="EB35" s="20" t="s">
        <v>2487</v>
      </c>
      <c r="EC35" s="20" t="s">
        <v>30</v>
      </c>
      <c r="EL35" s="20" t="s">
        <v>176</v>
      </c>
      <c r="EM35" s="20" t="s">
        <v>1681</v>
      </c>
      <c r="ET35" s="20" t="s">
        <v>427</v>
      </c>
      <c r="EU35" s="20" t="s">
        <v>425</v>
      </c>
      <c r="EW35" s="20" t="s">
        <v>2641</v>
      </c>
      <c r="EX35" s="265"/>
      <c r="FG35" s="259"/>
      <c r="FH35" s="259"/>
      <c r="FI35" s="260" t="s">
        <v>2710</v>
      </c>
      <c r="FJ35" s="259"/>
      <c r="FK35" s="259"/>
      <c r="FL35" s="244"/>
    </row>
    <row r="36" spans="1:169" s="244" customFormat="1" ht="15" customHeight="1">
      <c r="A36" s="19"/>
      <c r="B36" s="163"/>
      <c r="C36" s="1332"/>
      <c r="D36" s="1059" t="s">
        <v>2534</v>
      </c>
      <c r="E36" s="1060"/>
      <c r="F36" s="1060"/>
      <c r="G36" s="1060"/>
      <c r="H36" s="1060"/>
      <c r="I36" s="1060"/>
      <c r="J36" s="1060"/>
      <c r="K36" s="1060"/>
      <c r="L36" s="1061"/>
      <c r="M36" s="1221"/>
      <c r="N36" s="1221"/>
      <c r="O36" s="25" t="s">
        <v>2436</v>
      </c>
      <c r="P36" s="849"/>
      <c r="Q36" s="847"/>
      <c r="R36" s="848"/>
      <c r="S36" s="25" t="s">
        <v>2437</v>
      </c>
      <c r="T36" s="1221"/>
      <c r="U36" s="1221"/>
      <c r="V36" s="1221"/>
      <c r="W36" s="1155"/>
      <c r="X36" s="595"/>
      <c r="Y36" s="595"/>
      <c r="Z36" s="595"/>
      <c r="AA36" s="595"/>
      <c r="AB36" s="595"/>
      <c r="AC36" s="595"/>
      <c r="AD36" s="595"/>
      <c r="AE36" s="595"/>
      <c r="AF36" s="595"/>
      <c r="AG36" s="595"/>
      <c r="AH36" s="595"/>
      <c r="AI36" s="595"/>
      <c r="AJ36" s="595"/>
      <c r="AK36" s="595"/>
      <c r="AL36" s="595"/>
      <c r="AM36" s="1280"/>
      <c r="AN36" s="20"/>
      <c r="AO36" s="173"/>
      <c r="AP36" s="20"/>
      <c r="AQ36" s="58"/>
      <c r="AR36" s="242"/>
      <c r="AS36" s="513"/>
      <c r="AT36" s="516"/>
      <c r="AU36" s="516"/>
      <c r="AV36" s="516"/>
      <c r="AW36" s="516"/>
      <c r="AX36" s="516"/>
      <c r="AY36" s="516"/>
      <c r="AZ36" s="516"/>
      <c r="BA36" s="516"/>
      <c r="BB36" s="516"/>
      <c r="BC36" s="516"/>
      <c r="BD36" s="516"/>
      <c r="BE36" s="516"/>
      <c r="BF36" s="516"/>
      <c r="BG36" s="516"/>
      <c r="BH36" s="20"/>
      <c r="BI36" s="58"/>
      <c r="BJ36" s="58"/>
      <c r="BK36" s="247"/>
      <c r="BL36" s="17" t="str">
        <f>IF(T36="","",M36&amp;O36&amp;P36&amp;S36&amp;T36)</f>
        <v/>
      </c>
      <c r="BM36" s="16"/>
      <c r="BN36" s="16"/>
      <c r="BO36" s="257"/>
      <c r="BP36" s="257"/>
      <c r="BQ36" s="257"/>
      <c r="BR36" s="257"/>
      <c r="BS36" s="257"/>
      <c r="BT36" s="257"/>
      <c r="BU36" s="257"/>
      <c r="BV36" s="257"/>
      <c r="BW36" s="257"/>
      <c r="BX36" s="257"/>
      <c r="BY36" s="257"/>
      <c r="BZ36" s="268"/>
      <c r="CA36" s="16" t="s">
        <v>3121</v>
      </c>
      <c r="CB36" s="35" t="s">
        <v>177</v>
      </c>
      <c r="CC36" s="35" t="s">
        <v>3303</v>
      </c>
      <c r="CD36" s="35"/>
      <c r="CE36" s="35"/>
      <c r="CF36" s="35"/>
      <c r="CG36" s="20" t="s">
        <v>430</v>
      </c>
      <c r="CH36" s="20" t="s">
        <v>647</v>
      </c>
      <c r="CI36" s="20"/>
      <c r="CJ36" s="20" t="s">
        <v>722</v>
      </c>
      <c r="CK36" s="20"/>
      <c r="CL36" s="20" t="s">
        <v>789</v>
      </c>
      <c r="CM36" s="20" t="s">
        <v>825</v>
      </c>
      <c r="CN36" s="20" t="s">
        <v>885</v>
      </c>
      <c r="CO36" s="20"/>
      <c r="CP36" s="20" t="s">
        <v>957</v>
      </c>
      <c r="CQ36" s="20" t="s">
        <v>993</v>
      </c>
      <c r="CR36" s="20" t="s">
        <v>1067</v>
      </c>
      <c r="CS36" s="20" t="s">
        <v>1128</v>
      </c>
      <c r="CT36" s="20" t="s">
        <v>1191</v>
      </c>
      <c r="CU36" s="20" t="s">
        <v>1253</v>
      </c>
      <c r="CV36" s="20"/>
      <c r="CW36" s="20"/>
      <c r="CX36" s="20"/>
      <c r="CY36" s="20"/>
      <c r="CZ36" s="20" t="s">
        <v>1374</v>
      </c>
      <c r="DA36" s="20" t="s">
        <v>1452</v>
      </c>
      <c r="DB36" s="20" t="s">
        <v>1495</v>
      </c>
      <c r="DC36" s="20" t="s">
        <v>1541</v>
      </c>
      <c r="DD36" s="20"/>
      <c r="DE36" s="20"/>
      <c r="DF36" s="20" t="s">
        <v>1646</v>
      </c>
      <c r="DG36" s="20" t="s">
        <v>1684</v>
      </c>
      <c r="DH36" s="20" t="s">
        <v>1759</v>
      </c>
      <c r="DI36" s="20" t="s">
        <v>1808</v>
      </c>
      <c r="DJ36" s="20"/>
      <c r="DK36" s="20"/>
      <c r="DL36" s="20"/>
      <c r="DM36" s="20"/>
      <c r="DN36" s="20"/>
      <c r="DO36" s="20"/>
      <c r="DP36" s="20"/>
      <c r="DQ36" s="20"/>
      <c r="DR36" s="20"/>
      <c r="DS36" s="20" t="s">
        <v>2067</v>
      </c>
      <c r="DT36" s="20" t="s">
        <v>2102</v>
      </c>
      <c r="DU36" s="20"/>
      <c r="DV36" s="20"/>
      <c r="DW36" s="20" t="s">
        <v>2220</v>
      </c>
      <c r="DX36" s="20"/>
      <c r="DY36" s="20"/>
      <c r="DZ36" s="20" t="s">
        <v>2317</v>
      </c>
      <c r="EA36" s="20"/>
      <c r="EB36" s="20" t="s">
        <v>2488</v>
      </c>
      <c r="EC36" s="20" t="s">
        <v>31</v>
      </c>
      <c r="ED36" s="20"/>
      <c r="EE36" s="20"/>
      <c r="EF36" s="20"/>
      <c r="EG36" s="20"/>
      <c r="EH36" s="20"/>
      <c r="EI36" s="20"/>
      <c r="EJ36" s="20"/>
      <c r="EK36" s="20"/>
      <c r="EL36" s="20" t="s">
        <v>177</v>
      </c>
      <c r="EM36" s="20" t="s">
        <v>1682</v>
      </c>
      <c r="EO36" s="20"/>
      <c r="EP36" s="20"/>
      <c r="EQ36" s="20"/>
      <c r="ER36" s="20"/>
      <c r="ES36" s="20"/>
      <c r="ET36" s="20" t="s">
        <v>428</v>
      </c>
      <c r="EU36" s="20" t="s">
        <v>426</v>
      </c>
      <c r="EX36" s="242"/>
      <c r="FG36" s="269"/>
      <c r="FH36" s="269"/>
      <c r="FI36" s="260" t="s">
        <v>2711</v>
      </c>
      <c r="FJ36" s="269"/>
      <c r="FK36" s="269"/>
      <c r="FM36" s="20"/>
    </row>
    <row r="37" spans="1:169" s="244" customFormat="1" ht="15" customHeight="1">
      <c r="A37" s="19"/>
      <c r="B37" s="163"/>
      <c r="C37" s="1332"/>
      <c r="D37" s="1059" t="s">
        <v>3269</v>
      </c>
      <c r="E37" s="1060"/>
      <c r="F37" s="1060"/>
      <c r="G37" s="1060"/>
      <c r="H37" s="1060"/>
      <c r="I37" s="1060"/>
      <c r="J37" s="1060"/>
      <c r="K37" s="1060"/>
      <c r="L37" s="1061"/>
      <c r="M37" s="994" t="s">
        <v>2438</v>
      </c>
      <c r="N37" s="828"/>
      <c r="O37" s="828"/>
      <c r="P37" s="978"/>
      <c r="Q37" s="979"/>
      <c r="R37" s="49" t="s">
        <v>77</v>
      </c>
      <c r="S37" s="978"/>
      <c r="T37" s="979"/>
      <c r="U37" s="48" t="s">
        <v>78</v>
      </c>
      <c r="V37" s="978"/>
      <c r="W37" s="979"/>
      <c r="X37" s="48" t="s">
        <v>79</v>
      </c>
      <c r="Y37" s="49"/>
      <c r="Z37" s="49"/>
      <c r="AA37" s="49"/>
      <c r="AB37" s="49"/>
      <c r="AC37" s="49"/>
      <c r="AD37" s="49"/>
      <c r="AE37" s="49"/>
      <c r="AF37" s="49"/>
      <c r="AG37" s="49"/>
      <c r="AH37" s="49"/>
      <c r="AI37" s="49"/>
      <c r="AJ37" s="49"/>
      <c r="AK37" s="49"/>
      <c r="AL37" s="49"/>
      <c r="AM37" s="145"/>
      <c r="AN37" s="20"/>
      <c r="AO37" s="173"/>
      <c r="AP37" s="20"/>
      <c r="AQ37" s="58"/>
      <c r="AR37" s="517"/>
      <c r="AS37" s="513"/>
      <c r="AT37" s="516"/>
      <c r="AU37" s="516"/>
      <c r="AV37" s="516"/>
      <c r="AW37" s="516"/>
      <c r="AX37" s="516"/>
      <c r="AY37" s="516"/>
      <c r="AZ37" s="516"/>
      <c r="BA37" s="516"/>
      <c r="BB37" s="516"/>
      <c r="BC37" s="516"/>
      <c r="BD37" s="516"/>
      <c r="BE37" s="516"/>
      <c r="BF37" s="516"/>
      <c r="BG37" s="516"/>
      <c r="BH37" s="20"/>
      <c r="BI37" s="58"/>
      <c r="BJ37" s="58"/>
      <c r="BK37" s="247"/>
      <c r="BL37" s="267" t="str">
        <f>IF(V37="","　　　年　　月　　日",M37&amp;P37&amp;R37&amp;S37&amp;U37&amp;V37&amp;X37)</f>
        <v>　　　年　　月　　日</v>
      </c>
      <c r="BM37" s="257"/>
      <c r="BN37" s="16"/>
      <c r="BO37" s="257"/>
      <c r="BP37" s="257"/>
      <c r="BQ37" s="257"/>
      <c r="BR37" s="257"/>
      <c r="BS37" s="257"/>
      <c r="BT37" s="257"/>
      <c r="BU37" s="257"/>
      <c r="BV37" s="257"/>
      <c r="BW37" s="257"/>
      <c r="BX37" s="257"/>
      <c r="BY37" s="257"/>
      <c r="BZ37" s="258"/>
      <c r="CA37" s="16" t="s">
        <v>3107</v>
      </c>
      <c r="CB37" s="35" t="s">
        <v>178</v>
      </c>
      <c r="CC37" s="35" t="s">
        <v>3303</v>
      </c>
      <c r="CD37" s="35"/>
      <c r="CE37" s="35"/>
      <c r="CF37" s="35"/>
      <c r="CG37" s="20" t="s">
        <v>431</v>
      </c>
      <c r="CH37" s="20" t="s">
        <v>648</v>
      </c>
      <c r="CI37" s="20"/>
      <c r="CJ37" s="20" t="s">
        <v>723</v>
      </c>
      <c r="CK37" s="20"/>
      <c r="CL37" s="20" t="s">
        <v>790</v>
      </c>
      <c r="CM37" s="20" t="s">
        <v>826</v>
      </c>
      <c r="CN37" s="20" t="s">
        <v>886</v>
      </c>
      <c r="CO37" s="20"/>
      <c r="CP37" s="20" t="s">
        <v>958</v>
      </c>
      <c r="CQ37" s="20" t="s">
        <v>994</v>
      </c>
      <c r="CR37" s="20" t="s">
        <v>1068</v>
      </c>
      <c r="CS37" s="20" t="s">
        <v>1129</v>
      </c>
      <c r="CT37" s="20" t="s">
        <v>1192</v>
      </c>
      <c r="CU37" s="20" t="s">
        <v>1254</v>
      </c>
      <c r="CV37" s="20"/>
      <c r="CW37" s="20"/>
      <c r="CX37" s="20"/>
      <c r="CY37" s="20"/>
      <c r="CZ37" s="20" t="s">
        <v>1375</v>
      </c>
      <c r="DA37" s="20" t="s">
        <v>1453</v>
      </c>
      <c r="DB37" s="20" t="s">
        <v>1496</v>
      </c>
      <c r="DC37" s="20" t="s">
        <v>1542</v>
      </c>
      <c r="DD37" s="20"/>
      <c r="DE37" s="20"/>
      <c r="DF37" s="20" t="s">
        <v>1647</v>
      </c>
      <c r="DG37" s="20" t="s">
        <v>1685</v>
      </c>
      <c r="DH37" s="20" t="s">
        <v>1760</v>
      </c>
      <c r="DI37" s="20" t="s">
        <v>1809</v>
      </c>
      <c r="DJ37" s="20"/>
      <c r="DK37" s="20"/>
      <c r="DL37" s="20"/>
      <c r="DM37" s="20"/>
      <c r="DN37" s="20"/>
      <c r="DO37" s="20"/>
      <c r="DP37" s="20"/>
      <c r="DQ37" s="20"/>
      <c r="DR37" s="20"/>
      <c r="DS37" s="20"/>
      <c r="DT37" s="20" t="s">
        <v>2103</v>
      </c>
      <c r="DU37" s="20"/>
      <c r="DV37" s="20"/>
      <c r="DW37" s="20" t="s">
        <v>2221</v>
      </c>
      <c r="DX37" s="20"/>
      <c r="DY37" s="20"/>
      <c r="DZ37" s="20" t="s">
        <v>2318</v>
      </c>
      <c r="EA37" s="20"/>
      <c r="EB37" s="20" t="s">
        <v>2489</v>
      </c>
      <c r="EC37" s="20" t="s">
        <v>32</v>
      </c>
      <c r="ED37" s="20"/>
      <c r="EE37" s="20"/>
      <c r="EF37" s="20"/>
      <c r="EG37" s="20"/>
      <c r="EH37" s="20"/>
      <c r="EI37" s="20"/>
      <c r="EJ37" s="20"/>
      <c r="EK37" s="20"/>
      <c r="EL37" s="20" t="s">
        <v>178</v>
      </c>
      <c r="EM37" s="20" t="s">
        <v>1683</v>
      </c>
      <c r="EO37" s="20"/>
      <c r="EP37" s="20"/>
      <c r="EQ37" s="20"/>
      <c r="ER37" s="20"/>
      <c r="ES37" s="20"/>
      <c r="ET37" s="20" t="s">
        <v>429</v>
      </c>
      <c r="EU37" s="20" t="s">
        <v>427</v>
      </c>
      <c r="EX37" s="242"/>
      <c r="FG37" s="269"/>
      <c r="FH37" s="269"/>
      <c r="FI37" s="20" t="s">
        <v>2712</v>
      </c>
      <c r="FJ37" s="269"/>
      <c r="FK37" s="269"/>
      <c r="FM37" s="20"/>
    </row>
    <row r="38" spans="1:169" s="244" customFormat="1" ht="15" hidden="1" customHeight="1">
      <c r="A38" s="30"/>
      <c r="B38" s="163"/>
      <c r="C38" s="1332"/>
      <c r="D38" s="1045" t="s">
        <v>2502</v>
      </c>
      <c r="E38" s="1333"/>
      <c r="F38" s="1333"/>
      <c r="G38" s="1333"/>
      <c r="H38" s="1333"/>
      <c r="I38" s="1333"/>
      <c r="J38" s="1333"/>
      <c r="K38" s="1333"/>
      <c r="L38" s="1334"/>
      <c r="M38" s="1151"/>
      <c r="N38" s="1065"/>
      <c r="O38" s="1173" t="s">
        <v>191</v>
      </c>
      <c r="P38" s="1174"/>
      <c r="Q38" s="1172" t="s">
        <v>2503</v>
      </c>
      <c r="R38" s="1172"/>
      <c r="S38" s="1172"/>
      <c r="T38" s="1172"/>
      <c r="U38" s="1172"/>
      <c r="V38" s="1172"/>
      <c r="W38" s="1172"/>
      <c r="X38" s="1172"/>
      <c r="Y38" s="1172"/>
      <c r="Z38" s="1172"/>
      <c r="AA38" s="1172"/>
      <c r="AB38" s="1172"/>
      <c r="AC38" s="1172"/>
      <c r="AD38" s="1172"/>
      <c r="AE38" s="1303"/>
      <c r="AF38" s="1151"/>
      <c r="AG38" s="1265"/>
      <c r="AH38" s="1173" t="s">
        <v>191</v>
      </c>
      <c r="AI38" s="1174"/>
      <c r="AJ38" s="1174"/>
      <c r="AK38" s="1174"/>
      <c r="AL38" s="1174"/>
      <c r="AM38" s="1202"/>
      <c r="AN38" s="20"/>
      <c r="AO38" s="173"/>
      <c r="AP38" s="20"/>
      <c r="AQ38" s="58"/>
      <c r="AR38" s="514"/>
      <c r="AS38" s="515"/>
      <c r="AT38" s="516"/>
      <c r="AU38" s="516"/>
      <c r="AV38" s="516"/>
      <c r="AW38" s="516"/>
      <c r="AX38" s="516"/>
      <c r="AY38" s="516"/>
      <c r="AZ38" s="516"/>
      <c r="BA38" s="516"/>
      <c r="BB38" s="516"/>
      <c r="BC38" s="516"/>
      <c r="BD38" s="516"/>
      <c r="BE38" s="516"/>
      <c r="BF38" s="516"/>
      <c r="BG38" s="516"/>
      <c r="BH38" s="20"/>
      <c r="BI38" s="58"/>
      <c r="BJ38" s="58"/>
      <c r="BK38" s="247"/>
      <c r="BL38" s="17" t="str">
        <f>IF(V37="","　　　年　　月　　日",YEAR(DATEVALUE(M37&amp;P37&amp;R37&amp;"1月1日"))&amp;R37&amp;S37&amp;U37&amp;V37&amp;X37)</f>
        <v>　　　年　　月　　日</v>
      </c>
      <c r="BM38" s="257"/>
      <c r="BN38" s="16"/>
      <c r="BO38" s="257"/>
      <c r="BP38" s="257"/>
      <c r="BQ38" s="257"/>
      <c r="BR38" s="257"/>
      <c r="BS38" s="257"/>
      <c r="BT38" s="257"/>
      <c r="BU38" s="257"/>
      <c r="BV38" s="257"/>
      <c r="BW38" s="257"/>
      <c r="BX38" s="257"/>
      <c r="BY38" s="257"/>
      <c r="BZ38" s="258"/>
      <c r="CA38" s="16" t="s">
        <v>3108</v>
      </c>
      <c r="CB38" s="35" t="s">
        <v>179</v>
      </c>
      <c r="CC38" s="35" t="s">
        <v>3304</v>
      </c>
      <c r="CD38" s="35"/>
      <c r="CE38" s="35"/>
      <c r="CF38" s="35"/>
      <c r="CG38" s="20" t="s">
        <v>432</v>
      </c>
      <c r="CH38" s="20" t="s">
        <v>649</v>
      </c>
      <c r="CI38" s="20"/>
      <c r="CJ38" s="20" t="s">
        <v>724</v>
      </c>
      <c r="CK38" s="20"/>
      <c r="CL38" s="20"/>
      <c r="CM38" s="20" t="s">
        <v>827</v>
      </c>
      <c r="CN38" s="20" t="s">
        <v>887</v>
      </c>
      <c r="CO38" s="20"/>
      <c r="CP38" s="20"/>
      <c r="CQ38" s="20" t="s">
        <v>995</v>
      </c>
      <c r="CR38" s="20" t="s">
        <v>1069</v>
      </c>
      <c r="CS38" s="20" t="s">
        <v>1130</v>
      </c>
      <c r="CT38" s="20" t="s">
        <v>1193</v>
      </c>
      <c r="CU38" s="20" t="s">
        <v>1255</v>
      </c>
      <c r="CV38" s="20"/>
      <c r="CW38" s="20"/>
      <c r="CX38" s="20"/>
      <c r="CY38" s="20"/>
      <c r="CZ38" s="20" t="s">
        <v>1376</v>
      </c>
      <c r="DA38" s="20" t="s">
        <v>1454</v>
      </c>
      <c r="DB38" s="20" t="s">
        <v>1497</v>
      </c>
      <c r="DC38" s="20" t="s">
        <v>1543</v>
      </c>
      <c r="DD38" s="20"/>
      <c r="DE38" s="20"/>
      <c r="DF38" s="20" t="s">
        <v>1648</v>
      </c>
      <c r="DG38" s="20" t="s">
        <v>1686</v>
      </c>
      <c r="DH38" s="20" t="s">
        <v>196</v>
      </c>
      <c r="DI38" s="20" t="s">
        <v>1810</v>
      </c>
      <c r="DJ38" s="20"/>
      <c r="DK38" s="20"/>
      <c r="DL38" s="20"/>
      <c r="DM38" s="20"/>
      <c r="DN38" s="20"/>
      <c r="DO38" s="20"/>
      <c r="DP38" s="20"/>
      <c r="DQ38" s="20"/>
      <c r="DR38" s="20"/>
      <c r="DS38" s="20"/>
      <c r="DT38" s="20" t="s">
        <v>2104</v>
      </c>
      <c r="DU38" s="20"/>
      <c r="DV38" s="20"/>
      <c r="DW38" s="20" t="s">
        <v>2222</v>
      </c>
      <c r="DX38" s="20"/>
      <c r="DY38" s="20"/>
      <c r="DZ38" s="20" t="s">
        <v>2319</v>
      </c>
      <c r="EA38" s="20"/>
      <c r="EB38" s="20" t="s">
        <v>2490</v>
      </c>
      <c r="EC38" s="20" t="s">
        <v>33</v>
      </c>
      <c r="ED38" s="20"/>
      <c r="EE38" s="20"/>
      <c r="EF38" s="20"/>
      <c r="EG38" s="20"/>
      <c r="EH38" s="20"/>
      <c r="EI38" s="20"/>
      <c r="EJ38" s="20"/>
      <c r="EK38" s="20"/>
      <c r="EL38" s="20" t="s">
        <v>179</v>
      </c>
      <c r="EM38" s="20" t="s">
        <v>1684</v>
      </c>
      <c r="EO38" s="20"/>
      <c r="EP38" s="20"/>
      <c r="EQ38" s="20"/>
      <c r="ER38" s="20"/>
      <c r="ES38" s="20"/>
      <c r="ET38" s="20" t="s">
        <v>430</v>
      </c>
      <c r="EU38" s="20" t="s">
        <v>428</v>
      </c>
      <c r="EX38" s="242"/>
      <c r="FG38" s="269"/>
      <c r="FH38" s="269"/>
      <c r="FI38" s="260" t="s">
        <v>2997</v>
      </c>
      <c r="FJ38" s="269"/>
      <c r="FK38" s="269"/>
    </row>
    <row r="39" spans="1:169" s="244" customFormat="1" ht="15" hidden="1" customHeight="1">
      <c r="A39" s="30"/>
      <c r="B39" s="163"/>
      <c r="C39" s="1332"/>
      <c r="D39" s="1231"/>
      <c r="E39" s="1229"/>
      <c r="F39" s="1229"/>
      <c r="G39" s="1229"/>
      <c r="H39" s="1229"/>
      <c r="I39" s="1229"/>
      <c r="J39" s="1229"/>
      <c r="K39" s="1229"/>
      <c r="L39" s="1230"/>
      <c r="M39" s="1313" t="s">
        <v>259</v>
      </c>
      <c r="N39" s="1314"/>
      <c r="O39" s="1314"/>
      <c r="P39" s="1314"/>
      <c r="Q39" s="1314"/>
      <c r="R39" s="1314"/>
      <c r="S39" s="1314"/>
      <c r="T39" s="1314"/>
      <c r="U39" s="1314"/>
      <c r="V39" s="1314"/>
      <c r="W39" s="1314"/>
      <c r="X39" s="1314"/>
      <c r="Y39" s="1314"/>
      <c r="Z39" s="1314"/>
      <c r="AA39" s="1314"/>
      <c r="AB39" s="1314"/>
      <c r="AC39" s="1314"/>
      <c r="AD39" s="1314"/>
      <c r="AE39" s="1314"/>
      <c r="AF39" s="1314"/>
      <c r="AG39" s="1314"/>
      <c r="AH39" s="1314"/>
      <c r="AI39" s="1314"/>
      <c r="AJ39" s="1314"/>
      <c r="AK39" s="1314"/>
      <c r="AL39" s="1314"/>
      <c r="AM39" s="1315"/>
      <c r="AN39" s="20"/>
      <c r="AO39" s="173"/>
      <c r="AP39" s="20"/>
      <c r="AQ39" s="58"/>
      <c r="AR39" s="514"/>
      <c r="AS39" s="515"/>
      <c r="AT39" s="516"/>
      <c r="AU39" s="516"/>
      <c r="AV39" s="516"/>
      <c r="AW39" s="516"/>
      <c r="AX39" s="516"/>
      <c r="AY39" s="516"/>
      <c r="AZ39" s="516"/>
      <c r="BA39" s="516"/>
      <c r="BB39" s="516"/>
      <c r="BC39" s="516"/>
      <c r="BD39" s="516"/>
      <c r="BE39" s="516"/>
      <c r="BF39" s="516"/>
      <c r="BG39" s="516"/>
      <c r="BH39" s="20"/>
      <c r="BI39" s="58"/>
      <c r="BJ39" s="58"/>
      <c r="BK39" s="247"/>
      <c r="BL39" s="266"/>
      <c r="BM39" s="16"/>
      <c r="BN39" s="16"/>
      <c r="BO39" s="257"/>
      <c r="BP39" s="257"/>
      <c r="BQ39" s="257"/>
      <c r="BR39" s="257"/>
      <c r="BS39" s="257"/>
      <c r="BT39" s="257"/>
      <c r="BU39" s="257"/>
      <c r="BV39" s="257"/>
      <c r="BW39" s="257"/>
      <c r="BX39" s="257"/>
      <c r="BY39" s="257"/>
      <c r="BZ39" s="258"/>
      <c r="CA39" s="16" t="s">
        <v>3109</v>
      </c>
      <c r="CB39" s="35" t="s">
        <v>180</v>
      </c>
      <c r="CC39" s="35" t="s">
        <v>3304</v>
      </c>
      <c r="CD39" s="35"/>
      <c r="CE39" s="35"/>
      <c r="CF39" s="35"/>
      <c r="CG39" s="20" t="s">
        <v>433</v>
      </c>
      <c r="CH39" s="20" t="s">
        <v>650</v>
      </c>
      <c r="CI39" s="20"/>
      <c r="CJ39" s="20" t="s">
        <v>725</v>
      </c>
      <c r="CK39" s="20"/>
      <c r="CL39" s="20"/>
      <c r="CM39" s="20" t="s">
        <v>828</v>
      </c>
      <c r="CN39" s="20" t="s">
        <v>888</v>
      </c>
      <c r="CO39" s="20"/>
      <c r="CP39" s="20"/>
      <c r="CQ39" s="20" t="s">
        <v>996</v>
      </c>
      <c r="CR39" s="20" t="s">
        <v>1070</v>
      </c>
      <c r="CS39" s="20" t="s">
        <v>1131</v>
      </c>
      <c r="CT39" s="20" t="s">
        <v>1194</v>
      </c>
      <c r="CU39" s="20" t="s">
        <v>1256</v>
      </c>
      <c r="CV39" s="20"/>
      <c r="CW39" s="20"/>
      <c r="CX39" s="20"/>
      <c r="CY39" s="20"/>
      <c r="CZ39" s="20" t="s">
        <v>1377</v>
      </c>
      <c r="DA39" s="20" t="s">
        <v>1455</v>
      </c>
      <c r="DB39" s="20" t="s">
        <v>1498</v>
      </c>
      <c r="DC39" s="20" t="s">
        <v>1544</v>
      </c>
      <c r="DD39" s="20"/>
      <c r="DE39" s="20"/>
      <c r="DF39" s="20" t="s">
        <v>1649</v>
      </c>
      <c r="DG39" s="20" t="s">
        <v>1687</v>
      </c>
      <c r="DH39" s="20" t="s">
        <v>1761</v>
      </c>
      <c r="DI39" s="20" t="s">
        <v>1811</v>
      </c>
      <c r="DJ39" s="20"/>
      <c r="DK39" s="20"/>
      <c r="DL39" s="20"/>
      <c r="DM39" s="20"/>
      <c r="DN39" s="20"/>
      <c r="DO39" s="20"/>
      <c r="DP39" s="20"/>
      <c r="DQ39" s="20"/>
      <c r="DR39" s="20"/>
      <c r="DS39" s="20"/>
      <c r="DT39" s="20" t="s">
        <v>2105</v>
      </c>
      <c r="DU39" s="20"/>
      <c r="DV39" s="20"/>
      <c r="DW39" s="20" t="s">
        <v>2223</v>
      </c>
      <c r="DX39" s="20"/>
      <c r="DY39" s="20"/>
      <c r="DZ39" s="20" t="s">
        <v>2320</v>
      </c>
      <c r="EA39" s="20"/>
      <c r="EB39" s="20" t="s">
        <v>2492</v>
      </c>
      <c r="EC39" s="20" t="s">
        <v>34</v>
      </c>
      <c r="ED39" s="20"/>
      <c r="EE39" s="20"/>
      <c r="EF39" s="20"/>
      <c r="EG39" s="20"/>
      <c r="EH39" s="20"/>
      <c r="EI39" s="20"/>
      <c r="EJ39" s="20"/>
      <c r="EK39" s="20"/>
      <c r="EL39" s="20" t="s">
        <v>180</v>
      </c>
      <c r="EM39" s="20" t="s">
        <v>1685</v>
      </c>
      <c r="EO39" s="20"/>
      <c r="EP39" s="20"/>
      <c r="EQ39" s="20"/>
      <c r="ER39" s="20"/>
      <c r="ES39" s="20"/>
      <c r="ET39" s="20" t="s">
        <v>431</v>
      </c>
      <c r="EU39" s="20" t="s">
        <v>429</v>
      </c>
      <c r="EX39" s="242"/>
      <c r="FG39" s="269"/>
      <c r="FH39" s="269"/>
      <c r="FI39" s="20" t="s">
        <v>2713</v>
      </c>
      <c r="FJ39" s="269"/>
      <c r="FK39" s="269"/>
    </row>
    <row r="40" spans="1:169" s="244" customFormat="1" ht="15" hidden="1" customHeight="1">
      <c r="A40" s="30"/>
      <c r="B40" s="163"/>
      <c r="C40" s="1332"/>
      <c r="D40" s="1232"/>
      <c r="E40" s="1233"/>
      <c r="F40" s="1233"/>
      <c r="G40" s="1233"/>
      <c r="H40" s="1233"/>
      <c r="I40" s="1233"/>
      <c r="J40" s="1233"/>
      <c r="K40" s="1233"/>
      <c r="L40" s="1234"/>
      <c r="M40" s="1038" t="s">
        <v>71</v>
      </c>
      <c r="N40" s="955"/>
      <c r="O40" s="1018"/>
      <c r="P40" s="5" t="str">
        <f>IF(LEN(M38)=4,LEFT(M38,1),"")</f>
        <v/>
      </c>
      <c r="Q40" s="5" t="str">
        <f>IF(LEN(M38)&gt;=3,MID(M38,LEN(M38)-2,1),"")</f>
        <v/>
      </c>
      <c r="R40" s="5" t="str">
        <f>IF(LEN(M38)&gt;=2,MID(M38,LEN(M38)-1,1),"")</f>
        <v/>
      </c>
      <c r="S40" s="5" t="str">
        <f>IF(LEN(M38)&lt;=4,RIGHT(M38,1),"")</f>
        <v/>
      </c>
      <c r="T40" s="1227"/>
      <c r="U40" s="1304"/>
      <c r="V40" s="1304"/>
      <c r="W40" s="1304"/>
      <c r="X40" s="1304"/>
      <c r="Y40" s="1304"/>
      <c r="Z40" s="1304"/>
      <c r="AA40" s="1304"/>
      <c r="AB40" s="1304"/>
      <c r="AC40" s="1304"/>
      <c r="AD40" s="1304"/>
      <c r="AE40" s="1304"/>
      <c r="AF40" s="1304"/>
      <c r="AG40" s="1304"/>
      <c r="AH40" s="1304"/>
      <c r="AI40" s="1304"/>
      <c r="AJ40" s="1305"/>
      <c r="AK40" s="1305"/>
      <c r="AL40" s="1305"/>
      <c r="AM40" s="1306"/>
      <c r="AN40" s="20"/>
      <c r="AO40" s="173"/>
      <c r="AP40" s="20"/>
      <c r="AQ40" s="58"/>
      <c r="AT40" s="35"/>
      <c r="AU40" s="35"/>
      <c r="AV40" s="35"/>
      <c r="AW40" s="35"/>
      <c r="AX40" s="35"/>
      <c r="AY40" s="35"/>
      <c r="AZ40" s="35"/>
      <c r="BA40" s="35"/>
      <c r="BB40" s="35"/>
      <c r="BC40" s="35"/>
      <c r="BD40" s="35"/>
      <c r="BE40" s="35"/>
      <c r="BF40" s="35"/>
      <c r="BG40" s="35"/>
      <c r="BH40" s="20"/>
      <c r="BI40" s="58"/>
      <c r="BJ40" s="58"/>
      <c r="BK40" s="247"/>
      <c r="BL40" s="16"/>
      <c r="BM40" s="16"/>
      <c r="BN40" s="16"/>
      <c r="BO40" s="257"/>
      <c r="BP40" s="257"/>
      <c r="BQ40" s="257"/>
      <c r="BR40" s="257"/>
      <c r="BS40" s="257"/>
      <c r="BT40" s="257"/>
      <c r="BU40" s="257"/>
      <c r="BV40" s="257"/>
      <c r="BW40" s="257"/>
      <c r="BX40" s="257"/>
      <c r="BY40" s="257"/>
      <c r="BZ40" s="258"/>
      <c r="CA40" s="16" t="s">
        <v>3110</v>
      </c>
      <c r="CB40" s="35" t="s">
        <v>181</v>
      </c>
      <c r="CC40" s="35" t="s">
        <v>3304</v>
      </c>
      <c r="CD40" s="35"/>
      <c r="CE40" s="35"/>
      <c r="CF40" s="35"/>
      <c r="CG40" s="20" t="s">
        <v>434</v>
      </c>
      <c r="CH40" s="20" t="s">
        <v>651</v>
      </c>
      <c r="CI40" s="20"/>
      <c r="CJ40" s="20" t="s">
        <v>726</v>
      </c>
      <c r="CK40" s="20"/>
      <c r="CL40" s="20"/>
      <c r="CM40" s="20" t="s">
        <v>829</v>
      </c>
      <c r="CN40" s="20" t="s">
        <v>889</v>
      </c>
      <c r="CO40" s="20"/>
      <c r="CP40" s="20"/>
      <c r="CQ40" s="20" t="s">
        <v>997</v>
      </c>
      <c r="CR40" s="20" t="s">
        <v>1071</v>
      </c>
      <c r="CS40" s="20" t="s">
        <v>1132</v>
      </c>
      <c r="CT40" s="20" t="s">
        <v>1195</v>
      </c>
      <c r="CU40" s="20" t="s">
        <v>1257</v>
      </c>
      <c r="CV40" s="20"/>
      <c r="CW40" s="20"/>
      <c r="CX40" s="20"/>
      <c r="CY40" s="20"/>
      <c r="CZ40" s="20" t="s">
        <v>1378</v>
      </c>
      <c r="DA40" s="20" t="s">
        <v>1456</v>
      </c>
      <c r="DB40" s="20" t="s">
        <v>1499</v>
      </c>
      <c r="DC40" s="20" t="s">
        <v>1545</v>
      </c>
      <c r="DD40" s="20"/>
      <c r="DE40" s="20"/>
      <c r="DF40" s="20"/>
      <c r="DG40" s="20" t="s">
        <v>1688</v>
      </c>
      <c r="DH40" s="20" t="s">
        <v>1762</v>
      </c>
      <c r="DI40" s="20" t="s">
        <v>1812</v>
      </c>
      <c r="DJ40" s="20"/>
      <c r="DK40" s="20"/>
      <c r="DL40" s="20"/>
      <c r="DM40" s="20"/>
      <c r="DN40" s="20"/>
      <c r="DO40" s="20"/>
      <c r="DP40" s="20"/>
      <c r="DQ40" s="20"/>
      <c r="DR40" s="20"/>
      <c r="DS40" s="20"/>
      <c r="DT40" s="20" t="s">
        <v>2106</v>
      </c>
      <c r="DU40" s="20"/>
      <c r="DV40" s="20"/>
      <c r="DW40" s="20" t="s">
        <v>2224</v>
      </c>
      <c r="DX40" s="20"/>
      <c r="DY40" s="20"/>
      <c r="DZ40" s="20" t="s">
        <v>2321</v>
      </c>
      <c r="EA40" s="20"/>
      <c r="EB40" s="20" t="s">
        <v>2491</v>
      </c>
      <c r="EC40" s="20" t="s">
        <v>35</v>
      </c>
      <c r="ED40" s="20"/>
      <c r="EE40" s="20"/>
      <c r="EF40" s="20"/>
      <c r="EG40" s="20"/>
      <c r="EH40" s="20"/>
      <c r="EI40" s="20"/>
      <c r="EJ40" s="20"/>
      <c r="EK40" s="20"/>
      <c r="EL40" s="20" t="s">
        <v>181</v>
      </c>
      <c r="EM40" s="20" t="s">
        <v>1686</v>
      </c>
      <c r="EO40" s="20"/>
      <c r="EP40" s="20"/>
      <c r="EQ40" s="20"/>
      <c r="ER40" s="20"/>
      <c r="ES40" s="20"/>
      <c r="ET40" s="20" t="s">
        <v>432</v>
      </c>
      <c r="EU40" s="20" t="s">
        <v>430</v>
      </c>
      <c r="EX40" s="242"/>
      <c r="FG40" s="269"/>
      <c r="FH40" s="269"/>
      <c r="FI40" s="20" t="s">
        <v>2714</v>
      </c>
      <c r="FJ40" s="269"/>
      <c r="FK40" s="269"/>
    </row>
    <row r="41" spans="1:169" s="244" customFormat="1" ht="15" hidden="1" customHeight="1">
      <c r="A41" s="30"/>
      <c r="B41" s="163"/>
      <c r="C41" s="1332"/>
      <c r="D41" s="613" t="s">
        <v>2563</v>
      </c>
      <c r="E41" s="614"/>
      <c r="F41" s="615"/>
      <c r="G41" s="1219" t="s">
        <v>2588</v>
      </c>
      <c r="H41" s="1056"/>
      <c r="I41" s="1056"/>
      <c r="J41" s="1056"/>
      <c r="K41" s="1056"/>
      <c r="L41" s="1056"/>
      <c r="M41" s="1056"/>
      <c r="N41" s="1056"/>
      <c r="O41" s="105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c r="AK41" s="1056"/>
      <c r="AL41" s="1056"/>
      <c r="AM41" s="1057"/>
      <c r="AN41" s="20"/>
      <c r="AO41" s="173"/>
      <c r="AP41" s="20"/>
      <c r="AQ41" s="58"/>
      <c r="AR41" s="514"/>
      <c r="AS41" s="515"/>
      <c r="AT41" s="516"/>
      <c r="AU41" s="516"/>
      <c r="AV41" s="516"/>
      <c r="AW41" s="516"/>
      <c r="AX41" s="516"/>
      <c r="AY41" s="516"/>
      <c r="AZ41" s="516"/>
      <c r="BA41" s="516"/>
      <c r="BB41" s="516"/>
      <c r="BC41" s="516"/>
      <c r="BD41" s="516"/>
      <c r="BE41" s="516"/>
      <c r="BF41" s="516"/>
      <c r="BG41" s="516"/>
      <c r="BH41" s="20"/>
      <c r="BI41" s="58"/>
      <c r="BJ41" s="58"/>
      <c r="BK41" s="247"/>
      <c r="BL41" s="16"/>
      <c r="BM41" s="16"/>
      <c r="BN41" s="16"/>
      <c r="BO41" s="257"/>
      <c r="BP41" s="257"/>
      <c r="BQ41" s="257"/>
      <c r="BR41" s="257"/>
      <c r="BS41" s="257"/>
      <c r="BT41" s="257"/>
      <c r="BU41" s="257"/>
      <c r="BV41" s="257"/>
      <c r="BW41" s="257"/>
      <c r="BX41" s="257"/>
      <c r="BY41" s="257"/>
      <c r="BZ41" s="258"/>
      <c r="CA41" s="16" t="s">
        <v>3111</v>
      </c>
      <c r="CB41" s="35" t="s">
        <v>182</v>
      </c>
      <c r="CC41" s="35" t="s">
        <v>3304</v>
      </c>
      <c r="CD41" s="35"/>
      <c r="CE41" s="35"/>
      <c r="CF41" s="35"/>
      <c r="CG41" s="20" t="s">
        <v>435</v>
      </c>
      <c r="CH41" s="20" t="s">
        <v>652</v>
      </c>
      <c r="CI41" s="20"/>
      <c r="CJ41" s="20" t="s">
        <v>727</v>
      </c>
      <c r="CK41" s="20"/>
      <c r="CL41" s="20"/>
      <c r="CM41" s="20" t="s">
        <v>830</v>
      </c>
      <c r="CN41" s="20" t="s">
        <v>890</v>
      </c>
      <c r="CO41" s="20"/>
      <c r="CP41" s="20"/>
      <c r="CQ41" s="20" t="s">
        <v>998</v>
      </c>
      <c r="CR41" s="20" t="s">
        <v>1072</v>
      </c>
      <c r="CS41" s="20" t="s">
        <v>1133</v>
      </c>
      <c r="CT41" s="20" t="s">
        <v>1196</v>
      </c>
      <c r="CU41" s="20"/>
      <c r="CV41" s="20"/>
      <c r="CW41" s="20"/>
      <c r="CX41" s="20"/>
      <c r="CY41" s="20"/>
      <c r="CZ41" s="20" t="s">
        <v>1379</v>
      </c>
      <c r="DA41" s="20" t="s">
        <v>1457</v>
      </c>
      <c r="DB41" s="20" t="s">
        <v>1500</v>
      </c>
      <c r="DC41" s="20" t="s">
        <v>1546</v>
      </c>
      <c r="DD41" s="20"/>
      <c r="DE41" s="20"/>
      <c r="DF41" s="20"/>
      <c r="DG41" s="20" t="s">
        <v>1689</v>
      </c>
      <c r="DH41" s="20" t="s">
        <v>1763</v>
      </c>
      <c r="DI41" s="20" t="s">
        <v>1813</v>
      </c>
      <c r="DJ41" s="20"/>
      <c r="DK41" s="20"/>
      <c r="DL41" s="20"/>
      <c r="DM41" s="20"/>
      <c r="DN41" s="20"/>
      <c r="DO41" s="20"/>
      <c r="DP41" s="20"/>
      <c r="DQ41" s="20"/>
      <c r="DR41" s="20"/>
      <c r="DS41" s="20"/>
      <c r="DT41" s="20" t="s">
        <v>2107</v>
      </c>
      <c r="DU41" s="20"/>
      <c r="DV41" s="20"/>
      <c r="DW41" s="20" t="s">
        <v>2225</v>
      </c>
      <c r="DX41" s="20"/>
      <c r="DY41" s="20"/>
      <c r="DZ41" s="20" t="s">
        <v>2322</v>
      </c>
      <c r="EA41" s="20"/>
      <c r="EB41" s="20" t="s">
        <v>2493</v>
      </c>
      <c r="EC41" s="20" t="s">
        <v>36</v>
      </c>
      <c r="ED41" s="20"/>
      <c r="EE41" s="20"/>
      <c r="EF41" s="20"/>
      <c r="EG41" s="20"/>
      <c r="EH41" s="20"/>
      <c r="EI41" s="20"/>
      <c r="EJ41" s="20"/>
      <c r="EK41" s="20"/>
      <c r="EL41" s="20" t="s">
        <v>182</v>
      </c>
      <c r="EM41" s="20" t="s">
        <v>1687</v>
      </c>
      <c r="EO41" s="20"/>
      <c r="EP41" s="20"/>
      <c r="EQ41" s="20"/>
      <c r="ER41" s="20"/>
      <c r="ES41" s="20"/>
      <c r="ET41" s="20" t="s">
        <v>433</v>
      </c>
      <c r="EU41" s="20" t="s">
        <v>431</v>
      </c>
      <c r="EX41" s="242"/>
      <c r="FG41" s="269"/>
      <c r="FH41" s="269"/>
      <c r="FI41" s="244" t="s">
        <v>2715</v>
      </c>
      <c r="FJ41" s="269"/>
      <c r="FK41" s="269"/>
    </row>
    <row r="42" spans="1:169" s="244" customFormat="1" ht="15" hidden="1" customHeight="1">
      <c r="A42" s="30"/>
      <c r="B42" s="163"/>
      <c r="C42" s="1332"/>
      <c r="D42" s="1025"/>
      <c r="E42" s="1029"/>
      <c r="F42" s="1030"/>
      <c r="G42" s="1225" t="s">
        <v>2508</v>
      </c>
      <c r="H42" s="1226"/>
      <c r="I42" s="614" t="s">
        <v>2509</v>
      </c>
      <c r="J42" s="1046"/>
      <c r="K42" s="1046"/>
      <c r="L42" s="1047"/>
      <c r="M42" s="891" t="s">
        <v>2538</v>
      </c>
      <c r="N42" s="891"/>
      <c r="O42" s="891"/>
      <c r="P42" s="891"/>
      <c r="Q42" s="891"/>
      <c r="R42" s="891"/>
      <c r="S42" s="1300"/>
      <c r="T42" s="1300"/>
      <c r="U42" s="1300"/>
      <c r="V42" s="1300"/>
      <c r="W42" s="1300"/>
      <c r="X42" s="1300"/>
      <c r="Y42" s="1300"/>
      <c r="Z42" s="1300"/>
      <c r="AA42" s="1300"/>
      <c r="AB42" s="1300"/>
      <c r="AC42" s="1300"/>
      <c r="AD42" s="1220"/>
      <c r="AE42" s="1220"/>
      <c r="AF42" s="1220"/>
      <c r="AG42" s="1220"/>
      <c r="AH42" s="1220"/>
      <c r="AI42" s="1220"/>
      <c r="AJ42" s="1220"/>
      <c r="AK42" s="1220"/>
      <c r="AL42" s="1220"/>
      <c r="AM42" s="1220"/>
      <c r="AN42" s="20"/>
      <c r="AO42" s="173"/>
      <c r="AP42" s="20"/>
      <c r="AQ42" s="58"/>
      <c r="AR42" s="514"/>
      <c r="AS42" s="515"/>
      <c r="AT42" s="516"/>
      <c r="AU42" s="516"/>
      <c r="AV42" s="516"/>
      <c r="AW42" s="516"/>
      <c r="AX42" s="516"/>
      <c r="AY42" s="516"/>
      <c r="AZ42" s="516"/>
      <c r="BA42" s="516"/>
      <c r="BB42" s="516"/>
      <c r="BC42" s="516"/>
      <c r="BD42" s="516"/>
      <c r="BE42" s="516"/>
      <c r="BF42" s="516"/>
      <c r="BG42" s="516"/>
      <c r="BH42" s="20"/>
      <c r="BI42" s="58"/>
      <c r="BJ42" s="58"/>
      <c r="BK42" s="247"/>
      <c r="BL42" s="16"/>
      <c r="BM42" s="16"/>
      <c r="BN42" s="16"/>
      <c r="BO42" s="257"/>
      <c r="BP42" s="257"/>
      <c r="BQ42" s="257"/>
      <c r="BR42" s="257"/>
      <c r="BS42" s="257"/>
      <c r="BT42" s="257"/>
      <c r="BU42" s="257"/>
      <c r="BV42" s="257"/>
      <c r="BW42" s="257"/>
      <c r="BX42" s="257"/>
      <c r="BY42" s="257"/>
      <c r="BZ42" s="258"/>
      <c r="CA42" s="16" t="s">
        <v>3112</v>
      </c>
      <c r="CB42" s="35" t="s">
        <v>183</v>
      </c>
      <c r="CC42" s="35" t="s">
        <v>3305</v>
      </c>
      <c r="CD42" s="35"/>
      <c r="CE42" s="35"/>
      <c r="CF42" s="35"/>
      <c r="CG42" s="20" t="s">
        <v>436</v>
      </c>
      <c r="CH42" s="20" t="s">
        <v>653</v>
      </c>
      <c r="CI42" s="20"/>
      <c r="CJ42" s="20" t="s">
        <v>728</v>
      </c>
      <c r="CK42" s="20"/>
      <c r="CL42" s="20"/>
      <c r="CM42" s="20" t="s">
        <v>831</v>
      </c>
      <c r="CN42" s="20" t="s">
        <v>891</v>
      </c>
      <c r="CO42" s="20"/>
      <c r="CP42" s="20"/>
      <c r="CQ42" s="20" t="s">
        <v>999</v>
      </c>
      <c r="CR42" s="20" t="s">
        <v>1073</v>
      </c>
      <c r="CS42" s="20" t="s">
        <v>1134</v>
      </c>
      <c r="CT42" s="20" t="s">
        <v>1197</v>
      </c>
      <c r="CU42" s="20"/>
      <c r="CV42" s="20"/>
      <c r="CW42" s="20"/>
      <c r="CX42" s="20"/>
      <c r="CY42" s="20"/>
      <c r="CZ42" s="20" t="s">
        <v>1380</v>
      </c>
      <c r="DA42" s="20" t="s">
        <v>1458</v>
      </c>
      <c r="DB42" s="20" t="s">
        <v>1501</v>
      </c>
      <c r="DC42" s="20" t="s">
        <v>1547</v>
      </c>
      <c r="DD42" s="20"/>
      <c r="DE42" s="20"/>
      <c r="DF42" s="20"/>
      <c r="DG42" s="20" t="s">
        <v>1690</v>
      </c>
      <c r="DH42" s="20" t="s">
        <v>1764</v>
      </c>
      <c r="DI42" s="20"/>
      <c r="DJ42" s="20"/>
      <c r="DK42" s="20"/>
      <c r="DL42" s="20"/>
      <c r="DM42" s="20"/>
      <c r="DN42" s="20"/>
      <c r="DO42" s="20"/>
      <c r="DP42" s="20"/>
      <c r="DQ42" s="20"/>
      <c r="DR42" s="20"/>
      <c r="DS42" s="20"/>
      <c r="DT42" s="20" t="s">
        <v>2108</v>
      </c>
      <c r="DU42" s="20"/>
      <c r="DV42" s="20"/>
      <c r="DW42" s="20" t="s">
        <v>2226</v>
      </c>
      <c r="DX42" s="20"/>
      <c r="DY42" s="20"/>
      <c r="DZ42" s="20" t="s">
        <v>2323</v>
      </c>
      <c r="EA42" s="20"/>
      <c r="EB42" s="20" t="s">
        <v>2494</v>
      </c>
      <c r="EC42" s="20" t="s">
        <v>37</v>
      </c>
      <c r="ED42" s="20"/>
      <c r="EE42" s="20"/>
      <c r="EF42" s="20"/>
      <c r="EG42" s="20"/>
      <c r="EH42" s="20"/>
      <c r="EI42" s="20"/>
      <c r="EJ42" s="20"/>
      <c r="EK42" s="20"/>
      <c r="EL42" s="20" t="s">
        <v>183</v>
      </c>
      <c r="EM42" s="20" t="s">
        <v>1688</v>
      </c>
      <c r="EO42" s="20"/>
      <c r="EP42" s="20"/>
      <c r="EQ42" s="20"/>
      <c r="ER42" s="20"/>
      <c r="ES42" s="20"/>
      <c r="ET42" s="20" t="s">
        <v>434</v>
      </c>
      <c r="EU42" s="20" t="s">
        <v>432</v>
      </c>
      <c r="EX42" s="242"/>
      <c r="FG42" s="269"/>
      <c r="FH42" s="269"/>
      <c r="FI42" s="20" t="s">
        <v>2716</v>
      </c>
      <c r="FJ42" s="269"/>
      <c r="FK42" s="269"/>
    </row>
    <row r="43" spans="1:169" s="244" customFormat="1" ht="15" hidden="1" customHeight="1">
      <c r="A43" s="30"/>
      <c r="B43" s="163"/>
      <c r="C43" s="1332"/>
      <c r="D43" s="1025"/>
      <c r="E43" s="1029"/>
      <c r="F43" s="1030"/>
      <c r="G43" s="1227"/>
      <c r="H43" s="1228"/>
      <c r="I43" s="1036"/>
      <c r="J43" s="1036"/>
      <c r="K43" s="1036"/>
      <c r="L43" s="1037"/>
      <c r="M43" s="1059" t="s">
        <v>339</v>
      </c>
      <c r="N43" s="1060"/>
      <c r="O43" s="1060"/>
      <c r="P43" s="1060"/>
      <c r="Q43" s="1060"/>
      <c r="R43" s="1061"/>
      <c r="S43" s="1042"/>
      <c r="T43" s="1043"/>
      <c r="U43" s="1043"/>
      <c r="V43" s="1043"/>
      <c r="W43" s="1043"/>
      <c r="X43" s="1043"/>
      <c r="Y43" s="1043"/>
      <c r="Z43" s="1043"/>
      <c r="AA43" s="1043"/>
      <c r="AB43" s="1043"/>
      <c r="AC43" s="1044"/>
      <c r="AD43" s="1059" t="s">
        <v>2668</v>
      </c>
      <c r="AE43" s="1060"/>
      <c r="AF43" s="1060"/>
      <c r="AG43" s="1061"/>
      <c r="AH43" s="836" t="s">
        <v>2434</v>
      </c>
      <c r="AI43" s="837"/>
      <c r="AJ43" s="837"/>
      <c r="AK43" s="837"/>
      <c r="AL43" s="837"/>
      <c r="AM43" s="838"/>
      <c r="AN43" s="20"/>
      <c r="AO43" s="173"/>
      <c r="AP43" s="20"/>
      <c r="AQ43" s="58"/>
      <c r="AR43" s="514"/>
      <c r="AS43" s="515"/>
      <c r="AT43" s="516"/>
      <c r="AU43" s="516"/>
      <c r="AV43" s="516"/>
      <c r="AW43" s="516"/>
      <c r="AX43" s="516"/>
      <c r="AY43" s="516"/>
      <c r="AZ43" s="516"/>
      <c r="BA43" s="516"/>
      <c r="BB43" s="516"/>
      <c r="BC43" s="516"/>
      <c r="BD43" s="516"/>
      <c r="BE43" s="516"/>
      <c r="BF43" s="516"/>
      <c r="BG43" s="516"/>
      <c r="BH43" s="20"/>
      <c r="BI43" s="58"/>
      <c r="BJ43" s="58"/>
      <c r="BK43" s="247"/>
      <c r="BL43" s="17" t="str">
        <f>IF(AH43="選択　▼","",AH43)</f>
        <v/>
      </c>
      <c r="BM43" s="16"/>
      <c r="BN43" s="16"/>
      <c r="BO43" s="257"/>
      <c r="BP43" s="257"/>
      <c r="BQ43" s="257"/>
      <c r="BR43" s="257"/>
      <c r="BS43" s="257"/>
      <c r="BT43" s="257"/>
      <c r="BU43" s="257"/>
      <c r="BV43" s="257"/>
      <c r="BW43" s="257"/>
      <c r="BX43" s="257"/>
      <c r="BY43" s="257"/>
      <c r="BZ43" s="258"/>
      <c r="CA43" s="16" t="s">
        <v>3113</v>
      </c>
      <c r="CB43" s="35" t="s">
        <v>184</v>
      </c>
      <c r="CC43" s="35" t="s">
        <v>3305</v>
      </c>
      <c r="CD43" s="35"/>
      <c r="CE43" s="35"/>
      <c r="CF43" s="35"/>
      <c r="CG43" s="20" t="s">
        <v>437</v>
      </c>
      <c r="CH43" s="35"/>
      <c r="CI43" s="20"/>
      <c r="CJ43" s="20"/>
      <c r="CK43" s="20"/>
      <c r="CL43" s="20"/>
      <c r="CM43" s="20" t="s">
        <v>832</v>
      </c>
      <c r="CN43" s="20" t="s">
        <v>892</v>
      </c>
      <c r="CO43" s="35"/>
      <c r="CP43" s="35"/>
      <c r="CQ43" s="35" t="s">
        <v>1000</v>
      </c>
      <c r="CR43" s="35" t="s">
        <v>1074</v>
      </c>
      <c r="CS43" s="35" t="s">
        <v>1135</v>
      </c>
      <c r="CT43" s="35" t="s">
        <v>1198</v>
      </c>
      <c r="CU43" s="35"/>
      <c r="CV43" s="35"/>
      <c r="CW43" s="35"/>
      <c r="CX43" s="35"/>
      <c r="CY43" s="35"/>
      <c r="CZ43" s="35" t="s">
        <v>1381</v>
      </c>
      <c r="DA43" s="35" t="s">
        <v>1459</v>
      </c>
      <c r="DB43" s="35" t="s">
        <v>1502</v>
      </c>
      <c r="DC43" s="35" t="s">
        <v>1548</v>
      </c>
      <c r="DD43" s="35"/>
      <c r="DE43" s="35"/>
      <c r="DF43" s="35"/>
      <c r="DG43" s="35" t="s">
        <v>1691</v>
      </c>
      <c r="DH43" s="35" t="s">
        <v>1765</v>
      </c>
      <c r="DI43" s="35"/>
      <c r="DJ43" s="35"/>
      <c r="DK43" s="35"/>
      <c r="DL43" s="35"/>
      <c r="DM43" s="35"/>
      <c r="DN43" s="35"/>
      <c r="DO43" s="35"/>
      <c r="DP43" s="35"/>
      <c r="DQ43" s="35"/>
      <c r="DR43" s="35"/>
      <c r="DS43" s="35"/>
      <c r="DT43" s="35" t="s">
        <v>2109</v>
      </c>
      <c r="DU43" s="35"/>
      <c r="DV43" s="35"/>
      <c r="DW43" s="35" t="s">
        <v>2227</v>
      </c>
      <c r="DX43" s="35"/>
      <c r="DY43" s="35"/>
      <c r="DZ43" s="35" t="s">
        <v>2324</v>
      </c>
      <c r="EA43" s="35"/>
      <c r="EB43" s="20" t="s">
        <v>2495</v>
      </c>
      <c r="EC43" s="20" t="s">
        <v>38</v>
      </c>
      <c r="ED43" s="20"/>
      <c r="EE43" s="20"/>
      <c r="EF43" s="20"/>
      <c r="EG43" s="20"/>
      <c r="EH43" s="20"/>
      <c r="EI43" s="20"/>
      <c r="EJ43" s="20"/>
      <c r="EK43" s="20"/>
      <c r="EL43" s="20" t="s">
        <v>184</v>
      </c>
      <c r="EM43" s="20" t="s">
        <v>1689</v>
      </c>
      <c r="EO43" s="20"/>
      <c r="EP43" s="20"/>
      <c r="EQ43" s="20"/>
      <c r="ER43" s="20"/>
      <c r="ES43" s="20"/>
      <c r="ET43" s="20" t="s">
        <v>435</v>
      </c>
      <c r="EU43" s="20" t="s">
        <v>433</v>
      </c>
      <c r="EX43" s="242"/>
      <c r="FG43" s="269"/>
      <c r="FH43" s="269"/>
      <c r="FI43" s="244" t="s">
        <v>2717</v>
      </c>
      <c r="FJ43" s="269"/>
      <c r="FK43" s="269"/>
    </row>
    <row r="44" spans="1:169" s="244" customFormat="1" ht="15" hidden="1" customHeight="1">
      <c r="A44" s="30"/>
      <c r="B44" s="163"/>
      <c r="C44" s="1332"/>
      <c r="D44" s="1025"/>
      <c r="E44" s="1029"/>
      <c r="F44" s="1030"/>
      <c r="G44" s="1270" t="s">
        <v>2564</v>
      </c>
      <c r="H44" s="1271"/>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c r="AM44" s="1273"/>
      <c r="AN44" s="20"/>
      <c r="AO44" s="173"/>
      <c r="AP44" s="20"/>
      <c r="AQ44" s="58"/>
      <c r="AR44" s="514"/>
      <c r="AS44" s="515"/>
      <c r="AT44" s="516"/>
      <c r="AU44" s="516"/>
      <c r="AV44" s="516"/>
      <c r="AW44" s="516"/>
      <c r="AX44" s="516"/>
      <c r="AY44" s="516"/>
      <c r="AZ44" s="516"/>
      <c r="BA44" s="516"/>
      <c r="BB44" s="516"/>
      <c r="BC44" s="516"/>
      <c r="BD44" s="516"/>
      <c r="BE44" s="516"/>
      <c r="BF44" s="516"/>
      <c r="BG44" s="516"/>
      <c r="BH44" s="20"/>
      <c r="BI44" s="58"/>
      <c r="BJ44" s="58"/>
      <c r="BK44" s="247"/>
      <c r="BL44" s="16"/>
      <c r="BM44" s="16"/>
      <c r="BN44" s="16"/>
      <c r="BO44" s="257"/>
      <c r="BP44" s="257"/>
      <c r="BQ44" s="257"/>
      <c r="BR44" s="257"/>
      <c r="BS44" s="257"/>
      <c r="BT44" s="257"/>
      <c r="BU44" s="257"/>
      <c r="BV44" s="257"/>
      <c r="BW44" s="257"/>
      <c r="BX44" s="257"/>
      <c r="BY44" s="257"/>
      <c r="BZ44" s="258"/>
      <c r="CA44" s="16" t="s">
        <v>3114</v>
      </c>
      <c r="CB44" s="35" t="s">
        <v>185</v>
      </c>
      <c r="CC44" s="35" t="s">
        <v>3305</v>
      </c>
      <c r="CD44" s="35"/>
      <c r="CE44" s="35"/>
      <c r="CF44" s="35"/>
      <c r="CG44" s="20" t="s">
        <v>438</v>
      </c>
      <c r="CH44" s="35"/>
      <c r="CI44" s="20"/>
      <c r="CJ44" s="20"/>
      <c r="CK44" s="20"/>
      <c r="CL44" s="20"/>
      <c r="CM44" s="20" t="s">
        <v>833</v>
      </c>
      <c r="CN44" s="20" t="s">
        <v>893</v>
      </c>
      <c r="CO44" s="35"/>
      <c r="CP44" s="35"/>
      <c r="CQ44" s="35" t="s">
        <v>1001</v>
      </c>
      <c r="CR44" s="35" t="s">
        <v>1075</v>
      </c>
      <c r="CS44" s="35" t="s">
        <v>1136</v>
      </c>
      <c r="CT44" s="35" t="s">
        <v>1199</v>
      </c>
      <c r="CU44" s="35"/>
      <c r="CV44" s="35"/>
      <c r="CW44" s="35"/>
      <c r="CX44" s="35"/>
      <c r="CY44" s="35"/>
      <c r="CZ44" s="35" t="s">
        <v>1382</v>
      </c>
      <c r="DA44" s="35" t="s">
        <v>1460</v>
      </c>
      <c r="DB44" s="35" t="s">
        <v>1503</v>
      </c>
      <c r="DC44" s="35" t="s">
        <v>1549</v>
      </c>
      <c r="DD44" s="35"/>
      <c r="DE44" s="35"/>
      <c r="DF44" s="35"/>
      <c r="DG44" s="35" t="s">
        <v>1692</v>
      </c>
      <c r="DH44" s="35" t="s">
        <v>1766</v>
      </c>
      <c r="DI44" s="35"/>
      <c r="DJ44" s="35"/>
      <c r="DK44" s="35"/>
      <c r="DL44" s="35"/>
      <c r="DM44" s="35"/>
      <c r="DN44" s="35"/>
      <c r="DO44" s="35"/>
      <c r="DP44" s="35"/>
      <c r="DQ44" s="35"/>
      <c r="DR44" s="35"/>
      <c r="DS44" s="35"/>
      <c r="DT44" s="35" t="s">
        <v>2110</v>
      </c>
      <c r="DU44" s="35"/>
      <c r="DV44" s="35"/>
      <c r="DW44" s="35" t="s">
        <v>2228</v>
      </c>
      <c r="DX44" s="35"/>
      <c r="DY44" s="35"/>
      <c r="DZ44" s="35" t="s">
        <v>2325</v>
      </c>
      <c r="EA44" s="35"/>
      <c r="EB44" s="20" t="s">
        <v>2496</v>
      </c>
      <c r="EC44" s="20" t="s">
        <v>39</v>
      </c>
      <c r="ED44" s="20"/>
      <c r="EE44" s="20"/>
      <c r="EF44" s="20"/>
      <c r="EG44" s="20"/>
      <c r="EH44" s="20"/>
      <c r="EI44" s="20"/>
      <c r="EJ44" s="20"/>
      <c r="EK44" s="20"/>
      <c r="EL44" s="20" t="s">
        <v>185</v>
      </c>
      <c r="EM44" s="20" t="s">
        <v>1690</v>
      </c>
      <c r="EO44" s="20"/>
      <c r="EP44" s="20"/>
      <c r="EQ44" s="20"/>
      <c r="ER44" s="20"/>
      <c r="ES44" s="20"/>
      <c r="ET44" s="20" t="s">
        <v>436</v>
      </c>
      <c r="EU44" s="20" t="s">
        <v>434</v>
      </c>
      <c r="EX44" s="242"/>
      <c r="FG44" s="269"/>
      <c r="FH44" s="269"/>
      <c r="FI44" s="20" t="s">
        <v>2718</v>
      </c>
      <c r="FJ44" s="269"/>
      <c r="FK44" s="269"/>
    </row>
    <row r="45" spans="1:169" s="244" customFormat="1" ht="15" hidden="1" customHeight="1">
      <c r="A45" s="30"/>
      <c r="B45" s="163"/>
      <c r="C45" s="1332"/>
      <c r="D45" s="1025"/>
      <c r="E45" s="1029"/>
      <c r="F45" s="1030"/>
      <c r="G45" s="1225" t="s">
        <v>2510</v>
      </c>
      <c r="H45" s="1226"/>
      <c r="I45" s="1046" t="s">
        <v>340</v>
      </c>
      <c r="J45" s="1046"/>
      <c r="K45" s="1046"/>
      <c r="L45" s="1046"/>
      <c r="M45" s="891" t="s">
        <v>2538</v>
      </c>
      <c r="N45" s="891"/>
      <c r="O45" s="891"/>
      <c r="P45" s="891"/>
      <c r="Q45" s="891"/>
      <c r="R45" s="891"/>
      <c r="S45" s="1300"/>
      <c r="T45" s="1300"/>
      <c r="U45" s="1300"/>
      <c r="V45" s="1300"/>
      <c r="W45" s="1300"/>
      <c r="X45" s="1300"/>
      <c r="Y45" s="1300"/>
      <c r="Z45" s="1300"/>
      <c r="AA45" s="1300"/>
      <c r="AB45" s="1300"/>
      <c r="AC45" s="1300"/>
      <c r="AD45" s="1309"/>
      <c r="AE45" s="1309"/>
      <c r="AF45" s="1309"/>
      <c r="AG45" s="1309"/>
      <c r="AH45" s="1309"/>
      <c r="AI45" s="1309"/>
      <c r="AJ45" s="1309"/>
      <c r="AK45" s="1309"/>
      <c r="AL45" s="1309"/>
      <c r="AM45" s="1309"/>
      <c r="AN45" s="20"/>
      <c r="AO45" s="173"/>
      <c r="AP45" s="20"/>
      <c r="AQ45" s="58"/>
      <c r="AR45" s="514"/>
      <c r="AS45" s="514"/>
      <c r="AT45" s="516"/>
      <c r="AU45" s="516"/>
      <c r="AV45" s="516"/>
      <c r="AW45" s="516"/>
      <c r="AX45" s="516"/>
      <c r="AY45" s="516"/>
      <c r="AZ45" s="516"/>
      <c r="BA45" s="516"/>
      <c r="BB45" s="516"/>
      <c r="BC45" s="516"/>
      <c r="BD45" s="516"/>
      <c r="BE45" s="516"/>
      <c r="BF45" s="516"/>
      <c r="BG45" s="516"/>
      <c r="BH45" s="20"/>
      <c r="BI45" s="58"/>
      <c r="BJ45" s="58"/>
      <c r="BK45" s="247"/>
      <c r="BL45" s="16"/>
      <c r="BM45" s="16"/>
      <c r="BN45" s="16"/>
      <c r="BO45" s="257"/>
      <c r="BP45" s="257"/>
      <c r="BQ45" s="257"/>
      <c r="BR45" s="257"/>
      <c r="BS45" s="257"/>
      <c r="BT45" s="257"/>
      <c r="BU45" s="257"/>
      <c r="BV45" s="257"/>
      <c r="BW45" s="257"/>
      <c r="BX45" s="257"/>
      <c r="BY45" s="257"/>
      <c r="BZ45" s="258"/>
      <c r="CA45" s="16" t="s">
        <v>3115</v>
      </c>
      <c r="CB45" s="35" t="s">
        <v>186</v>
      </c>
      <c r="CC45" s="35" t="s">
        <v>3305</v>
      </c>
      <c r="CD45" s="35"/>
      <c r="CE45" s="35"/>
      <c r="CF45" s="35"/>
      <c r="CG45" s="20" t="s">
        <v>439</v>
      </c>
      <c r="CH45" s="35"/>
      <c r="CI45" s="20"/>
      <c r="CJ45" s="20"/>
      <c r="CK45" s="20"/>
      <c r="CL45" s="20"/>
      <c r="CM45" s="20" t="s">
        <v>834</v>
      </c>
      <c r="CN45" s="20" t="s">
        <v>894</v>
      </c>
      <c r="CO45" s="35"/>
      <c r="CP45" s="35"/>
      <c r="CQ45" s="35" t="s">
        <v>1002</v>
      </c>
      <c r="CR45" s="35" t="s">
        <v>1076</v>
      </c>
      <c r="CS45" s="35" t="s">
        <v>1137</v>
      </c>
      <c r="CT45" s="35" t="s">
        <v>1200</v>
      </c>
      <c r="CU45" s="35"/>
      <c r="CV45" s="35"/>
      <c r="CW45" s="35"/>
      <c r="CX45" s="35"/>
      <c r="CY45" s="35"/>
      <c r="CZ45" s="35" t="s">
        <v>1383</v>
      </c>
      <c r="DA45" s="35"/>
      <c r="DB45" s="35" t="s">
        <v>1504</v>
      </c>
      <c r="DC45" s="35" t="s">
        <v>1550</v>
      </c>
      <c r="DD45" s="35"/>
      <c r="DE45" s="35"/>
      <c r="DF45" s="35"/>
      <c r="DG45" s="35" t="s">
        <v>1693</v>
      </c>
      <c r="DH45" s="35" t="s">
        <v>1767</v>
      </c>
      <c r="DI45" s="35"/>
      <c r="DJ45" s="35"/>
      <c r="DK45" s="35"/>
      <c r="DL45" s="35"/>
      <c r="DM45" s="35"/>
      <c r="DN45" s="35"/>
      <c r="DO45" s="35"/>
      <c r="DP45" s="35"/>
      <c r="DQ45" s="35"/>
      <c r="DR45" s="35"/>
      <c r="DS45" s="35"/>
      <c r="DT45" s="35" t="s">
        <v>2111</v>
      </c>
      <c r="DU45" s="35"/>
      <c r="DV45" s="35"/>
      <c r="DW45" s="35" t="s">
        <v>2229</v>
      </c>
      <c r="DX45" s="35"/>
      <c r="DY45" s="35"/>
      <c r="DZ45" s="35" t="s">
        <v>2326</v>
      </c>
      <c r="EA45" s="35"/>
      <c r="EB45" s="20" t="s">
        <v>2497</v>
      </c>
      <c r="EC45" s="20" t="s">
        <v>40</v>
      </c>
      <c r="ED45" s="20"/>
      <c r="EE45" s="20"/>
      <c r="EF45" s="20"/>
      <c r="EG45" s="20"/>
      <c r="EH45" s="20"/>
      <c r="EI45" s="20"/>
      <c r="EJ45" s="20"/>
      <c r="EK45" s="20"/>
      <c r="EL45" s="20" t="s">
        <v>186</v>
      </c>
      <c r="EM45" s="20" t="s">
        <v>1691</v>
      </c>
      <c r="EO45" s="20"/>
      <c r="EP45" s="20"/>
      <c r="EQ45" s="20"/>
      <c r="ER45" s="20"/>
      <c r="ES45" s="20"/>
      <c r="ET45" s="20" t="s">
        <v>437</v>
      </c>
      <c r="EU45" s="20" t="s">
        <v>435</v>
      </c>
      <c r="EX45" s="242"/>
      <c r="FG45" s="269"/>
      <c r="FH45" s="269"/>
      <c r="FI45" s="244" t="s">
        <v>2718</v>
      </c>
      <c r="FJ45" s="269"/>
      <c r="FK45" s="269"/>
    </row>
    <row r="46" spans="1:169" s="244" customFormat="1" ht="15" hidden="1" customHeight="1">
      <c r="A46" s="30"/>
      <c r="B46" s="163"/>
      <c r="C46" s="1332"/>
      <c r="D46" s="1025"/>
      <c r="E46" s="1029"/>
      <c r="F46" s="1030"/>
      <c r="G46" s="1291"/>
      <c r="H46" s="1292"/>
      <c r="I46" s="1036"/>
      <c r="J46" s="1036"/>
      <c r="K46" s="1036"/>
      <c r="L46" s="1036"/>
      <c r="M46" s="1059" t="s">
        <v>339</v>
      </c>
      <c r="N46" s="1060"/>
      <c r="O46" s="1060"/>
      <c r="P46" s="1060"/>
      <c r="Q46" s="1060"/>
      <c r="R46" s="1061"/>
      <c r="S46" s="1042"/>
      <c r="T46" s="1043"/>
      <c r="U46" s="1043"/>
      <c r="V46" s="1043"/>
      <c r="W46" s="1043"/>
      <c r="X46" s="1043"/>
      <c r="Y46" s="1043"/>
      <c r="Z46" s="1043"/>
      <c r="AA46" s="1043"/>
      <c r="AB46" s="1043"/>
      <c r="AC46" s="1044"/>
      <c r="AD46" s="1060" t="s">
        <v>2668</v>
      </c>
      <c r="AE46" s="1060"/>
      <c r="AF46" s="1060"/>
      <c r="AG46" s="1060"/>
      <c r="AH46" s="836" t="s">
        <v>2434</v>
      </c>
      <c r="AI46" s="837"/>
      <c r="AJ46" s="837"/>
      <c r="AK46" s="837"/>
      <c r="AL46" s="837"/>
      <c r="AM46" s="838"/>
      <c r="AN46" s="20"/>
      <c r="AO46" s="173"/>
      <c r="AP46" s="20"/>
      <c r="AQ46" s="58"/>
      <c r="AR46" s="242"/>
      <c r="AS46" s="514"/>
      <c r="AT46" s="516"/>
      <c r="AU46" s="516"/>
      <c r="AV46" s="516"/>
      <c r="AW46" s="516"/>
      <c r="AX46" s="516"/>
      <c r="AY46" s="516"/>
      <c r="AZ46" s="516"/>
      <c r="BA46" s="516"/>
      <c r="BB46" s="516"/>
      <c r="BC46" s="516"/>
      <c r="BD46" s="516"/>
      <c r="BE46" s="516"/>
      <c r="BF46" s="516"/>
      <c r="BG46" s="516"/>
      <c r="BH46" s="20"/>
      <c r="BI46" s="58"/>
      <c r="BJ46" s="58"/>
      <c r="BK46" s="247"/>
      <c r="BL46" s="17" t="str">
        <f>IF(AH46="選択　▼","",AH46)</f>
        <v/>
      </c>
      <c r="BM46" s="16"/>
      <c r="BN46" s="16"/>
      <c r="BO46" s="257"/>
      <c r="BP46" s="257"/>
      <c r="BQ46" s="257"/>
      <c r="BR46" s="257"/>
      <c r="BS46" s="257"/>
      <c r="BT46" s="257"/>
      <c r="BU46" s="257"/>
      <c r="BV46" s="257"/>
      <c r="BW46" s="257"/>
      <c r="BX46" s="257"/>
      <c r="BY46" s="257"/>
      <c r="BZ46" s="258"/>
      <c r="CA46" s="16" t="s">
        <v>3116</v>
      </c>
      <c r="CB46" s="35" t="s">
        <v>187</v>
      </c>
      <c r="CC46" s="35" t="s">
        <v>3305</v>
      </c>
      <c r="CD46" s="35"/>
      <c r="CE46" s="35"/>
      <c r="CF46" s="35"/>
      <c r="CG46" s="20" t="s">
        <v>440</v>
      </c>
      <c r="CH46" s="35"/>
      <c r="CI46" s="20"/>
      <c r="CJ46" s="20"/>
      <c r="CK46" s="20"/>
      <c r="CL46" s="20"/>
      <c r="CM46" s="20" t="s">
        <v>835</v>
      </c>
      <c r="CN46" s="20" t="s">
        <v>895</v>
      </c>
      <c r="CO46" s="35"/>
      <c r="CP46" s="35"/>
      <c r="CQ46" s="35" t="s">
        <v>1003</v>
      </c>
      <c r="CR46" s="35" t="s">
        <v>1077</v>
      </c>
      <c r="CS46" s="35" t="s">
        <v>1138</v>
      </c>
      <c r="CT46" s="35" t="s">
        <v>1201</v>
      </c>
      <c r="CU46" s="35"/>
      <c r="CV46" s="35"/>
      <c r="CW46" s="35"/>
      <c r="CX46" s="35"/>
      <c r="CY46" s="35"/>
      <c r="CZ46" s="35" t="s">
        <v>1384</v>
      </c>
      <c r="DA46" s="35"/>
      <c r="DB46" s="35" t="s">
        <v>1505</v>
      </c>
      <c r="DC46" s="35" t="s">
        <v>1551</v>
      </c>
      <c r="DD46" s="35"/>
      <c r="DE46" s="35"/>
      <c r="DF46" s="35"/>
      <c r="DG46" s="35" t="s">
        <v>1694</v>
      </c>
      <c r="DH46" s="35" t="s">
        <v>1768</v>
      </c>
      <c r="DI46" s="35"/>
      <c r="DJ46" s="35"/>
      <c r="DK46" s="35"/>
      <c r="DL46" s="35"/>
      <c r="DM46" s="35"/>
      <c r="DN46" s="35"/>
      <c r="DO46" s="35"/>
      <c r="DP46" s="35"/>
      <c r="DQ46" s="35"/>
      <c r="DR46" s="35"/>
      <c r="DS46" s="35"/>
      <c r="DT46" s="35" t="s">
        <v>2112</v>
      </c>
      <c r="DU46" s="35"/>
      <c r="DV46" s="35"/>
      <c r="DW46" s="35" t="s">
        <v>2230</v>
      </c>
      <c r="DX46" s="35"/>
      <c r="DY46" s="35"/>
      <c r="DZ46" s="35"/>
      <c r="EA46" s="35"/>
      <c r="EB46" s="20" t="s">
        <v>2498</v>
      </c>
      <c r="EC46" s="20" t="s">
        <v>41</v>
      </c>
      <c r="ED46" s="20"/>
      <c r="EE46" s="20"/>
      <c r="EF46" s="20"/>
      <c r="EG46" s="20"/>
      <c r="EH46" s="20"/>
      <c r="EI46" s="20"/>
      <c r="EJ46" s="20"/>
      <c r="EK46" s="20"/>
      <c r="EL46" s="20" t="s">
        <v>187</v>
      </c>
      <c r="EM46" s="20" t="s">
        <v>1692</v>
      </c>
      <c r="EO46" s="20"/>
      <c r="EP46" s="20"/>
      <c r="EQ46" s="20"/>
      <c r="ER46" s="20"/>
      <c r="ES46" s="20"/>
      <c r="ET46" s="20" t="s">
        <v>438</v>
      </c>
      <c r="EU46" s="20" t="s">
        <v>436</v>
      </c>
      <c r="EX46" s="242"/>
      <c r="FG46" s="269"/>
      <c r="FH46" s="269"/>
      <c r="FI46" s="244" t="s">
        <v>2719</v>
      </c>
      <c r="FJ46" s="269"/>
      <c r="FK46" s="269"/>
    </row>
    <row r="47" spans="1:169" s="244" customFormat="1" ht="15" hidden="1" customHeight="1">
      <c r="A47" s="30"/>
      <c r="B47" s="163"/>
      <c r="C47" s="1332"/>
      <c r="D47" s="1025"/>
      <c r="E47" s="1029"/>
      <c r="F47" s="1030"/>
      <c r="G47" s="1291"/>
      <c r="H47" s="1292"/>
      <c r="I47" s="1060" t="s">
        <v>363</v>
      </c>
      <c r="J47" s="1060"/>
      <c r="K47" s="1060"/>
      <c r="L47" s="1061"/>
      <c r="M47" s="994" t="s">
        <v>2505</v>
      </c>
      <c r="N47" s="828"/>
      <c r="O47" s="978"/>
      <c r="P47" s="979"/>
      <c r="Q47" s="49" t="s">
        <v>77</v>
      </c>
      <c r="R47" s="978"/>
      <c r="S47" s="979"/>
      <c r="T47" s="48" t="s">
        <v>78</v>
      </c>
      <c r="U47" s="978"/>
      <c r="V47" s="979"/>
      <c r="W47" s="48" t="s">
        <v>79</v>
      </c>
      <c r="X47" s="1307"/>
      <c r="Y47" s="1307"/>
      <c r="Z47" s="1307"/>
      <c r="AA47" s="1307"/>
      <c r="AB47" s="1307"/>
      <c r="AC47" s="1307"/>
      <c r="AD47" s="1307"/>
      <c r="AE47" s="1307"/>
      <c r="AF47" s="1307"/>
      <c r="AG47" s="1307"/>
      <c r="AH47" s="1307"/>
      <c r="AI47" s="1307"/>
      <c r="AJ47" s="1307"/>
      <c r="AK47" s="1307"/>
      <c r="AL47" s="1307"/>
      <c r="AM47" s="1308"/>
      <c r="AN47" s="20"/>
      <c r="AO47" s="173"/>
      <c r="AP47" s="20"/>
      <c r="AQ47" s="58"/>
      <c r="AR47" s="242"/>
      <c r="AS47" s="514"/>
      <c r="AT47" s="516"/>
      <c r="AU47" s="516"/>
      <c r="AV47" s="516"/>
      <c r="AW47" s="516"/>
      <c r="AX47" s="516"/>
      <c r="AY47" s="516"/>
      <c r="AZ47" s="516"/>
      <c r="BA47" s="516"/>
      <c r="BB47" s="516"/>
      <c r="BC47" s="516"/>
      <c r="BD47" s="516"/>
      <c r="BE47" s="516"/>
      <c r="BF47" s="516"/>
      <c r="BG47" s="516"/>
      <c r="BH47" s="20"/>
      <c r="BI47" s="58"/>
      <c r="BJ47" s="58"/>
      <c r="BK47" s="247"/>
      <c r="BL47" s="17" t="str">
        <f>IF($M$47="選択","",IF(R47="","",M47&amp;O47&amp;Q4&amp;Q47))</f>
        <v/>
      </c>
      <c r="BM47" s="16"/>
      <c r="BN47" s="16"/>
      <c r="BO47" s="17" t="str">
        <f>IF($M$47="選択","",IF(U47="","",R47&amp;T47&amp;U47&amp;W47))</f>
        <v/>
      </c>
      <c r="BP47" s="257"/>
      <c r="BQ47" s="257"/>
      <c r="BR47" s="257"/>
      <c r="BS47" s="257"/>
      <c r="BT47" s="257"/>
      <c r="BU47" s="257"/>
      <c r="BV47" s="257"/>
      <c r="BW47" s="257"/>
      <c r="BX47" s="257"/>
      <c r="BY47" s="257"/>
      <c r="BZ47" s="258"/>
      <c r="CA47" s="16" t="s">
        <v>3117</v>
      </c>
      <c r="CB47" s="35" t="s">
        <v>188</v>
      </c>
      <c r="CC47" s="35" t="s">
        <v>3305</v>
      </c>
      <c r="CD47" s="35"/>
      <c r="CE47" s="35"/>
      <c r="CF47" s="35"/>
      <c r="CG47" s="20" t="s">
        <v>441</v>
      </c>
      <c r="CH47" s="35"/>
      <c r="CI47" s="20"/>
      <c r="CJ47" s="20"/>
      <c r="CK47" s="20"/>
      <c r="CL47" s="20"/>
      <c r="CM47" s="20" t="s">
        <v>836</v>
      </c>
      <c r="CN47" s="20"/>
      <c r="CO47" s="35"/>
      <c r="CP47" s="35"/>
      <c r="CQ47" s="35" t="s">
        <v>1004</v>
      </c>
      <c r="CR47" s="35" t="s">
        <v>1078</v>
      </c>
      <c r="CS47" s="35" t="s">
        <v>1139</v>
      </c>
      <c r="CT47" s="35" t="s">
        <v>1202</v>
      </c>
      <c r="CU47" s="35"/>
      <c r="CV47" s="35"/>
      <c r="CW47" s="35"/>
      <c r="CX47" s="35"/>
      <c r="CY47" s="35"/>
      <c r="CZ47" s="35" t="s">
        <v>1385</v>
      </c>
      <c r="DA47" s="35"/>
      <c r="DB47" s="35" t="s">
        <v>1506</v>
      </c>
      <c r="DC47" s="35" t="s">
        <v>1552</v>
      </c>
      <c r="DD47" s="35"/>
      <c r="DE47" s="35"/>
      <c r="DF47" s="35"/>
      <c r="DG47" s="35" t="s">
        <v>1695</v>
      </c>
      <c r="DH47" s="35" t="s">
        <v>1769</v>
      </c>
      <c r="DI47" s="35"/>
      <c r="DJ47" s="35"/>
      <c r="DK47" s="35"/>
      <c r="DL47" s="35"/>
      <c r="DM47" s="35"/>
      <c r="DN47" s="35"/>
      <c r="DO47" s="35"/>
      <c r="DP47" s="35"/>
      <c r="DQ47" s="35"/>
      <c r="DR47" s="35"/>
      <c r="DS47" s="35"/>
      <c r="DT47" s="35" t="s">
        <v>2113</v>
      </c>
      <c r="DU47" s="35"/>
      <c r="DV47" s="35"/>
      <c r="DW47" s="35" t="s">
        <v>2231</v>
      </c>
      <c r="DX47" s="35"/>
      <c r="DY47" s="35"/>
      <c r="DZ47" s="35"/>
      <c r="EA47" s="35"/>
      <c r="EB47" s="20" t="s">
        <v>2499</v>
      </c>
      <c r="EC47" s="20" t="s">
        <v>42</v>
      </c>
      <c r="ED47" s="20"/>
      <c r="EE47" s="20"/>
      <c r="EF47" s="20"/>
      <c r="EG47" s="20"/>
      <c r="EH47" s="20"/>
      <c r="EI47" s="20"/>
      <c r="EJ47" s="20"/>
      <c r="EK47" s="20"/>
      <c r="EL47" s="20" t="s">
        <v>188</v>
      </c>
      <c r="EM47" s="20" t="s">
        <v>1693</v>
      </c>
      <c r="EO47" s="20"/>
      <c r="EP47" s="20"/>
      <c r="EQ47" s="20"/>
      <c r="ER47" s="20"/>
      <c r="ES47" s="20"/>
      <c r="ET47" s="20" t="s">
        <v>439</v>
      </c>
      <c r="EU47" s="20" t="s">
        <v>437</v>
      </c>
      <c r="EX47" s="242"/>
      <c r="FG47" s="269"/>
      <c r="FH47" s="269"/>
      <c r="FI47" s="244" t="s">
        <v>2720</v>
      </c>
      <c r="FJ47" s="269"/>
      <c r="FK47" s="269"/>
    </row>
    <row r="48" spans="1:169" s="244" customFormat="1" ht="15" hidden="1" customHeight="1">
      <c r="A48" s="30"/>
      <c r="B48" s="163"/>
      <c r="C48" s="1332"/>
      <c r="D48" s="1025"/>
      <c r="E48" s="1029"/>
      <c r="F48" s="1030"/>
      <c r="G48" s="1291"/>
      <c r="H48" s="1292"/>
      <c r="I48" s="1045" t="s">
        <v>341</v>
      </c>
      <c r="J48" s="1046"/>
      <c r="K48" s="1046"/>
      <c r="L48" s="1047"/>
      <c r="M48" s="994" t="s">
        <v>2505</v>
      </c>
      <c r="N48" s="828"/>
      <c r="O48" s="978"/>
      <c r="P48" s="979"/>
      <c r="Q48" s="49" t="s">
        <v>77</v>
      </c>
      <c r="R48" s="978"/>
      <c r="S48" s="979"/>
      <c r="T48" s="48" t="s">
        <v>78</v>
      </c>
      <c r="U48" s="978"/>
      <c r="V48" s="979"/>
      <c r="W48" s="48" t="s">
        <v>79</v>
      </c>
      <c r="X48" s="943" t="s">
        <v>342</v>
      </c>
      <c r="Y48" s="944"/>
      <c r="Z48" s="1301" t="s">
        <v>2505</v>
      </c>
      <c r="AA48" s="1302"/>
      <c r="AB48" s="978"/>
      <c r="AC48" s="979"/>
      <c r="AD48" s="49" t="s">
        <v>77</v>
      </c>
      <c r="AE48" s="978"/>
      <c r="AF48" s="979"/>
      <c r="AG48" s="48" t="s">
        <v>78</v>
      </c>
      <c r="AH48" s="978"/>
      <c r="AI48" s="979"/>
      <c r="AJ48" s="48" t="s">
        <v>79</v>
      </c>
      <c r="AK48" s="943" t="s">
        <v>2512</v>
      </c>
      <c r="AL48" s="943"/>
      <c r="AM48" s="944"/>
      <c r="AN48" s="20"/>
      <c r="AO48" s="173"/>
      <c r="AP48" s="20"/>
      <c r="AQ48" s="58"/>
      <c r="AR48" s="242"/>
      <c r="AS48" s="514"/>
      <c r="AT48" s="516"/>
      <c r="AU48" s="516"/>
      <c r="AV48" s="516"/>
      <c r="AW48" s="516"/>
      <c r="AX48" s="516"/>
      <c r="AY48" s="516"/>
      <c r="AZ48" s="516"/>
      <c r="BA48" s="516"/>
      <c r="BB48" s="516"/>
      <c r="BC48" s="516"/>
      <c r="BD48" s="516"/>
      <c r="BE48" s="516"/>
      <c r="BF48" s="516"/>
      <c r="BG48" s="516"/>
      <c r="BH48" s="20"/>
      <c r="BI48" s="58"/>
      <c r="BJ48" s="58"/>
      <c r="BK48" s="247"/>
      <c r="BL48" s="17" t="str">
        <f>IF($M$47="選択","",IF(R48="","",M48&amp;O48&amp;Q5&amp;Q48))</f>
        <v/>
      </c>
      <c r="BM48" s="16"/>
      <c r="BN48" s="16"/>
      <c r="BO48" s="17" t="str">
        <f>IF($M$48="選択","",IF(U48="","",R48&amp;T48&amp;U48&amp;W48))</f>
        <v/>
      </c>
      <c r="BP48" s="17" t="str">
        <f>IF($Z$48="選択","",IF(AH48="","",Z48&amp;AB48&amp;AD48))</f>
        <v/>
      </c>
      <c r="BQ48" s="17" t="str">
        <f>IF($Z$48="選択","",IF(AE48="","",AE48&amp;AG48&amp;AH48&amp;AJ48))</f>
        <v/>
      </c>
      <c r="BR48" s="257"/>
      <c r="BS48" s="257"/>
      <c r="BT48" s="257"/>
      <c r="BU48" s="257"/>
      <c r="BV48" s="257"/>
      <c r="BW48" s="257"/>
      <c r="BX48" s="257"/>
      <c r="BY48" s="257"/>
      <c r="BZ48" s="258"/>
      <c r="CA48" s="16" t="s">
        <v>3118</v>
      </c>
      <c r="CB48" s="35" t="s">
        <v>189</v>
      </c>
      <c r="CC48" s="35" t="s">
        <v>3305</v>
      </c>
      <c r="CD48" s="35"/>
      <c r="CE48" s="35"/>
      <c r="CF48" s="35"/>
      <c r="CG48" s="20" t="s">
        <v>442</v>
      </c>
      <c r="CH48" s="35"/>
      <c r="CI48" s="20"/>
      <c r="CJ48" s="20"/>
      <c r="CK48" s="20"/>
      <c r="CL48" s="20"/>
      <c r="CM48" s="20" t="s">
        <v>837</v>
      </c>
      <c r="CN48" s="20"/>
      <c r="CO48" s="35"/>
      <c r="CP48" s="35"/>
      <c r="CQ48" s="35" t="s">
        <v>1005</v>
      </c>
      <c r="CR48" s="35" t="s">
        <v>1079</v>
      </c>
      <c r="CS48" s="35" t="s">
        <v>1140</v>
      </c>
      <c r="CT48" s="35" t="s">
        <v>1203</v>
      </c>
      <c r="CU48" s="35"/>
      <c r="CV48" s="35"/>
      <c r="CW48" s="35"/>
      <c r="CX48" s="35"/>
      <c r="CY48" s="35"/>
      <c r="CZ48" s="35" t="s">
        <v>1386</v>
      </c>
      <c r="DA48" s="35"/>
      <c r="DB48" s="35"/>
      <c r="DC48" s="35" t="s">
        <v>1553</v>
      </c>
      <c r="DD48" s="35"/>
      <c r="DE48" s="35"/>
      <c r="DF48" s="35"/>
      <c r="DG48" s="35" t="s">
        <v>1696</v>
      </c>
      <c r="DH48" s="35" t="s">
        <v>1770</v>
      </c>
      <c r="DI48" s="35"/>
      <c r="DJ48" s="35"/>
      <c r="DK48" s="35"/>
      <c r="DL48" s="35"/>
      <c r="DM48" s="35"/>
      <c r="DN48" s="35"/>
      <c r="DO48" s="35"/>
      <c r="DP48" s="35"/>
      <c r="DQ48" s="35"/>
      <c r="DR48" s="35"/>
      <c r="DS48" s="35"/>
      <c r="DT48" s="35" t="s">
        <v>2114</v>
      </c>
      <c r="DU48" s="35"/>
      <c r="DV48" s="35"/>
      <c r="DW48" s="35" t="s">
        <v>2232</v>
      </c>
      <c r="DX48" s="35"/>
      <c r="DY48" s="35"/>
      <c r="DZ48" s="35"/>
      <c r="EA48" s="35"/>
      <c r="EB48" s="20" t="s">
        <v>2500</v>
      </c>
      <c r="EC48" s="20" t="s">
        <v>43</v>
      </c>
      <c r="ED48" s="20"/>
      <c r="EE48" s="20"/>
      <c r="EF48" s="20"/>
      <c r="EG48" s="20"/>
      <c r="EH48" s="20"/>
      <c r="EI48" s="20"/>
      <c r="EJ48" s="20"/>
      <c r="EK48" s="20"/>
      <c r="EL48" s="20" t="s">
        <v>189</v>
      </c>
      <c r="EM48" s="20" t="s">
        <v>1694</v>
      </c>
      <c r="EO48" s="20"/>
      <c r="EP48" s="20"/>
      <c r="EQ48" s="20"/>
      <c r="ER48" s="20"/>
      <c r="ES48" s="20"/>
      <c r="ET48" s="20" t="s">
        <v>440</v>
      </c>
      <c r="EU48" s="20" t="s">
        <v>438</v>
      </c>
      <c r="EX48" s="242"/>
      <c r="FG48" s="269"/>
      <c r="FH48" s="269"/>
      <c r="FI48" s="244" t="s">
        <v>2721</v>
      </c>
      <c r="FJ48" s="269"/>
      <c r="FK48" s="269"/>
    </row>
    <row r="49" spans="1:167" s="244" customFormat="1" ht="15" hidden="1" customHeight="1">
      <c r="A49" s="30"/>
      <c r="B49" s="163"/>
      <c r="C49" s="1332"/>
      <c r="D49" s="1025"/>
      <c r="E49" s="1029"/>
      <c r="F49" s="1030"/>
      <c r="G49" s="1291"/>
      <c r="H49" s="1292"/>
      <c r="I49" s="1035"/>
      <c r="J49" s="1036"/>
      <c r="K49" s="1036"/>
      <c r="L49" s="1037"/>
      <c r="M49" s="836" t="s">
        <v>2434</v>
      </c>
      <c r="N49" s="837"/>
      <c r="O49" s="837"/>
      <c r="P49" s="838"/>
      <c r="Q49" s="833" t="s">
        <v>2537</v>
      </c>
      <c r="R49" s="834"/>
      <c r="S49" s="834"/>
      <c r="T49" s="834"/>
      <c r="U49" s="834"/>
      <c r="V49" s="834"/>
      <c r="W49" s="834"/>
      <c r="X49" s="834"/>
      <c r="Y49" s="834"/>
      <c r="Z49" s="834"/>
      <c r="AA49" s="834"/>
      <c r="AB49" s="834"/>
      <c r="AC49" s="834"/>
      <c r="AD49" s="834"/>
      <c r="AE49" s="834"/>
      <c r="AF49" s="834"/>
      <c r="AG49" s="834"/>
      <c r="AH49" s="834"/>
      <c r="AI49" s="834"/>
      <c r="AJ49" s="834"/>
      <c r="AK49" s="834"/>
      <c r="AL49" s="834"/>
      <c r="AM49" s="835"/>
      <c r="AN49" s="20"/>
      <c r="AO49" s="173"/>
      <c r="AP49" s="20"/>
      <c r="AQ49" s="58"/>
      <c r="AR49" s="242"/>
      <c r="AS49" s="514"/>
      <c r="AT49" s="516"/>
      <c r="AU49" s="516"/>
      <c r="AV49" s="516"/>
      <c r="AW49" s="516"/>
      <c r="AX49" s="516"/>
      <c r="AY49" s="516"/>
      <c r="AZ49" s="516"/>
      <c r="BA49" s="516"/>
      <c r="BB49" s="516"/>
      <c r="BC49" s="516"/>
      <c r="BD49" s="516"/>
      <c r="BE49" s="516"/>
      <c r="BF49" s="516"/>
      <c r="BG49" s="516"/>
      <c r="BH49" s="20"/>
      <c r="BI49" s="58"/>
      <c r="BJ49" s="58"/>
      <c r="BK49" s="247"/>
      <c r="BL49" s="17" t="str">
        <f>IF(M49="選択　▼","",M49)</f>
        <v/>
      </c>
      <c r="BM49" s="16"/>
      <c r="BN49" s="16"/>
      <c r="BO49" s="257"/>
      <c r="BP49" s="257"/>
      <c r="BQ49" s="257"/>
      <c r="BR49" s="257"/>
      <c r="BS49" s="257"/>
      <c r="BT49" s="257"/>
      <c r="BU49" s="257"/>
      <c r="BV49" s="257"/>
      <c r="BW49" s="257"/>
      <c r="BX49" s="257"/>
      <c r="BY49" s="257"/>
      <c r="BZ49" s="258"/>
      <c r="CA49" s="16" t="s">
        <v>3119</v>
      </c>
      <c r="CB49" s="35" t="s">
        <v>190</v>
      </c>
      <c r="CC49" s="35" t="s">
        <v>3306</v>
      </c>
      <c r="CD49" s="35"/>
      <c r="CE49" s="35"/>
      <c r="CF49" s="35"/>
      <c r="CG49" s="20" t="s">
        <v>443</v>
      </c>
      <c r="CH49" s="35"/>
      <c r="CI49" s="20"/>
      <c r="CJ49" s="20"/>
      <c r="CK49" s="20"/>
      <c r="CL49" s="20"/>
      <c r="CM49" s="20" t="s">
        <v>838</v>
      </c>
      <c r="CN49" s="20"/>
      <c r="CO49" s="35"/>
      <c r="CP49" s="35"/>
      <c r="CQ49" s="35" t="s">
        <v>1006</v>
      </c>
      <c r="CR49" s="35" t="s">
        <v>1080</v>
      </c>
      <c r="CS49" s="35" t="s">
        <v>1141</v>
      </c>
      <c r="CT49" s="35" t="s">
        <v>1204</v>
      </c>
      <c r="CU49" s="35"/>
      <c r="CV49" s="35"/>
      <c r="CW49" s="35"/>
      <c r="CX49" s="35"/>
      <c r="CY49" s="35"/>
      <c r="CZ49" s="35" t="s">
        <v>1387</v>
      </c>
      <c r="DA49" s="35"/>
      <c r="DB49" s="35"/>
      <c r="DC49" s="35" t="s">
        <v>1554</v>
      </c>
      <c r="DD49" s="35"/>
      <c r="DE49" s="35"/>
      <c r="DF49" s="35"/>
      <c r="DG49" s="35" t="s">
        <v>1697</v>
      </c>
      <c r="DH49" s="35" t="s">
        <v>1771</v>
      </c>
      <c r="DI49" s="35"/>
      <c r="DJ49" s="35"/>
      <c r="DK49" s="35"/>
      <c r="DL49" s="35"/>
      <c r="DM49" s="35"/>
      <c r="DN49" s="35"/>
      <c r="DO49" s="35"/>
      <c r="DP49" s="35"/>
      <c r="DQ49" s="35"/>
      <c r="DR49" s="35"/>
      <c r="DS49" s="35"/>
      <c r="DT49" s="35" t="s">
        <v>2115</v>
      </c>
      <c r="DU49" s="35"/>
      <c r="DV49" s="35"/>
      <c r="DW49" s="35" t="s">
        <v>2233</v>
      </c>
      <c r="DX49" s="35"/>
      <c r="DY49" s="35"/>
      <c r="DZ49" s="35"/>
      <c r="EA49" s="35"/>
      <c r="EB49" s="20" t="s">
        <v>2501</v>
      </c>
      <c r="EC49" s="20" t="s">
        <v>44</v>
      </c>
      <c r="ED49" s="20"/>
      <c r="EE49" s="20"/>
      <c r="EF49" s="20"/>
      <c r="EG49" s="20"/>
      <c r="EH49" s="20"/>
      <c r="EI49" s="20"/>
      <c r="EJ49" s="20"/>
      <c r="EK49" s="20"/>
      <c r="EL49" s="20" t="s">
        <v>190</v>
      </c>
      <c r="EM49" s="20" t="s">
        <v>1695</v>
      </c>
      <c r="EO49" s="20"/>
      <c r="EP49" s="20"/>
      <c r="EQ49" s="20"/>
      <c r="ER49" s="20"/>
      <c r="ES49" s="20"/>
      <c r="ET49" s="20" t="s">
        <v>441</v>
      </c>
      <c r="EU49" s="20" t="s">
        <v>439</v>
      </c>
      <c r="EX49" s="242"/>
      <c r="FG49" s="269"/>
      <c r="FH49" s="269"/>
      <c r="FI49" s="244" t="s">
        <v>2722</v>
      </c>
      <c r="FJ49" s="269"/>
      <c r="FK49" s="269"/>
    </row>
    <row r="50" spans="1:167" s="244" customFormat="1" ht="15" hidden="1" customHeight="1">
      <c r="A50" s="30"/>
      <c r="B50" s="163"/>
      <c r="C50" s="1332"/>
      <c r="D50" s="1025"/>
      <c r="E50" s="1029"/>
      <c r="F50" s="1030"/>
      <c r="G50" s="1291"/>
      <c r="H50" s="1292"/>
      <c r="I50" s="1060" t="s">
        <v>343</v>
      </c>
      <c r="J50" s="1060"/>
      <c r="K50" s="1060"/>
      <c r="L50" s="1061"/>
      <c r="M50" s="836" t="s">
        <v>2434</v>
      </c>
      <c r="N50" s="837"/>
      <c r="O50" s="837"/>
      <c r="P50" s="837"/>
      <c r="Q50" s="837"/>
      <c r="R50" s="838"/>
      <c r="S50" s="1186"/>
      <c r="T50" s="1063"/>
      <c r="U50" s="1063"/>
      <c r="V50" s="1063"/>
      <c r="W50" s="1063"/>
      <c r="X50" s="1063"/>
      <c r="Y50" s="1063"/>
      <c r="Z50" s="1063"/>
      <c r="AA50" s="1063"/>
      <c r="AB50" s="1063"/>
      <c r="AC50" s="1063"/>
      <c r="AD50" s="1063"/>
      <c r="AE50" s="1063"/>
      <c r="AF50" s="1063"/>
      <c r="AG50" s="1063"/>
      <c r="AH50" s="1063"/>
      <c r="AI50" s="1063"/>
      <c r="AJ50" s="1063"/>
      <c r="AK50" s="1063"/>
      <c r="AL50" s="1063"/>
      <c r="AM50" s="1064"/>
      <c r="AN50" s="20"/>
      <c r="AO50" s="173"/>
      <c r="AP50" s="20"/>
      <c r="AQ50" s="58"/>
      <c r="AR50" s="242"/>
      <c r="AS50" s="514"/>
      <c r="AT50" s="516"/>
      <c r="AU50" s="516"/>
      <c r="AV50" s="516"/>
      <c r="AW50" s="516"/>
      <c r="AX50" s="516"/>
      <c r="AY50" s="516"/>
      <c r="AZ50" s="516"/>
      <c r="BA50" s="516"/>
      <c r="BB50" s="516"/>
      <c r="BC50" s="516"/>
      <c r="BD50" s="516"/>
      <c r="BE50" s="516"/>
      <c r="BF50" s="516"/>
      <c r="BG50" s="516"/>
      <c r="BH50" s="20"/>
      <c r="BI50" s="58"/>
      <c r="BJ50" s="58"/>
      <c r="BK50" s="247"/>
      <c r="BL50" s="17" t="str">
        <f>IF(M50="選択　▼","",M50)</f>
        <v/>
      </c>
      <c r="BM50" s="16"/>
      <c r="BN50" s="16"/>
      <c r="BO50" s="257"/>
      <c r="BP50" s="257"/>
      <c r="BQ50" s="257"/>
      <c r="BR50" s="257"/>
      <c r="BS50" s="257"/>
      <c r="BT50" s="257"/>
      <c r="BU50" s="257"/>
      <c r="BV50" s="257"/>
      <c r="BW50" s="257"/>
      <c r="BX50" s="257"/>
      <c r="BY50" s="257"/>
      <c r="BZ50" s="258"/>
      <c r="CA50" s="257"/>
      <c r="CB50" s="257"/>
      <c r="CC50" s="257"/>
      <c r="CD50" s="257"/>
      <c r="CE50" s="257"/>
      <c r="CF50" s="257"/>
      <c r="CG50" s="20" t="s">
        <v>444</v>
      </c>
      <c r="CH50" s="257"/>
      <c r="CI50" s="20"/>
      <c r="CJ50" s="20"/>
      <c r="CK50" s="20"/>
      <c r="CL50" s="20"/>
      <c r="CM50" s="20" t="s">
        <v>839</v>
      </c>
      <c r="CN50" s="20"/>
      <c r="CO50" s="257"/>
      <c r="CP50" s="257"/>
      <c r="CQ50" s="16" t="s">
        <v>1007</v>
      </c>
      <c r="CR50" s="16" t="s">
        <v>1081</v>
      </c>
      <c r="CS50" s="16" t="s">
        <v>1142</v>
      </c>
      <c r="CT50" s="16" t="s">
        <v>1205</v>
      </c>
      <c r="CU50" s="257"/>
      <c r="CV50" s="257"/>
      <c r="CW50" s="257"/>
      <c r="CX50" s="257"/>
      <c r="CY50" s="257"/>
      <c r="CZ50" s="16" t="s">
        <v>1388</v>
      </c>
      <c r="DA50" s="257"/>
      <c r="DB50" s="257"/>
      <c r="DC50" s="16" t="s">
        <v>1555</v>
      </c>
      <c r="DD50" s="257"/>
      <c r="DE50" s="257"/>
      <c r="DF50" s="257"/>
      <c r="DG50" s="16" t="s">
        <v>1698</v>
      </c>
      <c r="DH50" s="16" t="s">
        <v>1772</v>
      </c>
      <c r="DI50" s="257"/>
      <c r="DJ50" s="257"/>
      <c r="DK50" s="257"/>
      <c r="DL50" s="257"/>
      <c r="DM50" s="257"/>
      <c r="DN50" s="257"/>
      <c r="DO50" s="257"/>
      <c r="DP50" s="257"/>
      <c r="DQ50" s="257"/>
      <c r="DR50" s="257"/>
      <c r="DS50" s="257"/>
      <c r="DT50" s="16" t="s">
        <v>2116</v>
      </c>
      <c r="DU50" s="257"/>
      <c r="DV50" s="257"/>
      <c r="DW50" s="16" t="s">
        <v>2234</v>
      </c>
      <c r="DX50" s="257"/>
      <c r="DY50" s="257"/>
      <c r="DZ50" s="257"/>
      <c r="EA50" s="257"/>
      <c r="EB50" s="20" t="s">
        <v>97</v>
      </c>
      <c r="EC50" s="20" t="s">
        <v>45</v>
      </c>
      <c r="ED50" s="20"/>
      <c r="EE50" s="20"/>
      <c r="EF50" s="20"/>
      <c r="EG50" s="20"/>
      <c r="EH50" s="20"/>
      <c r="EI50" s="20"/>
      <c r="EJ50" s="20"/>
      <c r="EK50" s="20"/>
      <c r="EL50" s="20"/>
      <c r="EM50" s="20" t="s">
        <v>1696</v>
      </c>
      <c r="EO50" s="20"/>
      <c r="EP50" s="20"/>
      <c r="EQ50" s="20"/>
      <c r="ER50" s="20"/>
      <c r="ES50" s="20"/>
      <c r="ET50" s="20" t="s">
        <v>442</v>
      </c>
      <c r="EU50" s="20" t="s">
        <v>440</v>
      </c>
      <c r="EX50" s="242"/>
      <c r="FG50" s="269"/>
      <c r="FH50" s="269"/>
      <c r="FI50" s="244" t="s">
        <v>2723</v>
      </c>
      <c r="FJ50" s="269"/>
      <c r="FK50" s="269"/>
    </row>
    <row r="51" spans="1:167" s="244" customFormat="1" ht="15" hidden="1" customHeight="1">
      <c r="A51" s="30"/>
      <c r="B51" s="163"/>
      <c r="C51" s="1332"/>
      <c r="D51" s="616"/>
      <c r="E51" s="617"/>
      <c r="F51" s="618"/>
      <c r="G51" s="1227"/>
      <c r="H51" s="1228"/>
      <c r="I51" s="1060" t="s">
        <v>364</v>
      </c>
      <c r="J51" s="1060"/>
      <c r="K51" s="1060"/>
      <c r="L51" s="1061"/>
      <c r="M51" s="1187" t="s">
        <v>2434</v>
      </c>
      <c r="N51" s="1188"/>
      <c r="O51" s="1188"/>
      <c r="P51" s="1188"/>
      <c r="Q51" s="1188"/>
      <c r="R51" s="1189"/>
      <c r="S51" s="833" t="s">
        <v>362</v>
      </c>
      <c r="T51" s="834"/>
      <c r="U51" s="834"/>
      <c r="V51" s="834"/>
      <c r="W51" s="834"/>
      <c r="X51" s="834"/>
      <c r="Y51" s="834"/>
      <c r="Z51" s="834"/>
      <c r="AA51" s="834"/>
      <c r="AB51" s="834"/>
      <c r="AC51" s="834"/>
      <c r="AD51" s="834"/>
      <c r="AE51" s="834"/>
      <c r="AF51" s="834"/>
      <c r="AG51" s="834"/>
      <c r="AH51" s="834"/>
      <c r="AI51" s="834"/>
      <c r="AJ51" s="834"/>
      <c r="AK51" s="834"/>
      <c r="AL51" s="834"/>
      <c r="AM51" s="835"/>
      <c r="AN51" s="20"/>
      <c r="AO51" s="173"/>
      <c r="AP51" s="20"/>
      <c r="AQ51" s="58"/>
      <c r="AR51" s="514"/>
      <c r="AS51" s="513"/>
      <c r="AT51" s="516"/>
      <c r="AU51" s="516"/>
      <c r="AV51" s="516"/>
      <c r="AW51" s="516"/>
      <c r="AX51" s="516"/>
      <c r="AY51" s="516"/>
      <c r="AZ51" s="516"/>
      <c r="BA51" s="516"/>
      <c r="BB51" s="516"/>
      <c r="BC51" s="516"/>
      <c r="BD51" s="516"/>
      <c r="BE51" s="516"/>
      <c r="BF51" s="516"/>
      <c r="BG51" s="516"/>
      <c r="BI51" s="58"/>
      <c r="BJ51" s="58"/>
      <c r="BK51" s="247"/>
      <c r="BL51" s="17" t="str">
        <f>IF(M51="選択　▼","",M51)</f>
        <v/>
      </c>
      <c r="BM51" s="16"/>
      <c r="BN51" s="16"/>
      <c r="BO51" s="257"/>
      <c r="BP51" s="257"/>
      <c r="BQ51" s="257"/>
      <c r="BR51" s="257"/>
      <c r="BS51" s="257"/>
      <c r="BT51" s="257"/>
      <c r="BU51" s="257"/>
      <c r="BV51" s="257"/>
      <c r="BW51" s="257"/>
      <c r="BX51" s="257"/>
      <c r="BY51" s="257"/>
      <c r="BZ51" s="258"/>
      <c r="CA51" s="257"/>
      <c r="CB51" s="257"/>
      <c r="CC51" s="257"/>
      <c r="CD51" s="257"/>
      <c r="CE51" s="257"/>
      <c r="CF51" s="257"/>
      <c r="CG51" s="20" t="s">
        <v>445</v>
      </c>
      <c r="CH51" s="257"/>
      <c r="CI51" s="20"/>
      <c r="CJ51" s="20"/>
      <c r="CK51" s="20"/>
      <c r="CL51" s="20"/>
      <c r="CM51" s="20" t="s">
        <v>840</v>
      </c>
      <c r="CN51" s="20"/>
      <c r="CO51" s="257"/>
      <c r="CP51" s="257"/>
      <c r="CQ51" s="16" t="s">
        <v>1008</v>
      </c>
      <c r="CR51" s="16" t="s">
        <v>1082</v>
      </c>
      <c r="CS51" s="16" t="s">
        <v>1143</v>
      </c>
      <c r="CT51" s="16" t="s">
        <v>1206</v>
      </c>
      <c r="CU51" s="257"/>
      <c r="CV51" s="257"/>
      <c r="CW51" s="257"/>
      <c r="CX51" s="257"/>
      <c r="CY51" s="257"/>
      <c r="CZ51" s="16" t="s">
        <v>1389</v>
      </c>
      <c r="DA51" s="257"/>
      <c r="DB51" s="257"/>
      <c r="DC51" s="16" t="s">
        <v>1556</v>
      </c>
      <c r="DD51" s="257"/>
      <c r="DE51" s="257"/>
      <c r="DF51" s="257"/>
      <c r="DG51" s="16" t="s">
        <v>1699</v>
      </c>
      <c r="DH51" s="16" t="s">
        <v>1773</v>
      </c>
      <c r="DI51" s="257"/>
      <c r="DJ51" s="257"/>
      <c r="DK51" s="257"/>
      <c r="DL51" s="257"/>
      <c r="DM51" s="257"/>
      <c r="DN51" s="257"/>
      <c r="DO51" s="257"/>
      <c r="DP51" s="257"/>
      <c r="DQ51" s="257"/>
      <c r="DR51" s="257"/>
      <c r="DS51" s="257"/>
      <c r="DT51" s="16" t="s">
        <v>2117</v>
      </c>
      <c r="DU51" s="257"/>
      <c r="DV51" s="257"/>
      <c r="DW51" s="16" t="s">
        <v>2235</v>
      </c>
      <c r="DX51" s="257"/>
      <c r="DY51" s="257"/>
      <c r="DZ51" s="257"/>
      <c r="EA51" s="257"/>
      <c r="EB51" s="20" t="s">
        <v>98</v>
      </c>
      <c r="EC51" s="20" t="s">
        <v>46</v>
      </c>
      <c r="ED51" s="20"/>
      <c r="EE51" s="20"/>
      <c r="EF51" s="20"/>
      <c r="EG51" s="20"/>
      <c r="EH51" s="20"/>
      <c r="EI51" s="20"/>
      <c r="EJ51" s="20"/>
      <c r="EK51" s="20"/>
      <c r="EL51" s="20"/>
      <c r="EM51" s="20" t="s">
        <v>1697</v>
      </c>
      <c r="EO51" s="20"/>
      <c r="EP51" s="20"/>
      <c r="EQ51" s="20"/>
      <c r="ER51" s="20"/>
      <c r="ES51" s="20"/>
      <c r="ET51" s="20" t="s">
        <v>443</v>
      </c>
      <c r="EU51" s="20" t="s">
        <v>441</v>
      </c>
      <c r="FG51" s="269"/>
      <c r="FH51" s="269"/>
      <c r="FI51" s="244" t="s">
        <v>2724</v>
      </c>
      <c r="FJ51" s="269"/>
      <c r="FK51" s="269"/>
    </row>
    <row r="52" spans="1:167" s="244" customFormat="1" ht="15" customHeight="1">
      <c r="A52" s="19"/>
      <c r="B52" s="163"/>
      <c r="C52" s="943"/>
      <c r="D52" s="943"/>
      <c r="E52" s="943"/>
      <c r="F52" s="943"/>
      <c r="G52" s="943"/>
      <c r="H52" s="943"/>
      <c r="I52" s="943"/>
      <c r="J52" s="943"/>
      <c r="K52" s="943"/>
      <c r="L52" s="943"/>
      <c r="M52" s="943"/>
      <c r="N52" s="943"/>
      <c r="O52" s="943"/>
      <c r="P52" s="943"/>
      <c r="Q52" s="943"/>
      <c r="R52" s="943"/>
      <c r="S52" s="943"/>
      <c r="T52" s="943"/>
      <c r="U52" s="943"/>
      <c r="V52" s="943"/>
      <c r="W52" s="943"/>
      <c r="X52" s="943"/>
      <c r="Y52" s="943"/>
      <c r="Z52" s="943"/>
      <c r="AA52" s="943"/>
      <c r="AB52" s="943"/>
      <c r="AC52" s="943"/>
      <c r="AD52" s="943"/>
      <c r="AE52" s="943"/>
      <c r="AF52" s="943"/>
      <c r="AG52" s="943"/>
      <c r="AH52" s="943"/>
      <c r="AI52" s="960" t="s">
        <v>589</v>
      </c>
      <c r="AJ52" s="960"/>
      <c r="AK52" s="960"/>
      <c r="AL52" s="960"/>
      <c r="AM52" s="960"/>
      <c r="AN52" s="20"/>
      <c r="AO52" s="173"/>
      <c r="AP52" s="20"/>
      <c r="AQ52" s="58"/>
      <c r="AR52" s="515"/>
      <c r="AS52" s="513"/>
      <c r="AT52" s="516"/>
      <c r="AU52" s="516"/>
      <c r="AV52" s="516"/>
      <c r="AW52" s="516"/>
      <c r="AX52" s="516"/>
      <c r="AY52" s="516"/>
      <c r="AZ52" s="516"/>
      <c r="BA52" s="516"/>
      <c r="BB52" s="516"/>
      <c r="BC52" s="516"/>
      <c r="BD52" s="516"/>
      <c r="BE52" s="516"/>
      <c r="BF52" s="516"/>
      <c r="BG52" s="516"/>
      <c r="BI52" s="58"/>
      <c r="BJ52" s="58"/>
      <c r="BK52" s="247"/>
      <c r="BL52" s="16"/>
      <c r="BM52" s="16"/>
      <c r="BN52" s="16"/>
      <c r="BO52" s="257"/>
      <c r="BP52" s="257"/>
      <c r="BQ52" s="257"/>
      <c r="BR52" s="257"/>
      <c r="BS52" s="257"/>
      <c r="BT52" s="257"/>
      <c r="BU52" s="257"/>
      <c r="BV52" s="257"/>
      <c r="BW52" s="257"/>
      <c r="BX52" s="257"/>
      <c r="BY52" s="257"/>
      <c r="BZ52" s="258"/>
      <c r="CA52" s="257"/>
      <c r="CB52" s="257"/>
      <c r="CC52" s="257"/>
      <c r="CD52" s="257"/>
      <c r="CE52" s="257"/>
      <c r="CF52" s="257"/>
      <c r="CG52" s="20" t="s">
        <v>446</v>
      </c>
      <c r="CH52" s="257"/>
      <c r="CI52" s="20"/>
      <c r="CJ52" s="20"/>
      <c r="CK52" s="20"/>
      <c r="CL52" s="20"/>
      <c r="CM52" s="20" t="s">
        <v>841</v>
      </c>
      <c r="CN52" s="20"/>
      <c r="CO52" s="257"/>
      <c r="CP52" s="257"/>
      <c r="CQ52" s="16" t="s">
        <v>1009</v>
      </c>
      <c r="CR52" s="16" t="s">
        <v>1083</v>
      </c>
      <c r="CS52" s="16" t="s">
        <v>1144</v>
      </c>
      <c r="CT52" s="16" t="s">
        <v>1207</v>
      </c>
      <c r="CU52" s="257"/>
      <c r="CV52" s="257"/>
      <c r="CW52" s="257"/>
      <c r="CX52" s="257"/>
      <c r="CY52" s="257"/>
      <c r="CZ52" s="16" t="s">
        <v>1390</v>
      </c>
      <c r="DA52" s="257"/>
      <c r="DB52" s="257"/>
      <c r="DC52" s="16" t="s">
        <v>1557</v>
      </c>
      <c r="DD52" s="257"/>
      <c r="DE52" s="257"/>
      <c r="DF52" s="257"/>
      <c r="DG52" s="16" t="s">
        <v>1700</v>
      </c>
      <c r="DH52" s="16" t="s">
        <v>1774</v>
      </c>
      <c r="DI52" s="257"/>
      <c r="DJ52" s="257"/>
      <c r="DK52" s="257"/>
      <c r="DL52" s="257"/>
      <c r="DM52" s="257"/>
      <c r="DN52" s="257"/>
      <c r="DO52" s="257"/>
      <c r="DP52" s="257"/>
      <c r="DQ52" s="257"/>
      <c r="DR52" s="257"/>
      <c r="DS52" s="257"/>
      <c r="DT52" s="16" t="s">
        <v>2118</v>
      </c>
      <c r="DU52" s="257"/>
      <c r="DV52" s="257"/>
      <c r="DW52" s="16" t="s">
        <v>2236</v>
      </c>
      <c r="DX52" s="257"/>
      <c r="DY52" s="257"/>
      <c r="DZ52" s="257"/>
      <c r="EA52" s="257"/>
      <c r="EB52" s="20" t="s">
        <v>99</v>
      </c>
      <c r="EC52" s="20" t="s">
        <v>47</v>
      </c>
      <c r="ED52" s="20"/>
      <c r="EE52" s="20"/>
      <c r="EF52" s="20"/>
      <c r="EG52" s="20"/>
      <c r="EH52" s="20"/>
      <c r="EI52" s="20"/>
      <c r="EJ52" s="20"/>
      <c r="EK52" s="20"/>
      <c r="EL52" s="20"/>
      <c r="EM52" s="20" t="s">
        <v>1698</v>
      </c>
      <c r="EO52" s="20"/>
      <c r="EP52" s="20"/>
      <c r="EQ52" s="20"/>
      <c r="ER52" s="20"/>
      <c r="ES52" s="20"/>
      <c r="ET52" s="20" t="s">
        <v>444</v>
      </c>
      <c r="EU52" s="20" t="s">
        <v>442</v>
      </c>
      <c r="FG52" s="269"/>
      <c r="FH52" s="269"/>
      <c r="FI52" s="244" t="s">
        <v>2725</v>
      </c>
      <c r="FJ52" s="269"/>
      <c r="FK52" s="269"/>
    </row>
    <row r="53" spans="1:167" s="244" customFormat="1" ht="15" hidden="1" customHeight="1">
      <c r="A53" s="30"/>
      <c r="B53" s="163"/>
      <c r="C53" s="1338" t="s">
        <v>3273</v>
      </c>
      <c r="D53" s="1059" t="s">
        <v>142</v>
      </c>
      <c r="E53" s="1060"/>
      <c r="F53" s="1060"/>
      <c r="G53" s="1060"/>
      <c r="H53" s="1060"/>
      <c r="I53" s="1060"/>
      <c r="J53" s="1060"/>
      <c r="K53" s="1060"/>
      <c r="L53" s="1061"/>
      <c r="M53" s="1281" t="s">
        <v>3271</v>
      </c>
      <c r="N53" s="1282"/>
      <c r="O53" s="1282"/>
      <c r="P53" s="1282"/>
      <c r="Q53" s="1282"/>
      <c r="R53" s="1282"/>
      <c r="S53" s="1283"/>
      <c r="T53" s="1180" t="s">
        <v>3270</v>
      </c>
      <c r="U53" s="1181"/>
      <c r="V53" s="1181"/>
      <c r="W53" s="1181"/>
      <c r="X53" s="1181"/>
      <c r="Y53" s="1181"/>
      <c r="Z53" s="1181"/>
      <c r="AA53" s="1181"/>
      <c r="AB53" s="1181"/>
      <c r="AC53" s="1181"/>
      <c r="AD53" s="1181"/>
      <c r="AE53" s="1181"/>
      <c r="AF53" s="1181"/>
      <c r="AG53" s="1181"/>
      <c r="AH53" s="1181"/>
      <c r="AI53" s="1181"/>
      <c r="AJ53" s="1181"/>
      <c r="AK53" s="1181"/>
      <c r="AL53" s="1181"/>
      <c r="AM53" s="1182"/>
      <c r="AN53" s="20"/>
      <c r="AO53" s="173"/>
      <c r="AP53" s="20"/>
      <c r="AQ53" s="58"/>
      <c r="AR53" s="515"/>
      <c r="AT53" s="35"/>
      <c r="AU53" s="35"/>
      <c r="AV53" s="35"/>
      <c r="AW53" s="35"/>
      <c r="AX53" s="35"/>
      <c r="AY53" s="35"/>
      <c r="AZ53" s="35"/>
      <c r="BA53" s="35"/>
      <c r="BB53" s="35"/>
      <c r="BC53" s="35"/>
      <c r="BD53" s="35"/>
      <c r="BE53" s="35"/>
      <c r="BF53" s="35"/>
      <c r="BG53" s="35"/>
      <c r="BI53" s="58"/>
      <c r="BJ53" s="58"/>
      <c r="BK53" s="247"/>
      <c r="BL53" s="17" t="str">
        <f>LEFT(M53,1)</f>
        <v>2</v>
      </c>
      <c r="BM53" s="257"/>
      <c r="BN53" s="16"/>
      <c r="BO53" s="257"/>
      <c r="BP53" s="257"/>
      <c r="BQ53" s="257"/>
      <c r="BR53" s="257"/>
      <c r="BS53" s="257"/>
      <c r="BT53" s="257"/>
      <c r="BU53" s="257"/>
      <c r="BV53" s="257"/>
      <c r="BW53" s="257"/>
      <c r="BX53" s="257"/>
      <c r="BY53" s="257"/>
      <c r="BZ53" s="258"/>
      <c r="CA53" s="257"/>
      <c r="CB53" s="257"/>
      <c r="CC53" s="257"/>
      <c r="CD53" s="257"/>
      <c r="CE53" s="257"/>
      <c r="CF53" s="257"/>
      <c r="CG53" s="20" t="s">
        <v>447</v>
      </c>
      <c r="CH53" s="257"/>
      <c r="CI53" s="20"/>
      <c r="CJ53" s="20"/>
      <c r="CK53" s="20"/>
      <c r="CL53" s="20"/>
      <c r="CM53" s="20" t="s">
        <v>842</v>
      </c>
      <c r="CN53" s="20"/>
      <c r="CO53" s="257"/>
      <c r="CP53" s="257"/>
      <c r="CQ53" s="16" t="s">
        <v>1010</v>
      </c>
      <c r="CR53" s="16" t="s">
        <v>1084</v>
      </c>
      <c r="CS53" s="16" t="s">
        <v>1145</v>
      </c>
      <c r="CT53" s="16" t="s">
        <v>1208</v>
      </c>
      <c r="CU53" s="257"/>
      <c r="CV53" s="257"/>
      <c r="CW53" s="257"/>
      <c r="CX53" s="257"/>
      <c r="CY53" s="257"/>
      <c r="CZ53" s="16" t="s">
        <v>1391</v>
      </c>
      <c r="DA53" s="257"/>
      <c r="DB53" s="257"/>
      <c r="DC53" s="16" t="s">
        <v>1558</v>
      </c>
      <c r="DD53" s="257"/>
      <c r="DE53" s="257"/>
      <c r="DF53" s="257"/>
      <c r="DG53" s="16" t="s">
        <v>1701</v>
      </c>
      <c r="DH53" s="257"/>
      <c r="DI53" s="257"/>
      <c r="DJ53" s="257"/>
      <c r="DK53" s="257"/>
      <c r="DL53" s="257"/>
      <c r="DM53" s="257"/>
      <c r="DN53" s="257"/>
      <c r="DO53" s="257"/>
      <c r="DP53" s="257"/>
      <c r="DQ53" s="257"/>
      <c r="DR53" s="257"/>
      <c r="DS53" s="257"/>
      <c r="DT53" s="16" t="s">
        <v>2119</v>
      </c>
      <c r="DU53" s="257"/>
      <c r="DV53" s="257"/>
      <c r="DW53" s="257"/>
      <c r="DX53" s="257"/>
      <c r="DY53" s="257"/>
      <c r="DZ53" s="257"/>
      <c r="EA53" s="257"/>
      <c r="EB53" s="20" t="s">
        <v>100</v>
      </c>
      <c r="EC53" s="20" t="s">
        <v>48</v>
      </c>
      <c r="ED53" s="20"/>
      <c r="EE53" s="20"/>
      <c r="EF53" s="20"/>
      <c r="EG53" s="20"/>
      <c r="EH53" s="20"/>
      <c r="EI53" s="20"/>
      <c r="EJ53" s="20"/>
      <c r="EK53" s="20"/>
      <c r="EL53" s="20"/>
      <c r="EM53" s="20" t="s">
        <v>1699</v>
      </c>
      <c r="EO53" s="20"/>
      <c r="EP53" s="20"/>
      <c r="EQ53" s="20"/>
      <c r="ER53" s="20"/>
      <c r="ES53" s="20"/>
      <c r="ET53" s="20" t="s">
        <v>445</v>
      </c>
      <c r="EU53" s="20" t="s">
        <v>443</v>
      </c>
      <c r="FG53" s="269"/>
      <c r="FH53" s="269"/>
      <c r="FI53" s="244" t="s">
        <v>2726</v>
      </c>
      <c r="FJ53" s="269"/>
      <c r="FK53" s="269"/>
    </row>
    <row r="54" spans="1:167" s="244" customFormat="1" ht="15" customHeight="1">
      <c r="A54" s="19"/>
      <c r="B54" s="163"/>
      <c r="C54" s="1339"/>
      <c r="D54" s="1039" t="s">
        <v>2</v>
      </c>
      <c r="E54" s="1040"/>
      <c r="F54" s="1040"/>
      <c r="G54" s="1040"/>
      <c r="H54" s="1040"/>
      <c r="I54" s="1040"/>
      <c r="J54" s="1040"/>
      <c r="K54" s="1040"/>
      <c r="L54" s="1041"/>
      <c r="M54" s="1183"/>
      <c r="N54" s="1184"/>
      <c r="O54" s="1184"/>
      <c r="P54" s="1184"/>
      <c r="Q54" s="1184"/>
      <c r="R54" s="1184"/>
      <c r="S54" s="1184"/>
      <c r="T54" s="1184"/>
      <c r="U54" s="1184"/>
      <c r="V54" s="1184"/>
      <c r="W54" s="1184"/>
      <c r="X54" s="1184"/>
      <c r="Y54" s="1184"/>
      <c r="Z54" s="1185"/>
      <c r="AA54" s="831" t="s">
        <v>3272</v>
      </c>
      <c r="AB54" s="831"/>
      <c r="AC54" s="831"/>
      <c r="AD54" s="831"/>
      <c r="AE54" s="831"/>
      <c r="AF54" s="831"/>
      <c r="AG54" s="831"/>
      <c r="AH54" s="831"/>
      <c r="AI54" s="831"/>
      <c r="AJ54" s="831"/>
      <c r="AK54" s="831"/>
      <c r="AL54" s="831"/>
      <c r="AM54" s="832"/>
      <c r="AN54" s="20"/>
      <c r="AO54" s="173"/>
      <c r="AP54" s="20"/>
      <c r="AQ54" s="58"/>
      <c r="AR54" s="515"/>
      <c r="AS54" s="515"/>
      <c r="AT54" s="516"/>
      <c r="AU54" s="516"/>
      <c r="AV54" s="516"/>
      <c r="AW54" s="516"/>
      <c r="AX54" s="516"/>
      <c r="AY54" s="516"/>
      <c r="AZ54" s="516"/>
      <c r="BA54" s="516"/>
      <c r="BB54" s="516"/>
      <c r="BC54" s="516"/>
      <c r="BD54" s="516"/>
      <c r="BE54" s="516"/>
      <c r="BF54" s="516"/>
      <c r="BG54" s="516"/>
      <c r="BI54" s="58"/>
      <c r="BJ54" s="58"/>
      <c r="BK54" s="247"/>
      <c r="BL54" s="17" t="str">
        <f>IF(BL53="1","☑主たる事務所","☑従たる事務所")</f>
        <v>☑従たる事務所</v>
      </c>
      <c r="BM54" s="257"/>
      <c r="BN54" s="16"/>
      <c r="BO54" s="257"/>
      <c r="BP54" s="257"/>
      <c r="BQ54" s="257"/>
      <c r="BR54" s="257"/>
      <c r="BS54" s="257"/>
      <c r="BT54" s="257"/>
      <c r="BU54" s="257"/>
      <c r="BV54" s="257"/>
      <c r="BW54" s="257"/>
      <c r="BX54" s="257"/>
      <c r="BY54" s="257"/>
      <c r="BZ54" s="258"/>
      <c r="CA54" s="257"/>
      <c r="CB54" s="257"/>
      <c r="CC54" s="257"/>
      <c r="CD54" s="257"/>
      <c r="CE54" s="257"/>
      <c r="CF54" s="257"/>
      <c r="CG54" s="20" t="s">
        <v>448</v>
      </c>
      <c r="CH54" s="257"/>
      <c r="CI54" s="20"/>
      <c r="CJ54" s="20"/>
      <c r="CK54" s="20"/>
      <c r="CL54" s="20"/>
      <c r="CM54" s="20" t="s">
        <v>843</v>
      </c>
      <c r="CN54" s="20"/>
      <c r="CO54" s="257"/>
      <c r="CP54" s="257"/>
      <c r="CQ54" s="16" t="s">
        <v>1011</v>
      </c>
      <c r="CR54" s="16" t="s">
        <v>1085</v>
      </c>
      <c r="CS54" s="16" t="s">
        <v>1146</v>
      </c>
      <c r="CT54" s="16" t="s">
        <v>1209</v>
      </c>
      <c r="CU54" s="257"/>
      <c r="CV54" s="257"/>
      <c r="CW54" s="257"/>
      <c r="CX54" s="257"/>
      <c r="CY54" s="257"/>
      <c r="CZ54" s="16" t="s">
        <v>1392</v>
      </c>
      <c r="DA54" s="257"/>
      <c r="DB54" s="257"/>
      <c r="DC54" s="16" t="s">
        <v>1559</v>
      </c>
      <c r="DD54" s="257"/>
      <c r="DE54" s="257"/>
      <c r="DF54" s="257"/>
      <c r="DG54" s="16" t="s">
        <v>1702</v>
      </c>
      <c r="DH54" s="257"/>
      <c r="DI54" s="257"/>
      <c r="DJ54" s="257"/>
      <c r="DK54" s="257"/>
      <c r="DL54" s="257"/>
      <c r="DM54" s="257"/>
      <c r="DN54" s="257"/>
      <c r="DO54" s="257"/>
      <c r="DP54" s="257"/>
      <c r="DQ54" s="257"/>
      <c r="DR54" s="257"/>
      <c r="DS54" s="257"/>
      <c r="DT54" s="16" t="s">
        <v>2120</v>
      </c>
      <c r="DU54" s="257"/>
      <c r="DV54" s="257"/>
      <c r="DW54" s="257"/>
      <c r="DX54" s="257"/>
      <c r="DY54" s="257"/>
      <c r="DZ54" s="257"/>
      <c r="EA54" s="257"/>
      <c r="EB54" s="20" t="s">
        <v>101</v>
      </c>
      <c r="EC54" s="20" t="s">
        <v>49</v>
      </c>
      <c r="ED54" s="20"/>
      <c r="EE54" s="20"/>
      <c r="EF54" s="20"/>
      <c r="EG54" s="20"/>
      <c r="EH54" s="20"/>
      <c r="EI54" s="20"/>
      <c r="EJ54" s="20"/>
      <c r="EK54" s="20"/>
      <c r="EL54" s="20"/>
      <c r="EM54" s="20" t="s">
        <v>1700</v>
      </c>
      <c r="EO54" s="20"/>
      <c r="EP54" s="20"/>
      <c r="EQ54" s="20"/>
      <c r="ER54" s="20"/>
      <c r="ES54" s="20"/>
      <c r="ET54" s="20" t="s">
        <v>446</v>
      </c>
      <c r="EU54" s="20" t="s">
        <v>444</v>
      </c>
      <c r="FG54" s="269"/>
      <c r="FH54" s="269"/>
      <c r="FI54" s="244" t="s">
        <v>2727</v>
      </c>
      <c r="FJ54" s="269"/>
      <c r="FK54" s="269"/>
    </row>
    <row r="55" spans="1:167" s="244" customFormat="1" ht="15" hidden="1" customHeight="1">
      <c r="A55" s="30"/>
      <c r="B55" s="163"/>
      <c r="C55" s="1339"/>
      <c r="D55" s="1028" t="s">
        <v>143</v>
      </c>
      <c r="E55" s="1229"/>
      <c r="F55" s="1229"/>
      <c r="G55" s="1229"/>
      <c r="H55" s="1229"/>
      <c r="I55" s="1229"/>
      <c r="J55" s="1229"/>
      <c r="K55" s="1229"/>
      <c r="L55" s="1230"/>
      <c r="M55" s="1038"/>
      <c r="N55" s="955"/>
      <c r="O55" s="956"/>
      <c r="P55" s="4"/>
      <c r="Q55" s="4"/>
      <c r="R55" s="4"/>
      <c r="S55" s="4"/>
      <c r="T55" s="4"/>
      <c r="U55" s="4"/>
      <c r="V55" s="4"/>
      <c r="W55" s="4"/>
      <c r="X55" s="4"/>
      <c r="Y55" s="4"/>
      <c r="Z55" s="4"/>
      <c r="AA55" s="4" t="str">
        <f t="shared" ref="AA55:AI55" si="8">MID($M$54,COLUMN()-15,1)</f>
        <v/>
      </c>
      <c r="AB55" s="4" t="str">
        <f t="shared" si="8"/>
        <v/>
      </c>
      <c r="AC55" s="4" t="str">
        <f t="shared" si="8"/>
        <v/>
      </c>
      <c r="AD55" s="4" t="str">
        <f t="shared" si="8"/>
        <v/>
      </c>
      <c r="AE55" s="4" t="str">
        <f t="shared" si="8"/>
        <v/>
      </c>
      <c r="AF55" s="4" t="str">
        <f t="shared" si="8"/>
        <v/>
      </c>
      <c r="AG55" s="4" t="str">
        <f t="shared" si="8"/>
        <v/>
      </c>
      <c r="AH55" s="4" t="str">
        <f t="shared" si="8"/>
        <v/>
      </c>
      <c r="AI55" s="4" t="str">
        <f t="shared" si="8"/>
        <v/>
      </c>
      <c r="AJ55" s="957"/>
      <c r="AK55" s="958"/>
      <c r="AL55" s="958"/>
      <c r="AM55" s="959"/>
      <c r="AN55" s="20"/>
      <c r="AO55" s="173"/>
      <c r="AP55" s="20"/>
      <c r="AQ55" s="58"/>
      <c r="AR55" s="242"/>
      <c r="AT55" s="35"/>
      <c r="AU55" s="35"/>
      <c r="AV55" s="35"/>
      <c r="AW55" s="35"/>
      <c r="AX55" s="35"/>
      <c r="AY55" s="35"/>
      <c r="AZ55" s="35"/>
      <c r="BA55" s="35"/>
      <c r="BB55" s="35"/>
      <c r="BC55" s="35"/>
      <c r="BD55" s="35"/>
      <c r="BE55" s="35"/>
      <c r="BF55" s="35"/>
      <c r="BG55" s="35"/>
      <c r="BI55" s="58"/>
      <c r="BJ55" s="58"/>
      <c r="BK55" s="247"/>
      <c r="BN55" s="16"/>
      <c r="BO55" s="257"/>
      <c r="BP55" s="257"/>
      <c r="BQ55" s="257"/>
      <c r="BR55" s="257"/>
      <c r="BS55" s="257"/>
      <c r="BT55" s="257"/>
      <c r="BU55" s="257"/>
      <c r="BV55" s="257"/>
      <c r="BW55" s="257"/>
      <c r="BX55" s="257"/>
      <c r="BY55" s="257"/>
      <c r="BZ55" s="258"/>
      <c r="CA55" s="257"/>
      <c r="CB55" s="257"/>
      <c r="CC55" s="257"/>
      <c r="CD55" s="257"/>
      <c r="CE55" s="257"/>
      <c r="CF55" s="257"/>
      <c r="CG55" s="20" t="s">
        <v>449</v>
      </c>
      <c r="CH55" s="257"/>
      <c r="CI55" s="20"/>
      <c r="CJ55" s="20"/>
      <c r="CK55" s="20"/>
      <c r="CL55" s="20"/>
      <c r="CM55" s="20" t="s">
        <v>844</v>
      </c>
      <c r="CN55" s="20"/>
      <c r="CO55" s="257"/>
      <c r="CP55" s="257"/>
      <c r="CQ55" s="16" t="s">
        <v>1012</v>
      </c>
      <c r="CR55" s="16" t="s">
        <v>1086</v>
      </c>
      <c r="CS55" s="16" t="s">
        <v>1147</v>
      </c>
      <c r="CT55" s="16" t="s">
        <v>1210</v>
      </c>
      <c r="CU55" s="257"/>
      <c r="CV55" s="257"/>
      <c r="CW55" s="257"/>
      <c r="CX55" s="257"/>
      <c r="CY55" s="257"/>
      <c r="CZ55" s="16" t="s">
        <v>1393</v>
      </c>
      <c r="DA55" s="257"/>
      <c r="DB55" s="257"/>
      <c r="DC55" s="16" t="s">
        <v>1560</v>
      </c>
      <c r="DD55" s="257"/>
      <c r="DE55" s="257"/>
      <c r="DF55" s="257"/>
      <c r="DG55" s="16" t="s">
        <v>1703</v>
      </c>
      <c r="DH55" s="257"/>
      <c r="DI55" s="257"/>
      <c r="DJ55" s="257"/>
      <c r="DK55" s="257"/>
      <c r="DL55" s="257"/>
      <c r="DM55" s="257"/>
      <c r="DN55" s="257"/>
      <c r="DO55" s="257"/>
      <c r="DP55" s="257"/>
      <c r="DQ55" s="257"/>
      <c r="DR55" s="257"/>
      <c r="DS55" s="257"/>
      <c r="DT55" s="16" t="s">
        <v>2121</v>
      </c>
      <c r="DU55" s="257"/>
      <c r="DV55" s="257"/>
      <c r="DW55" s="257"/>
      <c r="DX55" s="257"/>
      <c r="DY55" s="257"/>
      <c r="DZ55" s="257"/>
      <c r="EA55" s="257"/>
      <c r="EB55" s="20" t="s">
        <v>102</v>
      </c>
      <c r="EC55" s="20" t="s">
        <v>50</v>
      </c>
      <c r="ED55" s="20"/>
      <c r="EE55" s="20"/>
      <c r="EF55" s="20"/>
      <c r="EG55" s="20"/>
      <c r="EH55" s="20"/>
      <c r="EI55" s="20"/>
      <c r="EJ55" s="20"/>
      <c r="EK55" s="20"/>
      <c r="EL55" s="20"/>
      <c r="EM55" s="20" t="s">
        <v>1701</v>
      </c>
      <c r="EO55" s="20"/>
      <c r="EP55" s="20"/>
      <c r="EQ55" s="20"/>
      <c r="ER55" s="20"/>
      <c r="ES55" s="20"/>
      <c r="ET55" s="20" t="s">
        <v>447</v>
      </c>
      <c r="EU55" s="20" t="s">
        <v>445</v>
      </c>
      <c r="FG55" s="269"/>
      <c r="FH55" s="269"/>
      <c r="FI55" s="244" t="s">
        <v>2728</v>
      </c>
      <c r="FJ55" s="269"/>
      <c r="FK55" s="269"/>
    </row>
    <row r="56" spans="1:167" s="244" customFormat="1" ht="15" customHeight="1">
      <c r="A56" s="19"/>
      <c r="B56" s="163"/>
      <c r="C56" s="1339"/>
      <c r="D56" s="1231"/>
      <c r="E56" s="1229"/>
      <c r="F56" s="1229"/>
      <c r="G56" s="1229"/>
      <c r="H56" s="1229"/>
      <c r="I56" s="1229"/>
      <c r="J56" s="1229"/>
      <c r="K56" s="1229"/>
      <c r="L56" s="1230"/>
      <c r="M56" s="1183"/>
      <c r="N56" s="1184"/>
      <c r="O56" s="1184"/>
      <c r="P56" s="1184"/>
      <c r="Q56" s="1184"/>
      <c r="R56" s="1184"/>
      <c r="S56" s="1184"/>
      <c r="T56" s="1184"/>
      <c r="U56" s="1184"/>
      <c r="V56" s="1184"/>
      <c r="W56" s="1184"/>
      <c r="X56" s="1184"/>
      <c r="Y56" s="1184"/>
      <c r="Z56" s="1185"/>
      <c r="AA56" s="831" t="s">
        <v>3272</v>
      </c>
      <c r="AB56" s="831"/>
      <c r="AC56" s="831"/>
      <c r="AD56" s="831"/>
      <c r="AE56" s="831"/>
      <c r="AF56" s="831"/>
      <c r="AG56" s="831"/>
      <c r="AH56" s="831"/>
      <c r="AI56" s="831"/>
      <c r="AJ56" s="831"/>
      <c r="AK56" s="831"/>
      <c r="AL56" s="831"/>
      <c r="AM56" s="832"/>
      <c r="AN56" s="20"/>
      <c r="AO56" s="173"/>
      <c r="AP56" s="20"/>
      <c r="AQ56" s="58"/>
      <c r="AR56" s="242"/>
      <c r="AS56" s="513"/>
      <c r="AT56" s="516"/>
      <c r="AU56" s="516"/>
      <c r="AV56" s="516"/>
      <c r="AW56" s="516"/>
      <c r="AX56" s="516"/>
      <c r="AY56" s="516"/>
      <c r="AZ56" s="516"/>
      <c r="BA56" s="516"/>
      <c r="BB56" s="516"/>
      <c r="BC56" s="516"/>
      <c r="BD56" s="516"/>
      <c r="BE56" s="516"/>
      <c r="BF56" s="516"/>
      <c r="BG56" s="516"/>
      <c r="BI56" s="58"/>
      <c r="BJ56" s="58"/>
      <c r="BK56" s="247"/>
      <c r="BN56" s="16"/>
      <c r="BO56" s="257"/>
      <c r="BP56" s="257"/>
      <c r="BQ56" s="257"/>
      <c r="BR56" s="257"/>
      <c r="BS56" s="257"/>
      <c r="BT56" s="257"/>
      <c r="BU56" s="257"/>
      <c r="BV56" s="257"/>
      <c r="BW56" s="257"/>
      <c r="BX56" s="257"/>
      <c r="BY56" s="257"/>
      <c r="BZ56" s="258"/>
      <c r="CA56" s="257"/>
      <c r="CB56" s="257"/>
      <c r="CC56" s="257"/>
      <c r="CD56" s="257"/>
      <c r="CE56" s="257"/>
      <c r="CF56" s="257"/>
      <c r="CG56" s="20" t="s">
        <v>450</v>
      </c>
      <c r="CH56" s="257"/>
      <c r="CI56" s="20"/>
      <c r="CJ56" s="20"/>
      <c r="CK56" s="20"/>
      <c r="CL56" s="20"/>
      <c r="CM56" s="20" t="s">
        <v>845</v>
      </c>
      <c r="CN56" s="20"/>
      <c r="CO56" s="257"/>
      <c r="CP56" s="257"/>
      <c r="CQ56" s="16" t="s">
        <v>1013</v>
      </c>
      <c r="CR56" s="16" t="s">
        <v>1087</v>
      </c>
      <c r="CS56" s="16" t="s">
        <v>1148</v>
      </c>
      <c r="CT56" s="16" t="s">
        <v>1211</v>
      </c>
      <c r="CU56" s="257"/>
      <c r="CV56" s="257"/>
      <c r="CW56" s="257"/>
      <c r="CX56" s="257"/>
      <c r="CY56" s="257"/>
      <c r="CZ56" s="16" t="s">
        <v>1394</v>
      </c>
      <c r="DA56" s="257"/>
      <c r="DB56" s="257"/>
      <c r="DC56" s="16" t="s">
        <v>1561</v>
      </c>
      <c r="DD56" s="257"/>
      <c r="DE56" s="257"/>
      <c r="DF56" s="257"/>
      <c r="DG56" s="16" t="s">
        <v>1704</v>
      </c>
      <c r="DH56" s="257"/>
      <c r="DI56" s="257"/>
      <c r="DJ56" s="257"/>
      <c r="DK56" s="257"/>
      <c r="DL56" s="257"/>
      <c r="DM56" s="257"/>
      <c r="DN56" s="257"/>
      <c r="DO56" s="257"/>
      <c r="DP56" s="257"/>
      <c r="DQ56" s="257"/>
      <c r="DR56" s="257"/>
      <c r="DS56" s="257"/>
      <c r="DT56" s="16" t="s">
        <v>2122</v>
      </c>
      <c r="DU56" s="257"/>
      <c r="DV56" s="257"/>
      <c r="DW56" s="257"/>
      <c r="DX56" s="257"/>
      <c r="DY56" s="257"/>
      <c r="DZ56" s="257"/>
      <c r="EA56" s="257"/>
      <c r="EB56" s="20" t="s">
        <v>103</v>
      </c>
      <c r="EC56" s="20" t="s">
        <v>51</v>
      </c>
      <c r="ED56" s="20"/>
      <c r="EE56" s="20"/>
      <c r="EF56" s="20"/>
      <c r="EG56" s="20"/>
      <c r="EH56" s="20"/>
      <c r="EI56" s="20"/>
      <c r="EJ56" s="20"/>
      <c r="EK56" s="20"/>
      <c r="EL56" s="20"/>
      <c r="EM56" s="20" t="s">
        <v>1702</v>
      </c>
      <c r="EO56" s="20"/>
      <c r="EP56" s="20"/>
      <c r="EQ56" s="20"/>
      <c r="ER56" s="20"/>
      <c r="ES56" s="20"/>
      <c r="ET56" s="20" t="s">
        <v>448</v>
      </c>
      <c r="EU56" s="20" t="s">
        <v>446</v>
      </c>
      <c r="FG56" s="269"/>
      <c r="FH56" s="269"/>
      <c r="FI56" s="244" t="s">
        <v>2729</v>
      </c>
      <c r="FJ56" s="269"/>
      <c r="FK56" s="269"/>
    </row>
    <row r="57" spans="1:167" s="244" customFormat="1" ht="15" hidden="1" customHeight="1">
      <c r="A57" s="30"/>
      <c r="B57" s="163"/>
      <c r="C57" s="1339"/>
      <c r="D57" s="1232"/>
      <c r="E57" s="1233"/>
      <c r="F57" s="1233"/>
      <c r="G57" s="1233"/>
      <c r="H57" s="1233"/>
      <c r="I57" s="1233"/>
      <c r="J57" s="1233"/>
      <c r="K57" s="1233"/>
      <c r="L57" s="1234"/>
      <c r="M57" s="1038" t="s">
        <v>71</v>
      </c>
      <c r="N57" s="955"/>
      <c r="O57" s="956"/>
      <c r="P57" s="4" t="str">
        <f>MID($M$56,COLUMN()-15,1)</f>
        <v/>
      </c>
      <c r="Q57" s="4" t="str">
        <f t="shared" ref="Q57:AI57" si="9">MID($M$56,COLUMN()-15,1)</f>
        <v/>
      </c>
      <c r="R57" s="4" t="str">
        <f t="shared" si="9"/>
        <v/>
      </c>
      <c r="S57" s="4" t="str">
        <f t="shared" si="9"/>
        <v/>
      </c>
      <c r="T57" s="4" t="str">
        <f t="shared" si="9"/>
        <v/>
      </c>
      <c r="U57" s="4" t="str">
        <f t="shared" si="9"/>
        <v/>
      </c>
      <c r="V57" s="4" t="str">
        <f t="shared" si="9"/>
        <v/>
      </c>
      <c r="W57" s="4" t="str">
        <f t="shared" si="9"/>
        <v/>
      </c>
      <c r="X57" s="4" t="str">
        <f t="shared" si="9"/>
        <v/>
      </c>
      <c r="Y57" s="4" t="str">
        <f t="shared" si="9"/>
        <v/>
      </c>
      <c r="Z57" s="4" t="str">
        <f t="shared" si="9"/>
        <v/>
      </c>
      <c r="AA57" s="4" t="str">
        <f t="shared" si="9"/>
        <v/>
      </c>
      <c r="AB57" s="4" t="str">
        <f t="shared" si="9"/>
        <v/>
      </c>
      <c r="AC57" s="4" t="str">
        <f t="shared" si="9"/>
        <v/>
      </c>
      <c r="AD57" s="4" t="str">
        <f t="shared" si="9"/>
        <v/>
      </c>
      <c r="AE57" s="4" t="str">
        <f t="shared" si="9"/>
        <v/>
      </c>
      <c r="AF57" s="4" t="str">
        <f t="shared" si="9"/>
        <v/>
      </c>
      <c r="AG57" s="4" t="str">
        <f t="shared" si="9"/>
        <v/>
      </c>
      <c r="AH57" s="4" t="str">
        <f t="shared" si="9"/>
        <v/>
      </c>
      <c r="AI57" s="4" t="str">
        <f t="shared" si="9"/>
        <v/>
      </c>
      <c r="AJ57" s="957"/>
      <c r="AK57" s="958"/>
      <c r="AL57" s="958"/>
      <c r="AM57" s="959"/>
      <c r="AN57" s="20"/>
      <c r="AO57" s="173"/>
      <c r="AP57" s="20"/>
      <c r="AQ57" s="58"/>
      <c r="AT57" s="35"/>
      <c r="AU57" s="35"/>
      <c r="AV57" s="35"/>
      <c r="AW57" s="35"/>
      <c r="AX57" s="35"/>
      <c r="AY57" s="35"/>
      <c r="AZ57" s="35"/>
      <c r="BA57" s="35"/>
      <c r="BB57" s="35"/>
      <c r="BC57" s="35"/>
      <c r="BD57" s="35"/>
      <c r="BE57" s="35"/>
      <c r="BF57" s="35"/>
      <c r="BG57" s="35"/>
      <c r="BI57" s="58"/>
      <c r="BJ57" s="58"/>
      <c r="BK57" s="247"/>
      <c r="BL57" s="16"/>
      <c r="BM57" s="16"/>
      <c r="BN57" s="16"/>
      <c r="BO57" s="257"/>
      <c r="BP57" s="257"/>
      <c r="BQ57" s="257"/>
      <c r="BR57" s="257"/>
      <c r="BS57" s="257"/>
      <c r="BT57" s="257"/>
      <c r="BU57" s="257"/>
      <c r="BV57" s="257"/>
      <c r="BW57" s="257"/>
      <c r="BX57" s="257"/>
      <c r="BY57" s="257"/>
      <c r="BZ57" s="258"/>
      <c r="CA57" s="257"/>
      <c r="CB57" s="257"/>
      <c r="CC57" s="257"/>
      <c r="CD57" s="257"/>
      <c r="CE57" s="257"/>
      <c r="CF57" s="257"/>
      <c r="CG57" s="20" t="s">
        <v>451</v>
      </c>
      <c r="CH57" s="257"/>
      <c r="CI57" s="20"/>
      <c r="CJ57" s="20"/>
      <c r="CK57" s="20"/>
      <c r="CL57" s="20"/>
      <c r="CM57" s="20" t="s">
        <v>846</v>
      </c>
      <c r="CN57" s="20"/>
      <c r="CO57" s="257"/>
      <c r="CP57" s="257"/>
      <c r="CQ57" s="16" t="s">
        <v>1014</v>
      </c>
      <c r="CR57" s="16" t="s">
        <v>1088</v>
      </c>
      <c r="CS57" s="16" t="s">
        <v>1149</v>
      </c>
      <c r="CT57" s="16" t="s">
        <v>1212</v>
      </c>
      <c r="CU57" s="257"/>
      <c r="CV57" s="257"/>
      <c r="CW57" s="257"/>
      <c r="CX57" s="257"/>
      <c r="CY57" s="257"/>
      <c r="CZ57" s="16" t="s">
        <v>1395</v>
      </c>
      <c r="DA57" s="257"/>
      <c r="DB57" s="257"/>
      <c r="DC57" s="16" t="s">
        <v>1562</v>
      </c>
      <c r="DD57" s="257"/>
      <c r="DE57" s="257"/>
      <c r="DF57" s="257"/>
      <c r="DG57" s="16" t="s">
        <v>1705</v>
      </c>
      <c r="DH57" s="257"/>
      <c r="DI57" s="257"/>
      <c r="DJ57" s="257"/>
      <c r="DK57" s="257"/>
      <c r="DL57" s="257"/>
      <c r="DM57" s="257"/>
      <c r="DN57" s="257"/>
      <c r="DO57" s="257"/>
      <c r="DP57" s="257"/>
      <c r="DQ57" s="257"/>
      <c r="DR57" s="257"/>
      <c r="DS57" s="257"/>
      <c r="DT57" s="16" t="s">
        <v>2123</v>
      </c>
      <c r="DU57" s="257"/>
      <c r="DV57" s="257"/>
      <c r="DW57" s="257"/>
      <c r="DX57" s="257"/>
      <c r="DY57" s="257"/>
      <c r="DZ57" s="257"/>
      <c r="EA57" s="257"/>
      <c r="EB57" s="20" t="s">
        <v>104</v>
      </c>
      <c r="EC57" s="20" t="s">
        <v>52</v>
      </c>
      <c r="ED57" s="20"/>
      <c r="EE57" s="20"/>
      <c r="EF57" s="20"/>
      <c r="EG57" s="20"/>
      <c r="EH57" s="20"/>
      <c r="EI57" s="20"/>
      <c r="EJ57" s="20"/>
      <c r="EK57" s="20"/>
      <c r="EL57" s="20"/>
      <c r="EM57" s="20" t="s">
        <v>1703</v>
      </c>
      <c r="EO57" s="20"/>
      <c r="EP57" s="20"/>
      <c r="EQ57" s="20"/>
      <c r="ER57" s="20"/>
      <c r="ES57" s="20"/>
      <c r="ET57" s="20" t="s">
        <v>449</v>
      </c>
      <c r="EU57" s="20" t="s">
        <v>447</v>
      </c>
      <c r="FG57" s="269"/>
      <c r="FH57" s="269"/>
      <c r="FI57" s="244" t="s">
        <v>2730</v>
      </c>
      <c r="FJ57" s="269"/>
      <c r="FK57" s="269"/>
    </row>
    <row r="58" spans="1:167" s="244" customFormat="1" ht="15" customHeight="1">
      <c r="A58" s="19"/>
      <c r="B58" s="163"/>
      <c r="C58" s="1339"/>
      <c r="D58" s="1045" t="s">
        <v>3</v>
      </c>
      <c r="E58" s="1046"/>
      <c r="F58" s="1046"/>
      <c r="G58" s="1046"/>
      <c r="H58" s="1046"/>
      <c r="I58" s="1046"/>
      <c r="J58" s="1046"/>
      <c r="K58" s="1046"/>
      <c r="L58" s="1047"/>
      <c r="M58" s="995"/>
      <c r="N58" s="979"/>
      <c r="O58" s="19" t="s">
        <v>60</v>
      </c>
      <c r="P58" s="978"/>
      <c r="Q58" s="995"/>
      <c r="R58" s="979"/>
      <c r="S58" s="1058"/>
      <c r="T58" s="943"/>
      <c r="U58" s="943"/>
      <c r="V58" s="943"/>
      <c r="W58" s="943"/>
      <c r="X58" s="943"/>
      <c r="Y58" s="943"/>
      <c r="Z58" s="943"/>
      <c r="AA58" s="943"/>
      <c r="AB58" s="943"/>
      <c r="AC58" s="943"/>
      <c r="AD58" s="943"/>
      <c r="AE58" s="943"/>
      <c r="AF58" s="943"/>
      <c r="AG58" s="943"/>
      <c r="AH58" s="943"/>
      <c r="AI58" s="943"/>
      <c r="AJ58" s="943"/>
      <c r="AK58" s="943"/>
      <c r="AL58" s="943"/>
      <c r="AM58" s="944"/>
      <c r="AN58" s="20"/>
      <c r="AO58" s="173"/>
      <c r="AP58" s="20"/>
      <c r="AQ58" s="58"/>
      <c r="AR58" s="514"/>
      <c r="AS58" s="515"/>
      <c r="AT58" s="516"/>
      <c r="AU58" s="516"/>
      <c r="AV58" s="516"/>
      <c r="AW58" s="516"/>
      <c r="AX58" s="516"/>
      <c r="AY58" s="516"/>
      <c r="AZ58" s="516"/>
      <c r="BA58" s="516"/>
      <c r="BB58" s="516"/>
      <c r="BC58" s="516"/>
      <c r="BD58" s="516"/>
      <c r="BE58" s="516"/>
      <c r="BF58" s="516"/>
      <c r="BG58" s="516"/>
      <c r="BH58" s="20"/>
      <c r="BI58" s="58"/>
      <c r="BJ58" s="58"/>
      <c r="BK58" s="247"/>
      <c r="BL58" s="17" t="str">
        <f>IF(M58="","",M58&amp;O58&amp;P58)</f>
        <v/>
      </c>
      <c r="BM58" s="257"/>
      <c r="BN58" s="16"/>
      <c r="BO58" s="257"/>
      <c r="BP58" s="257"/>
      <c r="BQ58" s="257"/>
      <c r="BR58" s="257"/>
      <c r="BS58" s="257"/>
      <c r="BT58" s="257"/>
      <c r="BU58" s="257"/>
      <c r="BV58" s="257"/>
      <c r="BW58" s="257"/>
      <c r="BX58" s="257"/>
      <c r="BY58" s="257"/>
      <c r="BZ58" s="258"/>
      <c r="CA58" s="257"/>
      <c r="CB58" s="257"/>
      <c r="CC58" s="257"/>
      <c r="CD58" s="257"/>
      <c r="CE58" s="257"/>
      <c r="CF58" s="257"/>
      <c r="CG58" s="20" t="s">
        <v>452</v>
      </c>
      <c r="CH58" s="257"/>
      <c r="CI58" s="20"/>
      <c r="CJ58" s="20"/>
      <c r="CK58" s="20"/>
      <c r="CL58" s="20"/>
      <c r="CM58" s="20" t="s">
        <v>847</v>
      </c>
      <c r="CN58" s="20"/>
      <c r="CO58" s="257"/>
      <c r="CP58" s="257"/>
      <c r="CQ58" s="16" t="s">
        <v>1015</v>
      </c>
      <c r="CR58" s="16" t="s">
        <v>1089</v>
      </c>
      <c r="CS58" s="16" t="s">
        <v>1150</v>
      </c>
      <c r="CT58" s="16" t="s">
        <v>1213</v>
      </c>
      <c r="CU58" s="257"/>
      <c r="CV58" s="257"/>
      <c r="CW58" s="257"/>
      <c r="CX58" s="257"/>
      <c r="CY58" s="257"/>
      <c r="CZ58" s="16" t="s">
        <v>1396</v>
      </c>
      <c r="DA58" s="257"/>
      <c r="DB58" s="257"/>
      <c r="DC58" s="16" t="s">
        <v>1563</v>
      </c>
      <c r="DD58" s="257"/>
      <c r="DE58" s="257"/>
      <c r="DF58" s="257"/>
      <c r="DG58" s="16" t="s">
        <v>1706</v>
      </c>
      <c r="DH58" s="257"/>
      <c r="DI58" s="257"/>
      <c r="DJ58" s="257"/>
      <c r="DK58" s="257"/>
      <c r="DL58" s="257"/>
      <c r="DM58" s="257"/>
      <c r="DN58" s="257"/>
      <c r="DO58" s="257"/>
      <c r="DP58" s="257"/>
      <c r="DQ58" s="257"/>
      <c r="DR58" s="257"/>
      <c r="DS58" s="257"/>
      <c r="DT58" s="16" t="s">
        <v>2124</v>
      </c>
      <c r="DU58" s="257"/>
      <c r="DV58" s="257"/>
      <c r="DW58" s="257"/>
      <c r="DX58" s="257"/>
      <c r="DY58" s="257"/>
      <c r="DZ58" s="257"/>
      <c r="EA58" s="257"/>
      <c r="EB58" s="20" t="s">
        <v>2673</v>
      </c>
      <c r="EC58" s="20" t="s">
        <v>53</v>
      </c>
      <c r="ED58" s="20"/>
      <c r="EE58" s="20"/>
      <c r="EF58" s="20"/>
      <c r="EG58" s="20"/>
      <c r="EH58" s="20"/>
      <c r="EI58" s="20"/>
      <c r="EJ58" s="20"/>
      <c r="EK58" s="20"/>
      <c r="EL58" s="20"/>
      <c r="EM58" s="20" t="s">
        <v>1704</v>
      </c>
      <c r="EO58" s="20"/>
      <c r="EP58" s="20"/>
      <c r="EQ58" s="20"/>
      <c r="ER58" s="20"/>
      <c r="ES58" s="20"/>
      <c r="ET58" s="20" t="s">
        <v>450</v>
      </c>
      <c r="EU58" s="20" t="s">
        <v>448</v>
      </c>
      <c r="FG58" s="269"/>
      <c r="FH58" s="269"/>
      <c r="FI58" s="244" t="s">
        <v>2731</v>
      </c>
      <c r="FJ58" s="269"/>
      <c r="FK58" s="269"/>
    </row>
    <row r="59" spans="1:167" s="244" customFormat="1" ht="15" hidden="1" customHeight="1">
      <c r="A59" s="30"/>
      <c r="B59" s="163"/>
      <c r="C59" s="1339"/>
      <c r="D59" s="1035"/>
      <c r="E59" s="1036"/>
      <c r="F59" s="1036"/>
      <c r="G59" s="1036"/>
      <c r="H59" s="1036"/>
      <c r="I59" s="1036"/>
      <c r="J59" s="1036"/>
      <c r="K59" s="1036"/>
      <c r="L59" s="1037"/>
      <c r="M59" s="1038" t="s">
        <v>71</v>
      </c>
      <c r="N59" s="955"/>
      <c r="O59" s="956"/>
      <c r="P59" s="4" t="str">
        <f>MID(M58,COLUMN()-15,1)</f>
        <v/>
      </c>
      <c r="Q59" s="4" t="str">
        <f>MID(M58,COLUMN()-15,1)</f>
        <v/>
      </c>
      <c r="R59" s="4" t="str">
        <f>MID(M58,COLUMN()-15,1)</f>
        <v/>
      </c>
      <c r="S59" s="6" t="s">
        <v>74</v>
      </c>
      <c r="T59" s="4" t="str">
        <f>MID(P58,COLUMN()-19,1)</f>
        <v/>
      </c>
      <c r="U59" s="4" t="str">
        <f>MID(P58,COLUMN()-19,1)</f>
        <v/>
      </c>
      <c r="V59" s="4" t="str">
        <f>MID(P58,COLUMN()-19,1)</f>
        <v/>
      </c>
      <c r="W59" s="4" t="str">
        <f>MID(P58,COLUMN()-19,1)</f>
        <v/>
      </c>
      <c r="X59" s="957"/>
      <c r="Y59" s="958"/>
      <c r="Z59" s="958"/>
      <c r="AA59" s="958"/>
      <c r="AB59" s="958"/>
      <c r="AC59" s="958"/>
      <c r="AD59" s="958"/>
      <c r="AE59" s="958"/>
      <c r="AF59" s="958"/>
      <c r="AG59" s="958"/>
      <c r="AH59" s="958"/>
      <c r="AI59" s="958"/>
      <c r="AJ59" s="958"/>
      <c r="AK59" s="958"/>
      <c r="AL59" s="958"/>
      <c r="AM59" s="959"/>
      <c r="AN59" s="20"/>
      <c r="AO59" s="173"/>
      <c r="AP59" s="20"/>
      <c r="AQ59" s="58"/>
      <c r="AT59" s="35"/>
      <c r="AU59" s="35"/>
      <c r="AV59" s="35"/>
      <c r="AW59" s="35"/>
      <c r="AX59" s="35"/>
      <c r="AY59" s="35"/>
      <c r="AZ59" s="35"/>
      <c r="BA59" s="35"/>
      <c r="BB59" s="35"/>
      <c r="BC59" s="35"/>
      <c r="BD59" s="35"/>
      <c r="BE59" s="35"/>
      <c r="BF59" s="35"/>
      <c r="BG59" s="35"/>
      <c r="BI59" s="58"/>
      <c r="BJ59" s="58"/>
      <c r="BK59" s="247"/>
      <c r="BL59" s="266"/>
      <c r="BM59" s="16"/>
      <c r="BN59" s="16"/>
      <c r="BO59" s="257"/>
      <c r="BP59" s="257"/>
      <c r="BQ59" s="257"/>
      <c r="BR59" s="257"/>
      <c r="BS59" s="257"/>
      <c r="BT59" s="257"/>
      <c r="BU59" s="257"/>
      <c r="BV59" s="257"/>
      <c r="BW59" s="257"/>
      <c r="BX59" s="257"/>
      <c r="BY59" s="257"/>
      <c r="BZ59" s="258"/>
      <c r="CA59" s="257"/>
      <c r="CB59" s="257"/>
      <c r="CC59" s="257"/>
      <c r="CD59" s="257"/>
      <c r="CE59" s="257"/>
      <c r="CF59" s="257"/>
      <c r="CG59" s="20" t="s">
        <v>453</v>
      </c>
      <c r="CH59" s="257"/>
      <c r="CI59" s="20"/>
      <c r="CJ59" s="20"/>
      <c r="CK59" s="20"/>
      <c r="CL59" s="20"/>
      <c r="CM59" s="20" t="s">
        <v>848</v>
      </c>
      <c r="CN59" s="20"/>
      <c r="CO59" s="257"/>
      <c r="CP59" s="257"/>
      <c r="CQ59" s="16" t="s">
        <v>1016</v>
      </c>
      <c r="CR59" s="16" t="s">
        <v>1090</v>
      </c>
      <c r="CS59" s="16" t="s">
        <v>1151</v>
      </c>
      <c r="CT59" s="16" t="s">
        <v>1214</v>
      </c>
      <c r="CU59" s="257"/>
      <c r="CV59" s="257"/>
      <c r="CW59" s="257"/>
      <c r="CX59" s="257"/>
      <c r="CY59" s="257"/>
      <c r="CZ59" s="16" t="s">
        <v>1397</v>
      </c>
      <c r="DA59" s="257"/>
      <c r="DB59" s="257"/>
      <c r="DC59" s="16" t="s">
        <v>1564</v>
      </c>
      <c r="DD59" s="257"/>
      <c r="DE59" s="257"/>
      <c r="DF59" s="257"/>
      <c r="DG59" s="16" t="s">
        <v>1707</v>
      </c>
      <c r="DH59" s="257"/>
      <c r="DI59" s="257"/>
      <c r="DJ59" s="257"/>
      <c r="DK59" s="257"/>
      <c r="DL59" s="257"/>
      <c r="DM59" s="257"/>
      <c r="DN59" s="257"/>
      <c r="DO59" s="257"/>
      <c r="DP59" s="257"/>
      <c r="DQ59" s="257"/>
      <c r="DR59" s="257"/>
      <c r="DS59" s="257"/>
      <c r="DT59" s="16" t="s">
        <v>2125</v>
      </c>
      <c r="DU59" s="257"/>
      <c r="DV59" s="257"/>
      <c r="DW59" s="257"/>
      <c r="DX59" s="257"/>
      <c r="DY59" s="257"/>
      <c r="DZ59" s="257"/>
      <c r="EA59" s="257"/>
      <c r="EB59" s="20" t="s">
        <v>105</v>
      </c>
      <c r="EC59" s="20" t="s">
        <v>54</v>
      </c>
      <c r="ED59" s="20"/>
      <c r="EE59" s="20"/>
      <c r="EF59" s="20"/>
      <c r="EG59" s="20"/>
      <c r="EH59" s="20"/>
      <c r="EI59" s="20"/>
      <c r="EJ59" s="20"/>
      <c r="EK59" s="20"/>
      <c r="EL59" s="20"/>
      <c r="EM59" s="20" t="s">
        <v>1705</v>
      </c>
      <c r="EO59" s="20"/>
      <c r="EP59" s="20"/>
      <c r="EQ59" s="20"/>
      <c r="ER59" s="20"/>
      <c r="ES59" s="20"/>
      <c r="ET59" s="20" t="s">
        <v>451</v>
      </c>
      <c r="EU59" s="20" t="s">
        <v>449</v>
      </c>
      <c r="FG59" s="269"/>
      <c r="FH59" s="269"/>
      <c r="FI59" s="244" t="s">
        <v>2732</v>
      </c>
      <c r="FJ59" s="269"/>
      <c r="FK59" s="269"/>
    </row>
    <row r="60" spans="1:167" s="244" customFormat="1" ht="15" customHeight="1">
      <c r="A60" s="19"/>
      <c r="B60" s="163"/>
      <c r="C60" s="1339"/>
      <c r="D60" s="613" t="s">
        <v>2540</v>
      </c>
      <c r="E60" s="614"/>
      <c r="F60" s="614"/>
      <c r="G60" s="614"/>
      <c r="H60" s="614"/>
      <c r="I60" s="614"/>
      <c r="J60" s="614"/>
      <c r="K60" s="614"/>
      <c r="L60" s="615"/>
      <c r="M60" s="1466" t="s">
        <v>3186</v>
      </c>
      <c r="N60" s="1467"/>
      <c r="O60" s="1467"/>
      <c r="P60" s="1467"/>
      <c r="Q60" s="1467"/>
      <c r="R60" s="1468"/>
      <c r="S60" s="52"/>
      <c r="T60" s="1034" t="s">
        <v>2435</v>
      </c>
      <c r="U60" s="1020"/>
      <c r="V60" s="1020"/>
      <c r="W60" s="1020"/>
      <c r="X60" s="1020"/>
      <c r="Y60" s="1020"/>
      <c r="Z60" s="1020"/>
      <c r="AA60" s="1021"/>
      <c r="AB60" s="1058"/>
      <c r="AC60" s="943"/>
      <c r="AD60" s="943"/>
      <c r="AE60" s="943"/>
      <c r="AF60" s="943"/>
      <c r="AG60" s="943"/>
      <c r="AH60" s="943"/>
      <c r="AI60" s="943"/>
      <c r="AJ60" s="943"/>
      <c r="AK60" s="943"/>
      <c r="AL60" s="943"/>
      <c r="AM60" s="944"/>
      <c r="AN60" s="20"/>
      <c r="AO60" s="173"/>
      <c r="AP60" s="20"/>
      <c r="AQ60" s="58"/>
      <c r="AR60" s="517"/>
      <c r="AS60" s="513"/>
      <c r="AT60" s="516"/>
      <c r="AU60" s="516"/>
      <c r="AV60" s="516"/>
      <c r="AW60" s="516"/>
      <c r="AX60" s="516"/>
      <c r="AY60" s="516"/>
      <c r="AZ60" s="516"/>
      <c r="BA60" s="516"/>
      <c r="BB60" s="516"/>
      <c r="BC60" s="516"/>
      <c r="BD60" s="516"/>
      <c r="BE60" s="516"/>
      <c r="BF60" s="516"/>
      <c r="BG60" s="516"/>
      <c r="BI60" s="58"/>
      <c r="BJ60" s="58"/>
      <c r="BK60" s="247"/>
      <c r="BL60" s="17" t="str">
        <f>IF(T60="市区町村を選択 ▼","",LEFT(T60,5))</f>
        <v/>
      </c>
      <c r="BM60" s="257"/>
      <c r="BN60" s="16"/>
      <c r="BO60" s="257"/>
      <c r="BP60" s="257"/>
      <c r="BQ60" s="257"/>
      <c r="BR60" s="257"/>
      <c r="BS60" s="257"/>
      <c r="BT60" s="257"/>
      <c r="BU60" s="257"/>
      <c r="BV60" s="257"/>
      <c r="BW60" s="257"/>
      <c r="BX60" s="257"/>
      <c r="BY60" s="257"/>
      <c r="BZ60" s="258"/>
      <c r="CA60" s="257"/>
      <c r="CB60" s="257"/>
      <c r="CC60" s="257"/>
      <c r="CD60" s="257"/>
      <c r="CE60" s="257"/>
      <c r="CF60" s="257"/>
      <c r="CG60" s="20" t="s">
        <v>454</v>
      </c>
      <c r="CH60" s="257"/>
      <c r="CI60" s="20"/>
      <c r="CJ60" s="20"/>
      <c r="CK60" s="20"/>
      <c r="CL60" s="20"/>
      <c r="CM60" s="20" t="s">
        <v>849</v>
      </c>
      <c r="CN60" s="20"/>
      <c r="CO60" s="257"/>
      <c r="CP60" s="257"/>
      <c r="CQ60" s="16" t="s">
        <v>1017</v>
      </c>
      <c r="CR60" s="16" t="s">
        <v>1091</v>
      </c>
      <c r="CS60" s="16" t="s">
        <v>1152</v>
      </c>
      <c r="CT60" s="16" t="s">
        <v>1215</v>
      </c>
      <c r="CU60" s="257"/>
      <c r="CV60" s="257"/>
      <c r="CW60" s="257"/>
      <c r="CX60" s="257"/>
      <c r="CY60" s="257"/>
      <c r="CZ60" s="16" t="s">
        <v>1398</v>
      </c>
      <c r="DA60" s="257"/>
      <c r="DB60" s="257"/>
      <c r="DC60" s="16" t="s">
        <v>1565</v>
      </c>
      <c r="DD60" s="257"/>
      <c r="DE60" s="257"/>
      <c r="DF60" s="257"/>
      <c r="DG60" s="16" t="s">
        <v>1708</v>
      </c>
      <c r="DH60" s="257"/>
      <c r="DI60" s="257"/>
      <c r="DJ60" s="257"/>
      <c r="DK60" s="257"/>
      <c r="DL60" s="257"/>
      <c r="DM60" s="257"/>
      <c r="DN60" s="257"/>
      <c r="DO60" s="257"/>
      <c r="DP60" s="257"/>
      <c r="DQ60" s="257"/>
      <c r="DR60" s="257"/>
      <c r="DS60" s="257"/>
      <c r="DT60" s="16" t="s">
        <v>2126</v>
      </c>
      <c r="DU60" s="257"/>
      <c r="DV60" s="257"/>
      <c r="DW60" s="257"/>
      <c r="DX60" s="257"/>
      <c r="DY60" s="257"/>
      <c r="DZ60" s="257"/>
      <c r="EA60" s="257"/>
      <c r="EB60" s="20" t="s">
        <v>106</v>
      </c>
      <c r="EC60" s="20" t="s">
        <v>55</v>
      </c>
      <c r="ED60" s="20"/>
      <c r="EE60" s="20"/>
      <c r="EF60" s="20"/>
      <c r="EG60" s="20"/>
      <c r="EH60" s="20"/>
      <c r="EI60" s="20"/>
      <c r="EJ60" s="20"/>
      <c r="EK60" s="20"/>
      <c r="EL60" s="20"/>
      <c r="EM60" s="20" t="s">
        <v>1706</v>
      </c>
      <c r="EO60" s="20"/>
      <c r="EP60" s="20"/>
      <c r="EQ60" s="20"/>
      <c r="ER60" s="20"/>
      <c r="ES60" s="20"/>
      <c r="ET60" s="20" t="s">
        <v>452</v>
      </c>
      <c r="EU60" s="20" t="s">
        <v>450</v>
      </c>
      <c r="FG60" s="269"/>
      <c r="FH60" s="269"/>
      <c r="FI60" s="244" t="s">
        <v>2733</v>
      </c>
      <c r="FJ60" s="269"/>
      <c r="FK60" s="269"/>
    </row>
    <row r="61" spans="1:167" s="244" customFormat="1" ht="15" hidden="1" customHeight="1">
      <c r="A61" s="30"/>
      <c r="B61" s="163"/>
      <c r="C61" s="1339"/>
      <c r="D61" s="1025"/>
      <c r="E61" s="1029"/>
      <c r="F61" s="1029"/>
      <c r="G61" s="1029"/>
      <c r="H61" s="1029"/>
      <c r="I61" s="1029"/>
      <c r="J61" s="1029"/>
      <c r="K61" s="1029"/>
      <c r="L61" s="1030"/>
      <c r="M61" s="1038" t="s">
        <v>71</v>
      </c>
      <c r="N61" s="955"/>
      <c r="O61" s="956"/>
      <c r="P61" s="5" t="str">
        <f>MID($BL$60,COLUMN()-15,1)</f>
        <v/>
      </c>
      <c r="Q61" s="5" t="str">
        <f t="shared" ref="Q61:T61" si="10">MID($BL$60,COLUMN()-15,1)</f>
        <v/>
      </c>
      <c r="R61" s="5" t="str">
        <f t="shared" si="10"/>
        <v/>
      </c>
      <c r="S61" s="5" t="str">
        <f t="shared" si="10"/>
        <v/>
      </c>
      <c r="T61" s="5" t="str">
        <f t="shared" si="10"/>
        <v/>
      </c>
      <c r="U61" s="957"/>
      <c r="V61" s="958"/>
      <c r="W61" s="958"/>
      <c r="X61" s="958"/>
      <c r="Y61" s="958"/>
      <c r="Z61" s="958"/>
      <c r="AA61" s="958"/>
      <c r="AB61" s="958"/>
      <c r="AC61" s="958"/>
      <c r="AD61" s="958"/>
      <c r="AE61" s="958"/>
      <c r="AF61" s="958"/>
      <c r="AG61" s="958"/>
      <c r="AH61" s="958"/>
      <c r="AI61" s="958"/>
      <c r="AJ61" s="958"/>
      <c r="AK61" s="958"/>
      <c r="AL61" s="958"/>
      <c r="AM61" s="959"/>
      <c r="AN61" s="20"/>
      <c r="AO61" s="173"/>
      <c r="AP61" s="20"/>
      <c r="AQ61" s="58"/>
      <c r="AT61" s="35"/>
      <c r="AU61" s="35"/>
      <c r="AV61" s="35"/>
      <c r="AW61" s="35"/>
      <c r="AX61" s="35"/>
      <c r="AY61" s="35"/>
      <c r="AZ61" s="35"/>
      <c r="BA61" s="35"/>
      <c r="BB61" s="35"/>
      <c r="BC61" s="35"/>
      <c r="BD61" s="35"/>
      <c r="BE61" s="35"/>
      <c r="BF61" s="35"/>
      <c r="BG61" s="35"/>
      <c r="BI61" s="58"/>
      <c r="BJ61" s="58"/>
      <c r="BK61" s="247"/>
      <c r="BL61" s="17" t="str">
        <f>IF(T60="市区町村を選択 ▼","",MID(T60,7,10))</f>
        <v/>
      </c>
      <c r="BM61" s="257"/>
      <c r="BN61" s="16"/>
      <c r="BO61" s="257"/>
      <c r="BP61" s="257"/>
      <c r="BQ61" s="257"/>
      <c r="BR61" s="257"/>
      <c r="BS61" s="257"/>
      <c r="BT61" s="257"/>
      <c r="BU61" s="257"/>
      <c r="BV61" s="257"/>
      <c r="BW61" s="257"/>
      <c r="BX61" s="257"/>
      <c r="BY61" s="257"/>
      <c r="BZ61" s="258"/>
      <c r="CA61" s="257"/>
      <c r="CB61" s="257"/>
      <c r="CC61" s="257"/>
      <c r="CD61" s="257"/>
      <c r="CE61" s="257"/>
      <c r="CF61" s="257"/>
      <c r="CG61" s="20" t="s">
        <v>455</v>
      </c>
      <c r="CH61" s="257"/>
      <c r="CI61" s="20"/>
      <c r="CJ61" s="20"/>
      <c r="CK61" s="20"/>
      <c r="CL61" s="20"/>
      <c r="CM61" s="20" t="s">
        <v>850</v>
      </c>
      <c r="CN61" s="20"/>
      <c r="CO61" s="257"/>
      <c r="CP61" s="257"/>
      <c r="CQ61" s="16" t="s">
        <v>1018</v>
      </c>
      <c r="CR61" s="16" t="s">
        <v>1092</v>
      </c>
      <c r="CS61" s="16" t="s">
        <v>1153</v>
      </c>
      <c r="CT61" s="16" t="s">
        <v>1216</v>
      </c>
      <c r="CU61" s="257"/>
      <c r="CV61" s="257"/>
      <c r="CW61" s="257"/>
      <c r="CX61" s="257"/>
      <c r="CY61" s="257"/>
      <c r="CZ61" s="16" t="s">
        <v>1399</v>
      </c>
      <c r="DA61" s="257"/>
      <c r="DB61" s="257"/>
      <c r="DC61" s="16" t="s">
        <v>1566</v>
      </c>
      <c r="DD61" s="257"/>
      <c r="DE61" s="257"/>
      <c r="DF61" s="257"/>
      <c r="DG61" s="16" t="s">
        <v>1709</v>
      </c>
      <c r="DH61" s="257"/>
      <c r="DI61" s="257"/>
      <c r="DJ61" s="257"/>
      <c r="DK61" s="257"/>
      <c r="DL61" s="257"/>
      <c r="DM61" s="257"/>
      <c r="DN61" s="257"/>
      <c r="DO61" s="257"/>
      <c r="DP61" s="257"/>
      <c r="DQ61" s="257"/>
      <c r="DR61" s="257"/>
      <c r="DS61" s="257"/>
      <c r="DT61" s="16" t="s">
        <v>2127</v>
      </c>
      <c r="DU61" s="257"/>
      <c r="DV61" s="257"/>
      <c r="DW61" s="257"/>
      <c r="DX61" s="257"/>
      <c r="DY61" s="257"/>
      <c r="DZ61" s="257"/>
      <c r="EA61" s="257"/>
      <c r="EB61" s="20" t="s">
        <v>107</v>
      </c>
      <c r="EC61" s="20" t="s">
        <v>56</v>
      </c>
      <c r="ED61" s="20"/>
      <c r="EE61" s="20"/>
      <c r="EF61" s="20"/>
      <c r="EG61" s="20"/>
      <c r="EH61" s="20"/>
      <c r="EI61" s="20"/>
      <c r="EJ61" s="20"/>
      <c r="EK61" s="20"/>
      <c r="EL61" s="20"/>
      <c r="EM61" s="20" t="s">
        <v>1707</v>
      </c>
      <c r="EO61" s="20"/>
      <c r="EP61" s="20"/>
      <c r="EQ61" s="20"/>
      <c r="ER61" s="20"/>
      <c r="ES61" s="20"/>
      <c r="ET61" s="20" t="s">
        <v>453</v>
      </c>
      <c r="EU61" s="20" t="s">
        <v>451</v>
      </c>
      <c r="FG61" s="269"/>
      <c r="FH61" s="269"/>
      <c r="FI61" s="244" t="s">
        <v>2734</v>
      </c>
      <c r="FJ61" s="269"/>
      <c r="FK61" s="269"/>
    </row>
    <row r="62" spans="1:167" s="244" customFormat="1" ht="15" customHeight="1">
      <c r="A62" s="19"/>
      <c r="B62" s="163"/>
      <c r="C62" s="1339"/>
      <c r="D62" s="616"/>
      <c r="E62" s="617"/>
      <c r="F62" s="617"/>
      <c r="G62" s="617"/>
      <c r="H62" s="617"/>
      <c r="I62" s="617"/>
      <c r="J62" s="617"/>
      <c r="K62" s="617"/>
      <c r="L62" s="618"/>
      <c r="M62" s="1252" t="str">
        <f>BL61</f>
        <v/>
      </c>
      <c r="N62" s="1253"/>
      <c r="O62" s="1253"/>
      <c r="P62" s="1253"/>
      <c r="Q62" s="1253"/>
      <c r="R62" s="1253"/>
      <c r="S62" s="1253"/>
      <c r="T62" s="1253"/>
      <c r="U62" s="1253"/>
      <c r="V62" s="1253"/>
      <c r="W62" s="1253"/>
      <c r="X62" s="1253"/>
      <c r="Y62" s="1253"/>
      <c r="Z62" s="1253"/>
      <c r="AA62" s="1254"/>
      <c r="AB62" s="833" t="s">
        <v>344</v>
      </c>
      <c r="AC62" s="834"/>
      <c r="AD62" s="834"/>
      <c r="AE62" s="834"/>
      <c r="AF62" s="834"/>
      <c r="AG62" s="834"/>
      <c r="AH62" s="834"/>
      <c r="AI62" s="834"/>
      <c r="AJ62" s="834"/>
      <c r="AK62" s="834"/>
      <c r="AL62" s="834"/>
      <c r="AM62" s="835"/>
      <c r="AN62" s="20"/>
      <c r="AO62" s="173"/>
      <c r="AP62" s="20"/>
      <c r="AQ62" s="58"/>
      <c r="AR62" s="514"/>
      <c r="AS62" s="515"/>
      <c r="AT62" s="516"/>
      <c r="AU62" s="516"/>
      <c r="AV62" s="516"/>
      <c r="AW62" s="516"/>
      <c r="AX62" s="516"/>
      <c r="AY62" s="516"/>
      <c r="AZ62" s="516"/>
      <c r="BA62" s="516"/>
      <c r="BB62" s="516"/>
      <c r="BC62" s="516"/>
      <c r="BD62" s="516"/>
      <c r="BE62" s="516"/>
      <c r="BF62" s="516"/>
      <c r="BG62" s="516"/>
      <c r="BI62" s="58"/>
      <c r="BJ62" s="58"/>
      <c r="BK62" s="247"/>
      <c r="BL62" s="266"/>
      <c r="BM62" s="16"/>
      <c r="BN62" s="16"/>
      <c r="BO62" s="257"/>
      <c r="BP62" s="257"/>
      <c r="BQ62" s="257"/>
      <c r="BR62" s="257"/>
      <c r="BS62" s="257"/>
      <c r="BT62" s="257"/>
      <c r="BU62" s="257"/>
      <c r="BV62" s="257"/>
      <c r="BW62" s="257"/>
      <c r="BX62" s="257"/>
      <c r="BY62" s="257"/>
      <c r="BZ62" s="258"/>
      <c r="CA62" s="257"/>
      <c r="CB62" s="257"/>
      <c r="CC62" s="257"/>
      <c r="CD62" s="257"/>
      <c r="CE62" s="257"/>
      <c r="CF62" s="257"/>
      <c r="CG62" s="20" t="s">
        <v>456</v>
      </c>
      <c r="CH62" s="257"/>
      <c r="CI62" s="257"/>
      <c r="CJ62" s="257"/>
      <c r="CK62" s="257"/>
      <c r="CL62" s="257"/>
      <c r="CM62" s="257"/>
      <c r="CN62" s="257"/>
      <c r="CO62" s="257"/>
      <c r="CP62" s="257"/>
      <c r="CQ62" s="16" t="s">
        <v>1019</v>
      </c>
      <c r="CR62" s="16" t="s">
        <v>1093</v>
      </c>
      <c r="CS62" s="16" t="s">
        <v>1154</v>
      </c>
      <c r="CT62" s="16" t="s">
        <v>1217</v>
      </c>
      <c r="CU62" s="257"/>
      <c r="CV62" s="257"/>
      <c r="CW62" s="257"/>
      <c r="CX62" s="257"/>
      <c r="CY62" s="257"/>
      <c r="CZ62" s="16" t="s">
        <v>1400</v>
      </c>
      <c r="DA62" s="257"/>
      <c r="DB62" s="257"/>
      <c r="DC62" s="16" t="s">
        <v>1567</v>
      </c>
      <c r="DD62" s="257"/>
      <c r="DE62" s="257"/>
      <c r="DF62" s="257"/>
      <c r="DG62" s="16" t="s">
        <v>1710</v>
      </c>
      <c r="DH62" s="257"/>
      <c r="DI62" s="257"/>
      <c r="DJ62" s="257"/>
      <c r="DK62" s="257"/>
      <c r="DL62" s="257"/>
      <c r="DM62" s="257"/>
      <c r="DN62" s="257"/>
      <c r="DO62" s="257"/>
      <c r="DP62" s="257"/>
      <c r="DQ62" s="257"/>
      <c r="DR62" s="257"/>
      <c r="DS62" s="257"/>
      <c r="DT62" s="16" t="s">
        <v>2128</v>
      </c>
      <c r="DU62" s="257"/>
      <c r="DV62" s="257"/>
      <c r="DW62" s="257"/>
      <c r="DX62" s="257"/>
      <c r="DY62" s="257"/>
      <c r="DZ62" s="257"/>
      <c r="EA62" s="257"/>
      <c r="EB62" s="20" t="s">
        <v>108</v>
      </c>
      <c r="EC62" s="20" t="s">
        <v>57</v>
      </c>
      <c r="ED62" s="20"/>
      <c r="EE62" s="20"/>
      <c r="EF62" s="20"/>
      <c r="EG62" s="20"/>
      <c r="EH62" s="20"/>
      <c r="EI62" s="20"/>
      <c r="EJ62" s="20"/>
      <c r="EK62" s="20"/>
      <c r="EL62" s="20"/>
      <c r="EM62" s="20" t="s">
        <v>1708</v>
      </c>
      <c r="EO62" s="20"/>
      <c r="EP62" s="20"/>
      <c r="EQ62" s="20"/>
      <c r="ER62" s="20"/>
      <c r="ES62" s="20"/>
      <c r="ET62" s="20" t="s">
        <v>454</v>
      </c>
      <c r="EU62" s="20" t="s">
        <v>452</v>
      </c>
      <c r="FG62" s="269"/>
      <c r="FH62" s="269"/>
      <c r="FI62" s="244" t="s">
        <v>2735</v>
      </c>
      <c r="FJ62" s="269"/>
      <c r="FK62" s="269"/>
    </row>
    <row r="63" spans="1:167" s="244" customFormat="1" ht="15" customHeight="1">
      <c r="A63" s="19"/>
      <c r="B63" s="163"/>
      <c r="C63" s="1339"/>
      <c r="D63" s="613" t="s">
        <v>2541</v>
      </c>
      <c r="E63" s="614"/>
      <c r="F63" s="614"/>
      <c r="G63" s="614"/>
      <c r="H63" s="614"/>
      <c r="I63" s="614"/>
      <c r="J63" s="614"/>
      <c r="K63" s="614"/>
      <c r="L63" s="615"/>
      <c r="M63" s="1042"/>
      <c r="N63" s="1043"/>
      <c r="O63" s="1043"/>
      <c r="P63" s="1043"/>
      <c r="Q63" s="1043"/>
      <c r="R63" s="1043"/>
      <c r="S63" s="1043"/>
      <c r="T63" s="1043"/>
      <c r="U63" s="1043"/>
      <c r="V63" s="1043"/>
      <c r="W63" s="1043"/>
      <c r="X63" s="1043"/>
      <c r="Y63" s="1043"/>
      <c r="Z63" s="1043"/>
      <c r="AA63" s="1043"/>
      <c r="AB63" s="1043"/>
      <c r="AC63" s="1043"/>
      <c r="AD63" s="1043"/>
      <c r="AE63" s="1043"/>
      <c r="AF63" s="1043"/>
      <c r="AG63" s="1043"/>
      <c r="AH63" s="1043"/>
      <c r="AI63" s="1044"/>
      <c r="AJ63" s="1216" t="s">
        <v>2403</v>
      </c>
      <c r="AK63" s="1217"/>
      <c r="AL63" s="1217"/>
      <c r="AM63" s="1218"/>
      <c r="AN63" s="20"/>
      <c r="AO63" s="173"/>
      <c r="AP63" s="20"/>
      <c r="AQ63" s="58"/>
      <c r="AR63" s="514"/>
      <c r="AS63" s="515"/>
      <c r="AT63" s="516"/>
      <c r="AU63" s="516"/>
      <c r="AV63" s="516"/>
      <c r="AW63" s="516"/>
      <c r="AX63" s="516"/>
      <c r="AY63" s="516"/>
      <c r="AZ63" s="516"/>
      <c r="BA63" s="516"/>
      <c r="BB63" s="516"/>
      <c r="BC63" s="516"/>
      <c r="BD63" s="516"/>
      <c r="BE63" s="516"/>
      <c r="BF63" s="516"/>
      <c r="BG63" s="516"/>
      <c r="BI63" s="58"/>
      <c r="BJ63" s="58"/>
      <c r="BK63" s="247"/>
      <c r="BL63" s="17" t="str">
        <f>M60&amp;M62&amp;M63</f>
        <v>都道府県を選択 ▼</v>
      </c>
      <c r="BM63" s="257"/>
      <c r="BN63" s="16"/>
      <c r="BO63" s="257"/>
      <c r="BP63" s="257"/>
      <c r="BQ63" s="257"/>
      <c r="BR63" s="257"/>
      <c r="BS63" s="257"/>
      <c r="BT63" s="257"/>
      <c r="BU63" s="257"/>
      <c r="BV63" s="257"/>
      <c r="BW63" s="257"/>
      <c r="BX63" s="257"/>
      <c r="BY63" s="257"/>
      <c r="BZ63" s="258"/>
      <c r="CA63" s="257"/>
      <c r="CB63" s="257"/>
      <c r="CC63" s="257"/>
      <c r="CD63" s="257"/>
      <c r="CE63" s="257"/>
      <c r="CF63" s="257"/>
      <c r="CG63" s="20" t="s">
        <v>457</v>
      </c>
      <c r="CH63" s="257"/>
      <c r="CI63" s="257"/>
      <c r="CJ63" s="257"/>
      <c r="CK63" s="257"/>
      <c r="CL63" s="257"/>
      <c r="CM63" s="257"/>
      <c r="CN63" s="257"/>
      <c r="CO63" s="257"/>
      <c r="CP63" s="257"/>
      <c r="CQ63" s="16" t="s">
        <v>1020</v>
      </c>
      <c r="CR63" s="16"/>
      <c r="CS63" s="16" t="s">
        <v>1155</v>
      </c>
      <c r="CT63" s="16" t="s">
        <v>1218</v>
      </c>
      <c r="CU63" s="257"/>
      <c r="CV63" s="257"/>
      <c r="CW63" s="257"/>
      <c r="CX63" s="257"/>
      <c r="CY63" s="257"/>
      <c r="CZ63" s="16" t="s">
        <v>1401</v>
      </c>
      <c r="DA63" s="257"/>
      <c r="DB63" s="257"/>
      <c r="DC63" s="16" t="s">
        <v>1568</v>
      </c>
      <c r="DD63" s="257"/>
      <c r="DE63" s="257"/>
      <c r="DF63" s="257"/>
      <c r="DG63" s="16" t="s">
        <v>1711</v>
      </c>
      <c r="DH63" s="257"/>
      <c r="DI63" s="257"/>
      <c r="DJ63" s="257"/>
      <c r="DK63" s="257"/>
      <c r="DL63" s="257"/>
      <c r="DM63" s="257"/>
      <c r="DN63" s="257"/>
      <c r="DO63" s="257"/>
      <c r="DP63" s="257"/>
      <c r="DQ63" s="257"/>
      <c r="DR63" s="257"/>
      <c r="DS63" s="257"/>
      <c r="DT63" s="16" t="s">
        <v>2129</v>
      </c>
      <c r="DU63" s="257"/>
      <c r="DV63" s="257"/>
      <c r="DW63" s="257"/>
      <c r="DX63" s="257"/>
      <c r="DY63" s="257"/>
      <c r="DZ63" s="257"/>
      <c r="EA63" s="257"/>
      <c r="EB63" s="20" t="s">
        <v>109</v>
      </c>
      <c r="EC63" s="20" t="s">
        <v>58</v>
      </c>
      <c r="ED63" s="20"/>
      <c r="EE63" s="20"/>
      <c r="EF63" s="20"/>
      <c r="EG63" s="20"/>
      <c r="EH63" s="20"/>
      <c r="EI63" s="20"/>
      <c r="EJ63" s="20"/>
      <c r="EK63" s="20"/>
      <c r="EL63" s="20"/>
      <c r="EM63" s="20" t="s">
        <v>1709</v>
      </c>
      <c r="EO63" s="20"/>
      <c r="EP63" s="20"/>
      <c r="EQ63" s="20"/>
      <c r="ER63" s="20"/>
      <c r="ES63" s="20"/>
      <c r="ET63" s="20" t="s">
        <v>455</v>
      </c>
      <c r="EU63" s="20" t="s">
        <v>453</v>
      </c>
      <c r="FG63" s="269"/>
      <c r="FH63" s="269"/>
      <c r="FI63" s="244" t="s">
        <v>2736</v>
      </c>
      <c r="FJ63" s="269"/>
      <c r="FK63" s="269"/>
    </row>
    <row r="64" spans="1:167" s="244" customFormat="1" ht="15" customHeight="1">
      <c r="A64" s="19"/>
      <c r="B64" s="163"/>
      <c r="C64" s="1339"/>
      <c r="D64" s="616"/>
      <c r="E64" s="617"/>
      <c r="F64" s="617"/>
      <c r="G64" s="617"/>
      <c r="H64" s="617"/>
      <c r="I64" s="617"/>
      <c r="J64" s="617"/>
      <c r="K64" s="617"/>
      <c r="L64" s="618"/>
      <c r="M64" s="1175" t="s">
        <v>2404</v>
      </c>
      <c r="N64" s="1176"/>
      <c r="O64" s="1176"/>
      <c r="P64" s="1176"/>
      <c r="Q64" s="1176"/>
      <c r="R64" s="1176"/>
      <c r="S64" s="1176"/>
      <c r="T64" s="1176"/>
      <c r="U64" s="1176"/>
      <c r="V64" s="1176"/>
      <c r="W64" s="1176"/>
      <c r="X64" s="1176"/>
      <c r="Y64" s="1176"/>
      <c r="Z64" s="1176"/>
      <c r="AA64" s="1176"/>
      <c r="AB64" s="1176"/>
      <c r="AC64" s="1176"/>
      <c r="AD64" s="1176"/>
      <c r="AE64" s="1176"/>
      <c r="AF64" s="1176"/>
      <c r="AG64" s="1176"/>
      <c r="AH64" s="1176"/>
      <c r="AI64" s="1176"/>
      <c r="AJ64" s="1176"/>
      <c r="AK64" s="1176"/>
      <c r="AL64" s="1176"/>
      <c r="AM64" s="1177"/>
      <c r="AN64" s="20"/>
      <c r="AO64" s="173"/>
      <c r="AP64" s="20"/>
      <c r="AQ64" s="58"/>
      <c r="AR64" s="514"/>
      <c r="AS64" s="515"/>
      <c r="AT64" s="516"/>
      <c r="AU64" s="516"/>
      <c r="AV64" s="516"/>
      <c r="AW64" s="516"/>
      <c r="AX64" s="516"/>
      <c r="AY64" s="516"/>
      <c r="AZ64" s="516"/>
      <c r="BA64" s="516"/>
      <c r="BB64" s="516"/>
      <c r="BC64" s="516"/>
      <c r="BD64" s="516"/>
      <c r="BE64" s="516"/>
      <c r="BF64" s="516"/>
      <c r="BG64" s="516"/>
      <c r="BI64" s="58"/>
      <c r="BJ64" s="58"/>
      <c r="BK64" s="247"/>
      <c r="BL64" s="267" t="str">
        <f>IF(M63="","",BL63&amp;"  "&amp;M67)</f>
        <v/>
      </c>
      <c r="BM64" s="257"/>
      <c r="BN64" s="16"/>
      <c r="BO64" s="257"/>
      <c r="BP64" s="257"/>
      <c r="BQ64" s="257"/>
      <c r="BR64" s="257"/>
      <c r="BS64" s="257"/>
      <c r="BT64" s="257"/>
      <c r="BU64" s="257"/>
      <c r="BV64" s="257"/>
      <c r="BW64" s="257"/>
      <c r="BX64" s="257"/>
      <c r="BY64" s="257"/>
      <c r="BZ64" s="258"/>
      <c r="CA64" s="257"/>
      <c r="CB64" s="257"/>
      <c r="CC64" s="257"/>
      <c r="CD64" s="257"/>
      <c r="CE64" s="257"/>
      <c r="CF64" s="257"/>
      <c r="CG64" s="20" t="s">
        <v>458</v>
      </c>
      <c r="CH64" s="257"/>
      <c r="CI64" s="257"/>
      <c r="CJ64" s="257"/>
      <c r="CK64" s="257"/>
      <c r="CL64" s="257"/>
      <c r="CM64" s="257"/>
      <c r="CN64" s="257"/>
      <c r="CO64" s="257"/>
      <c r="CP64" s="257"/>
      <c r="CQ64" s="16" t="s">
        <v>1021</v>
      </c>
      <c r="CR64" s="16"/>
      <c r="CS64" s="16" t="s">
        <v>1156</v>
      </c>
      <c r="CT64" s="16"/>
      <c r="CU64" s="257"/>
      <c r="CV64" s="257"/>
      <c r="CW64" s="257"/>
      <c r="CX64" s="257"/>
      <c r="CY64" s="257"/>
      <c r="CZ64" s="16" t="s">
        <v>1402</v>
      </c>
      <c r="DA64" s="257"/>
      <c r="DB64" s="257"/>
      <c r="DC64" s="16" t="s">
        <v>1569</v>
      </c>
      <c r="DD64" s="257"/>
      <c r="DE64" s="257"/>
      <c r="DF64" s="257"/>
      <c r="DG64" s="16" t="s">
        <v>1712</v>
      </c>
      <c r="DH64" s="257"/>
      <c r="DI64" s="257"/>
      <c r="DJ64" s="257"/>
      <c r="DK64" s="257"/>
      <c r="DL64" s="257"/>
      <c r="DM64" s="257"/>
      <c r="DN64" s="257"/>
      <c r="DO64" s="257"/>
      <c r="DP64" s="257"/>
      <c r="DQ64" s="257"/>
      <c r="DR64" s="257"/>
      <c r="DS64" s="257"/>
      <c r="DT64" s="16" t="s">
        <v>2130</v>
      </c>
      <c r="DU64" s="257"/>
      <c r="DV64" s="257"/>
      <c r="DW64" s="257"/>
      <c r="DX64" s="257"/>
      <c r="DY64" s="257"/>
      <c r="DZ64" s="257"/>
      <c r="EA64" s="257"/>
      <c r="EB64" s="20"/>
      <c r="ED64" s="20"/>
      <c r="EE64" s="20"/>
      <c r="EF64" s="20"/>
      <c r="EG64" s="20"/>
      <c r="EH64" s="20"/>
      <c r="EI64" s="20"/>
      <c r="EJ64" s="20"/>
      <c r="EK64" s="20"/>
      <c r="EL64" s="20"/>
      <c r="EM64" s="20" t="s">
        <v>1710</v>
      </c>
      <c r="EO64" s="20"/>
      <c r="EP64" s="20"/>
      <c r="EQ64" s="20"/>
      <c r="ER64" s="20"/>
      <c r="ES64" s="20"/>
      <c r="ET64" s="20" t="s">
        <v>456</v>
      </c>
      <c r="EU64" s="20" t="s">
        <v>454</v>
      </c>
      <c r="FG64" s="269"/>
      <c r="FH64" s="269"/>
      <c r="FI64" s="244" t="s">
        <v>2737</v>
      </c>
      <c r="FJ64" s="269"/>
      <c r="FK64" s="269"/>
    </row>
    <row r="65" spans="1:169" s="244" customFormat="1" ht="15" hidden="1" customHeight="1">
      <c r="A65" s="30"/>
      <c r="B65" s="163"/>
      <c r="C65" s="1339"/>
      <c r="D65" s="1025"/>
      <c r="E65" s="1029"/>
      <c r="F65" s="1029"/>
      <c r="G65" s="1029"/>
      <c r="H65" s="1029"/>
      <c r="I65" s="1029"/>
      <c r="J65" s="1029"/>
      <c r="K65" s="1029"/>
      <c r="L65" s="1030"/>
      <c r="M65" s="1258" t="s">
        <v>71</v>
      </c>
      <c r="N65" s="1259"/>
      <c r="O65" s="1260"/>
      <c r="P65" s="5" t="str">
        <f>MID($M$63,COLUMN()-15,1)</f>
        <v/>
      </c>
      <c r="Q65" s="5" t="str">
        <f t="shared" ref="Q65:AI65" si="11">MID($M$63,COLUMN()-15,1)</f>
        <v/>
      </c>
      <c r="R65" s="5" t="str">
        <f t="shared" si="11"/>
        <v/>
      </c>
      <c r="S65" s="5" t="str">
        <f t="shared" si="11"/>
        <v/>
      </c>
      <c r="T65" s="5" t="str">
        <f t="shared" si="11"/>
        <v/>
      </c>
      <c r="U65" s="5" t="str">
        <f t="shared" si="11"/>
        <v/>
      </c>
      <c r="V65" s="5" t="str">
        <f t="shared" si="11"/>
        <v/>
      </c>
      <c r="W65" s="5" t="str">
        <f t="shared" si="11"/>
        <v/>
      </c>
      <c r="X65" s="5" t="str">
        <f t="shared" si="11"/>
        <v/>
      </c>
      <c r="Y65" s="5" t="str">
        <f t="shared" si="11"/>
        <v/>
      </c>
      <c r="Z65" s="5" t="str">
        <f t="shared" si="11"/>
        <v/>
      </c>
      <c r="AA65" s="5" t="str">
        <f t="shared" si="11"/>
        <v/>
      </c>
      <c r="AB65" s="5" t="str">
        <f t="shared" si="11"/>
        <v/>
      </c>
      <c r="AC65" s="5" t="str">
        <f t="shared" si="11"/>
        <v/>
      </c>
      <c r="AD65" s="5" t="str">
        <f t="shared" si="11"/>
        <v/>
      </c>
      <c r="AE65" s="5" t="str">
        <f t="shared" si="11"/>
        <v/>
      </c>
      <c r="AF65" s="5" t="str">
        <f t="shared" si="11"/>
        <v/>
      </c>
      <c r="AG65" s="5" t="str">
        <f t="shared" si="11"/>
        <v/>
      </c>
      <c r="AH65" s="5" t="str">
        <f t="shared" si="11"/>
        <v/>
      </c>
      <c r="AI65" s="5" t="str">
        <f t="shared" si="11"/>
        <v/>
      </c>
      <c r="AJ65" s="1222"/>
      <c r="AK65" s="1223"/>
      <c r="AL65" s="1223"/>
      <c r="AM65" s="1224"/>
      <c r="AN65" s="20"/>
      <c r="AO65" s="173"/>
      <c r="AP65" s="20"/>
      <c r="AQ65" s="58"/>
      <c r="AT65" s="35"/>
      <c r="AU65" s="35"/>
      <c r="AV65" s="35"/>
      <c r="AW65" s="35"/>
      <c r="AX65" s="35"/>
      <c r="AY65" s="35"/>
      <c r="AZ65" s="35"/>
      <c r="BA65" s="35"/>
      <c r="BB65" s="35"/>
      <c r="BC65" s="35"/>
      <c r="BD65" s="35"/>
      <c r="BE65" s="35"/>
      <c r="BF65" s="35"/>
      <c r="BG65" s="35"/>
      <c r="BI65" s="58"/>
      <c r="BJ65" s="58"/>
      <c r="BK65" s="247"/>
      <c r="BL65" s="16"/>
      <c r="BM65" s="16"/>
      <c r="BN65" s="16"/>
      <c r="BO65" s="257"/>
      <c r="BP65" s="257"/>
      <c r="BQ65" s="257"/>
      <c r="BR65" s="257"/>
      <c r="BS65" s="257"/>
      <c r="BT65" s="257"/>
      <c r="BU65" s="257"/>
      <c r="BV65" s="257"/>
      <c r="BW65" s="257"/>
      <c r="BX65" s="257"/>
      <c r="BY65" s="257"/>
      <c r="BZ65" s="258"/>
      <c r="CA65" s="257"/>
      <c r="CB65" s="257"/>
      <c r="CC65" s="257"/>
      <c r="CD65" s="257"/>
      <c r="CE65" s="257"/>
      <c r="CF65" s="257"/>
      <c r="CG65" s="20" t="s">
        <v>459</v>
      </c>
      <c r="CH65" s="257"/>
      <c r="CI65" s="257"/>
      <c r="CJ65" s="257"/>
      <c r="CK65" s="257"/>
      <c r="CL65" s="257"/>
      <c r="CM65" s="257"/>
      <c r="CN65" s="257"/>
      <c r="CO65" s="257"/>
      <c r="CP65" s="257"/>
      <c r="CQ65" s="16" t="s">
        <v>1022</v>
      </c>
      <c r="CR65" s="16"/>
      <c r="CS65" s="16"/>
      <c r="CT65" s="16"/>
      <c r="CU65" s="257"/>
      <c r="CV65" s="257"/>
      <c r="CW65" s="257"/>
      <c r="CX65" s="257"/>
      <c r="CY65" s="257"/>
      <c r="CZ65" s="16" t="s">
        <v>1403</v>
      </c>
      <c r="DA65" s="257"/>
      <c r="DB65" s="257"/>
      <c r="DC65" s="16" t="s">
        <v>1570</v>
      </c>
      <c r="DD65" s="257"/>
      <c r="DE65" s="257"/>
      <c r="DF65" s="257"/>
      <c r="DG65" s="16" t="s">
        <v>1713</v>
      </c>
      <c r="DH65" s="257"/>
      <c r="DI65" s="257"/>
      <c r="DJ65" s="257"/>
      <c r="DK65" s="257"/>
      <c r="DL65" s="257"/>
      <c r="DM65" s="257"/>
      <c r="DN65" s="257"/>
      <c r="DO65" s="257"/>
      <c r="DP65" s="257"/>
      <c r="DQ65" s="257"/>
      <c r="DR65" s="257"/>
      <c r="DS65" s="257"/>
      <c r="DT65" s="16" t="s">
        <v>2131</v>
      </c>
      <c r="DU65" s="257"/>
      <c r="DV65" s="257"/>
      <c r="DW65" s="257"/>
      <c r="DX65" s="257"/>
      <c r="DY65" s="257"/>
      <c r="DZ65" s="257"/>
      <c r="EA65" s="257"/>
      <c r="EB65" s="20"/>
      <c r="EC65" s="20"/>
      <c r="ED65" s="20"/>
      <c r="EE65" s="20"/>
      <c r="EF65" s="20"/>
      <c r="EG65" s="20"/>
      <c r="EH65" s="20"/>
      <c r="EI65" s="20"/>
      <c r="EJ65" s="20"/>
      <c r="EK65" s="20"/>
      <c r="EL65" s="20"/>
      <c r="EM65" s="20" t="s">
        <v>1711</v>
      </c>
      <c r="EO65" s="20"/>
      <c r="EP65" s="20"/>
      <c r="EQ65" s="20"/>
      <c r="ER65" s="20"/>
      <c r="ES65" s="20"/>
      <c r="ET65" s="20" t="s">
        <v>457</v>
      </c>
      <c r="EU65" s="20" t="s">
        <v>455</v>
      </c>
      <c r="FG65" s="269"/>
      <c r="FH65" s="269"/>
      <c r="FI65" s="244" t="s">
        <v>2738</v>
      </c>
      <c r="FJ65" s="269"/>
      <c r="FK65" s="269"/>
    </row>
    <row r="66" spans="1:169" s="244" customFormat="1" ht="15" hidden="1" customHeight="1">
      <c r="A66" s="30"/>
      <c r="B66" s="163"/>
      <c r="C66" s="1339"/>
      <c r="D66" s="1025"/>
      <c r="E66" s="1029"/>
      <c r="F66" s="1029"/>
      <c r="G66" s="1029"/>
      <c r="H66" s="1029"/>
      <c r="I66" s="1029"/>
      <c r="J66" s="1029"/>
      <c r="K66" s="1029"/>
      <c r="L66" s="1030"/>
      <c r="M66" s="1016"/>
      <c r="N66" s="1017"/>
      <c r="O66" s="1018"/>
      <c r="P66" s="4" t="str">
        <f>MID($M$63,COLUMN()-15+20,1)</f>
        <v/>
      </c>
      <c r="Q66" s="4" t="str">
        <f t="shared" ref="Q66:AI66" si="12">MID($M$63,COLUMN()-15+20,1)</f>
        <v/>
      </c>
      <c r="R66" s="4" t="str">
        <f t="shared" si="12"/>
        <v/>
      </c>
      <c r="S66" s="4" t="str">
        <f t="shared" si="12"/>
        <v/>
      </c>
      <c r="T66" s="4" t="str">
        <f t="shared" si="12"/>
        <v/>
      </c>
      <c r="U66" s="4" t="str">
        <f t="shared" si="12"/>
        <v/>
      </c>
      <c r="V66" s="4" t="str">
        <f t="shared" si="12"/>
        <v/>
      </c>
      <c r="W66" s="4" t="str">
        <f t="shared" si="12"/>
        <v/>
      </c>
      <c r="X66" s="4" t="str">
        <f t="shared" si="12"/>
        <v/>
      </c>
      <c r="Y66" s="4" t="str">
        <f t="shared" si="12"/>
        <v/>
      </c>
      <c r="Z66" s="4" t="str">
        <f t="shared" si="12"/>
        <v/>
      </c>
      <c r="AA66" s="4" t="str">
        <f t="shared" si="12"/>
        <v/>
      </c>
      <c r="AB66" s="4" t="str">
        <f t="shared" si="12"/>
        <v/>
      </c>
      <c r="AC66" s="4" t="str">
        <f t="shared" si="12"/>
        <v/>
      </c>
      <c r="AD66" s="4" t="str">
        <f t="shared" si="12"/>
        <v/>
      </c>
      <c r="AE66" s="4" t="str">
        <f t="shared" si="12"/>
        <v/>
      </c>
      <c r="AF66" s="4" t="str">
        <f t="shared" si="12"/>
        <v/>
      </c>
      <c r="AG66" s="4" t="str">
        <f t="shared" si="12"/>
        <v/>
      </c>
      <c r="AH66" s="4" t="str">
        <f t="shared" si="12"/>
        <v/>
      </c>
      <c r="AI66" s="4" t="str">
        <f t="shared" si="12"/>
        <v/>
      </c>
      <c r="AJ66" s="1002"/>
      <c r="AK66" s="1003"/>
      <c r="AL66" s="1003"/>
      <c r="AM66" s="1004"/>
      <c r="AN66" s="20"/>
      <c r="AO66" s="173"/>
      <c r="AP66" s="20"/>
      <c r="AQ66" s="58"/>
      <c r="AT66" s="35"/>
      <c r="AU66" s="35"/>
      <c r="AV66" s="35"/>
      <c r="AW66" s="35"/>
      <c r="AX66" s="35"/>
      <c r="AY66" s="35"/>
      <c r="AZ66" s="35"/>
      <c r="BA66" s="35"/>
      <c r="BB66" s="35"/>
      <c r="BC66" s="35"/>
      <c r="BD66" s="35"/>
      <c r="BE66" s="35"/>
      <c r="BF66" s="35"/>
      <c r="BG66" s="35"/>
      <c r="BH66" s="20"/>
      <c r="BI66" s="58"/>
      <c r="BJ66" s="58"/>
      <c r="BK66" s="247"/>
      <c r="BL66" s="16"/>
      <c r="BM66" s="16"/>
      <c r="BN66" s="16"/>
      <c r="BO66" s="257"/>
      <c r="BP66" s="257"/>
      <c r="BQ66" s="257"/>
      <c r="BR66" s="257"/>
      <c r="BS66" s="257"/>
      <c r="BT66" s="257"/>
      <c r="BU66" s="257"/>
      <c r="BV66" s="257"/>
      <c r="BW66" s="257"/>
      <c r="BX66" s="257"/>
      <c r="BY66" s="257"/>
      <c r="BZ66" s="258"/>
      <c r="CA66" s="257"/>
      <c r="CB66" s="257"/>
      <c r="CC66" s="257"/>
      <c r="CD66" s="257"/>
      <c r="CE66" s="257"/>
      <c r="CF66" s="257"/>
      <c r="CG66" s="20" t="s">
        <v>460</v>
      </c>
      <c r="CH66" s="257"/>
      <c r="CI66" s="257"/>
      <c r="CJ66" s="257"/>
      <c r="CK66" s="257"/>
      <c r="CL66" s="257"/>
      <c r="CM66" s="257"/>
      <c r="CN66" s="257"/>
      <c r="CO66" s="257"/>
      <c r="CP66" s="257"/>
      <c r="CQ66" s="16" t="s">
        <v>1023</v>
      </c>
      <c r="CR66" s="16"/>
      <c r="CS66" s="16"/>
      <c r="CT66" s="16"/>
      <c r="CU66" s="257"/>
      <c r="CV66" s="257"/>
      <c r="CW66" s="257"/>
      <c r="CX66" s="257"/>
      <c r="CY66" s="257"/>
      <c r="CZ66" s="16" t="s">
        <v>1404</v>
      </c>
      <c r="DA66" s="257"/>
      <c r="DB66" s="257"/>
      <c r="DC66" s="16" t="s">
        <v>1571</v>
      </c>
      <c r="DD66" s="257"/>
      <c r="DE66" s="257"/>
      <c r="DF66" s="257"/>
      <c r="DG66" s="16" t="s">
        <v>1714</v>
      </c>
      <c r="DH66" s="257"/>
      <c r="DI66" s="257"/>
      <c r="DJ66" s="257"/>
      <c r="DK66" s="257"/>
      <c r="DL66" s="257"/>
      <c r="DM66" s="257"/>
      <c r="DN66" s="257"/>
      <c r="DO66" s="257"/>
      <c r="DP66" s="257"/>
      <c r="DQ66" s="257"/>
      <c r="DR66" s="257"/>
      <c r="DS66" s="257"/>
      <c r="DT66" s="16" t="s">
        <v>2132</v>
      </c>
      <c r="DU66" s="257"/>
      <c r="DV66" s="257"/>
      <c r="DW66" s="257"/>
      <c r="DX66" s="257"/>
      <c r="DY66" s="257"/>
      <c r="DZ66" s="257"/>
      <c r="EA66" s="257"/>
      <c r="EB66" s="20"/>
      <c r="EC66" s="20"/>
      <c r="ED66" s="20"/>
      <c r="EE66" s="20"/>
      <c r="EF66" s="20"/>
      <c r="EG66" s="20"/>
      <c r="EH66" s="20"/>
      <c r="EI66" s="20"/>
      <c r="EJ66" s="20"/>
      <c r="EK66" s="20"/>
      <c r="EL66" s="20"/>
      <c r="EM66" s="20" t="s">
        <v>1712</v>
      </c>
      <c r="EO66" s="20"/>
      <c r="EP66" s="20"/>
      <c r="EQ66" s="20"/>
      <c r="ER66" s="20"/>
      <c r="ES66" s="20"/>
      <c r="ET66" s="20" t="s">
        <v>458</v>
      </c>
      <c r="EU66" s="20" t="s">
        <v>456</v>
      </c>
      <c r="FG66" s="269"/>
      <c r="FH66" s="269"/>
      <c r="FI66" s="244" t="s">
        <v>2739</v>
      </c>
      <c r="FJ66" s="269"/>
      <c r="FK66" s="269"/>
    </row>
    <row r="67" spans="1:169" s="244" customFormat="1" ht="15" customHeight="1">
      <c r="A67" s="19"/>
      <c r="B67" s="163"/>
      <c r="C67" s="1339"/>
      <c r="D67" s="879" t="s">
        <v>140</v>
      </c>
      <c r="E67" s="880"/>
      <c r="F67" s="880"/>
      <c r="G67" s="880"/>
      <c r="H67" s="880"/>
      <c r="I67" s="880"/>
      <c r="J67" s="880"/>
      <c r="K67" s="880"/>
      <c r="L67" s="881"/>
      <c r="M67" s="1042"/>
      <c r="N67" s="1043"/>
      <c r="O67" s="1043"/>
      <c r="P67" s="1043"/>
      <c r="Q67" s="1043"/>
      <c r="R67" s="1043"/>
      <c r="S67" s="1043"/>
      <c r="T67" s="1043"/>
      <c r="U67" s="1043"/>
      <c r="V67" s="1043"/>
      <c r="W67" s="1043"/>
      <c r="X67" s="1043"/>
      <c r="Y67" s="1043"/>
      <c r="Z67" s="1044"/>
      <c r="AA67" s="831" t="s">
        <v>2405</v>
      </c>
      <c r="AB67" s="831"/>
      <c r="AC67" s="831"/>
      <c r="AD67" s="831"/>
      <c r="AE67" s="831"/>
      <c r="AF67" s="831"/>
      <c r="AG67" s="831"/>
      <c r="AH67" s="831"/>
      <c r="AI67" s="831"/>
      <c r="AJ67" s="831"/>
      <c r="AK67" s="831"/>
      <c r="AL67" s="831"/>
      <c r="AM67" s="832"/>
      <c r="AN67" s="20"/>
      <c r="AO67" s="173"/>
      <c r="AP67" s="20"/>
      <c r="AQ67" s="58"/>
      <c r="AR67" s="514"/>
      <c r="AS67" s="515"/>
      <c r="AT67" s="516"/>
      <c r="AU67" s="516"/>
      <c r="AV67" s="516"/>
      <c r="AW67" s="516"/>
      <c r="AX67" s="516"/>
      <c r="AY67" s="516"/>
      <c r="AZ67" s="516"/>
      <c r="BA67" s="516"/>
      <c r="BB67" s="516"/>
      <c r="BC67" s="516"/>
      <c r="BD67" s="516"/>
      <c r="BE67" s="516"/>
      <c r="BF67" s="516"/>
      <c r="BG67" s="516"/>
      <c r="BH67" s="20"/>
      <c r="BI67" s="58"/>
      <c r="BJ67" s="58"/>
      <c r="BK67" s="247"/>
      <c r="BL67" s="266"/>
      <c r="BM67" s="16"/>
      <c r="BN67" s="16"/>
      <c r="BO67" s="257"/>
      <c r="BP67" s="257"/>
      <c r="BQ67" s="257"/>
      <c r="BR67" s="257"/>
      <c r="BS67" s="257"/>
      <c r="BT67" s="257"/>
      <c r="BU67" s="257"/>
      <c r="BV67" s="257"/>
      <c r="BW67" s="257"/>
      <c r="BX67" s="257"/>
      <c r="BY67" s="257"/>
      <c r="BZ67" s="258"/>
      <c r="CA67" s="257"/>
      <c r="CB67" s="257"/>
      <c r="CC67" s="257"/>
      <c r="CD67" s="257"/>
      <c r="CE67" s="257"/>
      <c r="CF67" s="257"/>
      <c r="CG67" s="20" t="s">
        <v>461</v>
      </c>
      <c r="CH67" s="257"/>
      <c r="CI67" s="257"/>
      <c r="CJ67" s="257"/>
      <c r="CK67" s="257"/>
      <c r="CL67" s="257"/>
      <c r="CM67" s="257"/>
      <c r="CN67" s="257"/>
      <c r="CO67" s="257"/>
      <c r="CP67" s="257"/>
      <c r="CQ67" s="16" t="s">
        <v>1024</v>
      </c>
      <c r="CR67" s="16"/>
      <c r="CS67" s="16"/>
      <c r="CT67" s="16"/>
      <c r="CU67" s="257"/>
      <c r="CV67" s="257"/>
      <c r="CW67" s="257"/>
      <c r="CX67" s="257"/>
      <c r="CY67" s="257"/>
      <c r="CZ67" s="16" t="s">
        <v>1405</v>
      </c>
      <c r="DA67" s="257"/>
      <c r="DB67" s="257"/>
      <c r="DC67" s="16" t="s">
        <v>1572</v>
      </c>
      <c r="DD67" s="257"/>
      <c r="DE67" s="257"/>
      <c r="DF67" s="257"/>
      <c r="DG67" s="16" t="s">
        <v>1715</v>
      </c>
      <c r="DH67" s="257"/>
      <c r="DI67" s="257"/>
      <c r="DJ67" s="257"/>
      <c r="DK67" s="257"/>
      <c r="DL67" s="257"/>
      <c r="DM67" s="257"/>
      <c r="DN67" s="257"/>
      <c r="DO67" s="257"/>
      <c r="DP67" s="257"/>
      <c r="DQ67" s="257"/>
      <c r="DR67" s="257"/>
      <c r="DS67" s="257"/>
      <c r="DT67" s="16" t="s">
        <v>2133</v>
      </c>
      <c r="DU67" s="257"/>
      <c r="DV67" s="257"/>
      <c r="DW67" s="257"/>
      <c r="DX67" s="257"/>
      <c r="DY67" s="257"/>
      <c r="DZ67" s="257"/>
      <c r="EA67" s="257"/>
      <c r="EB67" s="20"/>
      <c r="EC67" s="20"/>
      <c r="ED67" s="20"/>
      <c r="EE67" s="20"/>
      <c r="EF67" s="20"/>
      <c r="EG67" s="20"/>
      <c r="EH67" s="20"/>
      <c r="EI67" s="20"/>
      <c r="EJ67" s="20"/>
      <c r="EK67" s="20"/>
      <c r="EL67" s="20"/>
      <c r="EM67" s="20" t="s">
        <v>1713</v>
      </c>
      <c r="EO67" s="20"/>
      <c r="EP67" s="20"/>
      <c r="EQ67" s="20"/>
      <c r="ER67" s="20"/>
      <c r="ES67" s="20"/>
      <c r="ET67" s="20" t="s">
        <v>459</v>
      </c>
      <c r="EU67" s="20" t="s">
        <v>457</v>
      </c>
      <c r="FG67" s="269"/>
      <c r="FH67" s="269"/>
      <c r="FI67" s="244" t="s">
        <v>2740</v>
      </c>
      <c r="FJ67" s="269"/>
      <c r="FK67" s="269"/>
    </row>
    <row r="68" spans="1:169" s="244" customFormat="1" ht="15" customHeight="1">
      <c r="A68" s="19"/>
      <c r="B68" s="163"/>
      <c r="C68" s="1339"/>
      <c r="D68" s="1045" t="s">
        <v>598</v>
      </c>
      <c r="E68" s="1046"/>
      <c r="F68" s="1046"/>
      <c r="G68" s="1046"/>
      <c r="H68" s="1046"/>
      <c r="I68" s="1046"/>
      <c r="J68" s="1046"/>
      <c r="K68" s="1046"/>
      <c r="L68" s="1047"/>
      <c r="M68" s="856"/>
      <c r="N68" s="856"/>
      <c r="O68" s="51" t="s">
        <v>74</v>
      </c>
      <c r="P68" s="856"/>
      <c r="Q68" s="856"/>
      <c r="R68" s="856"/>
      <c r="S68" s="51" t="s">
        <v>74</v>
      </c>
      <c r="T68" s="856"/>
      <c r="U68" s="856"/>
      <c r="V68" s="856"/>
      <c r="W68" s="1058"/>
      <c r="X68" s="943"/>
      <c r="Y68" s="943"/>
      <c r="Z68" s="943"/>
      <c r="AA68" s="943"/>
      <c r="AB68" s="943"/>
      <c r="AC68" s="943"/>
      <c r="AD68" s="943"/>
      <c r="AE68" s="943"/>
      <c r="AF68" s="943"/>
      <c r="AG68" s="943"/>
      <c r="AH68" s="943"/>
      <c r="AI68" s="943"/>
      <c r="AJ68" s="943"/>
      <c r="AK68" s="943"/>
      <c r="AL68" s="943"/>
      <c r="AM68" s="944"/>
      <c r="AN68" s="20"/>
      <c r="AO68" s="173"/>
      <c r="AP68" s="20"/>
      <c r="AQ68" s="58"/>
      <c r="AR68" s="514"/>
      <c r="AS68" s="515"/>
      <c r="AT68" s="516"/>
      <c r="AU68" s="516"/>
      <c r="AV68" s="516"/>
      <c r="AW68" s="516"/>
      <c r="AX68" s="516"/>
      <c r="AY68" s="516"/>
      <c r="AZ68" s="516"/>
      <c r="BA68" s="516"/>
      <c r="BB68" s="516"/>
      <c r="BC68" s="516"/>
      <c r="BD68" s="516"/>
      <c r="BE68" s="516"/>
      <c r="BF68" s="516"/>
      <c r="BG68" s="516"/>
      <c r="BH68" s="20"/>
      <c r="BI68" s="58"/>
      <c r="BJ68" s="58"/>
      <c r="BK68" s="247"/>
      <c r="BL68" s="17" t="str">
        <f>IF(T68="","",M68&amp;O68&amp;P68&amp;S68&amp;T68)</f>
        <v/>
      </c>
      <c r="BM68" s="257"/>
      <c r="BN68" s="16"/>
      <c r="BO68" s="257"/>
      <c r="BP68" s="257"/>
      <c r="BQ68" s="257"/>
      <c r="BR68" s="257"/>
      <c r="BS68" s="257"/>
      <c r="BT68" s="257"/>
      <c r="BU68" s="257"/>
      <c r="BV68" s="257"/>
      <c r="BW68" s="257"/>
      <c r="BX68" s="257"/>
      <c r="BY68" s="257"/>
      <c r="BZ68" s="258"/>
      <c r="CA68" s="257"/>
      <c r="CB68" s="257"/>
      <c r="CC68" s="257"/>
      <c r="CD68" s="257"/>
      <c r="CE68" s="257"/>
      <c r="CF68" s="257"/>
      <c r="CG68" s="20" t="s">
        <v>462</v>
      </c>
      <c r="CH68" s="257"/>
      <c r="CI68" s="257"/>
      <c r="CJ68" s="257"/>
      <c r="CK68" s="257"/>
      <c r="CL68" s="257"/>
      <c r="CM68" s="257"/>
      <c r="CN68" s="257"/>
      <c r="CO68" s="257"/>
      <c r="CP68" s="257"/>
      <c r="CQ68" s="16" t="s">
        <v>1025</v>
      </c>
      <c r="CR68" s="16"/>
      <c r="CS68" s="16"/>
      <c r="CT68" s="16"/>
      <c r="CU68" s="257"/>
      <c r="CV68" s="257"/>
      <c r="CW68" s="257"/>
      <c r="CX68" s="257"/>
      <c r="CY68" s="257"/>
      <c r="CZ68" s="16" t="s">
        <v>1406</v>
      </c>
      <c r="DA68" s="257"/>
      <c r="DB68" s="257"/>
      <c r="DC68" s="16" t="s">
        <v>1573</v>
      </c>
      <c r="DD68" s="257"/>
      <c r="DE68" s="257"/>
      <c r="DF68" s="257"/>
      <c r="DG68" s="16" t="s">
        <v>1716</v>
      </c>
      <c r="DH68" s="257"/>
      <c r="DI68" s="257"/>
      <c r="DJ68" s="257"/>
      <c r="DK68" s="257"/>
      <c r="DL68" s="257"/>
      <c r="DM68" s="257"/>
      <c r="DN68" s="257"/>
      <c r="DO68" s="257"/>
      <c r="DP68" s="257"/>
      <c r="DQ68" s="257"/>
      <c r="DR68" s="257"/>
      <c r="DS68" s="257"/>
      <c r="DT68" s="16" t="s">
        <v>2134</v>
      </c>
      <c r="DU68" s="257"/>
      <c r="DV68" s="257"/>
      <c r="DW68" s="257"/>
      <c r="DX68" s="257"/>
      <c r="DY68" s="257"/>
      <c r="DZ68" s="257"/>
      <c r="EA68" s="257"/>
      <c r="EB68" s="20"/>
      <c r="EC68" s="20"/>
      <c r="ED68" s="20"/>
      <c r="EE68" s="20"/>
      <c r="EF68" s="20"/>
      <c r="EG68" s="20"/>
      <c r="EH68" s="20"/>
      <c r="EI68" s="20"/>
      <c r="EJ68" s="20"/>
      <c r="EK68" s="20"/>
      <c r="EL68" s="20"/>
      <c r="EM68" s="20" t="s">
        <v>1714</v>
      </c>
      <c r="EO68" s="20"/>
      <c r="EP68" s="20"/>
      <c r="EQ68" s="20"/>
      <c r="ER68" s="20"/>
      <c r="ES68" s="20"/>
      <c r="ET68" s="20" t="s">
        <v>460</v>
      </c>
      <c r="EU68" s="20" t="s">
        <v>458</v>
      </c>
      <c r="FG68" s="269"/>
      <c r="FH68" s="269"/>
      <c r="FI68" s="244" t="s">
        <v>2741</v>
      </c>
      <c r="FJ68" s="269"/>
      <c r="FK68" s="269"/>
    </row>
    <row r="69" spans="1:169" s="244" customFormat="1" ht="15" hidden="1" customHeight="1">
      <c r="A69" s="30"/>
      <c r="B69" s="163"/>
      <c r="C69" s="1339"/>
      <c r="D69" s="1035"/>
      <c r="E69" s="1036"/>
      <c r="F69" s="1036"/>
      <c r="G69" s="1036"/>
      <c r="H69" s="1036"/>
      <c r="I69" s="1036"/>
      <c r="J69" s="1036"/>
      <c r="K69" s="1036"/>
      <c r="L69" s="1037"/>
      <c r="M69" s="1038" t="s">
        <v>71</v>
      </c>
      <c r="N69" s="955"/>
      <c r="O69" s="956"/>
      <c r="P69" s="5" t="str">
        <f>MID($BL$68,COLUMN()-15,1)</f>
        <v/>
      </c>
      <c r="Q69" s="5" t="str">
        <f t="shared" ref="Q69:AB69" si="13">MID($BL$68,COLUMN()-15,1)</f>
        <v/>
      </c>
      <c r="R69" s="5" t="str">
        <f t="shared" si="13"/>
        <v/>
      </c>
      <c r="S69" s="5" t="str">
        <f t="shared" si="13"/>
        <v/>
      </c>
      <c r="T69" s="5" t="str">
        <f t="shared" si="13"/>
        <v/>
      </c>
      <c r="U69" s="5" t="str">
        <f t="shared" si="13"/>
        <v/>
      </c>
      <c r="V69" s="5" t="str">
        <f t="shared" si="13"/>
        <v/>
      </c>
      <c r="W69" s="5" t="str">
        <f t="shared" si="13"/>
        <v/>
      </c>
      <c r="X69" s="5" t="str">
        <f t="shared" si="13"/>
        <v/>
      </c>
      <c r="Y69" s="5" t="str">
        <f t="shared" si="13"/>
        <v/>
      </c>
      <c r="Z69" s="5" t="str">
        <f t="shared" si="13"/>
        <v/>
      </c>
      <c r="AA69" s="5" t="str">
        <f t="shared" si="13"/>
        <v/>
      </c>
      <c r="AB69" s="5" t="str">
        <f t="shared" si="13"/>
        <v/>
      </c>
      <c r="AC69" s="957"/>
      <c r="AD69" s="958"/>
      <c r="AE69" s="958"/>
      <c r="AF69" s="958"/>
      <c r="AG69" s="958"/>
      <c r="AH69" s="958"/>
      <c r="AI69" s="958"/>
      <c r="AJ69" s="958"/>
      <c r="AK69" s="958"/>
      <c r="AL69" s="958"/>
      <c r="AM69" s="959"/>
      <c r="AN69" s="20"/>
      <c r="AO69" s="173"/>
      <c r="AP69" s="20"/>
      <c r="AQ69" s="58"/>
      <c r="BH69" s="19"/>
      <c r="BI69" s="58"/>
      <c r="BJ69" s="58"/>
      <c r="BK69" s="247"/>
      <c r="BL69" s="266"/>
      <c r="BM69" s="16"/>
      <c r="BN69" s="16"/>
      <c r="BO69" s="257"/>
      <c r="BP69" s="257"/>
      <c r="BQ69" s="257"/>
      <c r="BR69" s="257"/>
      <c r="BS69" s="257"/>
      <c r="BT69" s="257"/>
      <c r="BU69" s="257"/>
      <c r="BV69" s="257"/>
      <c r="BW69" s="257"/>
      <c r="BX69" s="257"/>
      <c r="BY69" s="257"/>
      <c r="BZ69" s="258"/>
      <c r="CA69" s="257"/>
      <c r="CB69" s="257"/>
      <c r="CC69" s="257"/>
      <c r="CD69" s="257"/>
      <c r="CE69" s="257"/>
      <c r="CF69" s="257"/>
      <c r="CG69" s="20" t="s">
        <v>463</v>
      </c>
      <c r="CH69" s="257"/>
      <c r="CI69" s="257"/>
      <c r="CJ69" s="257"/>
      <c r="CK69" s="257"/>
      <c r="CL69" s="257"/>
      <c r="CM69" s="257"/>
      <c r="CN69" s="257"/>
      <c r="CO69" s="257"/>
      <c r="CP69" s="257"/>
      <c r="CQ69" s="16" t="s">
        <v>1026</v>
      </c>
      <c r="CR69" s="16"/>
      <c r="CS69" s="16"/>
      <c r="CT69" s="16"/>
      <c r="CU69" s="257"/>
      <c r="CV69" s="257"/>
      <c r="CW69" s="257"/>
      <c r="CX69" s="257"/>
      <c r="CY69" s="257"/>
      <c r="CZ69" s="16" t="s">
        <v>1407</v>
      </c>
      <c r="DA69" s="257"/>
      <c r="DB69" s="257"/>
      <c r="DC69" s="16" t="s">
        <v>1574</v>
      </c>
      <c r="DD69" s="257"/>
      <c r="DE69" s="257"/>
      <c r="DF69" s="257"/>
      <c r="DG69" s="16" t="s">
        <v>1717</v>
      </c>
      <c r="DH69" s="257"/>
      <c r="DI69" s="257"/>
      <c r="DJ69" s="257"/>
      <c r="DK69" s="257"/>
      <c r="DL69" s="257"/>
      <c r="DM69" s="257"/>
      <c r="DN69" s="257"/>
      <c r="DO69" s="257"/>
      <c r="DP69" s="257"/>
      <c r="DQ69" s="257"/>
      <c r="DR69" s="257"/>
      <c r="DS69" s="257"/>
      <c r="DT69" s="16" t="s">
        <v>2135</v>
      </c>
      <c r="DU69" s="257"/>
      <c r="DV69" s="257"/>
      <c r="DW69" s="257"/>
      <c r="DX69" s="257"/>
      <c r="DY69" s="257"/>
      <c r="DZ69" s="257"/>
      <c r="EA69" s="257"/>
      <c r="EB69" s="20"/>
      <c r="EC69" s="20"/>
      <c r="ED69" s="20"/>
      <c r="EE69" s="20"/>
      <c r="EF69" s="20"/>
      <c r="EG69" s="20"/>
      <c r="EH69" s="20"/>
      <c r="EI69" s="20"/>
      <c r="EJ69" s="20"/>
      <c r="EK69" s="20"/>
      <c r="EL69" s="20"/>
      <c r="EM69" s="20" t="s">
        <v>1715</v>
      </c>
      <c r="EO69" s="20"/>
      <c r="EP69" s="20"/>
      <c r="EQ69" s="20"/>
      <c r="ER69" s="20"/>
      <c r="ES69" s="20"/>
      <c r="ET69" s="20" t="s">
        <v>461</v>
      </c>
      <c r="EU69" s="20" t="s">
        <v>459</v>
      </c>
      <c r="FG69" s="269"/>
      <c r="FH69" s="269"/>
      <c r="FI69" s="244" t="s">
        <v>2742</v>
      </c>
      <c r="FJ69" s="269"/>
      <c r="FK69" s="269"/>
    </row>
    <row r="70" spans="1:169" s="244" customFormat="1" ht="15" customHeight="1">
      <c r="A70" s="19"/>
      <c r="B70" s="163"/>
      <c r="C70" s="1340"/>
      <c r="D70" s="1059" t="s">
        <v>2534</v>
      </c>
      <c r="E70" s="1060"/>
      <c r="F70" s="1060"/>
      <c r="G70" s="1060"/>
      <c r="H70" s="1060"/>
      <c r="I70" s="1060"/>
      <c r="J70" s="1060"/>
      <c r="K70" s="1060"/>
      <c r="L70" s="1061"/>
      <c r="M70" s="856"/>
      <c r="N70" s="856"/>
      <c r="O70" s="51" t="s">
        <v>74</v>
      </c>
      <c r="P70" s="978"/>
      <c r="Q70" s="995"/>
      <c r="R70" s="979"/>
      <c r="S70" s="51" t="s">
        <v>74</v>
      </c>
      <c r="T70" s="856"/>
      <c r="U70" s="856"/>
      <c r="V70" s="856"/>
      <c r="W70" s="1058"/>
      <c r="X70" s="943"/>
      <c r="Y70" s="943"/>
      <c r="Z70" s="943"/>
      <c r="AA70" s="943"/>
      <c r="AB70" s="943"/>
      <c r="AC70" s="943"/>
      <c r="AD70" s="943"/>
      <c r="AE70" s="943"/>
      <c r="AF70" s="943"/>
      <c r="AG70" s="943"/>
      <c r="AH70" s="943"/>
      <c r="AI70" s="943"/>
      <c r="AJ70" s="943"/>
      <c r="AK70" s="943"/>
      <c r="AL70" s="943"/>
      <c r="AM70" s="944"/>
      <c r="AN70" s="20"/>
      <c r="AO70" s="173"/>
      <c r="AP70" s="20"/>
      <c r="AQ70" s="58"/>
      <c r="BI70" s="58"/>
      <c r="BJ70" s="58"/>
      <c r="BK70" s="247"/>
      <c r="BL70" s="17" t="str">
        <f>IF(T70="","",M70&amp;O70&amp;P70&amp;S70&amp;T70)</f>
        <v/>
      </c>
      <c r="BM70" s="257"/>
      <c r="BN70" s="16"/>
      <c r="BO70" s="257"/>
      <c r="BP70" s="257"/>
      <c r="BQ70" s="257"/>
      <c r="BR70" s="257"/>
      <c r="BS70" s="257"/>
      <c r="BT70" s="257"/>
      <c r="BU70" s="257"/>
      <c r="BV70" s="257"/>
      <c r="BW70" s="257"/>
      <c r="BX70" s="257"/>
      <c r="BY70" s="257"/>
      <c r="BZ70" s="258"/>
      <c r="CA70" s="257"/>
      <c r="CB70" s="257"/>
      <c r="CC70" s="257"/>
      <c r="CD70" s="257"/>
      <c r="CE70" s="257"/>
      <c r="CF70" s="257"/>
      <c r="CG70" s="20" t="s">
        <v>464</v>
      </c>
      <c r="CH70" s="257"/>
      <c r="CI70" s="257"/>
      <c r="CJ70" s="257"/>
      <c r="CK70" s="257"/>
      <c r="CL70" s="257"/>
      <c r="CM70" s="257"/>
      <c r="CN70" s="257"/>
      <c r="CO70" s="257"/>
      <c r="CP70" s="257"/>
      <c r="CQ70" s="16" t="s">
        <v>1027</v>
      </c>
      <c r="CR70" s="16"/>
      <c r="CS70" s="16"/>
      <c r="CT70" s="16"/>
      <c r="CU70" s="257"/>
      <c r="CV70" s="257"/>
      <c r="CW70" s="257"/>
      <c r="CX70" s="257"/>
      <c r="CY70" s="257"/>
      <c r="CZ70" s="16" t="s">
        <v>1408</v>
      </c>
      <c r="DA70" s="257"/>
      <c r="DB70" s="257"/>
      <c r="DC70" s="16" t="s">
        <v>1575</v>
      </c>
      <c r="DD70" s="257"/>
      <c r="DE70" s="257"/>
      <c r="DF70" s="257"/>
      <c r="DG70" s="16" t="s">
        <v>1718</v>
      </c>
      <c r="DH70" s="257"/>
      <c r="DI70" s="257"/>
      <c r="DJ70" s="257"/>
      <c r="DK70" s="257"/>
      <c r="DL70" s="257"/>
      <c r="DM70" s="257"/>
      <c r="DN70" s="257"/>
      <c r="DO70" s="257"/>
      <c r="DP70" s="257"/>
      <c r="DQ70" s="257"/>
      <c r="DR70" s="257"/>
      <c r="DS70" s="257"/>
      <c r="DT70" s="16" t="s">
        <v>2136</v>
      </c>
      <c r="DU70" s="257"/>
      <c r="DV70" s="257"/>
      <c r="DW70" s="257"/>
      <c r="DX70" s="257"/>
      <c r="DY70" s="257"/>
      <c r="DZ70" s="257"/>
      <c r="EA70" s="257"/>
      <c r="EB70" s="20"/>
      <c r="EC70" s="20"/>
      <c r="ED70" s="20"/>
      <c r="EE70" s="20"/>
      <c r="EF70" s="20"/>
      <c r="EG70" s="20"/>
      <c r="EH70" s="20"/>
      <c r="EI70" s="20"/>
      <c r="EJ70" s="20"/>
      <c r="EK70" s="20"/>
      <c r="EL70" s="20"/>
      <c r="EM70" s="20" t="s">
        <v>1716</v>
      </c>
      <c r="EO70" s="20"/>
      <c r="EP70" s="20"/>
      <c r="EQ70" s="20"/>
      <c r="ER70" s="20"/>
      <c r="ES70" s="20"/>
      <c r="ET70" s="20" t="s">
        <v>462</v>
      </c>
      <c r="EU70" s="20" t="s">
        <v>460</v>
      </c>
      <c r="FG70" s="269"/>
      <c r="FH70" s="269"/>
      <c r="FI70" s="244" t="s">
        <v>2743</v>
      </c>
      <c r="FJ70" s="269"/>
      <c r="FK70" s="269"/>
    </row>
    <row r="71" spans="1:169" s="244" customFormat="1" ht="15" customHeight="1">
      <c r="A71" s="19"/>
      <c r="B71" s="16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155"/>
      <c r="AJ71" s="155"/>
      <c r="AK71" s="155"/>
      <c r="AL71" s="155"/>
      <c r="AM71" s="155"/>
      <c r="AN71" s="20"/>
      <c r="AO71" s="173"/>
      <c r="AP71" s="20"/>
      <c r="AQ71" s="58"/>
      <c r="BH71" s="20"/>
      <c r="BI71" s="58"/>
      <c r="BJ71" s="58"/>
      <c r="BK71" s="247"/>
      <c r="BL71" s="16"/>
      <c r="BM71" s="16"/>
      <c r="BN71" s="16"/>
      <c r="BO71" s="257"/>
      <c r="BP71" s="257"/>
      <c r="BQ71" s="257"/>
      <c r="BR71" s="257"/>
      <c r="BS71" s="257"/>
      <c r="BT71" s="257"/>
      <c r="BU71" s="257"/>
      <c r="BV71" s="257"/>
      <c r="BW71" s="257"/>
      <c r="BX71" s="257"/>
      <c r="BY71" s="257"/>
      <c r="BZ71" s="258"/>
      <c r="CA71" s="257"/>
      <c r="CB71" s="257"/>
      <c r="CC71" s="257"/>
      <c r="CD71" s="257"/>
      <c r="CE71" s="257"/>
      <c r="CF71" s="257"/>
      <c r="CG71" s="20" t="s">
        <v>465</v>
      </c>
      <c r="CH71" s="257"/>
      <c r="CI71" s="257"/>
      <c r="CJ71" s="257"/>
      <c r="CK71" s="257"/>
      <c r="CL71" s="257"/>
      <c r="CM71" s="257"/>
      <c r="CN71" s="257"/>
      <c r="CO71" s="257"/>
      <c r="CP71" s="257"/>
      <c r="CQ71" s="16" t="s">
        <v>1028</v>
      </c>
      <c r="CR71" s="16"/>
      <c r="CS71" s="16"/>
      <c r="CT71" s="16"/>
      <c r="CU71" s="257"/>
      <c r="CV71" s="257"/>
      <c r="CW71" s="257"/>
      <c r="CX71" s="257"/>
      <c r="CY71" s="257"/>
      <c r="CZ71" s="16" t="s">
        <v>1409</v>
      </c>
      <c r="DA71" s="257"/>
      <c r="DB71" s="257"/>
      <c r="DC71" s="16" t="s">
        <v>1576</v>
      </c>
      <c r="DD71" s="257"/>
      <c r="DE71" s="257"/>
      <c r="DF71" s="257"/>
      <c r="DG71" s="16" t="s">
        <v>1719</v>
      </c>
      <c r="DH71" s="257"/>
      <c r="DI71" s="257"/>
      <c r="DJ71" s="257"/>
      <c r="DK71" s="257"/>
      <c r="DL71" s="257"/>
      <c r="DM71" s="257"/>
      <c r="DN71" s="257"/>
      <c r="DO71" s="257"/>
      <c r="DP71" s="257"/>
      <c r="DQ71" s="257"/>
      <c r="DR71" s="257"/>
      <c r="DS71" s="257"/>
      <c r="DT71" s="16" t="s">
        <v>2137</v>
      </c>
      <c r="DU71" s="257"/>
      <c r="DV71" s="257"/>
      <c r="DW71" s="257"/>
      <c r="DX71" s="257"/>
      <c r="DY71" s="257"/>
      <c r="DZ71" s="257"/>
      <c r="EA71" s="257"/>
      <c r="EB71" s="20"/>
      <c r="EC71" s="20"/>
      <c r="ED71" s="20"/>
      <c r="EE71" s="20"/>
      <c r="EF71" s="20"/>
      <c r="EG71" s="20"/>
      <c r="EH71" s="20"/>
      <c r="EI71" s="20"/>
      <c r="EJ71" s="20"/>
      <c r="EK71" s="20"/>
      <c r="EL71" s="20"/>
      <c r="EM71" s="20" t="s">
        <v>1717</v>
      </c>
      <c r="EO71" s="20"/>
      <c r="EP71" s="20"/>
      <c r="EQ71" s="20"/>
      <c r="ER71" s="20"/>
      <c r="ES71" s="20"/>
      <c r="ET71" s="20" t="s">
        <v>463</v>
      </c>
      <c r="EU71" s="20" t="s">
        <v>461</v>
      </c>
      <c r="FG71" s="269"/>
      <c r="FH71" s="269"/>
      <c r="FI71" s="244" t="s">
        <v>2744</v>
      </c>
      <c r="FJ71" s="269"/>
      <c r="FK71" s="269"/>
    </row>
    <row r="72" spans="1:169" s="244" customFormat="1" ht="15" customHeight="1">
      <c r="A72" s="19"/>
      <c r="B72" s="163"/>
      <c r="C72" s="1408" t="s">
        <v>2535</v>
      </c>
      <c r="D72" s="613" t="s">
        <v>2515</v>
      </c>
      <c r="E72" s="1410"/>
      <c r="F72" s="1411"/>
      <c r="G72" s="1040" t="s">
        <v>2</v>
      </c>
      <c r="H72" s="1040"/>
      <c r="I72" s="1040"/>
      <c r="J72" s="1040"/>
      <c r="K72" s="1040"/>
      <c r="L72" s="1041"/>
      <c r="M72" s="1183"/>
      <c r="N72" s="1184"/>
      <c r="O72" s="1184"/>
      <c r="P72" s="1184"/>
      <c r="Q72" s="1184"/>
      <c r="R72" s="1184"/>
      <c r="S72" s="1184"/>
      <c r="T72" s="1184"/>
      <c r="U72" s="1184"/>
      <c r="V72" s="1185"/>
      <c r="W72" s="830" t="s">
        <v>121</v>
      </c>
      <c r="X72" s="831"/>
      <c r="Y72" s="831"/>
      <c r="Z72" s="831"/>
      <c r="AA72" s="831"/>
      <c r="AB72" s="831"/>
      <c r="AC72" s="831"/>
      <c r="AD72" s="831"/>
      <c r="AE72" s="831"/>
      <c r="AF72" s="831"/>
      <c r="AG72" s="831"/>
      <c r="AH72" s="831"/>
      <c r="AI72" s="831"/>
      <c r="AJ72" s="831"/>
      <c r="AK72" s="831"/>
      <c r="AL72" s="831"/>
      <c r="AM72" s="832"/>
      <c r="AN72" s="20"/>
      <c r="AO72" s="173"/>
      <c r="AP72" s="20"/>
      <c r="AQ72" s="58"/>
      <c r="BH72" s="20"/>
      <c r="BI72" s="58"/>
      <c r="BJ72" s="58"/>
      <c r="BK72" s="247"/>
      <c r="BL72" s="270" t="str">
        <f>IF(V76="","　　　年　　月　　日",$BL$74&amp;$R$76&amp;$S$76&amp;$U$76&amp;$V$76&amp;$X$76)</f>
        <v>　　　年　　月　　日</v>
      </c>
      <c r="BM72" s="16"/>
      <c r="BN72" s="1473" t="e">
        <f ca="1">DATEDIF(DATEVALUE(BL74&amp;"/"&amp;S76&amp;"/"&amp;V76),TODAY(),"Y")</f>
        <v>#VALUE!</v>
      </c>
      <c r="BO72" s="1474"/>
      <c r="BP72" s="257"/>
      <c r="BQ72" s="257"/>
      <c r="BR72" s="257"/>
      <c r="BS72" s="257"/>
      <c r="BT72" s="257"/>
      <c r="BU72" s="257"/>
      <c r="BV72" s="257"/>
      <c r="BW72" s="257"/>
      <c r="BX72" s="257"/>
      <c r="BY72" s="257"/>
      <c r="BZ72" s="258"/>
      <c r="CA72" s="257"/>
      <c r="CB72" s="257"/>
      <c r="CC72" s="257"/>
      <c r="CD72" s="257"/>
      <c r="CE72" s="257"/>
      <c r="CF72" s="257"/>
      <c r="CG72" s="20" t="s">
        <v>466</v>
      </c>
      <c r="CH72" s="257"/>
      <c r="CI72" s="257"/>
      <c r="CJ72" s="257"/>
      <c r="CK72" s="257"/>
      <c r="CL72" s="257"/>
      <c r="CM72" s="257"/>
      <c r="CN72" s="257"/>
      <c r="CO72" s="257"/>
      <c r="CP72" s="257"/>
      <c r="CQ72" s="16" t="s">
        <v>1029</v>
      </c>
      <c r="CR72" s="16"/>
      <c r="CS72" s="16"/>
      <c r="CT72" s="16"/>
      <c r="CU72" s="257"/>
      <c r="CV72" s="257"/>
      <c r="CW72" s="257"/>
      <c r="CX72" s="257"/>
      <c r="CY72" s="257"/>
      <c r="CZ72" s="16" t="s">
        <v>1410</v>
      </c>
      <c r="DA72" s="257"/>
      <c r="DB72" s="257"/>
      <c r="DC72" s="16" t="s">
        <v>1577</v>
      </c>
      <c r="DD72" s="257"/>
      <c r="DE72" s="257"/>
      <c r="DF72" s="257"/>
      <c r="DG72" s="16" t="s">
        <v>1720</v>
      </c>
      <c r="DH72" s="257"/>
      <c r="DI72" s="257"/>
      <c r="DJ72" s="257"/>
      <c r="DK72" s="257"/>
      <c r="DL72" s="257"/>
      <c r="DM72" s="257"/>
      <c r="DN72" s="257"/>
      <c r="DO72" s="257"/>
      <c r="DP72" s="257"/>
      <c r="DQ72" s="257"/>
      <c r="DR72" s="257"/>
      <c r="DS72" s="257"/>
      <c r="DT72" s="16" t="s">
        <v>2138</v>
      </c>
      <c r="DU72" s="257"/>
      <c r="DV72" s="257"/>
      <c r="DW72" s="257"/>
      <c r="DX72" s="257"/>
      <c r="DY72" s="257"/>
      <c r="DZ72" s="257"/>
      <c r="EA72" s="257"/>
      <c r="EB72" s="20"/>
      <c r="EC72" s="20"/>
      <c r="ED72" s="20"/>
      <c r="EE72" s="20"/>
      <c r="EF72" s="20"/>
      <c r="EG72" s="20"/>
      <c r="EH72" s="20"/>
      <c r="EI72" s="20"/>
      <c r="EJ72" s="20"/>
      <c r="EK72" s="20"/>
      <c r="EL72" s="20"/>
      <c r="EM72" s="20" t="s">
        <v>1718</v>
      </c>
      <c r="EO72" s="20"/>
      <c r="EP72" s="20"/>
      <c r="EQ72" s="20"/>
      <c r="ER72" s="20"/>
      <c r="ES72" s="20"/>
      <c r="ET72" s="20" t="s">
        <v>464</v>
      </c>
      <c r="EU72" s="20" t="s">
        <v>462</v>
      </c>
      <c r="FG72" s="269"/>
      <c r="FH72" s="269"/>
      <c r="FI72" s="244" t="s">
        <v>2745</v>
      </c>
      <c r="FJ72" s="269"/>
      <c r="FK72" s="269"/>
    </row>
    <row r="73" spans="1:169" s="244" customFormat="1" ht="15" hidden="1" customHeight="1">
      <c r="A73" s="30"/>
      <c r="B73" s="163"/>
      <c r="C73" s="1409"/>
      <c r="D73" s="1412"/>
      <c r="E73" s="1413"/>
      <c r="F73" s="1414"/>
      <c r="G73" s="1026" t="s">
        <v>1</v>
      </c>
      <c r="H73" s="1026"/>
      <c r="I73" s="1026"/>
      <c r="J73" s="1026"/>
      <c r="K73" s="1026"/>
      <c r="L73" s="1027"/>
      <c r="M73" s="1038" t="s">
        <v>71</v>
      </c>
      <c r="N73" s="955"/>
      <c r="O73" s="956"/>
      <c r="P73" s="4" t="str">
        <f t="shared" ref="P73:AI73" si="14">MID($M$72,COLUMN()-15,1)</f>
        <v/>
      </c>
      <c r="Q73" s="4" t="str">
        <f t="shared" si="14"/>
        <v/>
      </c>
      <c r="R73" s="4" t="str">
        <f t="shared" si="14"/>
        <v/>
      </c>
      <c r="S73" s="4" t="str">
        <f t="shared" si="14"/>
        <v/>
      </c>
      <c r="T73" s="4" t="str">
        <f t="shared" si="14"/>
        <v/>
      </c>
      <c r="U73" s="4" t="str">
        <f t="shared" si="14"/>
        <v/>
      </c>
      <c r="V73" s="4" t="str">
        <f t="shared" si="14"/>
        <v/>
      </c>
      <c r="W73" s="5" t="str">
        <f t="shared" si="14"/>
        <v/>
      </c>
      <c r="X73" s="5" t="str">
        <f t="shared" si="14"/>
        <v/>
      </c>
      <c r="Y73" s="5" t="str">
        <f t="shared" si="14"/>
        <v/>
      </c>
      <c r="Z73" s="5" t="str">
        <f t="shared" si="14"/>
        <v/>
      </c>
      <c r="AA73" s="5" t="str">
        <f t="shared" si="14"/>
        <v/>
      </c>
      <c r="AB73" s="5" t="str">
        <f t="shared" si="14"/>
        <v/>
      </c>
      <c r="AC73" s="5" t="str">
        <f t="shared" si="14"/>
        <v/>
      </c>
      <c r="AD73" s="5" t="str">
        <f t="shared" si="14"/>
        <v/>
      </c>
      <c r="AE73" s="5" t="str">
        <f t="shared" si="14"/>
        <v/>
      </c>
      <c r="AF73" s="5" t="str">
        <f t="shared" si="14"/>
        <v/>
      </c>
      <c r="AG73" s="5" t="str">
        <f t="shared" si="14"/>
        <v/>
      </c>
      <c r="AH73" s="5" t="str">
        <f t="shared" si="14"/>
        <v/>
      </c>
      <c r="AI73" s="5" t="str">
        <f t="shared" si="14"/>
        <v/>
      </c>
      <c r="AJ73" s="957"/>
      <c r="AK73" s="958"/>
      <c r="AL73" s="958"/>
      <c r="AM73" s="959"/>
      <c r="AN73" s="20"/>
      <c r="AO73" s="173"/>
      <c r="AP73" s="20"/>
      <c r="AQ73" s="58"/>
      <c r="AR73" s="20"/>
      <c r="AS73" s="20"/>
      <c r="AT73" s="1048"/>
      <c r="AU73" s="1048"/>
      <c r="AV73" s="1048"/>
      <c r="AW73" s="1048"/>
      <c r="AX73" s="1048"/>
      <c r="AY73" s="1048"/>
      <c r="AZ73" s="1048"/>
      <c r="BA73" s="1048"/>
      <c r="BB73" s="1048"/>
      <c r="BC73" s="1048"/>
      <c r="BD73" s="1048"/>
      <c r="BE73" s="1048"/>
      <c r="BF73" s="1048"/>
      <c r="BG73" s="1048"/>
      <c r="BH73" s="20"/>
      <c r="BI73" s="58"/>
      <c r="BJ73" s="58"/>
      <c r="BK73" s="247"/>
      <c r="BL73" s="16"/>
      <c r="BM73" s="16"/>
      <c r="BN73" s="16"/>
      <c r="BO73" s="257"/>
      <c r="BP73" s="257"/>
      <c r="BQ73" s="257"/>
      <c r="BR73" s="257"/>
      <c r="BS73" s="257"/>
      <c r="BT73" s="257"/>
      <c r="BU73" s="257"/>
      <c r="BV73" s="257"/>
      <c r="BW73" s="257"/>
      <c r="BX73" s="257"/>
      <c r="BY73" s="257"/>
      <c r="BZ73" s="258"/>
      <c r="CA73" s="257"/>
      <c r="CB73" s="257"/>
      <c r="CC73" s="257"/>
      <c r="CD73" s="257"/>
      <c r="CE73" s="257"/>
      <c r="CF73" s="257"/>
      <c r="CG73" s="20" t="s">
        <v>467</v>
      </c>
      <c r="CH73" s="257"/>
      <c r="CI73" s="257"/>
      <c r="CJ73" s="257"/>
      <c r="CK73" s="257"/>
      <c r="CL73" s="257"/>
      <c r="CM73" s="257"/>
      <c r="CN73" s="257"/>
      <c r="CO73" s="257"/>
      <c r="CP73" s="257"/>
      <c r="CQ73" s="16" t="s">
        <v>1030</v>
      </c>
      <c r="CR73" s="16"/>
      <c r="CS73" s="16"/>
      <c r="CT73" s="16"/>
      <c r="CU73" s="257"/>
      <c r="CV73" s="257"/>
      <c r="CW73" s="257"/>
      <c r="CX73" s="257"/>
      <c r="CY73" s="257"/>
      <c r="CZ73" s="16" t="s">
        <v>1411</v>
      </c>
      <c r="DA73" s="257"/>
      <c r="DB73" s="257"/>
      <c r="DC73" s="257"/>
      <c r="DD73" s="257"/>
      <c r="DE73" s="257"/>
      <c r="DF73" s="257"/>
      <c r="DG73" s="16" t="s">
        <v>1721</v>
      </c>
      <c r="DH73" s="257"/>
      <c r="DI73" s="257"/>
      <c r="DJ73" s="257"/>
      <c r="DK73" s="257"/>
      <c r="DL73" s="257"/>
      <c r="DM73" s="257"/>
      <c r="DN73" s="257"/>
      <c r="DO73" s="257"/>
      <c r="DP73" s="257"/>
      <c r="DQ73" s="257"/>
      <c r="DR73" s="257"/>
      <c r="DS73" s="257"/>
      <c r="DT73" s="16" t="s">
        <v>2139</v>
      </c>
      <c r="DU73" s="257"/>
      <c r="DV73" s="257"/>
      <c r="DW73" s="257"/>
      <c r="DX73" s="257"/>
      <c r="DY73" s="257"/>
      <c r="DZ73" s="257"/>
      <c r="EA73" s="257"/>
      <c r="EB73" s="20"/>
      <c r="EC73" s="20"/>
      <c r="ED73" s="20"/>
      <c r="EE73" s="20"/>
      <c r="EF73" s="20"/>
      <c r="EG73" s="20"/>
      <c r="EH73" s="20"/>
      <c r="EI73" s="20"/>
      <c r="EJ73" s="20"/>
      <c r="EK73" s="20"/>
      <c r="EL73" s="20"/>
      <c r="EM73" s="20" t="s">
        <v>1719</v>
      </c>
      <c r="EO73" s="20"/>
      <c r="EP73" s="20"/>
      <c r="EQ73" s="20"/>
      <c r="ER73" s="20"/>
      <c r="ES73" s="20"/>
      <c r="ET73" s="20" t="s">
        <v>465</v>
      </c>
      <c r="EU73" s="20" t="s">
        <v>463</v>
      </c>
      <c r="FG73" s="269"/>
      <c r="FH73" s="269"/>
      <c r="FI73" s="244" t="s">
        <v>2746</v>
      </c>
      <c r="FJ73" s="269"/>
      <c r="FK73" s="269"/>
    </row>
    <row r="74" spans="1:169" s="244" customFormat="1" ht="15" customHeight="1">
      <c r="A74" s="19"/>
      <c r="B74" s="163"/>
      <c r="C74" s="1409"/>
      <c r="D74" s="1412"/>
      <c r="E74" s="1413"/>
      <c r="F74" s="1414"/>
      <c r="G74" s="1026"/>
      <c r="H74" s="1026"/>
      <c r="I74" s="1026"/>
      <c r="J74" s="1026"/>
      <c r="K74" s="1026"/>
      <c r="L74" s="1027"/>
      <c r="M74" s="1042"/>
      <c r="N74" s="1043"/>
      <c r="O74" s="1043"/>
      <c r="P74" s="1043"/>
      <c r="Q74" s="1043"/>
      <c r="R74" s="1043"/>
      <c r="S74" s="1043"/>
      <c r="T74" s="1043"/>
      <c r="U74" s="1043"/>
      <c r="V74" s="1043"/>
      <c r="W74" s="1043"/>
      <c r="X74" s="1043"/>
      <c r="Y74" s="1043"/>
      <c r="Z74" s="1044"/>
      <c r="AA74" s="831" t="s">
        <v>590</v>
      </c>
      <c r="AB74" s="831"/>
      <c r="AC74" s="831"/>
      <c r="AD74" s="831"/>
      <c r="AE74" s="831"/>
      <c r="AF74" s="831"/>
      <c r="AG74" s="831"/>
      <c r="AH74" s="831"/>
      <c r="AI74" s="831"/>
      <c r="AJ74" s="831"/>
      <c r="AK74" s="831"/>
      <c r="AL74" s="831"/>
      <c r="AM74" s="832"/>
      <c r="AN74" s="20"/>
      <c r="AO74" s="173"/>
      <c r="AP74" s="20"/>
      <c r="AQ74" s="58"/>
      <c r="BH74" s="20"/>
      <c r="BI74" s="58"/>
      <c r="BJ74" s="58"/>
      <c r="BK74" s="247"/>
      <c r="BL74" s="271" t="str">
        <f>IF($P$76="","",IF($M$76="昭和",$P$76+1925,$P$76+1988))</f>
        <v/>
      </c>
      <c r="BM74" s="16"/>
      <c r="BN74" s="1473" t="str">
        <f ca="1">IF(ISERROR(BN72),"",BN72)</f>
        <v/>
      </c>
      <c r="BO74" s="1474"/>
      <c r="BP74" s="257"/>
      <c r="BQ74" s="257"/>
      <c r="BR74" s="257"/>
      <c r="BS74" s="257"/>
      <c r="BT74" s="257"/>
      <c r="BU74" s="257"/>
      <c r="BV74" s="257"/>
      <c r="BW74" s="257"/>
      <c r="BX74" s="257"/>
      <c r="BY74" s="257"/>
      <c r="BZ74" s="258"/>
      <c r="CA74" s="257"/>
      <c r="CB74" s="257"/>
      <c r="CC74" s="257"/>
      <c r="CD74" s="257"/>
      <c r="CE74" s="257"/>
      <c r="CF74" s="257"/>
      <c r="CG74" s="20" t="s">
        <v>468</v>
      </c>
      <c r="CH74" s="257"/>
      <c r="CI74" s="257"/>
      <c r="CJ74" s="257"/>
      <c r="CK74" s="257"/>
      <c r="CL74" s="257"/>
      <c r="CM74" s="257"/>
      <c r="CN74" s="257"/>
      <c r="CO74" s="257"/>
      <c r="CP74" s="257"/>
      <c r="CQ74" s="16" t="s">
        <v>1031</v>
      </c>
      <c r="CR74" s="16"/>
      <c r="CS74" s="16"/>
      <c r="CT74" s="16"/>
      <c r="CU74" s="257"/>
      <c r="CV74" s="257"/>
      <c r="CW74" s="257"/>
      <c r="CX74" s="257"/>
      <c r="CY74" s="257"/>
      <c r="CZ74" s="16" t="s">
        <v>1412</v>
      </c>
      <c r="DA74" s="257"/>
      <c r="DB74" s="257"/>
      <c r="DC74" s="257"/>
      <c r="DD74" s="257"/>
      <c r="DE74" s="257"/>
      <c r="DF74" s="257"/>
      <c r="DG74" s="16" t="s">
        <v>1722</v>
      </c>
      <c r="DH74" s="257"/>
      <c r="DI74" s="257"/>
      <c r="DJ74" s="257"/>
      <c r="DK74" s="257"/>
      <c r="DL74" s="257"/>
      <c r="DM74" s="257"/>
      <c r="DN74" s="257"/>
      <c r="DO74" s="257"/>
      <c r="DP74" s="257"/>
      <c r="DQ74" s="257"/>
      <c r="DR74" s="257"/>
      <c r="DS74" s="257"/>
      <c r="DT74" s="16" t="s">
        <v>2140</v>
      </c>
      <c r="DU74" s="257"/>
      <c r="DV74" s="257"/>
      <c r="DW74" s="257"/>
      <c r="DX74" s="257"/>
      <c r="DY74" s="257"/>
      <c r="DZ74" s="257"/>
      <c r="EA74" s="257"/>
      <c r="EB74" s="20"/>
      <c r="EC74" s="20"/>
      <c r="ED74" s="20"/>
      <c r="EE74" s="20"/>
      <c r="EF74" s="20"/>
      <c r="EG74" s="20"/>
      <c r="EH74" s="20"/>
      <c r="EI74" s="20"/>
      <c r="EJ74" s="20"/>
      <c r="EK74" s="20"/>
      <c r="EL74" s="20"/>
      <c r="EM74" s="20" t="s">
        <v>1720</v>
      </c>
      <c r="EO74" s="20"/>
      <c r="EP74" s="20"/>
      <c r="EQ74" s="20"/>
      <c r="ER74" s="20"/>
      <c r="ES74" s="20"/>
      <c r="ET74" s="20" t="s">
        <v>466</v>
      </c>
      <c r="EU74" s="20" t="s">
        <v>464</v>
      </c>
      <c r="FG74" s="269"/>
      <c r="FH74" s="269"/>
      <c r="FI74" s="244" t="s">
        <v>2747</v>
      </c>
      <c r="FJ74" s="269"/>
      <c r="FK74" s="269"/>
      <c r="FL74" s="35"/>
    </row>
    <row r="75" spans="1:169" s="244" customFormat="1" ht="15" hidden="1" customHeight="1">
      <c r="A75" s="30"/>
      <c r="B75" s="163"/>
      <c r="C75" s="1409"/>
      <c r="D75" s="1412"/>
      <c r="E75" s="1413"/>
      <c r="F75" s="1414"/>
      <c r="G75" s="1036"/>
      <c r="H75" s="1036"/>
      <c r="I75" s="1036"/>
      <c r="J75" s="1036"/>
      <c r="K75" s="1036"/>
      <c r="L75" s="1037"/>
      <c r="M75" s="1038" t="s">
        <v>71</v>
      </c>
      <c r="N75" s="955"/>
      <c r="O75" s="956"/>
      <c r="P75" s="4" t="str">
        <f t="shared" ref="P75:AI75" si="15">MID($M$74,COLUMN()-15,1)</f>
        <v/>
      </c>
      <c r="Q75" s="4" t="str">
        <f t="shared" si="15"/>
        <v/>
      </c>
      <c r="R75" s="4" t="str">
        <f t="shared" si="15"/>
        <v/>
      </c>
      <c r="S75" s="4" t="str">
        <f t="shared" si="15"/>
        <v/>
      </c>
      <c r="T75" s="4" t="str">
        <f t="shared" si="15"/>
        <v/>
      </c>
      <c r="U75" s="4" t="str">
        <f t="shared" si="15"/>
        <v/>
      </c>
      <c r="V75" s="4" t="str">
        <f t="shared" si="15"/>
        <v/>
      </c>
      <c r="W75" s="4" t="str">
        <f t="shared" si="15"/>
        <v/>
      </c>
      <c r="X75" s="4" t="str">
        <f t="shared" si="15"/>
        <v/>
      </c>
      <c r="Y75" s="4" t="str">
        <f t="shared" si="15"/>
        <v/>
      </c>
      <c r="Z75" s="4" t="str">
        <f t="shared" si="15"/>
        <v/>
      </c>
      <c r="AA75" s="4" t="str">
        <f t="shared" si="15"/>
        <v/>
      </c>
      <c r="AB75" s="4" t="str">
        <f t="shared" si="15"/>
        <v/>
      </c>
      <c r="AC75" s="4" t="str">
        <f t="shared" si="15"/>
        <v/>
      </c>
      <c r="AD75" s="4" t="str">
        <f t="shared" si="15"/>
        <v/>
      </c>
      <c r="AE75" s="4" t="str">
        <f t="shared" si="15"/>
        <v/>
      </c>
      <c r="AF75" s="4" t="str">
        <f t="shared" si="15"/>
        <v/>
      </c>
      <c r="AG75" s="4" t="str">
        <f t="shared" si="15"/>
        <v/>
      </c>
      <c r="AH75" s="4" t="str">
        <f t="shared" si="15"/>
        <v/>
      </c>
      <c r="AI75" s="4" t="str">
        <f t="shared" si="15"/>
        <v/>
      </c>
      <c r="AJ75" s="957"/>
      <c r="AK75" s="958"/>
      <c r="AL75" s="958"/>
      <c r="AM75" s="959"/>
      <c r="AN75" s="20"/>
      <c r="AO75" s="173"/>
      <c r="AP75" s="20"/>
      <c r="AQ75" s="58"/>
      <c r="AR75" s="20"/>
      <c r="AS75" s="20"/>
      <c r="AT75" s="1048"/>
      <c r="AU75" s="1048"/>
      <c r="AV75" s="1048"/>
      <c r="AW75" s="1048"/>
      <c r="AX75" s="1048"/>
      <c r="AY75" s="1048"/>
      <c r="AZ75" s="1048"/>
      <c r="BA75" s="1048"/>
      <c r="BB75" s="1048"/>
      <c r="BC75" s="1048"/>
      <c r="BD75" s="1048"/>
      <c r="BE75" s="1048"/>
      <c r="BF75" s="1048"/>
      <c r="BG75" s="1048"/>
      <c r="BH75" s="20"/>
      <c r="BI75" s="58"/>
      <c r="BJ75" s="58"/>
      <c r="BK75" s="247"/>
      <c r="BL75" s="17" t="str">
        <f>IF(M74="","",BO83&amp;"   "&amp;M74)</f>
        <v/>
      </c>
      <c r="BM75" s="257"/>
      <c r="BN75" s="16"/>
      <c r="BO75" s="257"/>
      <c r="BP75" s="257"/>
      <c r="BQ75" s="257"/>
      <c r="BR75" s="257"/>
      <c r="BS75" s="257"/>
      <c r="BT75" s="257"/>
      <c r="BU75" s="257"/>
      <c r="BV75" s="257"/>
      <c r="BW75" s="257"/>
      <c r="BX75" s="257"/>
      <c r="BY75" s="257"/>
      <c r="BZ75" s="258"/>
      <c r="CA75" s="257"/>
      <c r="CB75" s="257"/>
      <c r="CC75" s="257"/>
      <c r="CD75" s="257"/>
      <c r="CE75" s="257"/>
      <c r="CF75" s="257"/>
      <c r="CG75" s="20" t="s">
        <v>469</v>
      </c>
      <c r="CH75" s="257"/>
      <c r="CI75" s="257"/>
      <c r="CJ75" s="257"/>
      <c r="CK75" s="257"/>
      <c r="CL75" s="257"/>
      <c r="CM75" s="257"/>
      <c r="CN75" s="257"/>
      <c r="CO75" s="257"/>
      <c r="CP75" s="257"/>
      <c r="CQ75" s="16" t="s">
        <v>1032</v>
      </c>
      <c r="CR75" s="16"/>
      <c r="CS75" s="16"/>
      <c r="CT75" s="16"/>
      <c r="CU75" s="257"/>
      <c r="CV75" s="257"/>
      <c r="CW75" s="257"/>
      <c r="CX75" s="257"/>
      <c r="CY75" s="257"/>
      <c r="CZ75" s="16" t="s">
        <v>1413</v>
      </c>
      <c r="DA75" s="257"/>
      <c r="DB75" s="257"/>
      <c r="DC75" s="257"/>
      <c r="DD75" s="257"/>
      <c r="DE75" s="257"/>
      <c r="DF75" s="257"/>
      <c r="DG75" s="16" t="s">
        <v>1723</v>
      </c>
      <c r="DH75" s="257"/>
      <c r="DI75" s="257"/>
      <c r="DJ75" s="257"/>
      <c r="DK75" s="257"/>
      <c r="DL75" s="257"/>
      <c r="DM75" s="257"/>
      <c r="DN75" s="257"/>
      <c r="DO75" s="257"/>
      <c r="DP75" s="257"/>
      <c r="DQ75" s="257"/>
      <c r="DR75" s="257"/>
      <c r="DS75" s="257"/>
      <c r="DT75" s="16" t="s">
        <v>2141</v>
      </c>
      <c r="DU75" s="257"/>
      <c r="DV75" s="257"/>
      <c r="DW75" s="257"/>
      <c r="DX75" s="257"/>
      <c r="DY75" s="257"/>
      <c r="DZ75" s="257"/>
      <c r="EA75" s="257"/>
      <c r="EB75" s="20"/>
      <c r="EC75" s="20"/>
      <c r="ED75" s="20"/>
      <c r="EE75" s="20"/>
      <c r="EF75" s="20"/>
      <c r="EG75" s="20"/>
      <c r="EH75" s="20"/>
      <c r="EI75" s="20"/>
      <c r="EJ75" s="20"/>
      <c r="EK75" s="20"/>
      <c r="EL75" s="20"/>
      <c r="EM75" s="20" t="s">
        <v>1721</v>
      </c>
      <c r="EO75" s="20"/>
      <c r="EP75" s="20"/>
      <c r="EQ75" s="20"/>
      <c r="ER75" s="20"/>
      <c r="ES75" s="20"/>
      <c r="ET75" s="20" t="s">
        <v>467</v>
      </c>
      <c r="EU75" s="20" t="s">
        <v>465</v>
      </c>
      <c r="FG75" s="269"/>
      <c r="FH75" s="269"/>
      <c r="FI75" s="244" t="s">
        <v>2748</v>
      </c>
      <c r="FJ75" s="269"/>
      <c r="FK75" s="269"/>
      <c r="FL75" s="35"/>
    </row>
    <row r="76" spans="1:169" s="244" customFormat="1" ht="15" customHeight="1">
      <c r="A76" s="19"/>
      <c r="B76" s="163"/>
      <c r="C76" s="1409"/>
      <c r="D76" s="1412"/>
      <c r="E76" s="1413"/>
      <c r="F76" s="1414"/>
      <c r="G76" s="1046" t="s">
        <v>61</v>
      </c>
      <c r="H76" s="1046"/>
      <c r="I76" s="1046"/>
      <c r="J76" s="1046"/>
      <c r="K76" s="1046"/>
      <c r="L76" s="1047"/>
      <c r="M76" s="1011" t="s">
        <v>2438</v>
      </c>
      <c r="N76" s="1012"/>
      <c r="O76" s="1469"/>
      <c r="P76" s="849"/>
      <c r="Q76" s="848"/>
      <c r="R76" s="1368" t="s">
        <v>77</v>
      </c>
      <c r="S76" s="849"/>
      <c r="T76" s="848"/>
      <c r="U76" s="1368" t="s">
        <v>78</v>
      </c>
      <c r="V76" s="849"/>
      <c r="W76" s="848"/>
      <c r="X76" s="619" t="s">
        <v>79</v>
      </c>
      <c r="Y76" s="620"/>
      <c r="Z76" s="620"/>
      <c r="AA76" s="620"/>
      <c r="AB76" s="620"/>
      <c r="AC76" s="620"/>
      <c r="AD76" s="620"/>
      <c r="AE76" s="620"/>
      <c r="AF76" s="620"/>
      <c r="AG76" s="620"/>
      <c r="AH76" s="620"/>
      <c r="AI76" s="620"/>
      <c r="AJ76" s="620"/>
      <c r="AK76" s="620"/>
      <c r="AL76" s="620"/>
      <c r="AM76" s="621"/>
      <c r="AN76" s="20"/>
      <c r="AO76" s="173"/>
      <c r="AP76" s="20"/>
      <c r="AQ76" s="58"/>
      <c r="BH76" s="20"/>
      <c r="BI76" s="58"/>
      <c r="BJ76" s="58"/>
      <c r="BK76" s="247"/>
      <c r="BL76" s="17" t="str">
        <f>IF(V76="","　　　年　　月　　日",$M$76&amp;$P$76&amp;$R$76&amp;$S$76&amp;$U$76&amp;$V$76&amp;$X$76)</f>
        <v>　　　年　　月　　日</v>
      </c>
      <c r="BM76" s="272" t="str">
        <f>MID(P76,COLUMN()-64,1)</f>
        <v/>
      </c>
      <c r="BN76" s="272" t="str">
        <f>MID(P76,COLUMN()-64,1)</f>
        <v/>
      </c>
      <c r="BO76" s="272" t="str">
        <f>MID(S76,COLUMN()-66,1)</f>
        <v/>
      </c>
      <c r="BP76" s="272" t="str">
        <f>MID(S76,COLUMN()-66,1)</f>
        <v/>
      </c>
      <c r="BQ76" s="272" t="str">
        <f>MID(V76,COLUMN()-68,1)</f>
        <v/>
      </c>
      <c r="BR76" s="272" t="str">
        <f>MID(V76,COLUMN()-68,1)</f>
        <v/>
      </c>
      <c r="BS76" s="273" t="str">
        <f>IF(★入力画面!M76="平成","H",IF(★入力画面!M76="昭和","S",IF(★入力画面!M76="大正","T",IF(★入力画面!M76="明治","M",""))))</f>
        <v/>
      </c>
      <c r="BT76" s="257"/>
      <c r="BU76" s="257"/>
      <c r="BV76" s="257"/>
      <c r="BW76" s="257"/>
      <c r="BX76" s="257"/>
      <c r="BY76" s="257"/>
      <c r="BZ76" s="258"/>
      <c r="CA76" s="257"/>
      <c r="CB76" s="257"/>
      <c r="CC76" s="257"/>
      <c r="CD76" s="257"/>
      <c r="CE76" s="257"/>
      <c r="CF76" s="257"/>
      <c r="CG76" s="20" t="s">
        <v>470</v>
      </c>
      <c r="CH76" s="257"/>
      <c r="CI76" s="257"/>
      <c r="CJ76" s="257"/>
      <c r="CK76" s="257"/>
      <c r="CL76" s="257"/>
      <c r="CM76" s="257"/>
      <c r="CN76" s="257"/>
      <c r="CO76" s="257"/>
      <c r="CP76" s="257"/>
      <c r="CQ76" s="257"/>
      <c r="CR76" s="257"/>
      <c r="CS76" s="257"/>
      <c r="CT76" s="257"/>
      <c r="CU76" s="257"/>
      <c r="CV76" s="257"/>
      <c r="CW76" s="257"/>
      <c r="CX76" s="257"/>
      <c r="CY76" s="257"/>
      <c r="CZ76" s="16" t="s">
        <v>1414</v>
      </c>
      <c r="DA76" s="257"/>
      <c r="DB76" s="257"/>
      <c r="DC76" s="257"/>
      <c r="DD76" s="257"/>
      <c r="DE76" s="257"/>
      <c r="DF76" s="257"/>
      <c r="DG76" s="16" t="s">
        <v>1724</v>
      </c>
      <c r="DH76" s="257"/>
      <c r="DI76" s="257"/>
      <c r="DJ76" s="257"/>
      <c r="DK76" s="257"/>
      <c r="DL76" s="257"/>
      <c r="DM76" s="257"/>
      <c r="DN76" s="257"/>
      <c r="DO76" s="257"/>
      <c r="DP76" s="257"/>
      <c r="DQ76" s="257"/>
      <c r="DR76" s="257"/>
      <c r="DS76" s="257"/>
      <c r="DT76" s="16" t="s">
        <v>2142</v>
      </c>
      <c r="DU76" s="257"/>
      <c r="DV76" s="257"/>
      <c r="DW76" s="257"/>
      <c r="DX76" s="257"/>
      <c r="DY76" s="257"/>
      <c r="DZ76" s="257"/>
      <c r="EA76" s="257"/>
      <c r="EB76" s="20"/>
      <c r="EC76" s="20"/>
      <c r="ED76" s="20"/>
      <c r="EE76" s="20"/>
      <c r="EF76" s="20"/>
      <c r="EG76" s="20"/>
      <c r="EH76" s="20"/>
      <c r="EI76" s="20"/>
      <c r="EJ76" s="20"/>
      <c r="EK76" s="20"/>
      <c r="EL76" s="20"/>
      <c r="EM76" s="20" t="s">
        <v>1722</v>
      </c>
      <c r="EO76" s="20"/>
      <c r="EP76" s="20"/>
      <c r="EQ76" s="20"/>
      <c r="ER76" s="20"/>
      <c r="ES76" s="20"/>
      <c r="ET76" s="20" t="s">
        <v>468</v>
      </c>
      <c r="EU76" s="20" t="s">
        <v>466</v>
      </c>
      <c r="FG76" s="269"/>
      <c r="FH76" s="269"/>
      <c r="FI76" s="244" t="s">
        <v>2749</v>
      </c>
      <c r="FJ76" s="269"/>
      <c r="FK76" s="269"/>
      <c r="FL76" s="35"/>
    </row>
    <row r="77" spans="1:169" s="244" customFormat="1" ht="15" customHeight="1">
      <c r="A77" s="19"/>
      <c r="B77" s="163"/>
      <c r="C77" s="1409"/>
      <c r="D77" s="1412"/>
      <c r="E77" s="1413"/>
      <c r="F77" s="1414"/>
      <c r="G77" s="1036"/>
      <c r="H77" s="1036"/>
      <c r="I77" s="1036"/>
      <c r="J77" s="1036"/>
      <c r="K77" s="1036"/>
      <c r="L77" s="1037"/>
      <c r="M77" s="1470"/>
      <c r="N77" s="1471"/>
      <c r="O77" s="1472"/>
      <c r="P77" s="1370"/>
      <c r="Q77" s="1371"/>
      <c r="R77" s="1369"/>
      <c r="S77" s="1370"/>
      <c r="T77" s="1371"/>
      <c r="U77" s="1369"/>
      <c r="V77" s="1370"/>
      <c r="W77" s="1371"/>
      <c r="X77" s="622"/>
      <c r="Y77" s="623"/>
      <c r="Z77" s="623"/>
      <c r="AA77" s="623"/>
      <c r="AB77" s="623"/>
      <c r="AC77" s="623"/>
      <c r="AD77" s="623"/>
      <c r="AE77" s="623"/>
      <c r="AF77" s="623"/>
      <c r="AG77" s="623"/>
      <c r="AH77" s="623"/>
      <c r="AI77" s="623"/>
      <c r="AJ77" s="623"/>
      <c r="AK77" s="623"/>
      <c r="AL77" s="623"/>
      <c r="AM77" s="624"/>
      <c r="AN77" s="20"/>
      <c r="AO77" s="173"/>
      <c r="AP77" s="20"/>
      <c r="AQ77" s="58"/>
      <c r="AR77" s="20"/>
      <c r="AS77" s="20"/>
      <c r="AT77" s="1048"/>
      <c r="AU77" s="1048"/>
      <c r="AV77" s="1048"/>
      <c r="AW77" s="1048"/>
      <c r="AX77" s="1048"/>
      <c r="AY77" s="1048"/>
      <c r="AZ77" s="1048"/>
      <c r="BA77" s="1048"/>
      <c r="BB77" s="1048"/>
      <c r="BC77" s="1048"/>
      <c r="BD77" s="1048"/>
      <c r="BE77" s="1048"/>
      <c r="BF77" s="1048"/>
      <c r="BG77" s="1048"/>
      <c r="BH77" s="20"/>
      <c r="BI77" s="58"/>
      <c r="BJ77" s="58"/>
      <c r="BK77" s="247"/>
      <c r="BL77" s="17"/>
      <c r="BM77" s="257"/>
      <c r="BN77" s="257"/>
      <c r="BO77" s="257"/>
      <c r="BP77" s="257"/>
      <c r="BQ77" s="257"/>
      <c r="BR77" s="257"/>
      <c r="BS77" s="257"/>
      <c r="BT77" s="257"/>
      <c r="BU77" s="257"/>
      <c r="BV77" s="257"/>
      <c r="BW77" s="257"/>
      <c r="BX77" s="257"/>
      <c r="BY77" s="257"/>
      <c r="BZ77" s="258"/>
      <c r="CA77" s="257"/>
      <c r="CB77" s="257"/>
      <c r="CC77" s="257"/>
      <c r="CD77" s="257"/>
      <c r="CE77" s="257"/>
      <c r="CF77" s="257"/>
      <c r="CG77" s="20" t="s">
        <v>471</v>
      </c>
      <c r="CH77" s="257"/>
      <c r="CI77" s="257"/>
      <c r="CJ77" s="257"/>
      <c r="CK77" s="257"/>
      <c r="CL77" s="257"/>
      <c r="CM77" s="257"/>
      <c r="CN77" s="257"/>
      <c r="CO77" s="257"/>
      <c r="CP77" s="257"/>
      <c r="CQ77" s="257"/>
      <c r="CR77" s="257"/>
      <c r="CS77" s="257"/>
      <c r="CT77" s="257"/>
      <c r="CU77" s="257"/>
      <c r="CV77" s="257"/>
      <c r="CW77" s="257"/>
      <c r="CX77" s="257"/>
      <c r="CY77" s="257"/>
      <c r="CZ77" s="16" t="s">
        <v>1415</v>
      </c>
      <c r="DA77" s="257"/>
      <c r="DB77" s="257"/>
      <c r="DC77" s="257"/>
      <c r="DD77" s="257"/>
      <c r="DE77" s="257"/>
      <c r="DF77" s="257"/>
      <c r="DG77" s="257"/>
      <c r="DH77" s="257"/>
      <c r="DI77" s="257"/>
      <c r="DJ77" s="257"/>
      <c r="DK77" s="257"/>
      <c r="DL77" s="257"/>
      <c r="DM77" s="257"/>
      <c r="DN77" s="257"/>
      <c r="DO77" s="257"/>
      <c r="DP77" s="257"/>
      <c r="DQ77" s="257"/>
      <c r="DR77" s="257"/>
      <c r="DS77" s="257"/>
      <c r="DT77" s="257"/>
      <c r="DU77" s="257"/>
      <c r="DV77" s="257"/>
      <c r="DW77" s="257"/>
      <c r="DX77" s="257"/>
      <c r="DY77" s="257"/>
      <c r="DZ77" s="257"/>
      <c r="EA77" s="257"/>
      <c r="EB77" s="20"/>
      <c r="EC77" s="20"/>
      <c r="ED77" s="20"/>
      <c r="EE77" s="20"/>
      <c r="EF77" s="20"/>
      <c r="EG77" s="20"/>
      <c r="EH77" s="20"/>
      <c r="EI77" s="20"/>
      <c r="EJ77" s="20"/>
      <c r="EK77" s="20"/>
      <c r="EL77" s="20"/>
      <c r="EM77" s="20" t="s">
        <v>1723</v>
      </c>
      <c r="EO77" s="20"/>
      <c r="EP77" s="20"/>
      <c r="EQ77" s="20"/>
      <c r="ER77" s="20"/>
      <c r="ES77" s="20"/>
      <c r="ET77" s="20" t="s">
        <v>469</v>
      </c>
      <c r="EU77" s="20" t="s">
        <v>467</v>
      </c>
      <c r="FG77" s="269"/>
      <c r="FH77" s="269"/>
      <c r="FI77" s="244" t="s">
        <v>2750</v>
      </c>
      <c r="FJ77" s="269"/>
      <c r="FK77" s="269"/>
      <c r="FL77" s="35"/>
    </row>
    <row r="78" spans="1:169" s="244" customFormat="1" ht="15" customHeight="1">
      <c r="A78" s="19"/>
      <c r="B78" s="163"/>
      <c r="C78" s="1409"/>
      <c r="D78" s="1412"/>
      <c r="E78" s="1413"/>
      <c r="F78" s="1414"/>
      <c r="G78" s="1046" t="s">
        <v>605</v>
      </c>
      <c r="H78" s="1046"/>
      <c r="I78" s="1046"/>
      <c r="J78" s="1046"/>
      <c r="K78" s="1046"/>
      <c r="L78" s="1047"/>
      <c r="M78" s="978"/>
      <c r="N78" s="979"/>
      <c r="O78" s="56" t="s">
        <v>60</v>
      </c>
      <c r="P78" s="978"/>
      <c r="Q78" s="995"/>
      <c r="R78" s="979"/>
      <c r="S78" s="1058"/>
      <c r="T78" s="943"/>
      <c r="U78" s="943"/>
      <c r="V78" s="943"/>
      <c r="W78" s="943"/>
      <c r="X78" s="943"/>
      <c r="Y78" s="943"/>
      <c r="Z78" s="943"/>
      <c r="AA78" s="943"/>
      <c r="AB78" s="943"/>
      <c r="AC78" s="943"/>
      <c r="AD78" s="943"/>
      <c r="AE78" s="943"/>
      <c r="AF78" s="943"/>
      <c r="AG78" s="943"/>
      <c r="AH78" s="943"/>
      <c r="AI78" s="943"/>
      <c r="AJ78" s="943"/>
      <c r="AK78" s="943"/>
      <c r="AL78" s="943"/>
      <c r="AM78" s="944"/>
      <c r="AN78" s="20"/>
      <c r="AO78" s="173"/>
      <c r="AP78" s="20"/>
      <c r="AQ78" s="58"/>
      <c r="BI78" s="58"/>
      <c r="BJ78" s="58"/>
      <c r="BK78" s="247"/>
      <c r="BL78" s="17" t="str">
        <f>IF(M78="","",M78&amp;O78&amp;P78)</f>
        <v/>
      </c>
      <c r="BM78" s="16"/>
      <c r="BN78" s="16"/>
      <c r="BO78" s="257"/>
      <c r="BP78" s="257"/>
      <c r="BQ78" s="257"/>
      <c r="BR78" s="257"/>
      <c r="BS78" s="257"/>
      <c r="BT78" s="257"/>
      <c r="BU78" s="257"/>
      <c r="BV78" s="257"/>
      <c r="BW78" s="257"/>
      <c r="BX78" s="257"/>
      <c r="BY78" s="257"/>
      <c r="BZ78" s="258"/>
      <c r="CA78" s="257"/>
      <c r="CB78" s="257"/>
      <c r="CC78" s="257"/>
      <c r="CD78" s="257"/>
      <c r="CE78" s="257"/>
      <c r="CF78" s="257"/>
      <c r="CG78" s="20" t="s">
        <v>472</v>
      </c>
      <c r="CH78" s="257"/>
      <c r="CI78" s="257"/>
      <c r="CJ78" s="257"/>
      <c r="CK78" s="257"/>
      <c r="CL78" s="257"/>
      <c r="CM78" s="257"/>
      <c r="CN78" s="257"/>
      <c r="CO78" s="257"/>
      <c r="CP78" s="257"/>
      <c r="CQ78" s="257"/>
      <c r="CR78" s="257"/>
      <c r="CS78" s="257"/>
      <c r="CT78" s="257"/>
      <c r="CU78" s="257"/>
      <c r="CV78" s="257"/>
      <c r="CW78" s="257"/>
      <c r="CX78" s="257"/>
      <c r="CY78" s="257"/>
      <c r="CZ78" s="16" t="s">
        <v>1416</v>
      </c>
      <c r="DA78" s="257"/>
      <c r="DB78" s="257"/>
      <c r="DC78" s="257"/>
      <c r="DD78" s="257"/>
      <c r="DE78" s="257"/>
      <c r="DF78" s="257"/>
      <c r="DG78" s="257"/>
      <c r="DH78" s="257"/>
      <c r="DI78" s="257"/>
      <c r="DJ78" s="257"/>
      <c r="DK78" s="257"/>
      <c r="DL78" s="257"/>
      <c r="DM78" s="257"/>
      <c r="DN78" s="257"/>
      <c r="DO78" s="257"/>
      <c r="DP78" s="257"/>
      <c r="DQ78" s="257"/>
      <c r="DR78" s="257"/>
      <c r="DS78" s="257"/>
      <c r="DT78" s="257"/>
      <c r="DU78" s="257"/>
      <c r="DV78" s="257"/>
      <c r="DW78" s="257"/>
      <c r="DX78" s="257"/>
      <c r="DY78" s="257"/>
      <c r="DZ78" s="257"/>
      <c r="EA78" s="257"/>
      <c r="EB78" s="20"/>
      <c r="EC78" s="20"/>
      <c r="ED78" s="20"/>
      <c r="EE78" s="20"/>
      <c r="EF78" s="20"/>
      <c r="EG78" s="20"/>
      <c r="EH78" s="20"/>
      <c r="EI78" s="20"/>
      <c r="EJ78" s="20"/>
      <c r="EK78" s="20"/>
      <c r="EL78" s="20"/>
      <c r="EM78" s="20" t="s">
        <v>1724</v>
      </c>
      <c r="EO78" s="20"/>
      <c r="EP78" s="20"/>
      <c r="EQ78" s="20"/>
      <c r="ER78" s="20"/>
      <c r="ES78" s="20"/>
      <c r="ET78" s="20" t="s">
        <v>470</v>
      </c>
      <c r="EU78" s="20" t="s">
        <v>468</v>
      </c>
      <c r="FG78" s="269"/>
      <c r="FH78" s="269"/>
      <c r="FI78" s="244" t="s">
        <v>2751</v>
      </c>
      <c r="FJ78" s="269"/>
      <c r="FK78" s="269"/>
      <c r="FL78" s="35"/>
    </row>
    <row r="79" spans="1:169" ht="15" hidden="1" customHeight="1">
      <c r="A79" s="30"/>
      <c r="B79" s="163"/>
      <c r="C79" s="1409"/>
      <c r="D79" s="1412"/>
      <c r="E79" s="1413"/>
      <c r="F79" s="1414"/>
      <c r="G79" s="1060" t="s">
        <v>2542</v>
      </c>
      <c r="H79" s="1060"/>
      <c r="I79" s="1060"/>
      <c r="J79" s="1060"/>
      <c r="K79" s="1060"/>
      <c r="L79" s="1061"/>
      <c r="M79" s="1043"/>
      <c r="N79" s="1043"/>
      <c r="O79" s="1043"/>
      <c r="P79" s="1043"/>
      <c r="Q79" s="1043"/>
      <c r="R79" s="1043"/>
      <c r="S79" s="1043"/>
      <c r="T79" s="1043"/>
      <c r="U79" s="1043"/>
      <c r="V79" s="1043"/>
      <c r="W79" s="1043"/>
      <c r="X79" s="1043"/>
      <c r="Y79" s="1043"/>
      <c r="Z79" s="1043"/>
      <c r="AA79" s="1043"/>
      <c r="AB79" s="1043"/>
      <c r="AC79" s="1043"/>
      <c r="AD79" s="1043"/>
      <c r="AE79" s="1043"/>
      <c r="AF79" s="1043"/>
      <c r="AG79" s="1043"/>
      <c r="AH79" s="1043"/>
      <c r="AI79" s="1043"/>
      <c r="AJ79" s="1043"/>
      <c r="AK79" s="1043"/>
      <c r="AL79" s="1043"/>
      <c r="AM79" s="1044"/>
      <c r="AN79" s="20"/>
      <c r="AO79" s="173"/>
      <c r="AP79" s="20"/>
      <c r="AQ79" s="58"/>
      <c r="AR79" s="20"/>
      <c r="AS79" s="20"/>
      <c r="AT79" s="1048"/>
      <c r="AU79" s="1048"/>
      <c r="AV79" s="1048"/>
      <c r="AW79" s="1048"/>
      <c r="AX79" s="1048"/>
      <c r="AY79" s="1048"/>
      <c r="AZ79" s="1048"/>
      <c r="BA79" s="1048"/>
      <c r="BB79" s="1048"/>
      <c r="BC79" s="1048"/>
      <c r="BD79" s="1048"/>
      <c r="BE79" s="1048"/>
      <c r="BF79" s="1048"/>
      <c r="BG79" s="1048"/>
      <c r="BH79" s="20"/>
      <c r="BI79" s="58"/>
      <c r="BJ79" s="58"/>
      <c r="BK79" s="247"/>
      <c r="BL79" s="257"/>
      <c r="BM79" s="257"/>
      <c r="BN79" s="257"/>
      <c r="CG79" s="20" t="s">
        <v>473</v>
      </c>
      <c r="CZ79" s="16" t="s">
        <v>1417</v>
      </c>
      <c r="EB79" s="20"/>
      <c r="EC79" s="20"/>
      <c r="ED79" s="20"/>
      <c r="EE79" s="20"/>
      <c r="EF79" s="20"/>
      <c r="EG79" s="20"/>
      <c r="EH79" s="20"/>
      <c r="EI79" s="20"/>
      <c r="EJ79" s="20"/>
      <c r="EK79" s="20"/>
      <c r="EL79" s="20"/>
      <c r="EM79" s="20"/>
      <c r="EO79" s="20"/>
      <c r="EP79" s="20"/>
      <c r="EQ79" s="20"/>
      <c r="ER79" s="20"/>
      <c r="ES79" s="20"/>
      <c r="ET79" s="20" t="s">
        <v>471</v>
      </c>
      <c r="EU79" s="20" t="s">
        <v>469</v>
      </c>
      <c r="FI79" s="244" t="s">
        <v>2752</v>
      </c>
      <c r="FM79" s="244"/>
    </row>
    <row r="80" spans="1:169" ht="15" customHeight="1">
      <c r="A80" s="19"/>
      <c r="B80" s="163"/>
      <c r="C80" s="1409"/>
      <c r="D80" s="1412"/>
      <c r="E80" s="1413"/>
      <c r="F80" s="1414"/>
      <c r="G80" s="1060" t="s">
        <v>2543</v>
      </c>
      <c r="H80" s="1060"/>
      <c r="I80" s="1060"/>
      <c r="J80" s="1060"/>
      <c r="K80" s="1060"/>
      <c r="L80" s="1061"/>
      <c r="M80" s="1418"/>
      <c r="N80" s="993"/>
      <c r="O80" s="993"/>
      <c r="P80" s="993"/>
      <c r="Q80" s="993"/>
      <c r="R80" s="993"/>
      <c r="S80" s="993"/>
      <c r="T80" s="993"/>
      <c r="U80" s="993"/>
      <c r="V80" s="993"/>
      <c r="W80" s="993"/>
      <c r="X80" s="993"/>
      <c r="Y80" s="993"/>
      <c r="Z80" s="993"/>
      <c r="AA80" s="993"/>
      <c r="AB80" s="993"/>
      <c r="AC80" s="833"/>
      <c r="AD80" s="834"/>
      <c r="AE80" s="834"/>
      <c r="AF80" s="834"/>
      <c r="AG80" s="834"/>
      <c r="AH80" s="834"/>
      <c r="AI80" s="834"/>
      <c r="AJ80" s="834"/>
      <c r="AK80" s="834"/>
      <c r="AL80" s="834"/>
      <c r="AM80" s="835"/>
      <c r="AN80" s="20"/>
      <c r="AO80" s="173"/>
      <c r="AP80" s="20"/>
      <c r="AQ80" s="58"/>
      <c r="BI80" s="58"/>
      <c r="BJ80" s="58"/>
      <c r="BK80" s="247"/>
      <c r="CG80" s="20" t="s">
        <v>474</v>
      </c>
      <c r="EB80" s="20"/>
      <c r="EC80" s="20"/>
      <c r="ED80" s="20"/>
      <c r="EE80" s="20"/>
      <c r="EF80" s="20"/>
      <c r="EG80" s="20"/>
      <c r="EH80" s="20"/>
      <c r="EI80" s="20"/>
      <c r="EJ80" s="20"/>
      <c r="EK80" s="20"/>
      <c r="EL80" s="20"/>
      <c r="EM80" s="20"/>
      <c r="EO80" s="20"/>
      <c r="EP80" s="20"/>
      <c r="EQ80" s="20"/>
      <c r="ER80" s="20"/>
      <c r="ES80" s="20"/>
      <c r="ET80" s="20" t="s">
        <v>472</v>
      </c>
      <c r="EU80" s="20" t="s">
        <v>470</v>
      </c>
      <c r="FI80" s="244" t="s">
        <v>2753</v>
      </c>
      <c r="FM80" s="244"/>
    </row>
    <row r="81" spans="1:165" ht="15" hidden="1" customHeight="1">
      <c r="A81" s="30"/>
      <c r="B81" s="163"/>
      <c r="C81" s="1409"/>
      <c r="D81" s="1412"/>
      <c r="E81" s="1413"/>
      <c r="F81" s="1414"/>
      <c r="G81" s="1060" t="s">
        <v>2439</v>
      </c>
      <c r="H81" s="1060"/>
      <c r="I81" s="1060"/>
      <c r="J81" s="1060"/>
      <c r="K81" s="1060"/>
      <c r="L81" s="1061"/>
      <c r="M81" s="856"/>
      <c r="N81" s="856"/>
      <c r="O81" s="51" t="s">
        <v>2436</v>
      </c>
      <c r="P81" s="856"/>
      <c r="Q81" s="856"/>
      <c r="R81" s="856"/>
      <c r="S81" s="51" t="s">
        <v>2437</v>
      </c>
      <c r="T81" s="856"/>
      <c r="U81" s="856"/>
      <c r="V81" s="856"/>
      <c r="W81" s="48"/>
      <c r="X81" s="1059" t="s">
        <v>2669</v>
      </c>
      <c r="Y81" s="1060"/>
      <c r="Z81" s="1060"/>
      <c r="AA81" s="1060"/>
      <c r="AB81" s="1060"/>
      <c r="AC81" s="1061"/>
      <c r="AD81" s="856"/>
      <c r="AE81" s="856"/>
      <c r="AF81" s="51" t="s">
        <v>74</v>
      </c>
      <c r="AG81" s="856"/>
      <c r="AH81" s="856"/>
      <c r="AI81" s="856"/>
      <c r="AJ81" s="51" t="s">
        <v>74</v>
      </c>
      <c r="AK81" s="856"/>
      <c r="AL81" s="856"/>
      <c r="AM81" s="856"/>
      <c r="AN81" s="20"/>
      <c r="AO81" s="173"/>
      <c r="AP81" s="20"/>
      <c r="AQ81" s="58"/>
      <c r="BI81" s="58"/>
      <c r="BJ81" s="58"/>
      <c r="BK81" s="247"/>
      <c r="BL81" s="17" t="str">
        <f>IF(T81="","",M81&amp;O81&amp;P81&amp;S81&amp;T81)</f>
        <v/>
      </c>
      <c r="CG81" s="20" t="s">
        <v>475</v>
      </c>
      <c r="EB81" s="20"/>
      <c r="EC81" s="20"/>
      <c r="ED81" s="20"/>
      <c r="EE81" s="20"/>
      <c r="EF81" s="20"/>
      <c r="EG81" s="20"/>
      <c r="EH81" s="20"/>
      <c r="EI81" s="20"/>
      <c r="EJ81" s="20"/>
      <c r="EK81" s="20"/>
      <c r="EL81" s="20"/>
      <c r="EM81" s="20"/>
      <c r="EN81" s="20"/>
      <c r="EO81" s="20"/>
      <c r="EP81" s="20"/>
      <c r="EQ81" s="20"/>
      <c r="ER81" s="20"/>
      <c r="ES81" s="20"/>
      <c r="ET81" s="20" t="s">
        <v>473</v>
      </c>
      <c r="EU81" s="20" t="s">
        <v>471</v>
      </c>
      <c r="FI81" s="244" t="s">
        <v>2754</v>
      </c>
    </row>
    <row r="82" spans="1:165" ht="15" hidden="1" customHeight="1">
      <c r="A82" s="30"/>
      <c r="B82" s="163"/>
      <c r="C82" s="1409"/>
      <c r="D82" s="1412"/>
      <c r="E82" s="1413"/>
      <c r="F82" s="1414"/>
      <c r="G82" s="1060" t="s">
        <v>2675</v>
      </c>
      <c r="H82" s="1060"/>
      <c r="I82" s="1060"/>
      <c r="J82" s="1060"/>
      <c r="K82" s="1060"/>
      <c r="L82" s="1061"/>
      <c r="M82" s="856"/>
      <c r="N82" s="856"/>
      <c r="O82" s="51" t="s">
        <v>74</v>
      </c>
      <c r="P82" s="856"/>
      <c r="Q82" s="856"/>
      <c r="R82" s="856"/>
      <c r="S82" s="51" t="s">
        <v>2437</v>
      </c>
      <c r="T82" s="856"/>
      <c r="U82" s="856"/>
      <c r="V82" s="856"/>
      <c r="W82" s="1058"/>
      <c r="X82" s="943"/>
      <c r="Y82" s="943"/>
      <c r="Z82" s="943"/>
      <c r="AA82" s="943"/>
      <c r="AB82" s="943"/>
      <c r="AC82" s="943"/>
      <c r="AD82" s="943"/>
      <c r="AE82" s="943"/>
      <c r="AF82" s="943"/>
      <c r="AG82" s="943"/>
      <c r="AH82" s="943"/>
      <c r="AI82" s="943"/>
      <c r="AJ82" s="943"/>
      <c r="AK82" s="943"/>
      <c r="AL82" s="943"/>
      <c r="AM82" s="944"/>
      <c r="AN82" s="20"/>
      <c r="AO82" s="173"/>
      <c r="AP82" s="20"/>
      <c r="AQ82" s="58"/>
      <c r="BI82" s="58"/>
      <c r="BJ82" s="58"/>
      <c r="BK82" s="247"/>
      <c r="BL82" s="17" t="str">
        <f>IF(AK81="","",AD81&amp;AF81&amp;AG81&amp;AJ81&amp;AK81)</f>
        <v/>
      </c>
      <c r="BM82" s="257"/>
      <c r="BN82" s="257"/>
      <c r="BO82" s="17" t="str">
        <f>IF(M82="","",M82&amp;O82&amp;P82&amp;S82&amp;T82)</f>
        <v/>
      </c>
      <c r="CG82" s="20" t="s">
        <v>476</v>
      </c>
      <c r="EB82" s="20"/>
      <c r="EC82" s="20"/>
      <c r="ED82" s="20"/>
      <c r="EE82" s="20"/>
      <c r="EF82" s="20"/>
      <c r="EG82" s="20"/>
      <c r="EH82" s="20"/>
      <c r="EI82" s="20"/>
      <c r="EJ82" s="20"/>
      <c r="EK82" s="20"/>
      <c r="EL82" s="20"/>
      <c r="EM82" s="20"/>
      <c r="EN82" s="20"/>
      <c r="EO82" s="20"/>
      <c r="EP82" s="20"/>
      <c r="EQ82" s="20"/>
      <c r="ER82" s="20"/>
      <c r="ES82" s="20"/>
      <c r="ET82" s="20" t="s">
        <v>474</v>
      </c>
      <c r="EU82" s="20" t="s">
        <v>472</v>
      </c>
      <c r="FI82" s="244" t="s">
        <v>2755</v>
      </c>
    </row>
    <row r="83" spans="1:165" ht="15" customHeight="1">
      <c r="A83" s="19"/>
      <c r="B83" s="163"/>
      <c r="C83" s="1409"/>
      <c r="D83" s="1412"/>
      <c r="E83" s="1413"/>
      <c r="F83" s="1414"/>
      <c r="G83" s="1060" t="s">
        <v>243</v>
      </c>
      <c r="H83" s="1060"/>
      <c r="I83" s="1060"/>
      <c r="J83" s="1060"/>
      <c r="K83" s="1060"/>
      <c r="L83" s="1061"/>
      <c r="M83" s="1034" t="s">
        <v>2434</v>
      </c>
      <c r="N83" s="1203"/>
      <c r="O83" s="1203"/>
      <c r="P83" s="1204"/>
      <c r="Q83" s="1173"/>
      <c r="R83" s="1174"/>
      <c r="S83" s="1174"/>
      <c r="T83" s="1174"/>
      <c r="U83" s="1174"/>
      <c r="V83" s="1174"/>
      <c r="W83" s="1174"/>
      <c r="X83" s="1174"/>
      <c r="Y83" s="1174"/>
      <c r="Z83" s="1174"/>
      <c r="AA83" s="1174"/>
      <c r="AB83" s="1174"/>
      <c r="AC83" s="1174"/>
      <c r="AD83" s="1174"/>
      <c r="AE83" s="1174"/>
      <c r="AF83" s="1174"/>
      <c r="AG83" s="1174"/>
      <c r="AH83" s="1174"/>
      <c r="AI83" s="1174"/>
      <c r="AJ83" s="1174"/>
      <c r="AK83" s="1174"/>
      <c r="AL83" s="1174"/>
      <c r="AM83" s="1202"/>
      <c r="AN83" s="20"/>
      <c r="AO83" s="173"/>
      <c r="AP83" s="20"/>
      <c r="AQ83" s="58"/>
      <c r="BI83" s="58"/>
      <c r="BJ83" s="58"/>
      <c r="BK83" s="247"/>
      <c r="BL83" s="17" t="str">
        <f>IF(M83="選択　▼","",IF(M83="男","1．男","2．女"))</f>
        <v/>
      </c>
      <c r="BM83" s="270" t="str">
        <f>IF(M83="選択　▼","1.男2.女",IF(M83="男","1.男","2.女"))</f>
        <v>1.男2.女</v>
      </c>
      <c r="BN83" s="257"/>
      <c r="BO83" s="17" t="str">
        <f>IF(M84="選択　▼","",MID(SUBSTITUTE(M84,"（持分会社）",""),4,10))</f>
        <v/>
      </c>
      <c r="BP83" s="17" t="str">
        <f>IF(M83="選択　▼","",IF(M83="男","男","女"))</f>
        <v/>
      </c>
      <c r="CG83" s="20" t="s">
        <v>477</v>
      </c>
      <c r="EB83" s="20"/>
      <c r="EC83" s="20"/>
      <c r="ED83" s="20"/>
      <c r="EE83" s="20"/>
      <c r="EF83" s="20"/>
      <c r="EG83" s="20"/>
      <c r="EH83" s="20"/>
      <c r="EI83" s="20"/>
      <c r="EJ83" s="20"/>
      <c r="EK83" s="20"/>
      <c r="EL83" s="20"/>
      <c r="EM83" s="20"/>
      <c r="EN83" s="20"/>
      <c r="EO83" s="20"/>
      <c r="EP83" s="20"/>
      <c r="EQ83" s="20"/>
      <c r="ER83" s="20"/>
      <c r="ES83" s="20"/>
      <c r="ET83" s="20" t="s">
        <v>475</v>
      </c>
      <c r="EU83" s="20" t="s">
        <v>473</v>
      </c>
      <c r="FI83" s="35" t="s">
        <v>2756</v>
      </c>
    </row>
    <row r="84" spans="1:165" ht="15" customHeight="1">
      <c r="A84" s="19"/>
      <c r="B84" s="163"/>
      <c r="C84" s="1409"/>
      <c r="D84" s="1412"/>
      <c r="E84" s="1413"/>
      <c r="F84" s="1414"/>
      <c r="G84" s="1060" t="s">
        <v>2454</v>
      </c>
      <c r="H84" s="1060"/>
      <c r="I84" s="1060"/>
      <c r="J84" s="1060"/>
      <c r="K84" s="1060"/>
      <c r="L84" s="1061"/>
      <c r="M84" s="1034" t="s">
        <v>2434</v>
      </c>
      <c r="N84" s="1203"/>
      <c r="O84" s="1203"/>
      <c r="P84" s="1203"/>
      <c r="Q84" s="1203"/>
      <c r="R84" s="1203"/>
      <c r="S84" s="1203"/>
      <c r="T84" s="1203"/>
      <c r="U84" s="1203"/>
      <c r="V84" s="1204"/>
      <c r="W84" s="1353" t="s">
        <v>2442</v>
      </c>
      <c r="X84" s="1172"/>
      <c r="Y84" s="1172"/>
      <c r="Z84" s="1172"/>
      <c r="AA84" s="1172"/>
      <c r="AB84" s="1303"/>
      <c r="AC84" s="1034" t="s">
        <v>3715</v>
      </c>
      <c r="AD84" s="1203"/>
      <c r="AE84" s="1203"/>
      <c r="AF84" s="1204"/>
      <c r="AG84" s="118"/>
      <c r="AH84" s="118"/>
      <c r="AI84" s="118"/>
      <c r="AJ84" s="118"/>
      <c r="AK84" s="118"/>
      <c r="AL84" s="118"/>
      <c r="AM84" s="119"/>
      <c r="AN84" s="20"/>
      <c r="AO84" s="173"/>
      <c r="AP84" s="20"/>
      <c r="AQ84" s="58"/>
      <c r="BI84" s="58"/>
      <c r="BJ84" s="58"/>
      <c r="BK84" s="247"/>
      <c r="BL84" s="17" t="str">
        <f>IF(M84="選択　▼","",LEFT(M84,2))</f>
        <v/>
      </c>
      <c r="BM84" s="272" t="str">
        <f>MID($BL84,COLUMN()-64,1)</f>
        <v/>
      </c>
      <c r="BN84" s="272" t="str">
        <f>MID($BL84,COLUMN()-64,1)</f>
        <v/>
      </c>
      <c r="BO84" s="17" t="str">
        <f>IF(M84="選択　▼","",BO83&amp;"("&amp;AC84&amp;")")</f>
        <v/>
      </c>
      <c r="CG84" s="20" t="s">
        <v>478</v>
      </c>
      <c r="EB84" s="20"/>
      <c r="EC84" s="20"/>
      <c r="ED84" s="20"/>
      <c r="EE84" s="20"/>
      <c r="EF84" s="20"/>
      <c r="EG84" s="20"/>
      <c r="EH84" s="20"/>
      <c r="EI84" s="20"/>
      <c r="EJ84" s="20"/>
      <c r="EK84" s="20"/>
      <c r="EL84" s="20"/>
      <c r="EM84" s="20"/>
      <c r="EN84" s="20"/>
      <c r="EO84" s="20"/>
      <c r="EP84" s="20"/>
      <c r="EQ84" s="20"/>
      <c r="ER84" s="20"/>
      <c r="ES84" s="20"/>
      <c r="ET84" s="20" t="s">
        <v>476</v>
      </c>
      <c r="EU84" s="20" t="s">
        <v>474</v>
      </c>
      <c r="FI84" s="35" t="s">
        <v>2757</v>
      </c>
    </row>
    <row r="85" spans="1:165" ht="15" hidden="1" customHeight="1">
      <c r="A85" s="30"/>
      <c r="B85" s="163"/>
      <c r="C85" s="1409"/>
      <c r="D85" s="1412"/>
      <c r="E85" s="1413"/>
      <c r="F85" s="1414"/>
      <c r="G85" s="614" t="s">
        <v>2918</v>
      </c>
      <c r="H85" s="614"/>
      <c r="I85" s="614"/>
      <c r="J85" s="614"/>
      <c r="K85" s="614"/>
      <c r="L85" s="615"/>
      <c r="M85" s="1203" t="s">
        <v>2434</v>
      </c>
      <c r="N85" s="1203"/>
      <c r="O85" s="1203"/>
      <c r="P85" s="1203"/>
      <c r="Q85" s="1203"/>
      <c r="R85" s="1203"/>
      <c r="S85" s="1203"/>
      <c r="T85" s="1203"/>
      <c r="U85" s="1203"/>
      <c r="V85" s="1204"/>
      <c r="W85" s="1360" t="s">
        <v>2580</v>
      </c>
      <c r="X85" s="1361"/>
      <c r="Y85" s="1361"/>
      <c r="Z85" s="1361"/>
      <c r="AA85" s="1361"/>
      <c r="AB85" s="1361"/>
      <c r="AC85" s="1361"/>
      <c r="AD85" s="1361"/>
      <c r="AE85" s="1361"/>
      <c r="AF85" s="1361"/>
      <c r="AG85" s="1361"/>
      <c r="AH85" s="1361"/>
      <c r="AI85" s="1361"/>
      <c r="AJ85" s="1361"/>
      <c r="AK85" s="1361"/>
      <c r="AL85" s="1361"/>
      <c r="AM85" s="1362"/>
      <c r="AN85" s="20"/>
      <c r="AO85" s="173"/>
      <c r="AP85" s="20"/>
      <c r="AQ85" s="58"/>
      <c r="BI85" s="58"/>
      <c r="BJ85" s="58"/>
      <c r="BK85" s="247"/>
      <c r="BL85" s="17" t="str">
        <f>IF(M85="選択　▼","",LEFT(M85,2))</f>
        <v/>
      </c>
      <c r="BM85" s="272" t="str">
        <f>MID($BL85,COLUMN()-64,1)</f>
        <v/>
      </c>
      <c r="BN85" s="272" t="str">
        <f>MID($BL85,COLUMN()-64,1)</f>
        <v/>
      </c>
      <c r="BP85" s="17" t="str">
        <f>IF(M85="選択　▼","",RIGHT(M85,LEN(M85)-(FIND("（",M85)-1)))</f>
        <v/>
      </c>
      <c r="CG85" s="20" t="s">
        <v>479</v>
      </c>
      <c r="EB85" s="20"/>
      <c r="EC85" s="20"/>
      <c r="ED85" s="20"/>
      <c r="EE85" s="20"/>
      <c r="EF85" s="20"/>
      <c r="EG85" s="20"/>
      <c r="EH85" s="20"/>
      <c r="EI85" s="20"/>
      <c r="EJ85" s="20"/>
      <c r="EK85" s="20"/>
      <c r="EL85" s="20"/>
      <c r="EM85" s="20"/>
      <c r="EN85" s="20"/>
      <c r="EO85" s="20"/>
      <c r="EP85" s="20"/>
      <c r="EQ85" s="20"/>
      <c r="ER85" s="20"/>
      <c r="ES85" s="20"/>
      <c r="ET85" s="20" t="s">
        <v>477</v>
      </c>
      <c r="EU85" s="20" t="s">
        <v>475</v>
      </c>
      <c r="FI85" s="35" t="s">
        <v>2758</v>
      </c>
    </row>
    <row r="86" spans="1:165" ht="15" hidden="1" customHeight="1">
      <c r="A86" s="30"/>
      <c r="B86" s="163"/>
      <c r="C86" s="1409"/>
      <c r="D86" s="1412"/>
      <c r="E86" s="1413"/>
      <c r="F86" s="1414"/>
      <c r="G86" s="1029"/>
      <c r="H86" s="1029"/>
      <c r="I86" s="1029"/>
      <c r="J86" s="1029"/>
      <c r="K86" s="1029"/>
      <c r="L86" s="1030"/>
      <c r="M86" s="50" t="s">
        <v>5</v>
      </c>
      <c r="N86" s="1065"/>
      <c r="O86" s="1065"/>
      <c r="P86" s="1065"/>
      <c r="Q86" s="1065"/>
      <c r="R86" s="1058" t="s">
        <v>4</v>
      </c>
      <c r="S86" s="943"/>
      <c r="T86" s="943"/>
      <c r="U86" s="943"/>
      <c r="V86" s="944"/>
      <c r="W86" s="1363"/>
      <c r="X86" s="1364"/>
      <c r="Y86" s="1364"/>
      <c r="Z86" s="1364"/>
      <c r="AA86" s="1364"/>
      <c r="AB86" s="1364"/>
      <c r="AC86" s="1364"/>
      <c r="AD86" s="1364"/>
      <c r="AE86" s="1364"/>
      <c r="AF86" s="1364"/>
      <c r="AG86" s="1364"/>
      <c r="AH86" s="1364"/>
      <c r="AI86" s="1364"/>
      <c r="AJ86" s="1364"/>
      <c r="AK86" s="1364"/>
      <c r="AL86" s="1364"/>
      <c r="AM86" s="1365"/>
      <c r="AN86" s="20"/>
      <c r="AO86" s="173"/>
      <c r="AP86" s="20"/>
      <c r="AQ86" s="58"/>
      <c r="BI86" s="58"/>
      <c r="BJ86" s="58"/>
      <c r="BK86" s="247"/>
      <c r="BL86" s="17" t="str">
        <f>IF(N86="","",AB85&amp;"第"&amp;N86&amp;"号")</f>
        <v/>
      </c>
      <c r="BO86" s="17" t="str">
        <f>IF(M86="","",BP85&amp;N86)</f>
        <v/>
      </c>
      <c r="BP86" s="17" t="str">
        <f>IF(M85="選択　▼","",IF(N86="","",BP85&amp;M86&amp;N86&amp;R86))</f>
        <v/>
      </c>
      <c r="CG86" s="20" t="s">
        <v>480</v>
      </c>
      <c r="EB86" s="20"/>
      <c r="EC86" s="20"/>
      <c r="ED86" s="20"/>
      <c r="EE86" s="20"/>
      <c r="EF86" s="20"/>
      <c r="EG86" s="20"/>
      <c r="EH86" s="20"/>
      <c r="EI86" s="20"/>
      <c r="EJ86" s="20"/>
      <c r="EK86" s="20"/>
      <c r="EL86" s="20"/>
      <c r="EM86" s="20"/>
      <c r="EN86" s="20"/>
      <c r="EO86" s="20"/>
      <c r="EP86" s="20"/>
      <c r="EQ86" s="20"/>
      <c r="ER86" s="20"/>
      <c r="ES86" s="20"/>
      <c r="ET86" s="20" t="s">
        <v>478</v>
      </c>
      <c r="EU86" s="20" t="s">
        <v>476</v>
      </c>
      <c r="FI86" s="35" t="s">
        <v>2759</v>
      </c>
    </row>
    <row r="87" spans="1:165" ht="15" hidden="1" customHeight="1">
      <c r="A87" s="30"/>
      <c r="B87" s="163"/>
      <c r="C87" s="1409"/>
      <c r="D87" s="1412"/>
      <c r="E87" s="1413"/>
      <c r="F87" s="1414"/>
      <c r="G87" s="1029"/>
      <c r="H87" s="1029"/>
      <c r="I87" s="1029"/>
      <c r="J87" s="1029"/>
      <c r="K87" s="1029"/>
      <c r="L87" s="1030"/>
      <c r="M87" s="1014" t="s">
        <v>71</v>
      </c>
      <c r="N87" s="1014"/>
      <c r="O87" s="1015"/>
      <c r="P87" s="13" t="str">
        <f>MID(BM85,COLUMN()-15,1)</f>
        <v/>
      </c>
      <c r="Q87" s="13" t="str">
        <f>MID(BN85,COLUMN()-16,1)</f>
        <v/>
      </c>
      <c r="R87" s="14" t="s">
        <v>74</v>
      </c>
      <c r="S87" s="13" t="str">
        <f t="shared" ref="S87:X87" si="16">MID($N$86,COLUMN()-18,1)</f>
        <v/>
      </c>
      <c r="T87" s="13" t="str">
        <f t="shared" si="16"/>
        <v/>
      </c>
      <c r="U87" s="13" t="str">
        <f t="shared" si="16"/>
        <v/>
      </c>
      <c r="V87" s="13" t="str">
        <f t="shared" si="16"/>
        <v/>
      </c>
      <c r="W87" s="13" t="str">
        <f t="shared" si="16"/>
        <v/>
      </c>
      <c r="X87" s="13" t="str">
        <f t="shared" si="16"/>
        <v/>
      </c>
      <c r="Y87" s="14" t="s">
        <v>74</v>
      </c>
      <c r="Z87" s="13" t="str">
        <f>MID(AJ86,COLUMN()-25,1)</f>
        <v/>
      </c>
      <c r="AA87" s="1354"/>
      <c r="AB87" s="1355"/>
      <c r="AC87" s="1355"/>
      <c r="AD87" s="1355"/>
      <c r="AE87" s="1355"/>
      <c r="AF87" s="1355"/>
      <c r="AG87" s="1355"/>
      <c r="AH87" s="1355"/>
      <c r="AI87" s="1355"/>
      <c r="AJ87" s="1355"/>
      <c r="AK87" s="1355"/>
      <c r="AL87" s="1355"/>
      <c r="AM87" s="1356"/>
      <c r="AN87" s="20"/>
      <c r="AO87" s="173"/>
      <c r="AP87" s="20"/>
      <c r="AQ87" s="58"/>
      <c r="BI87" s="58"/>
      <c r="BJ87" s="58"/>
      <c r="BK87" s="247"/>
      <c r="BL87" s="17" t="str">
        <f>IF(N86="","","○")</f>
        <v/>
      </c>
      <c r="CG87" s="20" t="s">
        <v>481</v>
      </c>
      <c r="EB87" s="20"/>
      <c r="EC87" s="20"/>
      <c r="ED87" s="20"/>
      <c r="EE87" s="20"/>
      <c r="EF87" s="20"/>
      <c r="EG87" s="20"/>
      <c r="EH87" s="20"/>
      <c r="EI87" s="20"/>
      <c r="EJ87" s="20"/>
      <c r="EK87" s="20"/>
      <c r="EL87" s="20"/>
      <c r="EM87" s="20"/>
      <c r="EN87" s="20"/>
      <c r="EO87" s="20"/>
      <c r="EP87" s="20"/>
      <c r="EQ87" s="20"/>
      <c r="ER87" s="20"/>
      <c r="ES87" s="20"/>
      <c r="ET87" s="20" t="s">
        <v>479</v>
      </c>
      <c r="EU87" s="20" t="s">
        <v>477</v>
      </c>
      <c r="FI87" s="35" t="s">
        <v>2760</v>
      </c>
    </row>
    <row r="88" spans="1:165" ht="15" hidden="1" customHeight="1">
      <c r="A88" s="30"/>
      <c r="B88" s="163"/>
      <c r="C88" s="1409"/>
      <c r="D88" s="1412"/>
      <c r="E88" s="1413"/>
      <c r="F88" s="1414"/>
      <c r="G88" s="1060" t="s">
        <v>2582</v>
      </c>
      <c r="H88" s="1060"/>
      <c r="I88" s="1060"/>
      <c r="J88" s="1060"/>
      <c r="K88" s="1060"/>
      <c r="L88" s="1061"/>
      <c r="M88" s="994" t="s">
        <v>2438</v>
      </c>
      <c r="N88" s="828"/>
      <c r="O88" s="828"/>
      <c r="P88" s="978"/>
      <c r="Q88" s="979"/>
      <c r="R88" s="49" t="s">
        <v>77</v>
      </c>
      <c r="S88" s="978"/>
      <c r="T88" s="979"/>
      <c r="U88" s="48" t="s">
        <v>78</v>
      </c>
      <c r="V88" s="978"/>
      <c r="W88" s="979"/>
      <c r="X88" s="48" t="s">
        <v>79</v>
      </c>
      <c r="Y88" s="943"/>
      <c r="Z88" s="943"/>
      <c r="AA88" s="943"/>
      <c r="AB88" s="943"/>
      <c r="AC88" s="943"/>
      <c r="AD88" s="943"/>
      <c r="AE88" s="943"/>
      <c r="AF88" s="943"/>
      <c r="AG88" s="943"/>
      <c r="AH88" s="943"/>
      <c r="AI88" s="943"/>
      <c r="AJ88" s="943"/>
      <c r="AK88" s="943"/>
      <c r="AL88" s="943"/>
      <c r="AM88" s="944"/>
      <c r="AN88" s="20"/>
      <c r="AO88" s="173"/>
      <c r="AP88" s="20"/>
      <c r="AQ88" s="58"/>
      <c r="BI88" s="58"/>
      <c r="BJ88" s="58"/>
      <c r="BK88" s="247"/>
      <c r="BL88" s="17" t="str">
        <f>IF(M88="選択▼","",M88&amp;P88&amp;R88&amp;S88&amp;U88&amp;V88&amp;X88)</f>
        <v/>
      </c>
      <c r="CG88" s="20" t="s">
        <v>482</v>
      </c>
      <c r="EB88" s="20"/>
      <c r="EC88" s="20"/>
      <c r="ED88" s="20"/>
      <c r="EE88" s="20"/>
      <c r="EF88" s="20"/>
      <c r="EG88" s="20"/>
      <c r="EH88" s="20"/>
      <c r="EI88" s="20"/>
      <c r="EJ88" s="20"/>
      <c r="EK88" s="20"/>
      <c r="EL88" s="20"/>
      <c r="EM88" s="20"/>
      <c r="EN88" s="20"/>
      <c r="EO88" s="20"/>
      <c r="EP88" s="20"/>
      <c r="EQ88" s="20"/>
      <c r="ER88" s="20"/>
      <c r="ES88" s="20"/>
      <c r="ET88" s="20" t="s">
        <v>480</v>
      </c>
      <c r="EU88" s="20" t="s">
        <v>478</v>
      </c>
      <c r="FI88" s="35" t="s">
        <v>2761</v>
      </c>
    </row>
    <row r="89" spans="1:165" ht="15" hidden="1" customHeight="1">
      <c r="A89" s="30"/>
      <c r="B89" s="163"/>
      <c r="C89" s="1409"/>
      <c r="D89" s="1412"/>
      <c r="E89" s="1413"/>
      <c r="F89" s="1414"/>
      <c r="G89" s="613" t="s">
        <v>3331</v>
      </c>
      <c r="H89" s="615"/>
      <c r="I89" s="1045" t="s">
        <v>3332</v>
      </c>
      <c r="J89" s="1046"/>
      <c r="K89" s="1046"/>
      <c r="L89" s="1047"/>
      <c r="M89" s="1034" t="s">
        <v>3333</v>
      </c>
      <c r="N89" s="1203"/>
      <c r="O89" s="1203"/>
      <c r="P89" s="1203"/>
      <c r="Q89" s="1203"/>
      <c r="R89" s="1203"/>
      <c r="S89" s="1203"/>
      <c r="T89" s="1204"/>
      <c r="U89" s="833" t="s">
        <v>3334</v>
      </c>
      <c r="V89" s="834"/>
      <c r="W89" s="834"/>
      <c r="X89" s="834"/>
      <c r="Y89" s="834"/>
      <c r="Z89" s="834"/>
      <c r="AA89" s="834"/>
      <c r="AB89" s="834"/>
      <c r="AC89" s="834"/>
      <c r="AD89" s="834"/>
      <c r="AE89" s="834"/>
      <c r="AF89" s="834"/>
      <c r="AG89" s="834"/>
      <c r="AH89" s="834"/>
      <c r="AI89" s="834"/>
      <c r="AJ89" s="834"/>
      <c r="AK89" s="834"/>
      <c r="AL89" s="834"/>
      <c r="AM89" s="835"/>
      <c r="AN89" s="20"/>
      <c r="AO89" s="173"/>
      <c r="AP89" s="20"/>
      <c r="AQ89" s="58"/>
      <c r="BI89" s="58"/>
      <c r="BJ89" s="58"/>
      <c r="BK89" s="247"/>
      <c r="BL89" s="17" t="str">
        <f>IF(M89="本籍地を選択　▼","",LEFT(M89,5))</f>
        <v/>
      </c>
      <c r="BM89" s="257"/>
      <c r="CG89" s="20" t="s">
        <v>483</v>
      </c>
      <c r="EB89" s="20"/>
      <c r="EC89" s="20"/>
      <c r="ED89" s="20"/>
      <c r="EE89" s="20"/>
      <c r="EF89" s="20"/>
      <c r="EG89" s="20"/>
      <c r="EH89" s="20"/>
      <c r="EI89" s="20"/>
      <c r="EJ89" s="20"/>
      <c r="EK89" s="20"/>
      <c r="EL89" s="20"/>
      <c r="EM89" s="20"/>
      <c r="EN89" s="20"/>
      <c r="EO89" s="20"/>
      <c r="EP89" s="20"/>
      <c r="EQ89" s="20"/>
      <c r="ER89" s="20"/>
      <c r="ES89" s="20"/>
      <c r="ET89" s="20" t="s">
        <v>481</v>
      </c>
      <c r="EU89" s="20" t="s">
        <v>479</v>
      </c>
      <c r="FI89" s="35" t="s">
        <v>2762</v>
      </c>
    </row>
    <row r="90" spans="1:165" ht="15" hidden="1" customHeight="1">
      <c r="A90" s="30"/>
      <c r="B90" s="163"/>
      <c r="C90" s="1409"/>
      <c r="D90" s="1412"/>
      <c r="E90" s="1413"/>
      <c r="F90" s="1414"/>
      <c r="G90" s="1025"/>
      <c r="H90" s="1030"/>
      <c r="I90" s="1035"/>
      <c r="J90" s="1036"/>
      <c r="K90" s="1036"/>
      <c r="L90" s="1037"/>
      <c r="M90" s="1038" t="s">
        <v>71</v>
      </c>
      <c r="N90" s="955"/>
      <c r="O90" s="956"/>
      <c r="P90" s="5" t="str">
        <f>MID($BL$89,COLUMN()-15,1)</f>
        <v/>
      </c>
      <c r="Q90" s="5" t="str">
        <f t="shared" ref="Q90:T90" si="17">MID($BL$89,COLUMN()-15,1)</f>
        <v/>
      </c>
      <c r="R90" s="5" t="str">
        <f t="shared" si="17"/>
        <v/>
      </c>
      <c r="S90" s="5" t="str">
        <f t="shared" si="17"/>
        <v/>
      </c>
      <c r="T90" s="5" t="str">
        <f t="shared" si="17"/>
        <v/>
      </c>
      <c r="U90" s="1405"/>
      <c r="V90" s="1406"/>
      <c r="W90" s="1406"/>
      <c r="X90" s="1406"/>
      <c r="Y90" s="1406"/>
      <c r="Z90" s="1406"/>
      <c r="AA90" s="1406"/>
      <c r="AB90" s="1406"/>
      <c r="AC90" s="1406"/>
      <c r="AD90" s="1406"/>
      <c r="AE90" s="1406"/>
      <c r="AF90" s="1406"/>
      <c r="AG90" s="1406"/>
      <c r="AH90" s="1406"/>
      <c r="AI90" s="1406"/>
      <c r="AJ90" s="1406"/>
      <c r="AK90" s="1406"/>
      <c r="AL90" s="1406"/>
      <c r="AM90" s="1407"/>
      <c r="AN90" s="20"/>
      <c r="AO90" s="173"/>
      <c r="AP90" s="20"/>
      <c r="AQ90" s="58"/>
      <c r="BI90" s="58"/>
      <c r="BJ90" s="58"/>
      <c r="BK90" s="247"/>
      <c r="BL90" s="17" t="str">
        <f>IF(M89="本籍地を選択　▼","",MID(M89,7,10))</f>
        <v/>
      </c>
      <c r="BM90" s="257"/>
      <c r="CG90" s="20" t="s">
        <v>484</v>
      </c>
      <c r="EB90" s="20"/>
      <c r="EC90" s="20"/>
      <c r="ED90" s="20"/>
      <c r="EE90" s="20"/>
      <c r="EF90" s="20"/>
      <c r="EG90" s="20"/>
      <c r="EH90" s="20"/>
      <c r="EI90" s="20"/>
      <c r="EJ90" s="20"/>
      <c r="EK90" s="20"/>
      <c r="EL90" s="20"/>
      <c r="EM90" s="20"/>
      <c r="EN90" s="20"/>
      <c r="EO90" s="20"/>
      <c r="EP90" s="20"/>
      <c r="EQ90" s="20"/>
      <c r="ER90" s="20"/>
      <c r="ES90" s="20"/>
      <c r="ET90" s="20" t="s">
        <v>482</v>
      </c>
      <c r="EU90" s="20" t="s">
        <v>480</v>
      </c>
      <c r="FI90" s="35" t="s">
        <v>2763</v>
      </c>
    </row>
    <row r="91" spans="1:165" ht="15" hidden="1" customHeight="1">
      <c r="A91" s="30"/>
      <c r="B91" s="163"/>
      <c r="C91" s="1409"/>
      <c r="D91" s="1412"/>
      <c r="E91" s="1413"/>
      <c r="F91" s="1414"/>
      <c r="G91" s="1025"/>
      <c r="H91" s="1030"/>
      <c r="I91" s="1059" t="s">
        <v>3335</v>
      </c>
      <c r="J91" s="1060"/>
      <c r="K91" s="1060"/>
      <c r="L91" s="1061"/>
      <c r="M91" s="994" t="s">
        <v>3186</v>
      </c>
      <c r="N91" s="828"/>
      <c r="O91" s="828"/>
      <c r="P91" s="828"/>
      <c r="Q91" s="828"/>
      <c r="R91" s="828"/>
      <c r="S91" s="148"/>
      <c r="T91" s="1463" t="str">
        <f>IF(M89="本籍地を選択　▼","",BL90)</f>
        <v/>
      </c>
      <c r="U91" s="1464"/>
      <c r="V91" s="1464"/>
      <c r="W91" s="1464"/>
      <c r="X91" s="1464"/>
      <c r="Y91" s="1464"/>
      <c r="Z91" s="1464"/>
      <c r="AA91" s="1464"/>
      <c r="AB91" s="1464"/>
      <c r="AC91" s="1464"/>
      <c r="AD91" s="1464"/>
      <c r="AE91" s="1464"/>
      <c r="AF91" s="1465"/>
      <c r="AG91" s="833" t="s">
        <v>344</v>
      </c>
      <c r="AH91" s="834"/>
      <c r="AI91" s="834"/>
      <c r="AJ91" s="834"/>
      <c r="AK91" s="834"/>
      <c r="AL91" s="834"/>
      <c r="AM91" s="835"/>
      <c r="AN91" s="20"/>
      <c r="AO91" s="173"/>
      <c r="AP91" s="20"/>
      <c r="AQ91" s="58"/>
      <c r="AR91" s="20"/>
      <c r="AS91" s="20"/>
      <c r="AT91" s="20"/>
      <c r="AU91" s="20"/>
      <c r="AV91" s="20"/>
      <c r="AW91" s="20"/>
      <c r="AX91" s="20"/>
      <c r="AY91" s="20"/>
      <c r="AZ91" s="20"/>
      <c r="BA91" s="20"/>
      <c r="BB91" s="20"/>
      <c r="BC91" s="20"/>
      <c r="BD91" s="20"/>
      <c r="BE91" s="20"/>
      <c r="BF91" s="20"/>
      <c r="BG91" s="20"/>
      <c r="BH91" s="20"/>
      <c r="BI91" s="58"/>
      <c r="BJ91" s="58"/>
      <c r="BK91" s="247"/>
      <c r="BL91" s="17" t="str">
        <f>IF(M84="選択　▼","",IF(BL136="◎",M84&amp;"  15:専任の宅地建物取引士",M84))</f>
        <v/>
      </c>
      <c r="BM91" s="257"/>
      <c r="CG91" s="20" t="s">
        <v>485</v>
      </c>
      <c r="EB91" s="20"/>
      <c r="EC91" s="20"/>
      <c r="ED91" s="20"/>
      <c r="EE91" s="20"/>
      <c r="EF91" s="20"/>
      <c r="EG91" s="20"/>
      <c r="EH91" s="20"/>
      <c r="EI91" s="20"/>
      <c r="EJ91" s="20"/>
      <c r="EK91" s="20"/>
      <c r="EL91" s="20"/>
      <c r="EM91" s="20"/>
      <c r="EN91" s="20"/>
      <c r="EO91" s="20"/>
      <c r="EP91" s="20"/>
      <c r="EQ91" s="20"/>
      <c r="ER91" s="20"/>
      <c r="ES91" s="20"/>
      <c r="ET91" s="20" t="s">
        <v>483</v>
      </c>
      <c r="EU91" s="20" t="s">
        <v>481</v>
      </c>
      <c r="FI91" s="35" t="s">
        <v>2764</v>
      </c>
    </row>
    <row r="92" spans="1:165" ht="15" hidden="1" customHeight="1">
      <c r="A92" s="30"/>
      <c r="B92" s="163"/>
      <c r="C92" s="1409"/>
      <c r="D92" s="1412"/>
      <c r="E92" s="1413"/>
      <c r="F92" s="1414"/>
      <c r="G92" s="1025"/>
      <c r="H92" s="1030"/>
      <c r="I92" s="613" t="s">
        <v>3336</v>
      </c>
      <c r="J92" s="614"/>
      <c r="K92" s="614"/>
      <c r="L92" s="615"/>
      <c r="M92" s="1042"/>
      <c r="N92" s="1043"/>
      <c r="O92" s="1043"/>
      <c r="P92" s="1043"/>
      <c r="Q92" s="1043"/>
      <c r="R92" s="1043"/>
      <c r="S92" s="1043"/>
      <c r="T92" s="1043"/>
      <c r="U92" s="1043"/>
      <c r="V92" s="1043"/>
      <c r="W92" s="1043"/>
      <c r="X92" s="1043"/>
      <c r="Y92" s="1043"/>
      <c r="Z92" s="1044"/>
      <c r="AA92" s="1327" t="s">
        <v>3337</v>
      </c>
      <c r="AB92" s="1328"/>
      <c r="AC92" s="1328"/>
      <c r="AD92" s="1328"/>
      <c r="AE92" s="1328"/>
      <c r="AF92" s="1328"/>
      <c r="AG92" s="1328"/>
      <c r="AH92" s="1328"/>
      <c r="AI92" s="1328"/>
      <c r="AJ92" s="1328"/>
      <c r="AK92" s="1328"/>
      <c r="AL92" s="1328"/>
      <c r="AM92" s="1329"/>
      <c r="AN92" s="20"/>
      <c r="AO92" s="173"/>
      <c r="AP92" s="20"/>
      <c r="AQ92" s="58"/>
      <c r="AR92" s="20"/>
      <c r="AS92" s="20"/>
      <c r="AT92" s="20"/>
      <c r="AU92" s="20"/>
      <c r="AV92" s="20"/>
      <c r="AW92" s="20"/>
      <c r="AX92" s="20"/>
      <c r="AY92" s="20"/>
      <c r="AZ92" s="20"/>
      <c r="BA92" s="20"/>
      <c r="BB92" s="20"/>
      <c r="BC92" s="20"/>
      <c r="BD92" s="20"/>
      <c r="BE92" s="20"/>
      <c r="BF92" s="20"/>
      <c r="BG92" s="20"/>
      <c r="BH92" s="20"/>
      <c r="BI92" s="58"/>
      <c r="BJ92" s="58"/>
      <c r="BK92" s="247"/>
      <c r="CG92" s="20" t="s">
        <v>486</v>
      </c>
      <c r="EB92" s="20"/>
      <c r="EC92" s="20"/>
      <c r="ED92" s="20"/>
      <c r="EE92" s="20"/>
      <c r="EF92" s="20"/>
      <c r="EG92" s="20"/>
      <c r="EH92" s="20"/>
      <c r="EI92" s="20"/>
      <c r="EJ92" s="20"/>
      <c r="EK92" s="20"/>
      <c r="EL92" s="20"/>
      <c r="EM92" s="20"/>
      <c r="EN92" s="20"/>
      <c r="EO92" s="20"/>
      <c r="EP92" s="20"/>
      <c r="EQ92" s="20"/>
      <c r="ER92" s="20"/>
      <c r="ES92" s="20"/>
      <c r="ET92" s="20" t="s">
        <v>484</v>
      </c>
      <c r="EU92" s="20" t="s">
        <v>482</v>
      </c>
      <c r="FI92" s="35" t="s">
        <v>2765</v>
      </c>
    </row>
    <row r="93" spans="1:165" ht="15" hidden="1" customHeight="1">
      <c r="A93" s="30"/>
      <c r="B93" s="163"/>
      <c r="C93" s="1409"/>
      <c r="D93" s="1412"/>
      <c r="E93" s="1413"/>
      <c r="F93" s="1414"/>
      <c r="G93" s="1025"/>
      <c r="H93" s="1030"/>
      <c r="I93" s="1025"/>
      <c r="J93" s="1029"/>
      <c r="K93" s="1029"/>
      <c r="L93" s="1030"/>
      <c r="M93" s="1042"/>
      <c r="N93" s="1043"/>
      <c r="O93" s="1043"/>
      <c r="P93" s="1043"/>
      <c r="Q93" s="1043"/>
      <c r="R93" s="1043"/>
      <c r="S93" s="1043"/>
      <c r="T93" s="1043"/>
      <c r="U93" s="1043"/>
      <c r="V93" s="1043"/>
      <c r="W93" s="1043"/>
      <c r="X93" s="1043"/>
      <c r="Y93" s="1043"/>
      <c r="Z93" s="1044"/>
      <c r="AA93" s="1216" t="s">
        <v>3338</v>
      </c>
      <c r="AB93" s="1217"/>
      <c r="AC93" s="1217"/>
      <c r="AD93" s="1217"/>
      <c r="AE93" s="1217"/>
      <c r="AF93" s="1217"/>
      <c r="AG93" s="1217"/>
      <c r="AH93" s="1217"/>
      <c r="AI93" s="1217"/>
      <c r="AJ93" s="1217"/>
      <c r="AK93" s="1217"/>
      <c r="AL93" s="1217"/>
      <c r="AM93" s="1218"/>
      <c r="AN93" s="20"/>
      <c r="AO93" s="173"/>
      <c r="AP93" s="20"/>
      <c r="AQ93" s="58"/>
      <c r="AR93" s="20"/>
      <c r="AS93" s="20"/>
      <c r="AT93" s="20"/>
      <c r="AU93" s="20"/>
      <c r="AV93" s="20"/>
      <c r="AW93" s="20"/>
      <c r="AX93" s="20"/>
      <c r="AY93" s="20"/>
      <c r="AZ93" s="20"/>
      <c r="BA93" s="20"/>
      <c r="BB93" s="20"/>
      <c r="BC93" s="20"/>
      <c r="BD93" s="20"/>
      <c r="BE93" s="20"/>
      <c r="BF93" s="20"/>
      <c r="BG93" s="20"/>
      <c r="BH93" s="20"/>
      <c r="BI93" s="58"/>
      <c r="BJ93" s="58"/>
      <c r="BK93" s="247"/>
      <c r="BL93" s="266"/>
      <c r="CG93" s="20" t="s">
        <v>487</v>
      </c>
      <c r="EB93" s="20"/>
      <c r="EC93" s="20"/>
      <c r="ED93" s="20"/>
      <c r="EE93" s="20"/>
      <c r="EF93" s="20"/>
      <c r="EG93" s="20"/>
      <c r="EH93" s="20"/>
      <c r="EI93" s="20"/>
      <c r="EJ93" s="20"/>
      <c r="EK93" s="20"/>
      <c r="EL93" s="20"/>
      <c r="EM93" s="20"/>
      <c r="EN93" s="20"/>
      <c r="EO93" s="20"/>
      <c r="EP93" s="20"/>
      <c r="EQ93" s="20"/>
      <c r="ER93" s="20"/>
      <c r="ES93" s="20"/>
      <c r="ET93" s="20" t="s">
        <v>485</v>
      </c>
      <c r="EU93" s="20" t="s">
        <v>483</v>
      </c>
      <c r="FI93" s="35" t="s">
        <v>2766</v>
      </c>
    </row>
    <row r="94" spans="1:165" ht="15" hidden="1" customHeight="1">
      <c r="A94" s="30"/>
      <c r="B94" s="163"/>
      <c r="C94" s="1409"/>
      <c r="D94" s="1412"/>
      <c r="E94" s="1413"/>
      <c r="F94" s="1414"/>
      <c r="G94" s="1025"/>
      <c r="H94" s="1030"/>
      <c r="I94" s="1025"/>
      <c r="J94" s="1029"/>
      <c r="K94" s="1029"/>
      <c r="L94" s="1030"/>
      <c r="M94" s="1013" t="s">
        <v>71</v>
      </c>
      <c r="N94" s="1014"/>
      <c r="O94" s="1015"/>
      <c r="P94" s="5" t="str">
        <f>MID($M$92,COLUMN()-15,1)</f>
        <v/>
      </c>
      <c r="Q94" s="5" t="str">
        <f t="shared" ref="Q94:AI94" si="18">MID($M$92,COLUMN()-15,1)</f>
        <v/>
      </c>
      <c r="R94" s="5" t="str">
        <f t="shared" si="18"/>
        <v/>
      </c>
      <c r="S94" s="5" t="str">
        <f t="shared" si="18"/>
        <v/>
      </c>
      <c r="T94" s="5" t="str">
        <f t="shared" si="18"/>
        <v/>
      </c>
      <c r="U94" s="5" t="str">
        <f t="shared" si="18"/>
        <v/>
      </c>
      <c r="V94" s="5" t="str">
        <f t="shared" si="18"/>
        <v/>
      </c>
      <c r="W94" s="5" t="str">
        <f t="shared" si="18"/>
        <v/>
      </c>
      <c r="X94" s="5" t="str">
        <f t="shared" si="18"/>
        <v/>
      </c>
      <c r="Y94" s="5" t="str">
        <f t="shared" si="18"/>
        <v/>
      </c>
      <c r="Z94" s="5" t="str">
        <f t="shared" si="18"/>
        <v/>
      </c>
      <c r="AA94" s="5" t="str">
        <f t="shared" si="18"/>
        <v/>
      </c>
      <c r="AB94" s="5" t="str">
        <f t="shared" si="18"/>
        <v/>
      </c>
      <c r="AC94" s="5" t="str">
        <f t="shared" si="18"/>
        <v/>
      </c>
      <c r="AD94" s="5" t="str">
        <f t="shared" si="18"/>
        <v/>
      </c>
      <c r="AE94" s="5" t="str">
        <f t="shared" si="18"/>
        <v/>
      </c>
      <c r="AF94" s="5" t="str">
        <f t="shared" si="18"/>
        <v/>
      </c>
      <c r="AG94" s="5" t="str">
        <f t="shared" si="18"/>
        <v/>
      </c>
      <c r="AH94" s="5" t="str">
        <f t="shared" si="18"/>
        <v/>
      </c>
      <c r="AI94" s="5" t="str">
        <f t="shared" si="18"/>
        <v/>
      </c>
      <c r="AJ94" s="999"/>
      <c r="AK94" s="1000"/>
      <c r="AL94" s="1000"/>
      <c r="AM94" s="1001"/>
      <c r="AN94" s="20"/>
      <c r="AO94" s="173"/>
      <c r="AP94" s="20"/>
      <c r="AQ94" s="58"/>
      <c r="AR94" s="20"/>
      <c r="AS94" s="20"/>
      <c r="AT94" s="20"/>
      <c r="AU94" s="20"/>
      <c r="AV94" s="20"/>
      <c r="AW94" s="20"/>
      <c r="AX94" s="20"/>
      <c r="AY94" s="20"/>
      <c r="AZ94" s="20"/>
      <c r="BA94" s="20"/>
      <c r="BB94" s="20"/>
      <c r="BC94" s="20"/>
      <c r="BD94" s="20"/>
      <c r="BE94" s="20"/>
      <c r="BF94" s="20"/>
      <c r="BG94" s="20"/>
      <c r="BH94" s="20"/>
      <c r="BI94" s="58"/>
      <c r="BJ94" s="58"/>
      <c r="BK94" s="247"/>
      <c r="BL94" s="266"/>
      <c r="CG94" s="20" t="s">
        <v>488</v>
      </c>
      <c r="EB94" s="20"/>
      <c r="EC94" s="20"/>
      <c r="ED94" s="20"/>
      <c r="EE94" s="20"/>
      <c r="EF94" s="20"/>
      <c r="EG94" s="20"/>
      <c r="EH94" s="20"/>
      <c r="EI94" s="20"/>
      <c r="EJ94" s="20"/>
      <c r="EK94" s="20"/>
      <c r="EL94" s="20"/>
      <c r="EM94" s="20"/>
      <c r="EN94" s="20"/>
      <c r="EO94" s="20"/>
      <c r="EP94" s="20"/>
      <c r="EQ94" s="20"/>
      <c r="ER94" s="20"/>
      <c r="ES94" s="20"/>
      <c r="ET94" s="20" t="s">
        <v>486</v>
      </c>
      <c r="EU94" s="20" t="s">
        <v>484</v>
      </c>
      <c r="FI94" s="35" t="s">
        <v>2767</v>
      </c>
    </row>
    <row r="95" spans="1:165" ht="15" hidden="1" customHeight="1">
      <c r="A95" s="30"/>
      <c r="B95" s="163"/>
      <c r="C95" s="1409"/>
      <c r="D95" s="1412"/>
      <c r="E95" s="1413"/>
      <c r="F95" s="1414"/>
      <c r="G95" s="616"/>
      <c r="H95" s="618"/>
      <c r="I95" s="616"/>
      <c r="J95" s="617"/>
      <c r="K95" s="617"/>
      <c r="L95" s="618"/>
      <c r="M95" s="1016"/>
      <c r="N95" s="1017"/>
      <c r="O95" s="1018"/>
      <c r="P95" s="4" t="str">
        <f>MID($M$93,COLUMN()-15,1)</f>
        <v/>
      </c>
      <c r="Q95" s="4" t="str">
        <f t="shared" ref="Q95:AI95" si="19">MID($M$93,COLUMN()-15,1)</f>
        <v/>
      </c>
      <c r="R95" s="4" t="str">
        <f t="shared" si="19"/>
        <v/>
      </c>
      <c r="S95" s="4" t="str">
        <f t="shared" si="19"/>
        <v/>
      </c>
      <c r="T95" s="4" t="str">
        <f t="shared" si="19"/>
        <v/>
      </c>
      <c r="U95" s="4" t="str">
        <f t="shared" si="19"/>
        <v/>
      </c>
      <c r="V95" s="4" t="str">
        <f t="shared" si="19"/>
        <v/>
      </c>
      <c r="W95" s="4" t="str">
        <f t="shared" si="19"/>
        <v/>
      </c>
      <c r="X95" s="4" t="str">
        <f t="shared" si="19"/>
        <v/>
      </c>
      <c r="Y95" s="4" t="str">
        <f t="shared" si="19"/>
        <v/>
      </c>
      <c r="Z95" s="4" t="str">
        <f t="shared" si="19"/>
        <v/>
      </c>
      <c r="AA95" s="4" t="str">
        <f t="shared" si="19"/>
        <v/>
      </c>
      <c r="AB95" s="4" t="str">
        <f t="shared" si="19"/>
        <v/>
      </c>
      <c r="AC95" s="4" t="str">
        <f t="shared" si="19"/>
        <v/>
      </c>
      <c r="AD95" s="4" t="str">
        <f t="shared" si="19"/>
        <v/>
      </c>
      <c r="AE95" s="4" t="str">
        <f t="shared" si="19"/>
        <v/>
      </c>
      <c r="AF95" s="4" t="str">
        <f t="shared" si="19"/>
        <v/>
      </c>
      <c r="AG95" s="4" t="str">
        <f t="shared" si="19"/>
        <v/>
      </c>
      <c r="AH95" s="4" t="str">
        <f t="shared" si="19"/>
        <v/>
      </c>
      <c r="AI95" s="4" t="str">
        <f t="shared" si="19"/>
        <v/>
      </c>
      <c r="AJ95" s="1002"/>
      <c r="AK95" s="1003"/>
      <c r="AL95" s="1003"/>
      <c r="AM95" s="1004"/>
      <c r="AN95" s="20"/>
      <c r="AO95" s="173"/>
      <c r="AP95" s="20"/>
      <c r="AQ95" s="58"/>
      <c r="AR95" s="20"/>
      <c r="AS95" s="20"/>
      <c r="AT95" s="20"/>
      <c r="AU95" s="20"/>
      <c r="AV95" s="20"/>
      <c r="AW95" s="20"/>
      <c r="AX95" s="20"/>
      <c r="AY95" s="20"/>
      <c r="AZ95" s="20"/>
      <c r="BA95" s="20"/>
      <c r="BB95" s="20"/>
      <c r="BC95" s="20"/>
      <c r="BD95" s="20"/>
      <c r="BE95" s="20"/>
      <c r="BF95" s="20"/>
      <c r="BG95" s="20"/>
      <c r="BH95" s="20"/>
      <c r="BI95" s="58"/>
      <c r="BJ95" s="58"/>
      <c r="BK95" s="247"/>
      <c r="CG95" s="20" t="s">
        <v>489</v>
      </c>
      <c r="EB95" s="20"/>
      <c r="EC95" s="20"/>
      <c r="ED95" s="20"/>
      <c r="EE95" s="20"/>
      <c r="EF95" s="20"/>
      <c r="EG95" s="20"/>
      <c r="EH95" s="20"/>
      <c r="EI95" s="20"/>
      <c r="EJ95" s="20"/>
      <c r="EK95" s="20"/>
      <c r="EL95" s="20"/>
      <c r="EM95" s="20"/>
      <c r="EN95" s="20"/>
      <c r="EO95" s="20"/>
      <c r="EP95" s="20"/>
      <c r="EQ95" s="20"/>
      <c r="ER95" s="20"/>
      <c r="ES95" s="20"/>
      <c r="ET95" s="20" t="s">
        <v>487</v>
      </c>
      <c r="EU95" s="20" t="s">
        <v>485</v>
      </c>
    </row>
    <row r="96" spans="1:165" ht="15" hidden="1" customHeight="1">
      <c r="A96" s="30"/>
      <c r="B96" s="163"/>
      <c r="C96" s="1409"/>
      <c r="D96" s="1412"/>
      <c r="E96" s="1413"/>
      <c r="F96" s="1414"/>
      <c r="G96" s="1357" t="s">
        <v>2</v>
      </c>
      <c r="H96" s="1357"/>
      <c r="I96" s="1357"/>
      <c r="J96" s="1357"/>
      <c r="K96" s="1357"/>
      <c r="L96" s="1358"/>
      <c r="M96" s="1183"/>
      <c r="N96" s="1184"/>
      <c r="O96" s="1184"/>
      <c r="P96" s="1359"/>
      <c r="Q96" s="1359"/>
      <c r="R96" s="1359"/>
      <c r="S96" s="1184"/>
      <c r="T96" s="1184"/>
      <c r="U96" s="1184"/>
      <c r="V96" s="1185"/>
      <c r="W96" s="830" t="s">
        <v>121</v>
      </c>
      <c r="X96" s="831"/>
      <c r="Y96" s="831"/>
      <c r="Z96" s="831"/>
      <c r="AA96" s="831"/>
      <c r="AB96" s="831"/>
      <c r="AC96" s="831"/>
      <c r="AD96" s="831"/>
      <c r="AE96" s="831"/>
      <c r="AF96" s="831"/>
      <c r="AG96" s="831"/>
      <c r="AH96" s="831"/>
      <c r="AI96" s="831"/>
      <c r="AJ96" s="831"/>
      <c r="AK96" s="831"/>
      <c r="AL96" s="831"/>
      <c r="AM96" s="832"/>
      <c r="AN96" s="20"/>
      <c r="AO96" s="173"/>
      <c r="AP96" s="20"/>
      <c r="AQ96" s="58"/>
      <c r="AR96" s="20"/>
      <c r="AS96" s="20"/>
      <c r="AT96" s="20"/>
      <c r="AU96" s="20"/>
      <c r="AV96" s="20"/>
      <c r="AW96" s="20"/>
      <c r="AX96" s="20"/>
      <c r="AY96" s="20"/>
      <c r="AZ96" s="20"/>
      <c r="BA96" s="20"/>
      <c r="BB96" s="20"/>
      <c r="BC96" s="20"/>
      <c r="BD96" s="20"/>
      <c r="BE96" s="20"/>
      <c r="BF96" s="20"/>
      <c r="BG96" s="20"/>
      <c r="BH96" s="20"/>
      <c r="BI96" s="58"/>
      <c r="BJ96" s="58"/>
      <c r="BK96" s="247"/>
      <c r="CG96" s="20" t="s">
        <v>490</v>
      </c>
      <c r="EB96" s="20"/>
      <c r="EC96" s="20"/>
      <c r="ED96" s="20"/>
      <c r="EE96" s="20"/>
      <c r="EF96" s="20"/>
      <c r="EG96" s="20"/>
      <c r="EH96" s="20"/>
      <c r="EI96" s="20"/>
      <c r="EJ96" s="20"/>
      <c r="EK96" s="20"/>
      <c r="EL96" s="20"/>
      <c r="EM96" s="20"/>
      <c r="EN96" s="20"/>
      <c r="EO96" s="20"/>
      <c r="EP96" s="20"/>
      <c r="EQ96" s="20"/>
      <c r="ER96" s="20"/>
      <c r="ES96" s="20"/>
      <c r="ET96" s="20" t="s">
        <v>488</v>
      </c>
      <c r="EU96" s="20" t="s">
        <v>486</v>
      </c>
    </row>
    <row r="97" spans="1:151" ht="15" hidden="1" customHeight="1">
      <c r="A97" s="30"/>
      <c r="B97" s="163"/>
      <c r="C97" s="1409"/>
      <c r="D97" s="1412"/>
      <c r="E97" s="1413"/>
      <c r="F97" s="1414"/>
      <c r="G97" s="1026" t="s">
        <v>3339</v>
      </c>
      <c r="H97" s="1026"/>
      <c r="I97" s="1026"/>
      <c r="J97" s="1026"/>
      <c r="K97" s="1026"/>
      <c r="L97" s="1027"/>
      <c r="M97" s="1038" t="s">
        <v>71</v>
      </c>
      <c r="N97" s="955"/>
      <c r="O97" s="956"/>
      <c r="P97" s="4" t="str">
        <f>MID($M$96,COLUMN()-15,1)</f>
        <v/>
      </c>
      <c r="Q97" s="4" t="str">
        <f t="shared" ref="Q97:AI97" si="20">MID($M$96,COLUMN()-15,1)</f>
        <v/>
      </c>
      <c r="R97" s="4" t="str">
        <f t="shared" si="20"/>
        <v/>
      </c>
      <c r="S97" s="4" t="str">
        <f t="shared" si="20"/>
        <v/>
      </c>
      <c r="T97" s="4" t="str">
        <f t="shared" si="20"/>
        <v/>
      </c>
      <c r="U97" s="4" t="str">
        <f t="shared" si="20"/>
        <v/>
      </c>
      <c r="V97" s="4" t="str">
        <f t="shared" si="20"/>
        <v/>
      </c>
      <c r="W97" s="4" t="str">
        <f t="shared" si="20"/>
        <v/>
      </c>
      <c r="X97" s="4" t="str">
        <f t="shared" si="20"/>
        <v/>
      </c>
      <c r="Y97" s="4" t="str">
        <f t="shared" si="20"/>
        <v/>
      </c>
      <c r="Z97" s="4" t="str">
        <f t="shared" si="20"/>
        <v/>
      </c>
      <c r="AA97" s="4" t="str">
        <f t="shared" si="20"/>
        <v/>
      </c>
      <c r="AB97" s="4" t="str">
        <f t="shared" si="20"/>
        <v/>
      </c>
      <c r="AC97" s="4" t="str">
        <f t="shared" si="20"/>
        <v/>
      </c>
      <c r="AD97" s="4" t="str">
        <f t="shared" si="20"/>
        <v/>
      </c>
      <c r="AE97" s="4" t="str">
        <f t="shared" si="20"/>
        <v/>
      </c>
      <c r="AF97" s="4" t="str">
        <f t="shared" si="20"/>
        <v/>
      </c>
      <c r="AG97" s="4" t="str">
        <f t="shared" si="20"/>
        <v/>
      </c>
      <c r="AH97" s="4" t="str">
        <f t="shared" si="20"/>
        <v/>
      </c>
      <c r="AI97" s="4" t="str">
        <f t="shared" si="20"/>
        <v/>
      </c>
      <c r="AJ97" s="957"/>
      <c r="AK97" s="958"/>
      <c r="AL97" s="958"/>
      <c r="AM97" s="959"/>
      <c r="AN97" s="20"/>
      <c r="AO97" s="173"/>
      <c r="AP97" s="20"/>
      <c r="AQ97" s="58"/>
      <c r="AR97" s="20"/>
      <c r="AS97" s="20"/>
      <c r="AT97" s="20"/>
      <c r="AU97" s="20"/>
      <c r="AV97" s="20"/>
      <c r="AW97" s="20"/>
      <c r="AX97" s="20"/>
      <c r="AY97" s="20"/>
      <c r="AZ97" s="20"/>
      <c r="BA97" s="20"/>
      <c r="BB97" s="20"/>
      <c r="BC97" s="20"/>
      <c r="BD97" s="20"/>
      <c r="BE97" s="20"/>
      <c r="BF97" s="20"/>
      <c r="BG97" s="20"/>
      <c r="BH97" s="20"/>
      <c r="BI97" s="58"/>
      <c r="BJ97" s="58"/>
      <c r="BK97" s="247"/>
      <c r="CG97" s="20" t="s">
        <v>491</v>
      </c>
      <c r="EB97" s="20"/>
      <c r="EC97" s="20"/>
      <c r="ED97" s="20"/>
      <c r="EE97" s="20"/>
      <c r="EF97" s="20"/>
      <c r="EG97" s="20"/>
      <c r="EH97" s="20"/>
      <c r="EI97" s="20"/>
      <c r="EJ97" s="20"/>
      <c r="EK97" s="20"/>
      <c r="EL97" s="20"/>
      <c r="EM97" s="20"/>
      <c r="EN97" s="20"/>
      <c r="EO97" s="20"/>
      <c r="EP97" s="20"/>
      <c r="EQ97" s="20"/>
      <c r="ER97" s="20"/>
      <c r="ES97" s="20"/>
      <c r="ET97" s="20" t="s">
        <v>489</v>
      </c>
      <c r="EU97" s="20" t="s">
        <v>487</v>
      </c>
    </row>
    <row r="98" spans="1:151" ht="15" hidden="1" customHeight="1">
      <c r="A98" s="30"/>
      <c r="B98" s="163"/>
      <c r="C98" s="1409"/>
      <c r="D98" s="1412"/>
      <c r="E98" s="1413"/>
      <c r="F98" s="1414"/>
      <c r="G98" s="1026"/>
      <c r="H98" s="1026"/>
      <c r="I98" s="1026"/>
      <c r="J98" s="1026"/>
      <c r="K98" s="1026"/>
      <c r="L98" s="1027"/>
      <c r="M98" s="1042"/>
      <c r="N98" s="1043"/>
      <c r="O98" s="1043"/>
      <c r="P98" s="1043"/>
      <c r="Q98" s="1043"/>
      <c r="R98" s="1043"/>
      <c r="S98" s="1043"/>
      <c r="T98" s="1043"/>
      <c r="U98" s="1043"/>
      <c r="V98" s="1043"/>
      <c r="W98" s="1043"/>
      <c r="X98" s="1043"/>
      <c r="Y98" s="1043"/>
      <c r="Z98" s="1044"/>
      <c r="AA98" s="831" t="s">
        <v>590</v>
      </c>
      <c r="AB98" s="831"/>
      <c r="AC98" s="831"/>
      <c r="AD98" s="831"/>
      <c r="AE98" s="831"/>
      <c r="AF98" s="831"/>
      <c r="AG98" s="831"/>
      <c r="AH98" s="831"/>
      <c r="AI98" s="831"/>
      <c r="AJ98" s="831"/>
      <c r="AK98" s="831"/>
      <c r="AL98" s="831"/>
      <c r="AM98" s="832"/>
      <c r="AN98" s="20"/>
      <c r="AO98" s="173"/>
      <c r="AP98" s="20"/>
      <c r="AQ98" s="58"/>
      <c r="AR98" s="20"/>
      <c r="AS98" s="20"/>
      <c r="AT98" s="20"/>
      <c r="AU98" s="20"/>
      <c r="AV98" s="20"/>
      <c r="AW98" s="20"/>
      <c r="AX98" s="20"/>
      <c r="AY98" s="20"/>
      <c r="AZ98" s="20"/>
      <c r="BA98" s="20"/>
      <c r="BB98" s="20"/>
      <c r="BC98" s="20"/>
      <c r="BD98" s="20"/>
      <c r="BE98" s="20"/>
      <c r="BF98" s="20"/>
      <c r="BG98" s="20"/>
      <c r="BH98" s="20"/>
      <c r="BI98" s="58"/>
      <c r="BJ98" s="58"/>
      <c r="BK98" s="247"/>
      <c r="CG98" s="20" t="s">
        <v>492</v>
      </c>
      <c r="EB98" s="20"/>
      <c r="EC98" s="20"/>
      <c r="ED98" s="20"/>
      <c r="EE98" s="20"/>
      <c r="EF98" s="20"/>
      <c r="EG98" s="20"/>
      <c r="EH98" s="20"/>
      <c r="EI98" s="20"/>
      <c r="EJ98" s="20"/>
      <c r="EK98" s="20"/>
      <c r="EL98" s="20"/>
      <c r="EM98" s="20"/>
      <c r="EN98" s="20"/>
      <c r="EO98" s="20"/>
      <c r="EP98" s="20"/>
      <c r="EQ98" s="20"/>
      <c r="ER98" s="20"/>
      <c r="ES98" s="20"/>
      <c r="ET98" s="20" t="s">
        <v>490</v>
      </c>
      <c r="EU98" s="20" t="s">
        <v>488</v>
      </c>
    </row>
    <row r="99" spans="1:151" ht="15" hidden="1" customHeight="1">
      <c r="A99" s="30"/>
      <c r="B99" s="163"/>
      <c r="C99" s="1409"/>
      <c r="D99" s="1412"/>
      <c r="E99" s="1413"/>
      <c r="F99" s="1414"/>
      <c r="G99" s="1035"/>
      <c r="H99" s="1036"/>
      <c r="I99" s="1036"/>
      <c r="J99" s="1036"/>
      <c r="K99" s="1036"/>
      <c r="L99" s="1037"/>
      <c r="M99" s="1038" t="s">
        <v>71</v>
      </c>
      <c r="N99" s="955"/>
      <c r="O99" s="956"/>
      <c r="P99" s="4" t="str">
        <f>MID($M$98,COLUMN()-15,1)</f>
        <v/>
      </c>
      <c r="Q99" s="4" t="str">
        <f t="shared" ref="Q99:AI99" si="21">MID($M$98,COLUMN()-15,1)</f>
        <v/>
      </c>
      <c r="R99" s="4" t="str">
        <f t="shared" si="21"/>
        <v/>
      </c>
      <c r="S99" s="4" t="str">
        <f t="shared" si="21"/>
        <v/>
      </c>
      <c r="T99" s="4" t="str">
        <f t="shared" si="21"/>
        <v/>
      </c>
      <c r="U99" s="4" t="str">
        <f t="shared" si="21"/>
        <v/>
      </c>
      <c r="V99" s="4" t="str">
        <f t="shared" si="21"/>
        <v/>
      </c>
      <c r="W99" s="4" t="str">
        <f t="shared" si="21"/>
        <v/>
      </c>
      <c r="X99" s="4" t="str">
        <f t="shared" si="21"/>
        <v/>
      </c>
      <c r="Y99" s="4" t="str">
        <f t="shared" si="21"/>
        <v/>
      </c>
      <c r="Z99" s="4" t="str">
        <f t="shared" si="21"/>
        <v/>
      </c>
      <c r="AA99" s="4" t="str">
        <f t="shared" si="21"/>
        <v/>
      </c>
      <c r="AB99" s="4" t="str">
        <f t="shared" si="21"/>
        <v/>
      </c>
      <c r="AC99" s="4" t="str">
        <f t="shared" si="21"/>
        <v/>
      </c>
      <c r="AD99" s="4" t="str">
        <f t="shared" si="21"/>
        <v/>
      </c>
      <c r="AE99" s="4" t="str">
        <f t="shared" si="21"/>
        <v/>
      </c>
      <c r="AF99" s="4" t="str">
        <f t="shared" si="21"/>
        <v/>
      </c>
      <c r="AG99" s="4" t="str">
        <f t="shared" si="21"/>
        <v/>
      </c>
      <c r="AH99" s="4" t="str">
        <f t="shared" si="21"/>
        <v/>
      </c>
      <c r="AI99" s="4" t="str">
        <f t="shared" si="21"/>
        <v/>
      </c>
      <c r="AJ99" s="957"/>
      <c r="AK99" s="958"/>
      <c r="AL99" s="958"/>
      <c r="AM99" s="959"/>
      <c r="AN99" s="20"/>
      <c r="AO99" s="173"/>
      <c r="AP99" s="20"/>
      <c r="AQ99" s="58"/>
      <c r="AR99" s="20"/>
      <c r="AS99" s="20"/>
      <c r="AT99" s="20"/>
      <c r="AU99" s="20"/>
      <c r="AV99" s="20"/>
      <c r="AW99" s="20"/>
      <c r="AX99" s="20"/>
      <c r="AY99" s="20"/>
      <c r="AZ99" s="20"/>
      <c r="BA99" s="20"/>
      <c r="BB99" s="20"/>
      <c r="BC99" s="20"/>
      <c r="BD99" s="20"/>
      <c r="BE99" s="20"/>
      <c r="BF99" s="20"/>
      <c r="BG99" s="20"/>
      <c r="BH99" s="20"/>
      <c r="BI99" s="58"/>
      <c r="BJ99" s="58"/>
      <c r="BK99" s="247"/>
      <c r="CG99" s="20" t="s">
        <v>493</v>
      </c>
      <c r="EB99" s="20"/>
      <c r="EC99" s="20"/>
      <c r="ED99" s="20"/>
      <c r="EE99" s="20"/>
      <c r="EF99" s="20"/>
      <c r="EG99" s="20"/>
      <c r="EH99" s="20"/>
      <c r="EI99" s="20"/>
      <c r="EJ99" s="20"/>
      <c r="EK99" s="20"/>
      <c r="EL99" s="20"/>
      <c r="EM99" s="20"/>
      <c r="EN99" s="20"/>
      <c r="EO99" s="20"/>
      <c r="EP99" s="20"/>
      <c r="EQ99" s="20"/>
      <c r="ER99" s="20"/>
      <c r="ES99" s="20"/>
      <c r="ET99" s="20" t="s">
        <v>491</v>
      </c>
      <c r="EU99" s="20" t="s">
        <v>489</v>
      </c>
    </row>
    <row r="100" spans="1:151" ht="15" hidden="1" customHeight="1">
      <c r="A100" s="30"/>
      <c r="B100" s="163"/>
      <c r="C100" s="1409"/>
      <c r="D100" s="1415"/>
      <c r="E100" s="1416"/>
      <c r="F100" s="1417"/>
      <c r="G100" s="1036" t="s">
        <v>247</v>
      </c>
      <c r="H100" s="1036"/>
      <c r="I100" s="1036"/>
      <c r="J100" s="1036"/>
      <c r="K100" s="1036"/>
      <c r="L100" s="1037"/>
      <c r="M100" s="950"/>
      <c r="N100" s="951"/>
      <c r="O100" s="951"/>
      <c r="P100" s="952"/>
      <c r="Q100" s="1366" t="s">
        <v>2594</v>
      </c>
      <c r="R100" s="1367"/>
      <c r="S100" s="1367"/>
      <c r="T100" s="1367"/>
      <c r="U100" s="1367"/>
      <c r="V100" s="1367"/>
      <c r="W100" s="1367"/>
      <c r="X100" s="1367"/>
      <c r="Y100" s="1367"/>
      <c r="Z100" s="1367"/>
      <c r="AA100" s="1367"/>
      <c r="AB100" s="998"/>
      <c r="AC100" s="998"/>
      <c r="AD100" s="998"/>
      <c r="AE100" s="998"/>
      <c r="AF100" s="998"/>
      <c r="AG100" s="998"/>
      <c r="AH100" s="998"/>
      <c r="AI100" s="998"/>
      <c r="AJ100" s="998"/>
      <c r="AK100" s="998"/>
      <c r="AL100" s="998"/>
      <c r="AM100" s="1268"/>
      <c r="AN100" s="20"/>
      <c r="AO100" s="173"/>
      <c r="AP100" s="20"/>
      <c r="AQ100" s="58"/>
      <c r="AR100" s="20"/>
      <c r="AS100" s="20"/>
      <c r="AT100" s="20"/>
      <c r="AU100" s="20"/>
      <c r="AV100" s="20"/>
      <c r="AW100" s="20"/>
      <c r="AX100" s="20"/>
      <c r="AY100" s="20"/>
      <c r="AZ100" s="20"/>
      <c r="BA100" s="20"/>
      <c r="BB100" s="20"/>
      <c r="BC100" s="20"/>
      <c r="BD100" s="20"/>
      <c r="BE100" s="20"/>
      <c r="BF100" s="20"/>
      <c r="BG100" s="20"/>
      <c r="BH100" s="20"/>
      <c r="BI100" s="58"/>
      <c r="BJ100" s="58"/>
      <c r="BK100" s="247"/>
      <c r="BL100" s="17" t="str">
        <f>IF(M100="選択　▼","×",LEFT(M100,1))</f>
        <v/>
      </c>
      <c r="CG100" s="20" t="s">
        <v>494</v>
      </c>
      <c r="EB100" s="20"/>
      <c r="EC100" s="20"/>
      <c r="ED100" s="20"/>
      <c r="EE100" s="20"/>
      <c r="EF100" s="20"/>
      <c r="EG100" s="20"/>
      <c r="EH100" s="20"/>
      <c r="EI100" s="20"/>
      <c r="EJ100" s="20"/>
      <c r="EK100" s="20"/>
      <c r="EL100" s="20"/>
      <c r="EM100" s="20"/>
      <c r="EN100" s="20"/>
      <c r="EO100" s="20"/>
      <c r="EP100" s="20"/>
      <c r="EQ100" s="20"/>
      <c r="ER100" s="20"/>
      <c r="ES100" s="20"/>
      <c r="ET100" s="20" t="s">
        <v>492</v>
      </c>
      <c r="EU100" s="20" t="s">
        <v>490</v>
      </c>
    </row>
    <row r="101" spans="1:151" ht="15" hidden="1" customHeight="1">
      <c r="A101" s="30"/>
      <c r="B101" s="163"/>
      <c r="C101" s="1409"/>
      <c r="D101" s="1344" t="s">
        <v>2514</v>
      </c>
      <c r="E101" s="1345"/>
      <c r="F101" s="1346"/>
      <c r="G101" s="1196" t="s">
        <v>378</v>
      </c>
      <c r="H101" s="1197"/>
      <c r="I101" s="1197"/>
      <c r="J101" s="1197"/>
      <c r="K101" s="1197"/>
      <c r="L101" s="1198"/>
      <c r="M101" s="613" t="s">
        <v>2402</v>
      </c>
      <c r="N101" s="614"/>
      <c r="O101" s="614"/>
      <c r="P101" s="614"/>
      <c r="Q101" s="614"/>
      <c r="R101" s="614"/>
      <c r="S101" s="614"/>
      <c r="T101" s="614"/>
      <c r="U101" s="614"/>
      <c r="V101" s="614"/>
      <c r="W101" s="614"/>
      <c r="X101" s="615"/>
      <c r="Y101" s="1045" t="s">
        <v>2584</v>
      </c>
      <c r="Z101" s="1046"/>
      <c r="AA101" s="1046"/>
      <c r="AB101" s="1046"/>
      <c r="AC101" s="1046"/>
      <c r="AD101" s="1046"/>
      <c r="AE101" s="1046"/>
      <c r="AF101" s="1046"/>
      <c r="AG101" s="1046"/>
      <c r="AH101" s="1046"/>
      <c r="AI101" s="1046"/>
      <c r="AJ101" s="1046"/>
      <c r="AK101" s="1046"/>
      <c r="AL101" s="1046"/>
      <c r="AM101" s="1047"/>
      <c r="AN101" s="20"/>
      <c r="AO101" s="173"/>
      <c r="AP101" s="20"/>
      <c r="AQ101" s="58"/>
      <c r="AR101" s="20"/>
      <c r="AS101" s="20"/>
      <c r="AT101" s="20"/>
      <c r="AU101" s="20"/>
      <c r="AV101" s="20"/>
      <c r="AW101" s="20"/>
      <c r="AX101" s="20"/>
      <c r="AY101" s="20"/>
      <c r="AZ101" s="20"/>
      <c r="BA101" s="20"/>
      <c r="BB101" s="20"/>
      <c r="BC101" s="20"/>
      <c r="BD101" s="20"/>
      <c r="BE101" s="20"/>
      <c r="BF101" s="20"/>
      <c r="BG101" s="20"/>
      <c r="BH101" s="20"/>
      <c r="BI101" s="58"/>
      <c r="BJ101" s="58"/>
      <c r="BK101" s="247"/>
      <c r="CG101" s="20" t="s">
        <v>495</v>
      </c>
      <c r="EB101" s="20"/>
      <c r="EC101" s="20"/>
      <c r="ED101" s="20"/>
      <c r="EE101" s="20"/>
      <c r="EF101" s="20"/>
      <c r="EG101" s="20"/>
      <c r="EH101" s="20"/>
      <c r="EI101" s="20"/>
      <c r="EJ101" s="20"/>
      <c r="EK101" s="20"/>
      <c r="EL101" s="20"/>
      <c r="EM101" s="20"/>
      <c r="EN101" s="20"/>
      <c r="EO101" s="20"/>
      <c r="EP101" s="20"/>
      <c r="EQ101" s="20"/>
      <c r="ER101" s="20"/>
      <c r="ES101" s="20"/>
      <c r="ET101" s="20" t="s">
        <v>493</v>
      </c>
      <c r="EU101" s="20" t="s">
        <v>491</v>
      </c>
    </row>
    <row r="102" spans="1:151" ht="15" hidden="1" customHeight="1" thickBot="1">
      <c r="A102" s="30"/>
      <c r="B102" s="163"/>
      <c r="C102" s="1409"/>
      <c r="D102" s="1344"/>
      <c r="E102" s="1345"/>
      <c r="F102" s="1346"/>
      <c r="G102" s="1199"/>
      <c r="H102" s="1200"/>
      <c r="I102" s="1200"/>
      <c r="J102" s="1200"/>
      <c r="K102" s="1200"/>
      <c r="L102" s="1201"/>
      <c r="M102" s="1245" t="s">
        <v>2565</v>
      </c>
      <c r="N102" s="1246"/>
      <c r="O102" s="1246"/>
      <c r="P102" s="1246"/>
      <c r="Q102" s="1246"/>
      <c r="R102" s="1246"/>
      <c r="S102" s="1246"/>
      <c r="T102" s="1246"/>
      <c r="U102" s="1246"/>
      <c r="V102" s="1246"/>
      <c r="W102" s="1246"/>
      <c r="X102" s="1247"/>
      <c r="Y102" s="1245" t="s">
        <v>2566</v>
      </c>
      <c r="Z102" s="1246"/>
      <c r="AA102" s="1246"/>
      <c r="AB102" s="1246"/>
      <c r="AC102" s="1246"/>
      <c r="AD102" s="1246"/>
      <c r="AE102" s="1246"/>
      <c r="AF102" s="1246"/>
      <c r="AG102" s="1246"/>
      <c r="AH102" s="1246"/>
      <c r="AI102" s="1246"/>
      <c r="AJ102" s="1246"/>
      <c r="AK102" s="1246"/>
      <c r="AL102" s="1246"/>
      <c r="AM102" s="1247"/>
      <c r="AN102" s="20"/>
      <c r="AO102" s="173"/>
      <c r="AP102" s="20"/>
      <c r="AQ102" s="58"/>
      <c r="AR102" s="20"/>
      <c r="AS102" s="20"/>
      <c r="AT102" s="20"/>
      <c r="AU102" s="20"/>
      <c r="AV102" s="20"/>
      <c r="AW102" s="20"/>
      <c r="AX102" s="20"/>
      <c r="AY102" s="20"/>
      <c r="AZ102" s="20"/>
      <c r="BA102" s="20"/>
      <c r="BB102" s="20"/>
      <c r="BC102" s="20"/>
      <c r="BD102" s="20"/>
      <c r="BE102" s="20"/>
      <c r="BF102" s="20"/>
      <c r="BG102" s="20"/>
      <c r="BH102" s="20"/>
      <c r="BI102" s="58"/>
      <c r="BJ102" s="58"/>
      <c r="BK102" s="247"/>
      <c r="CG102" s="20" t="s">
        <v>496</v>
      </c>
      <c r="EB102" s="20"/>
      <c r="EC102" s="20"/>
      <c r="ED102" s="20"/>
      <c r="EE102" s="20"/>
      <c r="EF102" s="20"/>
      <c r="EG102" s="20"/>
      <c r="EH102" s="20"/>
      <c r="EI102" s="20"/>
      <c r="EJ102" s="20"/>
      <c r="EK102" s="20"/>
      <c r="EL102" s="20"/>
      <c r="EM102" s="20"/>
      <c r="EN102" s="20"/>
      <c r="EO102" s="20"/>
      <c r="EP102" s="20"/>
      <c r="EQ102" s="20"/>
      <c r="ER102" s="20"/>
      <c r="ES102" s="20"/>
      <c r="ET102" s="20" t="s">
        <v>494</v>
      </c>
      <c r="EU102" s="20" t="s">
        <v>492</v>
      </c>
    </row>
    <row r="103" spans="1:151" ht="15" hidden="1" customHeight="1" thickTop="1">
      <c r="A103" s="30"/>
      <c r="B103" s="163"/>
      <c r="C103" s="1409"/>
      <c r="D103" s="1344"/>
      <c r="E103" s="1345"/>
      <c r="F103" s="1346"/>
      <c r="G103" s="1351" t="s">
        <v>369</v>
      </c>
      <c r="H103" s="971"/>
      <c r="I103" s="971"/>
      <c r="J103" s="971"/>
      <c r="K103" s="971"/>
      <c r="L103" s="972"/>
      <c r="M103" s="55" t="s">
        <v>367</v>
      </c>
      <c r="N103" s="1054" t="s">
        <v>2505</v>
      </c>
      <c r="O103" s="1055"/>
      <c r="P103" s="945"/>
      <c r="Q103" s="946"/>
      <c r="R103" s="60" t="s">
        <v>77</v>
      </c>
      <c r="S103" s="945"/>
      <c r="T103" s="946"/>
      <c r="U103" s="61" t="s">
        <v>78</v>
      </c>
      <c r="V103" s="945"/>
      <c r="W103" s="946"/>
      <c r="X103" s="54" t="s">
        <v>79</v>
      </c>
      <c r="Y103" s="937"/>
      <c r="Z103" s="938"/>
      <c r="AA103" s="938"/>
      <c r="AB103" s="938"/>
      <c r="AC103" s="938"/>
      <c r="AD103" s="938"/>
      <c r="AE103" s="938"/>
      <c r="AF103" s="938"/>
      <c r="AG103" s="938"/>
      <c r="AH103" s="938"/>
      <c r="AI103" s="938"/>
      <c r="AJ103" s="938"/>
      <c r="AK103" s="938"/>
      <c r="AL103" s="938"/>
      <c r="AM103" s="939"/>
      <c r="AN103" s="20"/>
      <c r="AO103" s="173"/>
      <c r="AP103" s="20"/>
      <c r="AQ103" s="108"/>
      <c r="AR103" s="980" t="s">
        <v>2654</v>
      </c>
      <c r="AS103" s="981"/>
      <c r="AT103" s="981"/>
      <c r="AU103" s="981"/>
      <c r="AV103" s="981"/>
      <c r="AW103" s="981"/>
      <c r="AX103" s="981"/>
      <c r="AY103" s="981"/>
      <c r="AZ103" s="981"/>
      <c r="BA103" s="981"/>
      <c r="BB103" s="981"/>
      <c r="BC103" s="981"/>
      <c r="BD103" s="981"/>
      <c r="BE103" s="981"/>
      <c r="BF103" s="981"/>
      <c r="BG103" s="982"/>
      <c r="BH103" s="20"/>
      <c r="BI103" s="58"/>
      <c r="BJ103" s="58"/>
      <c r="BK103" s="247"/>
      <c r="BL103" s="17" t="str">
        <f>IF(N103="選択","",IF(V103="",N103&amp;P103&amp;R103&amp;S103&amp;U103,IF(S103="","",N103&amp;P103&amp;R103&amp;S103&amp;U103&amp;V103&amp;X103)))</f>
        <v/>
      </c>
      <c r="BM103" s="17" t="str">
        <f>IF(N103="選択","",IF(S103="",N103&amp;P103&amp;R103&amp;S103,IF(S103="","",N103&amp;P103&amp;R103&amp;S103&amp;U103)))</f>
        <v/>
      </c>
      <c r="CG103" s="20" t="s">
        <v>497</v>
      </c>
      <c r="EB103" s="20"/>
      <c r="EC103" s="20"/>
      <c r="ED103" s="20"/>
      <c r="EE103" s="20"/>
      <c r="EF103" s="20"/>
      <c r="EG103" s="20"/>
      <c r="EH103" s="20"/>
      <c r="EI103" s="20"/>
      <c r="EJ103" s="20"/>
      <c r="EK103" s="20"/>
      <c r="EL103" s="20"/>
      <c r="EM103" s="20"/>
      <c r="EN103" s="20"/>
      <c r="EO103" s="20"/>
      <c r="EP103" s="20"/>
      <c r="EQ103" s="20"/>
      <c r="ER103" s="20"/>
      <c r="ES103" s="20"/>
      <c r="ET103" s="20" t="s">
        <v>495</v>
      </c>
      <c r="EU103" s="20" t="s">
        <v>493</v>
      </c>
    </row>
    <row r="104" spans="1:151" ht="15" hidden="1" customHeight="1">
      <c r="A104" s="30"/>
      <c r="B104" s="163"/>
      <c r="C104" s="1409"/>
      <c r="D104" s="1344"/>
      <c r="E104" s="1345"/>
      <c r="F104" s="1346"/>
      <c r="G104" s="1352"/>
      <c r="H104" s="973"/>
      <c r="I104" s="973"/>
      <c r="J104" s="973"/>
      <c r="K104" s="973"/>
      <c r="L104" s="974"/>
      <c r="M104" s="23" t="s">
        <v>368</v>
      </c>
      <c r="N104" s="953" t="s">
        <v>2505</v>
      </c>
      <c r="O104" s="954"/>
      <c r="P104" s="969"/>
      <c r="Q104" s="970"/>
      <c r="R104" s="62" t="s">
        <v>77</v>
      </c>
      <c r="S104" s="969"/>
      <c r="T104" s="970"/>
      <c r="U104" s="63" t="s">
        <v>78</v>
      </c>
      <c r="V104" s="969"/>
      <c r="W104" s="970"/>
      <c r="X104" s="53" t="s">
        <v>79</v>
      </c>
      <c r="Y104" s="940"/>
      <c r="Z104" s="941"/>
      <c r="AA104" s="941"/>
      <c r="AB104" s="941"/>
      <c r="AC104" s="941"/>
      <c r="AD104" s="941"/>
      <c r="AE104" s="941"/>
      <c r="AF104" s="941"/>
      <c r="AG104" s="941"/>
      <c r="AH104" s="941"/>
      <c r="AI104" s="941"/>
      <c r="AJ104" s="941"/>
      <c r="AK104" s="941"/>
      <c r="AL104" s="941"/>
      <c r="AM104" s="942"/>
      <c r="AN104" s="20"/>
      <c r="AO104" s="173"/>
      <c r="AP104" s="20"/>
      <c r="AQ104" s="108"/>
      <c r="AR104" s="983"/>
      <c r="AS104" s="984"/>
      <c r="AT104" s="984"/>
      <c r="AU104" s="984"/>
      <c r="AV104" s="984"/>
      <c r="AW104" s="984"/>
      <c r="AX104" s="984"/>
      <c r="AY104" s="984"/>
      <c r="AZ104" s="984"/>
      <c r="BA104" s="984"/>
      <c r="BB104" s="984"/>
      <c r="BC104" s="984"/>
      <c r="BD104" s="984"/>
      <c r="BE104" s="984"/>
      <c r="BF104" s="984"/>
      <c r="BG104" s="985"/>
      <c r="BH104" s="20"/>
      <c r="BI104" s="58"/>
      <c r="BJ104" s="58"/>
      <c r="BK104" s="247"/>
      <c r="BL104" s="17" t="str">
        <f>IF(N104="選択","",IF(V104="",N104&amp;P104&amp;R104&amp;S104&amp;U104,IF(S104="","",N104&amp;P104&amp;R104&amp;S104&amp;U104&amp;V104&amp;X104)))</f>
        <v/>
      </c>
      <c r="BM104" s="17" t="str">
        <f>IF(N104="選択","",IF(S104="",N104&amp;P104&amp;R104&amp;S104,IF(S104="","",N104&amp;P104&amp;R104&amp;S104&amp;U104)))</f>
        <v/>
      </c>
      <c r="CG104" s="20" t="s">
        <v>498</v>
      </c>
      <c r="EB104" s="20"/>
      <c r="EC104" s="20"/>
      <c r="ED104" s="20"/>
      <c r="EE104" s="20"/>
      <c r="EF104" s="20"/>
      <c r="EG104" s="20"/>
      <c r="EH104" s="20"/>
      <c r="EI104" s="20"/>
      <c r="EJ104" s="20"/>
      <c r="EK104" s="20"/>
      <c r="EL104" s="20"/>
      <c r="EM104" s="20"/>
      <c r="EN104" s="20"/>
      <c r="EO104" s="20"/>
      <c r="EP104" s="20"/>
      <c r="EQ104" s="20"/>
      <c r="ER104" s="20"/>
      <c r="ES104" s="20"/>
      <c r="ET104" s="20" t="s">
        <v>496</v>
      </c>
      <c r="EU104" s="20" t="s">
        <v>494</v>
      </c>
    </row>
    <row r="105" spans="1:151" ht="15" hidden="1" customHeight="1">
      <c r="A105" s="30"/>
      <c r="B105" s="163"/>
      <c r="C105" s="1409"/>
      <c r="D105" s="1344"/>
      <c r="E105" s="1345"/>
      <c r="F105" s="1346"/>
      <c r="G105" s="1351" t="s">
        <v>370</v>
      </c>
      <c r="H105" s="971"/>
      <c r="I105" s="971"/>
      <c r="J105" s="971"/>
      <c r="K105" s="971"/>
      <c r="L105" s="972"/>
      <c r="M105" s="55" t="s">
        <v>367</v>
      </c>
      <c r="N105" s="1054"/>
      <c r="O105" s="1055"/>
      <c r="P105" s="945"/>
      <c r="Q105" s="946"/>
      <c r="R105" s="60" t="s">
        <v>77</v>
      </c>
      <c r="S105" s="945"/>
      <c r="T105" s="946"/>
      <c r="U105" s="61" t="s">
        <v>78</v>
      </c>
      <c r="V105" s="945"/>
      <c r="W105" s="946"/>
      <c r="X105" s="54" t="s">
        <v>79</v>
      </c>
      <c r="Y105" s="937"/>
      <c r="Z105" s="938"/>
      <c r="AA105" s="938"/>
      <c r="AB105" s="938"/>
      <c r="AC105" s="938"/>
      <c r="AD105" s="938"/>
      <c r="AE105" s="938"/>
      <c r="AF105" s="938"/>
      <c r="AG105" s="938"/>
      <c r="AH105" s="938"/>
      <c r="AI105" s="938"/>
      <c r="AJ105" s="938"/>
      <c r="AK105" s="938"/>
      <c r="AL105" s="938"/>
      <c r="AM105" s="939"/>
      <c r="AN105" s="20"/>
      <c r="AO105" s="173"/>
      <c r="AP105" s="20"/>
      <c r="AQ105" s="108"/>
      <c r="AR105" s="910" t="s">
        <v>2585</v>
      </c>
      <c r="AS105" s="911"/>
      <c r="AT105" s="911"/>
      <c r="AU105" s="911"/>
      <c r="AV105" s="911"/>
      <c r="AW105" s="911"/>
      <c r="AX105" s="911"/>
      <c r="AY105" s="911"/>
      <c r="AZ105" s="911"/>
      <c r="BA105" s="911"/>
      <c r="BB105" s="911"/>
      <c r="BC105" s="911"/>
      <c r="BD105" s="911"/>
      <c r="BE105" s="911"/>
      <c r="BF105" s="911"/>
      <c r="BG105" s="912"/>
      <c r="BH105" s="20"/>
      <c r="BI105" s="58"/>
      <c r="BJ105" s="58"/>
      <c r="BK105" s="247"/>
      <c r="BL105" s="17" t="str">
        <f>IF(N105="","",IF(V105="",N105&amp;P105&amp;R105&amp;S105&amp;U105,IF(S105="","",N105&amp;P105&amp;R105&amp;S105&amp;U105&amp;V105&amp;X105)))</f>
        <v/>
      </c>
      <c r="BM105" s="17" t="str">
        <f>IF(N105="","",IF(S105="",N105&amp;P105&amp;R105&amp;S105,IF(S105="","",N105&amp;P105&amp;R105&amp;S105&amp;U105)))</f>
        <v/>
      </c>
      <c r="CG105" s="20" t="s">
        <v>499</v>
      </c>
      <c r="EB105" s="20"/>
      <c r="EC105" s="20"/>
      <c r="ED105" s="20"/>
      <c r="EE105" s="20"/>
      <c r="EF105" s="20"/>
      <c r="EG105" s="20"/>
      <c r="EH105" s="20"/>
      <c r="EI105" s="20"/>
      <c r="EJ105" s="20"/>
      <c r="EK105" s="20"/>
      <c r="EL105" s="20"/>
      <c r="EM105" s="20"/>
      <c r="EN105" s="20"/>
      <c r="EO105" s="20"/>
      <c r="EP105" s="20"/>
      <c r="EQ105" s="20"/>
      <c r="ER105" s="20"/>
      <c r="ES105" s="20"/>
      <c r="ET105" s="20" t="s">
        <v>497</v>
      </c>
      <c r="EU105" s="20" t="s">
        <v>495</v>
      </c>
    </row>
    <row r="106" spans="1:151" ht="15" hidden="1" customHeight="1">
      <c r="A106" s="30"/>
      <c r="B106" s="163"/>
      <c r="C106" s="1409"/>
      <c r="D106" s="1344"/>
      <c r="E106" s="1345"/>
      <c r="F106" s="1346"/>
      <c r="G106" s="1352"/>
      <c r="H106" s="973"/>
      <c r="I106" s="973"/>
      <c r="J106" s="973"/>
      <c r="K106" s="973"/>
      <c r="L106" s="974"/>
      <c r="M106" s="23" t="s">
        <v>368</v>
      </c>
      <c r="N106" s="953"/>
      <c r="O106" s="954"/>
      <c r="P106" s="969"/>
      <c r="Q106" s="970"/>
      <c r="R106" s="62" t="s">
        <v>77</v>
      </c>
      <c r="S106" s="969"/>
      <c r="T106" s="970"/>
      <c r="U106" s="63" t="s">
        <v>78</v>
      </c>
      <c r="V106" s="969"/>
      <c r="W106" s="970"/>
      <c r="X106" s="53" t="s">
        <v>79</v>
      </c>
      <c r="Y106" s="940"/>
      <c r="Z106" s="941"/>
      <c r="AA106" s="941"/>
      <c r="AB106" s="941"/>
      <c r="AC106" s="941"/>
      <c r="AD106" s="941"/>
      <c r="AE106" s="941"/>
      <c r="AF106" s="941"/>
      <c r="AG106" s="941"/>
      <c r="AH106" s="941"/>
      <c r="AI106" s="941"/>
      <c r="AJ106" s="941"/>
      <c r="AK106" s="941"/>
      <c r="AL106" s="941"/>
      <c r="AM106" s="942"/>
      <c r="AN106" s="20"/>
      <c r="AO106" s="173"/>
      <c r="AP106" s="20"/>
      <c r="AQ106" s="108"/>
      <c r="AR106" s="910"/>
      <c r="AS106" s="911"/>
      <c r="AT106" s="911"/>
      <c r="AU106" s="911"/>
      <c r="AV106" s="911"/>
      <c r="AW106" s="911"/>
      <c r="AX106" s="911"/>
      <c r="AY106" s="911"/>
      <c r="AZ106" s="911"/>
      <c r="BA106" s="911"/>
      <c r="BB106" s="911"/>
      <c r="BC106" s="911"/>
      <c r="BD106" s="911"/>
      <c r="BE106" s="911"/>
      <c r="BF106" s="911"/>
      <c r="BG106" s="912"/>
      <c r="BH106" s="20"/>
      <c r="BI106" s="58"/>
      <c r="BJ106" s="58"/>
      <c r="BK106" s="247"/>
      <c r="BL106" s="17" t="str">
        <f t="shared" ref="BL106:BL122" si="22">IF(N106="","",IF(V106="",N106&amp;P106&amp;R106&amp;S106&amp;U106,IF(S106="","",N106&amp;P106&amp;R106&amp;S106&amp;U106&amp;V106&amp;X106)))</f>
        <v/>
      </c>
      <c r="BM106" s="17" t="str">
        <f t="shared" ref="BM106:BM122" si="23">IF(N106="","",IF(S106="",N106&amp;P106&amp;R106&amp;S106,IF(S106="","",N106&amp;P106&amp;R106&amp;S106&amp;U106)))</f>
        <v/>
      </c>
      <c r="CG106" s="20" t="s">
        <v>500</v>
      </c>
      <c r="EB106" s="20"/>
      <c r="EC106" s="20"/>
      <c r="ED106" s="20"/>
      <c r="EE106" s="20"/>
      <c r="EF106" s="20"/>
      <c r="EG106" s="20"/>
      <c r="EH106" s="20"/>
      <c r="EI106" s="20"/>
      <c r="EJ106" s="20"/>
      <c r="EK106" s="20"/>
      <c r="EL106" s="20"/>
      <c r="EM106" s="20"/>
      <c r="EN106" s="20"/>
      <c r="EO106" s="20"/>
      <c r="EP106" s="20"/>
      <c r="EQ106" s="20"/>
      <c r="ER106" s="20"/>
      <c r="ES106" s="20"/>
      <c r="ET106" s="20" t="s">
        <v>498</v>
      </c>
      <c r="EU106" s="20" t="s">
        <v>496</v>
      </c>
    </row>
    <row r="107" spans="1:151" ht="15" hidden="1" customHeight="1">
      <c r="A107" s="30"/>
      <c r="B107" s="163"/>
      <c r="C107" s="1409"/>
      <c r="D107" s="1344"/>
      <c r="E107" s="1345"/>
      <c r="F107" s="1346"/>
      <c r="G107" s="1351" t="s">
        <v>371</v>
      </c>
      <c r="H107" s="971"/>
      <c r="I107" s="971"/>
      <c r="J107" s="971"/>
      <c r="K107" s="971"/>
      <c r="L107" s="972"/>
      <c r="M107" s="55" t="s">
        <v>367</v>
      </c>
      <c r="N107" s="1054"/>
      <c r="O107" s="1055"/>
      <c r="P107" s="945"/>
      <c r="Q107" s="946"/>
      <c r="R107" s="60" t="s">
        <v>77</v>
      </c>
      <c r="S107" s="945"/>
      <c r="T107" s="946"/>
      <c r="U107" s="61" t="s">
        <v>78</v>
      </c>
      <c r="V107" s="945"/>
      <c r="W107" s="946"/>
      <c r="X107" s="54" t="s">
        <v>79</v>
      </c>
      <c r="Y107" s="937"/>
      <c r="Z107" s="938"/>
      <c r="AA107" s="938"/>
      <c r="AB107" s="938"/>
      <c r="AC107" s="938"/>
      <c r="AD107" s="938"/>
      <c r="AE107" s="938"/>
      <c r="AF107" s="938"/>
      <c r="AG107" s="938"/>
      <c r="AH107" s="938"/>
      <c r="AI107" s="938"/>
      <c r="AJ107" s="938"/>
      <c r="AK107" s="938"/>
      <c r="AL107" s="938"/>
      <c r="AM107" s="939"/>
      <c r="AN107" s="20"/>
      <c r="AO107" s="173"/>
      <c r="AP107" s="20"/>
      <c r="AQ107" s="108"/>
      <c r="AR107" s="910"/>
      <c r="AS107" s="911"/>
      <c r="AT107" s="911"/>
      <c r="AU107" s="911"/>
      <c r="AV107" s="911"/>
      <c r="AW107" s="911"/>
      <c r="AX107" s="911"/>
      <c r="AY107" s="911"/>
      <c r="AZ107" s="911"/>
      <c r="BA107" s="911"/>
      <c r="BB107" s="911"/>
      <c r="BC107" s="911"/>
      <c r="BD107" s="911"/>
      <c r="BE107" s="911"/>
      <c r="BF107" s="911"/>
      <c r="BG107" s="912"/>
      <c r="BH107" s="20"/>
      <c r="BI107" s="58"/>
      <c r="BJ107" s="58"/>
      <c r="BK107" s="247"/>
      <c r="BL107" s="17" t="str">
        <f t="shared" si="22"/>
        <v/>
      </c>
      <c r="BM107" s="17" t="str">
        <f t="shared" si="23"/>
        <v/>
      </c>
      <c r="CG107" s="20" t="s">
        <v>501</v>
      </c>
      <c r="EB107" s="20"/>
      <c r="EC107" s="20"/>
      <c r="ED107" s="20"/>
      <c r="EE107" s="20"/>
      <c r="EF107" s="20"/>
      <c r="EG107" s="20"/>
      <c r="EH107" s="20"/>
      <c r="EI107" s="20"/>
      <c r="EJ107" s="20"/>
      <c r="EK107" s="20"/>
      <c r="EL107" s="20"/>
      <c r="EM107" s="20"/>
      <c r="EN107" s="20"/>
      <c r="EO107" s="20"/>
      <c r="EP107" s="20"/>
      <c r="EQ107" s="20"/>
      <c r="ER107" s="20"/>
      <c r="ES107" s="20"/>
      <c r="ET107" s="20" t="s">
        <v>499</v>
      </c>
      <c r="EU107" s="20" t="s">
        <v>497</v>
      </c>
    </row>
    <row r="108" spans="1:151" ht="15" hidden="1" customHeight="1">
      <c r="A108" s="30"/>
      <c r="B108" s="163"/>
      <c r="C108" s="1409"/>
      <c r="D108" s="1344"/>
      <c r="E108" s="1345"/>
      <c r="F108" s="1346"/>
      <c r="G108" s="1352"/>
      <c r="H108" s="973"/>
      <c r="I108" s="973"/>
      <c r="J108" s="973"/>
      <c r="K108" s="973"/>
      <c r="L108" s="974"/>
      <c r="M108" s="23" t="s">
        <v>368</v>
      </c>
      <c r="N108" s="953"/>
      <c r="O108" s="954"/>
      <c r="P108" s="969"/>
      <c r="Q108" s="970"/>
      <c r="R108" s="62" t="s">
        <v>77</v>
      </c>
      <c r="S108" s="969"/>
      <c r="T108" s="970"/>
      <c r="U108" s="63" t="s">
        <v>78</v>
      </c>
      <c r="V108" s="969"/>
      <c r="W108" s="970"/>
      <c r="X108" s="53" t="s">
        <v>79</v>
      </c>
      <c r="Y108" s="940"/>
      <c r="Z108" s="941"/>
      <c r="AA108" s="941"/>
      <c r="AB108" s="941"/>
      <c r="AC108" s="941"/>
      <c r="AD108" s="941"/>
      <c r="AE108" s="941"/>
      <c r="AF108" s="941"/>
      <c r="AG108" s="941"/>
      <c r="AH108" s="941"/>
      <c r="AI108" s="941"/>
      <c r="AJ108" s="941"/>
      <c r="AK108" s="941"/>
      <c r="AL108" s="941"/>
      <c r="AM108" s="942"/>
      <c r="AN108" s="20"/>
      <c r="AO108" s="173"/>
      <c r="AP108" s="20"/>
      <c r="AQ108" s="108"/>
      <c r="AR108" s="1235" t="s">
        <v>2994</v>
      </c>
      <c r="AS108" s="1236"/>
      <c r="AT108" s="1236"/>
      <c r="AU108" s="1236"/>
      <c r="AV108" s="1236"/>
      <c r="AW108" s="1236"/>
      <c r="AX108" s="1236"/>
      <c r="AY108" s="1236"/>
      <c r="AZ108" s="1236"/>
      <c r="BA108" s="1236"/>
      <c r="BB108" s="1236"/>
      <c r="BC108" s="1236"/>
      <c r="BD108" s="1236"/>
      <c r="BE108" s="1236"/>
      <c r="BF108" s="1236"/>
      <c r="BG108" s="1237"/>
      <c r="BH108" s="20"/>
      <c r="BI108" s="58"/>
      <c r="BJ108" s="58"/>
      <c r="BK108" s="247"/>
      <c r="BL108" s="17" t="str">
        <f t="shared" si="22"/>
        <v/>
      </c>
      <c r="BM108" s="17" t="str">
        <f t="shared" si="23"/>
        <v/>
      </c>
      <c r="CG108" s="20" t="s">
        <v>502</v>
      </c>
      <c r="EB108" s="20"/>
      <c r="EC108" s="20"/>
      <c r="ED108" s="20"/>
      <c r="EE108" s="20"/>
      <c r="EF108" s="20"/>
      <c r="EG108" s="20"/>
      <c r="EH108" s="20"/>
      <c r="EI108" s="20"/>
      <c r="EJ108" s="20"/>
      <c r="EK108" s="20"/>
      <c r="EL108" s="20"/>
      <c r="EM108" s="20"/>
      <c r="EN108" s="20"/>
      <c r="EO108" s="20"/>
      <c r="EP108" s="20"/>
      <c r="EQ108" s="20"/>
      <c r="ER108" s="20"/>
      <c r="ES108" s="20"/>
      <c r="ET108" s="20" t="s">
        <v>500</v>
      </c>
      <c r="EU108" s="20" t="s">
        <v>498</v>
      </c>
    </row>
    <row r="109" spans="1:151" ht="15" hidden="1" customHeight="1">
      <c r="A109" s="30"/>
      <c r="B109" s="163"/>
      <c r="C109" s="1409"/>
      <c r="D109" s="1344"/>
      <c r="E109" s="1345"/>
      <c r="F109" s="1346"/>
      <c r="G109" s="1351" t="s">
        <v>372</v>
      </c>
      <c r="H109" s="971"/>
      <c r="I109" s="971"/>
      <c r="J109" s="971"/>
      <c r="K109" s="971"/>
      <c r="L109" s="972"/>
      <c r="M109" s="55" t="s">
        <v>367</v>
      </c>
      <c r="N109" s="1054"/>
      <c r="O109" s="1055"/>
      <c r="P109" s="945"/>
      <c r="Q109" s="946"/>
      <c r="R109" s="60" t="s">
        <v>77</v>
      </c>
      <c r="S109" s="945"/>
      <c r="T109" s="946"/>
      <c r="U109" s="61" t="s">
        <v>78</v>
      </c>
      <c r="V109" s="945"/>
      <c r="W109" s="946"/>
      <c r="X109" s="54" t="s">
        <v>79</v>
      </c>
      <c r="Y109" s="937"/>
      <c r="Z109" s="938"/>
      <c r="AA109" s="938"/>
      <c r="AB109" s="938"/>
      <c r="AC109" s="938"/>
      <c r="AD109" s="938"/>
      <c r="AE109" s="938"/>
      <c r="AF109" s="938"/>
      <c r="AG109" s="938"/>
      <c r="AH109" s="938"/>
      <c r="AI109" s="938"/>
      <c r="AJ109" s="938"/>
      <c r="AK109" s="938"/>
      <c r="AL109" s="938"/>
      <c r="AM109" s="939"/>
      <c r="AN109" s="20"/>
      <c r="AO109" s="173"/>
      <c r="AP109" s="20"/>
      <c r="AQ109" s="108"/>
      <c r="AR109" s="910" t="s">
        <v>2995</v>
      </c>
      <c r="AS109" s="911"/>
      <c r="AT109" s="911"/>
      <c r="AU109" s="911"/>
      <c r="AV109" s="911"/>
      <c r="AW109" s="911"/>
      <c r="AX109" s="911"/>
      <c r="AY109" s="911"/>
      <c r="AZ109" s="911"/>
      <c r="BA109" s="911"/>
      <c r="BB109" s="911"/>
      <c r="BC109" s="911"/>
      <c r="BD109" s="911"/>
      <c r="BE109" s="911"/>
      <c r="BF109" s="911"/>
      <c r="BG109" s="912"/>
      <c r="BH109" s="20"/>
      <c r="BI109" s="58"/>
      <c r="BJ109" s="58"/>
      <c r="BK109" s="247"/>
      <c r="BL109" s="17" t="str">
        <f t="shared" si="22"/>
        <v/>
      </c>
      <c r="BM109" s="17" t="str">
        <f t="shared" si="23"/>
        <v/>
      </c>
      <c r="CG109" s="20" t="s">
        <v>503</v>
      </c>
      <c r="EB109" s="20"/>
      <c r="EC109" s="20"/>
      <c r="ED109" s="20"/>
      <c r="EE109" s="20"/>
      <c r="EF109" s="20"/>
      <c r="EG109" s="20"/>
      <c r="EH109" s="20"/>
      <c r="EI109" s="20"/>
      <c r="EJ109" s="20"/>
      <c r="EK109" s="20"/>
      <c r="EL109" s="20"/>
      <c r="EM109" s="20"/>
      <c r="EN109" s="20"/>
      <c r="EO109" s="20"/>
      <c r="EP109" s="20"/>
      <c r="EQ109" s="20"/>
      <c r="ER109" s="20"/>
      <c r="ES109" s="20"/>
      <c r="ET109" s="20" t="s">
        <v>501</v>
      </c>
      <c r="EU109" s="20" t="s">
        <v>499</v>
      </c>
    </row>
    <row r="110" spans="1:151" ht="15" hidden="1" customHeight="1" thickBot="1">
      <c r="A110" s="30"/>
      <c r="B110" s="163"/>
      <c r="C110" s="1409"/>
      <c r="D110" s="1344"/>
      <c r="E110" s="1345"/>
      <c r="F110" s="1346"/>
      <c r="G110" s="1352"/>
      <c r="H110" s="973"/>
      <c r="I110" s="973"/>
      <c r="J110" s="973"/>
      <c r="K110" s="973"/>
      <c r="L110" s="974"/>
      <c r="M110" s="23" t="s">
        <v>368</v>
      </c>
      <c r="N110" s="953"/>
      <c r="O110" s="954"/>
      <c r="P110" s="969"/>
      <c r="Q110" s="970"/>
      <c r="R110" s="62" t="s">
        <v>77</v>
      </c>
      <c r="S110" s="969"/>
      <c r="T110" s="970"/>
      <c r="U110" s="63" t="s">
        <v>78</v>
      </c>
      <c r="V110" s="969"/>
      <c r="W110" s="970"/>
      <c r="X110" s="53" t="s">
        <v>79</v>
      </c>
      <c r="Y110" s="940"/>
      <c r="Z110" s="941"/>
      <c r="AA110" s="941"/>
      <c r="AB110" s="941"/>
      <c r="AC110" s="941"/>
      <c r="AD110" s="941"/>
      <c r="AE110" s="941"/>
      <c r="AF110" s="941"/>
      <c r="AG110" s="941"/>
      <c r="AH110" s="941"/>
      <c r="AI110" s="941"/>
      <c r="AJ110" s="941"/>
      <c r="AK110" s="941"/>
      <c r="AL110" s="941"/>
      <c r="AM110" s="942"/>
      <c r="AN110" s="20"/>
      <c r="AO110" s="173"/>
      <c r="AP110" s="20"/>
      <c r="AQ110" s="108"/>
      <c r="AR110" s="913"/>
      <c r="AS110" s="914"/>
      <c r="AT110" s="914"/>
      <c r="AU110" s="914"/>
      <c r="AV110" s="914"/>
      <c r="AW110" s="914"/>
      <c r="AX110" s="914"/>
      <c r="AY110" s="914"/>
      <c r="AZ110" s="914"/>
      <c r="BA110" s="914"/>
      <c r="BB110" s="914"/>
      <c r="BC110" s="914"/>
      <c r="BD110" s="914"/>
      <c r="BE110" s="914"/>
      <c r="BF110" s="914"/>
      <c r="BG110" s="915"/>
      <c r="BH110" s="20"/>
      <c r="BI110" s="58"/>
      <c r="BJ110" s="58"/>
      <c r="BK110" s="247"/>
      <c r="BL110" s="17" t="str">
        <f t="shared" si="22"/>
        <v/>
      </c>
      <c r="BM110" s="17" t="str">
        <f t="shared" si="23"/>
        <v/>
      </c>
      <c r="CG110" s="20" t="s">
        <v>504</v>
      </c>
      <c r="EB110" s="20"/>
      <c r="EC110" s="20"/>
      <c r="ED110" s="20"/>
      <c r="EE110" s="20"/>
      <c r="EF110" s="20"/>
      <c r="EG110" s="20"/>
      <c r="EH110" s="20"/>
      <c r="EI110" s="20"/>
      <c r="EJ110" s="20"/>
      <c r="EK110" s="20"/>
      <c r="EL110" s="20"/>
      <c r="EM110" s="20"/>
      <c r="EN110" s="20"/>
      <c r="EO110" s="20"/>
      <c r="EP110" s="20"/>
      <c r="EQ110" s="20"/>
      <c r="ER110" s="20"/>
      <c r="ES110" s="20"/>
      <c r="ET110" s="20" t="s">
        <v>502</v>
      </c>
      <c r="EU110" s="20" t="s">
        <v>500</v>
      </c>
    </row>
    <row r="111" spans="1:151" ht="15" hidden="1" customHeight="1" thickTop="1">
      <c r="A111" s="30"/>
      <c r="B111" s="163"/>
      <c r="C111" s="1409"/>
      <c r="D111" s="1344"/>
      <c r="E111" s="1345"/>
      <c r="F111" s="1346"/>
      <c r="G111" s="1351" t="s">
        <v>373</v>
      </c>
      <c r="H111" s="971"/>
      <c r="I111" s="971"/>
      <c r="J111" s="971"/>
      <c r="K111" s="971"/>
      <c r="L111" s="972"/>
      <c r="M111" s="55" t="s">
        <v>367</v>
      </c>
      <c r="N111" s="1054"/>
      <c r="O111" s="1055"/>
      <c r="P111" s="945"/>
      <c r="Q111" s="946"/>
      <c r="R111" s="60" t="s">
        <v>77</v>
      </c>
      <c r="S111" s="945"/>
      <c r="T111" s="946"/>
      <c r="U111" s="61" t="s">
        <v>78</v>
      </c>
      <c r="V111" s="945"/>
      <c r="W111" s="946"/>
      <c r="X111" s="54" t="s">
        <v>79</v>
      </c>
      <c r="Y111" s="937"/>
      <c r="Z111" s="938"/>
      <c r="AA111" s="938"/>
      <c r="AB111" s="938"/>
      <c r="AC111" s="938"/>
      <c r="AD111" s="938"/>
      <c r="AE111" s="938"/>
      <c r="AF111" s="938"/>
      <c r="AG111" s="938"/>
      <c r="AH111" s="938"/>
      <c r="AI111" s="938"/>
      <c r="AJ111" s="938"/>
      <c r="AK111" s="938"/>
      <c r="AL111" s="938"/>
      <c r="AM111" s="939"/>
      <c r="AN111" s="20"/>
      <c r="AO111" s="173"/>
      <c r="AP111" s="20"/>
      <c r="AQ111" s="58"/>
      <c r="AR111" s="20"/>
      <c r="AS111" s="20"/>
      <c r="AT111" s="20"/>
      <c r="AU111" s="20"/>
      <c r="AV111" s="20"/>
      <c r="AW111" s="20"/>
      <c r="AX111" s="20"/>
      <c r="AY111" s="20"/>
      <c r="AZ111" s="20"/>
      <c r="BA111" s="20"/>
      <c r="BB111" s="20"/>
      <c r="BC111" s="20"/>
      <c r="BD111" s="20"/>
      <c r="BE111" s="20"/>
      <c r="BF111" s="20"/>
      <c r="BG111" s="20"/>
      <c r="BH111" s="20"/>
      <c r="BI111" s="58"/>
      <c r="BJ111" s="58"/>
      <c r="BK111" s="247"/>
      <c r="BL111" s="17" t="str">
        <f t="shared" si="22"/>
        <v/>
      </c>
      <c r="BM111" s="17" t="str">
        <f t="shared" si="23"/>
        <v/>
      </c>
      <c r="CG111" s="20" t="s">
        <v>505</v>
      </c>
      <c r="EB111" s="20"/>
      <c r="EC111" s="20"/>
      <c r="ED111" s="20"/>
      <c r="EE111" s="20"/>
      <c r="EF111" s="20"/>
      <c r="EG111" s="20"/>
      <c r="EH111" s="20"/>
      <c r="EI111" s="20"/>
      <c r="EJ111" s="20"/>
      <c r="EK111" s="20"/>
      <c r="EL111" s="20"/>
      <c r="EM111" s="20"/>
      <c r="EN111" s="20"/>
      <c r="EO111" s="20"/>
      <c r="EP111" s="20"/>
      <c r="EQ111" s="20"/>
      <c r="ER111" s="20"/>
      <c r="ES111" s="20"/>
      <c r="ET111" s="20" t="s">
        <v>503</v>
      </c>
      <c r="EU111" s="20" t="s">
        <v>501</v>
      </c>
    </row>
    <row r="112" spans="1:151" ht="15" hidden="1" customHeight="1">
      <c r="A112" s="30"/>
      <c r="B112" s="163"/>
      <c r="C112" s="1409"/>
      <c r="D112" s="1344"/>
      <c r="E112" s="1345"/>
      <c r="F112" s="1346"/>
      <c r="G112" s="1352"/>
      <c r="H112" s="973"/>
      <c r="I112" s="973"/>
      <c r="J112" s="973"/>
      <c r="K112" s="973"/>
      <c r="L112" s="974"/>
      <c r="M112" s="23" t="s">
        <v>368</v>
      </c>
      <c r="N112" s="953"/>
      <c r="O112" s="954"/>
      <c r="P112" s="969"/>
      <c r="Q112" s="970"/>
      <c r="R112" s="62" t="s">
        <v>77</v>
      </c>
      <c r="S112" s="969"/>
      <c r="T112" s="970"/>
      <c r="U112" s="63" t="s">
        <v>78</v>
      </c>
      <c r="V112" s="969"/>
      <c r="W112" s="970"/>
      <c r="X112" s="53" t="s">
        <v>79</v>
      </c>
      <c r="Y112" s="940"/>
      <c r="Z112" s="941"/>
      <c r="AA112" s="941"/>
      <c r="AB112" s="941"/>
      <c r="AC112" s="941"/>
      <c r="AD112" s="941"/>
      <c r="AE112" s="941"/>
      <c r="AF112" s="941"/>
      <c r="AG112" s="941"/>
      <c r="AH112" s="941"/>
      <c r="AI112" s="941"/>
      <c r="AJ112" s="941"/>
      <c r="AK112" s="941"/>
      <c r="AL112" s="941"/>
      <c r="AM112" s="942"/>
      <c r="AN112" s="20"/>
      <c r="AO112" s="173"/>
      <c r="AP112" s="20"/>
      <c r="AQ112" s="58"/>
      <c r="AR112" s="20"/>
      <c r="AS112" s="20"/>
      <c r="AT112" s="20"/>
      <c r="AU112" s="20"/>
      <c r="AV112" s="20"/>
      <c r="AW112" s="20"/>
      <c r="AX112" s="20"/>
      <c r="AY112" s="20"/>
      <c r="AZ112" s="20"/>
      <c r="BA112" s="20"/>
      <c r="BB112" s="20"/>
      <c r="BC112" s="20"/>
      <c r="BD112" s="20"/>
      <c r="BE112" s="20"/>
      <c r="BF112" s="20"/>
      <c r="BG112" s="20"/>
      <c r="BH112" s="20"/>
      <c r="BI112" s="58"/>
      <c r="BJ112" s="58"/>
      <c r="BK112" s="247"/>
      <c r="BL112" s="17" t="str">
        <f t="shared" si="22"/>
        <v/>
      </c>
      <c r="BM112" s="17" t="str">
        <f t="shared" si="23"/>
        <v/>
      </c>
      <c r="CG112" s="20" t="s">
        <v>506</v>
      </c>
      <c r="EB112" s="20"/>
      <c r="EC112" s="20"/>
      <c r="ED112" s="20"/>
      <c r="EE112" s="20"/>
      <c r="EF112" s="20"/>
      <c r="EG112" s="20"/>
      <c r="EH112" s="20"/>
      <c r="EI112" s="20"/>
      <c r="EJ112" s="20"/>
      <c r="EK112" s="20"/>
      <c r="EL112" s="20"/>
      <c r="EM112" s="20"/>
      <c r="EN112" s="20"/>
      <c r="EO112" s="20"/>
      <c r="EP112" s="20"/>
      <c r="EQ112" s="20"/>
      <c r="ER112" s="20"/>
      <c r="ES112" s="20"/>
      <c r="ET112" s="20" t="s">
        <v>504</v>
      </c>
      <c r="EU112" s="20" t="s">
        <v>502</v>
      </c>
    </row>
    <row r="113" spans="1:151" ht="15" hidden="1" customHeight="1">
      <c r="A113" s="31"/>
      <c r="B113" s="165"/>
      <c r="C113" s="1409"/>
      <c r="D113" s="1344"/>
      <c r="E113" s="1345"/>
      <c r="F113" s="1346"/>
      <c r="G113" s="1351" t="s">
        <v>374</v>
      </c>
      <c r="H113" s="971"/>
      <c r="I113" s="971"/>
      <c r="J113" s="971"/>
      <c r="K113" s="971"/>
      <c r="L113" s="972"/>
      <c r="M113" s="55" t="s">
        <v>367</v>
      </c>
      <c r="N113" s="1054"/>
      <c r="O113" s="1055"/>
      <c r="P113" s="945"/>
      <c r="Q113" s="946"/>
      <c r="R113" s="60" t="s">
        <v>77</v>
      </c>
      <c r="S113" s="945"/>
      <c r="T113" s="946"/>
      <c r="U113" s="61" t="s">
        <v>78</v>
      </c>
      <c r="V113" s="945"/>
      <c r="W113" s="946"/>
      <c r="X113" s="54" t="s">
        <v>79</v>
      </c>
      <c r="Y113" s="937"/>
      <c r="Z113" s="938"/>
      <c r="AA113" s="938"/>
      <c r="AB113" s="938"/>
      <c r="AC113" s="938"/>
      <c r="AD113" s="938"/>
      <c r="AE113" s="938"/>
      <c r="AF113" s="938"/>
      <c r="AG113" s="938"/>
      <c r="AH113" s="938"/>
      <c r="AI113" s="938"/>
      <c r="AJ113" s="938"/>
      <c r="AK113" s="938"/>
      <c r="AL113" s="938"/>
      <c r="AM113" s="939"/>
      <c r="AN113" s="20"/>
      <c r="AO113" s="173"/>
      <c r="AP113" s="20"/>
      <c r="AQ113" s="58"/>
      <c r="AR113" s="917" t="s">
        <v>2676</v>
      </c>
      <c r="AS113" s="917"/>
      <c r="AT113" s="917"/>
      <c r="AU113" s="917"/>
      <c r="AV113" s="917"/>
      <c r="AW113" s="917"/>
      <c r="AX113" s="917"/>
      <c r="AY113" s="917"/>
      <c r="AZ113" s="917"/>
      <c r="BA113" s="917"/>
      <c r="BB113" s="917"/>
      <c r="BC113" s="917"/>
      <c r="BD113" s="917"/>
      <c r="BE113" s="917"/>
      <c r="BF113" s="917"/>
      <c r="BG113" s="917"/>
      <c r="BH113" s="20"/>
      <c r="BI113" s="58"/>
      <c r="BJ113" s="58"/>
      <c r="BK113" s="247"/>
      <c r="BL113" s="17" t="str">
        <f t="shared" si="22"/>
        <v/>
      </c>
      <c r="BM113" s="17" t="str">
        <f t="shared" si="23"/>
        <v/>
      </c>
      <c r="CG113" s="20" t="s">
        <v>507</v>
      </c>
      <c r="EB113" s="20"/>
      <c r="EC113" s="20"/>
      <c r="ED113" s="20"/>
      <c r="EE113" s="20"/>
      <c r="EF113" s="20"/>
      <c r="EG113" s="20"/>
      <c r="EH113" s="20"/>
      <c r="EI113" s="20"/>
      <c r="EJ113" s="20"/>
      <c r="EK113" s="20"/>
      <c r="EL113" s="20"/>
      <c r="EM113" s="20"/>
      <c r="EN113" s="20"/>
      <c r="EO113" s="20"/>
      <c r="EP113" s="20"/>
      <c r="EQ113" s="20"/>
      <c r="ER113" s="20"/>
      <c r="ES113" s="20"/>
      <c r="ET113" s="20" t="s">
        <v>505</v>
      </c>
      <c r="EU113" s="20" t="s">
        <v>503</v>
      </c>
    </row>
    <row r="114" spans="1:151" ht="15" hidden="1" customHeight="1">
      <c r="A114" s="31"/>
      <c r="B114" s="165"/>
      <c r="C114" s="1409"/>
      <c r="D114" s="1344"/>
      <c r="E114" s="1345"/>
      <c r="F114" s="1346"/>
      <c r="G114" s="1352"/>
      <c r="H114" s="973"/>
      <c r="I114" s="973"/>
      <c r="J114" s="973"/>
      <c r="K114" s="973"/>
      <c r="L114" s="974"/>
      <c r="M114" s="23" t="s">
        <v>368</v>
      </c>
      <c r="N114" s="953"/>
      <c r="O114" s="954"/>
      <c r="P114" s="969"/>
      <c r="Q114" s="970"/>
      <c r="R114" s="62" t="s">
        <v>77</v>
      </c>
      <c r="S114" s="969"/>
      <c r="T114" s="970"/>
      <c r="U114" s="63" t="s">
        <v>78</v>
      </c>
      <c r="V114" s="969"/>
      <c r="W114" s="970"/>
      <c r="X114" s="53" t="s">
        <v>79</v>
      </c>
      <c r="Y114" s="940"/>
      <c r="Z114" s="941"/>
      <c r="AA114" s="941"/>
      <c r="AB114" s="941"/>
      <c r="AC114" s="941"/>
      <c r="AD114" s="941"/>
      <c r="AE114" s="941"/>
      <c r="AF114" s="941"/>
      <c r="AG114" s="941"/>
      <c r="AH114" s="941"/>
      <c r="AI114" s="941"/>
      <c r="AJ114" s="941"/>
      <c r="AK114" s="941"/>
      <c r="AL114" s="941"/>
      <c r="AM114" s="942"/>
      <c r="AN114" s="20"/>
      <c r="AO114" s="173"/>
      <c r="AP114" s="20"/>
      <c r="AQ114" s="58"/>
      <c r="AR114" s="917"/>
      <c r="AS114" s="917"/>
      <c r="AT114" s="917"/>
      <c r="AU114" s="917"/>
      <c r="AV114" s="917"/>
      <c r="AW114" s="917"/>
      <c r="AX114" s="917"/>
      <c r="AY114" s="917"/>
      <c r="AZ114" s="917"/>
      <c r="BA114" s="917"/>
      <c r="BB114" s="917"/>
      <c r="BC114" s="917"/>
      <c r="BD114" s="917"/>
      <c r="BE114" s="917"/>
      <c r="BF114" s="917"/>
      <c r="BG114" s="917"/>
      <c r="BH114" s="20"/>
      <c r="BI114" s="58"/>
      <c r="BJ114" s="58"/>
      <c r="BK114" s="247"/>
      <c r="BL114" s="17" t="str">
        <f t="shared" si="22"/>
        <v/>
      </c>
      <c r="BM114" s="17" t="str">
        <f t="shared" si="23"/>
        <v/>
      </c>
      <c r="CG114" s="20" t="s">
        <v>508</v>
      </c>
      <c r="EB114" s="20"/>
      <c r="EC114" s="20"/>
      <c r="ED114" s="20"/>
      <c r="EE114" s="20"/>
      <c r="EF114" s="20"/>
      <c r="EG114" s="20"/>
      <c r="EH114" s="20"/>
      <c r="EI114" s="20"/>
      <c r="EJ114" s="20"/>
      <c r="EK114" s="20"/>
      <c r="EL114" s="20"/>
      <c r="EM114" s="20"/>
      <c r="EN114" s="20"/>
      <c r="EO114" s="20"/>
      <c r="EP114" s="20"/>
      <c r="EQ114" s="20"/>
      <c r="ER114" s="20"/>
      <c r="ES114" s="20"/>
      <c r="ET114" s="20" t="s">
        <v>506</v>
      </c>
      <c r="EU114" s="20" t="s">
        <v>504</v>
      </c>
    </row>
    <row r="115" spans="1:151" ht="15" hidden="1" customHeight="1">
      <c r="A115" s="31"/>
      <c r="B115" s="165"/>
      <c r="C115" s="1409"/>
      <c r="D115" s="1344"/>
      <c r="E115" s="1345"/>
      <c r="F115" s="1346"/>
      <c r="G115" s="1351" t="s">
        <v>375</v>
      </c>
      <c r="H115" s="971"/>
      <c r="I115" s="971"/>
      <c r="J115" s="971"/>
      <c r="K115" s="971"/>
      <c r="L115" s="972"/>
      <c r="M115" s="55" t="s">
        <v>367</v>
      </c>
      <c r="N115" s="1054"/>
      <c r="O115" s="1055"/>
      <c r="P115" s="945"/>
      <c r="Q115" s="946"/>
      <c r="R115" s="60" t="s">
        <v>77</v>
      </c>
      <c r="S115" s="945"/>
      <c r="T115" s="946"/>
      <c r="U115" s="61" t="s">
        <v>78</v>
      </c>
      <c r="V115" s="945"/>
      <c r="W115" s="946"/>
      <c r="X115" s="54" t="s">
        <v>79</v>
      </c>
      <c r="Y115" s="937"/>
      <c r="Z115" s="938"/>
      <c r="AA115" s="938"/>
      <c r="AB115" s="938"/>
      <c r="AC115" s="938"/>
      <c r="AD115" s="938"/>
      <c r="AE115" s="938"/>
      <c r="AF115" s="938"/>
      <c r="AG115" s="938"/>
      <c r="AH115" s="938"/>
      <c r="AI115" s="938"/>
      <c r="AJ115" s="938"/>
      <c r="AK115" s="938"/>
      <c r="AL115" s="938"/>
      <c r="AM115" s="939"/>
      <c r="AN115" s="20"/>
      <c r="AO115" s="173"/>
      <c r="AP115" s="20"/>
      <c r="AQ115" s="58"/>
      <c r="AR115" s="90"/>
      <c r="AS115" s="90"/>
      <c r="AT115" s="90"/>
      <c r="AU115" s="90"/>
      <c r="AV115" s="90"/>
      <c r="AW115" s="90"/>
      <c r="AX115" s="90"/>
      <c r="AY115" s="90"/>
      <c r="AZ115" s="90"/>
      <c r="BA115" s="90"/>
      <c r="BB115" s="90"/>
      <c r="BC115" s="90"/>
      <c r="BD115" s="90"/>
      <c r="BE115" s="20"/>
      <c r="BF115" s="20"/>
      <c r="BG115" s="20"/>
      <c r="BH115" s="20"/>
      <c r="BI115" s="58"/>
      <c r="BJ115" s="58"/>
      <c r="BK115" s="247"/>
      <c r="BL115" s="17" t="str">
        <f t="shared" si="22"/>
        <v/>
      </c>
      <c r="BM115" s="17" t="str">
        <f t="shared" si="23"/>
        <v/>
      </c>
      <c r="CG115" s="20" t="s">
        <v>509</v>
      </c>
      <c r="EB115" s="20"/>
      <c r="EC115" s="20"/>
      <c r="ED115" s="20"/>
      <c r="EE115" s="20"/>
      <c r="EF115" s="20"/>
      <c r="EG115" s="20"/>
      <c r="EH115" s="20"/>
      <c r="EI115" s="20"/>
      <c r="EJ115" s="20"/>
      <c r="EK115" s="20"/>
      <c r="EL115" s="20"/>
      <c r="EM115" s="20"/>
      <c r="EN115" s="20"/>
      <c r="EO115" s="20"/>
      <c r="EP115" s="20"/>
      <c r="EQ115" s="20"/>
      <c r="ER115" s="20"/>
      <c r="ES115" s="20"/>
      <c r="ET115" s="20" t="s">
        <v>507</v>
      </c>
      <c r="EU115" s="20" t="s">
        <v>505</v>
      </c>
    </row>
    <row r="116" spans="1:151" ht="15" hidden="1" customHeight="1">
      <c r="A116" s="31"/>
      <c r="B116" s="165"/>
      <c r="C116" s="1409"/>
      <c r="D116" s="1344"/>
      <c r="E116" s="1345"/>
      <c r="F116" s="1346"/>
      <c r="G116" s="1352"/>
      <c r="H116" s="973"/>
      <c r="I116" s="973"/>
      <c r="J116" s="973"/>
      <c r="K116" s="973"/>
      <c r="L116" s="974"/>
      <c r="M116" s="23" t="s">
        <v>368</v>
      </c>
      <c r="N116" s="953"/>
      <c r="O116" s="954"/>
      <c r="P116" s="969"/>
      <c r="Q116" s="970"/>
      <c r="R116" s="62" t="s">
        <v>77</v>
      </c>
      <c r="S116" s="969"/>
      <c r="T116" s="970"/>
      <c r="U116" s="63" t="s">
        <v>78</v>
      </c>
      <c r="V116" s="969"/>
      <c r="W116" s="970"/>
      <c r="X116" s="53" t="s">
        <v>79</v>
      </c>
      <c r="Y116" s="940"/>
      <c r="Z116" s="941"/>
      <c r="AA116" s="941"/>
      <c r="AB116" s="941"/>
      <c r="AC116" s="941"/>
      <c r="AD116" s="941"/>
      <c r="AE116" s="941"/>
      <c r="AF116" s="941"/>
      <c r="AG116" s="941"/>
      <c r="AH116" s="941"/>
      <c r="AI116" s="941"/>
      <c r="AJ116" s="941"/>
      <c r="AK116" s="941"/>
      <c r="AL116" s="941"/>
      <c r="AM116" s="942"/>
      <c r="AN116" s="20"/>
      <c r="AO116" s="173"/>
      <c r="AP116" s="20"/>
      <c r="AQ116" s="58"/>
      <c r="AR116" s="916" t="s">
        <v>2960</v>
      </c>
      <c r="AS116" s="916"/>
      <c r="AT116" s="916"/>
      <c r="AU116" s="916"/>
      <c r="AV116" s="916"/>
      <c r="AW116" s="916"/>
      <c r="AX116" s="916"/>
      <c r="AY116" s="916"/>
      <c r="AZ116" s="916"/>
      <c r="BA116" s="916"/>
      <c r="BB116" s="916"/>
      <c r="BC116" s="916"/>
      <c r="BD116" s="916"/>
      <c r="BE116" s="916"/>
      <c r="BF116" s="916"/>
      <c r="BG116" s="916"/>
      <c r="BH116" s="20"/>
      <c r="BI116" s="58"/>
      <c r="BJ116" s="58"/>
      <c r="BK116" s="247"/>
      <c r="BL116" s="17" t="str">
        <f t="shared" si="22"/>
        <v/>
      </c>
      <c r="BM116" s="17" t="str">
        <f t="shared" si="23"/>
        <v/>
      </c>
      <c r="CG116" s="20" t="s">
        <v>510</v>
      </c>
      <c r="EB116" s="20"/>
      <c r="EC116" s="20"/>
      <c r="ED116" s="20"/>
      <c r="EE116" s="20"/>
      <c r="EF116" s="20"/>
      <c r="EG116" s="20"/>
      <c r="EH116" s="20"/>
      <c r="EI116" s="20"/>
      <c r="EJ116" s="20"/>
      <c r="EK116" s="20"/>
      <c r="EL116" s="20"/>
      <c r="EM116" s="20"/>
      <c r="EN116" s="20"/>
      <c r="EO116" s="20"/>
      <c r="EP116" s="20"/>
      <c r="EQ116" s="20"/>
      <c r="ER116" s="20"/>
      <c r="ES116" s="20"/>
      <c r="ET116" s="20" t="s">
        <v>508</v>
      </c>
      <c r="EU116" s="20" t="s">
        <v>506</v>
      </c>
    </row>
    <row r="117" spans="1:151" ht="15" hidden="1" customHeight="1">
      <c r="A117" s="31"/>
      <c r="B117" s="165"/>
      <c r="C117" s="1409"/>
      <c r="D117" s="1344"/>
      <c r="E117" s="1345"/>
      <c r="F117" s="1346"/>
      <c r="G117" s="1351" t="s">
        <v>376</v>
      </c>
      <c r="H117" s="971"/>
      <c r="I117" s="971"/>
      <c r="J117" s="971"/>
      <c r="K117" s="971"/>
      <c r="L117" s="972"/>
      <c r="M117" s="55" t="s">
        <v>367</v>
      </c>
      <c r="N117" s="1054"/>
      <c r="O117" s="1055"/>
      <c r="P117" s="945"/>
      <c r="Q117" s="946"/>
      <c r="R117" s="60" t="s">
        <v>77</v>
      </c>
      <c r="S117" s="945"/>
      <c r="T117" s="946"/>
      <c r="U117" s="61" t="s">
        <v>78</v>
      </c>
      <c r="V117" s="945"/>
      <c r="W117" s="946"/>
      <c r="X117" s="54" t="s">
        <v>79</v>
      </c>
      <c r="Y117" s="937"/>
      <c r="Z117" s="938"/>
      <c r="AA117" s="938"/>
      <c r="AB117" s="938"/>
      <c r="AC117" s="938"/>
      <c r="AD117" s="938"/>
      <c r="AE117" s="938"/>
      <c r="AF117" s="938"/>
      <c r="AG117" s="938"/>
      <c r="AH117" s="938"/>
      <c r="AI117" s="938"/>
      <c r="AJ117" s="938"/>
      <c r="AK117" s="938"/>
      <c r="AL117" s="938"/>
      <c r="AM117" s="939"/>
      <c r="AN117" s="20"/>
      <c r="AO117" s="173"/>
      <c r="AP117" s="20"/>
      <c r="AQ117" s="58"/>
      <c r="AR117" s="916"/>
      <c r="AS117" s="916"/>
      <c r="AT117" s="916"/>
      <c r="AU117" s="916"/>
      <c r="AV117" s="916"/>
      <c r="AW117" s="916"/>
      <c r="AX117" s="916"/>
      <c r="AY117" s="916"/>
      <c r="AZ117" s="916"/>
      <c r="BA117" s="916"/>
      <c r="BB117" s="916"/>
      <c r="BC117" s="916"/>
      <c r="BD117" s="916"/>
      <c r="BE117" s="916"/>
      <c r="BF117" s="916"/>
      <c r="BG117" s="916"/>
      <c r="BH117" s="20"/>
      <c r="BI117" s="58"/>
      <c r="BJ117" s="58"/>
      <c r="BK117" s="247"/>
      <c r="BL117" s="17" t="str">
        <f t="shared" si="22"/>
        <v/>
      </c>
      <c r="BM117" s="17" t="str">
        <f t="shared" si="23"/>
        <v/>
      </c>
      <c r="CG117" s="20" t="s">
        <v>511</v>
      </c>
      <c r="EB117" s="20"/>
      <c r="EC117" s="20"/>
      <c r="ED117" s="20"/>
      <c r="EE117" s="20"/>
      <c r="EF117" s="20"/>
      <c r="EG117" s="20"/>
      <c r="EH117" s="20"/>
      <c r="EI117" s="20"/>
      <c r="EJ117" s="20"/>
      <c r="EK117" s="20"/>
      <c r="EL117" s="20"/>
      <c r="EM117" s="20"/>
      <c r="EN117" s="20"/>
      <c r="EO117" s="20"/>
      <c r="EP117" s="20"/>
      <c r="EQ117" s="20"/>
      <c r="ER117" s="20"/>
      <c r="ES117" s="20"/>
      <c r="ET117" s="20" t="s">
        <v>509</v>
      </c>
      <c r="EU117" s="20" t="s">
        <v>507</v>
      </c>
    </row>
    <row r="118" spans="1:151" ht="15" hidden="1" customHeight="1">
      <c r="A118" s="31"/>
      <c r="B118" s="165"/>
      <c r="C118" s="1409"/>
      <c r="D118" s="1344"/>
      <c r="E118" s="1345"/>
      <c r="F118" s="1346"/>
      <c r="G118" s="1352"/>
      <c r="H118" s="973"/>
      <c r="I118" s="973"/>
      <c r="J118" s="973"/>
      <c r="K118" s="973"/>
      <c r="L118" s="974"/>
      <c r="M118" s="23" t="s">
        <v>368</v>
      </c>
      <c r="N118" s="953"/>
      <c r="O118" s="954"/>
      <c r="P118" s="969"/>
      <c r="Q118" s="970"/>
      <c r="R118" s="62" t="s">
        <v>77</v>
      </c>
      <c r="S118" s="969"/>
      <c r="T118" s="970"/>
      <c r="U118" s="63" t="s">
        <v>78</v>
      </c>
      <c r="V118" s="969"/>
      <c r="W118" s="970"/>
      <c r="X118" s="53" t="s">
        <v>79</v>
      </c>
      <c r="Y118" s="940"/>
      <c r="Z118" s="941"/>
      <c r="AA118" s="941"/>
      <c r="AB118" s="941"/>
      <c r="AC118" s="941"/>
      <c r="AD118" s="941"/>
      <c r="AE118" s="941"/>
      <c r="AF118" s="941"/>
      <c r="AG118" s="941"/>
      <c r="AH118" s="941"/>
      <c r="AI118" s="941"/>
      <c r="AJ118" s="941"/>
      <c r="AK118" s="941"/>
      <c r="AL118" s="941"/>
      <c r="AM118" s="942"/>
      <c r="AN118" s="20"/>
      <c r="AO118" s="173"/>
      <c r="AP118" s="20"/>
      <c r="AQ118" s="58"/>
      <c r="AR118" s="916"/>
      <c r="AS118" s="916"/>
      <c r="AT118" s="916"/>
      <c r="AU118" s="916"/>
      <c r="AV118" s="916"/>
      <c r="AW118" s="916"/>
      <c r="AX118" s="916"/>
      <c r="AY118" s="916"/>
      <c r="AZ118" s="916"/>
      <c r="BA118" s="916"/>
      <c r="BB118" s="916"/>
      <c r="BC118" s="916"/>
      <c r="BD118" s="916"/>
      <c r="BE118" s="916"/>
      <c r="BF118" s="916"/>
      <c r="BG118" s="916"/>
      <c r="BH118" s="20"/>
      <c r="BI118" s="58"/>
      <c r="BJ118" s="58"/>
      <c r="BK118" s="247"/>
      <c r="BL118" s="17" t="str">
        <f t="shared" si="22"/>
        <v/>
      </c>
      <c r="BM118" s="17" t="str">
        <f t="shared" si="23"/>
        <v/>
      </c>
      <c r="CG118" s="20" t="s">
        <v>512</v>
      </c>
      <c r="EB118" s="20"/>
      <c r="EC118" s="20"/>
      <c r="ED118" s="20"/>
      <c r="EE118" s="20"/>
      <c r="EF118" s="20"/>
      <c r="EG118" s="20"/>
      <c r="EH118" s="20"/>
      <c r="EI118" s="20"/>
      <c r="EJ118" s="20"/>
      <c r="EK118" s="20"/>
      <c r="EL118" s="20"/>
      <c r="EM118" s="20"/>
      <c r="EN118" s="20"/>
      <c r="EO118" s="20"/>
      <c r="EP118" s="20"/>
      <c r="EQ118" s="20"/>
      <c r="ER118" s="20"/>
      <c r="ES118" s="20"/>
      <c r="ET118" s="20" t="s">
        <v>510</v>
      </c>
      <c r="EU118" s="20" t="s">
        <v>508</v>
      </c>
    </row>
    <row r="119" spans="1:151" ht="15" hidden="1" customHeight="1">
      <c r="A119" s="31"/>
      <c r="B119" s="165"/>
      <c r="C119" s="1409"/>
      <c r="D119" s="1344"/>
      <c r="E119" s="1345"/>
      <c r="F119" s="1346"/>
      <c r="G119" s="1351" t="s">
        <v>377</v>
      </c>
      <c r="H119" s="971"/>
      <c r="I119" s="971"/>
      <c r="J119" s="971"/>
      <c r="K119" s="971"/>
      <c r="L119" s="972"/>
      <c r="M119" s="55" t="s">
        <v>367</v>
      </c>
      <c r="N119" s="1054"/>
      <c r="O119" s="1055"/>
      <c r="P119" s="945"/>
      <c r="Q119" s="946"/>
      <c r="R119" s="60" t="s">
        <v>77</v>
      </c>
      <c r="S119" s="945"/>
      <c r="T119" s="946"/>
      <c r="U119" s="61" t="s">
        <v>78</v>
      </c>
      <c r="V119" s="945"/>
      <c r="W119" s="946"/>
      <c r="X119" s="54" t="s">
        <v>79</v>
      </c>
      <c r="Y119" s="937"/>
      <c r="Z119" s="938"/>
      <c r="AA119" s="938"/>
      <c r="AB119" s="938"/>
      <c r="AC119" s="938"/>
      <c r="AD119" s="938"/>
      <c r="AE119" s="938"/>
      <c r="AF119" s="938"/>
      <c r="AG119" s="938"/>
      <c r="AH119" s="938"/>
      <c r="AI119" s="938"/>
      <c r="AJ119" s="938"/>
      <c r="AK119" s="938"/>
      <c r="AL119" s="938"/>
      <c r="AM119" s="939"/>
      <c r="AN119" s="20"/>
      <c r="AO119" s="173"/>
      <c r="AP119" s="20"/>
      <c r="AQ119" s="58"/>
      <c r="AR119" s="916"/>
      <c r="AS119" s="916"/>
      <c r="AT119" s="916"/>
      <c r="AU119" s="916"/>
      <c r="AV119" s="916"/>
      <c r="AW119" s="916"/>
      <c r="AX119" s="916"/>
      <c r="AY119" s="916"/>
      <c r="AZ119" s="916"/>
      <c r="BA119" s="916"/>
      <c r="BB119" s="916"/>
      <c r="BC119" s="916"/>
      <c r="BD119" s="916"/>
      <c r="BE119" s="916"/>
      <c r="BF119" s="916"/>
      <c r="BG119" s="916"/>
      <c r="BH119" s="20"/>
      <c r="BI119" s="58"/>
      <c r="BJ119" s="58"/>
      <c r="BK119" s="247"/>
      <c r="BL119" s="17" t="str">
        <f t="shared" si="22"/>
        <v/>
      </c>
      <c r="BM119" s="17" t="str">
        <f t="shared" si="23"/>
        <v/>
      </c>
      <c r="CG119" s="20" t="s">
        <v>513</v>
      </c>
      <c r="EB119" s="20"/>
      <c r="EC119" s="20"/>
      <c r="ED119" s="20"/>
      <c r="EE119" s="20"/>
      <c r="EF119" s="20"/>
      <c r="EG119" s="20"/>
      <c r="EH119" s="20"/>
      <c r="EI119" s="20"/>
      <c r="EJ119" s="20"/>
      <c r="EK119" s="20"/>
      <c r="EL119" s="20"/>
      <c r="EM119" s="20"/>
      <c r="EN119" s="20"/>
      <c r="EO119" s="20"/>
      <c r="EP119" s="20"/>
      <c r="EQ119" s="20"/>
      <c r="ER119" s="20"/>
      <c r="ES119" s="20"/>
      <c r="ET119" s="20" t="s">
        <v>511</v>
      </c>
      <c r="EU119" s="20" t="s">
        <v>509</v>
      </c>
    </row>
    <row r="120" spans="1:151" ht="15" hidden="1" customHeight="1">
      <c r="A120" s="31"/>
      <c r="B120" s="165"/>
      <c r="C120" s="1409"/>
      <c r="D120" s="1344"/>
      <c r="E120" s="1345"/>
      <c r="F120" s="1346"/>
      <c r="G120" s="1352"/>
      <c r="H120" s="973"/>
      <c r="I120" s="973"/>
      <c r="J120" s="973"/>
      <c r="K120" s="973"/>
      <c r="L120" s="974"/>
      <c r="M120" s="23" t="s">
        <v>368</v>
      </c>
      <c r="N120" s="953"/>
      <c r="O120" s="954"/>
      <c r="P120" s="969"/>
      <c r="Q120" s="970"/>
      <c r="R120" s="62" t="s">
        <v>77</v>
      </c>
      <c r="S120" s="969"/>
      <c r="T120" s="970"/>
      <c r="U120" s="63" t="s">
        <v>78</v>
      </c>
      <c r="V120" s="969"/>
      <c r="W120" s="970"/>
      <c r="X120" s="53" t="s">
        <v>79</v>
      </c>
      <c r="Y120" s="940"/>
      <c r="Z120" s="941"/>
      <c r="AA120" s="941"/>
      <c r="AB120" s="941"/>
      <c r="AC120" s="941"/>
      <c r="AD120" s="941"/>
      <c r="AE120" s="941"/>
      <c r="AF120" s="941"/>
      <c r="AG120" s="941"/>
      <c r="AH120" s="941"/>
      <c r="AI120" s="941"/>
      <c r="AJ120" s="941"/>
      <c r="AK120" s="941"/>
      <c r="AL120" s="941"/>
      <c r="AM120" s="942"/>
      <c r="AN120" s="20"/>
      <c r="AO120" s="173"/>
      <c r="AP120" s="20"/>
      <c r="AQ120" s="58"/>
      <c r="AR120" s="916"/>
      <c r="AS120" s="916"/>
      <c r="AT120" s="916"/>
      <c r="AU120" s="916"/>
      <c r="AV120" s="916"/>
      <c r="AW120" s="916"/>
      <c r="AX120" s="916"/>
      <c r="AY120" s="916"/>
      <c r="AZ120" s="916"/>
      <c r="BA120" s="916"/>
      <c r="BB120" s="916"/>
      <c r="BC120" s="916"/>
      <c r="BD120" s="916"/>
      <c r="BE120" s="916"/>
      <c r="BF120" s="916"/>
      <c r="BG120" s="916"/>
      <c r="BH120" s="20"/>
      <c r="BI120" s="58"/>
      <c r="BJ120" s="58"/>
      <c r="BK120" s="247"/>
      <c r="BL120" s="17" t="str">
        <f t="shared" si="22"/>
        <v/>
      </c>
      <c r="BM120" s="17" t="str">
        <f t="shared" si="23"/>
        <v/>
      </c>
      <c r="CG120" s="20" t="s">
        <v>514</v>
      </c>
      <c r="EB120" s="20"/>
      <c r="EC120" s="20"/>
      <c r="ED120" s="20"/>
      <c r="EE120" s="20"/>
      <c r="EF120" s="20"/>
      <c r="EG120" s="20"/>
      <c r="EH120" s="20"/>
      <c r="EI120" s="20"/>
      <c r="EJ120" s="20"/>
      <c r="EK120" s="20"/>
      <c r="EL120" s="20"/>
      <c r="EM120" s="20"/>
      <c r="EN120" s="20"/>
      <c r="EO120" s="20"/>
      <c r="EP120" s="20"/>
      <c r="EQ120" s="20"/>
      <c r="ER120" s="20"/>
      <c r="ES120" s="20"/>
      <c r="ET120" s="20" t="s">
        <v>512</v>
      </c>
      <c r="EU120" s="20" t="s">
        <v>510</v>
      </c>
    </row>
    <row r="121" spans="1:151" ht="15" hidden="1" customHeight="1">
      <c r="A121" s="31"/>
      <c r="B121" s="165"/>
      <c r="C121" s="1409"/>
      <c r="D121" s="1344"/>
      <c r="E121" s="1345"/>
      <c r="F121" s="1346"/>
      <c r="G121" s="1351" t="s">
        <v>2504</v>
      </c>
      <c r="H121" s="971"/>
      <c r="I121" s="971"/>
      <c r="J121" s="971"/>
      <c r="K121" s="971"/>
      <c r="L121" s="972"/>
      <c r="M121" s="55" t="s">
        <v>367</v>
      </c>
      <c r="N121" s="1054"/>
      <c r="O121" s="1055"/>
      <c r="P121" s="945"/>
      <c r="Q121" s="946"/>
      <c r="R121" s="60" t="s">
        <v>77</v>
      </c>
      <c r="S121" s="945"/>
      <c r="T121" s="946"/>
      <c r="U121" s="61" t="s">
        <v>78</v>
      </c>
      <c r="V121" s="945"/>
      <c r="W121" s="946"/>
      <c r="X121" s="54" t="s">
        <v>79</v>
      </c>
      <c r="Y121" s="937"/>
      <c r="Z121" s="938"/>
      <c r="AA121" s="938"/>
      <c r="AB121" s="938"/>
      <c r="AC121" s="938"/>
      <c r="AD121" s="938"/>
      <c r="AE121" s="938"/>
      <c r="AF121" s="938"/>
      <c r="AG121" s="938"/>
      <c r="AH121" s="938"/>
      <c r="AI121" s="938"/>
      <c r="AJ121" s="938"/>
      <c r="AK121" s="938"/>
      <c r="AL121" s="938"/>
      <c r="AM121" s="939"/>
      <c r="AN121" s="20"/>
      <c r="AO121" s="173"/>
      <c r="AP121" s="20"/>
      <c r="AQ121" s="58"/>
      <c r="AR121" s="916"/>
      <c r="AS121" s="916"/>
      <c r="AT121" s="916"/>
      <c r="AU121" s="916"/>
      <c r="AV121" s="916"/>
      <c r="AW121" s="916"/>
      <c r="AX121" s="916"/>
      <c r="AY121" s="916"/>
      <c r="AZ121" s="916"/>
      <c r="BA121" s="916"/>
      <c r="BB121" s="916"/>
      <c r="BC121" s="916"/>
      <c r="BD121" s="916"/>
      <c r="BE121" s="916"/>
      <c r="BF121" s="916"/>
      <c r="BG121" s="916"/>
      <c r="BH121" s="20"/>
      <c r="BI121" s="58"/>
      <c r="BJ121" s="58"/>
      <c r="BK121" s="247"/>
      <c r="BL121" s="17" t="str">
        <f t="shared" si="22"/>
        <v/>
      </c>
      <c r="BM121" s="17" t="str">
        <f t="shared" si="23"/>
        <v/>
      </c>
      <c r="CG121" s="20" t="s">
        <v>515</v>
      </c>
      <c r="EB121" s="20"/>
      <c r="EC121" s="20"/>
      <c r="ED121" s="20"/>
      <c r="EE121" s="20"/>
      <c r="EF121" s="20"/>
      <c r="EG121" s="20"/>
      <c r="EH121" s="20"/>
      <c r="EI121" s="20"/>
      <c r="EJ121" s="20"/>
      <c r="EK121" s="20"/>
      <c r="EL121" s="20"/>
      <c r="EM121" s="20"/>
      <c r="EN121" s="20"/>
      <c r="EO121" s="20"/>
      <c r="EP121" s="20"/>
      <c r="EQ121" s="20"/>
      <c r="ER121" s="20"/>
      <c r="ES121" s="20"/>
      <c r="ET121" s="20" t="s">
        <v>513</v>
      </c>
      <c r="EU121" s="20" t="s">
        <v>511</v>
      </c>
    </row>
    <row r="122" spans="1:151" ht="15" hidden="1" customHeight="1">
      <c r="A122" s="31"/>
      <c r="B122" s="165"/>
      <c r="C122" s="1409"/>
      <c r="D122" s="1344"/>
      <c r="E122" s="1345"/>
      <c r="F122" s="1346"/>
      <c r="G122" s="1352"/>
      <c r="H122" s="973"/>
      <c r="I122" s="973"/>
      <c r="J122" s="973"/>
      <c r="K122" s="973"/>
      <c r="L122" s="974"/>
      <c r="M122" s="23" t="s">
        <v>368</v>
      </c>
      <c r="N122" s="953"/>
      <c r="O122" s="954"/>
      <c r="P122" s="969"/>
      <c r="Q122" s="970"/>
      <c r="R122" s="62" t="s">
        <v>77</v>
      </c>
      <c r="S122" s="969"/>
      <c r="T122" s="970"/>
      <c r="U122" s="63" t="s">
        <v>78</v>
      </c>
      <c r="V122" s="969"/>
      <c r="W122" s="970"/>
      <c r="X122" s="53" t="s">
        <v>79</v>
      </c>
      <c r="Y122" s="940"/>
      <c r="Z122" s="941"/>
      <c r="AA122" s="941"/>
      <c r="AB122" s="941"/>
      <c r="AC122" s="941"/>
      <c r="AD122" s="941"/>
      <c r="AE122" s="941"/>
      <c r="AF122" s="941"/>
      <c r="AG122" s="941"/>
      <c r="AH122" s="941"/>
      <c r="AI122" s="941"/>
      <c r="AJ122" s="941"/>
      <c r="AK122" s="941"/>
      <c r="AL122" s="941"/>
      <c r="AM122" s="942"/>
      <c r="AN122" s="20"/>
      <c r="AO122" s="173"/>
      <c r="AP122" s="20"/>
      <c r="AQ122" s="58"/>
      <c r="AR122" s="916"/>
      <c r="AS122" s="916"/>
      <c r="AT122" s="916"/>
      <c r="AU122" s="916"/>
      <c r="AV122" s="916"/>
      <c r="AW122" s="916"/>
      <c r="AX122" s="916"/>
      <c r="AY122" s="916"/>
      <c r="AZ122" s="916"/>
      <c r="BA122" s="916"/>
      <c r="BB122" s="916"/>
      <c r="BC122" s="916"/>
      <c r="BD122" s="916"/>
      <c r="BE122" s="916"/>
      <c r="BF122" s="916"/>
      <c r="BG122" s="916"/>
      <c r="BH122" s="20"/>
      <c r="BI122" s="58"/>
      <c r="BJ122" s="58"/>
      <c r="BK122" s="247"/>
      <c r="BL122" s="17" t="str">
        <f t="shared" si="22"/>
        <v/>
      </c>
      <c r="BM122" s="17" t="str">
        <f t="shared" si="23"/>
        <v/>
      </c>
      <c r="CG122" s="20" t="s">
        <v>516</v>
      </c>
      <c r="EB122" s="20"/>
      <c r="EC122" s="20"/>
      <c r="ED122" s="20"/>
      <c r="EE122" s="20"/>
      <c r="EF122" s="20"/>
      <c r="EG122" s="20"/>
      <c r="EH122" s="20"/>
      <c r="EI122" s="20"/>
      <c r="EJ122" s="20"/>
      <c r="EK122" s="20"/>
      <c r="EL122" s="20"/>
      <c r="EM122" s="20"/>
      <c r="EN122" s="20"/>
      <c r="EO122" s="20"/>
      <c r="EP122" s="20"/>
      <c r="EQ122" s="20"/>
      <c r="ER122" s="20"/>
      <c r="ES122" s="20"/>
      <c r="ET122" s="20" t="s">
        <v>514</v>
      </c>
      <c r="EU122" s="20" t="s">
        <v>512</v>
      </c>
    </row>
    <row r="123" spans="1:151" ht="15" customHeight="1" thickBot="1">
      <c r="A123" s="20"/>
      <c r="B123" s="165"/>
      <c r="C123" s="509"/>
      <c r="D123" s="509"/>
      <c r="E123" s="509"/>
      <c r="F123" s="50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20"/>
      <c r="AO123" s="173"/>
      <c r="AP123" s="20"/>
      <c r="AQ123" s="58"/>
      <c r="AR123" s="20"/>
      <c r="AS123" s="20"/>
      <c r="AT123" s="20"/>
      <c r="AU123" s="20"/>
      <c r="AV123" s="20"/>
      <c r="AW123" s="20"/>
      <c r="AX123" s="20"/>
      <c r="AY123" s="20"/>
      <c r="AZ123" s="20"/>
      <c r="BA123" s="20"/>
      <c r="BB123" s="20"/>
      <c r="BC123" s="20"/>
      <c r="BD123" s="20"/>
      <c r="BE123" s="20"/>
      <c r="BF123" s="20"/>
      <c r="BG123" s="20"/>
      <c r="BH123" s="20"/>
      <c r="BI123" s="58"/>
      <c r="BJ123" s="58"/>
      <c r="BK123" s="247"/>
      <c r="BL123" s="266"/>
      <c r="CG123" s="20" t="s">
        <v>517</v>
      </c>
      <c r="EB123" s="20"/>
      <c r="EC123" s="20"/>
      <c r="ED123" s="20"/>
      <c r="EE123" s="20"/>
      <c r="EF123" s="20"/>
      <c r="EG123" s="20"/>
      <c r="EH123" s="20"/>
      <c r="EI123" s="20"/>
      <c r="EJ123" s="20"/>
      <c r="EK123" s="20"/>
      <c r="EL123" s="20"/>
      <c r="EM123" s="20"/>
      <c r="EN123" s="20"/>
      <c r="EO123" s="20"/>
      <c r="EP123" s="20"/>
      <c r="EQ123" s="20"/>
      <c r="ER123" s="20"/>
      <c r="ES123" s="20"/>
      <c r="ET123" s="20" t="s">
        <v>515</v>
      </c>
      <c r="EU123" s="20" t="s">
        <v>513</v>
      </c>
    </row>
    <row r="124" spans="1:151" ht="15" hidden="1" customHeight="1">
      <c r="A124" s="31"/>
      <c r="B124" s="165"/>
      <c r="C124" s="967" t="s">
        <v>2401</v>
      </c>
      <c r="D124" s="613" t="s">
        <v>2657</v>
      </c>
      <c r="E124" s="614"/>
      <c r="F124" s="614"/>
      <c r="G124" s="614"/>
      <c r="H124" s="614"/>
      <c r="I124" s="614"/>
      <c r="J124" s="614"/>
      <c r="K124" s="614"/>
      <c r="L124" s="615"/>
      <c r="M124" s="947"/>
      <c r="N124" s="948"/>
      <c r="O124" s="948"/>
      <c r="P124" s="948"/>
      <c r="Q124" s="948"/>
      <c r="R124" s="948"/>
      <c r="S124" s="948"/>
      <c r="T124" s="949"/>
      <c r="U124" s="1046" t="s">
        <v>2660</v>
      </c>
      <c r="V124" s="1046"/>
      <c r="W124" s="1046"/>
      <c r="X124" s="1046"/>
      <c r="Y124" s="947"/>
      <c r="Z124" s="949"/>
      <c r="AA124" s="1347" t="s">
        <v>2799</v>
      </c>
      <c r="AB124" s="1347"/>
      <c r="AC124" s="1348"/>
      <c r="AD124" s="989"/>
      <c r="AE124" s="989"/>
      <c r="AF124" s="989"/>
      <c r="AG124" s="1053" t="s">
        <v>2800</v>
      </c>
      <c r="AH124" s="1053"/>
      <c r="AI124" s="1053"/>
      <c r="AJ124" s="1053"/>
      <c r="AK124" s="1053"/>
      <c r="AL124" s="1053"/>
      <c r="AM124" s="1053"/>
      <c r="AN124" s="20"/>
      <c r="AO124" s="173"/>
      <c r="AP124" s="20"/>
      <c r="AQ124" s="58"/>
      <c r="AR124" s="20"/>
      <c r="AS124" s="20"/>
      <c r="AT124" s="20"/>
      <c r="AU124" s="20"/>
      <c r="AV124" s="20"/>
      <c r="AW124" s="20"/>
      <c r="AX124" s="20"/>
      <c r="AY124" s="20"/>
      <c r="AZ124" s="20"/>
      <c r="BA124" s="20"/>
      <c r="BB124" s="20"/>
      <c r="BC124" s="20"/>
      <c r="BD124" s="20"/>
      <c r="BE124" s="20"/>
      <c r="BF124" s="20"/>
      <c r="BG124" s="20"/>
      <c r="BH124" s="20"/>
      <c r="BI124" s="58"/>
      <c r="BJ124" s="58"/>
      <c r="BK124" s="247"/>
      <c r="BL124" s="266"/>
      <c r="CG124" s="20" t="s">
        <v>518</v>
      </c>
      <c r="EB124" s="20"/>
      <c r="EC124" s="20"/>
      <c r="ED124" s="20"/>
      <c r="EE124" s="20"/>
      <c r="EF124" s="20"/>
      <c r="EG124" s="20"/>
      <c r="EH124" s="20"/>
      <c r="EI124" s="20"/>
      <c r="EJ124" s="20"/>
      <c r="EK124" s="20"/>
      <c r="EL124" s="20"/>
      <c r="EM124" s="20"/>
      <c r="EN124" s="20"/>
      <c r="EO124" s="20"/>
      <c r="EP124" s="20"/>
      <c r="EQ124" s="20"/>
      <c r="ER124" s="20"/>
      <c r="ES124" s="20"/>
      <c r="ET124" s="20" t="s">
        <v>516</v>
      </c>
      <c r="EU124" s="20" t="s">
        <v>514</v>
      </c>
    </row>
    <row r="125" spans="1:151" ht="15" hidden="1" customHeight="1">
      <c r="A125" s="31"/>
      <c r="B125" s="165"/>
      <c r="C125" s="968"/>
      <c r="D125" s="616"/>
      <c r="E125" s="617"/>
      <c r="F125" s="617"/>
      <c r="G125" s="617"/>
      <c r="H125" s="617"/>
      <c r="I125" s="617"/>
      <c r="J125" s="617"/>
      <c r="K125" s="617"/>
      <c r="L125" s="618"/>
      <c r="M125" s="950"/>
      <c r="N125" s="951"/>
      <c r="O125" s="951"/>
      <c r="P125" s="951"/>
      <c r="Q125" s="951"/>
      <c r="R125" s="951"/>
      <c r="S125" s="951"/>
      <c r="T125" s="952"/>
      <c r="U125" s="1036"/>
      <c r="V125" s="1036"/>
      <c r="W125" s="1036"/>
      <c r="X125" s="1036"/>
      <c r="Y125" s="950"/>
      <c r="Z125" s="952"/>
      <c r="AA125" s="1349"/>
      <c r="AB125" s="1349"/>
      <c r="AC125" s="1350"/>
      <c r="AD125" s="989"/>
      <c r="AE125" s="989"/>
      <c r="AF125" s="989"/>
      <c r="AG125" s="1053"/>
      <c r="AH125" s="1053"/>
      <c r="AI125" s="1053"/>
      <c r="AJ125" s="1053"/>
      <c r="AK125" s="1053"/>
      <c r="AL125" s="1053"/>
      <c r="AM125" s="1053"/>
      <c r="AN125" s="20"/>
      <c r="AO125" s="173"/>
      <c r="AP125" s="20"/>
      <c r="AQ125" s="58"/>
      <c r="AR125" s="20"/>
      <c r="AS125" s="20"/>
      <c r="AT125" s="20"/>
      <c r="AU125" s="20"/>
      <c r="AV125" s="20"/>
      <c r="AW125" s="20"/>
      <c r="AX125" s="20"/>
      <c r="AY125" s="20"/>
      <c r="AZ125" s="20"/>
      <c r="BA125" s="20"/>
      <c r="BB125" s="20"/>
      <c r="BC125" s="20"/>
      <c r="BD125" s="20"/>
      <c r="BE125" s="20"/>
      <c r="BF125" s="20"/>
      <c r="BG125" s="20"/>
      <c r="BH125" s="20"/>
      <c r="BI125" s="58"/>
      <c r="BJ125" s="58"/>
      <c r="BK125" s="247"/>
      <c r="BL125" s="266"/>
      <c r="CG125" s="20" t="s">
        <v>519</v>
      </c>
      <c r="EB125" s="20"/>
      <c r="EC125" s="20"/>
      <c r="ED125" s="20"/>
      <c r="EE125" s="20"/>
      <c r="EF125" s="20"/>
      <c r="EG125" s="20"/>
      <c r="EH125" s="20"/>
      <c r="EI125" s="20"/>
      <c r="EJ125" s="20"/>
      <c r="EK125" s="20"/>
      <c r="EL125" s="20"/>
      <c r="EM125" s="20"/>
      <c r="EN125" s="20"/>
      <c r="EO125" s="20"/>
      <c r="EP125" s="20"/>
      <c r="EQ125" s="20"/>
      <c r="ER125" s="20"/>
      <c r="ES125" s="20"/>
      <c r="ET125" s="20" t="s">
        <v>517</v>
      </c>
      <c r="EU125" s="20" t="s">
        <v>515</v>
      </c>
    </row>
    <row r="126" spans="1:151" ht="15" hidden="1" customHeight="1" thickBot="1">
      <c r="A126" s="31"/>
      <c r="B126" s="165"/>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20"/>
      <c r="AO126" s="173"/>
      <c r="AP126" s="20"/>
      <c r="AQ126" s="58"/>
      <c r="AR126" s="20"/>
      <c r="AS126" s="20"/>
      <c r="AT126" s="20"/>
      <c r="AU126" s="20"/>
      <c r="AV126" s="20"/>
      <c r="AW126" s="20"/>
      <c r="AX126" s="20"/>
      <c r="AY126" s="20"/>
      <c r="AZ126" s="20"/>
      <c r="BA126" s="20"/>
      <c r="BB126" s="20"/>
      <c r="BC126" s="20"/>
      <c r="BD126" s="20"/>
      <c r="BE126" s="20"/>
      <c r="BF126" s="20"/>
      <c r="BG126" s="20"/>
      <c r="BH126" s="20"/>
      <c r="BI126" s="58"/>
      <c r="BJ126" s="58"/>
      <c r="BK126" s="247"/>
      <c r="BL126" s="266"/>
      <c r="CG126" s="20" t="s">
        <v>520</v>
      </c>
      <c r="EB126" s="20"/>
      <c r="EC126" s="20"/>
      <c r="ED126" s="20"/>
      <c r="EE126" s="20"/>
      <c r="EF126" s="20"/>
      <c r="EG126" s="20"/>
      <c r="EH126" s="20"/>
      <c r="EI126" s="20"/>
      <c r="EJ126" s="20"/>
      <c r="EK126" s="20"/>
      <c r="EL126" s="20"/>
      <c r="EM126" s="20"/>
      <c r="EN126" s="20"/>
      <c r="EO126" s="20"/>
      <c r="EP126" s="20"/>
      <c r="EQ126" s="20"/>
      <c r="ER126" s="20"/>
      <c r="ES126" s="20"/>
      <c r="ET126" s="20" t="s">
        <v>518</v>
      </c>
      <c r="EU126" s="20" t="s">
        <v>516</v>
      </c>
    </row>
    <row r="127" spans="1:151" ht="15" customHeight="1">
      <c r="A127" s="20"/>
      <c r="B127" s="165"/>
      <c r="C127" s="961" t="s">
        <v>3775</v>
      </c>
      <c r="D127" s="962"/>
      <c r="E127" s="962"/>
      <c r="F127" s="962"/>
      <c r="G127" s="962"/>
      <c r="H127" s="962"/>
      <c r="I127" s="962"/>
      <c r="J127" s="962"/>
      <c r="K127" s="962"/>
      <c r="L127" s="962"/>
      <c r="M127" s="962"/>
      <c r="N127" s="962"/>
      <c r="O127" s="962"/>
      <c r="P127" s="962"/>
      <c r="Q127" s="962"/>
      <c r="R127" s="962"/>
      <c r="S127" s="962"/>
      <c r="T127" s="962"/>
      <c r="U127" s="962"/>
      <c r="V127" s="962"/>
      <c r="W127" s="962"/>
      <c r="X127" s="962"/>
      <c r="Y127" s="962"/>
      <c r="Z127" s="962"/>
      <c r="AA127" s="962"/>
      <c r="AB127" s="962"/>
      <c r="AC127" s="962"/>
      <c r="AD127" s="962"/>
      <c r="AE127" s="962"/>
      <c r="AF127" s="962"/>
      <c r="AG127" s="962"/>
      <c r="AH127" s="962"/>
      <c r="AI127" s="962"/>
      <c r="AJ127" s="962"/>
      <c r="AK127" s="962"/>
      <c r="AL127" s="962"/>
      <c r="AM127" s="963"/>
      <c r="AN127" s="20"/>
      <c r="AO127" s="173"/>
      <c r="AP127" s="20"/>
      <c r="AQ127" s="58"/>
      <c r="AR127" s="20"/>
      <c r="AS127" s="20"/>
      <c r="AT127" s="20"/>
      <c r="AU127" s="20"/>
      <c r="AV127" s="20"/>
      <c r="AW127" s="20"/>
      <c r="AX127" s="20"/>
      <c r="AY127" s="20"/>
      <c r="AZ127" s="20"/>
      <c r="BA127" s="20"/>
      <c r="BB127" s="20"/>
      <c r="BC127" s="20"/>
      <c r="BD127" s="20"/>
      <c r="BE127" s="20"/>
      <c r="BF127" s="20"/>
      <c r="BG127" s="20"/>
      <c r="BH127" s="20"/>
      <c r="BI127" s="58"/>
      <c r="BJ127" s="58"/>
      <c r="BK127" s="247"/>
      <c r="BL127" s="266"/>
      <c r="CG127" s="20" t="s">
        <v>521</v>
      </c>
      <c r="EB127" s="20"/>
      <c r="EC127" s="20"/>
      <c r="ED127" s="20"/>
      <c r="EE127" s="20"/>
      <c r="EF127" s="20"/>
      <c r="EG127" s="20"/>
      <c r="EH127" s="20"/>
      <c r="EI127" s="20"/>
      <c r="EJ127" s="20"/>
      <c r="EK127" s="20"/>
      <c r="EL127" s="20"/>
      <c r="EM127" s="20"/>
      <c r="EN127" s="20"/>
      <c r="EO127" s="20"/>
      <c r="EP127" s="20"/>
      <c r="EQ127" s="20"/>
      <c r="ER127" s="20"/>
      <c r="ES127" s="20"/>
      <c r="ET127" s="20" t="s">
        <v>519</v>
      </c>
      <c r="EU127" s="20" t="s">
        <v>517</v>
      </c>
    </row>
    <row r="128" spans="1:151" ht="15" customHeight="1" thickBot="1">
      <c r="A128" s="20"/>
      <c r="B128" s="165"/>
      <c r="C128" s="964"/>
      <c r="D128" s="965"/>
      <c r="E128" s="965"/>
      <c r="F128" s="965"/>
      <c r="G128" s="965"/>
      <c r="H128" s="965"/>
      <c r="I128" s="965"/>
      <c r="J128" s="965"/>
      <c r="K128" s="965"/>
      <c r="L128" s="965"/>
      <c r="M128" s="965"/>
      <c r="N128" s="965"/>
      <c r="O128" s="965"/>
      <c r="P128" s="965"/>
      <c r="Q128" s="965"/>
      <c r="R128" s="965"/>
      <c r="S128" s="965"/>
      <c r="T128" s="965"/>
      <c r="U128" s="965"/>
      <c r="V128" s="965"/>
      <c r="W128" s="965"/>
      <c r="X128" s="965"/>
      <c r="Y128" s="965"/>
      <c r="Z128" s="965"/>
      <c r="AA128" s="965"/>
      <c r="AB128" s="965"/>
      <c r="AC128" s="965"/>
      <c r="AD128" s="965"/>
      <c r="AE128" s="965"/>
      <c r="AF128" s="965"/>
      <c r="AG128" s="965"/>
      <c r="AH128" s="965"/>
      <c r="AI128" s="965"/>
      <c r="AJ128" s="965"/>
      <c r="AK128" s="965"/>
      <c r="AL128" s="965"/>
      <c r="AM128" s="966"/>
      <c r="AN128" s="20"/>
      <c r="AO128" s="173"/>
      <c r="AP128" s="20"/>
      <c r="AQ128" s="58"/>
      <c r="AR128" s="20"/>
      <c r="AS128" s="20"/>
      <c r="AT128" s="20"/>
      <c r="AU128" s="20"/>
      <c r="AV128" s="20"/>
      <c r="AW128" s="20"/>
      <c r="AX128" s="20"/>
      <c r="AY128" s="20"/>
      <c r="AZ128" s="20"/>
      <c r="BA128" s="20"/>
      <c r="BB128" s="20"/>
      <c r="BC128" s="20"/>
      <c r="BD128" s="20"/>
      <c r="BE128" s="20"/>
      <c r="BF128" s="20"/>
      <c r="BG128" s="20"/>
      <c r="BH128" s="20"/>
      <c r="BI128" s="58"/>
      <c r="BJ128" s="58"/>
      <c r="BK128" s="247"/>
      <c r="BL128" s="266"/>
      <c r="CG128" s="20" t="s">
        <v>522</v>
      </c>
      <c r="EB128" s="20"/>
      <c r="EC128" s="20"/>
      <c r="ED128" s="20"/>
      <c r="EE128" s="20"/>
      <c r="EF128" s="20"/>
      <c r="EG128" s="20"/>
      <c r="EH128" s="20"/>
      <c r="EI128" s="20"/>
      <c r="EJ128" s="20"/>
      <c r="EK128" s="20"/>
      <c r="EL128" s="20"/>
      <c r="EM128" s="20"/>
      <c r="EN128" s="20"/>
      <c r="EO128" s="20"/>
      <c r="EP128" s="20"/>
      <c r="EQ128" s="20"/>
      <c r="ER128" s="20"/>
      <c r="ES128" s="20"/>
      <c r="ET128" s="20" t="s">
        <v>520</v>
      </c>
      <c r="EU128" s="20" t="s">
        <v>518</v>
      </c>
    </row>
    <row r="129" spans="1:151" ht="15" customHeight="1" thickBot="1">
      <c r="A129" s="20"/>
      <c r="B129" s="165"/>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20"/>
      <c r="AO129" s="173"/>
      <c r="AP129" s="20"/>
      <c r="AQ129" s="58"/>
      <c r="AR129" s="20"/>
      <c r="AS129" s="20"/>
      <c r="AT129" s="20"/>
      <c r="AU129" s="20"/>
      <c r="AV129" s="20"/>
      <c r="AW129" s="20"/>
      <c r="AX129" s="20"/>
      <c r="AY129" s="20"/>
      <c r="AZ129" s="20"/>
      <c r="BA129" s="20"/>
      <c r="BB129" s="20"/>
      <c r="BC129" s="20"/>
      <c r="BD129" s="20"/>
      <c r="BE129" s="20"/>
      <c r="BF129" s="20"/>
      <c r="BG129" s="20"/>
      <c r="BH129" s="20"/>
      <c r="BI129" s="58"/>
      <c r="BJ129" s="58"/>
      <c r="BK129" s="247"/>
      <c r="BL129" s="266"/>
      <c r="CG129" s="20" t="s">
        <v>523</v>
      </c>
      <c r="EB129" s="20"/>
      <c r="EC129" s="20"/>
      <c r="ED129" s="20"/>
      <c r="EE129" s="20"/>
      <c r="EF129" s="20"/>
      <c r="EG129" s="20"/>
      <c r="EH129" s="20"/>
      <c r="EI129" s="20"/>
      <c r="EJ129" s="20"/>
      <c r="EK129" s="20"/>
      <c r="EL129" s="20"/>
      <c r="EM129" s="20"/>
      <c r="EN129" s="20"/>
      <c r="EO129" s="20"/>
      <c r="EP129" s="20"/>
      <c r="EQ129" s="20"/>
      <c r="ER129" s="20"/>
      <c r="ES129" s="20"/>
      <c r="ET129" s="20" t="s">
        <v>521</v>
      </c>
      <c r="EU129" s="20" t="s">
        <v>519</v>
      </c>
    </row>
    <row r="130" spans="1:151" ht="15" customHeight="1">
      <c r="A130" s="20"/>
      <c r="B130" s="165"/>
      <c r="C130" s="961" t="s">
        <v>3717</v>
      </c>
      <c r="D130" s="962"/>
      <c r="E130" s="962"/>
      <c r="F130" s="962"/>
      <c r="G130" s="962"/>
      <c r="H130" s="962"/>
      <c r="I130" s="962"/>
      <c r="J130" s="962"/>
      <c r="K130" s="962"/>
      <c r="L130" s="962"/>
      <c r="M130" s="962"/>
      <c r="N130" s="962"/>
      <c r="O130" s="962"/>
      <c r="P130" s="962"/>
      <c r="Q130" s="962"/>
      <c r="R130" s="962"/>
      <c r="S130" s="962"/>
      <c r="T130" s="962"/>
      <c r="U130" s="962"/>
      <c r="V130" s="962"/>
      <c r="W130" s="962"/>
      <c r="X130" s="962"/>
      <c r="Y130" s="962"/>
      <c r="Z130" s="962"/>
      <c r="AA130" s="962"/>
      <c r="AB130" s="962"/>
      <c r="AC130" s="962"/>
      <c r="AD130" s="962"/>
      <c r="AE130" s="962"/>
      <c r="AF130" s="962"/>
      <c r="AG130" s="962"/>
      <c r="AH130" s="962"/>
      <c r="AI130" s="962"/>
      <c r="AJ130" s="962"/>
      <c r="AK130" s="962"/>
      <c r="AL130" s="962"/>
      <c r="AM130" s="963"/>
      <c r="AN130" s="20"/>
      <c r="AO130" s="173"/>
      <c r="AP130" s="20"/>
      <c r="AQ130" s="58"/>
      <c r="AR130" s="35"/>
      <c r="AS130" s="35"/>
      <c r="AT130" s="35"/>
      <c r="AU130" s="35"/>
      <c r="AV130" s="35"/>
      <c r="AW130" s="35"/>
      <c r="AX130" s="35"/>
      <c r="AY130" s="35"/>
      <c r="AZ130" s="35"/>
      <c r="BA130" s="35"/>
      <c r="BB130" s="35"/>
      <c r="BC130" s="35"/>
      <c r="BD130" s="35"/>
      <c r="BE130" s="35"/>
      <c r="BF130" s="35"/>
      <c r="BG130" s="20"/>
      <c r="BH130" s="20"/>
      <c r="BI130" s="58"/>
      <c r="BJ130" s="58"/>
      <c r="BK130" s="247"/>
      <c r="BL130" s="266"/>
      <c r="CG130" s="20" t="s">
        <v>524</v>
      </c>
      <c r="EB130" s="20"/>
      <c r="EC130" s="20"/>
      <c r="ED130" s="20"/>
      <c r="EE130" s="20"/>
      <c r="EF130" s="20"/>
      <c r="EG130" s="20"/>
      <c r="EH130" s="20"/>
      <c r="EI130" s="20"/>
      <c r="EJ130" s="20"/>
      <c r="EK130" s="20"/>
      <c r="EL130" s="20"/>
      <c r="EM130" s="20"/>
      <c r="EN130" s="20"/>
      <c r="EO130" s="20"/>
      <c r="EP130" s="20"/>
      <c r="EQ130" s="20"/>
      <c r="ER130" s="20"/>
      <c r="ES130" s="20"/>
      <c r="ET130" s="20" t="s">
        <v>522</v>
      </c>
      <c r="EU130" s="20" t="s">
        <v>520</v>
      </c>
    </row>
    <row r="131" spans="1:151" ht="15" customHeight="1" thickBot="1">
      <c r="A131" s="20"/>
      <c r="B131" s="165"/>
      <c r="C131" s="964"/>
      <c r="D131" s="965"/>
      <c r="E131" s="965"/>
      <c r="F131" s="965"/>
      <c r="G131" s="965"/>
      <c r="H131" s="965"/>
      <c r="I131" s="965"/>
      <c r="J131" s="965"/>
      <c r="K131" s="965"/>
      <c r="L131" s="965"/>
      <c r="M131" s="965"/>
      <c r="N131" s="965"/>
      <c r="O131" s="965"/>
      <c r="P131" s="965"/>
      <c r="Q131" s="965"/>
      <c r="R131" s="965"/>
      <c r="S131" s="965"/>
      <c r="T131" s="965"/>
      <c r="U131" s="965"/>
      <c r="V131" s="965"/>
      <c r="W131" s="965"/>
      <c r="X131" s="965"/>
      <c r="Y131" s="965"/>
      <c r="Z131" s="965"/>
      <c r="AA131" s="965"/>
      <c r="AB131" s="965"/>
      <c r="AC131" s="965"/>
      <c r="AD131" s="965"/>
      <c r="AE131" s="965"/>
      <c r="AF131" s="965"/>
      <c r="AG131" s="965"/>
      <c r="AH131" s="965"/>
      <c r="AI131" s="965"/>
      <c r="AJ131" s="965"/>
      <c r="AK131" s="965"/>
      <c r="AL131" s="965"/>
      <c r="AM131" s="966"/>
      <c r="AN131" s="20"/>
      <c r="AO131" s="173"/>
      <c r="AP131" s="20"/>
      <c r="AQ131" s="58"/>
      <c r="AR131" s="35"/>
      <c r="AS131" s="35"/>
      <c r="AT131" s="35"/>
      <c r="AU131" s="35"/>
      <c r="AV131" s="35"/>
      <c r="AW131" s="35"/>
      <c r="AX131" s="35"/>
      <c r="AY131" s="35"/>
      <c r="AZ131" s="35"/>
      <c r="BA131" s="35"/>
      <c r="BB131" s="35"/>
      <c r="BC131" s="35"/>
      <c r="BD131" s="35"/>
      <c r="BE131" s="35"/>
      <c r="BF131" s="35"/>
      <c r="BG131" s="20"/>
      <c r="BH131" s="20"/>
      <c r="BI131" s="58"/>
      <c r="BJ131" s="58"/>
      <c r="BK131" s="247"/>
      <c r="BL131" s="266"/>
      <c r="CG131" s="20" t="s">
        <v>525</v>
      </c>
      <c r="EB131" s="20"/>
      <c r="EC131" s="20"/>
      <c r="ED131" s="20"/>
      <c r="EE131" s="20"/>
      <c r="EF131" s="20"/>
      <c r="EG131" s="20"/>
      <c r="EH131" s="20"/>
      <c r="EI131" s="20"/>
      <c r="EJ131" s="20"/>
      <c r="EK131" s="20"/>
      <c r="EL131" s="20"/>
      <c r="EM131" s="20"/>
      <c r="EN131" s="20"/>
      <c r="EO131" s="20"/>
      <c r="EP131" s="20"/>
      <c r="EQ131" s="20"/>
      <c r="ER131" s="20"/>
      <c r="ES131" s="20"/>
      <c r="ET131" s="20" t="s">
        <v>523</v>
      </c>
      <c r="EU131" s="20" t="s">
        <v>521</v>
      </c>
    </row>
    <row r="132" spans="1:151" ht="15" hidden="1" customHeight="1" thickBot="1">
      <c r="A132" s="31"/>
      <c r="B132" s="165"/>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20"/>
      <c r="AO132" s="173"/>
      <c r="AP132" s="20"/>
      <c r="AQ132" s="58"/>
      <c r="AR132" s="20"/>
      <c r="AS132" s="20"/>
      <c r="AT132" s="20"/>
      <c r="AU132" s="20"/>
      <c r="AV132" s="20"/>
      <c r="AW132" s="20"/>
      <c r="AX132" s="20"/>
      <c r="AY132" s="20"/>
      <c r="AZ132" s="20"/>
      <c r="BA132" s="20"/>
      <c r="BB132" s="20"/>
      <c r="BC132" s="20"/>
      <c r="BD132" s="20"/>
      <c r="BE132" s="20"/>
      <c r="BF132" s="20"/>
      <c r="BG132" s="20"/>
      <c r="BH132" s="20"/>
      <c r="BI132" s="58"/>
      <c r="BJ132" s="58"/>
      <c r="BK132" s="247"/>
      <c r="BL132" s="266"/>
      <c r="CG132" s="20" t="s">
        <v>526</v>
      </c>
      <c r="EB132" s="20"/>
      <c r="EC132" s="20"/>
      <c r="ED132" s="20"/>
      <c r="EE132" s="20"/>
      <c r="EF132" s="20"/>
      <c r="EG132" s="20"/>
      <c r="EH132" s="20"/>
      <c r="EI132" s="20"/>
      <c r="EJ132" s="20"/>
      <c r="EK132" s="20"/>
      <c r="EL132" s="20"/>
      <c r="EM132" s="20"/>
      <c r="EN132" s="20"/>
      <c r="EO132" s="20"/>
      <c r="EP132" s="20"/>
      <c r="EQ132" s="20"/>
      <c r="ER132" s="20"/>
      <c r="ES132" s="20"/>
      <c r="ET132" s="20" t="s">
        <v>524</v>
      </c>
      <c r="EU132" s="20" t="s">
        <v>522</v>
      </c>
    </row>
    <row r="133" spans="1:151" ht="15" hidden="1" customHeight="1">
      <c r="A133" s="31"/>
      <c r="B133" s="165"/>
      <c r="C133" s="961" t="s">
        <v>3355</v>
      </c>
      <c r="D133" s="962"/>
      <c r="E133" s="962"/>
      <c r="F133" s="962"/>
      <c r="G133" s="962"/>
      <c r="H133" s="962"/>
      <c r="I133" s="962"/>
      <c r="J133" s="962"/>
      <c r="K133" s="962"/>
      <c r="L133" s="962"/>
      <c r="M133" s="962"/>
      <c r="N133" s="962"/>
      <c r="O133" s="962"/>
      <c r="P133" s="962"/>
      <c r="Q133" s="962"/>
      <c r="R133" s="962"/>
      <c r="S133" s="962"/>
      <c r="T133" s="962"/>
      <c r="U133" s="962"/>
      <c r="V133" s="962"/>
      <c r="W133" s="962"/>
      <c r="X133" s="962"/>
      <c r="Y133" s="962"/>
      <c r="Z133" s="962"/>
      <c r="AA133" s="962"/>
      <c r="AB133" s="962"/>
      <c r="AC133" s="962"/>
      <c r="AD133" s="962"/>
      <c r="AE133" s="962"/>
      <c r="AF133" s="962"/>
      <c r="AG133" s="962"/>
      <c r="AH133" s="962"/>
      <c r="AI133" s="962"/>
      <c r="AJ133" s="962"/>
      <c r="AK133" s="962"/>
      <c r="AL133" s="962"/>
      <c r="AM133" s="963"/>
      <c r="AN133" s="20"/>
      <c r="AO133" s="173"/>
      <c r="AP133" s="20"/>
      <c r="AQ133" s="58"/>
      <c r="AR133" s="20"/>
      <c r="AS133" s="20"/>
      <c r="AT133" s="20"/>
      <c r="AU133" s="20"/>
      <c r="AV133" s="20"/>
      <c r="AW133" s="20"/>
      <c r="AX133" s="20"/>
      <c r="AY133" s="20"/>
      <c r="AZ133" s="20"/>
      <c r="BA133" s="20"/>
      <c r="BB133" s="20"/>
      <c r="BC133" s="20"/>
      <c r="BD133" s="20"/>
      <c r="BE133" s="20"/>
      <c r="BF133" s="20"/>
      <c r="BG133" s="20"/>
      <c r="BH133" s="20"/>
      <c r="BI133" s="58"/>
      <c r="BJ133" s="58"/>
      <c r="BK133" s="247"/>
      <c r="BL133" s="266"/>
      <c r="CG133" s="20" t="s">
        <v>527</v>
      </c>
      <c r="EB133" s="20"/>
      <c r="EC133" s="20"/>
      <c r="ED133" s="20"/>
      <c r="EE133" s="20"/>
      <c r="EF133" s="20"/>
      <c r="EG133" s="20"/>
      <c r="EH133" s="20"/>
      <c r="EI133" s="20"/>
      <c r="EJ133" s="20"/>
      <c r="EK133" s="20"/>
      <c r="EL133" s="20"/>
      <c r="EM133" s="20"/>
      <c r="EN133" s="20"/>
      <c r="EO133" s="20"/>
      <c r="EP133" s="20"/>
      <c r="EQ133" s="20"/>
      <c r="ER133" s="20"/>
      <c r="ES133" s="20"/>
      <c r="ET133" s="20" t="s">
        <v>525</v>
      </c>
      <c r="EU133" s="20" t="s">
        <v>523</v>
      </c>
    </row>
    <row r="134" spans="1:151" ht="15" hidden="1" customHeight="1" thickBot="1">
      <c r="A134" s="31"/>
      <c r="B134" s="165"/>
      <c r="C134" s="964"/>
      <c r="D134" s="965"/>
      <c r="E134" s="965"/>
      <c r="F134" s="965"/>
      <c r="G134" s="965"/>
      <c r="H134" s="965"/>
      <c r="I134" s="965"/>
      <c r="J134" s="965"/>
      <c r="K134" s="965"/>
      <c r="L134" s="965"/>
      <c r="M134" s="965"/>
      <c r="N134" s="965"/>
      <c r="O134" s="965"/>
      <c r="P134" s="965"/>
      <c r="Q134" s="965"/>
      <c r="R134" s="965"/>
      <c r="S134" s="965"/>
      <c r="T134" s="965"/>
      <c r="U134" s="965"/>
      <c r="V134" s="965"/>
      <c r="W134" s="965"/>
      <c r="X134" s="965"/>
      <c r="Y134" s="965"/>
      <c r="Z134" s="965"/>
      <c r="AA134" s="965"/>
      <c r="AB134" s="965"/>
      <c r="AC134" s="965"/>
      <c r="AD134" s="965"/>
      <c r="AE134" s="965"/>
      <c r="AF134" s="965"/>
      <c r="AG134" s="965"/>
      <c r="AH134" s="965"/>
      <c r="AI134" s="965"/>
      <c r="AJ134" s="965"/>
      <c r="AK134" s="965"/>
      <c r="AL134" s="965"/>
      <c r="AM134" s="966"/>
      <c r="AN134" s="20"/>
      <c r="AO134" s="173"/>
      <c r="AP134" s="20"/>
      <c r="AQ134" s="58"/>
      <c r="AR134" s="20"/>
      <c r="AS134" s="20"/>
      <c r="AT134" s="20"/>
      <c r="AU134" s="20"/>
      <c r="AV134" s="20"/>
      <c r="AW134" s="20"/>
      <c r="AX134" s="20"/>
      <c r="AY134" s="20"/>
      <c r="AZ134" s="20"/>
      <c r="BA134" s="20"/>
      <c r="BB134" s="20"/>
      <c r="BC134" s="20"/>
      <c r="BD134" s="20"/>
      <c r="BE134" s="20"/>
      <c r="BF134" s="20"/>
      <c r="BG134" s="20"/>
      <c r="BH134" s="20"/>
      <c r="BI134" s="58"/>
      <c r="BJ134" s="58"/>
      <c r="BK134" s="247"/>
      <c r="BL134" s="266"/>
      <c r="CG134" s="20" t="s">
        <v>528</v>
      </c>
      <c r="EB134" s="20"/>
      <c r="EC134" s="20"/>
      <c r="ED134" s="20"/>
      <c r="EE134" s="20"/>
      <c r="EF134" s="20"/>
      <c r="EG134" s="20"/>
      <c r="EH134" s="20"/>
      <c r="EI134" s="20"/>
      <c r="EJ134" s="20"/>
      <c r="EK134" s="20"/>
      <c r="EL134" s="20"/>
      <c r="EM134" s="20"/>
      <c r="EN134" s="20"/>
      <c r="EO134" s="20"/>
      <c r="EP134" s="20"/>
      <c r="EQ134" s="20"/>
      <c r="ER134" s="20"/>
      <c r="ES134" s="20"/>
      <c r="ET134" s="20" t="s">
        <v>526</v>
      </c>
      <c r="EU134" s="20" t="s">
        <v>524</v>
      </c>
    </row>
    <row r="135" spans="1:151" ht="15" customHeight="1" thickBot="1">
      <c r="A135" s="20"/>
      <c r="B135" s="165"/>
      <c r="C135" s="623"/>
      <c r="D135" s="595"/>
      <c r="E135" s="595"/>
      <c r="F135" s="595"/>
      <c r="G135" s="595"/>
      <c r="H135" s="595"/>
      <c r="I135" s="595"/>
      <c r="J135" s="595"/>
      <c r="K135" s="595"/>
      <c r="L135" s="595"/>
      <c r="M135" s="595"/>
      <c r="N135" s="595"/>
      <c r="O135" s="595"/>
      <c r="P135" s="595"/>
      <c r="Q135" s="595"/>
      <c r="R135" s="595"/>
      <c r="S135" s="595"/>
      <c r="T135" s="595"/>
      <c r="U135" s="595"/>
      <c r="V135" s="595"/>
      <c r="W135" s="595"/>
      <c r="X135" s="595"/>
      <c r="Y135" s="595"/>
      <c r="Z135" s="595"/>
      <c r="AA135" s="595"/>
      <c r="AB135" s="595"/>
      <c r="AC135" s="595"/>
      <c r="AD135" s="595"/>
      <c r="AE135" s="595"/>
      <c r="AF135" s="595"/>
      <c r="AG135" s="595"/>
      <c r="AH135" s="595"/>
      <c r="AI135" s="960" t="s">
        <v>589</v>
      </c>
      <c r="AJ135" s="960"/>
      <c r="AK135" s="960"/>
      <c r="AL135" s="960"/>
      <c r="AM135" s="960"/>
      <c r="AN135" s="20"/>
      <c r="AO135" s="173"/>
      <c r="AP135" s="20"/>
      <c r="AQ135" s="58"/>
      <c r="AR135" s="20"/>
      <c r="AS135" s="20"/>
      <c r="AT135" s="20"/>
      <c r="AU135" s="20"/>
      <c r="AV135" s="20"/>
      <c r="AW135" s="20"/>
      <c r="AX135" s="20"/>
      <c r="AY135" s="20"/>
      <c r="AZ135" s="20"/>
      <c r="BA135" s="20"/>
      <c r="BB135" s="20"/>
      <c r="BC135" s="20"/>
      <c r="BD135" s="20"/>
      <c r="BE135" s="20"/>
      <c r="BF135" s="20"/>
      <c r="BG135" s="20"/>
      <c r="BH135" s="20"/>
      <c r="BI135" s="58"/>
      <c r="BJ135" s="58"/>
      <c r="BK135" s="247"/>
      <c r="BL135" s="266"/>
      <c r="CG135" s="20" t="s">
        <v>529</v>
      </c>
      <c r="EB135" s="20"/>
      <c r="EC135" s="20"/>
      <c r="ED135" s="20"/>
      <c r="EE135" s="20"/>
      <c r="EF135" s="20"/>
      <c r="EG135" s="20"/>
      <c r="EH135" s="20"/>
      <c r="EI135" s="20"/>
      <c r="EJ135" s="20"/>
      <c r="EK135" s="20"/>
      <c r="EL135" s="20"/>
      <c r="EM135" s="20"/>
      <c r="EN135" s="20"/>
      <c r="EO135" s="20"/>
      <c r="EP135" s="20"/>
      <c r="EQ135" s="20"/>
      <c r="ER135" s="20"/>
      <c r="ES135" s="20"/>
      <c r="ET135" s="20" t="s">
        <v>527</v>
      </c>
      <c r="EU135" s="20" t="s">
        <v>525</v>
      </c>
    </row>
    <row r="136" spans="1:151" ht="15" customHeight="1">
      <c r="A136" s="19"/>
      <c r="B136" s="163"/>
      <c r="C136" s="1341" t="s">
        <v>3774</v>
      </c>
      <c r="D136" s="1190" t="s">
        <v>2574</v>
      </c>
      <c r="E136" s="1191"/>
      <c r="F136" s="1191"/>
      <c r="G136" s="1191"/>
      <c r="H136" s="1191"/>
      <c r="I136" s="1191"/>
      <c r="J136" s="1191"/>
      <c r="K136" s="1191"/>
      <c r="L136" s="1192"/>
      <c r="M136" s="1238" t="s">
        <v>2913</v>
      </c>
      <c r="N136" s="1239"/>
      <c r="O136" s="1239"/>
      <c r="P136" s="1239"/>
      <c r="Q136" s="1239"/>
      <c r="R136" s="1239"/>
      <c r="S136" s="1239"/>
      <c r="T136" s="1239"/>
      <c r="U136" s="1239"/>
      <c r="V136" s="1239"/>
      <c r="W136" s="1239"/>
      <c r="X136" s="1239"/>
      <c r="Y136" s="1239"/>
      <c r="Z136" s="1239"/>
      <c r="AA136" s="1239"/>
      <c r="AB136" s="1239"/>
      <c r="AC136" s="1239"/>
      <c r="AD136" s="1239"/>
      <c r="AE136" s="1239"/>
      <c r="AF136" s="1239"/>
      <c r="AG136" s="1239"/>
      <c r="AH136" s="1239"/>
      <c r="AI136" s="1239"/>
      <c r="AJ136" s="1239"/>
      <c r="AK136" s="1239"/>
      <c r="AL136" s="1240"/>
      <c r="AM136" s="34"/>
      <c r="AN136" s="20"/>
      <c r="AO136" s="173"/>
      <c r="AP136" s="20"/>
      <c r="AQ136" s="58"/>
      <c r="AR136" s="35"/>
      <c r="AS136" s="35"/>
      <c r="AT136" s="35"/>
      <c r="AU136" s="35"/>
      <c r="AV136" s="35"/>
      <c r="AW136" s="35"/>
      <c r="AX136" s="35"/>
      <c r="AY136" s="35"/>
      <c r="AZ136" s="35"/>
      <c r="BA136" s="35"/>
      <c r="BB136" s="35"/>
      <c r="BC136" s="35"/>
      <c r="BD136" s="35"/>
      <c r="BE136" s="35"/>
      <c r="BF136" s="35"/>
      <c r="BG136" s="20"/>
      <c r="BH136" s="20"/>
      <c r="BI136" s="58"/>
      <c r="BJ136" s="58"/>
      <c r="BK136" s="247"/>
      <c r="BL136" s="17" t="str">
        <f>IF(M136="（必ずどれかを）選択　▼","×",LEFT(M136,1))</f>
        <v xml:space="preserve"> </v>
      </c>
      <c r="BM136" s="109"/>
      <c r="BN136" s="109"/>
      <c r="CG136" s="20" t="s">
        <v>530</v>
      </c>
      <c r="EB136" s="20"/>
      <c r="EC136" s="20"/>
      <c r="ED136" s="20"/>
      <c r="EE136" s="20"/>
      <c r="EF136" s="20"/>
      <c r="EG136" s="20"/>
      <c r="EH136" s="20"/>
      <c r="EI136" s="20"/>
      <c r="EJ136" s="20"/>
      <c r="EK136" s="20"/>
      <c r="EL136" s="20"/>
      <c r="EM136" s="20"/>
      <c r="EN136" s="20"/>
      <c r="EO136" s="20"/>
      <c r="EP136" s="20"/>
      <c r="EQ136" s="20"/>
      <c r="ER136" s="20"/>
      <c r="ES136" s="20"/>
      <c r="ET136" s="20" t="s">
        <v>528</v>
      </c>
      <c r="EU136" s="20" t="s">
        <v>526</v>
      </c>
    </row>
    <row r="137" spans="1:151" ht="15" customHeight="1" thickBot="1">
      <c r="A137" s="19"/>
      <c r="B137" s="163"/>
      <c r="C137" s="1342"/>
      <c r="D137" s="1193"/>
      <c r="E137" s="1194"/>
      <c r="F137" s="1194"/>
      <c r="G137" s="1194"/>
      <c r="H137" s="1194"/>
      <c r="I137" s="1194"/>
      <c r="J137" s="1194"/>
      <c r="K137" s="1194"/>
      <c r="L137" s="1195"/>
      <c r="M137" s="1241"/>
      <c r="N137" s="1242"/>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3"/>
      <c r="AM137" s="131"/>
      <c r="AN137" s="20"/>
      <c r="AO137" s="173"/>
      <c r="AP137" s="20"/>
      <c r="AQ137" s="58"/>
      <c r="AR137" s="35"/>
      <c r="AS137" s="35"/>
      <c r="AT137" s="35"/>
      <c r="AU137" s="35"/>
      <c r="AV137" s="35"/>
      <c r="AW137" s="35"/>
      <c r="AX137" s="35"/>
      <c r="AY137" s="35"/>
      <c r="AZ137" s="35"/>
      <c r="BA137" s="35"/>
      <c r="BB137" s="35"/>
      <c r="BC137" s="35"/>
      <c r="BD137" s="35"/>
      <c r="BE137" s="35"/>
      <c r="BF137" s="35"/>
      <c r="BG137" s="20"/>
      <c r="BH137" s="20"/>
      <c r="BI137" s="58"/>
      <c r="BJ137" s="58"/>
      <c r="BK137" s="247"/>
      <c r="BL137" s="17"/>
      <c r="BM137" s="109"/>
      <c r="BN137" s="109"/>
      <c r="CG137" s="20" t="s">
        <v>531</v>
      </c>
      <c r="EB137" s="20"/>
      <c r="EC137" s="20"/>
      <c r="ED137" s="20"/>
      <c r="EE137" s="20"/>
      <c r="EF137" s="20"/>
      <c r="EG137" s="20"/>
      <c r="EH137" s="20"/>
      <c r="EI137" s="20"/>
      <c r="EJ137" s="20"/>
      <c r="EK137" s="20"/>
      <c r="EL137" s="20"/>
      <c r="EM137" s="20"/>
      <c r="EN137" s="20"/>
      <c r="EO137" s="20"/>
      <c r="EP137" s="20"/>
      <c r="EQ137" s="20"/>
      <c r="ER137" s="20"/>
      <c r="ES137" s="20"/>
      <c r="ET137" s="20" t="s">
        <v>529</v>
      </c>
      <c r="EU137" s="20" t="s">
        <v>527</v>
      </c>
    </row>
    <row r="138" spans="1:151" ht="15" customHeight="1">
      <c r="A138" s="19"/>
      <c r="B138" s="163"/>
      <c r="C138" s="1343"/>
      <c r="D138" s="1029" t="s">
        <v>2551</v>
      </c>
      <c r="E138" s="1029"/>
      <c r="F138" s="1030"/>
      <c r="G138" s="1244" t="s">
        <v>2674</v>
      </c>
      <c r="H138" s="1244"/>
      <c r="I138" s="1244"/>
      <c r="J138" s="1244"/>
      <c r="K138" s="1244"/>
      <c r="L138" s="1244"/>
      <c r="M138" s="1244"/>
      <c r="N138" s="1244"/>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057"/>
      <c r="AN138" s="20"/>
      <c r="AO138" s="173"/>
      <c r="AP138" s="20"/>
      <c r="AQ138" s="58"/>
      <c r="BG138" s="20"/>
      <c r="BH138" s="20"/>
      <c r="BI138" s="58"/>
      <c r="BJ138" s="58"/>
      <c r="BK138" s="247"/>
      <c r="BL138" s="266"/>
      <c r="CG138" s="20" t="s">
        <v>532</v>
      </c>
      <c r="EB138" s="20"/>
      <c r="EC138" s="20"/>
      <c r="ED138" s="20"/>
      <c r="EE138" s="20"/>
      <c r="EF138" s="20"/>
      <c r="EG138" s="20"/>
      <c r="EH138" s="20"/>
      <c r="EI138" s="20"/>
      <c r="EJ138" s="20"/>
      <c r="EK138" s="20"/>
      <c r="EL138" s="20"/>
      <c r="EM138" s="20"/>
      <c r="EN138" s="20"/>
      <c r="EO138" s="20"/>
      <c r="EP138" s="20"/>
      <c r="EQ138" s="20"/>
      <c r="ER138" s="20"/>
      <c r="ES138" s="20"/>
      <c r="ET138" s="20" t="s">
        <v>530</v>
      </c>
      <c r="EU138" s="20" t="s">
        <v>528</v>
      </c>
    </row>
    <row r="139" spans="1:151" ht="15" customHeight="1">
      <c r="A139" s="19"/>
      <c r="B139" s="163"/>
      <c r="C139" s="1343"/>
      <c r="D139" s="1029"/>
      <c r="E139" s="1029"/>
      <c r="F139" s="1030"/>
      <c r="G139" s="975" t="s">
        <v>2</v>
      </c>
      <c r="H139" s="976"/>
      <c r="I139" s="976"/>
      <c r="J139" s="976"/>
      <c r="K139" s="976"/>
      <c r="L139" s="977"/>
      <c r="M139" s="1184"/>
      <c r="N139" s="1184"/>
      <c r="O139" s="1184"/>
      <c r="P139" s="1184"/>
      <c r="Q139" s="1184"/>
      <c r="R139" s="1184"/>
      <c r="S139" s="1184"/>
      <c r="T139" s="1184"/>
      <c r="U139" s="1184"/>
      <c r="V139" s="1185"/>
      <c r="W139" s="830" t="s">
        <v>121</v>
      </c>
      <c r="X139" s="831"/>
      <c r="Y139" s="831"/>
      <c r="Z139" s="831"/>
      <c r="AA139" s="831"/>
      <c r="AB139" s="831"/>
      <c r="AC139" s="831"/>
      <c r="AD139" s="831"/>
      <c r="AE139" s="831"/>
      <c r="AF139" s="831"/>
      <c r="AG139" s="831"/>
      <c r="AH139" s="831"/>
      <c r="AI139" s="831"/>
      <c r="AJ139" s="831"/>
      <c r="AK139" s="831"/>
      <c r="AL139" s="831"/>
      <c r="AM139" s="832"/>
      <c r="AN139" s="20"/>
      <c r="AO139" s="173"/>
      <c r="AP139" s="20"/>
      <c r="AQ139" s="58"/>
      <c r="AR139" s="986"/>
      <c r="AS139" s="986"/>
      <c r="AT139" s="986"/>
      <c r="AU139" s="986"/>
      <c r="AV139" s="986"/>
      <c r="AW139" s="986"/>
      <c r="AX139" s="986"/>
      <c r="AY139" s="986"/>
      <c r="AZ139" s="986"/>
      <c r="BA139" s="986"/>
      <c r="BB139" s="986"/>
      <c r="BC139" s="986"/>
      <c r="BD139" s="986"/>
      <c r="BE139" s="986"/>
      <c r="BF139" s="986"/>
      <c r="BG139" s="986"/>
      <c r="BH139" s="20"/>
      <c r="BI139" s="58"/>
      <c r="BJ139" s="58"/>
      <c r="BK139" s="247"/>
      <c r="CG139" s="20" t="s">
        <v>533</v>
      </c>
      <c r="EB139" s="20"/>
      <c r="EC139" s="20"/>
      <c r="ED139" s="20"/>
      <c r="EE139" s="20"/>
      <c r="EF139" s="20"/>
      <c r="EG139" s="20"/>
      <c r="EH139" s="20"/>
      <c r="EI139" s="20"/>
      <c r="EJ139" s="20"/>
      <c r="EK139" s="20"/>
      <c r="EL139" s="20"/>
      <c r="EM139" s="20"/>
      <c r="EN139" s="20"/>
      <c r="EO139" s="20"/>
      <c r="EP139" s="20"/>
      <c r="EQ139" s="20"/>
      <c r="ER139" s="20"/>
      <c r="ES139" s="20"/>
      <c r="ET139" s="20" t="s">
        <v>531</v>
      </c>
      <c r="EU139" s="20" t="s">
        <v>529</v>
      </c>
    </row>
    <row r="140" spans="1:151" ht="15" hidden="1" customHeight="1">
      <c r="A140" s="30"/>
      <c r="B140" s="163"/>
      <c r="C140" s="1343"/>
      <c r="D140" s="1029"/>
      <c r="E140" s="1029"/>
      <c r="F140" s="1030"/>
      <c r="G140" s="1059"/>
      <c r="H140" s="1060"/>
      <c r="I140" s="1060"/>
      <c r="J140" s="1060"/>
      <c r="K140" s="1060"/>
      <c r="L140" s="1061"/>
      <c r="M140" s="955" t="s">
        <v>71</v>
      </c>
      <c r="N140" s="955"/>
      <c r="O140" s="956"/>
      <c r="P140" s="4" t="str">
        <f t="shared" ref="P140:AI140" si="24">MID($M$139,COLUMN()-15,1)</f>
        <v/>
      </c>
      <c r="Q140" s="4" t="str">
        <f t="shared" si="24"/>
        <v/>
      </c>
      <c r="R140" s="4" t="str">
        <f t="shared" si="24"/>
        <v/>
      </c>
      <c r="S140" s="4" t="str">
        <f t="shared" si="24"/>
        <v/>
      </c>
      <c r="T140" s="4" t="str">
        <f t="shared" si="24"/>
        <v/>
      </c>
      <c r="U140" s="4" t="str">
        <f t="shared" si="24"/>
        <v/>
      </c>
      <c r="V140" s="4" t="str">
        <f t="shared" si="24"/>
        <v/>
      </c>
      <c r="W140" s="4" t="str">
        <f t="shared" si="24"/>
        <v/>
      </c>
      <c r="X140" s="4" t="str">
        <f t="shared" si="24"/>
        <v/>
      </c>
      <c r="Y140" s="4" t="str">
        <f t="shared" si="24"/>
        <v/>
      </c>
      <c r="Z140" s="4" t="str">
        <f t="shared" si="24"/>
        <v/>
      </c>
      <c r="AA140" s="4" t="str">
        <f t="shared" si="24"/>
        <v/>
      </c>
      <c r="AB140" s="4" t="str">
        <f t="shared" si="24"/>
        <v/>
      </c>
      <c r="AC140" s="4" t="str">
        <f t="shared" si="24"/>
        <v/>
      </c>
      <c r="AD140" s="4" t="str">
        <f t="shared" si="24"/>
        <v/>
      </c>
      <c r="AE140" s="4" t="str">
        <f t="shared" si="24"/>
        <v/>
      </c>
      <c r="AF140" s="4" t="str">
        <f t="shared" si="24"/>
        <v/>
      </c>
      <c r="AG140" s="4" t="str">
        <f t="shared" si="24"/>
        <v/>
      </c>
      <c r="AH140" s="4" t="str">
        <f t="shared" si="24"/>
        <v/>
      </c>
      <c r="AI140" s="4" t="str">
        <f t="shared" si="24"/>
        <v/>
      </c>
      <c r="AJ140" s="957"/>
      <c r="AK140" s="958"/>
      <c r="AL140" s="958"/>
      <c r="AM140" s="959"/>
      <c r="AN140" s="20"/>
      <c r="AO140" s="173"/>
      <c r="AP140" s="20"/>
      <c r="AQ140" s="58"/>
      <c r="AR140" s="986"/>
      <c r="AS140" s="986"/>
      <c r="AT140" s="986"/>
      <c r="AU140" s="986"/>
      <c r="AV140" s="986"/>
      <c r="AW140" s="986"/>
      <c r="AX140" s="986"/>
      <c r="AY140" s="986"/>
      <c r="AZ140" s="986"/>
      <c r="BA140" s="986"/>
      <c r="BB140" s="986"/>
      <c r="BC140" s="986"/>
      <c r="BD140" s="986"/>
      <c r="BE140" s="986"/>
      <c r="BF140" s="986"/>
      <c r="BG140" s="986"/>
      <c r="BH140" s="20"/>
      <c r="BI140" s="58"/>
      <c r="BJ140" s="58"/>
      <c r="BK140" s="247"/>
      <c r="CG140" s="20" t="s">
        <v>534</v>
      </c>
      <c r="EB140" s="20"/>
      <c r="EC140" s="20"/>
      <c r="ED140" s="20"/>
      <c r="EE140" s="20"/>
      <c r="EF140" s="20"/>
      <c r="EG140" s="20"/>
      <c r="EH140" s="20"/>
      <c r="EI140" s="20"/>
      <c r="EJ140" s="20"/>
      <c r="EK140" s="20"/>
      <c r="EL140" s="20"/>
      <c r="EM140" s="20"/>
      <c r="EN140" s="20"/>
      <c r="EO140" s="20"/>
      <c r="EP140" s="20"/>
      <c r="EQ140" s="20"/>
      <c r="ER140" s="20"/>
      <c r="ES140" s="20"/>
      <c r="ET140" s="20" t="s">
        <v>532</v>
      </c>
      <c r="EU140" s="20" t="s">
        <v>530</v>
      </c>
    </row>
    <row r="141" spans="1:151" ht="15" customHeight="1">
      <c r="A141" s="19"/>
      <c r="B141" s="163"/>
      <c r="C141" s="1343"/>
      <c r="D141" s="1029"/>
      <c r="E141" s="1029"/>
      <c r="F141" s="1030"/>
      <c r="G141" s="1059" t="s">
        <v>210</v>
      </c>
      <c r="H141" s="1060"/>
      <c r="I141" s="1060"/>
      <c r="J141" s="1060"/>
      <c r="K141" s="1060"/>
      <c r="L141" s="1061"/>
      <c r="M141" s="1043"/>
      <c r="N141" s="1043"/>
      <c r="O141" s="1043"/>
      <c r="P141" s="1043"/>
      <c r="Q141" s="1043"/>
      <c r="R141" s="1043"/>
      <c r="S141" s="1043"/>
      <c r="T141" s="1043"/>
      <c r="U141" s="1043"/>
      <c r="V141" s="1043"/>
      <c r="W141" s="1043"/>
      <c r="X141" s="1043"/>
      <c r="Y141" s="1043"/>
      <c r="Z141" s="1044"/>
      <c r="AA141" s="831" t="s">
        <v>590</v>
      </c>
      <c r="AB141" s="831"/>
      <c r="AC141" s="831"/>
      <c r="AD141" s="831"/>
      <c r="AE141" s="831"/>
      <c r="AF141" s="831"/>
      <c r="AG141" s="831"/>
      <c r="AH141" s="831"/>
      <c r="AI141" s="831"/>
      <c r="AJ141" s="831"/>
      <c r="AK141" s="831"/>
      <c r="AL141" s="831"/>
      <c r="AM141" s="832"/>
      <c r="AN141" s="20"/>
      <c r="AO141" s="173"/>
      <c r="AP141" s="20"/>
      <c r="AQ141" s="58"/>
      <c r="AR141" s="986"/>
      <c r="AS141" s="986"/>
      <c r="AT141" s="986"/>
      <c r="AU141" s="986"/>
      <c r="AV141" s="986"/>
      <c r="AW141" s="986"/>
      <c r="AX141" s="986"/>
      <c r="AY141" s="986"/>
      <c r="AZ141" s="986"/>
      <c r="BA141" s="986"/>
      <c r="BB141" s="986"/>
      <c r="BC141" s="986"/>
      <c r="BD141" s="986"/>
      <c r="BE141" s="986"/>
      <c r="BF141" s="986"/>
      <c r="BG141" s="986"/>
      <c r="BH141" s="20"/>
      <c r="BI141" s="58"/>
      <c r="BJ141" s="58"/>
      <c r="BK141" s="247"/>
      <c r="CG141" s="20" t="s">
        <v>535</v>
      </c>
      <c r="EB141" s="20"/>
      <c r="EC141" s="20"/>
      <c r="ED141" s="20"/>
      <c r="EE141" s="20"/>
      <c r="EF141" s="20"/>
      <c r="EG141" s="20"/>
      <c r="EH141" s="20"/>
      <c r="EI141" s="20"/>
      <c r="EJ141" s="20"/>
      <c r="EK141" s="20"/>
      <c r="EL141" s="20"/>
      <c r="EM141" s="20"/>
      <c r="EN141" s="20"/>
      <c r="EO141" s="20"/>
      <c r="EP141" s="20"/>
      <c r="EQ141" s="20"/>
      <c r="ER141" s="20"/>
      <c r="ES141" s="20"/>
      <c r="ET141" s="20" t="s">
        <v>533</v>
      </c>
      <c r="EU141" s="20" t="s">
        <v>531</v>
      </c>
    </row>
    <row r="142" spans="1:151" ht="15" hidden="1" customHeight="1">
      <c r="A142" s="30"/>
      <c r="B142" s="163"/>
      <c r="C142" s="1343"/>
      <c r="D142" s="1029"/>
      <c r="E142" s="1029"/>
      <c r="F142" s="1030"/>
      <c r="G142" s="1036"/>
      <c r="H142" s="1036"/>
      <c r="I142" s="1036"/>
      <c r="J142" s="1036"/>
      <c r="K142" s="1036"/>
      <c r="L142" s="1037"/>
      <c r="M142" s="955" t="s">
        <v>71</v>
      </c>
      <c r="N142" s="955"/>
      <c r="O142" s="956"/>
      <c r="P142" s="4" t="str">
        <f t="shared" ref="P142:AI142" si="25">MID($M$141,COLUMN()-15,1)</f>
        <v/>
      </c>
      <c r="Q142" s="4" t="str">
        <f t="shared" si="25"/>
        <v/>
      </c>
      <c r="R142" s="4" t="str">
        <f t="shared" si="25"/>
        <v/>
      </c>
      <c r="S142" s="4" t="str">
        <f t="shared" si="25"/>
        <v/>
      </c>
      <c r="T142" s="4" t="str">
        <f t="shared" si="25"/>
        <v/>
      </c>
      <c r="U142" s="4" t="str">
        <f t="shared" si="25"/>
        <v/>
      </c>
      <c r="V142" s="4" t="str">
        <f t="shared" si="25"/>
        <v/>
      </c>
      <c r="W142" s="4" t="str">
        <f t="shared" si="25"/>
        <v/>
      </c>
      <c r="X142" s="4" t="str">
        <f t="shared" si="25"/>
        <v/>
      </c>
      <c r="Y142" s="4" t="str">
        <f t="shared" si="25"/>
        <v/>
      </c>
      <c r="Z142" s="4" t="str">
        <f t="shared" si="25"/>
        <v/>
      </c>
      <c r="AA142" s="4" t="str">
        <f t="shared" si="25"/>
        <v/>
      </c>
      <c r="AB142" s="4" t="str">
        <f t="shared" si="25"/>
        <v/>
      </c>
      <c r="AC142" s="4" t="str">
        <f t="shared" si="25"/>
        <v/>
      </c>
      <c r="AD142" s="4" t="str">
        <f t="shared" si="25"/>
        <v/>
      </c>
      <c r="AE142" s="4" t="str">
        <f t="shared" si="25"/>
        <v/>
      </c>
      <c r="AF142" s="4" t="str">
        <f t="shared" si="25"/>
        <v/>
      </c>
      <c r="AG142" s="4" t="str">
        <f t="shared" si="25"/>
        <v/>
      </c>
      <c r="AH142" s="4" t="str">
        <f t="shared" si="25"/>
        <v/>
      </c>
      <c r="AI142" s="4" t="str">
        <f t="shared" si="25"/>
        <v/>
      </c>
      <c r="AJ142" s="957"/>
      <c r="AK142" s="958"/>
      <c r="AL142" s="958"/>
      <c r="AM142" s="959"/>
      <c r="AN142" s="20"/>
      <c r="AO142" s="173"/>
      <c r="AP142" s="20"/>
      <c r="AQ142" s="58"/>
      <c r="AR142" s="20"/>
      <c r="AS142" s="20"/>
      <c r="AT142" s="1048"/>
      <c r="AU142" s="1048"/>
      <c r="AV142" s="1048"/>
      <c r="AW142" s="1048"/>
      <c r="AX142" s="1048"/>
      <c r="AY142" s="1048"/>
      <c r="AZ142" s="1048"/>
      <c r="BA142" s="1048"/>
      <c r="BB142" s="1048"/>
      <c r="BC142" s="1048"/>
      <c r="BD142" s="1048"/>
      <c r="BE142" s="1048"/>
      <c r="BF142" s="1048"/>
      <c r="BG142" s="1048"/>
      <c r="BH142" s="20"/>
      <c r="BI142" s="58"/>
      <c r="BJ142" s="58"/>
      <c r="BK142" s="247"/>
      <c r="CG142" s="20" t="s">
        <v>536</v>
      </c>
      <c r="EB142" s="20"/>
      <c r="EC142" s="20"/>
      <c r="ED142" s="20"/>
      <c r="EE142" s="20"/>
      <c r="EF142" s="20"/>
      <c r="EG142" s="20"/>
      <c r="EH142" s="20"/>
      <c r="EI142" s="20"/>
      <c r="EJ142" s="20"/>
      <c r="EK142" s="20"/>
      <c r="EL142" s="20"/>
      <c r="EM142" s="20"/>
      <c r="EN142" s="20"/>
      <c r="EO142" s="20"/>
      <c r="EP142" s="20"/>
      <c r="EQ142" s="20"/>
      <c r="ER142" s="20"/>
      <c r="ES142" s="20"/>
      <c r="ET142" s="20" t="s">
        <v>534</v>
      </c>
      <c r="EU142" s="20" t="s">
        <v>532</v>
      </c>
    </row>
    <row r="143" spans="1:151" ht="15" customHeight="1">
      <c r="A143" s="19"/>
      <c r="B143" s="163"/>
      <c r="C143" s="1343"/>
      <c r="D143" s="1029"/>
      <c r="E143" s="1029"/>
      <c r="F143" s="1030"/>
      <c r="G143" s="614" t="s">
        <v>2567</v>
      </c>
      <c r="H143" s="614"/>
      <c r="I143" s="614"/>
      <c r="J143" s="614"/>
      <c r="K143" s="614"/>
      <c r="L143" s="615"/>
      <c r="M143" s="1203" t="s">
        <v>2434</v>
      </c>
      <c r="N143" s="1203"/>
      <c r="O143" s="1203"/>
      <c r="P143" s="1203"/>
      <c r="Q143" s="1203"/>
      <c r="R143" s="1203"/>
      <c r="S143" s="1203"/>
      <c r="T143" s="1203"/>
      <c r="U143" s="1203"/>
      <c r="V143" s="1204"/>
      <c r="W143" s="1058"/>
      <c r="X143" s="943"/>
      <c r="Y143" s="943"/>
      <c r="Z143" s="943"/>
      <c r="AA143" s="943"/>
      <c r="AB143" s="943"/>
      <c r="AC143" s="943"/>
      <c r="AD143" s="943"/>
      <c r="AE143" s="943"/>
      <c r="AF143" s="943"/>
      <c r="AG143" s="943"/>
      <c r="AH143" s="943"/>
      <c r="AI143" s="943"/>
      <c r="AJ143" s="943"/>
      <c r="AK143" s="943"/>
      <c r="AL143" s="943"/>
      <c r="AM143" s="944"/>
      <c r="AN143" s="20"/>
      <c r="AO143" s="173"/>
      <c r="AP143" s="20"/>
      <c r="AQ143" s="58"/>
      <c r="AR143" s="987"/>
      <c r="AS143" s="987"/>
      <c r="AT143" s="987"/>
      <c r="AU143" s="987"/>
      <c r="AV143" s="987"/>
      <c r="AW143" s="987"/>
      <c r="AX143" s="987"/>
      <c r="AY143" s="987"/>
      <c r="AZ143" s="987"/>
      <c r="BA143" s="987"/>
      <c r="BB143" s="987"/>
      <c r="BC143" s="987"/>
      <c r="BD143" s="987"/>
      <c r="BE143" s="987"/>
      <c r="BF143" s="987"/>
      <c r="BG143" s="987"/>
      <c r="BH143" s="20"/>
      <c r="BI143" s="58"/>
      <c r="BJ143" s="58"/>
      <c r="BK143" s="247"/>
      <c r="BL143" s="17" t="str">
        <f>IF(M143="選択　▼","",LEFT(M143,2))</f>
        <v/>
      </c>
      <c r="BM143" s="272" t="str">
        <f>MID($BL143,COLUMN()-64,1)</f>
        <v/>
      </c>
      <c r="BN143" s="272" t="str">
        <f>MID($BL143,COLUMN()-64,1)</f>
        <v/>
      </c>
      <c r="BO143" s="17" t="str">
        <f>IF(OR(M143="選択　▼", M143=""), "", MID(LEFT(M143, FIND("（",M143)-1), 4, 6))</f>
        <v/>
      </c>
      <c r="BP143" s="17" t="str">
        <f>IF(OR(M143="選択　▼", M143=""),"",RIGHT(M143,LEN(M143)-(FIND("（",M143)-1)))</f>
        <v/>
      </c>
      <c r="CG143" s="20" t="s">
        <v>537</v>
      </c>
      <c r="EB143" s="20"/>
      <c r="EC143" s="20"/>
      <c r="ED143" s="20"/>
      <c r="EE143" s="20"/>
      <c r="EF143" s="20"/>
      <c r="EG143" s="20"/>
      <c r="EH143" s="20"/>
      <c r="EI143" s="20"/>
      <c r="EJ143" s="20"/>
      <c r="EK143" s="20"/>
      <c r="EL143" s="20"/>
      <c r="EM143" s="20"/>
      <c r="EN143" s="20"/>
      <c r="EO143" s="20"/>
      <c r="EP143" s="20"/>
      <c r="EQ143" s="20"/>
      <c r="ER143" s="20"/>
      <c r="ES143" s="20"/>
      <c r="ET143" s="20" t="s">
        <v>535</v>
      </c>
      <c r="EU143" s="20" t="s">
        <v>533</v>
      </c>
    </row>
    <row r="144" spans="1:151" ht="15" customHeight="1">
      <c r="A144" s="19"/>
      <c r="B144" s="163"/>
      <c r="C144" s="1343"/>
      <c r="D144" s="1029"/>
      <c r="E144" s="1029"/>
      <c r="F144" s="1030"/>
      <c r="G144" s="1029"/>
      <c r="H144" s="1029"/>
      <c r="I144" s="1029"/>
      <c r="J144" s="1029"/>
      <c r="K144" s="1029"/>
      <c r="L144" s="1030"/>
      <c r="M144" s="50" t="s">
        <v>5</v>
      </c>
      <c r="N144" s="1065"/>
      <c r="O144" s="1065"/>
      <c r="P144" s="1065"/>
      <c r="Q144" s="1065"/>
      <c r="R144" s="1058" t="s">
        <v>4</v>
      </c>
      <c r="S144" s="943"/>
      <c r="T144" s="943"/>
      <c r="U144" s="943"/>
      <c r="V144" s="943"/>
      <c r="W144" s="943"/>
      <c r="X144" s="943"/>
      <c r="Y144" s="943"/>
      <c r="Z144" s="943"/>
      <c r="AA144" s="943"/>
      <c r="AB144" s="943"/>
      <c r="AC144" s="943"/>
      <c r="AD144" s="943"/>
      <c r="AE144" s="943"/>
      <c r="AF144" s="943"/>
      <c r="AG144" s="943"/>
      <c r="AH144" s="943"/>
      <c r="AI144" s="943"/>
      <c r="AJ144" s="943"/>
      <c r="AK144" s="943"/>
      <c r="AL144" s="943"/>
      <c r="AM144" s="944"/>
      <c r="AN144" s="20"/>
      <c r="AO144" s="173"/>
      <c r="AP144" s="20"/>
      <c r="AQ144" s="58"/>
      <c r="AR144" s="987"/>
      <c r="AS144" s="987"/>
      <c r="AT144" s="987"/>
      <c r="AU144" s="987"/>
      <c r="AV144" s="987"/>
      <c r="AW144" s="987"/>
      <c r="AX144" s="987"/>
      <c r="AY144" s="987"/>
      <c r="AZ144" s="987"/>
      <c r="BA144" s="987"/>
      <c r="BB144" s="987"/>
      <c r="BC144" s="987"/>
      <c r="BD144" s="987"/>
      <c r="BE144" s="987"/>
      <c r="BF144" s="987"/>
      <c r="BG144" s="987"/>
      <c r="BH144" s="20"/>
      <c r="BI144" s="58"/>
      <c r="BJ144" s="58"/>
      <c r="BK144" s="247"/>
      <c r="BL144" s="17" t="str">
        <f>IF(N144="","",AB143&amp;"第"&amp;N144&amp;"号")</f>
        <v/>
      </c>
      <c r="BO144" s="17" t="str">
        <f>IF(M144="","",BP143&amp;N144)</f>
        <v/>
      </c>
      <c r="BP144" s="17" t="str">
        <f>IF(M143="選択　▼","",IF(N144="","",BP143&amp;M144&amp;N144&amp;R144))</f>
        <v/>
      </c>
      <c r="CG144" s="20" t="s">
        <v>538</v>
      </c>
      <c r="EB144" s="20"/>
      <c r="EC144" s="20"/>
      <c r="ED144" s="20"/>
      <c r="EE144" s="20"/>
      <c r="EF144" s="20"/>
      <c r="EG144" s="20"/>
      <c r="EH144" s="20"/>
      <c r="EI144" s="20"/>
      <c r="EJ144" s="20"/>
      <c r="EK144" s="20"/>
      <c r="EL144" s="20"/>
      <c r="EM144" s="20"/>
      <c r="EN144" s="20"/>
      <c r="EO144" s="20"/>
      <c r="EP144" s="20"/>
      <c r="EQ144" s="20"/>
      <c r="ER144" s="20"/>
      <c r="ES144" s="20"/>
      <c r="ET144" s="20" t="s">
        <v>536</v>
      </c>
      <c r="EU144" s="20" t="s">
        <v>534</v>
      </c>
    </row>
    <row r="145" spans="1:151" ht="15" hidden="1" customHeight="1">
      <c r="A145" s="30"/>
      <c r="B145" s="163"/>
      <c r="C145" s="1343"/>
      <c r="D145" s="1029"/>
      <c r="E145" s="1029"/>
      <c r="F145" s="1030"/>
      <c r="G145" s="617"/>
      <c r="H145" s="617"/>
      <c r="I145" s="617"/>
      <c r="J145" s="617"/>
      <c r="K145" s="617"/>
      <c r="L145" s="618"/>
      <c r="M145" s="955" t="s">
        <v>71</v>
      </c>
      <c r="N145" s="955"/>
      <c r="O145" s="956"/>
      <c r="P145" s="4" t="str">
        <f>MID(BM143,COLUMN()-15,1)</f>
        <v/>
      </c>
      <c r="Q145" s="4" t="str">
        <f>MID(BN143,COLUMN()-16,1)</f>
        <v/>
      </c>
      <c r="R145" s="6" t="s">
        <v>74</v>
      </c>
      <c r="S145" s="4" t="str">
        <f t="shared" ref="S145:X145" si="26">MID($N$144,COLUMN()-18,1)</f>
        <v/>
      </c>
      <c r="T145" s="4" t="str">
        <f t="shared" si="26"/>
        <v/>
      </c>
      <c r="U145" s="4" t="str">
        <f t="shared" si="26"/>
        <v/>
      </c>
      <c r="V145" s="4" t="str">
        <f t="shared" si="26"/>
        <v/>
      </c>
      <c r="W145" s="4" t="str">
        <f t="shared" si="26"/>
        <v/>
      </c>
      <c r="X145" s="4" t="str">
        <f t="shared" si="26"/>
        <v/>
      </c>
      <c r="Y145" s="6" t="s">
        <v>74</v>
      </c>
      <c r="Z145" s="4" t="str">
        <f>MID(AJ144,COLUMN()-25,1)</f>
        <v/>
      </c>
      <c r="AA145" s="957"/>
      <c r="AB145" s="958"/>
      <c r="AC145" s="958"/>
      <c r="AD145" s="958"/>
      <c r="AE145" s="958"/>
      <c r="AF145" s="958"/>
      <c r="AG145" s="958"/>
      <c r="AH145" s="958"/>
      <c r="AI145" s="958"/>
      <c r="AJ145" s="958"/>
      <c r="AK145" s="958"/>
      <c r="AL145" s="958"/>
      <c r="AM145" s="959"/>
      <c r="AN145" s="20"/>
      <c r="AO145" s="173"/>
      <c r="AP145" s="20"/>
      <c r="AQ145" s="58"/>
      <c r="AR145" s="20"/>
      <c r="AS145" s="20"/>
      <c r="AT145" s="1048"/>
      <c r="AU145" s="1048"/>
      <c r="AV145" s="1048"/>
      <c r="AW145" s="1048"/>
      <c r="AX145" s="1048"/>
      <c r="AY145" s="1048"/>
      <c r="AZ145" s="1048"/>
      <c r="BA145" s="1048"/>
      <c r="BB145" s="1048"/>
      <c r="BC145" s="1048"/>
      <c r="BD145" s="1048"/>
      <c r="BE145" s="1048"/>
      <c r="BF145" s="1048"/>
      <c r="BG145" s="1048"/>
      <c r="BH145" s="20"/>
      <c r="BI145" s="58"/>
      <c r="BJ145" s="58"/>
      <c r="BK145" s="247"/>
      <c r="CG145" s="20" t="s">
        <v>539</v>
      </c>
      <c r="EB145" s="20"/>
      <c r="EC145" s="20"/>
      <c r="ED145" s="20"/>
      <c r="EE145" s="20"/>
      <c r="EF145" s="20"/>
      <c r="EG145" s="20"/>
      <c r="EH145" s="20"/>
      <c r="EI145" s="20"/>
      <c r="EJ145" s="20"/>
      <c r="EK145" s="20"/>
      <c r="EL145" s="20"/>
      <c r="EM145" s="20"/>
      <c r="EN145" s="20"/>
      <c r="EO145" s="20"/>
      <c r="EP145" s="20"/>
      <c r="EQ145" s="20"/>
      <c r="ER145" s="20"/>
      <c r="ES145" s="20"/>
      <c r="ET145" s="20" t="s">
        <v>537</v>
      </c>
      <c r="EU145" s="20" t="s">
        <v>535</v>
      </c>
    </row>
    <row r="146" spans="1:151" ht="15" hidden="1" customHeight="1">
      <c r="A146" s="30"/>
      <c r="B146" s="163"/>
      <c r="C146" s="1343"/>
      <c r="D146" s="1029"/>
      <c r="E146" s="1029"/>
      <c r="F146" s="1030"/>
      <c r="G146" s="1060" t="s">
        <v>61</v>
      </c>
      <c r="H146" s="1060"/>
      <c r="I146" s="1060"/>
      <c r="J146" s="1060"/>
      <c r="K146" s="1060"/>
      <c r="L146" s="1061"/>
      <c r="M146" s="994" t="s">
        <v>2438</v>
      </c>
      <c r="N146" s="828"/>
      <c r="O146" s="828"/>
      <c r="P146" s="978"/>
      <c r="Q146" s="979"/>
      <c r="R146" s="49" t="s">
        <v>77</v>
      </c>
      <c r="S146" s="978"/>
      <c r="T146" s="979"/>
      <c r="U146" s="48" t="s">
        <v>78</v>
      </c>
      <c r="V146" s="978"/>
      <c r="W146" s="979"/>
      <c r="X146" s="48" t="s">
        <v>79</v>
      </c>
      <c r="Y146" s="943"/>
      <c r="Z146" s="943"/>
      <c r="AA146" s="943"/>
      <c r="AB146" s="943"/>
      <c r="AC146" s="943"/>
      <c r="AD146" s="943"/>
      <c r="AE146" s="943"/>
      <c r="AF146" s="943"/>
      <c r="AG146" s="943"/>
      <c r="AH146" s="943"/>
      <c r="AI146" s="943"/>
      <c r="AJ146" s="943"/>
      <c r="AK146" s="943"/>
      <c r="AL146" s="943"/>
      <c r="AM146" s="944"/>
      <c r="AN146" s="20"/>
      <c r="AO146" s="173"/>
      <c r="AP146" s="20"/>
      <c r="AQ146" s="58"/>
      <c r="AR146" s="988"/>
      <c r="AS146" s="988"/>
      <c r="AT146" s="988"/>
      <c r="AU146" s="988"/>
      <c r="AV146" s="988"/>
      <c r="AW146" s="988"/>
      <c r="AX146" s="988"/>
      <c r="AY146" s="988"/>
      <c r="AZ146" s="988"/>
      <c r="BA146" s="988"/>
      <c r="BB146" s="988"/>
      <c r="BC146" s="988"/>
      <c r="BD146" s="988"/>
      <c r="BE146" s="988"/>
      <c r="BF146" s="988"/>
      <c r="BG146" s="988"/>
      <c r="BH146" s="20"/>
      <c r="BI146" s="58"/>
      <c r="BJ146" s="58"/>
      <c r="BK146" s="247"/>
      <c r="BL146" s="17" t="str">
        <f>IF(M146="選択▼","",M146&amp;P146&amp;R146&amp;S146&amp;U146&amp;V146&amp;X146)</f>
        <v/>
      </c>
      <c r="BM146" s="272" t="str">
        <f>MID(P146,COLUMN()-64,1)</f>
        <v/>
      </c>
      <c r="BN146" s="272" t="str">
        <f>MID(P146,COLUMN()-64,1)</f>
        <v/>
      </c>
      <c r="BO146" s="272" t="str">
        <f>MID(S146,COLUMN()-66,1)</f>
        <v/>
      </c>
      <c r="BP146" s="272" t="str">
        <f>MID(S146,COLUMN()-66,1)</f>
        <v/>
      </c>
      <c r="BQ146" s="272" t="str">
        <f>MID(V146,COLUMN()-68,1)</f>
        <v/>
      </c>
      <c r="BR146" s="272" t="str">
        <f>MID(V146,COLUMN()-68,1)</f>
        <v/>
      </c>
      <c r="BS146" s="273" t="str">
        <f>IF(★入力画面!M146="平成","H",IF(★入力画面!M146="昭和","S",IF(★入力画面!M146="大正","T",IF(★入力画面!M146="明治","M",""))))</f>
        <v/>
      </c>
      <c r="CG146" s="20" t="s">
        <v>540</v>
      </c>
      <c r="EB146" s="20"/>
      <c r="EC146" s="20"/>
      <c r="ED146" s="20"/>
      <c r="EE146" s="20"/>
      <c r="EF146" s="20"/>
      <c r="EG146" s="20"/>
      <c r="EH146" s="20"/>
      <c r="EI146" s="20"/>
      <c r="EJ146" s="20"/>
      <c r="EK146" s="20"/>
      <c r="EL146" s="20"/>
      <c r="EM146" s="20"/>
      <c r="EN146" s="20"/>
      <c r="EO146" s="20"/>
      <c r="EP146" s="20"/>
      <c r="EQ146" s="20"/>
      <c r="ER146" s="20"/>
      <c r="ES146" s="20"/>
      <c r="ET146" s="20" t="s">
        <v>538</v>
      </c>
      <c r="EU146" s="20" t="s">
        <v>536</v>
      </c>
    </row>
    <row r="147" spans="1:151" ht="15" hidden="1" customHeight="1">
      <c r="A147" s="30"/>
      <c r="B147" s="163"/>
      <c r="C147" s="1343"/>
      <c r="D147" s="1029"/>
      <c r="E147" s="1029"/>
      <c r="F147" s="1030"/>
      <c r="G147" s="1046" t="s">
        <v>605</v>
      </c>
      <c r="H147" s="1046"/>
      <c r="I147" s="1046"/>
      <c r="J147" s="1046"/>
      <c r="K147" s="1046"/>
      <c r="L147" s="1047"/>
      <c r="M147" s="995"/>
      <c r="N147" s="979"/>
      <c r="O147" s="166" t="s">
        <v>60</v>
      </c>
      <c r="P147" s="978"/>
      <c r="Q147" s="995"/>
      <c r="R147" s="979"/>
      <c r="S147" s="1058"/>
      <c r="T147" s="943"/>
      <c r="U147" s="943"/>
      <c r="V147" s="943"/>
      <c r="W147" s="943"/>
      <c r="X147" s="943"/>
      <c r="Y147" s="943"/>
      <c r="Z147" s="943"/>
      <c r="AA147" s="943"/>
      <c r="AB147" s="943"/>
      <c r="AC147" s="943"/>
      <c r="AD147" s="943"/>
      <c r="AE147" s="943"/>
      <c r="AF147" s="943"/>
      <c r="AG147" s="943"/>
      <c r="AH147" s="943"/>
      <c r="AI147" s="943"/>
      <c r="AJ147" s="943"/>
      <c r="AK147" s="943"/>
      <c r="AL147" s="943"/>
      <c r="AM147" s="944"/>
      <c r="AN147" s="20"/>
      <c r="AO147" s="173"/>
      <c r="AP147" s="20"/>
      <c r="AQ147" s="58"/>
      <c r="AR147" s="918"/>
      <c r="AS147" s="918"/>
      <c r="AT147" s="918"/>
      <c r="AU147" s="918"/>
      <c r="AV147" s="918"/>
      <c r="AW147" s="918"/>
      <c r="AX147" s="918"/>
      <c r="AY147" s="918"/>
      <c r="AZ147" s="918"/>
      <c r="BA147" s="918"/>
      <c r="BB147" s="918"/>
      <c r="BC147" s="918"/>
      <c r="BD147" s="918"/>
      <c r="BE147" s="918"/>
      <c r="BF147" s="918"/>
      <c r="BG147" s="918"/>
      <c r="BH147" s="20"/>
      <c r="BI147" s="58"/>
      <c r="BJ147" s="58"/>
      <c r="BK147" s="247"/>
      <c r="BL147" s="17" t="str">
        <f>IF(M147="","",M147&amp;O147&amp;P147)</f>
        <v/>
      </c>
      <c r="CG147" s="20" t="s">
        <v>541</v>
      </c>
      <c r="EB147" s="20"/>
      <c r="EC147" s="20"/>
      <c r="ED147" s="20"/>
      <c r="EE147" s="20"/>
      <c r="EF147" s="20"/>
      <c r="EG147" s="20"/>
      <c r="EH147" s="20"/>
      <c r="EI147" s="20"/>
      <c r="EJ147" s="20"/>
      <c r="EK147" s="20"/>
      <c r="EL147" s="20"/>
      <c r="EM147" s="20"/>
      <c r="EN147" s="20"/>
      <c r="EO147" s="20"/>
      <c r="EP147" s="20"/>
      <c r="EQ147" s="20"/>
      <c r="ER147" s="20"/>
      <c r="ES147" s="20"/>
      <c r="ET147" s="20" t="s">
        <v>539</v>
      </c>
      <c r="EU147" s="20" t="s">
        <v>537</v>
      </c>
    </row>
    <row r="148" spans="1:151" ht="15" customHeight="1">
      <c r="A148" s="19"/>
      <c r="B148" s="163"/>
      <c r="C148" s="1343"/>
      <c r="D148" s="1029"/>
      <c r="E148" s="1029"/>
      <c r="F148" s="1030"/>
      <c r="G148" s="1060" t="s">
        <v>599</v>
      </c>
      <c r="H148" s="1060"/>
      <c r="I148" s="1060"/>
      <c r="J148" s="1060"/>
      <c r="K148" s="1060"/>
      <c r="L148" s="1061"/>
      <c r="M148" s="993"/>
      <c r="N148" s="993"/>
      <c r="O148" s="993"/>
      <c r="P148" s="993"/>
      <c r="Q148" s="993"/>
      <c r="R148" s="993"/>
      <c r="S148" s="993"/>
      <c r="T148" s="993"/>
      <c r="U148" s="993"/>
      <c r="V148" s="993"/>
      <c r="W148" s="993"/>
      <c r="X148" s="993"/>
      <c r="Y148" s="993"/>
      <c r="Z148" s="993"/>
      <c r="AA148" s="993"/>
      <c r="AB148" s="993"/>
      <c r="AC148" s="833"/>
      <c r="AD148" s="834"/>
      <c r="AE148" s="834"/>
      <c r="AF148" s="834"/>
      <c r="AG148" s="834"/>
      <c r="AH148" s="834"/>
      <c r="AI148" s="834"/>
      <c r="AJ148" s="834"/>
      <c r="AK148" s="834"/>
      <c r="AL148" s="834"/>
      <c r="AM148" s="835"/>
      <c r="AN148" s="20"/>
      <c r="AO148" s="173"/>
      <c r="AP148" s="20"/>
      <c r="AQ148" s="58"/>
      <c r="AR148" s="918"/>
      <c r="AS148" s="918"/>
      <c r="AT148" s="918"/>
      <c r="AU148" s="918"/>
      <c r="AV148" s="918"/>
      <c r="AW148" s="918"/>
      <c r="AX148" s="918"/>
      <c r="AY148" s="918"/>
      <c r="AZ148" s="918"/>
      <c r="BA148" s="918"/>
      <c r="BB148" s="918"/>
      <c r="BC148" s="918"/>
      <c r="BD148" s="918"/>
      <c r="BE148" s="918"/>
      <c r="BF148" s="918"/>
      <c r="BG148" s="918"/>
      <c r="BH148" s="20"/>
      <c r="BI148" s="58"/>
      <c r="BJ148" s="58"/>
      <c r="BK148" s="247"/>
      <c r="CG148" s="20" t="s">
        <v>542</v>
      </c>
      <c r="EB148" s="20"/>
      <c r="EC148" s="20"/>
      <c r="ED148" s="20"/>
      <c r="EE148" s="20"/>
      <c r="EF148" s="20"/>
      <c r="EG148" s="20"/>
      <c r="EH148" s="20"/>
      <c r="EI148" s="20"/>
      <c r="EJ148" s="20"/>
      <c r="EK148" s="20"/>
      <c r="EL148" s="20"/>
      <c r="EM148" s="20"/>
      <c r="EN148" s="20"/>
      <c r="EO148" s="20"/>
      <c r="EP148" s="20"/>
      <c r="EQ148" s="20"/>
      <c r="ER148" s="20"/>
      <c r="ES148" s="20"/>
      <c r="ET148" s="20" t="s">
        <v>540</v>
      </c>
      <c r="EU148" s="20" t="s">
        <v>538</v>
      </c>
    </row>
    <row r="149" spans="1:151" ht="15" hidden="1" customHeight="1">
      <c r="A149" s="30"/>
      <c r="B149" s="163"/>
      <c r="C149" s="1343"/>
      <c r="D149" s="1029"/>
      <c r="E149" s="1029"/>
      <c r="F149" s="1030"/>
      <c r="G149" s="1060" t="s">
        <v>365</v>
      </c>
      <c r="H149" s="1060"/>
      <c r="I149" s="1060"/>
      <c r="J149" s="1060"/>
      <c r="K149" s="1060"/>
      <c r="L149" s="1061"/>
      <c r="M149" s="856"/>
      <c r="N149" s="856"/>
      <c r="O149" s="51" t="s">
        <v>60</v>
      </c>
      <c r="P149" s="856"/>
      <c r="Q149" s="856"/>
      <c r="R149" s="856"/>
      <c r="S149" s="51" t="s">
        <v>60</v>
      </c>
      <c r="T149" s="856"/>
      <c r="U149" s="856"/>
      <c r="V149" s="856"/>
      <c r="W149" s="1063"/>
      <c r="X149" s="1063"/>
      <c r="Y149" s="1063"/>
      <c r="Z149" s="1063"/>
      <c r="AA149" s="1063"/>
      <c r="AB149" s="1063"/>
      <c r="AC149" s="1063"/>
      <c r="AD149" s="1063"/>
      <c r="AE149" s="1063"/>
      <c r="AF149" s="1063"/>
      <c r="AG149" s="1063"/>
      <c r="AH149" s="1063"/>
      <c r="AI149" s="1063"/>
      <c r="AJ149" s="1063"/>
      <c r="AK149" s="1063"/>
      <c r="AL149" s="1063"/>
      <c r="AM149" s="1064"/>
      <c r="AN149" s="20"/>
      <c r="AO149" s="173"/>
      <c r="AP149" s="20"/>
      <c r="AQ149" s="58"/>
      <c r="AR149" s="919"/>
      <c r="AS149" s="919"/>
      <c r="AT149" s="919"/>
      <c r="AU149" s="919"/>
      <c r="AV149" s="919"/>
      <c r="AW149" s="919"/>
      <c r="AX149" s="919"/>
      <c r="AY149" s="919"/>
      <c r="AZ149" s="919"/>
      <c r="BA149" s="919"/>
      <c r="BB149" s="919"/>
      <c r="BC149" s="919"/>
      <c r="BD149" s="919"/>
      <c r="BE149" s="919"/>
      <c r="BF149" s="919"/>
      <c r="BG149" s="919"/>
      <c r="BH149" s="20"/>
      <c r="BI149" s="58"/>
      <c r="BJ149" s="58"/>
      <c r="BK149" s="247"/>
      <c r="BL149" s="17" t="str">
        <f>IF(M149="","",M149&amp;O149&amp;P149&amp;S149&amp;T149)</f>
        <v/>
      </c>
      <c r="CG149" s="20" t="s">
        <v>543</v>
      </c>
      <c r="EB149" s="20"/>
      <c r="EC149" s="20"/>
      <c r="ED149" s="20"/>
      <c r="EE149" s="20"/>
      <c r="EF149" s="20"/>
      <c r="EG149" s="20"/>
      <c r="EH149" s="20"/>
      <c r="EI149" s="20"/>
      <c r="EJ149" s="20"/>
      <c r="EK149" s="20"/>
      <c r="EL149" s="20"/>
      <c r="EM149" s="20"/>
      <c r="EN149" s="20"/>
      <c r="EO149" s="20"/>
      <c r="EP149" s="20"/>
      <c r="EQ149" s="20"/>
      <c r="ER149" s="20"/>
      <c r="ES149" s="20"/>
      <c r="ET149" s="20" t="s">
        <v>541</v>
      </c>
      <c r="EU149" s="20" t="s">
        <v>539</v>
      </c>
    </row>
    <row r="150" spans="1:151" ht="15" hidden="1" customHeight="1">
      <c r="A150" s="31"/>
      <c r="B150" s="163"/>
      <c r="C150" s="1343"/>
      <c r="D150" s="1029"/>
      <c r="E150" s="1029"/>
      <c r="F150" s="1030"/>
      <c r="G150" s="1060" t="s">
        <v>243</v>
      </c>
      <c r="H150" s="1060"/>
      <c r="I150" s="1060"/>
      <c r="J150" s="1060"/>
      <c r="K150" s="1060"/>
      <c r="L150" s="1061"/>
      <c r="M150" s="828" t="s">
        <v>2434</v>
      </c>
      <c r="N150" s="828"/>
      <c r="O150" s="828"/>
      <c r="P150" s="829"/>
      <c r="Q150" s="1173"/>
      <c r="R150" s="1174"/>
      <c r="S150" s="1174"/>
      <c r="T150" s="1174"/>
      <c r="U150" s="1174"/>
      <c r="V150" s="1174"/>
      <c r="W150" s="1174"/>
      <c r="X150" s="1174"/>
      <c r="Y150" s="1174"/>
      <c r="Z150" s="1174"/>
      <c r="AA150" s="1174"/>
      <c r="AB150" s="1174"/>
      <c r="AC150" s="1174"/>
      <c r="AD150" s="1174"/>
      <c r="AE150" s="1174"/>
      <c r="AF150" s="1174"/>
      <c r="AG150" s="1174"/>
      <c r="AH150" s="1174"/>
      <c r="AI150" s="1174"/>
      <c r="AJ150" s="1174"/>
      <c r="AK150" s="1174"/>
      <c r="AL150" s="1174"/>
      <c r="AM150" s="1202"/>
      <c r="AN150" s="20"/>
      <c r="AO150" s="173"/>
      <c r="AP150" s="20"/>
      <c r="AQ150" s="58"/>
      <c r="AR150" s="919"/>
      <c r="AS150" s="919"/>
      <c r="AT150" s="919"/>
      <c r="AU150" s="919"/>
      <c r="AV150" s="919"/>
      <c r="AW150" s="919"/>
      <c r="AX150" s="919"/>
      <c r="AY150" s="919"/>
      <c r="AZ150" s="919"/>
      <c r="BA150" s="919"/>
      <c r="BB150" s="919"/>
      <c r="BC150" s="919"/>
      <c r="BD150" s="919"/>
      <c r="BE150" s="919"/>
      <c r="BF150" s="919"/>
      <c r="BG150" s="919"/>
      <c r="BH150" s="20"/>
      <c r="BI150" s="58"/>
      <c r="BJ150" s="58"/>
      <c r="BK150" s="247"/>
      <c r="BL150" s="17" t="str">
        <f>IF(M150="選択　▼","",M150)</f>
        <v/>
      </c>
      <c r="CG150" s="20" t="s">
        <v>544</v>
      </c>
      <c r="EB150" s="20"/>
      <c r="EC150" s="20"/>
      <c r="ED150" s="20"/>
      <c r="EE150" s="20"/>
      <c r="EF150" s="20"/>
      <c r="EG150" s="20"/>
      <c r="EH150" s="20"/>
      <c r="EI150" s="20"/>
      <c r="EJ150" s="20"/>
      <c r="EK150" s="20"/>
      <c r="EL150" s="20"/>
      <c r="EM150" s="20"/>
      <c r="EN150" s="20"/>
      <c r="EO150" s="20"/>
      <c r="EP150" s="20"/>
      <c r="EQ150" s="20"/>
      <c r="ER150" s="20"/>
      <c r="ES150" s="20"/>
      <c r="ET150" s="20" t="s">
        <v>542</v>
      </c>
      <c r="EU150" s="20" t="s">
        <v>540</v>
      </c>
    </row>
    <row r="151" spans="1:151" ht="15" customHeight="1">
      <c r="A151" s="20"/>
      <c r="B151" s="163"/>
      <c r="C151" s="1343"/>
      <c r="D151" s="1029"/>
      <c r="E151" s="1029"/>
      <c r="F151" s="1030"/>
      <c r="G151" s="1060" t="s">
        <v>2582</v>
      </c>
      <c r="H151" s="1060"/>
      <c r="I151" s="1060"/>
      <c r="J151" s="1060"/>
      <c r="K151" s="1060"/>
      <c r="L151" s="1061"/>
      <c r="M151" s="994" t="s">
        <v>2438</v>
      </c>
      <c r="N151" s="828"/>
      <c r="O151" s="828"/>
      <c r="P151" s="978"/>
      <c r="Q151" s="979"/>
      <c r="R151" s="49" t="s">
        <v>77</v>
      </c>
      <c r="S151" s="978"/>
      <c r="T151" s="979"/>
      <c r="U151" s="48" t="s">
        <v>78</v>
      </c>
      <c r="V151" s="978"/>
      <c r="W151" s="979"/>
      <c r="X151" s="48" t="s">
        <v>79</v>
      </c>
      <c r="Y151" s="943"/>
      <c r="Z151" s="943"/>
      <c r="AA151" s="943"/>
      <c r="AB151" s="943"/>
      <c r="AC151" s="943"/>
      <c r="AD151" s="943"/>
      <c r="AE151" s="943"/>
      <c r="AF151" s="943"/>
      <c r="AG151" s="943"/>
      <c r="AH151" s="943"/>
      <c r="AI151" s="943"/>
      <c r="AJ151" s="943"/>
      <c r="AK151" s="943"/>
      <c r="AL151" s="943"/>
      <c r="AM151" s="944"/>
      <c r="AN151" s="20"/>
      <c r="AO151" s="173"/>
      <c r="AP151" s="20"/>
      <c r="AQ151" s="58"/>
      <c r="AR151" s="919"/>
      <c r="AS151" s="919"/>
      <c r="AT151" s="919"/>
      <c r="AU151" s="919"/>
      <c r="AV151" s="919"/>
      <c r="AW151" s="919"/>
      <c r="AX151" s="919"/>
      <c r="AY151" s="919"/>
      <c r="AZ151" s="919"/>
      <c r="BA151" s="919"/>
      <c r="BB151" s="919"/>
      <c r="BC151" s="919"/>
      <c r="BD151" s="919"/>
      <c r="BE151" s="919"/>
      <c r="BF151" s="919"/>
      <c r="BG151" s="919"/>
      <c r="BH151" s="20"/>
      <c r="BI151" s="58"/>
      <c r="BJ151" s="58"/>
      <c r="BK151" s="247"/>
      <c r="BL151" s="17" t="str">
        <f>IF(M151="選択▼","",M151&amp;P151&amp;R151&amp;S151&amp;U151&amp;V151&amp;X151)</f>
        <v/>
      </c>
      <c r="CG151" s="20" t="s">
        <v>545</v>
      </c>
      <c r="EB151" s="20"/>
      <c r="EC151" s="20"/>
      <c r="ED151" s="20"/>
      <c r="EE151" s="20"/>
      <c r="EF151" s="20"/>
      <c r="EG151" s="20"/>
      <c r="EH151" s="20"/>
      <c r="EI151" s="20"/>
      <c r="EJ151" s="20"/>
      <c r="EK151" s="20"/>
      <c r="EL151" s="20"/>
      <c r="EM151" s="20"/>
      <c r="EN151" s="20"/>
      <c r="EO151" s="20"/>
      <c r="EP151" s="20"/>
      <c r="EQ151" s="20"/>
      <c r="ER151" s="20"/>
      <c r="ES151" s="20"/>
      <c r="ET151" s="20" t="s">
        <v>543</v>
      </c>
      <c r="EU151" s="20" t="s">
        <v>541</v>
      </c>
    </row>
    <row r="152" spans="1:151" ht="15" hidden="1" customHeight="1">
      <c r="A152" s="30"/>
      <c r="B152" s="163"/>
      <c r="C152" s="1343"/>
      <c r="D152" s="617"/>
      <c r="E152" s="617"/>
      <c r="F152" s="618"/>
      <c r="G152" s="1060"/>
      <c r="H152" s="1060"/>
      <c r="I152" s="1060"/>
      <c r="J152" s="1060"/>
      <c r="K152" s="1060"/>
      <c r="L152" s="1061"/>
      <c r="M152" s="990"/>
      <c r="N152" s="991"/>
      <c r="O152" s="991"/>
      <c r="P152" s="991"/>
      <c r="Q152" s="991"/>
      <c r="R152" s="991"/>
      <c r="S152" s="991"/>
      <c r="T152" s="991"/>
      <c r="U152" s="991"/>
      <c r="V152" s="991"/>
      <c r="W152" s="991"/>
      <c r="X152" s="991"/>
      <c r="Y152" s="991"/>
      <c r="Z152" s="991"/>
      <c r="AA152" s="991"/>
      <c r="AB152" s="991"/>
      <c r="AC152" s="991"/>
      <c r="AD152" s="991"/>
      <c r="AE152" s="991"/>
      <c r="AF152" s="991"/>
      <c r="AG152" s="991"/>
      <c r="AH152" s="991"/>
      <c r="AI152" s="991"/>
      <c r="AJ152" s="991"/>
      <c r="AK152" s="991"/>
      <c r="AL152" s="991"/>
      <c r="AM152" s="992"/>
      <c r="AN152" s="20"/>
      <c r="AO152" s="173"/>
      <c r="AP152" s="20"/>
      <c r="AQ152" s="58"/>
      <c r="AR152" s="20"/>
      <c r="AS152" s="20"/>
      <c r="AT152" s="20"/>
      <c r="AU152" s="20"/>
      <c r="AV152" s="20"/>
      <c r="AW152" s="80"/>
      <c r="AX152" s="80"/>
      <c r="AY152" s="80"/>
      <c r="AZ152" s="80"/>
      <c r="BA152" s="80"/>
      <c r="BB152" s="80"/>
      <c r="BC152" s="20"/>
      <c r="BD152" s="20"/>
      <c r="BE152" s="20"/>
      <c r="BF152" s="20"/>
      <c r="BG152" s="20"/>
      <c r="BH152" s="20"/>
      <c r="BI152" s="58"/>
      <c r="BJ152" s="58"/>
      <c r="BK152" s="247"/>
      <c r="CG152" s="20" t="s">
        <v>546</v>
      </c>
      <c r="EB152" s="20"/>
      <c r="EC152" s="20"/>
      <c r="ED152" s="20"/>
      <c r="EE152" s="20"/>
      <c r="EF152" s="20"/>
      <c r="EG152" s="20"/>
      <c r="EH152" s="20"/>
      <c r="EI152" s="20"/>
      <c r="EJ152" s="20"/>
      <c r="EK152" s="20"/>
      <c r="EL152" s="20"/>
      <c r="EM152" s="20"/>
      <c r="EN152" s="20"/>
      <c r="EO152" s="20"/>
      <c r="EP152" s="20"/>
      <c r="EQ152" s="20"/>
      <c r="ER152" s="20"/>
      <c r="ES152" s="20"/>
      <c r="ET152" s="20" t="s">
        <v>544</v>
      </c>
      <c r="EU152" s="20" t="s">
        <v>542</v>
      </c>
    </row>
    <row r="153" spans="1:151" ht="15" hidden="1" customHeight="1">
      <c r="A153" s="30"/>
      <c r="B153" s="163"/>
      <c r="C153" s="1343"/>
      <c r="D153" s="880" t="s">
        <v>2576</v>
      </c>
      <c r="E153" s="880"/>
      <c r="F153" s="881"/>
      <c r="G153" s="1056" t="s">
        <v>2575</v>
      </c>
      <c r="H153" s="1056"/>
      <c r="I153" s="1056"/>
      <c r="J153" s="1056"/>
      <c r="K153" s="1056"/>
      <c r="L153" s="1056"/>
      <c r="M153" s="1056"/>
      <c r="N153" s="1056"/>
      <c r="O153" s="1056"/>
      <c r="P153" s="1056"/>
      <c r="Q153" s="1056"/>
      <c r="R153" s="1056"/>
      <c r="S153" s="1056"/>
      <c r="T153" s="1056"/>
      <c r="U153" s="1056"/>
      <c r="V153" s="1056"/>
      <c r="W153" s="1056"/>
      <c r="X153" s="1056"/>
      <c r="Y153" s="1056"/>
      <c r="Z153" s="1056"/>
      <c r="AA153" s="1056"/>
      <c r="AB153" s="1056"/>
      <c r="AC153" s="1056"/>
      <c r="AD153" s="1056"/>
      <c r="AE153" s="1056"/>
      <c r="AF153" s="1056"/>
      <c r="AG153" s="1056"/>
      <c r="AH153" s="1056"/>
      <c r="AI153" s="1056"/>
      <c r="AJ153" s="1056"/>
      <c r="AK153" s="1056"/>
      <c r="AL153" s="1056"/>
      <c r="AM153" s="1057"/>
      <c r="AN153" s="20"/>
      <c r="AO153" s="173"/>
      <c r="AP153" s="20"/>
      <c r="AQ153" s="58"/>
      <c r="AR153" s="20"/>
      <c r="AS153" s="20"/>
      <c r="AT153" s="20"/>
      <c r="AU153" s="20"/>
      <c r="AV153" s="20"/>
      <c r="AW153" s="80"/>
      <c r="AX153" s="80"/>
      <c r="AY153" s="80"/>
      <c r="AZ153" s="80"/>
      <c r="BA153" s="80"/>
      <c r="BB153" s="80"/>
      <c r="BC153" s="20"/>
      <c r="BD153" s="20"/>
      <c r="BE153" s="20"/>
      <c r="BF153" s="20"/>
      <c r="BG153" s="20"/>
      <c r="BH153" s="20"/>
      <c r="BI153" s="58"/>
      <c r="BJ153" s="58"/>
      <c r="BK153" s="247"/>
      <c r="CG153" s="20" t="s">
        <v>547</v>
      </c>
      <c r="EB153" s="20"/>
      <c r="EC153" s="20"/>
      <c r="ED153" s="20"/>
      <c r="EE153" s="20"/>
      <c r="EF153" s="20"/>
      <c r="EG153" s="20"/>
      <c r="EH153" s="20"/>
      <c r="EI153" s="20"/>
      <c r="EJ153" s="20"/>
      <c r="EK153" s="20"/>
      <c r="EL153" s="20"/>
      <c r="EM153" s="20"/>
      <c r="EN153" s="20"/>
      <c r="EO153" s="20"/>
      <c r="EP153" s="20"/>
      <c r="EQ153" s="20"/>
      <c r="ER153" s="20"/>
      <c r="ES153" s="20"/>
      <c r="ET153" s="20" t="s">
        <v>545</v>
      </c>
      <c r="EU153" s="20" t="s">
        <v>543</v>
      </c>
    </row>
    <row r="154" spans="1:151" ht="15" hidden="1" customHeight="1">
      <c r="A154" s="30"/>
      <c r="B154" s="163"/>
      <c r="C154" s="1343"/>
      <c r="D154" s="880"/>
      <c r="E154" s="880"/>
      <c r="F154" s="881"/>
      <c r="G154" s="1196" t="s">
        <v>378</v>
      </c>
      <c r="H154" s="1197"/>
      <c r="I154" s="1197"/>
      <c r="J154" s="1197"/>
      <c r="K154" s="1197"/>
      <c r="L154" s="1198"/>
      <c r="M154" s="613" t="s">
        <v>2402</v>
      </c>
      <c r="N154" s="614"/>
      <c r="O154" s="614"/>
      <c r="P154" s="614"/>
      <c r="Q154" s="614"/>
      <c r="R154" s="614"/>
      <c r="S154" s="614"/>
      <c r="T154" s="614"/>
      <c r="U154" s="614"/>
      <c r="V154" s="614"/>
      <c r="W154" s="614"/>
      <c r="X154" s="615"/>
      <c r="Y154" s="1045" t="s">
        <v>2507</v>
      </c>
      <c r="Z154" s="1046"/>
      <c r="AA154" s="1046"/>
      <c r="AB154" s="1046"/>
      <c r="AC154" s="1046"/>
      <c r="AD154" s="1046"/>
      <c r="AE154" s="1046"/>
      <c r="AF154" s="1046"/>
      <c r="AG154" s="1046"/>
      <c r="AH154" s="1046"/>
      <c r="AI154" s="1046"/>
      <c r="AJ154" s="1046"/>
      <c r="AK154" s="1046"/>
      <c r="AL154" s="1046"/>
      <c r="AM154" s="1047"/>
      <c r="AN154" s="20"/>
      <c r="AO154" s="173"/>
      <c r="AP154" s="20"/>
      <c r="AQ154" s="58"/>
      <c r="AR154" s="20"/>
      <c r="AS154" s="20"/>
      <c r="AT154" s="20"/>
      <c r="AU154" s="20"/>
      <c r="AV154" s="20"/>
      <c r="AW154" s="80"/>
      <c r="AX154" s="80"/>
      <c r="AY154" s="80"/>
      <c r="AZ154" s="80"/>
      <c r="BA154" s="80"/>
      <c r="BB154" s="80"/>
      <c r="BC154" s="20"/>
      <c r="BD154" s="20"/>
      <c r="BE154" s="20"/>
      <c r="BF154" s="20"/>
      <c r="BG154" s="20"/>
      <c r="BH154" s="20"/>
      <c r="BI154" s="58"/>
      <c r="BJ154" s="58"/>
      <c r="BK154" s="247"/>
      <c r="CG154" s="20" t="s">
        <v>548</v>
      </c>
      <c r="EB154" s="20"/>
      <c r="EC154" s="20"/>
      <c r="ED154" s="20"/>
      <c r="EE154" s="20"/>
      <c r="EF154" s="20"/>
      <c r="EG154" s="20"/>
      <c r="EH154" s="20"/>
      <c r="EI154" s="20"/>
      <c r="EJ154" s="20"/>
      <c r="EK154" s="20"/>
      <c r="EL154" s="20"/>
      <c r="EM154" s="20"/>
      <c r="EN154" s="20"/>
      <c r="EO154" s="20"/>
      <c r="EP154" s="20"/>
      <c r="EQ154" s="20"/>
      <c r="ER154" s="20"/>
      <c r="ES154" s="20"/>
      <c r="ET154" s="20" t="s">
        <v>546</v>
      </c>
      <c r="EU154" s="20" t="s">
        <v>544</v>
      </c>
    </row>
    <row r="155" spans="1:151" ht="15" hidden="1" customHeight="1" thickBot="1">
      <c r="A155" s="30"/>
      <c r="B155" s="163"/>
      <c r="C155" s="1343"/>
      <c r="D155" s="880"/>
      <c r="E155" s="880"/>
      <c r="F155" s="881"/>
      <c r="G155" s="1199"/>
      <c r="H155" s="1200"/>
      <c r="I155" s="1200"/>
      <c r="J155" s="1200"/>
      <c r="K155" s="1200"/>
      <c r="L155" s="1201"/>
      <c r="M155" s="1245" t="s">
        <v>2565</v>
      </c>
      <c r="N155" s="1246"/>
      <c r="O155" s="1246"/>
      <c r="P155" s="1246"/>
      <c r="Q155" s="1246"/>
      <c r="R155" s="1246"/>
      <c r="S155" s="1246"/>
      <c r="T155" s="1246"/>
      <c r="U155" s="1246"/>
      <c r="V155" s="1246"/>
      <c r="W155" s="1246"/>
      <c r="X155" s="1247"/>
      <c r="Y155" s="1245" t="s">
        <v>2566</v>
      </c>
      <c r="Z155" s="1246"/>
      <c r="AA155" s="1246"/>
      <c r="AB155" s="1246"/>
      <c r="AC155" s="1246"/>
      <c r="AD155" s="1246"/>
      <c r="AE155" s="1246"/>
      <c r="AF155" s="1246"/>
      <c r="AG155" s="1246"/>
      <c r="AH155" s="1246"/>
      <c r="AI155" s="1246"/>
      <c r="AJ155" s="1246"/>
      <c r="AK155" s="1246"/>
      <c r="AL155" s="1246"/>
      <c r="AM155" s="1247"/>
      <c r="AN155" s="20"/>
      <c r="AO155" s="173"/>
      <c r="AP155" s="20"/>
      <c r="AQ155" s="58"/>
      <c r="AR155" s="20"/>
      <c r="AS155" s="20"/>
      <c r="AT155" s="20"/>
      <c r="AU155" s="20"/>
      <c r="AV155" s="20"/>
      <c r="AW155" s="81"/>
      <c r="AX155" s="81"/>
      <c r="AY155" s="81"/>
      <c r="AZ155" s="81"/>
      <c r="BA155" s="20"/>
      <c r="BB155" s="20"/>
      <c r="BC155" s="20"/>
      <c r="BD155" s="20"/>
      <c r="BE155" s="20"/>
      <c r="BF155" s="20"/>
      <c r="BG155" s="20"/>
      <c r="BH155" s="20"/>
      <c r="BI155" s="58"/>
      <c r="BJ155" s="58"/>
      <c r="BK155" s="247"/>
      <c r="CG155" s="20" t="s">
        <v>549</v>
      </c>
      <c r="EB155" s="20"/>
      <c r="EC155" s="20"/>
      <c r="ED155" s="20"/>
      <c r="EE155" s="20"/>
      <c r="EF155" s="20"/>
      <c r="EG155" s="20"/>
      <c r="EH155" s="20"/>
      <c r="EI155" s="20"/>
      <c r="EJ155" s="20"/>
      <c r="EK155" s="20"/>
      <c r="EL155" s="20"/>
      <c r="EM155" s="20"/>
      <c r="EN155" s="20"/>
      <c r="EO155" s="20"/>
      <c r="EP155" s="20"/>
      <c r="EQ155" s="20"/>
      <c r="ER155" s="20"/>
      <c r="ES155" s="20"/>
      <c r="ET155" s="20" t="s">
        <v>547</v>
      </c>
      <c r="EU155" s="20" t="s">
        <v>545</v>
      </c>
    </row>
    <row r="156" spans="1:151" ht="15" hidden="1" customHeight="1" thickTop="1">
      <c r="A156" s="30"/>
      <c r="B156" s="163"/>
      <c r="C156" s="1343"/>
      <c r="D156" s="880"/>
      <c r="E156" s="880"/>
      <c r="F156" s="881"/>
      <c r="G156" s="971" t="s">
        <v>369</v>
      </c>
      <c r="H156" s="971"/>
      <c r="I156" s="971"/>
      <c r="J156" s="971"/>
      <c r="K156" s="971"/>
      <c r="L156" s="972"/>
      <c r="M156" s="55" t="s">
        <v>367</v>
      </c>
      <c r="N156" s="1054" t="s">
        <v>2505</v>
      </c>
      <c r="O156" s="1055"/>
      <c r="P156" s="945"/>
      <c r="Q156" s="946"/>
      <c r="R156" s="60" t="s">
        <v>77</v>
      </c>
      <c r="S156" s="945"/>
      <c r="T156" s="946"/>
      <c r="U156" s="61" t="s">
        <v>78</v>
      </c>
      <c r="V156" s="945"/>
      <c r="W156" s="946"/>
      <c r="X156" s="54" t="s">
        <v>79</v>
      </c>
      <c r="Y156" s="937"/>
      <c r="Z156" s="938"/>
      <c r="AA156" s="938"/>
      <c r="AB156" s="938"/>
      <c r="AC156" s="938"/>
      <c r="AD156" s="938"/>
      <c r="AE156" s="938"/>
      <c r="AF156" s="938"/>
      <c r="AG156" s="938"/>
      <c r="AH156" s="938"/>
      <c r="AI156" s="938"/>
      <c r="AJ156" s="938"/>
      <c r="AK156" s="938"/>
      <c r="AL156" s="938"/>
      <c r="AM156" s="939"/>
      <c r="AN156" s="20"/>
      <c r="AO156" s="173"/>
      <c r="AP156" s="20"/>
      <c r="AQ156" s="108"/>
      <c r="AR156" s="980" t="s">
        <v>2655</v>
      </c>
      <c r="AS156" s="981"/>
      <c r="AT156" s="981"/>
      <c r="AU156" s="981"/>
      <c r="AV156" s="981"/>
      <c r="AW156" s="981"/>
      <c r="AX156" s="981"/>
      <c r="AY156" s="981"/>
      <c r="AZ156" s="981"/>
      <c r="BA156" s="981"/>
      <c r="BB156" s="981"/>
      <c r="BC156" s="981"/>
      <c r="BD156" s="981"/>
      <c r="BE156" s="981"/>
      <c r="BF156" s="981"/>
      <c r="BG156" s="982"/>
      <c r="BH156" s="20"/>
      <c r="BI156" s="58"/>
      <c r="BJ156" s="58"/>
      <c r="BK156" s="247"/>
      <c r="BL156" s="17" t="str">
        <f>IF(N156="選択","",IF(V156="",N156&amp;P156&amp;R156&amp;S156&amp;U156,IF(S156="","",N156&amp;P156&amp;R156&amp;S156&amp;U156&amp;V156&amp;X156)))</f>
        <v/>
      </c>
      <c r="BM156" s="17" t="str">
        <f>IF(N156="選択","",IF(S156="",N156&amp;P156&amp;R156&amp;S156,IF(S156="","",N156&amp;P156&amp;R156&amp;S156&amp;U156)))</f>
        <v/>
      </c>
      <c r="CG156" s="20" t="s">
        <v>550</v>
      </c>
      <c r="EB156" s="20"/>
      <c r="EC156" s="20"/>
      <c r="ED156" s="20"/>
      <c r="EE156" s="20"/>
      <c r="EF156" s="20"/>
      <c r="EG156" s="20"/>
      <c r="EH156" s="20"/>
      <c r="EI156" s="20"/>
      <c r="EJ156" s="20"/>
      <c r="EK156" s="20"/>
      <c r="EL156" s="20"/>
      <c r="EM156" s="20"/>
      <c r="EN156" s="20"/>
      <c r="EO156" s="20"/>
      <c r="EP156" s="20"/>
      <c r="EQ156" s="20"/>
      <c r="ER156" s="20"/>
      <c r="ES156" s="20"/>
      <c r="ET156" s="20" t="s">
        <v>548</v>
      </c>
      <c r="EU156" s="20" t="s">
        <v>546</v>
      </c>
    </row>
    <row r="157" spans="1:151" ht="15" hidden="1" customHeight="1">
      <c r="A157" s="30"/>
      <c r="B157" s="163"/>
      <c r="C157" s="1343"/>
      <c r="D157" s="880"/>
      <c r="E157" s="880"/>
      <c r="F157" s="881"/>
      <c r="G157" s="973"/>
      <c r="H157" s="973"/>
      <c r="I157" s="973"/>
      <c r="J157" s="973"/>
      <c r="K157" s="973"/>
      <c r="L157" s="974"/>
      <c r="M157" s="23" t="s">
        <v>368</v>
      </c>
      <c r="N157" s="953" t="s">
        <v>2505</v>
      </c>
      <c r="O157" s="954"/>
      <c r="P157" s="969"/>
      <c r="Q157" s="970"/>
      <c r="R157" s="62" t="s">
        <v>77</v>
      </c>
      <c r="S157" s="969"/>
      <c r="T157" s="970"/>
      <c r="U157" s="63" t="s">
        <v>78</v>
      </c>
      <c r="V157" s="969"/>
      <c r="W157" s="970"/>
      <c r="X157" s="53" t="s">
        <v>79</v>
      </c>
      <c r="Y157" s="940"/>
      <c r="Z157" s="941"/>
      <c r="AA157" s="941"/>
      <c r="AB157" s="941"/>
      <c r="AC157" s="941"/>
      <c r="AD157" s="941"/>
      <c r="AE157" s="941"/>
      <c r="AF157" s="941"/>
      <c r="AG157" s="941"/>
      <c r="AH157" s="941"/>
      <c r="AI157" s="941"/>
      <c r="AJ157" s="941"/>
      <c r="AK157" s="941"/>
      <c r="AL157" s="941"/>
      <c r="AM157" s="942"/>
      <c r="AN157" s="20"/>
      <c r="AO157" s="173"/>
      <c r="AP157" s="20"/>
      <c r="AQ157" s="108"/>
      <c r="AR157" s="983"/>
      <c r="AS157" s="984"/>
      <c r="AT157" s="984"/>
      <c r="AU157" s="984"/>
      <c r="AV157" s="984"/>
      <c r="AW157" s="984"/>
      <c r="AX157" s="984"/>
      <c r="AY157" s="984"/>
      <c r="AZ157" s="984"/>
      <c r="BA157" s="984"/>
      <c r="BB157" s="984"/>
      <c r="BC157" s="984"/>
      <c r="BD157" s="984"/>
      <c r="BE157" s="984"/>
      <c r="BF157" s="984"/>
      <c r="BG157" s="985"/>
      <c r="BH157" s="20"/>
      <c r="BI157" s="58"/>
      <c r="BJ157" s="58"/>
      <c r="BK157" s="247"/>
      <c r="BL157" s="17" t="str">
        <f>IF(N157="選択","",IF(V157="",N157&amp;P157&amp;R157&amp;S157&amp;U157,IF(S157="","",N157&amp;P157&amp;R157&amp;S157&amp;U157&amp;V157&amp;X157)))</f>
        <v/>
      </c>
      <c r="BM157" s="17" t="str">
        <f>IF(N157="選択","",IF(S157="",N157&amp;P157&amp;R157&amp;S157,IF(S157="","",N157&amp;P157&amp;R157&amp;S157&amp;U157)))</f>
        <v/>
      </c>
      <c r="CG157" s="20" t="s">
        <v>551</v>
      </c>
      <c r="EB157" s="20"/>
      <c r="EC157" s="20"/>
      <c r="ED157" s="20"/>
      <c r="EE157" s="20"/>
      <c r="EF157" s="20"/>
      <c r="EG157" s="20"/>
      <c r="EH157" s="20"/>
      <c r="EI157" s="20"/>
      <c r="EJ157" s="20"/>
      <c r="EK157" s="20"/>
      <c r="EL157" s="20"/>
      <c r="EM157" s="20"/>
      <c r="EN157" s="20"/>
      <c r="EO157" s="20"/>
      <c r="EP157" s="20"/>
      <c r="EQ157" s="20"/>
      <c r="ER157" s="20"/>
      <c r="ES157" s="20"/>
      <c r="ET157" s="20" t="s">
        <v>549</v>
      </c>
      <c r="EU157" s="20" t="s">
        <v>547</v>
      </c>
    </row>
    <row r="158" spans="1:151" ht="15" hidden="1" customHeight="1">
      <c r="A158" s="30"/>
      <c r="B158" s="163"/>
      <c r="C158" s="1343"/>
      <c r="D158" s="880"/>
      <c r="E158" s="880"/>
      <c r="F158" s="881"/>
      <c r="G158" s="971" t="s">
        <v>370</v>
      </c>
      <c r="H158" s="971"/>
      <c r="I158" s="971"/>
      <c r="J158" s="971"/>
      <c r="K158" s="971"/>
      <c r="L158" s="972"/>
      <c r="M158" s="55" t="s">
        <v>367</v>
      </c>
      <c r="N158" s="1054"/>
      <c r="O158" s="1055"/>
      <c r="P158" s="945"/>
      <c r="Q158" s="946"/>
      <c r="R158" s="60" t="s">
        <v>77</v>
      </c>
      <c r="S158" s="945"/>
      <c r="T158" s="946"/>
      <c r="U158" s="61" t="s">
        <v>78</v>
      </c>
      <c r="V158" s="945"/>
      <c r="W158" s="946"/>
      <c r="X158" s="54" t="s">
        <v>79</v>
      </c>
      <c r="Y158" s="937"/>
      <c r="Z158" s="938"/>
      <c r="AA158" s="938"/>
      <c r="AB158" s="938"/>
      <c r="AC158" s="938"/>
      <c r="AD158" s="938"/>
      <c r="AE158" s="938"/>
      <c r="AF158" s="938"/>
      <c r="AG158" s="938"/>
      <c r="AH158" s="938"/>
      <c r="AI158" s="938"/>
      <c r="AJ158" s="938"/>
      <c r="AK158" s="938"/>
      <c r="AL158" s="938"/>
      <c r="AM158" s="939"/>
      <c r="AN158" s="20"/>
      <c r="AO158" s="173"/>
      <c r="AP158" s="20"/>
      <c r="AQ158" s="108"/>
      <c r="AR158" s="910" t="s">
        <v>2585</v>
      </c>
      <c r="AS158" s="911"/>
      <c r="AT158" s="911"/>
      <c r="AU158" s="911"/>
      <c r="AV158" s="911"/>
      <c r="AW158" s="911"/>
      <c r="AX158" s="911"/>
      <c r="AY158" s="911"/>
      <c r="AZ158" s="911"/>
      <c r="BA158" s="911"/>
      <c r="BB158" s="911"/>
      <c r="BC158" s="911"/>
      <c r="BD158" s="911"/>
      <c r="BE158" s="911"/>
      <c r="BF158" s="911"/>
      <c r="BG158" s="912"/>
      <c r="BH158" s="20"/>
      <c r="BI158" s="58"/>
      <c r="BJ158" s="58"/>
      <c r="BK158" s="247"/>
      <c r="BL158" s="17" t="str">
        <f>IF(N158="","",IF(V158="",N158&amp;P158&amp;R158&amp;S158&amp;U158,IF(S158="","",N158&amp;P158&amp;R158&amp;S158&amp;U158&amp;V158&amp;X158)))</f>
        <v/>
      </c>
      <c r="BM158" s="17" t="str">
        <f>IF(N158="","",IF(S158="",N158&amp;P158&amp;R158&amp;S158,IF(S158="","",N158&amp;P158&amp;R158&amp;S158&amp;U158)))</f>
        <v/>
      </c>
      <c r="CG158" s="20" t="s">
        <v>552</v>
      </c>
      <c r="EB158" s="20"/>
      <c r="EC158" s="20"/>
      <c r="ED158" s="20"/>
      <c r="EE158" s="20"/>
      <c r="EF158" s="20"/>
      <c r="EG158" s="20"/>
      <c r="EH158" s="20"/>
      <c r="EI158" s="20"/>
      <c r="EJ158" s="20"/>
      <c r="EK158" s="20"/>
      <c r="EL158" s="20"/>
      <c r="EM158" s="20"/>
      <c r="EN158" s="20"/>
      <c r="EO158" s="20"/>
      <c r="EP158" s="20"/>
      <c r="EQ158" s="20"/>
      <c r="ER158" s="20"/>
      <c r="ES158" s="20"/>
      <c r="ET158" s="20" t="s">
        <v>550</v>
      </c>
      <c r="EU158" s="20" t="s">
        <v>548</v>
      </c>
    </row>
    <row r="159" spans="1:151" ht="15" hidden="1" customHeight="1">
      <c r="A159" s="30"/>
      <c r="B159" s="163"/>
      <c r="C159" s="1343"/>
      <c r="D159" s="880"/>
      <c r="E159" s="880"/>
      <c r="F159" s="881"/>
      <c r="G159" s="973"/>
      <c r="H159" s="973"/>
      <c r="I159" s="973"/>
      <c r="J159" s="973"/>
      <c r="K159" s="973"/>
      <c r="L159" s="974"/>
      <c r="M159" s="23" t="s">
        <v>368</v>
      </c>
      <c r="N159" s="953"/>
      <c r="O159" s="954"/>
      <c r="P159" s="969"/>
      <c r="Q159" s="970"/>
      <c r="R159" s="62" t="s">
        <v>77</v>
      </c>
      <c r="S159" s="969"/>
      <c r="T159" s="970"/>
      <c r="U159" s="63" t="s">
        <v>78</v>
      </c>
      <c r="V159" s="969"/>
      <c r="W159" s="970"/>
      <c r="X159" s="53" t="s">
        <v>79</v>
      </c>
      <c r="Y159" s="940"/>
      <c r="Z159" s="941"/>
      <c r="AA159" s="941"/>
      <c r="AB159" s="941"/>
      <c r="AC159" s="941"/>
      <c r="AD159" s="941"/>
      <c r="AE159" s="941"/>
      <c r="AF159" s="941"/>
      <c r="AG159" s="941"/>
      <c r="AH159" s="941"/>
      <c r="AI159" s="941"/>
      <c r="AJ159" s="941"/>
      <c r="AK159" s="941"/>
      <c r="AL159" s="941"/>
      <c r="AM159" s="942"/>
      <c r="AN159" s="20"/>
      <c r="AO159" s="173"/>
      <c r="AP159" s="20"/>
      <c r="AQ159" s="108"/>
      <c r="AR159" s="910"/>
      <c r="AS159" s="911"/>
      <c r="AT159" s="911"/>
      <c r="AU159" s="911"/>
      <c r="AV159" s="911"/>
      <c r="AW159" s="911"/>
      <c r="AX159" s="911"/>
      <c r="AY159" s="911"/>
      <c r="AZ159" s="911"/>
      <c r="BA159" s="911"/>
      <c r="BB159" s="911"/>
      <c r="BC159" s="911"/>
      <c r="BD159" s="911"/>
      <c r="BE159" s="911"/>
      <c r="BF159" s="911"/>
      <c r="BG159" s="912"/>
      <c r="BH159" s="20"/>
      <c r="BI159" s="58"/>
      <c r="BJ159" s="58"/>
      <c r="BK159" s="247"/>
      <c r="BL159" s="17" t="str">
        <f t="shared" ref="BL159:BL175" si="27">IF(N159="","",IF(V159="",N159&amp;P159&amp;R159&amp;S159&amp;U159,IF(S159="","",N159&amp;P159&amp;R159&amp;S159&amp;U159&amp;V159&amp;X159)))</f>
        <v/>
      </c>
      <c r="BM159" s="17" t="str">
        <f t="shared" ref="BM159:BM175" si="28">IF(N159="","",IF(S159="",N159&amp;P159&amp;R159&amp;S159,IF(S159="","",N159&amp;P159&amp;R159&amp;S159&amp;U159)))</f>
        <v/>
      </c>
      <c r="CG159" s="20" t="s">
        <v>553</v>
      </c>
      <c r="EB159" s="20"/>
      <c r="EC159" s="20"/>
      <c r="ED159" s="20"/>
      <c r="EE159" s="20"/>
      <c r="EF159" s="20"/>
      <c r="EG159" s="20"/>
      <c r="EH159" s="20"/>
      <c r="EI159" s="20"/>
      <c r="EJ159" s="20"/>
      <c r="EK159" s="20"/>
      <c r="EL159" s="20"/>
      <c r="EM159" s="20"/>
      <c r="EN159" s="20"/>
      <c r="EO159" s="20"/>
      <c r="EP159" s="20"/>
      <c r="EQ159" s="20"/>
      <c r="ER159" s="20"/>
      <c r="ES159" s="20"/>
      <c r="ET159" s="20" t="s">
        <v>551</v>
      </c>
      <c r="EU159" s="20" t="s">
        <v>549</v>
      </c>
    </row>
    <row r="160" spans="1:151" ht="15" hidden="1" customHeight="1">
      <c r="A160" s="30"/>
      <c r="B160" s="163"/>
      <c r="C160" s="1343"/>
      <c r="D160" s="880"/>
      <c r="E160" s="880"/>
      <c r="F160" s="881"/>
      <c r="G160" s="971" t="s">
        <v>371</v>
      </c>
      <c r="H160" s="971"/>
      <c r="I160" s="971"/>
      <c r="J160" s="971"/>
      <c r="K160" s="971"/>
      <c r="L160" s="972"/>
      <c r="M160" s="55" t="s">
        <v>367</v>
      </c>
      <c r="N160" s="1054"/>
      <c r="O160" s="1055"/>
      <c r="P160" s="945"/>
      <c r="Q160" s="946"/>
      <c r="R160" s="60" t="s">
        <v>77</v>
      </c>
      <c r="S160" s="945"/>
      <c r="T160" s="946"/>
      <c r="U160" s="61" t="s">
        <v>78</v>
      </c>
      <c r="V160" s="945"/>
      <c r="W160" s="946"/>
      <c r="X160" s="54" t="s">
        <v>79</v>
      </c>
      <c r="Y160" s="937"/>
      <c r="Z160" s="938"/>
      <c r="AA160" s="938"/>
      <c r="AB160" s="938"/>
      <c r="AC160" s="938"/>
      <c r="AD160" s="938"/>
      <c r="AE160" s="938"/>
      <c r="AF160" s="938"/>
      <c r="AG160" s="938"/>
      <c r="AH160" s="938"/>
      <c r="AI160" s="938"/>
      <c r="AJ160" s="938"/>
      <c r="AK160" s="938"/>
      <c r="AL160" s="938"/>
      <c r="AM160" s="939"/>
      <c r="AN160" s="20"/>
      <c r="AO160" s="173"/>
      <c r="AP160" s="20"/>
      <c r="AQ160" s="108"/>
      <c r="AR160" s="910"/>
      <c r="AS160" s="911"/>
      <c r="AT160" s="911"/>
      <c r="AU160" s="911"/>
      <c r="AV160" s="911"/>
      <c r="AW160" s="911"/>
      <c r="AX160" s="911"/>
      <c r="AY160" s="911"/>
      <c r="AZ160" s="911"/>
      <c r="BA160" s="911"/>
      <c r="BB160" s="911"/>
      <c r="BC160" s="911"/>
      <c r="BD160" s="911"/>
      <c r="BE160" s="911"/>
      <c r="BF160" s="911"/>
      <c r="BG160" s="912"/>
      <c r="BH160" s="20"/>
      <c r="BI160" s="58"/>
      <c r="BJ160" s="58"/>
      <c r="BK160" s="247"/>
      <c r="BL160" s="17" t="str">
        <f t="shared" si="27"/>
        <v/>
      </c>
      <c r="BM160" s="17" t="str">
        <f t="shared" si="28"/>
        <v/>
      </c>
      <c r="CG160" s="20" t="s">
        <v>554</v>
      </c>
      <c r="EB160" s="20"/>
      <c r="EC160" s="20"/>
      <c r="ED160" s="20"/>
      <c r="EE160" s="20"/>
      <c r="EF160" s="20"/>
      <c r="EG160" s="20"/>
      <c r="EH160" s="20"/>
      <c r="EI160" s="20"/>
      <c r="EJ160" s="20"/>
      <c r="EK160" s="20"/>
      <c r="EL160" s="20"/>
      <c r="EM160" s="20"/>
      <c r="EN160" s="20"/>
      <c r="EO160" s="20"/>
      <c r="EP160" s="20"/>
      <c r="EQ160" s="20"/>
      <c r="ER160" s="20"/>
      <c r="ES160" s="20"/>
      <c r="ET160" s="20" t="s">
        <v>552</v>
      </c>
      <c r="EU160" s="20" t="s">
        <v>550</v>
      </c>
    </row>
    <row r="161" spans="1:151" ht="15" hidden="1" customHeight="1">
      <c r="A161" s="30"/>
      <c r="B161" s="163"/>
      <c r="C161" s="1343"/>
      <c r="D161" s="880"/>
      <c r="E161" s="880"/>
      <c r="F161" s="881"/>
      <c r="G161" s="973"/>
      <c r="H161" s="973"/>
      <c r="I161" s="973"/>
      <c r="J161" s="973"/>
      <c r="K161" s="973"/>
      <c r="L161" s="974"/>
      <c r="M161" s="23" t="s">
        <v>368</v>
      </c>
      <c r="N161" s="953"/>
      <c r="O161" s="954"/>
      <c r="P161" s="969"/>
      <c r="Q161" s="970"/>
      <c r="R161" s="62" t="s">
        <v>77</v>
      </c>
      <c r="S161" s="969"/>
      <c r="T161" s="970"/>
      <c r="U161" s="63" t="s">
        <v>78</v>
      </c>
      <c r="V161" s="969"/>
      <c r="W161" s="970"/>
      <c r="X161" s="53" t="s">
        <v>79</v>
      </c>
      <c r="Y161" s="940"/>
      <c r="Z161" s="941"/>
      <c r="AA161" s="941"/>
      <c r="AB161" s="941"/>
      <c r="AC161" s="941"/>
      <c r="AD161" s="941"/>
      <c r="AE161" s="941"/>
      <c r="AF161" s="941"/>
      <c r="AG161" s="941"/>
      <c r="AH161" s="941"/>
      <c r="AI161" s="941"/>
      <c r="AJ161" s="941"/>
      <c r="AK161" s="941"/>
      <c r="AL161" s="941"/>
      <c r="AM161" s="942"/>
      <c r="AN161" s="20"/>
      <c r="AO161" s="173"/>
      <c r="AP161" s="20"/>
      <c r="AQ161" s="108"/>
      <c r="AR161" s="1235" t="s">
        <v>2994</v>
      </c>
      <c r="AS161" s="1236"/>
      <c r="AT161" s="1236"/>
      <c r="AU161" s="1236"/>
      <c r="AV161" s="1236"/>
      <c r="AW161" s="1236"/>
      <c r="AX161" s="1236"/>
      <c r="AY161" s="1236"/>
      <c r="AZ161" s="1236"/>
      <c r="BA161" s="1236"/>
      <c r="BB161" s="1236"/>
      <c r="BC161" s="1236"/>
      <c r="BD161" s="1236"/>
      <c r="BE161" s="1236"/>
      <c r="BF161" s="1236"/>
      <c r="BG161" s="1237"/>
      <c r="BH161" s="20"/>
      <c r="BI161" s="58"/>
      <c r="BJ161" s="58"/>
      <c r="BK161" s="247"/>
      <c r="BL161" s="17" t="str">
        <f t="shared" si="27"/>
        <v/>
      </c>
      <c r="BM161" s="17" t="str">
        <f t="shared" si="28"/>
        <v/>
      </c>
      <c r="CG161" s="20" t="s">
        <v>555</v>
      </c>
      <c r="EB161" s="20"/>
      <c r="EC161" s="20"/>
      <c r="ED161" s="20"/>
      <c r="EE161" s="20"/>
      <c r="EF161" s="20"/>
      <c r="EG161" s="20"/>
      <c r="EH161" s="20"/>
      <c r="EI161" s="20"/>
      <c r="EJ161" s="20"/>
      <c r="EK161" s="20"/>
      <c r="EL161" s="20"/>
      <c r="EM161" s="20"/>
      <c r="EN161" s="20"/>
      <c r="EO161" s="20"/>
      <c r="EP161" s="20"/>
      <c r="EQ161" s="20"/>
      <c r="ER161" s="20"/>
      <c r="ES161" s="20"/>
      <c r="ET161" s="20" t="s">
        <v>553</v>
      </c>
      <c r="EU161" s="20" t="s">
        <v>551</v>
      </c>
    </row>
    <row r="162" spans="1:151" ht="15" hidden="1" customHeight="1">
      <c r="A162" s="30"/>
      <c r="B162" s="163"/>
      <c r="C162" s="1343"/>
      <c r="D162" s="880"/>
      <c r="E162" s="880"/>
      <c r="F162" s="881"/>
      <c r="G162" s="971" t="s">
        <v>372</v>
      </c>
      <c r="H162" s="971"/>
      <c r="I162" s="971"/>
      <c r="J162" s="971"/>
      <c r="K162" s="971"/>
      <c r="L162" s="972"/>
      <c r="M162" s="55" t="s">
        <v>367</v>
      </c>
      <c r="N162" s="1054"/>
      <c r="O162" s="1055"/>
      <c r="P162" s="945"/>
      <c r="Q162" s="946"/>
      <c r="R162" s="60" t="s">
        <v>77</v>
      </c>
      <c r="S162" s="945"/>
      <c r="T162" s="946"/>
      <c r="U162" s="61" t="s">
        <v>78</v>
      </c>
      <c r="V162" s="945"/>
      <c r="W162" s="946"/>
      <c r="X162" s="54" t="s">
        <v>79</v>
      </c>
      <c r="Y162" s="937"/>
      <c r="Z162" s="938"/>
      <c r="AA162" s="938"/>
      <c r="AB162" s="938"/>
      <c r="AC162" s="938"/>
      <c r="AD162" s="938"/>
      <c r="AE162" s="938"/>
      <c r="AF162" s="938"/>
      <c r="AG162" s="938"/>
      <c r="AH162" s="938"/>
      <c r="AI162" s="938"/>
      <c r="AJ162" s="938"/>
      <c r="AK162" s="938"/>
      <c r="AL162" s="938"/>
      <c r="AM162" s="939"/>
      <c r="AN162" s="20"/>
      <c r="AO162" s="173"/>
      <c r="AP162" s="20"/>
      <c r="AQ162" s="108"/>
      <c r="AR162" s="910" t="s">
        <v>2995</v>
      </c>
      <c r="AS162" s="911"/>
      <c r="AT162" s="911"/>
      <c r="AU162" s="911"/>
      <c r="AV162" s="911"/>
      <c r="AW162" s="911"/>
      <c r="AX162" s="911"/>
      <c r="AY162" s="911"/>
      <c r="AZ162" s="911"/>
      <c r="BA162" s="911"/>
      <c r="BB162" s="911"/>
      <c r="BC162" s="911"/>
      <c r="BD162" s="911"/>
      <c r="BE162" s="911"/>
      <c r="BF162" s="911"/>
      <c r="BG162" s="912"/>
      <c r="BH162" s="20"/>
      <c r="BI162" s="58"/>
      <c r="BJ162" s="58"/>
      <c r="BK162" s="247"/>
      <c r="BL162" s="17" t="str">
        <f t="shared" si="27"/>
        <v/>
      </c>
      <c r="BM162" s="17" t="str">
        <f t="shared" si="28"/>
        <v/>
      </c>
      <c r="CG162" s="20" t="s">
        <v>556</v>
      </c>
      <c r="EB162" s="20"/>
      <c r="EC162" s="20"/>
      <c r="ED162" s="20"/>
      <c r="EE162" s="20"/>
      <c r="EF162" s="20"/>
      <c r="EG162" s="20"/>
      <c r="EH162" s="20"/>
      <c r="EI162" s="20"/>
      <c r="EJ162" s="20"/>
      <c r="EK162" s="20"/>
      <c r="EL162" s="20"/>
      <c r="EM162" s="20"/>
      <c r="EN162" s="20"/>
      <c r="EO162" s="20"/>
      <c r="EP162" s="20"/>
      <c r="EQ162" s="20"/>
      <c r="ER162" s="20"/>
      <c r="ES162" s="20"/>
      <c r="ET162" s="20" t="s">
        <v>554</v>
      </c>
      <c r="EU162" s="20" t="s">
        <v>552</v>
      </c>
    </row>
    <row r="163" spans="1:151" ht="15" hidden="1" customHeight="1" thickBot="1">
      <c r="A163" s="30"/>
      <c r="B163" s="163"/>
      <c r="C163" s="1343"/>
      <c r="D163" s="880"/>
      <c r="E163" s="880"/>
      <c r="F163" s="881"/>
      <c r="G163" s="973"/>
      <c r="H163" s="973"/>
      <c r="I163" s="973"/>
      <c r="J163" s="973"/>
      <c r="K163" s="973"/>
      <c r="L163" s="974"/>
      <c r="M163" s="23" t="s">
        <v>368</v>
      </c>
      <c r="N163" s="953"/>
      <c r="O163" s="954"/>
      <c r="P163" s="969"/>
      <c r="Q163" s="970"/>
      <c r="R163" s="62" t="s">
        <v>77</v>
      </c>
      <c r="S163" s="969"/>
      <c r="T163" s="970"/>
      <c r="U163" s="63" t="s">
        <v>78</v>
      </c>
      <c r="V163" s="969"/>
      <c r="W163" s="970"/>
      <c r="X163" s="53" t="s">
        <v>79</v>
      </c>
      <c r="Y163" s="940"/>
      <c r="Z163" s="941"/>
      <c r="AA163" s="941"/>
      <c r="AB163" s="941"/>
      <c r="AC163" s="941"/>
      <c r="AD163" s="941"/>
      <c r="AE163" s="941"/>
      <c r="AF163" s="941"/>
      <c r="AG163" s="941"/>
      <c r="AH163" s="941"/>
      <c r="AI163" s="941"/>
      <c r="AJ163" s="941"/>
      <c r="AK163" s="941"/>
      <c r="AL163" s="941"/>
      <c r="AM163" s="942"/>
      <c r="AN163" s="20"/>
      <c r="AO163" s="173"/>
      <c r="AP163" s="20"/>
      <c r="AQ163" s="108"/>
      <c r="AR163" s="913"/>
      <c r="AS163" s="914"/>
      <c r="AT163" s="914"/>
      <c r="AU163" s="914"/>
      <c r="AV163" s="914"/>
      <c r="AW163" s="914"/>
      <c r="AX163" s="914"/>
      <c r="AY163" s="914"/>
      <c r="AZ163" s="914"/>
      <c r="BA163" s="914"/>
      <c r="BB163" s="914"/>
      <c r="BC163" s="914"/>
      <c r="BD163" s="914"/>
      <c r="BE163" s="914"/>
      <c r="BF163" s="914"/>
      <c r="BG163" s="915"/>
      <c r="BH163" s="20"/>
      <c r="BI163" s="58"/>
      <c r="BJ163" s="58"/>
      <c r="BK163" s="247"/>
      <c r="BL163" s="17" t="str">
        <f t="shared" si="27"/>
        <v/>
      </c>
      <c r="BM163" s="17" t="str">
        <f t="shared" si="28"/>
        <v/>
      </c>
      <c r="CG163" s="20" t="s">
        <v>557</v>
      </c>
      <c r="EB163" s="20"/>
      <c r="EC163" s="20"/>
      <c r="ED163" s="20"/>
      <c r="EE163" s="20"/>
      <c r="EF163" s="20"/>
      <c r="EG163" s="20"/>
      <c r="EH163" s="20"/>
      <c r="EI163" s="20"/>
      <c r="EJ163" s="20"/>
      <c r="EK163" s="20"/>
      <c r="EL163" s="20"/>
      <c r="EM163" s="20"/>
      <c r="EN163" s="20"/>
      <c r="EO163" s="20"/>
      <c r="EP163" s="20"/>
      <c r="EQ163" s="20"/>
      <c r="ER163" s="20"/>
      <c r="ES163" s="20"/>
      <c r="ET163" s="20" t="s">
        <v>555</v>
      </c>
      <c r="EU163" s="20" t="s">
        <v>553</v>
      </c>
    </row>
    <row r="164" spans="1:151" ht="15" hidden="1" customHeight="1" thickTop="1">
      <c r="A164" s="30"/>
      <c r="B164" s="163"/>
      <c r="C164" s="1343"/>
      <c r="D164" s="880"/>
      <c r="E164" s="880"/>
      <c r="F164" s="881"/>
      <c r="G164" s="971" t="s">
        <v>373</v>
      </c>
      <c r="H164" s="971"/>
      <c r="I164" s="971"/>
      <c r="J164" s="971"/>
      <c r="K164" s="971"/>
      <c r="L164" s="972"/>
      <c r="M164" s="55" t="s">
        <v>367</v>
      </c>
      <c r="N164" s="1054"/>
      <c r="O164" s="1055"/>
      <c r="P164" s="945"/>
      <c r="Q164" s="946"/>
      <c r="R164" s="60" t="s">
        <v>77</v>
      </c>
      <c r="S164" s="945"/>
      <c r="T164" s="946"/>
      <c r="U164" s="61" t="s">
        <v>78</v>
      </c>
      <c r="V164" s="945"/>
      <c r="W164" s="946"/>
      <c r="X164" s="54" t="s">
        <v>79</v>
      </c>
      <c r="Y164" s="937"/>
      <c r="Z164" s="938"/>
      <c r="AA164" s="938"/>
      <c r="AB164" s="938"/>
      <c r="AC164" s="938"/>
      <c r="AD164" s="938"/>
      <c r="AE164" s="938"/>
      <c r="AF164" s="938"/>
      <c r="AG164" s="938"/>
      <c r="AH164" s="938"/>
      <c r="AI164" s="938"/>
      <c r="AJ164" s="938"/>
      <c r="AK164" s="938"/>
      <c r="AL164" s="938"/>
      <c r="AM164" s="939"/>
      <c r="AN164" s="20"/>
      <c r="AO164" s="173"/>
      <c r="AP164" s="20"/>
      <c r="AQ164" s="58"/>
      <c r="AR164" s="20"/>
      <c r="AS164" s="20"/>
      <c r="AT164" s="20"/>
      <c r="AU164" s="20"/>
      <c r="AV164" s="20"/>
      <c r="AW164" s="20"/>
      <c r="AX164" s="20"/>
      <c r="AY164" s="20"/>
      <c r="AZ164" s="20"/>
      <c r="BA164" s="20"/>
      <c r="BB164" s="20"/>
      <c r="BC164" s="20"/>
      <c r="BD164" s="20"/>
      <c r="BE164" s="20"/>
      <c r="BF164" s="20"/>
      <c r="BG164" s="20"/>
      <c r="BH164" s="20"/>
      <c r="BI164" s="58"/>
      <c r="BJ164" s="58"/>
      <c r="BK164" s="247"/>
      <c r="BL164" s="17" t="str">
        <f t="shared" si="27"/>
        <v/>
      </c>
      <c r="BM164" s="17" t="str">
        <f t="shared" si="28"/>
        <v/>
      </c>
      <c r="CG164" s="20" t="s">
        <v>558</v>
      </c>
      <c r="EB164" s="20"/>
      <c r="EC164" s="20"/>
      <c r="ED164" s="20"/>
      <c r="EE164" s="20"/>
      <c r="EF164" s="20"/>
      <c r="EG164" s="20"/>
      <c r="EH164" s="20"/>
      <c r="EI164" s="20"/>
      <c r="EJ164" s="20"/>
      <c r="EK164" s="20"/>
      <c r="EL164" s="20"/>
      <c r="EM164" s="20"/>
      <c r="EN164" s="20"/>
      <c r="EO164" s="20"/>
      <c r="EP164" s="20"/>
      <c r="EQ164" s="20"/>
      <c r="ER164" s="20"/>
      <c r="ES164" s="20"/>
      <c r="ET164" s="20" t="s">
        <v>556</v>
      </c>
      <c r="EU164" s="20" t="s">
        <v>554</v>
      </c>
    </row>
    <row r="165" spans="1:151" ht="15" hidden="1" customHeight="1">
      <c r="A165" s="30"/>
      <c r="B165" s="163"/>
      <c r="C165" s="1343"/>
      <c r="D165" s="880"/>
      <c r="E165" s="880"/>
      <c r="F165" s="881"/>
      <c r="G165" s="973"/>
      <c r="H165" s="973"/>
      <c r="I165" s="973"/>
      <c r="J165" s="973"/>
      <c r="K165" s="973"/>
      <c r="L165" s="974"/>
      <c r="M165" s="23" t="s">
        <v>368</v>
      </c>
      <c r="N165" s="953"/>
      <c r="O165" s="954"/>
      <c r="P165" s="969"/>
      <c r="Q165" s="970"/>
      <c r="R165" s="62" t="s">
        <v>77</v>
      </c>
      <c r="S165" s="969"/>
      <c r="T165" s="970"/>
      <c r="U165" s="63" t="s">
        <v>78</v>
      </c>
      <c r="V165" s="969"/>
      <c r="W165" s="970"/>
      <c r="X165" s="53" t="s">
        <v>79</v>
      </c>
      <c r="Y165" s="940"/>
      <c r="Z165" s="941"/>
      <c r="AA165" s="941"/>
      <c r="AB165" s="941"/>
      <c r="AC165" s="941"/>
      <c r="AD165" s="941"/>
      <c r="AE165" s="941"/>
      <c r="AF165" s="941"/>
      <c r="AG165" s="941"/>
      <c r="AH165" s="941"/>
      <c r="AI165" s="941"/>
      <c r="AJ165" s="941"/>
      <c r="AK165" s="941"/>
      <c r="AL165" s="941"/>
      <c r="AM165" s="942"/>
      <c r="AN165" s="20"/>
      <c r="AO165" s="173"/>
      <c r="AP165" s="20"/>
      <c r="AQ165" s="58"/>
      <c r="AR165" s="20"/>
      <c r="AS165" s="20"/>
      <c r="AT165" s="20"/>
      <c r="AU165" s="20"/>
      <c r="AV165" s="20"/>
      <c r="AW165" s="20"/>
      <c r="AX165" s="20"/>
      <c r="AY165" s="20"/>
      <c r="AZ165" s="20"/>
      <c r="BA165" s="20"/>
      <c r="BB165" s="20"/>
      <c r="BC165" s="20"/>
      <c r="BD165" s="20"/>
      <c r="BE165" s="20"/>
      <c r="BF165" s="20"/>
      <c r="BG165" s="20"/>
      <c r="BH165" s="20"/>
      <c r="BI165" s="58"/>
      <c r="BJ165" s="58"/>
      <c r="BK165" s="247"/>
      <c r="BL165" s="17" t="str">
        <f t="shared" si="27"/>
        <v/>
      </c>
      <c r="BM165" s="17" t="str">
        <f t="shared" si="28"/>
        <v/>
      </c>
      <c r="CG165" s="20" t="s">
        <v>559</v>
      </c>
      <c r="EB165" s="20"/>
      <c r="EC165" s="20"/>
      <c r="ED165" s="20"/>
      <c r="EE165" s="20"/>
      <c r="EF165" s="20"/>
      <c r="EG165" s="20"/>
      <c r="EH165" s="20"/>
      <c r="EI165" s="20"/>
      <c r="EJ165" s="20"/>
      <c r="EK165" s="20"/>
      <c r="EL165" s="20"/>
      <c r="EM165" s="20"/>
      <c r="EN165" s="20"/>
      <c r="EO165" s="20"/>
      <c r="EP165" s="20"/>
      <c r="EQ165" s="20"/>
      <c r="ER165" s="20"/>
      <c r="ES165" s="20"/>
      <c r="ET165" s="20" t="s">
        <v>557</v>
      </c>
      <c r="EU165" s="20" t="s">
        <v>555</v>
      </c>
    </row>
    <row r="166" spans="1:151" ht="15" hidden="1" customHeight="1">
      <c r="A166" s="30"/>
      <c r="B166" s="163"/>
      <c r="C166" s="1343"/>
      <c r="D166" s="880"/>
      <c r="E166" s="880"/>
      <c r="F166" s="881"/>
      <c r="G166" s="971" t="s">
        <v>374</v>
      </c>
      <c r="H166" s="971"/>
      <c r="I166" s="971"/>
      <c r="J166" s="971"/>
      <c r="K166" s="971"/>
      <c r="L166" s="972"/>
      <c r="M166" s="55" t="s">
        <v>367</v>
      </c>
      <c r="N166" s="1054"/>
      <c r="O166" s="1055"/>
      <c r="P166" s="945"/>
      <c r="Q166" s="946"/>
      <c r="R166" s="60" t="s">
        <v>77</v>
      </c>
      <c r="S166" s="945"/>
      <c r="T166" s="946"/>
      <c r="U166" s="61" t="s">
        <v>78</v>
      </c>
      <c r="V166" s="945"/>
      <c r="W166" s="946"/>
      <c r="X166" s="54" t="s">
        <v>79</v>
      </c>
      <c r="Y166" s="937"/>
      <c r="Z166" s="938"/>
      <c r="AA166" s="938"/>
      <c r="AB166" s="938"/>
      <c r="AC166" s="938"/>
      <c r="AD166" s="938"/>
      <c r="AE166" s="938"/>
      <c r="AF166" s="938"/>
      <c r="AG166" s="938"/>
      <c r="AH166" s="938"/>
      <c r="AI166" s="938"/>
      <c r="AJ166" s="938"/>
      <c r="AK166" s="938"/>
      <c r="AL166" s="938"/>
      <c r="AM166" s="939"/>
      <c r="AN166" s="20"/>
      <c r="AO166" s="173"/>
      <c r="AP166" s="20"/>
      <c r="AQ166" s="58"/>
      <c r="AR166" s="917" t="s">
        <v>2676</v>
      </c>
      <c r="AS166" s="917"/>
      <c r="AT166" s="917"/>
      <c r="AU166" s="917"/>
      <c r="AV166" s="917"/>
      <c r="AW166" s="917"/>
      <c r="AX166" s="917"/>
      <c r="AY166" s="917"/>
      <c r="AZ166" s="917"/>
      <c r="BA166" s="917"/>
      <c r="BB166" s="917"/>
      <c r="BC166" s="917"/>
      <c r="BD166" s="917"/>
      <c r="BE166" s="917"/>
      <c r="BF166" s="917"/>
      <c r="BG166" s="917"/>
      <c r="BH166" s="20"/>
      <c r="BI166" s="58"/>
      <c r="BJ166" s="58"/>
      <c r="BK166" s="247"/>
      <c r="BL166" s="17" t="str">
        <f t="shared" si="27"/>
        <v/>
      </c>
      <c r="BM166" s="17" t="str">
        <f t="shared" si="28"/>
        <v/>
      </c>
      <c r="CG166" s="20" t="s">
        <v>560</v>
      </c>
      <c r="EB166" s="20"/>
      <c r="EC166" s="20"/>
      <c r="ED166" s="20"/>
      <c r="EE166" s="20"/>
      <c r="EF166" s="20"/>
      <c r="EG166" s="20"/>
      <c r="EH166" s="20"/>
      <c r="EI166" s="20"/>
      <c r="EJ166" s="20"/>
      <c r="EK166" s="20"/>
      <c r="EL166" s="20"/>
      <c r="EM166" s="20"/>
      <c r="EN166" s="20"/>
      <c r="EO166" s="20"/>
      <c r="EP166" s="20"/>
      <c r="EQ166" s="20"/>
      <c r="ER166" s="20"/>
      <c r="ES166" s="20"/>
      <c r="ET166" s="20" t="s">
        <v>558</v>
      </c>
      <c r="EU166" s="20" t="s">
        <v>556</v>
      </c>
    </row>
    <row r="167" spans="1:151" ht="15" hidden="1" customHeight="1">
      <c r="A167" s="30"/>
      <c r="B167" s="163"/>
      <c r="C167" s="1343"/>
      <c r="D167" s="880"/>
      <c r="E167" s="880"/>
      <c r="F167" s="881"/>
      <c r="G167" s="973"/>
      <c r="H167" s="973"/>
      <c r="I167" s="973"/>
      <c r="J167" s="973"/>
      <c r="K167" s="973"/>
      <c r="L167" s="974"/>
      <c r="M167" s="23" t="s">
        <v>368</v>
      </c>
      <c r="N167" s="953"/>
      <c r="O167" s="954"/>
      <c r="P167" s="969"/>
      <c r="Q167" s="970"/>
      <c r="R167" s="62" t="s">
        <v>77</v>
      </c>
      <c r="S167" s="969"/>
      <c r="T167" s="970"/>
      <c r="U167" s="63" t="s">
        <v>78</v>
      </c>
      <c r="V167" s="969"/>
      <c r="W167" s="970"/>
      <c r="X167" s="53" t="s">
        <v>79</v>
      </c>
      <c r="Y167" s="940"/>
      <c r="Z167" s="941"/>
      <c r="AA167" s="941"/>
      <c r="AB167" s="941"/>
      <c r="AC167" s="941"/>
      <c r="AD167" s="941"/>
      <c r="AE167" s="941"/>
      <c r="AF167" s="941"/>
      <c r="AG167" s="941"/>
      <c r="AH167" s="941"/>
      <c r="AI167" s="941"/>
      <c r="AJ167" s="941"/>
      <c r="AK167" s="941"/>
      <c r="AL167" s="941"/>
      <c r="AM167" s="942"/>
      <c r="AN167" s="20"/>
      <c r="AO167" s="173"/>
      <c r="AP167" s="20"/>
      <c r="AQ167" s="58"/>
      <c r="AR167" s="917"/>
      <c r="AS167" s="917"/>
      <c r="AT167" s="917"/>
      <c r="AU167" s="917"/>
      <c r="AV167" s="917"/>
      <c r="AW167" s="917"/>
      <c r="AX167" s="917"/>
      <c r="AY167" s="917"/>
      <c r="AZ167" s="917"/>
      <c r="BA167" s="917"/>
      <c r="BB167" s="917"/>
      <c r="BC167" s="917"/>
      <c r="BD167" s="917"/>
      <c r="BE167" s="917"/>
      <c r="BF167" s="917"/>
      <c r="BG167" s="917"/>
      <c r="BH167" s="20"/>
      <c r="BI167" s="58"/>
      <c r="BJ167" s="58"/>
      <c r="BK167" s="247"/>
      <c r="BL167" s="17" t="str">
        <f t="shared" si="27"/>
        <v/>
      </c>
      <c r="BM167" s="17" t="str">
        <f t="shared" si="28"/>
        <v/>
      </c>
      <c r="CG167" s="20" t="s">
        <v>561</v>
      </c>
      <c r="EB167" s="20"/>
      <c r="EC167" s="20"/>
      <c r="ED167" s="20"/>
      <c r="EE167" s="20"/>
      <c r="EF167" s="20"/>
      <c r="EG167" s="20"/>
      <c r="EH167" s="20"/>
      <c r="EI167" s="20"/>
      <c r="EJ167" s="20"/>
      <c r="EK167" s="20"/>
      <c r="EL167" s="20"/>
      <c r="EM167" s="20"/>
      <c r="EN167" s="20"/>
      <c r="EO167" s="20"/>
      <c r="EP167" s="20"/>
      <c r="EQ167" s="20"/>
      <c r="ER167" s="20"/>
      <c r="ES167" s="20"/>
      <c r="ET167" s="20" t="s">
        <v>559</v>
      </c>
      <c r="EU167" s="20" t="s">
        <v>557</v>
      </c>
    </row>
    <row r="168" spans="1:151" ht="15" hidden="1" customHeight="1">
      <c r="A168" s="30"/>
      <c r="B168" s="163"/>
      <c r="C168" s="1343"/>
      <c r="D168" s="880"/>
      <c r="E168" s="880"/>
      <c r="F168" s="881"/>
      <c r="G168" s="971" t="s">
        <v>375</v>
      </c>
      <c r="H168" s="971"/>
      <c r="I168" s="971"/>
      <c r="J168" s="971"/>
      <c r="K168" s="971"/>
      <c r="L168" s="972"/>
      <c r="M168" s="55" t="s">
        <v>367</v>
      </c>
      <c r="N168" s="1054"/>
      <c r="O168" s="1055"/>
      <c r="P168" s="945"/>
      <c r="Q168" s="946"/>
      <c r="R168" s="60" t="s">
        <v>77</v>
      </c>
      <c r="S168" s="945"/>
      <c r="T168" s="946"/>
      <c r="U168" s="61" t="s">
        <v>78</v>
      </c>
      <c r="V168" s="945"/>
      <c r="W168" s="946"/>
      <c r="X168" s="54" t="s">
        <v>79</v>
      </c>
      <c r="Y168" s="937"/>
      <c r="Z168" s="938"/>
      <c r="AA168" s="938"/>
      <c r="AB168" s="938"/>
      <c r="AC168" s="938"/>
      <c r="AD168" s="938"/>
      <c r="AE168" s="938"/>
      <c r="AF168" s="938"/>
      <c r="AG168" s="938"/>
      <c r="AH168" s="938"/>
      <c r="AI168" s="938"/>
      <c r="AJ168" s="938"/>
      <c r="AK168" s="938"/>
      <c r="AL168" s="938"/>
      <c r="AM168" s="939"/>
      <c r="AN168" s="20"/>
      <c r="AO168" s="173"/>
      <c r="AP168" s="20"/>
      <c r="AQ168" s="58"/>
      <c r="AR168" s="20"/>
      <c r="AS168" s="20"/>
      <c r="AT168" s="20"/>
      <c r="AU168" s="20"/>
      <c r="AV168" s="20"/>
      <c r="AW168" s="81"/>
      <c r="AX168" s="81"/>
      <c r="AY168" s="81"/>
      <c r="AZ168" s="81"/>
      <c r="BA168" s="20"/>
      <c r="BB168" s="20"/>
      <c r="BC168" s="20"/>
      <c r="BD168" s="20"/>
      <c r="BE168" s="20"/>
      <c r="BF168" s="20"/>
      <c r="BG168" s="20"/>
      <c r="BH168" s="20"/>
      <c r="BI168" s="58"/>
      <c r="BJ168" s="58"/>
      <c r="BK168" s="247"/>
      <c r="BL168" s="17" t="str">
        <f t="shared" si="27"/>
        <v/>
      </c>
      <c r="BM168" s="17" t="str">
        <f t="shared" si="28"/>
        <v/>
      </c>
      <c r="CG168" s="20" t="s">
        <v>562</v>
      </c>
      <c r="EB168" s="20"/>
      <c r="EC168" s="20"/>
      <c r="ED168" s="20"/>
      <c r="EE168" s="20"/>
      <c r="EF168" s="20"/>
      <c r="EG168" s="20"/>
      <c r="EH168" s="20"/>
      <c r="EI168" s="20"/>
      <c r="EJ168" s="20"/>
      <c r="EK168" s="20"/>
      <c r="EL168" s="20"/>
      <c r="EM168" s="20"/>
      <c r="EN168" s="20"/>
      <c r="EO168" s="20"/>
      <c r="EP168" s="20"/>
      <c r="EQ168" s="20"/>
      <c r="ER168" s="20"/>
      <c r="ES168" s="20"/>
      <c r="ET168" s="20" t="s">
        <v>560</v>
      </c>
      <c r="EU168" s="20" t="s">
        <v>558</v>
      </c>
    </row>
    <row r="169" spans="1:151" ht="15" hidden="1" customHeight="1">
      <c r="A169" s="30"/>
      <c r="B169" s="163"/>
      <c r="C169" s="1343"/>
      <c r="D169" s="880"/>
      <c r="E169" s="880"/>
      <c r="F169" s="881"/>
      <c r="G169" s="973"/>
      <c r="H169" s="973"/>
      <c r="I169" s="973"/>
      <c r="J169" s="973"/>
      <c r="K169" s="973"/>
      <c r="L169" s="974"/>
      <c r="M169" s="23" t="s">
        <v>368</v>
      </c>
      <c r="N169" s="953"/>
      <c r="O169" s="954"/>
      <c r="P169" s="969"/>
      <c r="Q169" s="970"/>
      <c r="R169" s="62" t="s">
        <v>77</v>
      </c>
      <c r="S169" s="969"/>
      <c r="T169" s="970"/>
      <c r="U169" s="63" t="s">
        <v>78</v>
      </c>
      <c r="V169" s="969"/>
      <c r="W169" s="970"/>
      <c r="X169" s="53" t="s">
        <v>79</v>
      </c>
      <c r="Y169" s="940"/>
      <c r="Z169" s="941"/>
      <c r="AA169" s="941"/>
      <c r="AB169" s="941"/>
      <c r="AC169" s="941"/>
      <c r="AD169" s="941"/>
      <c r="AE169" s="941"/>
      <c r="AF169" s="941"/>
      <c r="AG169" s="941"/>
      <c r="AH169" s="941"/>
      <c r="AI169" s="941"/>
      <c r="AJ169" s="941"/>
      <c r="AK169" s="941"/>
      <c r="AL169" s="941"/>
      <c r="AM169" s="942"/>
      <c r="AN169" s="20"/>
      <c r="AO169" s="173"/>
      <c r="AP169" s="20"/>
      <c r="AQ169" s="58"/>
      <c r="AR169" s="916" t="s">
        <v>2996</v>
      </c>
      <c r="AS169" s="916"/>
      <c r="AT169" s="916"/>
      <c r="AU169" s="916"/>
      <c r="AV169" s="916"/>
      <c r="AW169" s="916"/>
      <c r="AX169" s="916"/>
      <c r="AY169" s="916"/>
      <c r="AZ169" s="916"/>
      <c r="BA169" s="916"/>
      <c r="BB169" s="916"/>
      <c r="BC169" s="916"/>
      <c r="BD169" s="916"/>
      <c r="BE169" s="916"/>
      <c r="BF169" s="916"/>
      <c r="BG169" s="916"/>
      <c r="BH169" s="20"/>
      <c r="BI169" s="58"/>
      <c r="BJ169" s="58"/>
      <c r="BK169" s="247"/>
      <c r="BL169" s="17" t="str">
        <f t="shared" si="27"/>
        <v/>
      </c>
      <c r="BM169" s="17" t="str">
        <f t="shared" si="28"/>
        <v/>
      </c>
      <c r="CG169" s="20" t="s">
        <v>563</v>
      </c>
      <c r="EB169" s="20"/>
      <c r="EC169" s="20"/>
      <c r="ED169" s="20"/>
      <c r="EE169" s="20"/>
      <c r="EF169" s="20"/>
      <c r="EG169" s="20"/>
      <c r="EH169" s="20"/>
      <c r="EI169" s="20"/>
      <c r="EJ169" s="20"/>
      <c r="EK169" s="20"/>
      <c r="EL169" s="20"/>
      <c r="EM169" s="20"/>
      <c r="EN169" s="20"/>
      <c r="EO169" s="20"/>
      <c r="EP169" s="20"/>
      <c r="EQ169" s="20"/>
      <c r="ER169" s="20"/>
      <c r="ES169" s="20"/>
      <c r="ET169" s="20" t="s">
        <v>561</v>
      </c>
      <c r="EU169" s="20" t="s">
        <v>559</v>
      </c>
    </row>
    <row r="170" spans="1:151" ht="15" hidden="1" customHeight="1">
      <c r="A170" s="30"/>
      <c r="B170" s="163"/>
      <c r="C170" s="1343"/>
      <c r="D170" s="880"/>
      <c r="E170" s="880"/>
      <c r="F170" s="881"/>
      <c r="G170" s="971" t="s">
        <v>376</v>
      </c>
      <c r="H170" s="971"/>
      <c r="I170" s="971"/>
      <c r="J170" s="971"/>
      <c r="K170" s="971"/>
      <c r="L170" s="972"/>
      <c r="M170" s="55" t="s">
        <v>367</v>
      </c>
      <c r="N170" s="1054"/>
      <c r="O170" s="1055"/>
      <c r="P170" s="945"/>
      <c r="Q170" s="946"/>
      <c r="R170" s="60" t="s">
        <v>77</v>
      </c>
      <c r="S170" s="945"/>
      <c r="T170" s="946"/>
      <c r="U170" s="61" t="s">
        <v>78</v>
      </c>
      <c r="V170" s="945"/>
      <c r="W170" s="946"/>
      <c r="X170" s="54" t="s">
        <v>79</v>
      </c>
      <c r="Y170" s="937"/>
      <c r="Z170" s="938"/>
      <c r="AA170" s="938"/>
      <c r="AB170" s="938"/>
      <c r="AC170" s="938"/>
      <c r="AD170" s="938"/>
      <c r="AE170" s="938"/>
      <c r="AF170" s="938"/>
      <c r="AG170" s="938"/>
      <c r="AH170" s="938"/>
      <c r="AI170" s="938"/>
      <c r="AJ170" s="938"/>
      <c r="AK170" s="938"/>
      <c r="AL170" s="938"/>
      <c r="AM170" s="939"/>
      <c r="AN170" s="20"/>
      <c r="AO170" s="173"/>
      <c r="AP170" s="20"/>
      <c r="AQ170" s="58"/>
      <c r="AR170" s="916"/>
      <c r="AS170" s="916"/>
      <c r="AT170" s="916"/>
      <c r="AU170" s="916"/>
      <c r="AV170" s="916"/>
      <c r="AW170" s="916"/>
      <c r="AX170" s="916"/>
      <c r="AY170" s="916"/>
      <c r="AZ170" s="916"/>
      <c r="BA170" s="916"/>
      <c r="BB170" s="916"/>
      <c r="BC170" s="916"/>
      <c r="BD170" s="916"/>
      <c r="BE170" s="916"/>
      <c r="BF170" s="916"/>
      <c r="BG170" s="916"/>
      <c r="BH170" s="20"/>
      <c r="BI170" s="58"/>
      <c r="BJ170" s="58"/>
      <c r="BK170" s="247"/>
      <c r="BL170" s="17" t="str">
        <f t="shared" si="27"/>
        <v/>
      </c>
      <c r="BM170" s="17" t="str">
        <f t="shared" si="28"/>
        <v/>
      </c>
      <c r="CG170" s="20" t="s">
        <v>564</v>
      </c>
      <c r="EB170" s="20"/>
      <c r="EC170" s="20"/>
      <c r="ED170" s="20"/>
      <c r="EE170" s="20"/>
      <c r="EF170" s="20"/>
      <c r="EG170" s="20"/>
      <c r="EH170" s="20"/>
      <c r="EI170" s="20"/>
      <c r="EJ170" s="20"/>
      <c r="EK170" s="20"/>
      <c r="EL170" s="20"/>
      <c r="EM170" s="20"/>
      <c r="EN170" s="20"/>
      <c r="EO170" s="20"/>
      <c r="EP170" s="20"/>
      <c r="EQ170" s="20"/>
      <c r="ER170" s="20"/>
      <c r="ES170" s="20"/>
      <c r="ET170" s="20" t="s">
        <v>562</v>
      </c>
      <c r="EU170" s="20" t="s">
        <v>560</v>
      </c>
    </row>
    <row r="171" spans="1:151" ht="15" hidden="1" customHeight="1">
      <c r="A171" s="30"/>
      <c r="B171" s="163"/>
      <c r="C171" s="1343"/>
      <c r="D171" s="880"/>
      <c r="E171" s="880"/>
      <c r="F171" s="881"/>
      <c r="G171" s="973"/>
      <c r="H171" s="973"/>
      <c r="I171" s="973"/>
      <c r="J171" s="973"/>
      <c r="K171" s="973"/>
      <c r="L171" s="974"/>
      <c r="M171" s="23" t="s">
        <v>368</v>
      </c>
      <c r="N171" s="953"/>
      <c r="O171" s="954"/>
      <c r="P171" s="969"/>
      <c r="Q171" s="970"/>
      <c r="R171" s="62" t="s">
        <v>77</v>
      </c>
      <c r="S171" s="969"/>
      <c r="T171" s="970"/>
      <c r="U171" s="63" t="s">
        <v>78</v>
      </c>
      <c r="V171" s="969"/>
      <c r="W171" s="970"/>
      <c r="X171" s="53" t="s">
        <v>79</v>
      </c>
      <c r="Y171" s="940"/>
      <c r="Z171" s="941"/>
      <c r="AA171" s="941"/>
      <c r="AB171" s="941"/>
      <c r="AC171" s="941"/>
      <c r="AD171" s="941"/>
      <c r="AE171" s="941"/>
      <c r="AF171" s="941"/>
      <c r="AG171" s="941"/>
      <c r="AH171" s="941"/>
      <c r="AI171" s="941"/>
      <c r="AJ171" s="941"/>
      <c r="AK171" s="941"/>
      <c r="AL171" s="941"/>
      <c r="AM171" s="942"/>
      <c r="AN171" s="20"/>
      <c r="AO171" s="173"/>
      <c r="AP171" s="20"/>
      <c r="AQ171" s="58"/>
      <c r="AR171" s="916"/>
      <c r="AS171" s="916"/>
      <c r="AT171" s="916"/>
      <c r="AU171" s="916"/>
      <c r="AV171" s="916"/>
      <c r="AW171" s="916"/>
      <c r="AX171" s="916"/>
      <c r="AY171" s="916"/>
      <c r="AZ171" s="916"/>
      <c r="BA171" s="916"/>
      <c r="BB171" s="916"/>
      <c r="BC171" s="916"/>
      <c r="BD171" s="916"/>
      <c r="BE171" s="916"/>
      <c r="BF171" s="916"/>
      <c r="BG171" s="916"/>
      <c r="BH171" s="20"/>
      <c r="BI171" s="58"/>
      <c r="BJ171" s="58"/>
      <c r="BK171" s="247"/>
      <c r="BL171" s="17" t="str">
        <f t="shared" si="27"/>
        <v/>
      </c>
      <c r="BM171" s="17" t="str">
        <f t="shared" si="28"/>
        <v/>
      </c>
      <c r="CG171" s="20" t="s">
        <v>565</v>
      </c>
      <c r="EB171" s="20"/>
      <c r="EC171" s="20"/>
      <c r="ED171" s="20"/>
      <c r="EE171" s="20"/>
      <c r="EF171" s="20"/>
      <c r="EG171" s="20"/>
      <c r="EH171" s="20"/>
      <c r="EI171" s="20"/>
      <c r="EJ171" s="20"/>
      <c r="EK171" s="20"/>
      <c r="EL171" s="20"/>
      <c r="EM171" s="20"/>
      <c r="EN171" s="20"/>
      <c r="EO171" s="20"/>
      <c r="EP171" s="20"/>
      <c r="EQ171" s="20"/>
      <c r="ER171" s="20"/>
      <c r="ES171" s="20"/>
      <c r="ET171" s="20" t="s">
        <v>563</v>
      </c>
      <c r="EU171" s="20" t="s">
        <v>561</v>
      </c>
    </row>
    <row r="172" spans="1:151" ht="15" hidden="1" customHeight="1">
      <c r="A172" s="30"/>
      <c r="B172" s="163"/>
      <c r="C172" s="1343"/>
      <c r="D172" s="880"/>
      <c r="E172" s="880"/>
      <c r="F172" s="881"/>
      <c r="G172" s="971" t="s">
        <v>377</v>
      </c>
      <c r="H172" s="971"/>
      <c r="I172" s="971"/>
      <c r="J172" s="971"/>
      <c r="K172" s="971"/>
      <c r="L172" s="972"/>
      <c r="M172" s="55" t="s">
        <v>367</v>
      </c>
      <c r="N172" s="1054"/>
      <c r="O172" s="1055"/>
      <c r="P172" s="945"/>
      <c r="Q172" s="946"/>
      <c r="R172" s="60" t="s">
        <v>77</v>
      </c>
      <c r="S172" s="945"/>
      <c r="T172" s="946"/>
      <c r="U172" s="61" t="s">
        <v>78</v>
      </c>
      <c r="V172" s="945"/>
      <c r="W172" s="946"/>
      <c r="X172" s="54" t="s">
        <v>79</v>
      </c>
      <c r="Y172" s="937"/>
      <c r="Z172" s="938"/>
      <c r="AA172" s="938"/>
      <c r="AB172" s="938"/>
      <c r="AC172" s="938"/>
      <c r="AD172" s="938"/>
      <c r="AE172" s="938"/>
      <c r="AF172" s="938"/>
      <c r="AG172" s="938"/>
      <c r="AH172" s="938"/>
      <c r="AI172" s="938"/>
      <c r="AJ172" s="938"/>
      <c r="AK172" s="938"/>
      <c r="AL172" s="938"/>
      <c r="AM172" s="939"/>
      <c r="AN172" s="20"/>
      <c r="AO172" s="173"/>
      <c r="AP172" s="20"/>
      <c r="AQ172" s="58"/>
      <c r="AR172" s="916"/>
      <c r="AS172" s="916"/>
      <c r="AT172" s="916"/>
      <c r="AU172" s="916"/>
      <c r="AV172" s="916"/>
      <c r="AW172" s="916"/>
      <c r="AX172" s="916"/>
      <c r="AY172" s="916"/>
      <c r="AZ172" s="916"/>
      <c r="BA172" s="916"/>
      <c r="BB172" s="916"/>
      <c r="BC172" s="916"/>
      <c r="BD172" s="916"/>
      <c r="BE172" s="916"/>
      <c r="BF172" s="916"/>
      <c r="BG172" s="916"/>
      <c r="BH172" s="20"/>
      <c r="BI172" s="58"/>
      <c r="BJ172" s="58"/>
      <c r="BK172" s="247"/>
      <c r="BL172" s="17" t="str">
        <f t="shared" si="27"/>
        <v/>
      </c>
      <c r="BM172" s="17" t="str">
        <f t="shared" si="28"/>
        <v/>
      </c>
      <c r="CG172" s="20" t="s">
        <v>566</v>
      </c>
      <c r="EB172" s="20"/>
      <c r="EC172" s="20"/>
      <c r="ED172" s="20"/>
      <c r="EE172" s="20"/>
      <c r="EF172" s="20"/>
      <c r="EG172" s="20"/>
      <c r="EH172" s="20"/>
      <c r="EI172" s="20"/>
      <c r="EJ172" s="20"/>
      <c r="EK172" s="20"/>
      <c r="EL172" s="20"/>
      <c r="EM172" s="20"/>
      <c r="EN172" s="20"/>
      <c r="EO172" s="20"/>
      <c r="EP172" s="20"/>
      <c r="EQ172" s="20"/>
      <c r="ER172" s="20"/>
      <c r="ES172" s="20"/>
      <c r="ET172" s="20" t="s">
        <v>564</v>
      </c>
      <c r="EU172" s="20" t="s">
        <v>562</v>
      </c>
    </row>
    <row r="173" spans="1:151" ht="15" hidden="1" customHeight="1">
      <c r="A173" s="30"/>
      <c r="B173" s="163"/>
      <c r="C173" s="1343"/>
      <c r="D173" s="880"/>
      <c r="E173" s="880"/>
      <c r="F173" s="881"/>
      <c r="G173" s="973"/>
      <c r="H173" s="973"/>
      <c r="I173" s="973"/>
      <c r="J173" s="973"/>
      <c r="K173" s="973"/>
      <c r="L173" s="974"/>
      <c r="M173" s="23" t="s">
        <v>368</v>
      </c>
      <c r="N173" s="953"/>
      <c r="O173" s="954"/>
      <c r="P173" s="969"/>
      <c r="Q173" s="970"/>
      <c r="R173" s="62" t="s">
        <v>77</v>
      </c>
      <c r="S173" s="969"/>
      <c r="T173" s="970"/>
      <c r="U173" s="63" t="s">
        <v>78</v>
      </c>
      <c r="V173" s="969"/>
      <c r="W173" s="970"/>
      <c r="X173" s="53" t="s">
        <v>79</v>
      </c>
      <c r="Y173" s="940"/>
      <c r="Z173" s="941"/>
      <c r="AA173" s="941"/>
      <c r="AB173" s="941"/>
      <c r="AC173" s="941"/>
      <c r="AD173" s="941"/>
      <c r="AE173" s="941"/>
      <c r="AF173" s="941"/>
      <c r="AG173" s="941"/>
      <c r="AH173" s="941"/>
      <c r="AI173" s="941"/>
      <c r="AJ173" s="941"/>
      <c r="AK173" s="941"/>
      <c r="AL173" s="941"/>
      <c r="AM173" s="942"/>
      <c r="AN173" s="20"/>
      <c r="AO173" s="173"/>
      <c r="AP173" s="20"/>
      <c r="AQ173" s="58"/>
      <c r="AR173" s="916"/>
      <c r="AS173" s="916"/>
      <c r="AT173" s="916"/>
      <c r="AU173" s="916"/>
      <c r="AV173" s="916"/>
      <c r="AW173" s="916"/>
      <c r="AX173" s="916"/>
      <c r="AY173" s="916"/>
      <c r="AZ173" s="916"/>
      <c r="BA173" s="916"/>
      <c r="BB173" s="916"/>
      <c r="BC173" s="916"/>
      <c r="BD173" s="916"/>
      <c r="BE173" s="916"/>
      <c r="BF173" s="916"/>
      <c r="BG173" s="916"/>
      <c r="BH173" s="20"/>
      <c r="BI173" s="58"/>
      <c r="BJ173" s="58"/>
      <c r="BK173" s="247"/>
      <c r="BL173" s="17" t="str">
        <f t="shared" si="27"/>
        <v/>
      </c>
      <c r="BM173" s="17" t="str">
        <f t="shared" si="28"/>
        <v/>
      </c>
      <c r="CG173" s="20" t="s">
        <v>567</v>
      </c>
      <c r="EB173" s="20"/>
      <c r="EC173" s="20"/>
      <c r="ED173" s="20"/>
      <c r="EE173" s="20"/>
      <c r="EF173" s="20"/>
      <c r="EG173" s="20"/>
      <c r="EH173" s="20"/>
      <c r="EI173" s="20"/>
      <c r="EJ173" s="20"/>
      <c r="EK173" s="20"/>
      <c r="EL173" s="20"/>
      <c r="EM173" s="20"/>
      <c r="EN173" s="20"/>
      <c r="EO173" s="20"/>
      <c r="EP173" s="20"/>
      <c r="EQ173" s="20"/>
      <c r="ER173" s="20"/>
      <c r="ES173" s="20"/>
      <c r="ET173" s="20" t="s">
        <v>565</v>
      </c>
      <c r="EU173" s="20" t="s">
        <v>563</v>
      </c>
    </row>
    <row r="174" spans="1:151" ht="15" hidden="1" customHeight="1">
      <c r="A174" s="30"/>
      <c r="B174" s="163"/>
      <c r="C174" s="1343"/>
      <c r="D174" s="880"/>
      <c r="E174" s="880"/>
      <c r="F174" s="881"/>
      <c r="G174" s="971" t="s">
        <v>2504</v>
      </c>
      <c r="H174" s="971"/>
      <c r="I174" s="971"/>
      <c r="J174" s="971"/>
      <c r="K174" s="971"/>
      <c r="L174" s="972"/>
      <c r="M174" s="55" t="s">
        <v>367</v>
      </c>
      <c r="N174" s="1054"/>
      <c r="O174" s="1055"/>
      <c r="P174" s="945"/>
      <c r="Q174" s="946"/>
      <c r="R174" s="60" t="s">
        <v>77</v>
      </c>
      <c r="S174" s="945"/>
      <c r="T174" s="946"/>
      <c r="U174" s="61" t="s">
        <v>78</v>
      </c>
      <c r="V174" s="945"/>
      <c r="W174" s="946"/>
      <c r="X174" s="54" t="s">
        <v>79</v>
      </c>
      <c r="Y174" s="937"/>
      <c r="Z174" s="938"/>
      <c r="AA174" s="938"/>
      <c r="AB174" s="938"/>
      <c r="AC174" s="938"/>
      <c r="AD174" s="938"/>
      <c r="AE174" s="938"/>
      <c r="AF174" s="938"/>
      <c r="AG174" s="938"/>
      <c r="AH174" s="938"/>
      <c r="AI174" s="938"/>
      <c r="AJ174" s="938"/>
      <c r="AK174" s="938"/>
      <c r="AL174" s="938"/>
      <c r="AM174" s="939"/>
      <c r="AN174" s="20"/>
      <c r="AO174" s="173"/>
      <c r="AP174" s="20"/>
      <c r="AQ174" s="58"/>
      <c r="AR174" s="916"/>
      <c r="AS174" s="916"/>
      <c r="AT174" s="916"/>
      <c r="AU174" s="916"/>
      <c r="AV174" s="916"/>
      <c r="AW174" s="916"/>
      <c r="AX174" s="916"/>
      <c r="AY174" s="916"/>
      <c r="AZ174" s="916"/>
      <c r="BA174" s="916"/>
      <c r="BB174" s="916"/>
      <c r="BC174" s="916"/>
      <c r="BD174" s="916"/>
      <c r="BE174" s="916"/>
      <c r="BF174" s="916"/>
      <c r="BG174" s="916"/>
      <c r="BH174" s="20"/>
      <c r="BI174" s="58"/>
      <c r="BJ174" s="58"/>
      <c r="BK174" s="247"/>
      <c r="BL174" s="17" t="str">
        <f t="shared" si="27"/>
        <v/>
      </c>
      <c r="BM174" s="17" t="str">
        <f t="shared" si="28"/>
        <v/>
      </c>
      <c r="CG174" s="20" t="s">
        <v>568</v>
      </c>
      <c r="EB174" s="20"/>
      <c r="EC174" s="20"/>
      <c r="ED174" s="20"/>
      <c r="EE174" s="20"/>
      <c r="EF174" s="20"/>
      <c r="EG174" s="20"/>
      <c r="EH174" s="20"/>
      <c r="EI174" s="20"/>
      <c r="EJ174" s="20"/>
      <c r="EK174" s="20"/>
      <c r="EL174" s="20"/>
      <c r="EM174" s="20"/>
      <c r="EN174" s="20"/>
      <c r="EO174" s="20"/>
      <c r="EP174" s="20"/>
      <c r="EQ174" s="20"/>
      <c r="ER174" s="20"/>
      <c r="ES174" s="20"/>
      <c r="ET174" s="20" t="s">
        <v>566</v>
      </c>
      <c r="EU174" s="20" t="s">
        <v>564</v>
      </c>
    </row>
    <row r="175" spans="1:151" ht="15" hidden="1" customHeight="1">
      <c r="A175" s="30"/>
      <c r="B175" s="163"/>
      <c r="C175" s="1343"/>
      <c r="D175" s="880"/>
      <c r="E175" s="880"/>
      <c r="F175" s="881"/>
      <c r="G175" s="973"/>
      <c r="H175" s="973"/>
      <c r="I175" s="973"/>
      <c r="J175" s="973"/>
      <c r="K175" s="973"/>
      <c r="L175" s="974"/>
      <c r="M175" s="23" t="s">
        <v>368</v>
      </c>
      <c r="N175" s="953"/>
      <c r="O175" s="954"/>
      <c r="P175" s="969"/>
      <c r="Q175" s="970"/>
      <c r="R175" s="62" t="s">
        <v>77</v>
      </c>
      <c r="S175" s="969"/>
      <c r="T175" s="970"/>
      <c r="U175" s="63" t="s">
        <v>78</v>
      </c>
      <c r="V175" s="969"/>
      <c r="W175" s="970"/>
      <c r="X175" s="53" t="s">
        <v>79</v>
      </c>
      <c r="Y175" s="940"/>
      <c r="Z175" s="941"/>
      <c r="AA175" s="941"/>
      <c r="AB175" s="941"/>
      <c r="AC175" s="941"/>
      <c r="AD175" s="941"/>
      <c r="AE175" s="941"/>
      <c r="AF175" s="941"/>
      <c r="AG175" s="941"/>
      <c r="AH175" s="941"/>
      <c r="AI175" s="941"/>
      <c r="AJ175" s="941"/>
      <c r="AK175" s="941"/>
      <c r="AL175" s="941"/>
      <c r="AM175" s="942"/>
      <c r="AN175" s="20"/>
      <c r="AO175" s="173"/>
      <c r="AP175" s="20"/>
      <c r="AQ175" s="58"/>
      <c r="AR175" s="916"/>
      <c r="AS175" s="916"/>
      <c r="AT175" s="916"/>
      <c r="AU175" s="916"/>
      <c r="AV175" s="916"/>
      <c r="AW175" s="916"/>
      <c r="AX175" s="916"/>
      <c r="AY175" s="916"/>
      <c r="AZ175" s="916"/>
      <c r="BA175" s="916"/>
      <c r="BB175" s="916"/>
      <c r="BC175" s="916"/>
      <c r="BD175" s="916"/>
      <c r="BE175" s="916"/>
      <c r="BF175" s="916"/>
      <c r="BG175" s="916"/>
      <c r="BH175" s="20"/>
      <c r="BI175" s="58"/>
      <c r="BJ175" s="58"/>
      <c r="BK175" s="247"/>
      <c r="BL175" s="17" t="str">
        <f t="shared" si="27"/>
        <v/>
      </c>
      <c r="BM175" s="17" t="str">
        <f t="shared" si="28"/>
        <v/>
      </c>
      <c r="CG175" s="20" t="s">
        <v>569</v>
      </c>
      <c r="EB175" s="20"/>
      <c r="EC175" s="20"/>
      <c r="ED175" s="20"/>
      <c r="EE175" s="20"/>
      <c r="EF175" s="20"/>
      <c r="EG175" s="20"/>
      <c r="EH175" s="20"/>
      <c r="EI175" s="20"/>
      <c r="EJ175" s="20"/>
      <c r="EK175" s="20"/>
      <c r="EL175" s="20"/>
      <c r="EM175" s="20"/>
      <c r="EN175" s="20"/>
      <c r="EO175" s="20"/>
      <c r="EP175" s="20"/>
      <c r="EQ175" s="20"/>
      <c r="ER175" s="20"/>
      <c r="ES175" s="20"/>
      <c r="ET175" s="20" t="s">
        <v>567</v>
      </c>
      <c r="EU175" s="20" t="s">
        <v>565</v>
      </c>
    </row>
    <row r="176" spans="1:151" ht="15" customHeight="1" thickBot="1">
      <c r="A176" s="19"/>
      <c r="B176" s="163"/>
      <c r="C176" s="549"/>
      <c r="D176" s="549"/>
      <c r="E176" s="549"/>
      <c r="F176" s="549"/>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20"/>
      <c r="AO176" s="173"/>
      <c r="AP176" s="20"/>
      <c r="AQ176" s="58"/>
      <c r="BE176" s="20"/>
      <c r="BF176" s="20"/>
      <c r="BG176" s="20"/>
      <c r="BH176" s="20"/>
      <c r="BI176" s="58"/>
      <c r="BJ176" s="58"/>
      <c r="BK176" s="247"/>
      <c r="BL176" s="17"/>
      <c r="CG176" s="20" t="s">
        <v>570</v>
      </c>
      <c r="EB176" s="20"/>
      <c r="EC176" s="20"/>
      <c r="ED176" s="20"/>
      <c r="EE176" s="20"/>
      <c r="EF176" s="20"/>
      <c r="EG176" s="20"/>
      <c r="EH176" s="20"/>
      <c r="EI176" s="20"/>
      <c r="EJ176" s="20"/>
      <c r="EK176" s="20"/>
      <c r="EL176" s="20"/>
      <c r="EM176" s="20"/>
      <c r="EN176" s="20"/>
      <c r="EO176" s="20"/>
      <c r="EP176" s="20"/>
      <c r="EQ176" s="20"/>
      <c r="ER176" s="20"/>
      <c r="ES176" s="20"/>
      <c r="ET176" s="20" t="s">
        <v>568</v>
      </c>
      <c r="EU176" s="20" t="s">
        <v>566</v>
      </c>
    </row>
    <row r="177" spans="1:151" ht="15" customHeight="1">
      <c r="A177" s="19"/>
      <c r="B177" s="163"/>
      <c r="C177" s="961" t="s">
        <v>3761</v>
      </c>
      <c r="D177" s="962"/>
      <c r="E177" s="962"/>
      <c r="F177" s="962"/>
      <c r="G177" s="962"/>
      <c r="H177" s="962"/>
      <c r="I177" s="962"/>
      <c r="J177" s="962"/>
      <c r="K177" s="962"/>
      <c r="L177" s="962"/>
      <c r="M177" s="962"/>
      <c r="N177" s="962"/>
      <c r="O177" s="962"/>
      <c r="P177" s="962"/>
      <c r="Q177" s="962"/>
      <c r="R177" s="962"/>
      <c r="S177" s="962"/>
      <c r="T177" s="962"/>
      <c r="U177" s="962"/>
      <c r="V177" s="962"/>
      <c r="W177" s="962"/>
      <c r="X177" s="962"/>
      <c r="Y177" s="962"/>
      <c r="Z177" s="962"/>
      <c r="AA177" s="962"/>
      <c r="AB177" s="962"/>
      <c r="AC177" s="962"/>
      <c r="AD177" s="962"/>
      <c r="AE177" s="962"/>
      <c r="AF177" s="962"/>
      <c r="AG177" s="962"/>
      <c r="AH177" s="962"/>
      <c r="AI177" s="962"/>
      <c r="AJ177" s="962"/>
      <c r="AK177" s="962"/>
      <c r="AL177" s="962"/>
      <c r="AM177" s="963"/>
      <c r="AN177" s="20"/>
      <c r="AO177" s="173"/>
      <c r="AP177" s="20"/>
      <c r="AQ177" s="58"/>
      <c r="AR177" s="20"/>
      <c r="AS177" s="20"/>
      <c r="AT177" s="20"/>
      <c r="AU177" s="20"/>
      <c r="AV177" s="20"/>
      <c r="AW177" s="81"/>
      <c r="AX177" s="81"/>
      <c r="AY177" s="81"/>
      <c r="AZ177" s="81"/>
      <c r="BA177" s="20"/>
      <c r="BB177" s="20"/>
      <c r="BC177" s="20"/>
      <c r="BD177" s="20"/>
      <c r="BE177" s="20"/>
      <c r="BF177" s="20"/>
      <c r="BG177" s="20"/>
      <c r="BH177" s="20"/>
      <c r="BI177" s="58"/>
      <c r="BJ177" s="58"/>
      <c r="BK177" s="247"/>
      <c r="BL177" s="266"/>
      <c r="CG177" s="20" t="s">
        <v>571</v>
      </c>
      <c r="EB177" s="20"/>
      <c r="EC177" s="20"/>
      <c r="ED177" s="20"/>
      <c r="EE177" s="20"/>
      <c r="EF177" s="20"/>
      <c r="EG177" s="20"/>
      <c r="EH177" s="20"/>
      <c r="EI177" s="20"/>
      <c r="EJ177" s="20"/>
      <c r="EK177" s="20"/>
      <c r="EL177" s="20"/>
      <c r="EM177" s="20"/>
      <c r="EN177" s="20"/>
      <c r="EO177" s="20"/>
      <c r="EP177" s="20"/>
      <c r="EQ177" s="20"/>
      <c r="ER177" s="20"/>
      <c r="ES177" s="20"/>
      <c r="ET177" s="20" t="s">
        <v>569</v>
      </c>
      <c r="EU177" s="20" t="s">
        <v>567</v>
      </c>
    </row>
    <row r="178" spans="1:151" ht="15" customHeight="1" thickBot="1">
      <c r="A178" s="19"/>
      <c r="B178" s="163"/>
      <c r="C178" s="964"/>
      <c r="D178" s="965"/>
      <c r="E178" s="965"/>
      <c r="F178" s="965"/>
      <c r="G178" s="965"/>
      <c r="H178" s="965"/>
      <c r="I178" s="965"/>
      <c r="J178" s="965"/>
      <c r="K178" s="965"/>
      <c r="L178" s="965"/>
      <c r="M178" s="965"/>
      <c r="N178" s="965"/>
      <c r="O178" s="965"/>
      <c r="P178" s="965"/>
      <c r="Q178" s="965"/>
      <c r="R178" s="965"/>
      <c r="S178" s="965"/>
      <c r="T178" s="965"/>
      <c r="U178" s="965"/>
      <c r="V178" s="965"/>
      <c r="W178" s="965"/>
      <c r="X178" s="965"/>
      <c r="Y178" s="965"/>
      <c r="Z178" s="965"/>
      <c r="AA178" s="965"/>
      <c r="AB178" s="965"/>
      <c r="AC178" s="965"/>
      <c r="AD178" s="965"/>
      <c r="AE178" s="965"/>
      <c r="AF178" s="965"/>
      <c r="AG178" s="965"/>
      <c r="AH178" s="965"/>
      <c r="AI178" s="965"/>
      <c r="AJ178" s="965"/>
      <c r="AK178" s="965"/>
      <c r="AL178" s="965"/>
      <c r="AM178" s="966"/>
      <c r="AN178" s="20"/>
      <c r="AO178" s="173"/>
      <c r="AP178" s="20"/>
      <c r="AQ178" s="58"/>
      <c r="AR178" s="20"/>
      <c r="AS178" s="20"/>
      <c r="AT178" s="20"/>
      <c r="AU178" s="20"/>
      <c r="AV178" s="20"/>
      <c r="AW178" s="81"/>
      <c r="AX178" s="81"/>
      <c r="AY178" s="81"/>
      <c r="AZ178" s="81"/>
      <c r="BA178" s="20"/>
      <c r="BB178" s="20"/>
      <c r="BC178" s="20"/>
      <c r="BD178" s="20"/>
      <c r="BE178" s="20"/>
      <c r="BF178" s="20"/>
      <c r="BG178" s="20"/>
      <c r="BH178" s="20"/>
      <c r="BI178" s="58"/>
      <c r="BJ178" s="58"/>
      <c r="BK178" s="247"/>
      <c r="BL178" s="266"/>
      <c r="CG178" s="20" t="s">
        <v>572</v>
      </c>
      <c r="EB178" s="20"/>
      <c r="EC178" s="20"/>
      <c r="ED178" s="20"/>
      <c r="EE178" s="20"/>
      <c r="EF178" s="20"/>
      <c r="EG178" s="20"/>
      <c r="EH178" s="20"/>
      <c r="EI178" s="20"/>
      <c r="EJ178" s="20"/>
      <c r="EK178" s="20"/>
      <c r="EL178" s="20"/>
      <c r="EM178" s="20"/>
      <c r="EN178" s="20"/>
      <c r="EO178" s="20"/>
      <c r="EP178" s="20"/>
      <c r="EQ178" s="20"/>
      <c r="ER178" s="20"/>
      <c r="ES178" s="20"/>
      <c r="ET178" s="20" t="s">
        <v>570</v>
      </c>
      <c r="EU178" s="20" t="s">
        <v>568</v>
      </c>
    </row>
    <row r="179" spans="1:151" ht="15" hidden="1" customHeight="1">
      <c r="A179" s="30"/>
      <c r="B179" s="163"/>
      <c r="C179" s="623"/>
      <c r="D179" s="623"/>
      <c r="E179" s="623"/>
      <c r="F179" s="623"/>
      <c r="G179" s="623"/>
      <c r="H179" s="623"/>
      <c r="I179" s="623"/>
      <c r="J179" s="623"/>
      <c r="K179" s="623"/>
      <c r="L179" s="623"/>
      <c r="M179" s="623"/>
      <c r="N179" s="623"/>
      <c r="O179" s="623"/>
      <c r="P179" s="623"/>
      <c r="Q179" s="623"/>
      <c r="R179" s="623"/>
      <c r="S179" s="623"/>
      <c r="T179" s="623"/>
      <c r="U179" s="623"/>
      <c r="V179" s="623"/>
      <c r="W179" s="623"/>
      <c r="X179" s="623"/>
      <c r="Y179" s="623"/>
      <c r="Z179" s="623"/>
      <c r="AA179" s="623"/>
      <c r="AB179" s="623"/>
      <c r="AC179" s="623"/>
      <c r="AD179" s="623"/>
      <c r="AE179" s="623"/>
      <c r="AF179" s="623"/>
      <c r="AG179" s="623"/>
      <c r="AH179" s="623"/>
      <c r="AI179" s="960" t="s">
        <v>589</v>
      </c>
      <c r="AJ179" s="960"/>
      <c r="AK179" s="960"/>
      <c r="AL179" s="960"/>
      <c r="AM179" s="960"/>
      <c r="AN179" s="20"/>
      <c r="AO179" s="173"/>
      <c r="AP179" s="20"/>
      <c r="AQ179" s="58"/>
      <c r="AR179" s="20"/>
      <c r="AS179" s="20"/>
      <c r="AT179" s="20"/>
      <c r="AU179" s="20"/>
      <c r="AV179" s="20"/>
      <c r="AW179" s="81"/>
      <c r="AX179" s="81"/>
      <c r="AY179" s="81"/>
      <c r="AZ179" s="81"/>
      <c r="BA179" s="20"/>
      <c r="BB179" s="20"/>
      <c r="BC179" s="20"/>
      <c r="BD179" s="20"/>
      <c r="BE179" s="20"/>
      <c r="BF179" s="20"/>
      <c r="BG179" s="20"/>
      <c r="BH179" s="20"/>
      <c r="BI179" s="58"/>
      <c r="BJ179" s="58"/>
      <c r="BK179" s="247"/>
      <c r="BL179" s="274">
        <f>$M$180*0.1</f>
        <v>0</v>
      </c>
      <c r="BM179" s="109"/>
      <c r="BN179" s="109"/>
      <c r="CG179" s="20" t="s">
        <v>573</v>
      </c>
      <c r="EB179" s="20"/>
      <c r="EC179" s="20"/>
      <c r="ED179" s="20"/>
      <c r="EE179" s="20"/>
      <c r="EF179" s="20"/>
      <c r="EG179" s="20"/>
      <c r="EH179" s="20"/>
      <c r="EI179" s="20"/>
      <c r="EJ179" s="20"/>
      <c r="EK179" s="20"/>
      <c r="EL179" s="20"/>
      <c r="EM179" s="20"/>
      <c r="EN179" s="20"/>
      <c r="EO179" s="20"/>
      <c r="EP179" s="20"/>
      <c r="EQ179" s="20"/>
      <c r="ER179" s="20"/>
      <c r="ES179" s="20"/>
      <c r="ET179" s="20" t="s">
        <v>571</v>
      </c>
      <c r="EU179" s="20" t="s">
        <v>569</v>
      </c>
    </row>
    <row r="180" spans="1:151" ht="15" hidden="1" customHeight="1">
      <c r="A180" s="30"/>
      <c r="B180" s="163"/>
      <c r="C180" s="1022" t="s">
        <v>2547</v>
      </c>
      <c r="D180" s="614" t="s">
        <v>2448</v>
      </c>
      <c r="E180" s="614"/>
      <c r="F180" s="615"/>
      <c r="G180" s="879" t="s">
        <v>88</v>
      </c>
      <c r="H180" s="880"/>
      <c r="I180" s="880"/>
      <c r="J180" s="880"/>
      <c r="K180" s="880"/>
      <c r="L180" s="881"/>
      <c r="M180" s="1255"/>
      <c r="N180" s="1256"/>
      <c r="O180" s="1256"/>
      <c r="P180" s="1256"/>
      <c r="Q180" s="1256"/>
      <c r="R180" s="1257"/>
      <c r="S180" s="619" t="s">
        <v>89</v>
      </c>
      <c r="T180" s="620"/>
      <c r="U180" s="620"/>
      <c r="V180" s="620"/>
      <c r="W180" s="620"/>
      <c r="X180" s="620"/>
      <c r="Y180" s="620"/>
      <c r="Z180" s="620"/>
      <c r="AA180" s="620"/>
      <c r="AB180" s="620"/>
      <c r="AC180" s="620"/>
      <c r="AD180" s="620"/>
      <c r="AE180" s="620"/>
      <c r="AF180" s="620"/>
      <c r="AG180" s="620"/>
      <c r="AH180" s="620"/>
      <c r="AI180" s="620"/>
      <c r="AJ180" s="620"/>
      <c r="AK180" s="620"/>
      <c r="AL180" s="620"/>
      <c r="AM180" s="621"/>
      <c r="AN180" s="20"/>
      <c r="AO180" s="173"/>
      <c r="AP180" s="20"/>
      <c r="AQ180" s="58"/>
      <c r="AR180" s="20"/>
      <c r="AS180" s="20"/>
      <c r="AT180" s="20"/>
      <c r="AU180" s="20"/>
      <c r="AV180" s="20"/>
      <c r="AW180" s="20"/>
      <c r="AX180" s="20"/>
      <c r="AY180" s="20"/>
      <c r="AZ180" s="20"/>
      <c r="BA180" s="20"/>
      <c r="BB180" s="20"/>
      <c r="BC180" s="20"/>
      <c r="BD180" s="20"/>
      <c r="BE180" s="20"/>
      <c r="BF180" s="20"/>
      <c r="BG180" s="20"/>
      <c r="BH180" s="20"/>
      <c r="BI180" s="58"/>
      <c r="BJ180" s="58"/>
      <c r="BK180" s="247"/>
      <c r="BL180" s="274">
        <f>$M$180*1000</f>
        <v>0</v>
      </c>
      <c r="CG180" s="20" t="s">
        <v>574</v>
      </c>
      <c r="EB180" s="20"/>
      <c r="EC180" s="20"/>
      <c r="ED180" s="20"/>
      <c r="EE180" s="20"/>
      <c r="EF180" s="20"/>
      <c r="EG180" s="20"/>
      <c r="EH180" s="20"/>
      <c r="EI180" s="20"/>
      <c r="EJ180" s="20"/>
      <c r="EK180" s="20"/>
      <c r="EL180" s="20"/>
      <c r="EM180" s="20"/>
      <c r="EN180" s="20"/>
      <c r="EO180" s="20"/>
      <c r="EP180" s="20"/>
      <c r="EQ180" s="20"/>
      <c r="ER180" s="20"/>
      <c r="ES180" s="20"/>
      <c r="ET180" s="20" t="s">
        <v>572</v>
      </c>
      <c r="EU180" s="20" t="s">
        <v>570</v>
      </c>
    </row>
    <row r="181" spans="1:151" ht="15" hidden="1" customHeight="1">
      <c r="A181" s="30"/>
      <c r="B181" s="163"/>
      <c r="C181" s="1023"/>
      <c r="D181" s="1029"/>
      <c r="E181" s="1029"/>
      <c r="F181" s="1030"/>
      <c r="G181" s="1025"/>
      <c r="H181" s="1029"/>
      <c r="I181" s="1029"/>
      <c r="J181" s="1029"/>
      <c r="K181" s="1029"/>
      <c r="L181" s="1030"/>
      <c r="M181" s="1038" t="s">
        <v>71</v>
      </c>
      <c r="N181" s="955"/>
      <c r="O181" s="956"/>
      <c r="P181" s="7" t="str">
        <f>IF(COLUMN()&gt;=26-LEN(M180),MID($M$180,LEN(M180)-9,1),"")</f>
        <v/>
      </c>
      <c r="Q181" s="8" t="str">
        <f>IF(COLUMN()&gt;=26-LEN(M180),MID($M$180,LEN(M180)-8,1),"")</f>
        <v/>
      </c>
      <c r="R181" s="9" t="str">
        <f>IF(COLUMN()&gt;=26-LEN(M180),MID($M$180,LEN(M180)-7,1),"")</f>
        <v/>
      </c>
      <c r="S181" s="7" t="str">
        <f>IF(COLUMN()&gt;=26-LEN(M180),MID($M$180,LEN(M180)-6,1),"")</f>
        <v/>
      </c>
      <c r="T181" s="8" t="str">
        <f>IF(COLUMN()&gt;=26-LEN(M180),MID($M$180,LEN(M180)-5,1),"")</f>
        <v/>
      </c>
      <c r="U181" s="9" t="str">
        <f>IF(COLUMN()&gt;=26-LEN(M180),MID($M$180,LEN(M180)-4,1),"")</f>
        <v/>
      </c>
      <c r="V181" s="7" t="str">
        <f>IF(COLUMN()&gt;=26-LEN(M180),MID($M$180,LEN(M180)-3,1),"")</f>
        <v/>
      </c>
      <c r="W181" s="10" t="str">
        <f>IF(COLUMN()&gt;=26-LEN(M180),MID($M$180,LEN(M180)-2,1),"")</f>
        <v/>
      </c>
      <c r="X181" s="11" t="str">
        <f>IF(COLUMN()&gt;=26-LEN(M180),MID($M$180,LEN(M180)-1,1),"")</f>
        <v/>
      </c>
      <c r="Y181" s="12" t="str">
        <f>IF(COLUMN()&gt;=26-LEN(M180),MID($M$180,LEN(M180),1),"")</f>
        <v/>
      </c>
      <c r="Z181" s="1031" t="s">
        <v>96</v>
      </c>
      <c r="AA181" s="1032"/>
      <c r="AB181" s="1032"/>
      <c r="AC181" s="1032"/>
      <c r="AD181" s="1032"/>
      <c r="AE181" s="1032"/>
      <c r="AF181" s="1032"/>
      <c r="AG181" s="1032"/>
      <c r="AH181" s="1032"/>
      <c r="AI181" s="1032"/>
      <c r="AJ181" s="1032"/>
      <c r="AK181" s="1032"/>
      <c r="AL181" s="1032"/>
      <c r="AM181" s="1033"/>
      <c r="AN181" s="20"/>
      <c r="AO181" s="173"/>
      <c r="AP181" s="20"/>
      <c r="AQ181" s="58"/>
      <c r="AR181" s="20"/>
      <c r="AS181" s="20"/>
      <c r="AT181" s="20"/>
      <c r="AU181" s="20"/>
      <c r="AV181" s="20"/>
      <c r="AW181" s="20"/>
      <c r="AX181" s="20"/>
      <c r="AY181" s="20"/>
      <c r="AZ181" s="20"/>
      <c r="BA181" s="20"/>
      <c r="BB181" s="20"/>
      <c r="BC181" s="20"/>
      <c r="BD181" s="20"/>
      <c r="BE181" s="20"/>
      <c r="BF181" s="20"/>
      <c r="BG181" s="20"/>
      <c r="BH181" s="20"/>
      <c r="BI181" s="58"/>
      <c r="BJ181" s="58"/>
      <c r="BK181" s="247"/>
      <c r="CG181" s="20" t="s">
        <v>575</v>
      </c>
      <c r="EB181" s="20"/>
      <c r="EC181" s="20"/>
      <c r="ED181" s="20"/>
      <c r="EE181" s="20"/>
      <c r="EF181" s="20"/>
      <c r="EG181" s="20"/>
      <c r="EH181" s="20"/>
      <c r="EI181" s="20"/>
      <c r="EJ181" s="20"/>
      <c r="EK181" s="20"/>
      <c r="EL181" s="20"/>
      <c r="EM181" s="20"/>
      <c r="EN181" s="20"/>
      <c r="EO181" s="20"/>
      <c r="EP181" s="20"/>
      <c r="EQ181" s="20"/>
      <c r="ER181" s="20"/>
      <c r="ES181" s="20"/>
      <c r="ET181" s="20" t="s">
        <v>573</v>
      </c>
      <c r="EU181" s="20" t="s">
        <v>571</v>
      </c>
    </row>
    <row r="182" spans="1:151" ht="15" hidden="1" customHeight="1">
      <c r="A182" s="30"/>
      <c r="B182" s="163"/>
      <c r="C182" s="1023"/>
      <c r="D182" s="1029"/>
      <c r="E182" s="1029"/>
      <c r="F182" s="1030"/>
      <c r="G182" s="616"/>
      <c r="H182" s="617"/>
      <c r="I182" s="617"/>
      <c r="J182" s="617"/>
      <c r="K182" s="617"/>
      <c r="L182" s="618"/>
      <c r="M182" s="943"/>
      <c r="N182" s="943"/>
      <c r="O182" s="943"/>
      <c r="P182" s="943"/>
      <c r="Q182" s="943"/>
      <c r="R182" s="943"/>
      <c r="S182" s="943"/>
      <c r="T182" s="78" t="s">
        <v>95</v>
      </c>
      <c r="U182" s="22" t="s">
        <v>94</v>
      </c>
      <c r="V182" s="22" t="s">
        <v>93</v>
      </c>
      <c r="W182" s="22" t="s">
        <v>92</v>
      </c>
      <c r="X182" s="78" t="s">
        <v>91</v>
      </c>
      <c r="Y182" s="78" t="s">
        <v>90</v>
      </c>
      <c r="Z182" s="943"/>
      <c r="AA182" s="943"/>
      <c r="AB182" s="943"/>
      <c r="AC182" s="943"/>
      <c r="AD182" s="943"/>
      <c r="AE182" s="943"/>
      <c r="AF182" s="943"/>
      <c r="AG182" s="943"/>
      <c r="AH182" s="943"/>
      <c r="AI182" s="943"/>
      <c r="AJ182" s="943"/>
      <c r="AK182" s="943"/>
      <c r="AL182" s="943"/>
      <c r="AM182" s="944"/>
      <c r="AN182" s="20"/>
      <c r="AO182" s="173"/>
      <c r="AP182" s="20"/>
      <c r="AQ182" s="58"/>
      <c r="AR182" s="20"/>
      <c r="AS182" s="20"/>
      <c r="AT182" s="20"/>
      <c r="AU182" s="20"/>
      <c r="AV182" s="20"/>
      <c r="AW182" s="20"/>
      <c r="AX182" s="20"/>
      <c r="AY182" s="20"/>
      <c r="AZ182" s="20"/>
      <c r="BA182" s="20"/>
      <c r="BB182" s="20"/>
      <c r="BC182" s="20"/>
      <c r="BD182" s="20"/>
      <c r="BE182" s="20"/>
      <c r="BF182" s="20"/>
      <c r="BG182" s="20"/>
      <c r="BH182" s="20"/>
      <c r="BI182" s="58"/>
      <c r="BJ182" s="58"/>
      <c r="BK182" s="247"/>
      <c r="CG182" s="20" t="s">
        <v>576</v>
      </c>
      <c r="EB182" s="20"/>
      <c r="EC182" s="20"/>
      <c r="ED182" s="20"/>
      <c r="EE182" s="20"/>
      <c r="EF182" s="20"/>
      <c r="EG182" s="20"/>
      <c r="EH182" s="20"/>
      <c r="EI182" s="20"/>
      <c r="EJ182" s="20"/>
      <c r="EK182" s="20"/>
      <c r="EL182" s="20"/>
      <c r="EM182" s="20"/>
      <c r="EN182" s="20"/>
      <c r="EO182" s="20"/>
      <c r="EP182" s="20"/>
      <c r="EQ182" s="20"/>
      <c r="ER182" s="20"/>
      <c r="ES182" s="20"/>
      <c r="ET182" s="20" t="s">
        <v>574</v>
      </c>
      <c r="EU182" s="20" t="s">
        <v>572</v>
      </c>
    </row>
    <row r="183" spans="1:151" ht="15" hidden="1" customHeight="1">
      <c r="A183" s="30"/>
      <c r="B183" s="163"/>
      <c r="C183" s="1023"/>
      <c r="D183" s="1029"/>
      <c r="E183" s="1029"/>
      <c r="F183" s="1030"/>
      <c r="G183" s="879" t="s">
        <v>2533</v>
      </c>
      <c r="H183" s="880"/>
      <c r="I183" s="880"/>
      <c r="J183" s="880"/>
      <c r="K183" s="880"/>
      <c r="L183" s="881"/>
      <c r="M183" s="994" t="s">
        <v>2438</v>
      </c>
      <c r="N183" s="828"/>
      <c r="O183" s="828"/>
      <c r="P183" s="978"/>
      <c r="Q183" s="979"/>
      <c r="R183" s="49" t="s">
        <v>77</v>
      </c>
      <c r="S183" s="978"/>
      <c r="T183" s="979"/>
      <c r="U183" s="48" t="s">
        <v>78</v>
      </c>
      <c r="V183" s="978"/>
      <c r="W183" s="979"/>
      <c r="X183" s="48" t="s">
        <v>79</v>
      </c>
      <c r="Y183" s="943"/>
      <c r="Z183" s="943"/>
      <c r="AA183" s="943"/>
      <c r="AB183" s="943"/>
      <c r="AC183" s="943"/>
      <c r="AD183" s="943"/>
      <c r="AE183" s="943"/>
      <c r="AF183" s="943"/>
      <c r="AG183" s="943"/>
      <c r="AH183" s="943"/>
      <c r="AI183" s="943"/>
      <c r="AJ183" s="943"/>
      <c r="AK183" s="943"/>
      <c r="AL183" s="943"/>
      <c r="AM183" s="944"/>
      <c r="AN183" s="20"/>
      <c r="AO183" s="173"/>
      <c r="AP183" s="20"/>
      <c r="AQ183" s="58"/>
      <c r="AR183" s="20"/>
      <c r="AS183" s="20"/>
      <c r="AT183" s="20"/>
      <c r="AU183" s="20"/>
      <c r="AV183" s="20"/>
      <c r="AW183" s="20"/>
      <c r="AX183" s="20"/>
      <c r="AY183" s="20"/>
      <c r="AZ183" s="20"/>
      <c r="BA183" s="20"/>
      <c r="BB183" s="20"/>
      <c r="BC183" s="20"/>
      <c r="BD183" s="20"/>
      <c r="BE183" s="20"/>
      <c r="BF183" s="20"/>
      <c r="BG183" s="20"/>
      <c r="BH183" s="20"/>
      <c r="BI183" s="58"/>
      <c r="BJ183" s="58"/>
      <c r="BK183" s="247"/>
      <c r="BL183" s="17" t="str">
        <f>IF(M183="選択▼","",M183&amp;P183&amp;R183&amp;S183&amp;U183&amp;V183&amp;X183)</f>
        <v/>
      </c>
      <c r="CG183" s="20" t="s">
        <v>577</v>
      </c>
      <c r="EB183" s="20"/>
      <c r="EC183" s="20"/>
      <c r="ED183" s="20"/>
      <c r="EE183" s="20"/>
      <c r="EF183" s="20"/>
      <c r="EG183" s="20"/>
      <c r="EH183" s="20"/>
      <c r="EI183" s="20"/>
      <c r="EJ183" s="20"/>
      <c r="EK183" s="20"/>
      <c r="EL183" s="20"/>
      <c r="EM183" s="20"/>
      <c r="EN183" s="20"/>
      <c r="EO183" s="20"/>
      <c r="EP183" s="20"/>
      <c r="EQ183" s="20"/>
      <c r="ER183" s="20"/>
      <c r="ES183" s="20"/>
      <c r="ET183" s="20" t="s">
        <v>575</v>
      </c>
      <c r="EU183" s="20" t="s">
        <v>573</v>
      </c>
    </row>
    <row r="184" spans="1:151" ht="15" hidden="1" customHeight="1">
      <c r="A184" s="30"/>
      <c r="B184" s="163"/>
      <c r="C184" s="1023"/>
      <c r="D184" s="1029"/>
      <c r="E184" s="1029"/>
      <c r="F184" s="1030"/>
      <c r="G184" s="613" t="s">
        <v>2447</v>
      </c>
      <c r="H184" s="614"/>
      <c r="I184" s="614"/>
      <c r="J184" s="614"/>
      <c r="K184" s="614"/>
      <c r="L184" s="615"/>
      <c r="M184" s="1019" t="s">
        <v>2445</v>
      </c>
      <c r="N184" s="1020"/>
      <c r="O184" s="1020"/>
      <c r="P184" s="1020"/>
      <c r="Q184" s="1020"/>
      <c r="R184" s="1020"/>
      <c r="S184" s="1020"/>
      <c r="T184" s="1020"/>
      <c r="U184" s="1020"/>
      <c r="V184" s="1020"/>
      <c r="W184" s="1021"/>
      <c r="X184" s="619"/>
      <c r="Y184" s="996" t="s">
        <v>85</v>
      </c>
      <c r="Z184" s="996"/>
      <c r="AA184" s="996"/>
      <c r="AB184" s="996"/>
      <c r="AC184" s="996"/>
      <c r="AD184" s="996"/>
      <c r="AE184" s="996"/>
      <c r="AF184" s="996"/>
      <c r="AG184" s="996"/>
      <c r="AH184" s="996"/>
      <c r="AI184" s="996"/>
      <c r="AJ184" s="996"/>
      <c r="AK184" s="996"/>
      <c r="AL184" s="996"/>
      <c r="AM184" s="1266"/>
      <c r="AN184" s="20"/>
      <c r="AO184" s="173"/>
      <c r="AP184" s="20"/>
      <c r="AQ184" s="58"/>
      <c r="AR184" s="20"/>
      <c r="AS184" s="20"/>
      <c r="AT184" s="20"/>
      <c r="AU184" s="20"/>
      <c r="AV184" s="20"/>
      <c r="AW184" s="20"/>
      <c r="AX184" s="20"/>
      <c r="AY184" s="20"/>
      <c r="AZ184" s="20"/>
      <c r="BA184" s="20"/>
      <c r="BB184" s="20"/>
      <c r="BC184" s="20"/>
      <c r="BD184" s="20"/>
      <c r="BE184" s="20"/>
      <c r="BF184" s="20"/>
      <c r="BG184" s="20"/>
      <c r="BH184" s="20"/>
      <c r="BI184" s="58"/>
      <c r="BJ184" s="58"/>
      <c r="BK184" s="247"/>
      <c r="BL184" s="17" t="str">
        <f>IF(M184="選択してください　▼","",LEFT(M184,2))</f>
        <v/>
      </c>
      <c r="BM184" s="272" t="str">
        <f t="shared" ref="BM184:BN186" si="29">MID($BL184,COLUMN()-64,1)</f>
        <v/>
      </c>
      <c r="BN184" s="272" t="str">
        <f t="shared" si="29"/>
        <v/>
      </c>
      <c r="BO184" s="275" t="str">
        <f>IF(M184="選択してください　▼","",(MID(M184,3,LEN(M184)-2)))</f>
        <v/>
      </c>
      <c r="CG184" s="20" t="s">
        <v>578</v>
      </c>
      <c r="EB184" s="20"/>
      <c r="EC184" s="20"/>
      <c r="ED184" s="20"/>
      <c r="EE184" s="20"/>
      <c r="EF184" s="20"/>
      <c r="EG184" s="20"/>
      <c r="EH184" s="20"/>
      <c r="EI184" s="20"/>
      <c r="EJ184" s="20"/>
      <c r="EK184" s="20"/>
      <c r="EL184" s="20"/>
      <c r="EM184" s="20"/>
      <c r="EN184" s="20"/>
      <c r="EO184" s="20"/>
      <c r="EP184" s="20"/>
      <c r="EQ184" s="20"/>
      <c r="ER184" s="20"/>
      <c r="ES184" s="20"/>
      <c r="ET184" s="20" t="s">
        <v>576</v>
      </c>
      <c r="EU184" s="20" t="s">
        <v>574</v>
      </c>
    </row>
    <row r="185" spans="1:151" ht="15" hidden="1" customHeight="1">
      <c r="A185" s="30"/>
      <c r="B185" s="163"/>
      <c r="C185" s="1023"/>
      <c r="D185" s="1029"/>
      <c r="E185" s="1029"/>
      <c r="F185" s="1030"/>
      <c r="G185" s="1025"/>
      <c r="H185" s="1029"/>
      <c r="I185" s="1029"/>
      <c r="J185" s="1029"/>
      <c r="K185" s="1029"/>
      <c r="L185" s="1030"/>
      <c r="M185" s="1034"/>
      <c r="N185" s="1203"/>
      <c r="O185" s="1203"/>
      <c r="P185" s="1203"/>
      <c r="Q185" s="1203"/>
      <c r="R185" s="1203"/>
      <c r="S185" s="1203"/>
      <c r="T185" s="1203"/>
      <c r="U185" s="1203"/>
      <c r="V185" s="1203"/>
      <c r="W185" s="1204"/>
      <c r="X185" s="1155"/>
      <c r="Y185" s="997"/>
      <c r="Z185" s="997"/>
      <c r="AA185" s="997"/>
      <c r="AB185" s="997"/>
      <c r="AC185" s="997"/>
      <c r="AD185" s="997"/>
      <c r="AE185" s="997"/>
      <c r="AF185" s="997"/>
      <c r="AG185" s="997"/>
      <c r="AH185" s="997"/>
      <c r="AI185" s="997"/>
      <c r="AJ185" s="997"/>
      <c r="AK185" s="997"/>
      <c r="AL185" s="997"/>
      <c r="AM185" s="1267"/>
      <c r="AN185" s="20"/>
      <c r="AO185" s="173"/>
      <c r="AP185" s="20"/>
      <c r="AQ185" s="58"/>
      <c r="AR185" s="20"/>
      <c r="AS185" s="20"/>
      <c r="AT185" s="20"/>
      <c r="AU185" s="20"/>
      <c r="AV185" s="20"/>
      <c r="AW185" s="20"/>
      <c r="AX185" s="20"/>
      <c r="AY185" s="20"/>
      <c r="AZ185" s="20"/>
      <c r="BA185" s="20"/>
      <c r="BB185" s="20"/>
      <c r="BC185" s="20"/>
      <c r="BD185" s="20"/>
      <c r="BE185" s="20"/>
      <c r="BF185" s="20"/>
      <c r="BG185" s="20"/>
      <c r="BH185" s="20"/>
      <c r="BI185" s="58"/>
      <c r="BJ185" s="58"/>
      <c r="BK185" s="247"/>
      <c r="BL185" s="17" t="str">
        <f>LEFT(M185,2)</f>
        <v/>
      </c>
      <c r="BM185" s="272" t="str">
        <f t="shared" si="29"/>
        <v/>
      </c>
      <c r="BN185" s="272" t="str">
        <f t="shared" si="29"/>
        <v/>
      </c>
      <c r="BO185" s="275" t="str">
        <f>IF(M185="","",(MID(M185,3,LEN(M185)-2)))</f>
        <v/>
      </c>
      <c r="CG185" s="20" t="s">
        <v>579</v>
      </c>
      <c r="EB185" s="20"/>
      <c r="EC185" s="20"/>
      <c r="ED185" s="20"/>
      <c r="EE185" s="20"/>
      <c r="EF185" s="20"/>
      <c r="EG185" s="20"/>
      <c r="EH185" s="20"/>
      <c r="EI185" s="20"/>
      <c r="EJ185" s="20"/>
      <c r="EK185" s="20"/>
      <c r="EL185" s="20"/>
      <c r="EM185" s="20"/>
      <c r="EN185" s="20"/>
      <c r="EO185" s="20"/>
      <c r="EP185" s="20"/>
      <c r="EQ185" s="20"/>
      <c r="ER185" s="20"/>
      <c r="ES185" s="20"/>
      <c r="ET185" s="20" t="s">
        <v>577</v>
      </c>
      <c r="EU185" s="20" t="s">
        <v>575</v>
      </c>
    </row>
    <row r="186" spans="1:151" ht="15" hidden="1" customHeight="1">
      <c r="A186" s="30"/>
      <c r="B186" s="163"/>
      <c r="C186" s="1023"/>
      <c r="D186" s="1029"/>
      <c r="E186" s="1029"/>
      <c r="F186" s="1030"/>
      <c r="G186" s="616"/>
      <c r="H186" s="617"/>
      <c r="I186" s="617"/>
      <c r="J186" s="617"/>
      <c r="K186" s="617"/>
      <c r="L186" s="618"/>
      <c r="M186" s="1262"/>
      <c r="N186" s="1263"/>
      <c r="O186" s="1263"/>
      <c r="P186" s="1263"/>
      <c r="Q186" s="1263"/>
      <c r="R186" s="1263"/>
      <c r="S186" s="1263"/>
      <c r="T186" s="1263"/>
      <c r="U186" s="1263"/>
      <c r="V186" s="1263"/>
      <c r="W186" s="1264"/>
      <c r="X186" s="622"/>
      <c r="Y186" s="998"/>
      <c r="Z186" s="998"/>
      <c r="AA186" s="998"/>
      <c r="AB186" s="998"/>
      <c r="AC186" s="998"/>
      <c r="AD186" s="998"/>
      <c r="AE186" s="998"/>
      <c r="AF186" s="998"/>
      <c r="AG186" s="998"/>
      <c r="AH186" s="998"/>
      <c r="AI186" s="998"/>
      <c r="AJ186" s="998"/>
      <c r="AK186" s="998"/>
      <c r="AL186" s="998"/>
      <c r="AM186" s="1268"/>
      <c r="AN186" s="20"/>
      <c r="AO186" s="173"/>
      <c r="AP186" s="20"/>
      <c r="AQ186" s="58"/>
      <c r="AR186" s="20"/>
      <c r="AS186" s="20"/>
      <c r="AT186" s="20"/>
      <c r="AU186" s="20"/>
      <c r="AV186" s="20"/>
      <c r="AW186" s="20"/>
      <c r="AX186" s="20"/>
      <c r="AY186" s="20"/>
      <c r="AZ186" s="20"/>
      <c r="BA186" s="20"/>
      <c r="BB186" s="20"/>
      <c r="BC186" s="20"/>
      <c r="BD186" s="20"/>
      <c r="BE186" s="20"/>
      <c r="BF186" s="20"/>
      <c r="BG186" s="20"/>
      <c r="BH186" s="20"/>
      <c r="BI186" s="58"/>
      <c r="BJ186" s="58"/>
      <c r="BK186" s="247"/>
      <c r="BL186" s="17" t="str">
        <f>LEFT(M186,2)</f>
        <v/>
      </c>
      <c r="BM186" s="272" t="str">
        <f t="shared" si="29"/>
        <v/>
      </c>
      <c r="BN186" s="272" t="str">
        <f t="shared" si="29"/>
        <v/>
      </c>
      <c r="BO186" s="275" t="str">
        <f>IF(M186="","",(MID(M186,3,LEN(M186)-2)))</f>
        <v/>
      </c>
      <c r="CG186" s="20" t="s">
        <v>580</v>
      </c>
      <c r="EB186" s="20"/>
      <c r="EC186" s="20"/>
      <c r="ED186" s="20"/>
      <c r="EE186" s="20"/>
      <c r="EF186" s="20"/>
      <c r="EG186" s="20"/>
      <c r="EH186" s="20"/>
      <c r="EI186" s="20"/>
      <c r="EJ186" s="20"/>
      <c r="EK186" s="20"/>
      <c r="EL186" s="20"/>
      <c r="EM186" s="20"/>
      <c r="EN186" s="20"/>
      <c r="EO186" s="20"/>
      <c r="EP186" s="20"/>
      <c r="EQ186" s="20"/>
      <c r="ER186" s="20"/>
      <c r="ES186" s="20"/>
      <c r="ET186" s="20" t="s">
        <v>578</v>
      </c>
      <c r="EU186" s="20" t="s">
        <v>576</v>
      </c>
    </row>
    <row r="187" spans="1:151" ht="15" hidden="1" customHeight="1">
      <c r="A187" s="30"/>
      <c r="B187" s="163"/>
      <c r="C187" s="1023"/>
      <c r="D187" s="1029"/>
      <c r="E187" s="1029"/>
      <c r="F187" s="1030"/>
      <c r="G187" s="613" t="s">
        <v>2677</v>
      </c>
      <c r="H187" s="614"/>
      <c r="I187" s="614"/>
      <c r="J187" s="614"/>
      <c r="K187" s="614"/>
      <c r="L187" s="615"/>
      <c r="M187" s="1170" t="s">
        <v>141</v>
      </c>
      <c r="N187" s="1171"/>
      <c r="O187" s="1171"/>
      <c r="P187" s="1171"/>
      <c r="Q187" s="1171"/>
      <c r="R187" s="1171"/>
      <c r="S187" s="1171"/>
      <c r="T187" s="1171"/>
      <c r="U187" s="1171"/>
      <c r="V187" s="1171"/>
      <c r="W187" s="1171"/>
      <c r="X187" s="1171"/>
      <c r="Y187" s="1171"/>
      <c r="Z187" s="1171"/>
      <c r="AA187" s="107"/>
      <c r="AB187" s="1178" t="s">
        <v>2449</v>
      </c>
      <c r="AC187" s="1178"/>
      <c r="AD187" s="1178"/>
      <c r="AE187" s="1178"/>
      <c r="AF187" s="1178"/>
      <c r="AG187" s="1178"/>
      <c r="AH187" s="1178"/>
      <c r="AI187" s="1178"/>
      <c r="AJ187" s="1178"/>
      <c r="AK187" s="1178"/>
      <c r="AL187" s="1178"/>
      <c r="AM187" s="1179"/>
      <c r="AN187" s="20"/>
      <c r="AO187" s="173"/>
      <c r="AP187" s="20"/>
      <c r="AQ187" s="58"/>
      <c r="AR187" s="20"/>
      <c r="AS187" s="20"/>
      <c r="AT187" s="20"/>
      <c r="AU187" s="20"/>
      <c r="AV187" s="20"/>
      <c r="AW187" s="20"/>
      <c r="AX187" s="20"/>
      <c r="AY187" s="20"/>
      <c r="AZ187" s="20"/>
      <c r="BA187" s="20"/>
      <c r="BB187" s="20"/>
      <c r="BC187" s="20"/>
      <c r="BD187" s="20"/>
      <c r="BE187" s="20"/>
      <c r="BF187" s="20"/>
      <c r="BG187" s="20"/>
      <c r="BH187" s="20"/>
      <c r="BI187" s="58"/>
      <c r="BJ187" s="58"/>
      <c r="BK187" s="247"/>
      <c r="CG187" s="20" t="s">
        <v>581</v>
      </c>
      <c r="EB187" s="20"/>
      <c r="EC187" s="20"/>
      <c r="ED187" s="20"/>
      <c r="EE187" s="20"/>
      <c r="EF187" s="20"/>
      <c r="EG187" s="20"/>
      <c r="EH187" s="20"/>
      <c r="EI187" s="20"/>
      <c r="EJ187" s="20"/>
      <c r="EK187" s="20"/>
      <c r="EL187" s="20"/>
      <c r="EM187" s="20"/>
      <c r="EN187" s="20"/>
      <c r="EO187" s="20"/>
      <c r="EP187" s="20"/>
      <c r="EQ187" s="20"/>
      <c r="ER187" s="20"/>
      <c r="ES187" s="20"/>
      <c r="ET187" s="20" t="s">
        <v>579</v>
      </c>
      <c r="EU187" s="20" t="s">
        <v>577</v>
      </c>
    </row>
    <row r="188" spans="1:151" ht="15" hidden="1" customHeight="1">
      <c r="A188" s="30"/>
      <c r="B188" s="163"/>
      <c r="C188" s="1023"/>
      <c r="D188" s="1029"/>
      <c r="E188" s="1029"/>
      <c r="F188" s="1030"/>
      <c r="G188" s="1025"/>
      <c r="H188" s="1029"/>
      <c r="I188" s="1029"/>
      <c r="J188" s="1029"/>
      <c r="K188" s="1029"/>
      <c r="L188" s="1030"/>
      <c r="M188" s="836"/>
      <c r="N188" s="837"/>
      <c r="O188" s="837"/>
      <c r="P188" s="837"/>
      <c r="Q188" s="837"/>
      <c r="R188" s="837"/>
      <c r="S188" s="837"/>
      <c r="T188" s="837"/>
      <c r="U188" s="837"/>
      <c r="V188" s="837"/>
      <c r="W188" s="837"/>
      <c r="X188" s="837"/>
      <c r="Y188" s="837"/>
      <c r="Z188" s="838"/>
      <c r="AA188" s="48"/>
      <c r="AB188" s="994" t="s">
        <v>2438</v>
      </c>
      <c r="AC188" s="828"/>
      <c r="AD188" s="828"/>
      <c r="AE188" s="978"/>
      <c r="AF188" s="979"/>
      <c r="AG188" s="49" t="s">
        <v>77</v>
      </c>
      <c r="AH188" s="978"/>
      <c r="AI188" s="979"/>
      <c r="AJ188" s="48" t="s">
        <v>78</v>
      </c>
      <c r="AK188" s="978"/>
      <c r="AL188" s="979"/>
      <c r="AM188" s="52" t="s">
        <v>79</v>
      </c>
      <c r="AN188" s="20"/>
      <c r="AO188" s="173"/>
      <c r="AP188" s="20"/>
      <c r="AQ188" s="58"/>
      <c r="AR188" s="20"/>
      <c r="AS188" s="20"/>
      <c r="AT188" s="20"/>
      <c r="AU188" s="20"/>
      <c r="AV188" s="20"/>
      <c r="AW188" s="20"/>
      <c r="AX188" s="20"/>
      <c r="AY188" s="20"/>
      <c r="AZ188" s="20"/>
      <c r="BA188" s="20"/>
      <c r="BB188" s="20"/>
      <c r="BC188" s="20"/>
      <c r="BD188" s="20"/>
      <c r="BE188" s="20"/>
      <c r="BF188" s="20"/>
      <c r="BG188" s="20"/>
      <c r="BH188" s="20"/>
      <c r="BI188" s="58"/>
      <c r="BJ188" s="58"/>
      <c r="BK188" s="247"/>
      <c r="BL188" s="17" t="str">
        <f>IF(M188="選択してください　▼","",LEFT(M188,2))</f>
        <v/>
      </c>
      <c r="BM188" s="276" t="str">
        <f t="shared" ref="BM188:BN192" si="30">MID($BL188,COLUMN()-64,1)</f>
        <v/>
      </c>
      <c r="BN188" s="272" t="str">
        <f t="shared" si="30"/>
        <v/>
      </c>
      <c r="BO188" s="277" t="str">
        <f>IF(AB188="選択▼","",AB188&amp;AE188&amp;AG188&amp;AH188&amp;AJ188&amp;AK188&amp;AM188)</f>
        <v/>
      </c>
      <c r="BP188" s="277" t="str">
        <f>IF(M188="選択してください　▼","",MID(M188,3,25))</f>
        <v/>
      </c>
      <c r="CG188" s="20" t="s">
        <v>582</v>
      </c>
      <c r="EB188" s="20"/>
      <c r="EC188" s="20"/>
      <c r="ED188" s="20"/>
      <c r="EE188" s="20"/>
      <c r="EF188" s="20"/>
      <c r="EG188" s="20"/>
      <c r="EH188" s="20"/>
      <c r="EI188" s="20"/>
      <c r="EJ188" s="20"/>
      <c r="EK188" s="20"/>
      <c r="EL188" s="20"/>
      <c r="EM188" s="20"/>
      <c r="EN188" s="20"/>
      <c r="EO188" s="20"/>
      <c r="EP188" s="20"/>
      <c r="EQ188" s="20"/>
      <c r="ER188" s="20"/>
      <c r="ES188" s="20"/>
      <c r="ET188" s="20" t="s">
        <v>580</v>
      </c>
      <c r="EU188" s="20" t="s">
        <v>578</v>
      </c>
    </row>
    <row r="189" spans="1:151" ht="15" hidden="1" customHeight="1">
      <c r="A189" s="30"/>
      <c r="B189" s="163"/>
      <c r="C189" s="1023"/>
      <c r="D189" s="1029"/>
      <c r="E189" s="1029"/>
      <c r="F189" s="1030"/>
      <c r="G189" s="1025"/>
      <c r="H189" s="1029"/>
      <c r="I189" s="1029"/>
      <c r="J189" s="1029"/>
      <c r="K189" s="1029"/>
      <c r="L189" s="1030"/>
      <c r="M189" s="836"/>
      <c r="N189" s="837"/>
      <c r="O189" s="837"/>
      <c r="P189" s="837"/>
      <c r="Q189" s="837"/>
      <c r="R189" s="837"/>
      <c r="S189" s="837"/>
      <c r="T189" s="837"/>
      <c r="U189" s="837"/>
      <c r="V189" s="837"/>
      <c r="W189" s="837"/>
      <c r="X189" s="837"/>
      <c r="Y189" s="837"/>
      <c r="Z189" s="838"/>
      <c r="AA189" s="48"/>
      <c r="AB189" s="994" t="s">
        <v>2438</v>
      </c>
      <c r="AC189" s="828"/>
      <c r="AD189" s="828"/>
      <c r="AE189" s="978"/>
      <c r="AF189" s="979"/>
      <c r="AG189" s="49" t="s">
        <v>77</v>
      </c>
      <c r="AH189" s="978"/>
      <c r="AI189" s="979"/>
      <c r="AJ189" s="48" t="s">
        <v>78</v>
      </c>
      <c r="AK189" s="978"/>
      <c r="AL189" s="979"/>
      <c r="AM189" s="52" t="s">
        <v>79</v>
      </c>
      <c r="AN189" s="20"/>
      <c r="AO189" s="173"/>
      <c r="AP189" s="20"/>
      <c r="AQ189" s="58"/>
      <c r="AR189" s="20"/>
      <c r="AS189" s="20"/>
      <c r="AT189" s="20"/>
      <c r="AU189" s="20"/>
      <c r="AV189" s="20"/>
      <c r="AW189" s="20"/>
      <c r="AX189" s="20"/>
      <c r="AY189" s="20"/>
      <c r="AZ189" s="20"/>
      <c r="BA189" s="20"/>
      <c r="BB189" s="20"/>
      <c r="BC189" s="20"/>
      <c r="BD189" s="20"/>
      <c r="BE189" s="20"/>
      <c r="BF189" s="20"/>
      <c r="BG189" s="20"/>
      <c r="BH189" s="20"/>
      <c r="BI189" s="58"/>
      <c r="BJ189" s="58"/>
      <c r="BK189" s="247"/>
      <c r="BL189" s="17" t="str">
        <f>IF(M189="","",LEFT(M189,2))</f>
        <v/>
      </c>
      <c r="BM189" s="276" t="str">
        <f t="shared" si="30"/>
        <v/>
      </c>
      <c r="BN189" s="272" t="str">
        <f t="shared" si="30"/>
        <v/>
      </c>
      <c r="BO189" s="277" t="str">
        <f>IF(AB189="","",AB189&amp;AE189&amp;AG189&amp;AH189&amp;AJ189&amp;AK189&amp;AM189)</f>
        <v>選択▼年月日</v>
      </c>
      <c r="BP189" s="277" t="str">
        <f>MID(M189,3,25)</f>
        <v/>
      </c>
      <c r="CG189" s="20" t="s">
        <v>583</v>
      </c>
      <c r="EB189" s="20"/>
      <c r="EC189" s="20"/>
      <c r="ED189" s="20"/>
      <c r="EE189" s="20"/>
      <c r="EF189" s="20"/>
      <c r="EG189" s="20"/>
      <c r="EH189" s="20"/>
      <c r="EI189" s="20"/>
      <c r="EJ189" s="20"/>
      <c r="EK189" s="20"/>
      <c r="EL189" s="20"/>
      <c r="EM189" s="20"/>
      <c r="EN189" s="20"/>
      <c r="EO189" s="20"/>
      <c r="EP189" s="20"/>
      <c r="EQ189" s="20"/>
      <c r="ER189" s="20"/>
      <c r="ES189" s="20"/>
      <c r="ET189" s="20" t="s">
        <v>581</v>
      </c>
      <c r="EU189" s="20" t="s">
        <v>579</v>
      </c>
    </row>
    <row r="190" spans="1:151" ht="15" hidden="1" customHeight="1">
      <c r="A190" s="30"/>
      <c r="B190" s="163"/>
      <c r="C190" s="1023"/>
      <c r="D190" s="1029"/>
      <c r="E190" s="1029"/>
      <c r="F190" s="1030"/>
      <c r="G190" s="1025"/>
      <c r="H190" s="1029"/>
      <c r="I190" s="1029"/>
      <c r="J190" s="1029"/>
      <c r="K190" s="1029"/>
      <c r="L190" s="1030"/>
      <c r="M190" s="836"/>
      <c r="N190" s="837"/>
      <c r="O190" s="837"/>
      <c r="P190" s="837"/>
      <c r="Q190" s="837"/>
      <c r="R190" s="837"/>
      <c r="S190" s="837"/>
      <c r="T190" s="837"/>
      <c r="U190" s="837"/>
      <c r="V190" s="837"/>
      <c r="W190" s="837"/>
      <c r="X190" s="837"/>
      <c r="Y190" s="837"/>
      <c r="Z190" s="838"/>
      <c r="AA190" s="48"/>
      <c r="AB190" s="994" t="s">
        <v>2438</v>
      </c>
      <c r="AC190" s="828"/>
      <c r="AD190" s="828"/>
      <c r="AE190" s="978"/>
      <c r="AF190" s="979"/>
      <c r="AG190" s="49" t="s">
        <v>77</v>
      </c>
      <c r="AH190" s="978"/>
      <c r="AI190" s="979"/>
      <c r="AJ190" s="48" t="s">
        <v>78</v>
      </c>
      <c r="AK190" s="978"/>
      <c r="AL190" s="979"/>
      <c r="AM190" s="52" t="s">
        <v>79</v>
      </c>
      <c r="AN190" s="20"/>
      <c r="AO190" s="173"/>
      <c r="AP190" s="20"/>
      <c r="AQ190" s="58"/>
      <c r="AR190" s="20"/>
      <c r="AS190" s="20"/>
      <c r="AT190" s="20"/>
      <c r="AU190" s="20"/>
      <c r="AV190" s="20"/>
      <c r="AW190" s="20"/>
      <c r="AX190" s="20"/>
      <c r="AY190" s="20"/>
      <c r="AZ190" s="20"/>
      <c r="BA190" s="20"/>
      <c r="BB190" s="20"/>
      <c r="BC190" s="20"/>
      <c r="BD190" s="20"/>
      <c r="BE190" s="20"/>
      <c r="BF190" s="20"/>
      <c r="BG190" s="20"/>
      <c r="BH190" s="20"/>
      <c r="BI190" s="58"/>
      <c r="BJ190" s="58"/>
      <c r="BK190" s="247"/>
      <c r="BL190" s="17" t="str">
        <f>IF(M190="","",LEFT(M190,2))</f>
        <v/>
      </c>
      <c r="BM190" s="276" t="str">
        <f t="shared" si="30"/>
        <v/>
      </c>
      <c r="BN190" s="272" t="str">
        <f t="shared" si="30"/>
        <v/>
      </c>
      <c r="BO190" s="277" t="str">
        <f>IF(AB190="","",AB190&amp;AE190&amp;AG190&amp;AH190&amp;AJ190&amp;AK190&amp;AM190)</f>
        <v>選択▼年月日</v>
      </c>
      <c r="BP190" s="277" t="str">
        <f>MID(M190,3,25)</f>
        <v/>
      </c>
      <c r="CG190" s="20" t="s">
        <v>584</v>
      </c>
      <c r="EB190" s="20"/>
      <c r="EC190" s="20"/>
      <c r="ED190" s="20"/>
      <c r="EE190" s="20"/>
      <c r="EF190" s="20"/>
      <c r="EG190" s="20"/>
      <c r="EH190" s="20"/>
      <c r="EI190" s="20"/>
      <c r="EJ190" s="20"/>
      <c r="EK190" s="20"/>
      <c r="EL190" s="20"/>
      <c r="EM190" s="20"/>
      <c r="EN190" s="20"/>
      <c r="EO190" s="20"/>
      <c r="EP190" s="20"/>
      <c r="EQ190" s="20"/>
      <c r="ER190" s="20"/>
      <c r="ES190" s="20"/>
      <c r="ET190" s="20" t="s">
        <v>582</v>
      </c>
      <c r="EU190" s="20" t="s">
        <v>580</v>
      </c>
    </row>
    <row r="191" spans="1:151" ht="15" hidden="1" customHeight="1">
      <c r="A191" s="30"/>
      <c r="B191" s="163"/>
      <c r="C191" s="1023"/>
      <c r="D191" s="1029"/>
      <c r="E191" s="1029"/>
      <c r="F191" s="1030"/>
      <c r="G191" s="1025"/>
      <c r="H191" s="1029"/>
      <c r="I191" s="1029"/>
      <c r="J191" s="1029"/>
      <c r="K191" s="1029"/>
      <c r="L191" s="1030"/>
      <c r="M191" s="836"/>
      <c r="N191" s="837"/>
      <c r="O191" s="837"/>
      <c r="P191" s="837"/>
      <c r="Q191" s="837"/>
      <c r="R191" s="837"/>
      <c r="S191" s="837"/>
      <c r="T191" s="837"/>
      <c r="U191" s="837"/>
      <c r="V191" s="837"/>
      <c r="W191" s="837"/>
      <c r="X191" s="837"/>
      <c r="Y191" s="837"/>
      <c r="Z191" s="838"/>
      <c r="AA191" s="48"/>
      <c r="AB191" s="994" t="s">
        <v>2438</v>
      </c>
      <c r="AC191" s="828"/>
      <c r="AD191" s="828"/>
      <c r="AE191" s="978"/>
      <c r="AF191" s="979"/>
      <c r="AG191" s="49" t="s">
        <v>77</v>
      </c>
      <c r="AH191" s="978"/>
      <c r="AI191" s="979"/>
      <c r="AJ191" s="48" t="s">
        <v>78</v>
      </c>
      <c r="AK191" s="978"/>
      <c r="AL191" s="979"/>
      <c r="AM191" s="52" t="s">
        <v>79</v>
      </c>
      <c r="AN191" s="20"/>
      <c r="AO191" s="173"/>
      <c r="AP191" s="20"/>
      <c r="AQ191" s="58"/>
      <c r="AR191" s="20"/>
      <c r="AS191" s="20"/>
      <c r="AT191" s="20"/>
      <c r="AU191" s="20"/>
      <c r="AV191" s="20"/>
      <c r="AW191" s="20"/>
      <c r="AX191" s="20"/>
      <c r="AY191" s="20"/>
      <c r="AZ191" s="20"/>
      <c r="BA191" s="20"/>
      <c r="BB191" s="20"/>
      <c r="BC191" s="20"/>
      <c r="BD191" s="20"/>
      <c r="BE191" s="20"/>
      <c r="BF191" s="20"/>
      <c r="BG191" s="20"/>
      <c r="BH191" s="20"/>
      <c r="BI191" s="58"/>
      <c r="BJ191" s="58"/>
      <c r="BK191" s="247"/>
      <c r="BL191" s="17" t="str">
        <f>IF(M191="","",LEFT(M191,2))</f>
        <v/>
      </c>
      <c r="BM191" s="276" t="str">
        <f t="shared" si="30"/>
        <v/>
      </c>
      <c r="BN191" s="272" t="str">
        <f t="shared" si="30"/>
        <v/>
      </c>
      <c r="BO191" s="277" t="str">
        <f>IF(AB191="","",AB191&amp;AE191&amp;AG191&amp;AH191&amp;AJ191&amp;AK191&amp;AM191)</f>
        <v>選択▼年月日</v>
      </c>
      <c r="BP191" s="277" t="str">
        <f>MID(M191,3,26)</f>
        <v/>
      </c>
      <c r="CG191" s="20" t="s">
        <v>585</v>
      </c>
      <c r="EB191" s="20"/>
      <c r="EC191" s="20"/>
      <c r="ED191" s="20"/>
      <c r="EE191" s="20"/>
      <c r="EF191" s="20"/>
      <c r="EG191" s="20"/>
      <c r="EH191" s="20"/>
      <c r="EI191" s="20"/>
      <c r="EJ191" s="20"/>
      <c r="EK191" s="20"/>
      <c r="EL191" s="20"/>
      <c r="EM191" s="20"/>
      <c r="EN191" s="20"/>
      <c r="EO191" s="20"/>
      <c r="EP191" s="20"/>
      <c r="EQ191" s="20"/>
      <c r="ER191" s="20"/>
      <c r="ES191" s="20"/>
      <c r="ET191" s="20" t="s">
        <v>583</v>
      </c>
      <c r="EU191" s="20" t="s">
        <v>581</v>
      </c>
    </row>
    <row r="192" spans="1:151" ht="15" hidden="1" customHeight="1">
      <c r="A192" s="30"/>
      <c r="B192" s="163"/>
      <c r="C192" s="1023"/>
      <c r="D192" s="1029"/>
      <c r="E192" s="1029"/>
      <c r="F192" s="1030"/>
      <c r="G192" s="1025"/>
      <c r="H192" s="1029"/>
      <c r="I192" s="1029"/>
      <c r="J192" s="1029"/>
      <c r="K192" s="1029"/>
      <c r="L192" s="1030"/>
      <c r="M192" s="836"/>
      <c r="N192" s="837"/>
      <c r="O192" s="837"/>
      <c r="P192" s="837"/>
      <c r="Q192" s="837"/>
      <c r="R192" s="837"/>
      <c r="S192" s="837"/>
      <c r="T192" s="837"/>
      <c r="U192" s="837"/>
      <c r="V192" s="837"/>
      <c r="W192" s="837"/>
      <c r="X192" s="837"/>
      <c r="Y192" s="837"/>
      <c r="Z192" s="838"/>
      <c r="AA192" s="32"/>
      <c r="AB192" s="1011" t="s">
        <v>2438</v>
      </c>
      <c r="AC192" s="1012"/>
      <c r="AD192" s="1012"/>
      <c r="AE192" s="849"/>
      <c r="AF192" s="848"/>
      <c r="AG192" s="33" t="s">
        <v>77</v>
      </c>
      <c r="AH192" s="849"/>
      <c r="AI192" s="848"/>
      <c r="AJ192" s="32" t="s">
        <v>78</v>
      </c>
      <c r="AK192" s="849"/>
      <c r="AL192" s="848"/>
      <c r="AM192" s="79" t="s">
        <v>79</v>
      </c>
      <c r="AN192" s="20"/>
      <c r="AO192" s="173"/>
      <c r="AP192" s="20"/>
      <c r="AQ192" s="58"/>
      <c r="AR192" s="20"/>
      <c r="AS192" s="20"/>
      <c r="AT192" s="20"/>
      <c r="AU192" s="20"/>
      <c r="AV192" s="20"/>
      <c r="AW192" s="20"/>
      <c r="AX192" s="20"/>
      <c r="AY192" s="20"/>
      <c r="AZ192" s="20"/>
      <c r="BA192" s="20"/>
      <c r="BB192" s="20"/>
      <c r="BC192" s="20"/>
      <c r="BD192" s="20"/>
      <c r="BE192" s="20"/>
      <c r="BF192" s="20"/>
      <c r="BG192" s="20"/>
      <c r="BH192" s="20"/>
      <c r="BI192" s="58"/>
      <c r="BJ192" s="58"/>
      <c r="BK192" s="247"/>
      <c r="BL192" s="17" t="str">
        <f>IF(M192="","",LEFT(M192,2))</f>
        <v/>
      </c>
      <c r="BM192" s="276" t="str">
        <f t="shared" si="30"/>
        <v/>
      </c>
      <c r="BN192" s="272" t="str">
        <f t="shared" si="30"/>
        <v/>
      </c>
      <c r="BO192" s="277" t="str">
        <f>IF(AB192="","",AB192&amp;AE192&amp;AG192&amp;AH192&amp;AJ192&amp;AK192&amp;AM192)</f>
        <v>選択▼年月日</v>
      </c>
      <c r="BP192" s="277" t="str">
        <f>MID(M192,3,25)</f>
        <v/>
      </c>
      <c r="EB192" s="20"/>
      <c r="EC192" s="20"/>
      <c r="ED192" s="20"/>
      <c r="EE192" s="20"/>
      <c r="EF192" s="20"/>
      <c r="EG192" s="20"/>
      <c r="EH192" s="20"/>
      <c r="EI192" s="20"/>
      <c r="EJ192" s="20"/>
      <c r="EK192" s="20"/>
      <c r="EL192" s="20"/>
      <c r="EM192" s="20"/>
      <c r="EN192" s="20"/>
      <c r="EO192" s="20"/>
      <c r="EP192" s="20"/>
      <c r="EQ192" s="20"/>
      <c r="ER192" s="20"/>
      <c r="ES192" s="20"/>
      <c r="ET192" s="20" t="s">
        <v>584</v>
      </c>
      <c r="EU192" s="20" t="s">
        <v>582</v>
      </c>
    </row>
    <row r="193" spans="1:151" ht="15" hidden="1" customHeight="1">
      <c r="A193" s="30"/>
      <c r="B193" s="163"/>
      <c r="C193" s="1023"/>
      <c r="D193" s="613" t="s">
        <v>2549</v>
      </c>
      <c r="E193" s="614"/>
      <c r="F193" s="615"/>
      <c r="G193" s="1039" t="s">
        <v>2</v>
      </c>
      <c r="H193" s="1040"/>
      <c r="I193" s="1040"/>
      <c r="J193" s="1040"/>
      <c r="K193" s="1040"/>
      <c r="L193" s="1041"/>
      <c r="M193" s="1183"/>
      <c r="N193" s="1184"/>
      <c r="O193" s="1184"/>
      <c r="P193" s="1184"/>
      <c r="Q193" s="1184"/>
      <c r="R193" s="1184"/>
      <c r="S193" s="1184"/>
      <c r="T193" s="1184"/>
      <c r="U193" s="1184"/>
      <c r="V193" s="1185"/>
      <c r="W193" s="830" t="s">
        <v>121</v>
      </c>
      <c r="X193" s="831"/>
      <c r="Y193" s="831"/>
      <c r="Z193" s="831"/>
      <c r="AA193" s="831"/>
      <c r="AB193" s="831"/>
      <c r="AC193" s="831"/>
      <c r="AD193" s="831"/>
      <c r="AE193" s="831"/>
      <c r="AF193" s="831"/>
      <c r="AG193" s="831"/>
      <c r="AH193" s="831"/>
      <c r="AI193" s="831"/>
      <c r="AJ193" s="831"/>
      <c r="AK193" s="831"/>
      <c r="AL193" s="831"/>
      <c r="AM193" s="832"/>
      <c r="AN193" s="20"/>
      <c r="AO193" s="173"/>
      <c r="AP193" s="20"/>
      <c r="AQ193" s="58"/>
      <c r="AR193" s="20"/>
      <c r="AS193" s="20"/>
      <c r="AT193" s="20"/>
      <c r="AU193" s="20"/>
      <c r="AV193" s="20"/>
      <c r="AW193" s="20"/>
      <c r="AX193" s="20"/>
      <c r="AY193" s="20"/>
      <c r="AZ193" s="20"/>
      <c r="BA193" s="20"/>
      <c r="BB193" s="20"/>
      <c r="BC193" s="20"/>
      <c r="BD193" s="20"/>
      <c r="BE193" s="20"/>
      <c r="BF193" s="20"/>
      <c r="BG193" s="20"/>
      <c r="BH193" s="20"/>
      <c r="BI193" s="58"/>
      <c r="BJ193" s="58"/>
      <c r="BK193" s="247"/>
      <c r="EB193" s="20"/>
      <c r="EC193" s="20"/>
      <c r="ED193" s="20"/>
      <c r="EE193" s="20"/>
      <c r="EF193" s="20"/>
      <c r="EG193" s="20"/>
      <c r="EH193" s="20"/>
      <c r="EI193" s="20"/>
      <c r="EJ193" s="20"/>
      <c r="EK193" s="20"/>
      <c r="EL193" s="20"/>
      <c r="EM193" s="20"/>
      <c r="EN193" s="20"/>
      <c r="EO193" s="20"/>
      <c r="EP193" s="20"/>
      <c r="EQ193" s="20"/>
      <c r="ER193" s="20"/>
      <c r="ES193" s="20"/>
      <c r="ET193" s="20" t="s">
        <v>585</v>
      </c>
      <c r="EU193" s="20" t="s">
        <v>583</v>
      </c>
    </row>
    <row r="194" spans="1:151" ht="15" hidden="1" customHeight="1">
      <c r="A194" s="30"/>
      <c r="B194" s="163"/>
      <c r="C194" s="1023"/>
      <c r="D194" s="1025"/>
      <c r="E194" s="1029"/>
      <c r="F194" s="1030"/>
      <c r="G194" s="1025" t="s">
        <v>242</v>
      </c>
      <c r="H194" s="1026"/>
      <c r="I194" s="1026"/>
      <c r="J194" s="1026"/>
      <c r="K194" s="1026"/>
      <c r="L194" s="1027"/>
      <c r="M194" s="1038" t="s">
        <v>71</v>
      </c>
      <c r="N194" s="955"/>
      <c r="O194" s="956"/>
      <c r="P194" s="4" t="str">
        <f>MID($M$193,COLUMN()-15,1)</f>
        <v/>
      </c>
      <c r="Q194" s="4" t="str">
        <f t="shared" ref="Q194:AI194" si="31">MID($M$193,COLUMN()-15,1)</f>
        <v/>
      </c>
      <c r="R194" s="4" t="str">
        <f t="shared" si="31"/>
        <v/>
      </c>
      <c r="S194" s="4" t="str">
        <f t="shared" si="31"/>
        <v/>
      </c>
      <c r="T194" s="4" t="str">
        <f t="shared" si="31"/>
        <v/>
      </c>
      <c r="U194" s="4" t="str">
        <f t="shared" si="31"/>
        <v/>
      </c>
      <c r="V194" s="4" t="str">
        <f t="shared" si="31"/>
        <v/>
      </c>
      <c r="W194" s="4" t="str">
        <f t="shared" si="31"/>
        <v/>
      </c>
      <c r="X194" s="4" t="str">
        <f t="shared" si="31"/>
        <v/>
      </c>
      <c r="Y194" s="4" t="str">
        <f t="shared" si="31"/>
        <v/>
      </c>
      <c r="Z194" s="4" t="str">
        <f t="shared" si="31"/>
        <v/>
      </c>
      <c r="AA194" s="4" t="str">
        <f t="shared" si="31"/>
        <v/>
      </c>
      <c r="AB194" s="4" t="str">
        <f t="shared" si="31"/>
        <v/>
      </c>
      <c r="AC194" s="4" t="str">
        <f t="shared" si="31"/>
        <v/>
      </c>
      <c r="AD194" s="4" t="str">
        <f t="shared" si="31"/>
        <v/>
      </c>
      <c r="AE194" s="4" t="str">
        <f t="shared" si="31"/>
        <v/>
      </c>
      <c r="AF194" s="4" t="str">
        <f t="shared" si="31"/>
        <v/>
      </c>
      <c r="AG194" s="4" t="str">
        <f t="shared" si="31"/>
        <v/>
      </c>
      <c r="AH194" s="4" t="str">
        <f t="shared" si="31"/>
        <v/>
      </c>
      <c r="AI194" s="4" t="str">
        <f t="shared" si="31"/>
        <v/>
      </c>
      <c r="AJ194" s="957"/>
      <c r="AK194" s="958"/>
      <c r="AL194" s="958"/>
      <c r="AM194" s="959"/>
      <c r="AN194" s="20"/>
      <c r="AO194" s="173"/>
      <c r="AP194" s="20"/>
      <c r="AQ194" s="58"/>
      <c r="AR194" s="20"/>
      <c r="AS194" s="20"/>
      <c r="AT194" s="20"/>
      <c r="AU194" s="20"/>
      <c r="AV194" s="20"/>
      <c r="AW194" s="20"/>
      <c r="AX194" s="20"/>
      <c r="AY194" s="20"/>
      <c r="AZ194" s="20"/>
      <c r="BA194" s="20"/>
      <c r="BB194" s="20"/>
      <c r="BC194" s="20"/>
      <c r="BD194" s="20"/>
      <c r="BE194" s="20"/>
      <c r="BF194" s="20"/>
      <c r="BG194" s="20"/>
      <c r="BH194" s="20"/>
      <c r="BI194" s="58"/>
      <c r="BJ194" s="58"/>
      <c r="BK194" s="247"/>
      <c r="EB194" s="20"/>
      <c r="EC194" s="20"/>
      <c r="ED194" s="20"/>
      <c r="EE194" s="20"/>
      <c r="EF194" s="20"/>
      <c r="EG194" s="20"/>
      <c r="EH194" s="20"/>
      <c r="EI194" s="20"/>
      <c r="EJ194" s="20"/>
      <c r="EK194" s="20"/>
      <c r="EL194" s="20"/>
      <c r="EM194" s="20"/>
      <c r="EN194" s="20"/>
      <c r="EO194" s="20"/>
      <c r="EP194" s="20"/>
      <c r="EQ194" s="20"/>
      <c r="ER194" s="20"/>
      <c r="ES194" s="20"/>
      <c r="ET194" s="20" t="s">
        <v>586</v>
      </c>
      <c r="EU194" s="20" t="s">
        <v>584</v>
      </c>
    </row>
    <row r="195" spans="1:151" ht="15" hidden="1" customHeight="1">
      <c r="A195" s="30"/>
      <c r="B195" s="163"/>
      <c r="C195" s="1023"/>
      <c r="D195" s="1025"/>
      <c r="E195" s="1029"/>
      <c r="F195" s="1030"/>
      <c r="G195" s="1028"/>
      <c r="H195" s="1026"/>
      <c r="I195" s="1026"/>
      <c r="J195" s="1026"/>
      <c r="K195" s="1026"/>
      <c r="L195" s="1027"/>
      <c r="M195" s="1042"/>
      <c r="N195" s="1043"/>
      <c r="O195" s="1043"/>
      <c r="P195" s="1043"/>
      <c r="Q195" s="1043"/>
      <c r="R195" s="1043"/>
      <c r="S195" s="1043"/>
      <c r="T195" s="1043"/>
      <c r="U195" s="1043"/>
      <c r="V195" s="1043"/>
      <c r="W195" s="1043"/>
      <c r="X195" s="1043"/>
      <c r="Y195" s="1043"/>
      <c r="Z195" s="1044"/>
      <c r="AA195" s="831" t="s">
        <v>590</v>
      </c>
      <c r="AB195" s="831"/>
      <c r="AC195" s="831"/>
      <c r="AD195" s="831"/>
      <c r="AE195" s="831"/>
      <c r="AF195" s="831"/>
      <c r="AG195" s="831"/>
      <c r="AH195" s="831"/>
      <c r="AI195" s="831"/>
      <c r="AJ195" s="831"/>
      <c r="AK195" s="831"/>
      <c r="AL195" s="831"/>
      <c r="AM195" s="832"/>
      <c r="AN195" s="20"/>
      <c r="AO195" s="173"/>
      <c r="AP195" s="20"/>
      <c r="AQ195" s="58"/>
      <c r="AR195" s="20"/>
      <c r="AS195" s="20"/>
      <c r="AT195" s="20"/>
      <c r="AU195" s="20"/>
      <c r="AV195" s="20"/>
      <c r="AW195" s="20"/>
      <c r="AX195" s="20"/>
      <c r="AY195" s="20"/>
      <c r="AZ195" s="20"/>
      <c r="BA195" s="20"/>
      <c r="BB195" s="20"/>
      <c r="BC195" s="20"/>
      <c r="BD195" s="20"/>
      <c r="BE195" s="20"/>
      <c r="BF195" s="20"/>
      <c r="BG195" s="20"/>
      <c r="BH195" s="20"/>
      <c r="BI195" s="58"/>
      <c r="BJ195" s="58"/>
      <c r="BK195" s="247"/>
      <c r="EB195" s="20"/>
      <c r="EC195" s="20"/>
      <c r="ED195" s="20"/>
      <c r="EE195" s="20"/>
      <c r="EF195" s="20"/>
      <c r="EG195" s="20"/>
      <c r="EH195" s="20"/>
      <c r="EI195" s="20"/>
      <c r="EJ195" s="20"/>
      <c r="EK195" s="20"/>
      <c r="EL195" s="20"/>
      <c r="EM195" s="20"/>
      <c r="EN195" s="20"/>
      <c r="EO195" s="20"/>
      <c r="EP195" s="20"/>
      <c r="EQ195" s="20"/>
      <c r="ER195" s="20"/>
      <c r="ES195" s="20"/>
      <c r="ET195" s="20" t="s">
        <v>587</v>
      </c>
      <c r="EU195" s="20" t="s">
        <v>585</v>
      </c>
    </row>
    <row r="196" spans="1:151" ht="15" hidden="1" customHeight="1">
      <c r="A196" s="30"/>
      <c r="B196" s="163"/>
      <c r="C196" s="1023"/>
      <c r="D196" s="1025"/>
      <c r="E196" s="1029"/>
      <c r="F196" s="1030"/>
      <c r="G196" s="1035"/>
      <c r="H196" s="1036"/>
      <c r="I196" s="1036"/>
      <c r="J196" s="1036"/>
      <c r="K196" s="1036"/>
      <c r="L196" s="1037"/>
      <c r="M196" s="1038" t="s">
        <v>71</v>
      </c>
      <c r="N196" s="955"/>
      <c r="O196" s="956"/>
      <c r="P196" s="4" t="str">
        <f>MID($M$195,COLUMN()-15,1)</f>
        <v/>
      </c>
      <c r="Q196" s="4" t="str">
        <f t="shared" ref="Q196:AI196" si="32">MID($M$195,COLUMN()-15,1)</f>
        <v/>
      </c>
      <c r="R196" s="4" t="str">
        <f t="shared" si="32"/>
        <v/>
      </c>
      <c r="S196" s="4" t="str">
        <f t="shared" si="32"/>
        <v/>
      </c>
      <c r="T196" s="4" t="str">
        <f t="shared" si="32"/>
        <v/>
      </c>
      <c r="U196" s="4" t="str">
        <f t="shared" si="32"/>
        <v/>
      </c>
      <c r="V196" s="4" t="str">
        <f t="shared" si="32"/>
        <v/>
      </c>
      <c r="W196" s="4" t="str">
        <f t="shared" si="32"/>
        <v/>
      </c>
      <c r="X196" s="4" t="str">
        <f t="shared" si="32"/>
        <v/>
      </c>
      <c r="Y196" s="4" t="str">
        <f t="shared" si="32"/>
        <v/>
      </c>
      <c r="Z196" s="4" t="str">
        <f t="shared" si="32"/>
        <v/>
      </c>
      <c r="AA196" s="4" t="str">
        <f t="shared" si="32"/>
        <v/>
      </c>
      <c r="AB196" s="4" t="str">
        <f t="shared" si="32"/>
        <v/>
      </c>
      <c r="AC196" s="4" t="str">
        <f t="shared" si="32"/>
        <v/>
      </c>
      <c r="AD196" s="4" t="str">
        <f t="shared" si="32"/>
        <v/>
      </c>
      <c r="AE196" s="4" t="str">
        <f t="shared" si="32"/>
        <v/>
      </c>
      <c r="AF196" s="4" t="str">
        <f t="shared" si="32"/>
        <v/>
      </c>
      <c r="AG196" s="4" t="str">
        <f t="shared" si="32"/>
        <v/>
      </c>
      <c r="AH196" s="4" t="str">
        <f t="shared" si="32"/>
        <v/>
      </c>
      <c r="AI196" s="4" t="str">
        <f t="shared" si="32"/>
        <v/>
      </c>
      <c r="AJ196" s="957"/>
      <c r="AK196" s="958"/>
      <c r="AL196" s="958"/>
      <c r="AM196" s="959"/>
      <c r="AN196" s="20"/>
      <c r="AO196" s="173"/>
      <c r="AP196" s="20"/>
      <c r="AQ196" s="58"/>
      <c r="AR196" s="20"/>
      <c r="AS196" s="20"/>
      <c r="AT196" s="20"/>
      <c r="AU196" s="20"/>
      <c r="AV196" s="20"/>
      <c r="AW196" s="20"/>
      <c r="AX196" s="20"/>
      <c r="AY196" s="20"/>
      <c r="AZ196" s="20"/>
      <c r="BA196" s="20"/>
      <c r="BB196" s="20"/>
      <c r="BC196" s="20"/>
      <c r="BD196" s="20"/>
      <c r="BE196" s="20"/>
      <c r="BF196" s="20"/>
      <c r="BG196" s="20"/>
      <c r="BH196" s="20"/>
      <c r="BI196" s="58"/>
      <c r="BJ196" s="58"/>
      <c r="BK196" s="247"/>
      <c r="EB196" s="20"/>
      <c r="EC196" s="20"/>
      <c r="ED196" s="20"/>
      <c r="EE196" s="20"/>
      <c r="EF196" s="20"/>
      <c r="EG196" s="20"/>
      <c r="EH196" s="20"/>
      <c r="EI196" s="20"/>
      <c r="EJ196" s="20"/>
      <c r="EK196" s="20"/>
      <c r="EL196" s="20"/>
      <c r="EM196" s="20"/>
      <c r="EN196" s="20"/>
      <c r="EO196" s="20"/>
      <c r="EP196" s="20"/>
      <c r="EQ196" s="20"/>
      <c r="ER196" s="20"/>
      <c r="ES196" s="20"/>
      <c r="ET196" s="20" t="s">
        <v>614</v>
      </c>
      <c r="EU196" s="20" t="s">
        <v>586</v>
      </c>
    </row>
    <row r="197" spans="1:151" ht="15" hidden="1" customHeight="1">
      <c r="A197" s="30"/>
      <c r="B197" s="163"/>
      <c r="C197" s="1023"/>
      <c r="D197" s="1025"/>
      <c r="E197" s="1029"/>
      <c r="F197" s="1030"/>
      <c r="G197" s="1059" t="s">
        <v>61</v>
      </c>
      <c r="H197" s="1060"/>
      <c r="I197" s="1060"/>
      <c r="J197" s="1060"/>
      <c r="K197" s="1060"/>
      <c r="L197" s="1061"/>
      <c r="M197" s="994" t="s">
        <v>2438</v>
      </c>
      <c r="N197" s="828"/>
      <c r="O197" s="828"/>
      <c r="P197" s="978"/>
      <c r="Q197" s="979"/>
      <c r="R197" s="49" t="s">
        <v>77</v>
      </c>
      <c r="S197" s="978"/>
      <c r="T197" s="979"/>
      <c r="U197" s="48" t="s">
        <v>78</v>
      </c>
      <c r="V197" s="978"/>
      <c r="W197" s="979"/>
      <c r="X197" s="48" t="s">
        <v>79</v>
      </c>
      <c r="Y197" s="943"/>
      <c r="Z197" s="943"/>
      <c r="AA197" s="943"/>
      <c r="AB197" s="943"/>
      <c r="AC197" s="943"/>
      <c r="AD197" s="943"/>
      <c r="AE197" s="943"/>
      <c r="AF197" s="943"/>
      <c r="AG197" s="943"/>
      <c r="AH197" s="943"/>
      <c r="AI197" s="943"/>
      <c r="AJ197" s="943"/>
      <c r="AK197" s="943"/>
      <c r="AL197" s="943"/>
      <c r="AM197" s="944"/>
      <c r="AN197" s="20"/>
      <c r="AO197" s="173"/>
      <c r="AP197" s="20"/>
      <c r="AQ197" s="58"/>
      <c r="AR197" s="20"/>
      <c r="AS197" s="20"/>
      <c r="AT197" s="20"/>
      <c r="AU197" s="20"/>
      <c r="AV197" s="20"/>
      <c r="AW197" s="20"/>
      <c r="AX197" s="20"/>
      <c r="AY197" s="20"/>
      <c r="AZ197" s="20"/>
      <c r="BA197" s="20"/>
      <c r="BB197" s="20"/>
      <c r="BC197" s="20"/>
      <c r="BD197" s="20"/>
      <c r="BE197" s="20"/>
      <c r="BF197" s="20"/>
      <c r="BG197" s="20"/>
      <c r="BH197" s="20"/>
      <c r="BI197" s="58"/>
      <c r="BJ197" s="58"/>
      <c r="BK197" s="247"/>
      <c r="BL197" s="17" t="str">
        <f>IF(M197="選択▼","",M197&amp;P197&amp;R197&amp;S197&amp;U197&amp;V197&amp;X197)</f>
        <v/>
      </c>
      <c r="BM197" s="272" t="str">
        <f>MID(P197,COLUMN()-64,1)</f>
        <v/>
      </c>
      <c r="BN197" s="272" t="str">
        <f>MID(P197,COLUMN()-64,1)</f>
        <v/>
      </c>
      <c r="BO197" s="272" t="str">
        <f>MID(S197,COLUMN()-66,1)</f>
        <v/>
      </c>
      <c r="BP197" s="272" t="str">
        <f>MID(S197,COLUMN()-66,1)</f>
        <v/>
      </c>
      <c r="BQ197" s="272" t="str">
        <f>MID(V197,COLUMN()-68,1)</f>
        <v/>
      </c>
      <c r="BR197" s="272" t="str">
        <f>MID(V197,COLUMN()-68,1)</f>
        <v/>
      </c>
      <c r="BS197" s="273" t="str">
        <f>IF(★入力画面!M197="平成","H",IF(★入力画面!M197="昭和","S",IF(★入力画面!M197="大正","T",IF(★入力画面!M197="明治","M",""))))</f>
        <v/>
      </c>
      <c r="EB197" s="20"/>
      <c r="EC197" s="20"/>
      <c r="ED197" s="20"/>
      <c r="EE197" s="20"/>
      <c r="EF197" s="20"/>
      <c r="EG197" s="20"/>
      <c r="EH197" s="20"/>
      <c r="EI197" s="20"/>
      <c r="EJ197" s="20"/>
      <c r="EK197" s="20"/>
      <c r="EL197" s="20"/>
      <c r="EM197" s="20"/>
      <c r="EN197" s="20"/>
      <c r="EO197" s="20"/>
      <c r="EP197" s="20"/>
      <c r="EQ197" s="20"/>
      <c r="ER197" s="20"/>
      <c r="ES197" s="20"/>
      <c r="ET197" s="20" t="s">
        <v>615</v>
      </c>
      <c r="EU197" s="20" t="s">
        <v>587</v>
      </c>
    </row>
    <row r="198" spans="1:151" ht="15" hidden="1" customHeight="1">
      <c r="A198" s="30"/>
      <c r="B198" s="163"/>
      <c r="C198" s="1023"/>
      <c r="D198" s="1025"/>
      <c r="E198" s="1029"/>
      <c r="F198" s="1030"/>
      <c r="G198" s="1059" t="s">
        <v>233</v>
      </c>
      <c r="H198" s="1060"/>
      <c r="I198" s="1060"/>
      <c r="J198" s="1060"/>
      <c r="K198" s="1060"/>
      <c r="L198" s="1061"/>
      <c r="M198" s="1008"/>
      <c r="N198" s="1009"/>
      <c r="O198" s="1009"/>
      <c r="P198" s="1010"/>
      <c r="Q198" s="850" t="s">
        <v>234</v>
      </c>
      <c r="R198" s="851"/>
      <c r="S198" s="1172" t="s">
        <v>236</v>
      </c>
      <c r="T198" s="1172"/>
      <c r="U198" s="1172"/>
      <c r="V198" s="1172"/>
      <c r="W198" s="1008"/>
      <c r="X198" s="1009"/>
      <c r="Y198" s="1009"/>
      <c r="Z198" s="1009"/>
      <c r="AA198" s="1010"/>
      <c r="AB198" s="851" t="s">
        <v>235</v>
      </c>
      <c r="AC198" s="851"/>
      <c r="AD198" s="1172" t="s">
        <v>237</v>
      </c>
      <c r="AE198" s="1172"/>
      <c r="AF198" s="1151"/>
      <c r="AG198" s="1065"/>
      <c r="AH198" s="1265"/>
      <c r="AI198" s="851" t="s">
        <v>238</v>
      </c>
      <c r="AJ198" s="851"/>
      <c r="AK198" s="851"/>
      <c r="AL198" s="851"/>
      <c r="AM198" s="852"/>
      <c r="AN198" s="20"/>
      <c r="AO198" s="173"/>
      <c r="AP198" s="20"/>
      <c r="AQ198" s="58"/>
      <c r="AR198" s="20"/>
      <c r="AS198" s="20"/>
      <c r="AT198" s="20"/>
      <c r="AU198" s="20"/>
      <c r="AV198" s="20"/>
      <c r="AW198" s="20"/>
      <c r="AX198" s="20"/>
      <c r="AY198" s="20"/>
      <c r="AZ198" s="20"/>
      <c r="BA198" s="20"/>
      <c r="BB198" s="20"/>
      <c r="BC198" s="20"/>
      <c r="BD198" s="20"/>
      <c r="BE198" s="20"/>
      <c r="BF198" s="20"/>
      <c r="BG198" s="20"/>
      <c r="BH198" s="20"/>
      <c r="BI198" s="58"/>
      <c r="BJ198" s="58"/>
      <c r="BK198" s="247"/>
      <c r="EB198" s="20"/>
      <c r="EC198" s="20"/>
      <c r="ED198" s="20"/>
      <c r="EE198" s="20"/>
      <c r="EF198" s="20"/>
      <c r="EG198" s="20"/>
      <c r="EH198" s="20"/>
      <c r="EI198" s="20"/>
      <c r="EJ198" s="20"/>
      <c r="EK198" s="20"/>
      <c r="EL198" s="20"/>
      <c r="EM198" s="20"/>
      <c r="EN198" s="20"/>
      <c r="EO198" s="20"/>
      <c r="EP198" s="20"/>
      <c r="EQ198" s="20"/>
      <c r="ER198" s="20"/>
      <c r="ES198" s="20"/>
      <c r="ET198" s="20" t="s">
        <v>616</v>
      </c>
      <c r="EU198" s="20" t="s">
        <v>614</v>
      </c>
    </row>
    <row r="199" spans="1:151" ht="15" hidden="1" customHeight="1">
      <c r="A199" s="30"/>
      <c r="B199" s="163"/>
      <c r="C199" s="1023"/>
      <c r="D199" s="1025"/>
      <c r="E199" s="1029"/>
      <c r="F199" s="1030"/>
      <c r="G199" s="613" t="s">
        <v>2371</v>
      </c>
      <c r="H199" s="614"/>
      <c r="I199" s="614"/>
      <c r="J199" s="614"/>
      <c r="K199" s="614"/>
      <c r="L199" s="615"/>
      <c r="M199" s="994" t="s">
        <v>3186</v>
      </c>
      <c r="N199" s="828"/>
      <c r="O199" s="828"/>
      <c r="P199" s="828"/>
      <c r="Q199" s="828"/>
      <c r="R199" s="829"/>
      <c r="S199" s="52"/>
      <c r="T199" s="1034" t="s">
        <v>2435</v>
      </c>
      <c r="U199" s="1020"/>
      <c r="V199" s="1020"/>
      <c r="W199" s="1020"/>
      <c r="X199" s="1020"/>
      <c r="Y199" s="1020"/>
      <c r="Z199" s="1020"/>
      <c r="AA199" s="1021"/>
      <c r="AB199" s="833" t="s">
        <v>3263</v>
      </c>
      <c r="AC199" s="834"/>
      <c r="AD199" s="834"/>
      <c r="AE199" s="834"/>
      <c r="AF199" s="834"/>
      <c r="AG199" s="834"/>
      <c r="AH199" s="834"/>
      <c r="AI199" s="834"/>
      <c r="AJ199" s="834"/>
      <c r="AK199" s="834"/>
      <c r="AL199" s="834"/>
      <c r="AM199" s="835"/>
      <c r="AN199" s="20"/>
      <c r="AO199" s="173"/>
      <c r="AP199" s="20"/>
      <c r="AQ199" s="58"/>
      <c r="AR199" s="20"/>
      <c r="AS199" s="20"/>
      <c r="AT199" s="20"/>
      <c r="AU199" s="20"/>
      <c r="AV199" s="20"/>
      <c r="AW199" s="20"/>
      <c r="AX199" s="20"/>
      <c r="AY199" s="20"/>
      <c r="AZ199" s="20"/>
      <c r="BA199" s="20"/>
      <c r="BB199" s="20"/>
      <c r="BC199" s="20"/>
      <c r="BD199" s="20"/>
      <c r="BE199" s="20"/>
      <c r="BF199" s="20"/>
      <c r="BG199" s="20"/>
      <c r="BH199" s="20"/>
      <c r="BI199" s="58"/>
      <c r="BJ199" s="58"/>
      <c r="BK199" s="247"/>
      <c r="BL199" s="17" t="str">
        <f>IF(T199="市区町村を選択 ▼","",LEFT(T199,5))</f>
        <v/>
      </c>
      <c r="EB199" s="20"/>
      <c r="EC199" s="20"/>
      <c r="ED199" s="20"/>
      <c r="EE199" s="20"/>
      <c r="EF199" s="20"/>
      <c r="EG199" s="20"/>
      <c r="EH199" s="20"/>
      <c r="EI199" s="20"/>
      <c r="EJ199" s="20"/>
      <c r="EK199" s="20"/>
      <c r="EL199" s="20"/>
      <c r="EM199" s="20"/>
      <c r="EN199" s="20"/>
      <c r="EO199" s="20"/>
      <c r="EP199" s="20"/>
      <c r="EQ199" s="20"/>
      <c r="ER199" s="20"/>
      <c r="ES199" s="20"/>
      <c r="ET199" s="20" t="s">
        <v>617</v>
      </c>
      <c r="EU199" s="20" t="s">
        <v>615</v>
      </c>
    </row>
    <row r="200" spans="1:151" ht="15" hidden="1" customHeight="1">
      <c r="A200" s="30"/>
      <c r="B200" s="163"/>
      <c r="C200" s="1023"/>
      <c r="D200" s="1025"/>
      <c r="E200" s="1029"/>
      <c r="F200" s="1030"/>
      <c r="G200" s="1025"/>
      <c r="H200" s="1029"/>
      <c r="I200" s="1029"/>
      <c r="J200" s="1029"/>
      <c r="K200" s="1029"/>
      <c r="L200" s="1030"/>
      <c r="M200" s="1038" t="s">
        <v>71</v>
      </c>
      <c r="N200" s="955"/>
      <c r="O200" s="956"/>
      <c r="P200" s="5" t="str">
        <f>MID($BL$199,COLUMN()-15,1)</f>
        <v/>
      </c>
      <c r="Q200" s="5" t="str">
        <f>MID($BL$199,COLUMN()-15,1)</f>
        <v/>
      </c>
      <c r="R200" s="5" t="str">
        <f>MID($BL$199,COLUMN()-15,1)</f>
        <v/>
      </c>
      <c r="S200" s="5" t="str">
        <f>MID($BL$199,COLUMN()-15,1)</f>
        <v/>
      </c>
      <c r="T200" s="5" t="str">
        <f>MID($BL$199,COLUMN()-15,1)</f>
        <v/>
      </c>
      <c r="U200" s="957"/>
      <c r="V200" s="958"/>
      <c r="W200" s="958"/>
      <c r="X200" s="958"/>
      <c r="Y200" s="958"/>
      <c r="Z200" s="958"/>
      <c r="AA200" s="958"/>
      <c r="AB200" s="958"/>
      <c r="AC200" s="958"/>
      <c r="AD200" s="958"/>
      <c r="AE200" s="958"/>
      <c r="AF200" s="958"/>
      <c r="AG200" s="958"/>
      <c r="AH200" s="958"/>
      <c r="AI200" s="958"/>
      <c r="AJ200" s="958"/>
      <c r="AK200" s="958"/>
      <c r="AL200" s="958"/>
      <c r="AM200" s="959"/>
      <c r="AN200" s="20"/>
      <c r="AO200" s="173"/>
      <c r="AP200" s="20"/>
      <c r="AQ200" s="58"/>
      <c r="AR200" s="20"/>
      <c r="AS200" s="20"/>
      <c r="AT200" s="20"/>
      <c r="AU200" s="20"/>
      <c r="AV200" s="20"/>
      <c r="AW200" s="20"/>
      <c r="AX200" s="20"/>
      <c r="AY200" s="20"/>
      <c r="AZ200" s="20"/>
      <c r="BA200" s="20"/>
      <c r="BB200" s="20"/>
      <c r="BC200" s="20"/>
      <c r="BD200" s="20"/>
      <c r="BE200" s="20"/>
      <c r="BF200" s="20"/>
      <c r="BG200" s="20"/>
      <c r="BH200" s="20"/>
      <c r="BI200" s="58"/>
      <c r="BJ200" s="58"/>
      <c r="BK200" s="247"/>
      <c r="BL200" s="17" t="str">
        <f>IF(T199="市区町村を選択 ▼","",MID(T199,7,10))</f>
        <v/>
      </c>
      <c r="EB200" s="20"/>
      <c r="EC200" s="20"/>
      <c r="ED200" s="20"/>
      <c r="EE200" s="20"/>
      <c r="EF200" s="20"/>
      <c r="EG200" s="20"/>
      <c r="EH200" s="20"/>
      <c r="EI200" s="20"/>
      <c r="EJ200" s="20"/>
      <c r="EK200" s="20"/>
      <c r="EL200" s="20"/>
      <c r="EM200" s="20"/>
      <c r="EN200" s="20"/>
      <c r="EO200" s="20"/>
      <c r="EP200" s="20"/>
      <c r="EQ200" s="20"/>
      <c r="ER200" s="20"/>
      <c r="ES200" s="20"/>
      <c r="ET200" s="20" t="s">
        <v>618</v>
      </c>
      <c r="EU200" s="20" t="s">
        <v>616</v>
      </c>
    </row>
    <row r="201" spans="1:151" ht="15" hidden="1" customHeight="1">
      <c r="A201" s="30"/>
      <c r="B201" s="163"/>
      <c r="C201" s="1023"/>
      <c r="D201" s="1025"/>
      <c r="E201" s="1029"/>
      <c r="F201" s="1030"/>
      <c r="G201" s="616"/>
      <c r="H201" s="617"/>
      <c r="I201" s="617"/>
      <c r="J201" s="617"/>
      <c r="K201" s="617"/>
      <c r="L201" s="618"/>
      <c r="M201" s="1252" t="str">
        <f>IF(T199="市区町村を選択　▼","",BL200)</f>
        <v/>
      </c>
      <c r="N201" s="1253"/>
      <c r="O201" s="1253"/>
      <c r="P201" s="1253"/>
      <c r="Q201" s="1253"/>
      <c r="R201" s="1253"/>
      <c r="S201" s="1253"/>
      <c r="T201" s="1253"/>
      <c r="U201" s="1253"/>
      <c r="V201" s="1253"/>
      <c r="W201" s="1253"/>
      <c r="X201" s="1253"/>
      <c r="Y201" s="1253"/>
      <c r="Z201" s="1253"/>
      <c r="AA201" s="1254"/>
      <c r="AB201" s="834" t="s">
        <v>344</v>
      </c>
      <c r="AC201" s="834"/>
      <c r="AD201" s="834"/>
      <c r="AE201" s="834"/>
      <c r="AF201" s="834"/>
      <c r="AG201" s="834"/>
      <c r="AH201" s="834"/>
      <c r="AI201" s="834"/>
      <c r="AJ201" s="834"/>
      <c r="AK201" s="834"/>
      <c r="AL201" s="834"/>
      <c r="AM201" s="835"/>
      <c r="AN201" s="20"/>
      <c r="AO201" s="173"/>
      <c r="AP201" s="20"/>
      <c r="AQ201" s="58"/>
      <c r="AR201" s="20"/>
      <c r="AS201" s="20"/>
      <c r="AT201" s="20"/>
      <c r="AU201" s="20"/>
      <c r="AV201" s="20"/>
      <c r="AW201" s="20"/>
      <c r="AX201" s="20"/>
      <c r="AY201" s="20"/>
      <c r="AZ201" s="20"/>
      <c r="BA201" s="20"/>
      <c r="BB201" s="20"/>
      <c r="BC201" s="20"/>
      <c r="BD201" s="20"/>
      <c r="BE201" s="20"/>
      <c r="BF201" s="20"/>
      <c r="BG201" s="20"/>
      <c r="BH201" s="20"/>
      <c r="BI201" s="58"/>
      <c r="BJ201" s="58"/>
      <c r="BK201" s="247"/>
      <c r="BL201" s="266"/>
      <c r="EB201" s="20"/>
      <c r="EC201" s="20"/>
      <c r="ED201" s="20"/>
      <c r="EE201" s="20"/>
      <c r="EF201" s="20"/>
      <c r="EG201" s="20"/>
      <c r="EH201" s="20"/>
      <c r="EI201" s="20"/>
      <c r="EJ201" s="20"/>
      <c r="EK201" s="20"/>
      <c r="EL201" s="20"/>
      <c r="EM201" s="20"/>
      <c r="EN201" s="20"/>
      <c r="EO201" s="20"/>
      <c r="EP201" s="20"/>
      <c r="EQ201" s="20"/>
      <c r="ER201" s="20"/>
      <c r="ES201" s="20"/>
      <c r="ET201" s="20" t="s">
        <v>619</v>
      </c>
      <c r="EU201" s="20" t="s">
        <v>617</v>
      </c>
    </row>
    <row r="202" spans="1:151" ht="15" hidden="1" customHeight="1">
      <c r="A202" s="30"/>
      <c r="B202" s="163"/>
      <c r="C202" s="1023"/>
      <c r="D202" s="1025"/>
      <c r="E202" s="1029"/>
      <c r="F202" s="1030"/>
      <c r="G202" s="1045" t="s">
        <v>2546</v>
      </c>
      <c r="H202" s="1046"/>
      <c r="I202" s="1046"/>
      <c r="J202" s="1046"/>
      <c r="K202" s="1046"/>
      <c r="L202" s="1047"/>
      <c r="M202" s="1248"/>
      <c r="N202" s="1249"/>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50"/>
      <c r="AJ202" s="1005" t="s">
        <v>70</v>
      </c>
      <c r="AK202" s="1006"/>
      <c r="AL202" s="1006"/>
      <c r="AM202" s="1007"/>
      <c r="AN202" s="20"/>
      <c r="AO202" s="173"/>
      <c r="AP202" s="20"/>
      <c r="AQ202" s="58"/>
      <c r="AR202" s="20"/>
      <c r="AS202" s="20"/>
      <c r="AT202" s="20"/>
      <c r="AU202" s="20"/>
      <c r="AV202" s="20"/>
      <c r="AW202" s="20"/>
      <c r="AX202" s="20"/>
      <c r="AY202" s="20"/>
      <c r="AZ202" s="20"/>
      <c r="BA202" s="20"/>
      <c r="BB202" s="20"/>
      <c r="BC202" s="20"/>
      <c r="BD202" s="20"/>
      <c r="BE202" s="20"/>
      <c r="BF202" s="20"/>
      <c r="BG202" s="20"/>
      <c r="BH202" s="20"/>
      <c r="BI202" s="58"/>
      <c r="BJ202" s="58"/>
      <c r="BK202" s="247"/>
      <c r="EB202" s="20"/>
      <c r="EC202" s="20"/>
      <c r="ED202" s="20"/>
      <c r="EE202" s="20"/>
      <c r="EF202" s="20"/>
      <c r="EG202" s="20"/>
      <c r="EH202" s="20"/>
      <c r="EI202" s="20"/>
      <c r="EJ202" s="20"/>
      <c r="EK202" s="20"/>
      <c r="EL202" s="20"/>
      <c r="EM202" s="20"/>
      <c r="EN202" s="20"/>
      <c r="EO202" s="20"/>
      <c r="EP202" s="20"/>
      <c r="EQ202" s="20"/>
      <c r="ER202" s="20"/>
      <c r="ES202" s="20"/>
      <c r="ET202" s="20" t="s">
        <v>620</v>
      </c>
      <c r="EU202" s="20" t="s">
        <v>618</v>
      </c>
    </row>
    <row r="203" spans="1:151" ht="15" hidden="1" customHeight="1">
      <c r="A203" s="30"/>
      <c r="B203" s="163"/>
      <c r="C203" s="1023"/>
      <c r="D203" s="1025"/>
      <c r="E203" s="1029"/>
      <c r="F203" s="1030"/>
      <c r="G203" s="1028"/>
      <c r="H203" s="1026"/>
      <c r="I203" s="1026"/>
      <c r="J203" s="1026"/>
      <c r="K203" s="1026"/>
      <c r="L203" s="1027"/>
      <c r="M203" s="1013" t="s">
        <v>71</v>
      </c>
      <c r="N203" s="1014"/>
      <c r="O203" s="1015"/>
      <c r="P203" s="5" t="str">
        <f>MID($M$202,COLUMN()-15,1)</f>
        <v/>
      </c>
      <c r="Q203" s="5" t="str">
        <f t="shared" ref="Q203:AI203" si="33">MID($M$202,COLUMN()-15,1)</f>
        <v/>
      </c>
      <c r="R203" s="5" t="str">
        <f t="shared" si="33"/>
        <v/>
      </c>
      <c r="S203" s="5" t="str">
        <f t="shared" si="33"/>
        <v/>
      </c>
      <c r="T203" s="5" t="str">
        <f t="shared" si="33"/>
        <v/>
      </c>
      <c r="U203" s="5" t="str">
        <f t="shared" si="33"/>
        <v/>
      </c>
      <c r="V203" s="5" t="str">
        <f t="shared" si="33"/>
        <v/>
      </c>
      <c r="W203" s="5" t="str">
        <f t="shared" si="33"/>
        <v/>
      </c>
      <c r="X203" s="5" t="str">
        <f t="shared" si="33"/>
        <v/>
      </c>
      <c r="Y203" s="5" t="str">
        <f t="shared" si="33"/>
        <v/>
      </c>
      <c r="Z203" s="5" t="str">
        <f t="shared" si="33"/>
        <v/>
      </c>
      <c r="AA203" s="5" t="str">
        <f t="shared" si="33"/>
        <v/>
      </c>
      <c r="AB203" s="5" t="str">
        <f t="shared" si="33"/>
        <v/>
      </c>
      <c r="AC203" s="5" t="str">
        <f t="shared" si="33"/>
        <v/>
      </c>
      <c r="AD203" s="5" t="str">
        <f t="shared" si="33"/>
        <v/>
      </c>
      <c r="AE203" s="5" t="str">
        <f t="shared" si="33"/>
        <v/>
      </c>
      <c r="AF203" s="5" t="str">
        <f t="shared" si="33"/>
        <v/>
      </c>
      <c r="AG203" s="5" t="str">
        <f t="shared" si="33"/>
        <v/>
      </c>
      <c r="AH203" s="5" t="str">
        <f t="shared" si="33"/>
        <v/>
      </c>
      <c r="AI203" s="5" t="str">
        <f t="shared" si="33"/>
        <v/>
      </c>
      <c r="AJ203" s="999"/>
      <c r="AK203" s="1000"/>
      <c r="AL203" s="1000"/>
      <c r="AM203" s="1001"/>
      <c r="AN203" s="20"/>
      <c r="AO203" s="173"/>
      <c r="AP203" s="20"/>
      <c r="AQ203" s="58"/>
      <c r="AR203" s="20"/>
      <c r="AS203" s="20"/>
      <c r="AT203" s="20"/>
      <c r="AU203" s="20"/>
      <c r="AV203" s="20"/>
      <c r="AW203" s="20"/>
      <c r="AX203" s="20"/>
      <c r="AY203" s="20"/>
      <c r="AZ203" s="20"/>
      <c r="BA203" s="20"/>
      <c r="BB203" s="20"/>
      <c r="BC203" s="20"/>
      <c r="BD203" s="20"/>
      <c r="BE203" s="20"/>
      <c r="BF203" s="20"/>
      <c r="BG203" s="20"/>
      <c r="BH203" s="20"/>
      <c r="BI203" s="58"/>
      <c r="BJ203" s="58"/>
      <c r="BK203" s="247"/>
      <c r="EB203" s="20"/>
      <c r="EC203" s="20"/>
      <c r="ED203" s="20"/>
      <c r="EE203" s="20"/>
      <c r="EF203" s="20"/>
      <c r="EG203" s="20"/>
      <c r="EH203" s="20"/>
      <c r="EI203" s="20"/>
      <c r="EJ203" s="20"/>
      <c r="EK203" s="20"/>
      <c r="EL203" s="20"/>
      <c r="EM203" s="20"/>
      <c r="EN203" s="20"/>
      <c r="EO203" s="20"/>
      <c r="EP203" s="20"/>
      <c r="EQ203" s="20"/>
      <c r="ER203" s="20"/>
      <c r="ES203" s="20"/>
      <c r="ET203" s="20" t="s">
        <v>621</v>
      </c>
      <c r="EU203" s="20" t="s">
        <v>619</v>
      </c>
    </row>
    <row r="204" spans="1:151" ht="15" hidden="1" customHeight="1">
      <c r="A204" s="30"/>
      <c r="B204" s="163"/>
      <c r="C204" s="1024"/>
      <c r="D204" s="616"/>
      <c r="E204" s="617"/>
      <c r="F204" s="618"/>
      <c r="G204" s="1035"/>
      <c r="H204" s="1036"/>
      <c r="I204" s="1036"/>
      <c r="J204" s="1036"/>
      <c r="K204" s="1036"/>
      <c r="L204" s="1037"/>
      <c r="M204" s="1016"/>
      <c r="N204" s="1017"/>
      <c r="O204" s="1018"/>
      <c r="P204" s="5" t="str">
        <f>MID($M$202,COLUMN()-15+20,1)</f>
        <v/>
      </c>
      <c r="Q204" s="5" t="str">
        <f t="shared" ref="Q204:AI204" si="34">MID($M$202,COLUMN()-15+20,1)</f>
        <v/>
      </c>
      <c r="R204" s="5" t="str">
        <f t="shared" si="34"/>
        <v/>
      </c>
      <c r="S204" s="5" t="str">
        <f t="shared" si="34"/>
        <v/>
      </c>
      <c r="T204" s="5" t="str">
        <f t="shared" si="34"/>
        <v/>
      </c>
      <c r="U204" s="5" t="str">
        <f t="shared" si="34"/>
        <v/>
      </c>
      <c r="V204" s="5" t="str">
        <f t="shared" si="34"/>
        <v/>
      </c>
      <c r="W204" s="5" t="str">
        <f t="shared" si="34"/>
        <v/>
      </c>
      <c r="X204" s="5" t="str">
        <f t="shared" si="34"/>
        <v/>
      </c>
      <c r="Y204" s="5" t="str">
        <f t="shared" si="34"/>
        <v/>
      </c>
      <c r="Z204" s="5" t="str">
        <f t="shared" si="34"/>
        <v/>
      </c>
      <c r="AA204" s="5" t="str">
        <f t="shared" si="34"/>
        <v/>
      </c>
      <c r="AB204" s="5" t="str">
        <f t="shared" si="34"/>
        <v/>
      </c>
      <c r="AC204" s="5" t="str">
        <f t="shared" si="34"/>
        <v/>
      </c>
      <c r="AD204" s="5" t="str">
        <f t="shared" si="34"/>
        <v/>
      </c>
      <c r="AE204" s="5" t="str">
        <f t="shared" si="34"/>
        <v/>
      </c>
      <c r="AF204" s="5" t="str">
        <f t="shared" si="34"/>
        <v/>
      </c>
      <c r="AG204" s="5" t="str">
        <f t="shared" si="34"/>
        <v/>
      </c>
      <c r="AH204" s="5" t="str">
        <f t="shared" si="34"/>
        <v/>
      </c>
      <c r="AI204" s="5" t="str">
        <f t="shared" si="34"/>
        <v/>
      </c>
      <c r="AJ204" s="1002"/>
      <c r="AK204" s="1003"/>
      <c r="AL204" s="1003"/>
      <c r="AM204" s="1004"/>
      <c r="AN204" s="20"/>
      <c r="AO204" s="173"/>
      <c r="AP204" s="20"/>
      <c r="AQ204" s="58"/>
      <c r="AR204" s="20"/>
      <c r="AS204" s="20"/>
      <c r="AT204" s="20"/>
      <c r="AU204" s="20"/>
      <c r="AV204" s="20"/>
      <c r="AW204" s="20"/>
      <c r="AX204" s="20"/>
      <c r="AY204" s="20"/>
      <c r="AZ204" s="20"/>
      <c r="BA204" s="20"/>
      <c r="BB204" s="20"/>
      <c r="BC204" s="20"/>
      <c r="BD204" s="20"/>
      <c r="BE204" s="20"/>
      <c r="BF204" s="20"/>
      <c r="BG204" s="20"/>
      <c r="BH204" s="20"/>
      <c r="BI204" s="58"/>
      <c r="BJ204" s="58"/>
      <c r="BK204" s="247"/>
      <c r="EB204" s="20"/>
      <c r="EC204" s="20"/>
      <c r="ED204" s="20"/>
      <c r="EE204" s="20"/>
      <c r="EF204" s="20"/>
      <c r="EG204" s="20"/>
      <c r="EH204" s="20"/>
      <c r="EI204" s="20"/>
      <c r="EJ204" s="20"/>
      <c r="EK204" s="20"/>
      <c r="EL204" s="20"/>
      <c r="EM204" s="20"/>
      <c r="EN204" s="20"/>
      <c r="EO204" s="20"/>
      <c r="EP204" s="20"/>
      <c r="EQ204" s="20"/>
      <c r="ER204" s="20"/>
      <c r="ES204" s="20"/>
      <c r="ET204" s="20" t="s">
        <v>622</v>
      </c>
      <c r="EU204" s="20" t="s">
        <v>620</v>
      </c>
    </row>
    <row r="205" spans="1:151" ht="15" hidden="1" customHeight="1" thickBot="1">
      <c r="A205" s="31"/>
      <c r="B205" s="163"/>
      <c r="C205" s="1251"/>
      <c r="D205" s="1251"/>
      <c r="E205" s="1251"/>
      <c r="F205" s="1251"/>
      <c r="G205" s="1251"/>
      <c r="H205" s="1251"/>
      <c r="I205" s="1251"/>
      <c r="J205" s="1251"/>
      <c r="K205" s="1251"/>
      <c r="L205" s="1251"/>
      <c r="M205" s="1251"/>
      <c r="N205" s="1251"/>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20"/>
      <c r="AO205" s="173"/>
      <c r="AP205" s="20"/>
      <c r="AQ205" s="58"/>
      <c r="AR205" s="20"/>
      <c r="AS205" s="20"/>
      <c r="AT205" s="20"/>
      <c r="AU205" s="20"/>
      <c r="AV205" s="20"/>
      <c r="AW205" s="20"/>
      <c r="AX205" s="20"/>
      <c r="AY205" s="20"/>
      <c r="AZ205" s="20"/>
      <c r="BA205" s="20"/>
      <c r="BB205" s="20"/>
      <c r="BC205" s="20"/>
      <c r="BD205" s="20"/>
      <c r="BE205" s="20"/>
      <c r="BF205" s="20"/>
      <c r="BG205" s="20"/>
      <c r="BH205" s="20"/>
      <c r="BI205" s="58"/>
      <c r="BJ205" s="58"/>
      <c r="BK205" s="247"/>
      <c r="EB205" s="20"/>
      <c r="EC205" s="20"/>
      <c r="ED205" s="20"/>
      <c r="EE205" s="20"/>
      <c r="EF205" s="20"/>
      <c r="EG205" s="20"/>
      <c r="EH205" s="20"/>
      <c r="EI205" s="20"/>
      <c r="EJ205" s="20"/>
      <c r="EK205" s="20"/>
      <c r="EL205" s="20"/>
      <c r="EM205" s="20"/>
      <c r="EN205" s="20"/>
      <c r="EO205" s="20"/>
      <c r="EP205" s="20"/>
      <c r="EQ205" s="20"/>
      <c r="ER205" s="20"/>
      <c r="ES205" s="20"/>
      <c r="ET205" s="20" t="s">
        <v>623</v>
      </c>
      <c r="EU205" s="20" t="s">
        <v>621</v>
      </c>
    </row>
    <row r="206" spans="1:151" ht="15" hidden="1" customHeight="1">
      <c r="A206" s="31"/>
      <c r="B206" s="165"/>
      <c r="C206" s="961" t="s">
        <v>2552</v>
      </c>
      <c r="D206" s="962"/>
      <c r="E206" s="962"/>
      <c r="F206" s="962"/>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c r="AL206" s="962"/>
      <c r="AM206" s="963"/>
      <c r="AN206" s="20"/>
      <c r="AO206" s="173"/>
      <c r="AP206" s="20"/>
      <c r="AQ206" s="58"/>
      <c r="AR206" s="20"/>
      <c r="AS206" s="20"/>
      <c r="AT206" s="20"/>
      <c r="AU206" s="20"/>
      <c r="AV206" s="20"/>
      <c r="AW206" s="20"/>
      <c r="AX206" s="20"/>
      <c r="AY206" s="20"/>
      <c r="AZ206" s="20"/>
      <c r="BA206" s="20"/>
      <c r="BB206" s="20"/>
      <c r="BC206" s="20"/>
      <c r="BD206" s="20"/>
      <c r="BE206" s="20"/>
      <c r="BF206" s="20"/>
      <c r="BG206" s="20"/>
      <c r="BH206" s="20"/>
      <c r="BI206" s="58"/>
      <c r="BJ206" s="58"/>
      <c r="BK206" s="247"/>
      <c r="BL206" s="266"/>
      <c r="EB206" s="20"/>
      <c r="EC206" s="20"/>
      <c r="ED206" s="20"/>
      <c r="EE206" s="20"/>
      <c r="EF206" s="20"/>
      <c r="EG206" s="20"/>
      <c r="EH206" s="20"/>
      <c r="EI206" s="20"/>
      <c r="EJ206" s="20"/>
      <c r="EK206" s="20"/>
      <c r="EL206" s="20"/>
      <c r="EM206" s="20"/>
      <c r="EN206" s="20"/>
      <c r="EO206" s="20"/>
      <c r="EP206" s="20"/>
      <c r="EQ206" s="20"/>
      <c r="ER206" s="20"/>
      <c r="ES206" s="20"/>
      <c r="ET206" s="20" t="s">
        <v>624</v>
      </c>
      <c r="EU206" s="20" t="s">
        <v>622</v>
      </c>
    </row>
    <row r="207" spans="1:151" ht="15" hidden="1" customHeight="1" thickBot="1">
      <c r="A207" s="30"/>
      <c r="B207" s="165"/>
      <c r="C207" s="964"/>
      <c r="D207" s="965"/>
      <c r="E207" s="965"/>
      <c r="F207" s="965"/>
      <c r="G207" s="965"/>
      <c r="H207" s="965"/>
      <c r="I207" s="965"/>
      <c r="J207" s="965"/>
      <c r="K207" s="965"/>
      <c r="L207" s="965"/>
      <c r="M207" s="965"/>
      <c r="N207" s="965"/>
      <c r="O207" s="965"/>
      <c r="P207" s="965"/>
      <c r="Q207" s="965"/>
      <c r="R207" s="965"/>
      <c r="S207" s="965"/>
      <c r="T207" s="965"/>
      <c r="U207" s="965"/>
      <c r="V207" s="965"/>
      <c r="W207" s="965"/>
      <c r="X207" s="965"/>
      <c r="Y207" s="965"/>
      <c r="Z207" s="965"/>
      <c r="AA207" s="965"/>
      <c r="AB207" s="965"/>
      <c r="AC207" s="965"/>
      <c r="AD207" s="965"/>
      <c r="AE207" s="965"/>
      <c r="AF207" s="965"/>
      <c r="AG207" s="965"/>
      <c r="AH207" s="965"/>
      <c r="AI207" s="965"/>
      <c r="AJ207" s="965"/>
      <c r="AK207" s="965"/>
      <c r="AL207" s="965"/>
      <c r="AM207" s="966"/>
      <c r="AN207" s="20"/>
      <c r="AO207" s="173"/>
      <c r="AP207" s="20"/>
      <c r="AQ207" s="58"/>
      <c r="AR207" s="20"/>
      <c r="AS207" s="20"/>
      <c r="AT207" s="20"/>
      <c r="AU207" s="20"/>
      <c r="AV207" s="20"/>
      <c r="AW207" s="20"/>
      <c r="AX207" s="20"/>
      <c r="AY207" s="20"/>
      <c r="AZ207" s="20"/>
      <c r="BA207" s="20"/>
      <c r="BB207" s="20"/>
      <c r="BC207" s="20"/>
      <c r="BD207" s="20"/>
      <c r="BE207" s="20"/>
      <c r="BF207" s="20"/>
      <c r="BG207" s="20"/>
      <c r="BH207" s="20"/>
      <c r="BI207" s="58"/>
      <c r="BJ207" s="58"/>
      <c r="BK207" s="247"/>
      <c r="BL207" s="266"/>
      <c r="EB207" s="20"/>
      <c r="EC207" s="20"/>
      <c r="ED207" s="20"/>
      <c r="EE207" s="20"/>
      <c r="EF207" s="20"/>
      <c r="EG207" s="20"/>
      <c r="EH207" s="20"/>
      <c r="EI207" s="20"/>
      <c r="EJ207" s="20"/>
      <c r="EK207" s="20"/>
      <c r="EL207" s="20"/>
      <c r="EM207" s="20"/>
      <c r="EN207" s="20"/>
      <c r="EO207" s="20"/>
      <c r="EP207" s="20"/>
      <c r="EQ207" s="20"/>
      <c r="ER207" s="20"/>
      <c r="ES207" s="20"/>
      <c r="ET207" s="20" t="s">
        <v>625</v>
      </c>
      <c r="EU207" s="20" t="s">
        <v>623</v>
      </c>
    </row>
    <row r="208" spans="1:151" ht="15" hidden="1" customHeight="1" thickBot="1">
      <c r="A208" s="30"/>
      <c r="B208" s="163"/>
      <c r="C208" s="1062"/>
      <c r="D208" s="1062"/>
      <c r="E208" s="1062"/>
      <c r="F208" s="1062"/>
      <c r="G208" s="1062"/>
      <c r="H208" s="1062"/>
      <c r="I208" s="1062"/>
      <c r="J208" s="1062"/>
      <c r="K208" s="1062"/>
      <c r="L208" s="1062"/>
      <c r="M208" s="1062"/>
      <c r="N208" s="1062"/>
      <c r="O208" s="1062"/>
      <c r="P208" s="1062"/>
      <c r="Q208" s="1062"/>
      <c r="R208" s="1062"/>
      <c r="S208" s="1062"/>
      <c r="T208" s="1062"/>
      <c r="U208" s="1062"/>
      <c r="V208" s="1062"/>
      <c r="W208" s="1062"/>
      <c r="X208" s="1062"/>
      <c r="Y208" s="1062"/>
      <c r="Z208" s="1062"/>
      <c r="AA208" s="1062"/>
      <c r="AB208" s="1062"/>
      <c r="AC208" s="1062"/>
      <c r="AD208" s="1062"/>
      <c r="AE208" s="1062"/>
      <c r="AF208" s="1062"/>
      <c r="AG208" s="1062"/>
      <c r="AH208" s="1062"/>
      <c r="AI208" s="1062"/>
      <c r="AJ208" s="1062"/>
      <c r="AK208" s="1062"/>
      <c r="AL208" s="1062"/>
      <c r="AM208" s="1062"/>
      <c r="AN208" s="20"/>
      <c r="AO208" s="173"/>
      <c r="AP208" s="20"/>
      <c r="AQ208" s="58"/>
      <c r="AR208" s="20"/>
      <c r="AS208" s="20"/>
      <c r="AT208" s="20"/>
      <c r="AU208" s="20"/>
      <c r="AV208" s="20"/>
      <c r="AW208" s="20"/>
      <c r="AX208" s="20"/>
      <c r="AY208" s="20"/>
      <c r="AZ208" s="20"/>
      <c r="BA208" s="20"/>
      <c r="BB208" s="20"/>
      <c r="BC208" s="20"/>
      <c r="BD208" s="20"/>
      <c r="BE208" s="20"/>
      <c r="BF208" s="20"/>
      <c r="BG208" s="20"/>
      <c r="BH208" s="20"/>
      <c r="BI208" s="58"/>
      <c r="BJ208" s="58"/>
      <c r="BK208" s="247"/>
      <c r="EB208" s="20"/>
      <c r="EC208" s="20"/>
      <c r="ED208" s="20"/>
      <c r="EE208" s="20"/>
      <c r="EF208" s="20"/>
      <c r="EG208" s="20"/>
      <c r="EH208" s="20"/>
      <c r="EI208" s="20"/>
      <c r="EJ208" s="20"/>
      <c r="EK208" s="20"/>
      <c r="EL208" s="20"/>
      <c r="EM208" s="20"/>
      <c r="EN208" s="20"/>
      <c r="EO208" s="20"/>
      <c r="EP208" s="20"/>
      <c r="EQ208" s="20"/>
      <c r="ER208" s="20"/>
      <c r="ES208" s="20"/>
      <c r="ET208" s="20" t="s">
        <v>626</v>
      </c>
      <c r="EU208" s="20" t="s">
        <v>624</v>
      </c>
    </row>
    <row r="209" spans="1:151" ht="15" hidden="1" customHeight="1">
      <c r="A209" s="30"/>
      <c r="B209" s="163"/>
      <c r="C209" s="961" t="s">
        <v>2662</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2"/>
      <c r="AK209" s="962"/>
      <c r="AL209" s="962"/>
      <c r="AM209" s="963"/>
      <c r="AN209" s="20"/>
      <c r="AO209" s="173"/>
      <c r="AP209" s="20"/>
      <c r="AQ209" s="58"/>
      <c r="AR209" s="20"/>
      <c r="AS209" s="20"/>
      <c r="AT209" s="20"/>
      <c r="AU209" s="20"/>
      <c r="AV209" s="20"/>
      <c r="AW209" s="20"/>
      <c r="AX209" s="20"/>
      <c r="AY209" s="20"/>
      <c r="AZ209" s="20"/>
      <c r="BA209" s="20"/>
      <c r="BB209" s="20"/>
      <c r="BC209" s="20"/>
      <c r="BD209" s="20"/>
      <c r="BE209" s="20"/>
      <c r="BF209" s="20"/>
      <c r="BG209" s="20"/>
      <c r="BH209" s="20"/>
      <c r="BI209" s="58"/>
      <c r="BJ209" s="58"/>
      <c r="BK209" s="247"/>
      <c r="EB209" s="20"/>
      <c r="EC209" s="20"/>
      <c r="ED209" s="20"/>
      <c r="EE209" s="20"/>
      <c r="EF209" s="20"/>
      <c r="EG209" s="20"/>
      <c r="EH209" s="20"/>
      <c r="EI209" s="20"/>
      <c r="EJ209" s="20"/>
      <c r="EK209" s="20"/>
      <c r="EL209" s="20"/>
      <c r="EM209" s="20"/>
      <c r="EN209" s="20"/>
      <c r="EO209" s="20"/>
      <c r="EP209" s="20"/>
      <c r="EQ209" s="20"/>
      <c r="ER209" s="20"/>
      <c r="ES209" s="20"/>
      <c r="ET209" s="20" t="s">
        <v>627</v>
      </c>
      <c r="EU209" s="20" t="s">
        <v>625</v>
      </c>
    </row>
    <row r="210" spans="1:151" ht="15" hidden="1" customHeight="1" thickBot="1">
      <c r="A210" s="30"/>
      <c r="B210" s="163"/>
      <c r="C210" s="964"/>
      <c r="D210" s="965"/>
      <c r="E210" s="965"/>
      <c r="F210" s="965"/>
      <c r="G210" s="965"/>
      <c r="H210" s="965"/>
      <c r="I210" s="965"/>
      <c r="J210" s="965"/>
      <c r="K210" s="965"/>
      <c r="L210" s="965"/>
      <c r="M210" s="965"/>
      <c r="N210" s="965"/>
      <c r="O210" s="965"/>
      <c r="P210" s="965"/>
      <c r="Q210" s="965"/>
      <c r="R210" s="965"/>
      <c r="S210" s="965"/>
      <c r="T210" s="965"/>
      <c r="U210" s="965"/>
      <c r="V210" s="965"/>
      <c r="W210" s="965"/>
      <c r="X210" s="965"/>
      <c r="Y210" s="965"/>
      <c r="Z210" s="965"/>
      <c r="AA210" s="965"/>
      <c r="AB210" s="965"/>
      <c r="AC210" s="965"/>
      <c r="AD210" s="965"/>
      <c r="AE210" s="965"/>
      <c r="AF210" s="965"/>
      <c r="AG210" s="965"/>
      <c r="AH210" s="965"/>
      <c r="AI210" s="965"/>
      <c r="AJ210" s="965"/>
      <c r="AK210" s="965"/>
      <c r="AL210" s="965"/>
      <c r="AM210" s="966"/>
      <c r="AN210" s="37"/>
      <c r="AO210" s="173"/>
      <c r="AP210" s="20"/>
      <c r="AQ210" s="58"/>
      <c r="AR210" s="20"/>
      <c r="AS210" s="20"/>
      <c r="AT210" s="20"/>
      <c r="AU210" s="20"/>
      <c r="AV210" s="20"/>
      <c r="AW210" s="20"/>
      <c r="AX210" s="20"/>
      <c r="AY210" s="20"/>
      <c r="AZ210" s="20"/>
      <c r="BA210" s="20"/>
      <c r="BB210" s="20"/>
      <c r="BC210" s="20"/>
      <c r="BD210" s="20"/>
      <c r="BE210" s="20"/>
      <c r="BF210" s="20"/>
      <c r="BG210" s="20"/>
      <c r="BH210" s="20"/>
      <c r="BI210" s="58"/>
      <c r="BJ210" s="58"/>
      <c r="BK210" s="247"/>
      <c r="EB210" s="20"/>
      <c r="EC210" s="20"/>
      <c r="ED210" s="20"/>
      <c r="EE210" s="20"/>
      <c r="EF210" s="20"/>
      <c r="EG210" s="20"/>
      <c r="EH210" s="20"/>
      <c r="EI210" s="20"/>
      <c r="EJ210" s="20"/>
      <c r="EK210" s="20"/>
      <c r="EL210" s="20"/>
      <c r="EM210" s="20"/>
      <c r="EN210" s="20"/>
      <c r="EO210" s="20"/>
      <c r="EP210" s="20"/>
      <c r="EQ210" s="20"/>
      <c r="ER210" s="20"/>
      <c r="ES210" s="20"/>
      <c r="ET210" s="20" t="s">
        <v>628</v>
      </c>
      <c r="EU210" s="20" t="s">
        <v>626</v>
      </c>
    </row>
    <row r="211" spans="1:151" ht="15" customHeight="1" thickBot="1">
      <c r="A211" s="19"/>
      <c r="B211" s="167"/>
      <c r="C211" s="168"/>
      <c r="D211" s="169"/>
      <c r="E211" s="169"/>
      <c r="F211" s="169"/>
      <c r="G211" s="169"/>
      <c r="H211" s="169"/>
      <c r="I211" s="169"/>
      <c r="J211" s="169"/>
      <c r="K211" s="169"/>
      <c r="L211" s="169"/>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1154" t="s">
        <v>589</v>
      </c>
      <c r="AJ211" s="1154"/>
      <c r="AK211" s="1154"/>
      <c r="AL211" s="1154"/>
      <c r="AM211" s="1154"/>
      <c r="AN211" s="170"/>
      <c r="AO211" s="174"/>
      <c r="AP211" s="20"/>
      <c r="AQ211" s="58"/>
      <c r="AR211" s="20"/>
      <c r="AS211" s="20"/>
      <c r="AT211" s="20"/>
      <c r="AU211" s="20"/>
      <c r="AV211" s="20"/>
      <c r="AW211" s="20"/>
      <c r="AX211" s="20"/>
      <c r="AY211" s="20"/>
      <c r="AZ211" s="20"/>
      <c r="BA211" s="20"/>
      <c r="BB211" s="20"/>
      <c r="BC211" s="20"/>
      <c r="BD211" s="20"/>
      <c r="BE211" s="20"/>
      <c r="BF211" s="20"/>
      <c r="BG211" s="20"/>
      <c r="BH211" s="20"/>
      <c r="BI211" s="58"/>
      <c r="BJ211" s="58"/>
      <c r="BK211" s="247"/>
      <c r="EB211" s="20"/>
      <c r="EC211" s="20"/>
      <c r="ED211" s="20"/>
      <c r="EE211" s="20"/>
      <c r="EF211" s="20"/>
      <c r="EG211" s="20"/>
      <c r="EH211" s="20"/>
      <c r="EI211" s="20"/>
      <c r="EJ211" s="20"/>
      <c r="EK211" s="20"/>
      <c r="EL211" s="20"/>
      <c r="EM211" s="20"/>
      <c r="EN211" s="20"/>
      <c r="EO211" s="20"/>
      <c r="EP211" s="20"/>
      <c r="EQ211" s="20"/>
      <c r="ER211" s="20"/>
      <c r="ES211" s="20"/>
      <c r="ET211" s="20" t="s">
        <v>629</v>
      </c>
      <c r="EU211" s="20" t="s">
        <v>627</v>
      </c>
    </row>
    <row r="212" spans="1:151" ht="15" customHeight="1" thickTop="1" thickBot="1">
      <c r="A212" s="19"/>
      <c r="B212" s="1026"/>
      <c r="C212" s="1026"/>
      <c r="D212" s="1026"/>
      <c r="E212" s="1026"/>
      <c r="F212" s="1026"/>
      <c r="G212" s="1026"/>
      <c r="H212" s="1026"/>
      <c r="I212" s="1026"/>
      <c r="J212" s="1026"/>
      <c r="K212" s="1026"/>
      <c r="L212" s="1026"/>
      <c r="M212" s="1026"/>
      <c r="N212" s="1026"/>
      <c r="O212" s="1026"/>
      <c r="P212" s="1026"/>
      <c r="Q212" s="1026"/>
      <c r="R212" s="1026"/>
      <c r="S212" s="1026"/>
      <c r="T212" s="1026"/>
      <c r="U212" s="1026"/>
      <c r="V212" s="1026"/>
      <c r="W212" s="1026"/>
      <c r="X212" s="1026"/>
      <c r="Y212" s="1026"/>
      <c r="Z212" s="1026"/>
      <c r="AA212" s="1026"/>
      <c r="AB212" s="1026"/>
      <c r="AC212" s="1026"/>
      <c r="AD212" s="1026"/>
      <c r="AE212" s="1026"/>
      <c r="AF212" s="1026"/>
      <c r="AG212" s="1026"/>
      <c r="AH212" s="1026"/>
      <c r="AI212" s="1026"/>
      <c r="AJ212" s="1026"/>
      <c r="AK212" s="1026"/>
      <c r="AL212" s="1026"/>
      <c r="AM212" s="1026"/>
      <c r="AN212" s="1026"/>
      <c r="AO212" s="1026"/>
      <c r="AP212" s="20"/>
      <c r="AQ212" s="58"/>
      <c r="AR212" s="20"/>
      <c r="AS212" s="20"/>
      <c r="AT212" s="20"/>
      <c r="AU212" s="20"/>
      <c r="AV212" s="20"/>
      <c r="AW212" s="20"/>
      <c r="AX212" s="20"/>
      <c r="AY212" s="20"/>
      <c r="AZ212" s="20"/>
      <c r="BA212" s="20"/>
      <c r="BB212" s="20"/>
      <c r="BC212" s="20"/>
      <c r="BD212" s="20"/>
      <c r="BE212" s="20"/>
      <c r="BF212" s="20"/>
      <c r="BG212" s="20"/>
      <c r="BH212" s="20"/>
      <c r="BI212" s="58"/>
      <c r="BJ212" s="58"/>
      <c r="BK212" s="247"/>
      <c r="EB212" s="20"/>
      <c r="EC212" s="20"/>
      <c r="ED212" s="20"/>
      <c r="EE212" s="20"/>
      <c r="EF212" s="20"/>
      <c r="EG212" s="20"/>
      <c r="EH212" s="20"/>
      <c r="EI212" s="20"/>
      <c r="EJ212" s="20"/>
      <c r="EK212" s="20"/>
      <c r="EL212" s="20"/>
      <c r="EM212" s="20"/>
      <c r="EN212" s="20"/>
      <c r="EO212" s="20"/>
      <c r="EP212" s="20"/>
      <c r="EQ212" s="20"/>
      <c r="ER212" s="20"/>
      <c r="ES212" s="20"/>
      <c r="ET212" s="20" t="s">
        <v>630</v>
      </c>
      <c r="EU212" s="20" t="s">
        <v>628</v>
      </c>
    </row>
    <row r="213" spans="1:151" ht="15" hidden="1" customHeight="1" thickTop="1">
      <c r="A213" s="30"/>
      <c r="B213" s="279"/>
      <c r="C213" s="280"/>
      <c r="D213" s="281"/>
      <c r="E213" s="281"/>
      <c r="F213" s="281"/>
      <c r="G213" s="281"/>
      <c r="H213" s="281"/>
      <c r="I213" s="281"/>
      <c r="J213" s="281"/>
      <c r="K213" s="281"/>
      <c r="L213" s="281"/>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c r="AL213" s="282"/>
      <c r="AM213" s="283"/>
      <c r="AN213" s="283"/>
      <c r="AO213" s="284"/>
      <c r="AP213" s="20"/>
      <c r="AQ213" s="58"/>
      <c r="AR213" s="20"/>
      <c r="AS213" s="20"/>
      <c r="AT213" s="20"/>
      <c r="AU213" s="20"/>
      <c r="BB213" s="20"/>
      <c r="BC213" s="20"/>
      <c r="BD213" s="20"/>
      <c r="BE213" s="20"/>
      <c r="BF213" s="20"/>
      <c r="BG213" s="20"/>
      <c r="BH213" s="20"/>
      <c r="BI213" s="58"/>
      <c r="BJ213" s="58"/>
      <c r="BK213" s="247"/>
      <c r="BL213" s="266"/>
      <c r="EB213" s="20"/>
      <c r="EC213" s="20"/>
      <c r="ED213" s="20"/>
      <c r="EE213" s="20"/>
      <c r="EF213" s="20"/>
      <c r="EG213" s="20"/>
      <c r="EH213" s="20"/>
      <c r="EI213" s="20"/>
      <c r="EJ213" s="20"/>
      <c r="EK213" s="20"/>
      <c r="EL213" s="20"/>
      <c r="EM213" s="20"/>
      <c r="EN213" s="20"/>
      <c r="EO213" s="20"/>
      <c r="EP213" s="20"/>
      <c r="EQ213" s="20"/>
      <c r="ER213" s="20"/>
      <c r="ES213" s="20"/>
      <c r="ET213" s="20" t="s">
        <v>631</v>
      </c>
      <c r="EU213" s="20" t="s">
        <v>629</v>
      </c>
    </row>
    <row r="214" spans="1:151" ht="15.75" hidden="1" customHeight="1">
      <c r="A214" s="30"/>
      <c r="B214" s="285"/>
      <c r="C214" s="1425" t="s">
        <v>3312</v>
      </c>
      <c r="D214" s="1059" t="s">
        <v>3313</v>
      </c>
      <c r="E214" s="1060"/>
      <c r="F214" s="1060"/>
      <c r="G214" s="1060"/>
      <c r="H214" s="1060"/>
      <c r="I214" s="1060"/>
      <c r="J214" s="1060"/>
      <c r="K214" s="1060"/>
      <c r="L214" s="1061"/>
      <c r="M214" s="1428" t="s">
        <v>2591</v>
      </c>
      <c r="N214" s="1305"/>
      <c r="O214" s="978"/>
      <c r="P214" s="979"/>
      <c r="Q214" s="49" t="s">
        <v>77</v>
      </c>
      <c r="R214" s="978"/>
      <c r="S214" s="848"/>
      <c r="T214" s="32" t="s">
        <v>78</v>
      </c>
      <c r="U214" s="849"/>
      <c r="V214" s="848"/>
      <c r="W214" s="32" t="s">
        <v>79</v>
      </c>
      <c r="X214" s="620" t="s">
        <v>3314</v>
      </c>
      <c r="Y214" s="620"/>
      <c r="Z214" s="620"/>
      <c r="AA214" s="620"/>
      <c r="AB214" s="620"/>
      <c r="AC214" s="620"/>
      <c r="AD214" s="620"/>
      <c r="AE214" s="620"/>
      <c r="AF214" s="620"/>
      <c r="AG214" s="620"/>
      <c r="AH214" s="620"/>
      <c r="AI214" s="620"/>
      <c r="AJ214" s="620"/>
      <c r="AK214" s="620"/>
      <c r="AL214" s="620"/>
      <c r="AM214" s="621"/>
      <c r="AN214" s="20"/>
      <c r="AO214" s="286"/>
      <c r="AP214" s="20"/>
      <c r="AQ214" s="58"/>
      <c r="AR214" s="20"/>
      <c r="AS214" s="20"/>
      <c r="AT214" s="20"/>
      <c r="AU214" s="20"/>
      <c r="BB214" s="20"/>
      <c r="BC214" s="20"/>
      <c r="BD214" s="20"/>
      <c r="BE214" s="20"/>
      <c r="BF214" s="20"/>
      <c r="BG214" s="20"/>
      <c r="BH214" s="20"/>
      <c r="BI214" s="58"/>
      <c r="BJ214" s="58"/>
      <c r="BK214" s="247"/>
      <c r="BL214" s="267" t="str">
        <f>IF(O214=""," 　　年　 　月　 　日",M214&amp;O214&amp;Q214&amp;R214&amp;T214&amp;U214&amp;W214)</f>
        <v xml:space="preserve"> 　　年　 　月　 　日</v>
      </c>
      <c r="EB214" s="20"/>
      <c r="EC214" s="20"/>
      <c r="ED214" s="20"/>
      <c r="EE214" s="20"/>
      <c r="EF214" s="20"/>
      <c r="EG214" s="20"/>
      <c r="EH214" s="20"/>
      <c r="EI214" s="20"/>
      <c r="EJ214" s="20"/>
      <c r="EK214" s="20"/>
      <c r="EL214" s="20"/>
      <c r="EM214" s="20"/>
      <c r="EN214" s="20"/>
      <c r="EO214" s="20"/>
      <c r="EP214" s="20"/>
      <c r="EQ214" s="20"/>
      <c r="ER214" s="20"/>
      <c r="ES214" s="20"/>
      <c r="ET214" s="20" t="s">
        <v>632</v>
      </c>
      <c r="EU214" s="20" t="s">
        <v>630</v>
      </c>
    </row>
    <row r="215" spans="1:151" ht="15" hidden="1" customHeight="1">
      <c r="A215" s="30"/>
      <c r="B215" s="285"/>
      <c r="C215" s="1426"/>
      <c r="D215" s="1045" t="s">
        <v>3315</v>
      </c>
      <c r="E215" s="1046"/>
      <c r="F215" s="1046"/>
      <c r="G215" s="1046"/>
      <c r="H215" s="1046"/>
      <c r="I215" s="1046"/>
      <c r="J215" s="1046"/>
      <c r="K215" s="1046"/>
      <c r="L215" s="1047"/>
      <c r="M215" s="1045" t="s">
        <v>3316</v>
      </c>
      <c r="N215" s="1046"/>
      <c r="O215" s="1046"/>
      <c r="P215" s="1046"/>
      <c r="Q215" s="1046"/>
      <c r="R215" s="1046"/>
      <c r="S215" s="1045"/>
      <c r="T215" s="1046"/>
      <c r="U215" s="1046"/>
      <c r="V215" s="1046"/>
      <c r="W215" s="1046"/>
      <c r="X215" s="1046"/>
      <c r="Y215" s="1046"/>
      <c r="Z215" s="1046"/>
      <c r="AA215" s="1046"/>
      <c r="AB215" s="1046"/>
      <c r="AC215" s="1046"/>
      <c r="AD215" s="1046"/>
      <c r="AE215" s="1046"/>
      <c r="AF215" s="1046"/>
      <c r="AG215" s="1046"/>
      <c r="AH215" s="1046"/>
      <c r="AI215" s="1046"/>
      <c r="AJ215" s="1046"/>
      <c r="AK215" s="1046"/>
      <c r="AL215" s="1046"/>
      <c r="AM215" s="1047"/>
      <c r="AN215" s="20"/>
      <c r="AO215" s="286"/>
      <c r="AP215" s="20"/>
      <c r="AQ215" s="58"/>
      <c r="AR215" s="20"/>
      <c r="AS215" s="20"/>
      <c r="AT215" s="20"/>
      <c r="AU215" s="20"/>
      <c r="BB215" s="20"/>
      <c r="BC215" s="20"/>
      <c r="BD215" s="20"/>
      <c r="BE215" s="20"/>
      <c r="BF215" s="20"/>
      <c r="BG215" s="20"/>
      <c r="BH215" s="20"/>
      <c r="BI215" s="58"/>
      <c r="BJ215" s="58"/>
      <c r="BK215" s="247"/>
      <c r="BL215" s="266"/>
      <c r="EB215" s="20"/>
      <c r="EC215" s="20"/>
      <c r="ED215" s="20"/>
      <c r="EE215" s="20"/>
      <c r="EF215" s="20"/>
      <c r="EG215" s="20"/>
      <c r="EH215" s="20"/>
      <c r="EI215" s="20"/>
      <c r="EJ215" s="20"/>
      <c r="EK215" s="20"/>
      <c r="EL215" s="20"/>
      <c r="EM215" s="20"/>
      <c r="EN215" s="20"/>
      <c r="EO215" s="20"/>
      <c r="EP215" s="20"/>
      <c r="EQ215" s="20"/>
      <c r="ER215" s="20"/>
      <c r="ES215" s="20"/>
      <c r="ET215" s="20" t="s">
        <v>633</v>
      </c>
      <c r="EU215" s="20" t="s">
        <v>631</v>
      </c>
    </row>
    <row r="216" spans="1:151" ht="15" hidden="1" customHeight="1">
      <c r="A216" s="30"/>
      <c r="B216" s="285"/>
      <c r="C216" s="1426"/>
      <c r="D216" s="1035"/>
      <c r="E216" s="1036"/>
      <c r="F216" s="1036"/>
      <c r="G216" s="1036"/>
      <c r="H216" s="1036"/>
      <c r="I216" s="1036"/>
      <c r="J216" s="1036"/>
      <c r="K216" s="1036"/>
      <c r="L216" s="1037"/>
      <c r="M216" s="1035"/>
      <c r="N216" s="1036"/>
      <c r="O216" s="1036"/>
      <c r="P216" s="1036"/>
      <c r="Q216" s="1036"/>
      <c r="R216" s="1036"/>
      <c r="S216" s="1035"/>
      <c r="T216" s="1036"/>
      <c r="U216" s="1036"/>
      <c r="V216" s="1036"/>
      <c r="W216" s="1036"/>
      <c r="X216" s="1036"/>
      <c r="Y216" s="1036"/>
      <c r="Z216" s="1036"/>
      <c r="AA216" s="1036"/>
      <c r="AB216" s="1036"/>
      <c r="AC216" s="1036"/>
      <c r="AD216" s="1036"/>
      <c r="AE216" s="1036"/>
      <c r="AF216" s="1036"/>
      <c r="AG216" s="1036"/>
      <c r="AH216" s="1036"/>
      <c r="AI216" s="1036"/>
      <c r="AJ216" s="1036"/>
      <c r="AK216" s="1036"/>
      <c r="AL216" s="1036"/>
      <c r="AM216" s="1037"/>
      <c r="AN216" s="20"/>
      <c r="AO216" s="286"/>
      <c r="AP216" s="20"/>
      <c r="AQ216" s="58"/>
      <c r="AR216" s="20"/>
      <c r="AS216" s="20"/>
      <c r="AT216" s="20"/>
      <c r="AU216" s="20"/>
      <c r="BB216" s="20"/>
      <c r="BC216" s="20"/>
      <c r="BD216" s="20"/>
      <c r="BE216" s="20"/>
      <c r="BF216" s="20"/>
      <c r="BG216" s="20"/>
      <c r="BH216" s="20"/>
      <c r="BI216" s="58"/>
      <c r="BJ216" s="58"/>
      <c r="BK216" s="247"/>
      <c r="BL216" s="266"/>
      <c r="EB216" s="20"/>
      <c r="EC216" s="20"/>
      <c r="ED216" s="20"/>
      <c r="EE216" s="20"/>
      <c r="EF216" s="20"/>
      <c r="EG216" s="20"/>
      <c r="EH216" s="20"/>
      <c r="EI216" s="20"/>
      <c r="EJ216" s="20"/>
      <c r="EK216" s="20"/>
      <c r="EL216" s="20"/>
      <c r="EM216" s="20"/>
      <c r="EN216" s="20"/>
      <c r="EO216" s="20"/>
      <c r="EP216" s="20"/>
      <c r="EQ216" s="20"/>
      <c r="ER216" s="20"/>
      <c r="ES216" s="20"/>
      <c r="ET216" s="20" t="s">
        <v>634</v>
      </c>
      <c r="EU216" s="20" t="s">
        <v>632</v>
      </c>
    </row>
    <row r="217" spans="1:151" ht="13.5" hidden="1" customHeight="1">
      <c r="A217" s="30"/>
      <c r="B217" s="285"/>
      <c r="C217" s="1426"/>
      <c r="D217" s="1402" t="s">
        <v>3317</v>
      </c>
      <c r="E217" s="1402"/>
      <c r="F217" s="1402"/>
      <c r="G217" s="1372" t="s">
        <v>3318</v>
      </c>
      <c r="H217" s="1372"/>
      <c r="I217" s="1372"/>
      <c r="J217" s="1372"/>
      <c r="K217" s="1372"/>
      <c r="L217" s="1372"/>
      <c r="M217" s="1373"/>
      <c r="N217" s="1373"/>
      <c r="O217" s="1373"/>
      <c r="P217" s="1373"/>
      <c r="Q217" s="1373"/>
      <c r="R217" s="1374"/>
      <c r="S217" s="1387"/>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9"/>
      <c r="AN217" s="20"/>
      <c r="AO217" s="286"/>
      <c r="AP217" s="20"/>
      <c r="AQ217" s="58"/>
      <c r="AR217" s="20"/>
      <c r="AS217" s="20"/>
      <c r="AT217" s="20"/>
      <c r="AU217" s="20"/>
      <c r="BB217" s="20"/>
      <c r="BC217" s="20"/>
      <c r="BD217" s="20"/>
      <c r="BE217" s="20"/>
      <c r="BF217" s="20"/>
      <c r="BG217" s="20"/>
      <c r="BH217" s="20"/>
      <c r="BI217" s="58"/>
      <c r="BJ217" s="58"/>
      <c r="BK217" s="247"/>
      <c r="BL217" s="266"/>
      <c r="EB217" s="20"/>
      <c r="EC217" s="20"/>
      <c r="ED217" s="20"/>
      <c r="EE217" s="20"/>
      <c r="EF217" s="20"/>
      <c r="EG217" s="20"/>
      <c r="EH217" s="20"/>
      <c r="EI217" s="20"/>
      <c r="EJ217" s="20"/>
      <c r="EK217" s="20"/>
      <c r="EL217" s="20"/>
      <c r="EM217" s="20"/>
      <c r="EN217" s="20"/>
      <c r="EO217" s="20"/>
      <c r="EP217" s="20"/>
      <c r="EQ217" s="20"/>
      <c r="ER217" s="20"/>
      <c r="ES217" s="20"/>
      <c r="ET217" s="20" t="s">
        <v>635</v>
      </c>
      <c r="EU217" s="20" t="s">
        <v>633</v>
      </c>
    </row>
    <row r="218" spans="1:151" ht="13.5" hidden="1" customHeight="1">
      <c r="A218" s="30"/>
      <c r="B218" s="285"/>
      <c r="C218" s="1426"/>
      <c r="D218" s="1402"/>
      <c r="E218" s="1402"/>
      <c r="F218" s="1402"/>
      <c r="G218" s="1372" t="s">
        <v>3319</v>
      </c>
      <c r="H218" s="1372"/>
      <c r="I218" s="1372"/>
      <c r="J218" s="1372"/>
      <c r="K218" s="1372"/>
      <c r="L218" s="1372"/>
      <c r="M218" s="1404"/>
      <c r="N218" s="1373"/>
      <c r="O218" s="1373"/>
      <c r="P218" s="1373"/>
      <c r="Q218" s="1373"/>
      <c r="R218" s="1374"/>
      <c r="S218" s="1390"/>
      <c r="T218" s="1391"/>
      <c r="U218" s="1391"/>
      <c r="V218" s="1391"/>
      <c r="W218" s="1391"/>
      <c r="X218" s="1391"/>
      <c r="Y218" s="1391"/>
      <c r="Z218" s="1391"/>
      <c r="AA218" s="1391"/>
      <c r="AB218" s="1391"/>
      <c r="AC218" s="1391"/>
      <c r="AD218" s="1391"/>
      <c r="AE218" s="1391"/>
      <c r="AF218" s="1391"/>
      <c r="AG218" s="1391"/>
      <c r="AH218" s="1391"/>
      <c r="AI218" s="1391"/>
      <c r="AJ218" s="1391"/>
      <c r="AK218" s="1391"/>
      <c r="AL218" s="1391"/>
      <c r="AM218" s="1392"/>
      <c r="AN218" s="20"/>
      <c r="AO218" s="286"/>
      <c r="AP218" s="20"/>
      <c r="AQ218" s="58"/>
      <c r="AR218" s="20"/>
      <c r="AS218" s="20"/>
      <c r="AT218" s="20"/>
      <c r="AU218" s="20"/>
      <c r="BB218" s="20"/>
      <c r="BC218" s="20"/>
      <c r="BD218" s="20"/>
      <c r="BE218" s="20"/>
      <c r="BF218" s="20"/>
      <c r="BG218" s="20"/>
      <c r="BH218" s="20"/>
      <c r="BI218" s="58"/>
      <c r="BJ218" s="58"/>
      <c r="BK218" s="247"/>
      <c r="BL218" s="266"/>
      <c r="EB218" s="20"/>
      <c r="EC218" s="20"/>
      <c r="ED218" s="20"/>
      <c r="EE218" s="20"/>
      <c r="EF218" s="20"/>
      <c r="EG218" s="20"/>
      <c r="EH218" s="20"/>
      <c r="EI218" s="20"/>
      <c r="EJ218" s="20"/>
      <c r="EK218" s="20"/>
      <c r="EL218" s="20"/>
      <c r="EM218" s="20"/>
      <c r="EN218" s="20"/>
      <c r="EO218" s="20"/>
      <c r="EP218" s="20"/>
      <c r="EQ218" s="20"/>
      <c r="ER218" s="20"/>
      <c r="ES218" s="20"/>
      <c r="ET218" s="20" t="s">
        <v>636</v>
      </c>
      <c r="EU218" s="20" t="s">
        <v>634</v>
      </c>
    </row>
    <row r="219" spans="1:151" ht="15" hidden="1" customHeight="1">
      <c r="A219" s="30"/>
      <c r="B219" s="285"/>
      <c r="C219" s="1426"/>
      <c r="D219" s="1402"/>
      <c r="E219" s="1402"/>
      <c r="F219" s="1402"/>
      <c r="G219" s="1372" t="s">
        <v>3320</v>
      </c>
      <c r="H219" s="1372"/>
      <c r="I219" s="1372"/>
      <c r="J219" s="1372"/>
      <c r="K219" s="1372"/>
      <c r="L219" s="1372"/>
      <c r="M219" s="1404"/>
      <c r="N219" s="1373"/>
      <c r="O219" s="1373"/>
      <c r="P219" s="1373"/>
      <c r="Q219" s="1373"/>
      <c r="R219" s="1374"/>
      <c r="S219" s="1390"/>
      <c r="T219" s="1391"/>
      <c r="U219" s="1391"/>
      <c r="V219" s="1391"/>
      <c r="W219" s="1391"/>
      <c r="X219" s="1391"/>
      <c r="Y219" s="1391"/>
      <c r="Z219" s="1391"/>
      <c r="AA219" s="1391"/>
      <c r="AB219" s="1391"/>
      <c r="AC219" s="1391"/>
      <c r="AD219" s="1391"/>
      <c r="AE219" s="1391"/>
      <c r="AF219" s="1391"/>
      <c r="AG219" s="1391"/>
      <c r="AH219" s="1391"/>
      <c r="AI219" s="1391"/>
      <c r="AJ219" s="1391"/>
      <c r="AK219" s="1391"/>
      <c r="AL219" s="1391"/>
      <c r="AM219" s="1392"/>
      <c r="AN219" s="20"/>
      <c r="AO219" s="286"/>
      <c r="AP219" s="20"/>
      <c r="AQ219" s="58"/>
      <c r="AR219" s="20"/>
      <c r="AS219" s="20"/>
      <c r="AT219" s="20"/>
      <c r="AU219" s="20"/>
      <c r="BB219" s="20"/>
      <c r="BC219" s="20"/>
      <c r="BD219" s="20"/>
      <c r="BE219" s="20"/>
      <c r="BF219" s="20"/>
      <c r="BG219" s="20"/>
      <c r="BH219" s="20"/>
      <c r="BI219" s="58"/>
      <c r="BJ219" s="58"/>
      <c r="BK219" s="247"/>
      <c r="BL219" s="266"/>
      <c r="EB219" s="20"/>
      <c r="EC219" s="20"/>
      <c r="ED219" s="20"/>
      <c r="EE219" s="20"/>
      <c r="EF219" s="20"/>
      <c r="EG219" s="20"/>
      <c r="EH219" s="20"/>
      <c r="EI219" s="20"/>
      <c r="EJ219" s="20"/>
      <c r="EK219" s="20"/>
      <c r="EL219" s="20"/>
      <c r="EM219" s="20"/>
      <c r="EN219" s="20"/>
      <c r="EO219" s="20"/>
      <c r="EP219" s="20"/>
      <c r="EQ219" s="20"/>
      <c r="ER219" s="20"/>
      <c r="ES219" s="20"/>
      <c r="ET219" s="20" t="s">
        <v>637</v>
      </c>
      <c r="EU219" s="20" t="s">
        <v>635</v>
      </c>
    </row>
    <row r="220" spans="1:151" ht="15" hidden="1" customHeight="1">
      <c r="A220" s="30"/>
      <c r="B220" s="285"/>
      <c r="C220" s="1426"/>
      <c r="D220" s="1402"/>
      <c r="E220" s="1402"/>
      <c r="F220" s="1402"/>
      <c r="G220" s="1372" t="s">
        <v>3321</v>
      </c>
      <c r="H220" s="1372"/>
      <c r="I220" s="1372"/>
      <c r="J220" s="1372"/>
      <c r="K220" s="1372"/>
      <c r="L220" s="1372"/>
      <c r="M220" s="1373"/>
      <c r="N220" s="1373"/>
      <c r="O220" s="1373"/>
      <c r="P220" s="1373"/>
      <c r="Q220" s="1373"/>
      <c r="R220" s="1374"/>
      <c r="S220" s="1390"/>
      <c r="T220" s="1391"/>
      <c r="U220" s="1391"/>
      <c r="V220" s="1391"/>
      <c r="W220" s="1391"/>
      <c r="X220" s="1391"/>
      <c r="Y220" s="1391"/>
      <c r="Z220" s="1391"/>
      <c r="AA220" s="1391"/>
      <c r="AB220" s="1391"/>
      <c r="AC220" s="1391"/>
      <c r="AD220" s="1391"/>
      <c r="AE220" s="1391"/>
      <c r="AF220" s="1391"/>
      <c r="AG220" s="1391"/>
      <c r="AH220" s="1391"/>
      <c r="AI220" s="1391"/>
      <c r="AJ220" s="1391"/>
      <c r="AK220" s="1391"/>
      <c r="AL220" s="1391"/>
      <c r="AM220" s="1392"/>
      <c r="AN220" s="20"/>
      <c r="AO220" s="286"/>
      <c r="AP220" s="20"/>
      <c r="AQ220" s="58"/>
      <c r="AR220" s="20"/>
      <c r="AS220" s="20"/>
      <c r="AT220" s="20"/>
      <c r="AU220" s="20"/>
      <c r="BB220" s="20"/>
      <c r="BC220" s="20"/>
      <c r="BD220" s="20"/>
      <c r="BE220" s="20"/>
      <c r="BF220" s="20"/>
      <c r="BG220" s="20"/>
      <c r="BH220" s="20"/>
      <c r="BI220" s="58"/>
      <c r="BJ220" s="58"/>
      <c r="BK220" s="247"/>
      <c r="BL220" s="266"/>
      <c r="EB220" s="20"/>
      <c r="EC220" s="20"/>
      <c r="ED220" s="20"/>
      <c r="EE220" s="20"/>
      <c r="EF220" s="20"/>
      <c r="EG220" s="20"/>
      <c r="EH220" s="20"/>
      <c r="EI220" s="20"/>
      <c r="EJ220" s="20"/>
      <c r="EK220" s="20"/>
      <c r="EL220" s="20"/>
      <c r="EM220" s="20"/>
      <c r="EN220" s="20"/>
      <c r="EO220" s="20"/>
      <c r="EP220" s="20"/>
      <c r="EQ220" s="20"/>
      <c r="ER220" s="20"/>
      <c r="ES220" s="20"/>
      <c r="ET220" s="20" t="s">
        <v>638</v>
      </c>
      <c r="EU220" s="20" t="s">
        <v>636</v>
      </c>
    </row>
    <row r="221" spans="1:151" ht="15" hidden="1" customHeight="1">
      <c r="A221" s="30"/>
      <c r="B221" s="285"/>
      <c r="C221" s="1426"/>
      <c r="D221" s="1402"/>
      <c r="E221" s="1402"/>
      <c r="F221" s="1402"/>
      <c r="G221" s="1372" t="s">
        <v>3322</v>
      </c>
      <c r="H221" s="1372"/>
      <c r="I221" s="1372"/>
      <c r="J221" s="1372"/>
      <c r="K221" s="1372"/>
      <c r="L221" s="1372"/>
      <c r="M221" s="1373"/>
      <c r="N221" s="1373"/>
      <c r="O221" s="1373"/>
      <c r="P221" s="1373"/>
      <c r="Q221" s="1373"/>
      <c r="R221" s="1374"/>
      <c r="S221" s="1390"/>
      <c r="T221" s="1391"/>
      <c r="U221" s="1391"/>
      <c r="V221" s="1391"/>
      <c r="W221" s="1391"/>
      <c r="X221" s="1391"/>
      <c r="Y221" s="1391"/>
      <c r="Z221" s="1391"/>
      <c r="AA221" s="1391"/>
      <c r="AB221" s="1391"/>
      <c r="AC221" s="1391"/>
      <c r="AD221" s="1391"/>
      <c r="AE221" s="1391"/>
      <c r="AF221" s="1391"/>
      <c r="AG221" s="1391"/>
      <c r="AH221" s="1391"/>
      <c r="AI221" s="1391"/>
      <c r="AJ221" s="1391"/>
      <c r="AK221" s="1391"/>
      <c r="AL221" s="1391"/>
      <c r="AM221" s="1392"/>
      <c r="AN221" s="20"/>
      <c r="AO221" s="286"/>
      <c r="AP221" s="20"/>
      <c r="AQ221" s="58"/>
      <c r="AR221" s="20"/>
      <c r="AS221" s="20"/>
      <c r="AT221" s="20"/>
      <c r="AU221" s="20"/>
      <c r="BB221" s="20"/>
      <c r="BC221" s="20"/>
      <c r="BD221" s="20"/>
      <c r="BE221" s="20"/>
      <c r="BF221" s="20"/>
      <c r="BG221" s="20"/>
      <c r="BH221" s="20"/>
      <c r="BI221" s="58"/>
      <c r="BJ221" s="58"/>
      <c r="BK221" s="247"/>
      <c r="BL221" s="266"/>
      <c r="EB221" s="20"/>
      <c r="EC221" s="20"/>
      <c r="ED221" s="20"/>
      <c r="EE221" s="20"/>
      <c r="EF221" s="20"/>
      <c r="EG221" s="20"/>
      <c r="EH221" s="20"/>
      <c r="EI221" s="20"/>
      <c r="EJ221" s="20"/>
      <c r="EK221" s="20"/>
      <c r="EL221" s="20"/>
      <c r="EM221" s="20"/>
      <c r="EN221" s="20"/>
      <c r="EO221" s="20"/>
      <c r="EP221" s="20"/>
      <c r="EQ221" s="20"/>
      <c r="ER221" s="20"/>
      <c r="ES221" s="20"/>
      <c r="ET221" s="20" t="s">
        <v>639</v>
      </c>
      <c r="EU221" s="20" t="s">
        <v>637</v>
      </c>
    </row>
    <row r="222" spans="1:151" ht="15" hidden="1" customHeight="1">
      <c r="A222" s="30"/>
      <c r="B222" s="285"/>
      <c r="C222" s="1426"/>
      <c r="D222" s="1402"/>
      <c r="E222" s="1402"/>
      <c r="F222" s="1402"/>
      <c r="G222" s="1372" t="s">
        <v>3323</v>
      </c>
      <c r="H222" s="1372"/>
      <c r="I222" s="1372"/>
      <c r="J222" s="1372"/>
      <c r="K222" s="1372"/>
      <c r="L222" s="1372"/>
      <c r="M222" s="1373"/>
      <c r="N222" s="1373"/>
      <c r="O222" s="1373"/>
      <c r="P222" s="1373"/>
      <c r="Q222" s="1373"/>
      <c r="R222" s="1374"/>
      <c r="S222" s="1390"/>
      <c r="T222" s="1391"/>
      <c r="U222" s="1391"/>
      <c r="V222" s="1391"/>
      <c r="W222" s="1391"/>
      <c r="X222" s="1391"/>
      <c r="Y222" s="1391"/>
      <c r="Z222" s="1391"/>
      <c r="AA222" s="1391"/>
      <c r="AB222" s="1391"/>
      <c r="AC222" s="1391"/>
      <c r="AD222" s="1391"/>
      <c r="AE222" s="1391"/>
      <c r="AF222" s="1391"/>
      <c r="AG222" s="1391"/>
      <c r="AH222" s="1391"/>
      <c r="AI222" s="1391"/>
      <c r="AJ222" s="1391"/>
      <c r="AK222" s="1391"/>
      <c r="AL222" s="1391"/>
      <c r="AM222" s="1392"/>
      <c r="AN222" s="20"/>
      <c r="AO222" s="286"/>
      <c r="AP222" s="20"/>
      <c r="AQ222" s="58"/>
      <c r="AR222" s="20"/>
      <c r="AS222" s="20"/>
      <c r="AT222" s="20"/>
      <c r="AU222" s="20"/>
      <c r="BB222" s="20"/>
      <c r="BC222" s="20"/>
      <c r="BD222" s="20"/>
      <c r="BE222" s="20"/>
      <c r="BF222" s="20"/>
      <c r="BG222" s="20"/>
      <c r="BH222" s="20"/>
      <c r="BI222" s="58"/>
      <c r="BJ222" s="58"/>
      <c r="BK222" s="247"/>
      <c r="BL222" s="266"/>
      <c r="EB222" s="20"/>
      <c r="EC222" s="20"/>
      <c r="ED222" s="20"/>
      <c r="EE222" s="20"/>
      <c r="EF222" s="20"/>
      <c r="EG222" s="20"/>
      <c r="EH222" s="20"/>
      <c r="EI222" s="20"/>
      <c r="EJ222" s="20"/>
      <c r="EK222" s="20"/>
      <c r="EL222" s="20"/>
      <c r="EM222" s="20"/>
      <c r="EN222" s="20"/>
      <c r="EO222" s="20"/>
      <c r="EP222" s="20"/>
      <c r="EQ222" s="20"/>
      <c r="ER222" s="20"/>
      <c r="ES222" s="20"/>
      <c r="ET222" s="20" t="s">
        <v>640</v>
      </c>
      <c r="EU222" s="20" t="s">
        <v>638</v>
      </c>
    </row>
    <row r="223" spans="1:151" ht="15" hidden="1" customHeight="1">
      <c r="A223" s="30"/>
      <c r="B223" s="285"/>
      <c r="C223" s="1426"/>
      <c r="D223" s="1402"/>
      <c r="E223" s="1402"/>
      <c r="F223" s="1402"/>
      <c r="G223" s="1372" t="s">
        <v>3324</v>
      </c>
      <c r="H223" s="1372"/>
      <c r="I223" s="1372"/>
      <c r="J223" s="1372"/>
      <c r="K223" s="1372"/>
      <c r="L223" s="1372"/>
      <c r="M223" s="1373"/>
      <c r="N223" s="1373"/>
      <c r="O223" s="1373"/>
      <c r="P223" s="1373"/>
      <c r="Q223" s="1373"/>
      <c r="R223" s="1374"/>
      <c r="S223" s="1390"/>
      <c r="T223" s="1391"/>
      <c r="U223" s="1391"/>
      <c r="V223" s="1391"/>
      <c r="W223" s="1391"/>
      <c r="X223" s="1391"/>
      <c r="Y223" s="1391"/>
      <c r="Z223" s="1391"/>
      <c r="AA223" s="1391"/>
      <c r="AB223" s="1391"/>
      <c r="AC223" s="1391"/>
      <c r="AD223" s="1391"/>
      <c r="AE223" s="1391"/>
      <c r="AF223" s="1391"/>
      <c r="AG223" s="1391"/>
      <c r="AH223" s="1391"/>
      <c r="AI223" s="1391"/>
      <c r="AJ223" s="1391"/>
      <c r="AK223" s="1391"/>
      <c r="AL223" s="1391"/>
      <c r="AM223" s="1392"/>
      <c r="AN223" s="20"/>
      <c r="AO223" s="286"/>
      <c r="AP223" s="20"/>
      <c r="AQ223" s="58"/>
      <c r="AR223" s="20"/>
      <c r="AS223" s="20"/>
      <c r="AT223" s="20"/>
      <c r="AU223" s="20"/>
      <c r="BB223" s="20"/>
      <c r="BC223" s="20"/>
      <c r="BD223" s="20"/>
      <c r="BE223" s="20"/>
      <c r="BF223" s="20"/>
      <c r="BG223" s="20"/>
      <c r="BH223" s="20"/>
      <c r="BI223" s="58"/>
      <c r="BJ223" s="58"/>
      <c r="BK223" s="247"/>
      <c r="BL223" s="266"/>
      <c r="EB223" s="20"/>
      <c r="EC223" s="20"/>
      <c r="ED223" s="20"/>
      <c r="EE223" s="20"/>
      <c r="EF223" s="20"/>
      <c r="EG223" s="20"/>
      <c r="EH223" s="20"/>
      <c r="EI223" s="20"/>
      <c r="EJ223" s="20"/>
      <c r="EK223" s="20"/>
      <c r="EL223" s="20"/>
      <c r="EM223" s="20"/>
      <c r="EN223" s="20"/>
      <c r="EO223" s="20"/>
      <c r="EP223" s="20"/>
      <c r="EQ223" s="20"/>
      <c r="ER223" s="20"/>
      <c r="ES223" s="20"/>
      <c r="ET223" s="20" t="s">
        <v>641</v>
      </c>
      <c r="EU223" s="20" t="s">
        <v>639</v>
      </c>
    </row>
    <row r="224" spans="1:151" ht="15" hidden="1" customHeight="1">
      <c r="A224" s="30"/>
      <c r="B224" s="285"/>
      <c r="C224" s="1426"/>
      <c r="D224" s="1402"/>
      <c r="E224" s="1402"/>
      <c r="F224" s="1402"/>
      <c r="G224" s="1372" t="s">
        <v>3325</v>
      </c>
      <c r="H224" s="1372"/>
      <c r="I224" s="1372"/>
      <c r="J224" s="1372"/>
      <c r="K224" s="1372"/>
      <c r="L224" s="1372"/>
      <c r="M224" s="1404"/>
      <c r="N224" s="1373"/>
      <c r="O224" s="1373"/>
      <c r="P224" s="1373"/>
      <c r="Q224" s="1373"/>
      <c r="R224" s="1374"/>
      <c r="S224" s="1390"/>
      <c r="T224" s="1391"/>
      <c r="U224" s="1391"/>
      <c r="V224" s="1391"/>
      <c r="W224" s="1391"/>
      <c r="X224" s="1391"/>
      <c r="Y224" s="1391"/>
      <c r="Z224" s="1391"/>
      <c r="AA224" s="1391"/>
      <c r="AB224" s="1391"/>
      <c r="AC224" s="1391"/>
      <c r="AD224" s="1391"/>
      <c r="AE224" s="1391"/>
      <c r="AF224" s="1391"/>
      <c r="AG224" s="1391"/>
      <c r="AH224" s="1391"/>
      <c r="AI224" s="1391"/>
      <c r="AJ224" s="1391"/>
      <c r="AK224" s="1391"/>
      <c r="AL224" s="1391"/>
      <c r="AM224" s="1392"/>
      <c r="AN224" s="20"/>
      <c r="AO224" s="286"/>
      <c r="AP224" s="20"/>
      <c r="AQ224" s="58"/>
      <c r="AR224" s="20"/>
      <c r="AS224" s="20"/>
      <c r="AT224" s="20"/>
      <c r="AU224" s="20"/>
      <c r="BB224" s="20"/>
      <c r="BC224" s="20"/>
      <c r="BD224" s="20"/>
      <c r="BE224" s="20"/>
      <c r="BF224" s="20"/>
      <c r="BG224" s="20"/>
      <c r="BH224" s="20"/>
      <c r="BI224" s="58"/>
      <c r="BJ224" s="58"/>
      <c r="BK224" s="247"/>
      <c r="BL224" s="266"/>
      <c r="EB224" s="20"/>
      <c r="EC224" s="20"/>
      <c r="ED224" s="20"/>
      <c r="EE224" s="20"/>
      <c r="EF224" s="20"/>
      <c r="EG224" s="20"/>
      <c r="EH224" s="20"/>
      <c r="EI224" s="20"/>
      <c r="EJ224" s="20"/>
      <c r="EK224" s="35"/>
      <c r="EL224" s="20"/>
      <c r="EM224" s="20"/>
      <c r="EN224" s="20"/>
      <c r="EO224" s="20"/>
      <c r="EP224" s="20"/>
      <c r="EQ224" s="20"/>
      <c r="ER224" s="20"/>
      <c r="ES224" s="20"/>
      <c r="ET224" s="20" t="s">
        <v>642</v>
      </c>
      <c r="EU224" s="20" t="s">
        <v>640</v>
      </c>
    </row>
    <row r="225" spans="1:152" ht="15" hidden="1" customHeight="1">
      <c r="A225" s="30"/>
      <c r="B225" s="285"/>
      <c r="C225" s="1426"/>
      <c r="D225" s="1402"/>
      <c r="E225" s="1402"/>
      <c r="F225" s="1402"/>
      <c r="G225" s="1396" t="s">
        <v>3311</v>
      </c>
      <c r="H225" s="1396"/>
      <c r="I225" s="1396"/>
      <c r="J225" s="1396"/>
      <c r="K225" s="1396"/>
      <c r="L225" s="1397"/>
      <c r="M225" s="1429">
        <f>SUM(M217:R224)</f>
        <v>0</v>
      </c>
      <c r="N225" s="1430"/>
      <c r="O225" s="1430"/>
      <c r="P225" s="1430"/>
      <c r="Q225" s="1430"/>
      <c r="R225" s="1431"/>
      <c r="S225" s="1390"/>
      <c r="T225" s="1391"/>
      <c r="U225" s="1391"/>
      <c r="V225" s="1391"/>
      <c r="W225" s="1391"/>
      <c r="X225" s="1391"/>
      <c r="Y225" s="1391"/>
      <c r="Z225" s="1391"/>
      <c r="AA225" s="1391"/>
      <c r="AB225" s="1391"/>
      <c r="AC225" s="1391"/>
      <c r="AD225" s="1391"/>
      <c r="AE225" s="1391"/>
      <c r="AF225" s="1391"/>
      <c r="AG225" s="1391"/>
      <c r="AH225" s="1391"/>
      <c r="AI225" s="1391"/>
      <c r="AJ225" s="1391"/>
      <c r="AK225" s="1391"/>
      <c r="AL225" s="1391"/>
      <c r="AM225" s="1392"/>
      <c r="AN225" s="20"/>
      <c r="AO225" s="286"/>
      <c r="AP225" s="20"/>
      <c r="AQ225" s="58"/>
      <c r="AR225" s="20"/>
      <c r="AS225" s="20"/>
      <c r="AT225" s="20"/>
      <c r="AU225" s="20"/>
      <c r="BB225" s="20"/>
      <c r="BC225" s="20"/>
      <c r="BD225" s="20"/>
      <c r="BE225" s="20"/>
      <c r="BF225" s="20"/>
      <c r="BG225" s="20"/>
      <c r="BH225" s="20"/>
      <c r="BI225" s="58"/>
      <c r="BJ225" s="58"/>
      <c r="BK225" s="247"/>
      <c r="BL225" s="266"/>
      <c r="EB225" s="20"/>
      <c r="EC225" s="20"/>
      <c r="ED225" s="20"/>
      <c r="EE225" s="20"/>
      <c r="EF225" s="20"/>
      <c r="EG225" s="20"/>
      <c r="EH225" s="20"/>
      <c r="EI225" s="20"/>
      <c r="EJ225" s="20"/>
      <c r="EK225" s="35"/>
      <c r="EL225" s="20"/>
      <c r="EM225" s="20"/>
      <c r="EN225" s="20"/>
      <c r="EO225" s="20"/>
      <c r="EP225" s="20"/>
      <c r="EQ225" s="20"/>
      <c r="ER225" s="20"/>
      <c r="ES225" s="20"/>
      <c r="ET225" s="20" t="s">
        <v>643</v>
      </c>
      <c r="EU225" s="20" t="s">
        <v>641</v>
      </c>
    </row>
    <row r="226" spans="1:152" ht="15" hidden="1" customHeight="1" thickBot="1">
      <c r="A226" s="30"/>
      <c r="B226" s="285"/>
      <c r="C226" s="1426"/>
      <c r="D226" s="1403"/>
      <c r="E226" s="1403"/>
      <c r="F226" s="1403"/>
      <c r="G226" s="1435"/>
      <c r="H226" s="1435"/>
      <c r="I226" s="1435"/>
      <c r="J226" s="1435"/>
      <c r="K226" s="1435"/>
      <c r="L226" s="1436"/>
      <c r="M226" s="1437"/>
      <c r="N226" s="1438"/>
      <c r="O226" s="1438"/>
      <c r="P226" s="1438"/>
      <c r="Q226" s="1438"/>
      <c r="R226" s="1439"/>
      <c r="S226" s="1393"/>
      <c r="T226" s="1394"/>
      <c r="U226" s="1394"/>
      <c r="V226" s="1394"/>
      <c r="W226" s="1394"/>
      <c r="X226" s="1394"/>
      <c r="Y226" s="1394"/>
      <c r="Z226" s="1394"/>
      <c r="AA226" s="1394"/>
      <c r="AB226" s="1394"/>
      <c r="AC226" s="1394"/>
      <c r="AD226" s="1394"/>
      <c r="AE226" s="1394"/>
      <c r="AF226" s="1394"/>
      <c r="AG226" s="1394"/>
      <c r="AH226" s="1394"/>
      <c r="AI226" s="1394"/>
      <c r="AJ226" s="1394"/>
      <c r="AK226" s="1394"/>
      <c r="AL226" s="1394"/>
      <c r="AM226" s="1395"/>
      <c r="AN226" s="20"/>
      <c r="AO226" s="286"/>
      <c r="AP226" s="20"/>
      <c r="AQ226" s="58"/>
      <c r="AR226" s="20"/>
      <c r="AS226" s="20"/>
      <c r="AT226" s="20"/>
      <c r="AU226" s="20"/>
      <c r="BB226" s="20"/>
      <c r="BC226" s="20"/>
      <c r="BD226" s="20"/>
      <c r="BE226" s="20"/>
      <c r="BF226" s="20"/>
      <c r="BG226" s="20"/>
      <c r="BH226" s="20"/>
      <c r="BI226" s="58"/>
      <c r="BJ226" s="58"/>
      <c r="BK226" s="247"/>
      <c r="BL226" s="266"/>
      <c r="EB226" s="20"/>
      <c r="EC226" s="20"/>
      <c r="ED226" s="20"/>
      <c r="EE226" s="20"/>
      <c r="EF226" s="20"/>
      <c r="EG226" s="20"/>
      <c r="EH226" s="20"/>
      <c r="EI226" s="20"/>
      <c r="EJ226" s="20"/>
      <c r="EK226" s="35"/>
      <c r="EL226" s="20"/>
      <c r="EM226" s="20"/>
      <c r="EN226" s="20"/>
      <c r="EO226" s="20"/>
      <c r="EP226" s="20"/>
      <c r="EQ226" s="20"/>
      <c r="ER226" s="20"/>
      <c r="ES226" s="20"/>
      <c r="ET226" s="20" t="s">
        <v>644</v>
      </c>
      <c r="EU226" s="20" t="s">
        <v>642</v>
      </c>
    </row>
    <row r="227" spans="1:152" ht="15" hidden="1" customHeight="1" thickTop="1">
      <c r="A227" s="30"/>
      <c r="B227" s="285"/>
      <c r="C227" s="1426"/>
      <c r="D227" s="1291" t="s">
        <v>3326</v>
      </c>
      <c r="E227" s="1383"/>
      <c r="F227" s="1292"/>
      <c r="G227" s="1384" t="s">
        <v>3327</v>
      </c>
      <c r="H227" s="1384"/>
      <c r="I227" s="1384"/>
      <c r="J227" s="1384"/>
      <c r="K227" s="1384"/>
      <c r="L227" s="1384"/>
      <c r="M227" s="1385"/>
      <c r="N227" s="1385"/>
      <c r="O227" s="1385"/>
      <c r="P227" s="1385"/>
      <c r="Q227" s="1385"/>
      <c r="R227" s="1386"/>
      <c r="S227" s="1387"/>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9"/>
      <c r="AN227" s="20"/>
      <c r="AO227" s="286"/>
      <c r="AP227" s="20"/>
      <c r="AQ227" s="58"/>
      <c r="AR227" s="20"/>
      <c r="AS227" s="20"/>
      <c r="AT227" s="20"/>
      <c r="AU227" s="20"/>
      <c r="BB227" s="20"/>
      <c r="BC227" s="20"/>
      <c r="BD227" s="20"/>
      <c r="BE227" s="20"/>
      <c r="BF227" s="20"/>
      <c r="BG227" s="20"/>
      <c r="BH227" s="20"/>
      <c r="BI227" s="58"/>
      <c r="BJ227" s="58"/>
      <c r="BK227" s="247"/>
      <c r="BL227" s="266"/>
      <c r="EB227" s="20"/>
      <c r="EC227" s="20"/>
      <c r="ED227" s="20"/>
      <c r="EE227" s="20"/>
      <c r="EF227" s="20"/>
      <c r="EG227" s="20"/>
      <c r="EH227" s="20"/>
      <c r="EI227" s="20"/>
      <c r="EJ227" s="20"/>
      <c r="EK227" s="35"/>
      <c r="EL227" s="20"/>
      <c r="EM227" s="20"/>
      <c r="EN227" s="20"/>
      <c r="EO227" s="20"/>
      <c r="EP227" s="20"/>
      <c r="EQ227" s="20"/>
      <c r="ER227" s="20"/>
      <c r="ES227" s="20"/>
      <c r="ET227" s="20" t="s">
        <v>645</v>
      </c>
      <c r="EU227" s="20" t="s">
        <v>643</v>
      </c>
    </row>
    <row r="228" spans="1:152" ht="15" hidden="1" customHeight="1">
      <c r="A228" s="30"/>
      <c r="B228" s="285"/>
      <c r="C228" s="1426"/>
      <c r="D228" s="1291"/>
      <c r="E228" s="1383"/>
      <c r="F228" s="1292"/>
      <c r="G228" s="1372" t="s">
        <v>3328</v>
      </c>
      <c r="H228" s="1372"/>
      <c r="I228" s="1372"/>
      <c r="J228" s="1372"/>
      <c r="K228" s="1372"/>
      <c r="L228" s="1372"/>
      <c r="M228" s="1373"/>
      <c r="N228" s="1373"/>
      <c r="O228" s="1373"/>
      <c r="P228" s="1373"/>
      <c r="Q228" s="1373"/>
      <c r="R228" s="1374"/>
      <c r="S228" s="1390"/>
      <c r="T228" s="1391"/>
      <c r="U228" s="1391"/>
      <c r="V228" s="1391"/>
      <c r="W228" s="1391"/>
      <c r="X228" s="1391"/>
      <c r="Y228" s="1391"/>
      <c r="Z228" s="1391"/>
      <c r="AA228" s="1391"/>
      <c r="AB228" s="1391"/>
      <c r="AC228" s="1391"/>
      <c r="AD228" s="1391"/>
      <c r="AE228" s="1391"/>
      <c r="AF228" s="1391"/>
      <c r="AG228" s="1391"/>
      <c r="AH228" s="1391"/>
      <c r="AI228" s="1391"/>
      <c r="AJ228" s="1391"/>
      <c r="AK228" s="1391"/>
      <c r="AL228" s="1391"/>
      <c r="AM228" s="1392"/>
      <c r="AN228" s="20"/>
      <c r="AO228" s="286"/>
      <c r="AP228" s="20"/>
      <c r="AQ228" s="58"/>
      <c r="AR228" s="20"/>
      <c r="AS228" s="20"/>
      <c r="AT228" s="20"/>
      <c r="AU228" s="20"/>
      <c r="BB228" s="20"/>
      <c r="BC228" s="20"/>
      <c r="BD228" s="20"/>
      <c r="BE228" s="20"/>
      <c r="BF228" s="20"/>
      <c r="BG228" s="20"/>
      <c r="BH228" s="20"/>
      <c r="BI228" s="58"/>
      <c r="BJ228" s="58"/>
      <c r="BK228" s="247"/>
      <c r="BL228" s="266"/>
      <c r="BZ228" s="287"/>
      <c r="CA228" s="35"/>
      <c r="CB228" s="35"/>
      <c r="CC228" s="35"/>
      <c r="CD228" s="35"/>
      <c r="CE228" s="35"/>
      <c r="CF228" s="35"/>
      <c r="CH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20"/>
      <c r="ED228" s="35"/>
      <c r="EE228" s="35"/>
      <c r="EF228" s="35"/>
      <c r="EG228" s="20"/>
      <c r="EH228" s="35"/>
      <c r="EI228" s="35"/>
      <c r="EJ228" s="35"/>
      <c r="EK228" s="35"/>
      <c r="EL228" s="35"/>
      <c r="EQ228" s="20"/>
      <c r="ES228" s="20"/>
      <c r="ET228" s="20" t="s">
        <v>646</v>
      </c>
      <c r="EU228" s="20" t="s">
        <v>644</v>
      </c>
    </row>
    <row r="229" spans="1:152" ht="15" hidden="1" customHeight="1">
      <c r="A229" s="30"/>
      <c r="B229" s="285"/>
      <c r="C229" s="1426"/>
      <c r="D229" s="1291"/>
      <c r="E229" s="1383"/>
      <c r="F229" s="1292"/>
      <c r="G229" s="1372" t="s">
        <v>3329</v>
      </c>
      <c r="H229" s="1372"/>
      <c r="I229" s="1372"/>
      <c r="J229" s="1372"/>
      <c r="K229" s="1372"/>
      <c r="L229" s="1372"/>
      <c r="M229" s="1373"/>
      <c r="N229" s="1373"/>
      <c r="O229" s="1373"/>
      <c r="P229" s="1373"/>
      <c r="Q229" s="1373"/>
      <c r="R229" s="1374"/>
      <c r="S229" s="1390"/>
      <c r="T229" s="1391"/>
      <c r="U229" s="1391"/>
      <c r="V229" s="1391"/>
      <c r="W229" s="1391"/>
      <c r="X229" s="1391"/>
      <c r="Y229" s="1391"/>
      <c r="Z229" s="1391"/>
      <c r="AA229" s="1391"/>
      <c r="AB229" s="1391"/>
      <c r="AC229" s="1391"/>
      <c r="AD229" s="1391"/>
      <c r="AE229" s="1391"/>
      <c r="AF229" s="1391"/>
      <c r="AG229" s="1391"/>
      <c r="AH229" s="1391"/>
      <c r="AI229" s="1391"/>
      <c r="AJ229" s="1391"/>
      <c r="AK229" s="1391"/>
      <c r="AL229" s="1391"/>
      <c r="AM229" s="1392"/>
      <c r="AN229" s="20"/>
      <c r="AO229" s="286"/>
      <c r="AP229" s="20"/>
      <c r="AQ229" s="58"/>
      <c r="AR229" s="20"/>
      <c r="AS229" s="20"/>
      <c r="AT229" s="20"/>
      <c r="AU229" s="20"/>
      <c r="BB229" s="20"/>
      <c r="BC229" s="20"/>
      <c r="BD229" s="20"/>
      <c r="BE229" s="20"/>
      <c r="BF229" s="20"/>
      <c r="BG229" s="20"/>
      <c r="BH229" s="20"/>
      <c r="BI229" s="58"/>
      <c r="BJ229" s="58"/>
      <c r="BK229" s="247"/>
      <c r="BL229" s="266"/>
      <c r="BZ229" s="287"/>
      <c r="CA229" s="35"/>
      <c r="CB229" s="35"/>
      <c r="CC229" s="35"/>
      <c r="CD229" s="35"/>
      <c r="CE229" s="35"/>
      <c r="CF229" s="35"/>
      <c r="CH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20"/>
      <c r="EH229" s="35"/>
      <c r="EI229" s="35"/>
      <c r="EJ229" s="35"/>
      <c r="EK229" s="35"/>
      <c r="EL229" s="35"/>
      <c r="ES229" s="20"/>
      <c r="ET229" s="20" t="s">
        <v>647</v>
      </c>
      <c r="EU229" s="20" t="s">
        <v>645</v>
      </c>
    </row>
    <row r="230" spans="1:152" ht="15" hidden="1" customHeight="1">
      <c r="A230" s="30"/>
      <c r="B230" s="285"/>
      <c r="C230" s="1426"/>
      <c r="D230" s="1291"/>
      <c r="E230" s="1383"/>
      <c r="F230" s="1292"/>
      <c r="G230" s="1372" t="s">
        <v>3330</v>
      </c>
      <c r="H230" s="1372"/>
      <c r="I230" s="1372"/>
      <c r="J230" s="1372"/>
      <c r="K230" s="1372"/>
      <c r="L230" s="1372"/>
      <c r="M230" s="1373"/>
      <c r="N230" s="1373"/>
      <c r="O230" s="1373"/>
      <c r="P230" s="1373"/>
      <c r="Q230" s="1373"/>
      <c r="R230" s="1374"/>
      <c r="S230" s="1390"/>
      <c r="T230" s="1391"/>
      <c r="U230" s="1391"/>
      <c r="V230" s="1391"/>
      <c r="W230" s="1391"/>
      <c r="X230" s="1391"/>
      <c r="Y230" s="1391"/>
      <c r="Z230" s="1391"/>
      <c r="AA230" s="1391"/>
      <c r="AB230" s="1391"/>
      <c r="AC230" s="1391"/>
      <c r="AD230" s="1391"/>
      <c r="AE230" s="1391"/>
      <c r="AF230" s="1391"/>
      <c r="AG230" s="1391"/>
      <c r="AH230" s="1391"/>
      <c r="AI230" s="1391"/>
      <c r="AJ230" s="1391"/>
      <c r="AK230" s="1391"/>
      <c r="AL230" s="1391"/>
      <c r="AM230" s="1392"/>
      <c r="AN230" s="20"/>
      <c r="AO230" s="286"/>
      <c r="AP230" s="20"/>
      <c r="AQ230" s="58"/>
      <c r="AR230" s="20"/>
      <c r="AS230" s="20"/>
      <c r="AT230" s="20"/>
      <c r="AU230" s="20"/>
      <c r="AV230" s="20"/>
      <c r="AW230" s="20"/>
      <c r="AX230" s="20"/>
      <c r="AY230" s="20"/>
      <c r="AZ230" s="20"/>
      <c r="BA230" s="20"/>
      <c r="BB230" s="20"/>
      <c r="BC230" s="20"/>
      <c r="BD230" s="20"/>
      <c r="BE230" s="20"/>
      <c r="BF230" s="20"/>
      <c r="BG230" s="20"/>
      <c r="BH230" s="20"/>
      <c r="BI230" s="58"/>
      <c r="BJ230" s="58"/>
      <c r="BK230" s="247"/>
      <c r="BL230" s="266"/>
      <c r="BZ230" s="287"/>
      <c r="CA230" s="35"/>
      <c r="CB230" s="35"/>
      <c r="CC230" s="35"/>
      <c r="CD230" s="35"/>
      <c r="CE230" s="35"/>
      <c r="CF230" s="35"/>
      <c r="CH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20"/>
      <c r="EH230" s="35"/>
      <c r="EI230" s="35"/>
      <c r="EJ230" s="35"/>
      <c r="EK230" s="35"/>
      <c r="EL230" s="35"/>
      <c r="ES230" s="20"/>
      <c r="ET230" s="20" t="s">
        <v>648</v>
      </c>
      <c r="EU230" s="20" t="s">
        <v>646</v>
      </c>
    </row>
    <row r="231" spans="1:152" ht="15" hidden="1" customHeight="1">
      <c r="A231" s="31"/>
      <c r="B231" s="285"/>
      <c r="C231" s="1426"/>
      <c r="D231" s="1291"/>
      <c r="E231" s="1383"/>
      <c r="F231" s="1292"/>
      <c r="G231" s="1372" t="s">
        <v>3325</v>
      </c>
      <c r="H231" s="1372"/>
      <c r="I231" s="1372"/>
      <c r="J231" s="1372"/>
      <c r="K231" s="1372"/>
      <c r="L231" s="1372"/>
      <c r="M231" s="1373"/>
      <c r="N231" s="1373"/>
      <c r="O231" s="1373"/>
      <c r="P231" s="1373"/>
      <c r="Q231" s="1373"/>
      <c r="R231" s="1374"/>
      <c r="S231" s="1390"/>
      <c r="T231" s="1391"/>
      <c r="U231" s="1391"/>
      <c r="V231" s="1391"/>
      <c r="W231" s="1391"/>
      <c r="X231" s="1391"/>
      <c r="Y231" s="1391"/>
      <c r="Z231" s="1391"/>
      <c r="AA231" s="1391"/>
      <c r="AB231" s="1391"/>
      <c r="AC231" s="1391"/>
      <c r="AD231" s="1391"/>
      <c r="AE231" s="1391"/>
      <c r="AF231" s="1391"/>
      <c r="AG231" s="1391"/>
      <c r="AH231" s="1391"/>
      <c r="AI231" s="1391"/>
      <c r="AJ231" s="1391"/>
      <c r="AK231" s="1391"/>
      <c r="AL231" s="1391"/>
      <c r="AM231" s="1392"/>
      <c r="AN231" s="20"/>
      <c r="AO231" s="286"/>
      <c r="AP231" s="20"/>
      <c r="AQ231" s="58"/>
      <c r="AR231" s="20"/>
      <c r="AS231" s="20"/>
      <c r="AT231" s="20"/>
      <c r="AU231" s="20"/>
      <c r="AV231" s="20"/>
      <c r="AW231" s="20"/>
      <c r="AX231" s="20"/>
      <c r="AY231" s="20"/>
      <c r="AZ231" s="20"/>
      <c r="BA231" s="20"/>
      <c r="BB231" s="20"/>
      <c r="BC231" s="20"/>
      <c r="BD231" s="20"/>
      <c r="BE231" s="20"/>
      <c r="BF231" s="20"/>
      <c r="BG231" s="20"/>
      <c r="BH231" s="20"/>
      <c r="BI231" s="58"/>
      <c r="BJ231" s="58"/>
      <c r="BK231" s="247"/>
      <c r="BZ231" s="287"/>
      <c r="CA231" s="35"/>
      <c r="CB231" s="35"/>
      <c r="CC231" s="35"/>
      <c r="CD231" s="35"/>
      <c r="CE231" s="35"/>
      <c r="CF231" s="35"/>
      <c r="CH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20"/>
      <c r="EH231" s="35"/>
      <c r="EI231" s="35"/>
      <c r="EJ231" s="35"/>
      <c r="EK231" s="35"/>
      <c r="EL231" s="35"/>
      <c r="ES231" s="20"/>
      <c r="ET231" s="20" t="s">
        <v>649</v>
      </c>
      <c r="EU231" s="20" t="s">
        <v>647</v>
      </c>
    </row>
    <row r="232" spans="1:152" ht="15" hidden="1" customHeight="1">
      <c r="A232" s="31"/>
      <c r="B232" s="285"/>
      <c r="C232" s="1426"/>
      <c r="D232" s="1291"/>
      <c r="E232" s="1383"/>
      <c r="F232" s="1292"/>
      <c r="G232" s="1396" t="s">
        <v>3311</v>
      </c>
      <c r="H232" s="1396"/>
      <c r="I232" s="1396"/>
      <c r="J232" s="1396"/>
      <c r="K232" s="1396"/>
      <c r="L232" s="1397"/>
      <c r="M232" s="1429">
        <f>SUM(M227:R231)</f>
        <v>0</v>
      </c>
      <c r="N232" s="1430"/>
      <c r="O232" s="1430"/>
      <c r="P232" s="1430"/>
      <c r="Q232" s="1430"/>
      <c r="R232" s="1431"/>
      <c r="S232" s="1390"/>
      <c r="T232" s="1391"/>
      <c r="U232" s="1391"/>
      <c r="V232" s="1391"/>
      <c r="W232" s="1391"/>
      <c r="X232" s="1391"/>
      <c r="Y232" s="1391"/>
      <c r="Z232" s="1391"/>
      <c r="AA232" s="1391"/>
      <c r="AB232" s="1391"/>
      <c r="AC232" s="1391"/>
      <c r="AD232" s="1391"/>
      <c r="AE232" s="1391"/>
      <c r="AF232" s="1391"/>
      <c r="AG232" s="1391"/>
      <c r="AH232" s="1391"/>
      <c r="AI232" s="1391"/>
      <c r="AJ232" s="1391"/>
      <c r="AK232" s="1391"/>
      <c r="AL232" s="1391"/>
      <c r="AM232" s="1392"/>
      <c r="AN232" s="20"/>
      <c r="AO232" s="286"/>
      <c r="AP232" s="20"/>
      <c r="AQ232" s="58"/>
      <c r="AR232" s="20"/>
      <c r="AS232" s="20"/>
      <c r="AT232" s="20"/>
      <c r="AU232" s="20"/>
      <c r="AV232" s="20"/>
      <c r="AW232" s="20"/>
      <c r="AX232" s="20"/>
      <c r="AY232" s="20"/>
      <c r="AZ232" s="20"/>
      <c r="BA232" s="20"/>
      <c r="BB232" s="20"/>
      <c r="BC232" s="20"/>
      <c r="BD232" s="20"/>
      <c r="BE232" s="20"/>
      <c r="BF232" s="20"/>
      <c r="BG232" s="20"/>
      <c r="BH232" s="20"/>
      <c r="BI232" s="58"/>
      <c r="BJ232" s="58"/>
      <c r="BK232" s="247"/>
      <c r="BZ232" s="287"/>
      <c r="CA232" s="35"/>
      <c r="CB232" s="35"/>
      <c r="CC232" s="35"/>
      <c r="CD232" s="35"/>
      <c r="CE232" s="35"/>
      <c r="CF232" s="35"/>
      <c r="CH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20"/>
      <c r="EH232" s="35"/>
      <c r="EI232" s="35"/>
      <c r="EJ232" s="35"/>
      <c r="EK232" s="35"/>
      <c r="EL232" s="35"/>
      <c r="ES232" s="20"/>
      <c r="ET232" s="20" t="s">
        <v>650</v>
      </c>
      <c r="EU232" s="20" t="s">
        <v>648</v>
      </c>
    </row>
    <row r="233" spans="1:152" ht="15" hidden="1" customHeight="1">
      <c r="A233" s="241"/>
      <c r="B233" s="285"/>
      <c r="C233" s="1427"/>
      <c r="D233" s="1227"/>
      <c r="E233" s="1304"/>
      <c r="F233" s="1228"/>
      <c r="G233" s="1396"/>
      <c r="H233" s="1396"/>
      <c r="I233" s="1396"/>
      <c r="J233" s="1396"/>
      <c r="K233" s="1396"/>
      <c r="L233" s="1397"/>
      <c r="M233" s="1432"/>
      <c r="N233" s="1433"/>
      <c r="O233" s="1433"/>
      <c r="P233" s="1433"/>
      <c r="Q233" s="1433"/>
      <c r="R233" s="1434"/>
      <c r="S233" s="1393"/>
      <c r="T233" s="1394"/>
      <c r="U233" s="1394"/>
      <c r="V233" s="1394"/>
      <c r="W233" s="1394"/>
      <c r="X233" s="1394"/>
      <c r="Y233" s="1394"/>
      <c r="Z233" s="1394"/>
      <c r="AA233" s="1394"/>
      <c r="AB233" s="1394"/>
      <c r="AC233" s="1394"/>
      <c r="AD233" s="1394"/>
      <c r="AE233" s="1394"/>
      <c r="AF233" s="1394"/>
      <c r="AG233" s="1394"/>
      <c r="AH233" s="1394"/>
      <c r="AI233" s="1394"/>
      <c r="AJ233" s="1394"/>
      <c r="AK233" s="1394"/>
      <c r="AL233" s="1394"/>
      <c r="AM233" s="1395"/>
      <c r="AN233" s="20"/>
      <c r="AO233" s="286"/>
      <c r="AP233" s="20"/>
      <c r="AQ233" s="58"/>
      <c r="AR233" s="20"/>
      <c r="AS233" s="20"/>
      <c r="AT233" s="20"/>
      <c r="AU233" s="20"/>
      <c r="AV233" s="20"/>
      <c r="AW233" s="20"/>
      <c r="AX233" s="20"/>
      <c r="AY233" s="20"/>
      <c r="AZ233" s="20"/>
      <c r="BA233" s="20"/>
      <c r="BB233" s="20"/>
      <c r="BC233" s="20"/>
      <c r="BD233" s="20"/>
      <c r="BE233" s="20"/>
      <c r="BF233" s="20"/>
      <c r="BG233" s="20"/>
      <c r="BH233" s="20"/>
      <c r="BI233" s="58"/>
      <c r="BJ233" s="58"/>
      <c r="BK233" s="247"/>
      <c r="BZ233" s="287"/>
      <c r="CA233" s="35"/>
      <c r="CB233" s="35"/>
      <c r="CC233" s="35"/>
      <c r="CD233" s="35"/>
      <c r="CE233" s="35"/>
      <c r="CF233" s="35"/>
      <c r="CH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20"/>
      <c r="EH233" s="35"/>
      <c r="EI233" s="35"/>
      <c r="EJ233" s="35"/>
      <c r="EK233" s="35"/>
      <c r="EL233" s="35"/>
      <c r="ES233" s="20"/>
      <c r="ET233" s="20" t="s">
        <v>651</v>
      </c>
      <c r="EU233" s="20" t="s">
        <v>649</v>
      </c>
    </row>
    <row r="234" spans="1:152" ht="15" hidden="1" customHeight="1" thickBot="1">
      <c r="A234" s="241"/>
      <c r="B234" s="288"/>
      <c r="C234" s="289"/>
      <c r="D234" s="290"/>
      <c r="E234" s="290"/>
      <c r="F234" s="290"/>
      <c r="G234" s="290"/>
      <c r="H234" s="290"/>
      <c r="I234" s="290"/>
      <c r="J234" s="290"/>
      <c r="K234" s="290"/>
      <c r="L234" s="290"/>
      <c r="M234" s="291"/>
      <c r="N234" s="291"/>
      <c r="O234" s="291"/>
      <c r="P234" s="291"/>
      <c r="Q234" s="291"/>
      <c r="R234" s="291"/>
      <c r="S234" s="291"/>
      <c r="T234" s="291"/>
      <c r="U234" s="291"/>
      <c r="V234" s="291"/>
      <c r="W234" s="291"/>
      <c r="X234" s="291"/>
      <c r="Y234" s="291"/>
      <c r="Z234" s="291"/>
      <c r="AA234" s="291"/>
      <c r="AB234" s="291"/>
      <c r="AC234" s="291"/>
      <c r="AD234" s="291"/>
      <c r="AE234" s="291"/>
      <c r="AF234" s="291"/>
      <c r="AG234" s="291"/>
      <c r="AH234" s="291"/>
      <c r="AI234" s="291"/>
      <c r="AJ234" s="291"/>
      <c r="AK234" s="291"/>
      <c r="AL234" s="291"/>
      <c r="AM234" s="291"/>
      <c r="AN234" s="291"/>
      <c r="AO234" s="292"/>
      <c r="AQ234" s="58"/>
      <c r="AR234" s="20"/>
      <c r="AS234" s="20"/>
      <c r="AT234" s="20"/>
      <c r="AU234" s="20"/>
      <c r="AV234" s="20"/>
      <c r="AW234" s="20"/>
      <c r="AX234" s="20"/>
      <c r="AY234" s="20"/>
      <c r="AZ234" s="20"/>
      <c r="BA234" s="20"/>
      <c r="BB234" s="20"/>
      <c r="BC234" s="20"/>
      <c r="BD234" s="20"/>
      <c r="BE234" s="20"/>
      <c r="BF234" s="20"/>
      <c r="BG234" s="20"/>
      <c r="BH234" s="20"/>
      <c r="BI234" s="58"/>
      <c r="BJ234" s="58"/>
      <c r="BK234" s="247"/>
      <c r="BZ234" s="287"/>
      <c r="CA234" s="35"/>
      <c r="CB234" s="35"/>
      <c r="CC234" s="35"/>
      <c r="CD234" s="35"/>
      <c r="CE234" s="35"/>
      <c r="CF234" s="35"/>
      <c r="CH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20"/>
      <c r="EH234" s="35"/>
      <c r="EI234" s="35"/>
      <c r="EJ234" s="35"/>
      <c r="EK234" s="35"/>
      <c r="EL234" s="35"/>
      <c r="ET234" s="20" t="s">
        <v>652</v>
      </c>
      <c r="EU234" s="20" t="s">
        <v>650</v>
      </c>
    </row>
    <row r="235" spans="1:152" ht="15" hidden="1" customHeight="1" thickTop="1" thickBot="1">
      <c r="A235" s="31"/>
      <c r="B235" s="19"/>
      <c r="C235" s="20"/>
      <c r="D235" s="19"/>
      <c r="E235" s="19"/>
      <c r="F235" s="19"/>
      <c r="G235" s="19"/>
      <c r="H235" s="19"/>
      <c r="I235" s="19"/>
      <c r="J235" s="19"/>
      <c r="K235" s="19"/>
      <c r="L235" s="19"/>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58"/>
      <c r="AR235" s="20"/>
      <c r="AS235" s="20"/>
      <c r="AT235" s="20"/>
      <c r="AU235" s="20"/>
      <c r="AV235" s="20"/>
      <c r="AW235" s="20"/>
      <c r="AX235" s="20"/>
      <c r="AY235" s="20"/>
      <c r="AZ235" s="20"/>
      <c r="BA235" s="20"/>
      <c r="BB235" s="20"/>
      <c r="BC235" s="20"/>
      <c r="BD235" s="20"/>
      <c r="BE235" s="20"/>
      <c r="BF235" s="20"/>
      <c r="BG235" s="20"/>
      <c r="BH235" s="20"/>
      <c r="BI235" s="58"/>
      <c r="BJ235" s="58"/>
      <c r="BK235" s="247"/>
      <c r="BZ235" s="287"/>
      <c r="CA235" s="35"/>
      <c r="CB235" s="35"/>
      <c r="CC235" s="35"/>
      <c r="CD235" s="35"/>
      <c r="CE235" s="35"/>
      <c r="CF235" s="35"/>
      <c r="CH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T235" s="20" t="s">
        <v>653</v>
      </c>
      <c r="EU235" s="20" t="s">
        <v>651</v>
      </c>
    </row>
    <row r="236" spans="1:152" ht="15" customHeight="1" thickTop="1">
      <c r="A236" s="20"/>
      <c r="B236" s="1544" t="s">
        <v>3000</v>
      </c>
      <c r="C236" s="1545"/>
      <c r="D236" s="1545"/>
      <c r="E236" s="1545"/>
      <c r="F236" s="1545"/>
      <c r="G236" s="1545"/>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545"/>
      <c r="AM236" s="1545"/>
      <c r="AN236" s="1545"/>
      <c r="AO236" s="1546"/>
      <c r="AP236" s="20"/>
      <c r="AQ236" s="58"/>
      <c r="AR236" s="1052" t="s">
        <v>3356</v>
      </c>
      <c r="AS236" s="1052"/>
      <c r="AT236" s="1052"/>
      <c r="AU236" s="1052"/>
      <c r="AV236" s="1052"/>
      <c r="AW236" s="1052"/>
      <c r="AX236" s="1052"/>
      <c r="AY236" s="1052"/>
      <c r="AZ236" s="1052"/>
      <c r="BA236" s="1052"/>
      <c r="BB236" s="1052"/>
      <c r="BC236" s="1052"/>
      <c r="BD236" s="1052"/>
      <c r="BE236" s="1052"/>
      <c r="BF236" s="1052"/>
      <c r="BG236" s="1052"/>
      <c r="BH236" s="20"/>
      <c r="BI236" s="58"/>
      <c r="BJ236" s="58"/>
      <c r="BK236" s="247"/>
      <c r="BZ236" s="287"/>
      <c r="CA236" s="35"/>
      <c r="CB236" s="35"/>
      <c r="CC236" s="35"/>
      <c r="CD236" s="35"/>
      <c r="CE236" s="35"/>
      <c r="CF236" s="35"/>
      <c r="CH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T236" s="20" t="s">
        <v>586</v>
      </c>
      <c r="EU236" s="20" t="s">
        <v>652</v>
      </c>
    </row>
    <row r="237" spans="1:152" ht="15" customHeight="1">
      <c r="A237" s="20"/>
      <c r="B237" s="1547"/>
      <c r="C237" s="1548"/>
      <c r="D237" s="1548"/>
      <c r="E237" s="1548"/>
      <c r="F237" s="1548"/>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548"/>
      <c r="AM237" s="1548"/>
      <c r="AN237" s="1548"/>
      <c r="AO237" s="1549"/>
      <c r="AP237" s="20"/>
      <c r="AQ237" s="58"/>
      <c r="AR237" s="1052"/>
      <c r="AS237" s="1052"/>
      <c r="AT237" s="1052"/>
      <c r="AU237" s="1052"/>
      <c r="AV237" s="1052"/>
      <c r="AW237" s="1052"/>
      <c r="AX237" s="1052"/>
      <c r="AY237" s="1052"/>
      <c r="AZ237" s="1052"/>
      <c r="BA237" s="1052"/>
      <c r="BB237" s="1052"/>
      <c r="BC237" s="1052"/>
      <c r="BD237" s="1052"/>
      <c r="BE237" s="1052"/>
      <c r="BF237" s="1052"/>
      <c r="BG237" s="1052"/>
      <c r="BH237" s="20"/>
      <c r="BI237" s="58"/>
      <c r="BJ237" s="58"/>
      <c r="BK237" s="247"/>
      <c r="BZ237" s="287"/>
      <c r="CA237" s="35"/>
      <c r="CB237" s="35"/>
      <c r="CC237" s="35"/>
      <c r="CD237" s="35"/>
      <c r="CE237" s="35"/>
      <c r="CF237" s="35"/>
      <c r="CH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T237" s="20" t="s">
        <v>654</v>
      </c>
      <c r="EU237" s="20" t="s">
        <v>653</v>
      </c>
    </row>
    <row r="238" spans="1:152" ht="15" customHeight="1" thickBot="1">
      <c r="A238" s="20"/>
      <c r="B238" s="1550" t="str">
        <f>"※1　"&amp;A1</f>
        <v>※1　（一社）千葉県宅地建物取引業協会</v>
      </c>
      <c r="C238" s="1551"/>
      <c r="D238" s="1551"/>
      <c r="E238" s="1551"/>
      <c r="F238" s="1551"/>
      <c r="G238" s="1551"/>
      <c r="H238" s="1551"/>
      <c r="I238" s="1551"/>
      <c r="J238" s="1551"/>
      <c r="K238" s="1551"/>
      <c r="L238" s="1551"/>
      <c r="M238" s="1551"/>
      <c r="N238" s="1551"/>
      <c r="O238" s="1551"/>
      <c r="P238" s="1551"/>
      <c r="Q238" s="1551"/>
      <c r="R238" s="1551"/>
      <c r="S238" s="1551"/>
      <c r="T238" s="1551"/>
      <c r="U238" s="1381" t="s">
        <v>3189</v>
      </c>
      <c r="V238" s="1382"/>
      <c r="W238" s="1382"/>
      <c r="X238" s="1382"/>
      <c r="Y238" s="1382"/>
      <c r="Z238" s="1382"/>
      <c r="AA238" s="1382"/>
      <c r="AB238" s="1382"/>
      <c r="AC238" s="1382"/>
      <c r="AD238" s="1382"/>
      <c r="AE238" s="1382"/>
      <c r="AF238" s="1382"/>
      <c r="AG238" s="1382"/>
      <c r="AH238" s="1382"/>
      <c r="AI238" s="1382"/>
      <c r="AJ238" s="1382"/>
      <c r="AK238" s="1382"/>
      <c r="AL238" s="1382"/>
      <c r="AM238" s="1382"/>
      <c r="AN238" s="1382"/>
      <c r="AO238" s="175"/>
      <c r="AP238" s="20"/>
      <c r="AQ238" s="58"/>
      <c r="AR238" s="1049" t="s">
        <v>63</v>
      </c>
      <c r="AS238" s="1050"/>
      <c r="AT238" s="1051" t="s">
        <v>2583</v>
      </c>
      <c r="AU238" s="1051"/>
      <c r="AV238" s="1051"/>
      <c r="AW238" s="1051"/>
      <c r="AX238" s="1051"/>
      <c r="AY238" s="1051"/>
      <c r="AZ238" s="1051"/>
      <c r="BA238" s="1051"/>
      <c r="BB238" s="1051"/>
      <c r="BC238" s="1051"/>
      <c r="BD238" s="1051"/>
      <c r="BE238" s="1051"/>
      <c r="BF238" s="1051"/>
      <c r="BG238" s="1051"/>
      <c r="BH238" s="20"/>
      <c r="BI238" s="58"/>
      <c r="BJ238" s="58"/>
      <c r="BK238" s="247"/>
      <c r="BZ238" s="287"/>
      <c r="CA238" s="35"/>
      <c r="CB238" s="35"/>
      <c r="CC238" s="35"/>
      <c r="CD238" s="35"/>
      <c r="CE238" s="35"/>
      <c r="CF238" s="35"/>
      <c r="CH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T238" s="20" t="s">
        <v>655</v>
      </c>
      <c r="EU238" s="20" t="s">
        <v>586</v>
      </c>
    </row>
    <row r="239" spans="1:152" ht="15" customHeight="1">
      <c r="A239" s="20"/>
      <c r="B239" s="176"/>
      <c r="C239" s="1319" t="s">
        <v>2452</v>
      </c>
      <c r="D239" s="1375" t="s">
        <v>2532</v>
      </c>
      <c r="E239" s="1376"/>
      <c r="F239" s="1376"/>
      <c r="G239" s="1376"/>
      <c r="H239" s="1376"/>
      <c r="I239" s="1376"/>
      <c r="J239" s="1376"/>
      <c r="K239" s="1376"/>
      <c r="L239" s="1377"/>
      <c r="M239" s="1296" t="s">
        <v>2591</v>
      </c>
      <c r="N239" s="1297"/>
      <c r="O239" s="1287"/>
      <c r="P239" s="1288"/>
      <c r="Q239" s="620" t="s">
        <v>77</v>
      </c>
      <c r="R239" s="1287"/>
      <c r="S239" s="1288"/>
      <c r="T239" s="620" t="s">
        <v>78</v>
      </c>
      <c r="U239" s="1287"/>
      <c r="V239" s="1288"/>
      <c r="W239" s="620" t="s">
        <v>79</v>
      </c>
      <c r="X239" s="996" t="s">
        <v>2373</v>
      </c>
      <c r="Y239" s="996"/>
      <c r="Z239" s="996"/>
      <c r="AA239" s="996"/>
      <c r="AB239" s="996"/>
      <c r="AC239" s="996"/>
      <c r="AD239" s="996"/>
      <c r="AE239" s="996"/>
      <c r="AF239" s="996"/>
      <c r="AG239" s="996"/>
      <c r="AH239" s="1398"/>
      <c r="AI239" s="1398"/>
      <c r="AJ239" s="1398"/>
      <c r="AK239" s="1398"/>
      <c r="AL239" s="1398"/>
      <c r="AM239" s="1399"/>
      <c r="AN239" s="20"/>
      <c r="AO239" s="175"/>
      <c r="AP239" s="20"/>
      <c r="AQ239" s="58"/>
      <c r="AR239" s="812" t="s">
        <v>3400</v>
      </c>
      <c r="AS239" s="813"/>
      <c r="AT239" s="925" t="s">
        <v>3190</v>
      </c>
      <c r="AU239" s="926"/>
      <c r="AV239" s="927"/>
      <c r="AW239" s="934" t="s">
        <v>3191</v>
      </c>
      <c r="AX239" s="935"/>
      <c r="AY239" s="935"/>
      <c r="AZ239" s="935"/>
      <c r="BA239" s="935"/>
      <c r="BB239" s="935"/>
      <c r="BC239" s="935"/>
      <c r="BD239" s="935"/>
      <c r="BE239" s="935"/>
      <c r="BF239" s="935"/>
      <c r="BG239" s="936"/>
      <c r="BH239" s="20"/>
      <c r="BI239" s="58"/>
      <c r="BJ239" s="58"/>
      <c r="BK239" s="247"/>
      <c r="BL239" s="267" t="str">
        <f>IF($U$239="","　　　年　　月　　日",$M$239&amp;$O$239&amp;$Q$239&amp;$R$239&amp;$T$239&amp;$U$239&amp;$W$239)</f>
        <v>　　　年　　月　　日</v>
      </c>
      <c r="BM239" s="109"/>
      <c r="BN239" s="293">
        <f>O239+2018</f>
        <v>2018</v>
      </c>
      <c r="BZ239" s="287"/>
      <c r="CA239" s="35"/>
      <c r="CB239" s="35"/>
      <c r="CC239" s="35"/>
      <c r="CD239" s="35"/>
      <c r="CE239" s="35"/>
      <c r="CF239" s="35"/>
      <c r="CH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T239" s="20" t="s">
        <v>656</v>
      </c>
      <c r="EU239" s="20" t="s">
        <v>654</v>
      </c>
    </row>
    <row r="240" spans="1:152" ht="15" customHeight="1">
      <c r="A240" s="20"/>
      <c r="B240" s="176"/>
      <c r="C240" s="1320"/>
      <c r="D240" s="1378"/>
      <c r="E240" s="1379"/>
      <c r="F240" s="1379"/>
      <c r="G240" s="1379"/>
      <c r="H240" s="1379"/>
      <c r="I240" s="1379"/>
      <c r="J240" s="1379"/>
      <c r="K240" s="1379"/>
      <c r="L240" s="1380"/>
      <c r="M240" s="1298"/>
      <c r="N240" s="1299"/>
      <c r="O240" s="1289"/>
      <c r="P240" s="1290"/>
      <c r="Q240" s="623"/>
      <c r="R240" s="1289"/>
      <c r="S240" s="1290"/>
      <c r="T240" s="623"/>
      <c r="U240" s="1289"/>
      <c r="V240" s="1290"/>
      <c r="W240" s="623"/>
      <c r="X240" s="998"/>
      <c r="Y240" s="998"/>
      <c r="Z240" s="998"/>
      <c r="AA240" s="998"/>
      <c r="AB240" s="998"/>
      <c r="AC240" s="998"/>
      <c r="AD240" s="998"/>
      <c r="AE240" s="998"/>
      <c r="AF240" s="998"/>
      <c r="AG240" s="998"/>
      <c r="AH240" s="1400"/>
      <c r="AI240" s="1400"/>
      <c r="AJ240" s="1400"/>
      <c r="AK240" s="1400"/>
      <c r="AL240" s="1400"/>
      <c r="AM240" s="1401"/>
      <c r="AN240" s="20"/>
      <c r="AO240" s="175"/>
      <c r="AP240" s="20"/>
      <c r="AQ240" s="58"/>
      <c r="AR240" s="871" t="s">
        <v>3401</v>
      </c>
      <c r="AS240" s="872"/>
      <c r="AT240" s="928"/>
      <c r="AU240" s="806"/>
      <c r="AV240" s="929"/>
      <c r="AW240" s="809" t="s">
        <v>3768</v>
      </c>
      <c r="AX240" s="810"/>
      <c r="AY240" s="810"/>
      <c r="AZ240" s="810"/>
      <c r="BA240" s="810"/>
      <c r="BB240" s="810"/>
      <c r="BC240" s="810"/>
      <c r="BD240" s="810"/>
      <c r="BE240" s="810"/>
      <c r="BF240" s="810"/>
      <c r="BG240" s="811"/>
      <c r="BH240" s="20"/>
      <c r="BI240" s="58"/>
      <c r="BJ240" s="58"/>
      <c r="BK240" s="247"/>
      <c r="BL240" s="267" t="str">
        <f>IF($U$239="","　　　年　　月　　日",$BN$239&amp;$Q$239&amp;$R$239&amp;$T$239&amp;$U$239&amp;$W$239)</f>
        <v>　　　年　　月　　日</v>
      </c>
      <c r="BM240" s="109"/>
      <c r="BN240" s="109"/>
      <c r="BZ240" s="287"/>
      <c r="CA240" s="35"/>
      <c r="CB240" s="35"/>
      <c r="CC240" s="35"/>
      <c r="CD240" s="35"/>
      <c r="CE240" s="35"/>
      <c r="CF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T240" s="20" t="s">
        <v>657</v>
      </c>
      <c r="EU240" s="20" t="s">
        <v>655</v>
      </c>
      <c r="EV240" s="20"/>
    </row>
    <row r="241" spans="1:152" ht="15" customHeight="1">
      <c r="A241" s="20"/>
      <c r="B241" s="176"/>
      <c r="C241" s="1552"/>
      <c r="D241" s="1552"/>
      <c r="E241" s="1552"/>
      <c r="F241" s="1552"/>
      <c r="G241" s="1552"/>
      <c r="H241" s="1552"/>
      <c r="I241" s="1552"/>
      <c r="J241" s="1552"/>
      <c r="K241" s="1552"/>
      <c r="L241" s="1552"/>
      <c r="M241" s="1552"/>
      <c r="N241" s="1552"/>
      <c r="O241" s="1552"/>
      <c r="P241" s="1552"/>
      <c r="Q241" s="1552"/>
      <c r="R241" s="1552"/>
      <c r="S241" s="1552"/>
      <c r="T241" s="1552"/>
      <c r="U241" s="1552"/>
      <c r="V241" s="1552"/>
      <c r="W241" s="1552"/>
      <c r="X241" s="1552"/>
      <c r="Y241" s="1552"/>
      <c r="Z241" s="1552"/>
      <c r="AA241" s="1552"/>
      <c r="AB241" s="1552"/>
      <c r="AC241" s="1552"/>
      <c r="AD241" s="1552"/>
      <c r="AE241" s="1552"/>
      <c r="AF241" s="1552"/>
      <c r="AG241" s="1552"/>
      <c r="AH241" s="1552"/>
      <c r="AI241" s="1552"/>
      <c r="AJ241" s="1552"/>
      <c r="AK241" s="1552"/>
      <c r="AL241" s="1552"/>
      <c r="AM241" s="1552"/>
      <c r="AN241" s="20"/>
      <c r="AO241" s="175"/>
      <c r="AP241" s="20"/>
      <c r="AQ241" s="58"/>
      <c r="AR241" s="871" t="s">
        <v>3402</v>
      </c>
      <c r="AS241" s="872"/>
      <c r="AT241" s="928"/>
      <c r="AU241" s="806"/>
      <c r="AV241" s="929"/>
      <c r="AW241" s="809" t="s">
        <v>3192</v>
      </c>
      <c r="AX241" s="810"/>
      <c r="AY241" s="810"/>
      <c r="AZ241" s="810"/>
      <c r="BA241" s="810"/>
      <c r="BB241" s="810"/>
      <c r="BC241" s="810"/>
      <c r="BD241" s="810"/>
      <c r="BE241" s="810"/>
      <c r="BF241" s="810"/>
      <c r="BG241" s="811"/>
      <c r="BH241" s="20"/>
      <c r="BI241" s="58"/>
      <c r="BJ241" s="58"/>
      <c r="BK241" s="247"/>
      <c r="BM241" s="109"/>
      <c r="BN241" s="109"/>
      <c r="BZ241" s="287"/>
      <c r="CA241" s="35"/>
      <c r="CB241" s="35"/>
      <c r="CC241" s="35"/>
      <c r="CD241" s="35"/>
      <c r="CE241" s="35"/>
      <c r="CF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T241" s="20" t="s">
        <v>658</v>
      </c>
      <c r="EU241" s="20" t="s">
        <v>656</v>
      </c>
      <c r="EV241" s="20"/>
    </row>
    <row r="242" spans="1:152" ht="15" customHeight="1">
      <c r="A242" s="20"/>
      <c r="B242" s="176"/>
      <c r="C242" s="1489" t="s">
        <v>3701</v>
      </c>
      <c r="D242" s="1490"/>
      <c r="E242" s="1490"/>
      <c r="F242" s="1491"/>
      <c r="G242" s="1495" t="s">
        <v>3702</v>
      </c>
      <c r="H242" s="1496"/>
      <c r="I242" s="1496"/>
      <c r="J242" s="1496"/>
      <c r="K242" s="1496"/>
      <c r="L242" s="1497"/>
      <c r="M242" s="1501" t="s">
        <v>2434</v>
      </c>
      <c r="N242" s="1502"/>
      <c r="O242" s="1502"/>
      <c r="P242" s="1502"/>
      <c r="Q242" s="1502"/>
      <c r="R242" s="1502"/>
      <c r="S242" s="1503"/>
      <c r="T242" s="1419"/>
      <c r="U242" s="1420"/>
      <c r="V242" s="1420"/>
      <c r="W242" s="1420"/>
      <c r="X242" s="1420"/>
      <c r="Y242" s="1420"/>
      <c r="Z242" s="1420"/>
      <c r="AA242" s="1420"/>
      <c r="AB242" s="1420"/>
      <c r="AC242" s="1420"/>
      <c r="AD242" s="1420"/>
      <c r="AE242" s="1420"/>
      <c r="AF242" s="1420"/>
      <c r="AG242" s="1420"/>
      <c r="AH242" s="1420"/>
      <c r="AI242" s="1420"/>
      <c r="AJ242" s="1420"/>
      <c r="AK242" s="1420"/>
      <c r="AL242" s="1420"/>
      <c r="AM242" s="1421"/>
      <c r="AN242" s="20"/>
      <c r="AO242" s="175"/>
      <c r="AP242" s="20"/>
      <c r="AQ242" s="58"/>
      <c r="AR242" s="871" t="s">
        <v>3403</v>
      </c>
      <c r="AS242" s="872"/>
      <c r="AT242" s="928"/>
      <c r="AU242" s="806"/>
      <c r="AV242" s="929"/>
      <c r="AW242" s="809" t="s">
        <v>3193</v>
      </c>
      <c r="AX242" s="810"/>
      <c r="AY242" s="810"/>
      <c r="AZ242" s="810"/>
      <c r="BA242" s="810"/>
      <c r="BB242" s="810"/>
      <c r="BC242" s="810"/>
      <c r="BD242" s="810"/>
      <c r="BE242" s="810"/>
      <c r="BF242" s="810"/>
      <c r="BG242" s="811"/>
      <c r="BH242" s="20"/>
      <c r="BI242" s="58"/>
      <c r="BJ242" s="58"/>
      <c r="BK242" s="247"/>
      <c r="BM242" s="109"/>
      <c r="BN242" s="109"/>
      <c r="BZ242" s="287"/>
      <c r="CA242" s="35"/>
      <c r="CB242" s="35"/>
      <c r="CC242" s="35"/>
      <c r="CD242" s="35"/>
      <c r="CE242" s="35"/>
      <c r="CF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T242" s="20" t="s">
        <v>659</v>
      </c>
      <c r="EU242" s="20" t="s">
        <v>657</v>
      </c>
      <c r="EV242" s="20"/>
    </row>
    <row r="243" spans="1:152" ht="15" customHeight="1">
      <c r="A243" s="20"/>
      <c r="B243" s="176"/>
      <c r="C243" s="1492"/>
      <c r="D243" s="1493"/>
      <c r="E243" s="1493"/>
      <c r="F243" s="1494"/>
      <c r="G243" s="1498"/>
      <c r="H243" s="1499"/>
      <c r="I243" s="1499"/>
      <c r="J243" s="1499"/>
      <c r="K243" s="1499"/>
      <c r="L243" s="1500"/>
      <c r="M243" s="1504"/>
      <c r="N243" s="1505"/>
      <c r="O243" s="1505"/>
      <c r="P243" s="1505"/>
      <c r="Q243" s="1505"/>
      <c r="R243" s="1505"/>
      <c r="S243" s="1506"/>
      <c r="T243" s="1422"/>
      <c r="U243" s="1423"/>
      <c r="V243" s="1423"/>
      <c r="W243" s="1423"/>
      <c r="X243" s="1423"/>
      <c r="Y243" s="1423"/>
      <c r="Z243" s="1423"/>
      <c r="AA243" s="1423"/>
      <c r="AB243" s="1423"/>
      <c r="AC243" s="1423"/>
      <c r="AD243" s="1423"/>
      <c r="AE243" s="1423"/>
      <c r="AF243" s="1423"/>
      <c r="AG243" s="1423"/>
      <c r="AH243" s="1423"/>
      <c r="AI243" s="1423"/>
      <c r="AJ243" s="1423"/>
      <c r="AK243" s="1423"/>
      <c r="AL243" s="1423"/>
      <c r="AM243" s="1424"/>
      <c r="AN243" s="20"/>
      <c r="AO243" s="175"/>
      <c r="AP243" s="20"/>
      <c r="AQ243" s="58"/>
      <c r="AR243" s="871" t="s">
        <v>3573</v>
      </c>
      <c r="AS243" s="872"/>
      <c r="AT243" s="928"/>
      <c r="AU243" s="806"/>
      <c r="AV243" s="929"/>
      <c r="AW243" s="809" t="s">
        <v>3769</v>
      </c>
      <c r="AX243" s="810"/>
      <c r="AY243" s="810"/>
      <c r="AZ243" s="810"/>
      <c r="BA243" s="810"/>
      <c r="BB243" s="810"/>
      <c r="BC243" s="810"/>
      <c r="BD243" s="810"/>
      <c r="BE243" s="810"/>
      <c r="BF243" s="810"/>
      <c r="BG243" s="811"/>
      <c r="BH243" s="20"/>
      <c r="BI243" s="58"/>
      <c r="BJ243" s="58"/>
      <c r="BK243" s="247"/>
      <c r="BM243" s="109"/>
      <c r="BN243" s="109"/>
      <c r="BZ243" s="287"/>
      <c r="CA243" s="35"/>
      <c r="CB243" s="35"/>
      <c r="CC243" s="35"/>
      <c r="CD243" s="35"/>
      <c r="CE243" s="35"/>
      <c r="CF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T243" s="20" t="s">
        <v>660</v>
      </c>
      <c r="EU243" s="20" t="s">
        <v>658</v>
      </c>
      <c r="EV243" s="20"/>
    </row>
    <row r="244" spans="1:152" ht="15" customHeight="1">
      <c r="A244" s="20"/>
      <c r="B244" s="176"/>
      <c r="C244" s="1507" t="s">
        <v>3352</v>
      </c>
      <c r="D244" s="1508"/>
      <c r="E244" s="1508"/>
      <c r="F244" s="1508"/>
      <c r="G244" s="1508"/>
      <c r="H244" s="1508"/>
      <c r="I244" s="1508"/>
      <c r="J244" s="1508"/>
      <c r="K244" s="1508"/>
      <c r="L244" s="1509"/>
      <c r="M244" s="1480"/>
      <c r="N244" s="1481"/>
      <c r="O244" s="1481"/>
      <c r="P244" s="1481"/>
      <c r="Q244" s="1481"/>
      <c r="R244" s="1481"/>
      <c r="S244" s="1481"/>
      <c r="T244" s="1481"/>
      <c r="U244" s="1481"/>
      <c r="V244" s="1481"/>
      <c r="W244" s="1481"/>
      <c r="X244" s="1481"/>
      <c r="Y244" s="1481"/>
      <c r="Z244" s="1481"/>
      <c r="AA244" s="1481"/>
      <c r="AB244" s="1481"/>
      <c r="AC244" s="1481"/>
      <c r="AD244" s="1481"/>
      <c r="AE244" s="1481"/>
      <c r="AF244" s="1481"/>
      <c r="AG244" s="1481"/>
      <c r="AH244" s="1481"/>
      <c r="AI244" s="1481"/>
      <c r="AJ244" s="1481"/>
      <c r="AK244" s="1481"/>
      <c r="AL244" s="1481"/>
      <c r="AM244" s="1482"/>
      <c r="AN244" s="20"/>
      <c r="AO244" s="175"/>
      <c r="AP244" s="20"/>
      <c r="AQ244" s="58"/>
      <c r="AR244" s="871" t="s">
        <v>3763</v>
      </c>
      <c r="AS244" s="872"/>
      <c r="AT244" s="928"/>
      <c r="AU244" s="806"/>
      <c r="AV244" s="929"/>
      <c r="AW244" s="809" t="s">
        <v>3766</v>
      </c>
      <c r="AX244" s="810"/>
      <c r="AY244" s="810"/>
      <c r="AZ244" s="810"/>
      <c r="BA244" s="810"/>
      <c r="BB244" s="810"/>
      <c r="BC244" s="810"/>
      <c r="BD244" s="810"/>
      <c r="BE244" s="810"/>
      <c r="BF244" s="810"/>
      <c r="BG244" s="811"/>
      <c r="BH244" s="20"/>
      <c r="BI244" s="58"/>
      <c r="BJ244" s="58"/>
      <c r="BK244" s="247"/>
      <c r="BL244" s="267"/>
      <c r="BM244" s="109"/>
      <c r="BN244" s="109"/>
      <c r="BZ244" s="287"/>
      <c r="CA244" s="35"/>
      <c r="CB244" s="35"/>
      <c r="CC244" s="35"/>
      <c r="CD244" s="35"/>
      <c r="CE244" s="35"/>
      <c r="CF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T244" s="20" t="s">
        <v>661</v>
      </c>
      <c r="EU244" s="20" t="s">
        <v>659</v>
      </c>
      <c r="EV244" s="20"/>
    </row>
    <row r="245" spans="1:152" ht="15" customHeight="1">
      <c r="A245" s="20"/>
      <c r="B245" s="177"/>
      <c r="C245" s="1510"/>
      <c r="D245" s="1511"/>
      <c r="E245" s="1511"/>
      <c r="F245" s="1511"/>
      <c r="G245" s="1511"/>
      <c r="H245" s="1511"/>
      <c r="I245" s="1511"/>
      <c r="J245" s="1511"/>
      <c r="K245" s="1511"/>
      <c r="L245" s="1512"/>
      <c r="M245" s="1483"/>
      <c r="N245" s="1484"/>
      <c r="O245" s="1484"/>
      <c r="P245" s="1484"/>
      <c r="Q245" s="1484"/>
      <c r="R245" s="1484"/>
      <c r="S245" s="1484"/>
      <c r="T245" s="1484"/>
      <c r="U245" s="1484"/>
      <c r="V245" s="1484"/>
      <c r="W245" s="1484"/>
      <c r="X245" s="1484"/>
      <c r="Y245" s="1484"/>
      <c r="Z245" s="1484"/>
      <c r="AA245" s="1484"/>
      <c r="AB245" s="1484"/>
      <c r="AC245" s="1484"/>
      <c r="AD245" s="1484"/>
      <c r="AE245" s="1484"/>
      <c r="AF245" s="1484"/>
      <c r="AG245" s="1484"/>
      <c r="AH245" s="1484"/>
      <c r="AI245" s="1484"/>
      <c r="AJ245" s="1484"/>
      <c r="AK245" s="1484"/>
      <c r="AL245" s="1484"/>
      <c r="AM245" s="1485"/>
      <c r="AN245" s="20"/>
      <c r="AO245" s="175"/>
      <c r="AP245" s="20"/>
      <c r="AQ245" s="58"/>
      <c r="AR245" s="871" t="s">
        <v>3764</v>
      </c>
      <c r="AS245" s="872"/>
      <c r="AT245" s="928"/>
      <c r="AU245" s="806"/>
      <c r="AV245" s="929"/>
      <c r="AW245" s="809" t="s">
        <v>3767</v>
      </c>
      <c r="AX245" s="810"/>
      <c r="AY245" s="810"/>
      <c r="AZ245" s="810"/>
      <c r="BA245" s="810"/>
      <c r="BB245" s="810"/>
      <c r="BC245" s="810"/>
      <c r="BD245" s="810"/>
      <c r="BE245" s="810"/>
      <c r="BF245" s="810"/>
      <c r="BG245" s="811"/>
      <c r="BH245" s="20"/>
      <c r="BI245" s="58"/>
      <c r="BJ245" s="58"/>
      <c r="BK245" s="247"/>
      <c r="BZ245" s="287"/>
      <c r="CA245" s="35"/>
      <c r="CB245" s="35"/>
      <c r="CC245" s="35"/>
      <c r="CD245" s="35"/>
      <c r="CE245" s="35"/>
      <c r="CF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T245" s="20" t="s">
        <v>662</v>
      </c>
      <c r="EU245" s="20" t="s">
        <v>660</v>
      </c>
      <c r="EV245" s="20"/>
    </row>
    <row r="246" spans="1:152" ht="15" customHeight="1" thickBot="1">
      <c r="A246" s="20"/>
      <c r="B246" s="177"/>
      <c r="C246" s="1513"/>
      <c r="D246" s="1514"/>
      <c r="E246" s="1514"/>
      <c r="F246" s="1514"/>
      <c r="G246" s="1514"/>
      <c r="H246" s="1514"/>
      <c r="I246" s="1514"/>
      <c r="J246" s="1514"/>
      <c r="K246" s="1514"/>
      <c r="L246" s="1515"/>
      <c r="M246" s="1486" t="str">
        <f>IF(RIGHT($BL$2,1)="1",$BL$30,IF(RIGHT($BL$2,1)="2",$BL$64,""))</f>
        <v/>
      </c>
      <c r="N246" s="1487"/>
      <c r="O246" s="1487"/>
      <c r="P246" s="1487"/>
      <c r="Q246" s="1487"/>
      <c r="R246" s="1487"/>
      <c r="S246" s="1487"/>
      <c r="T246" s="1487"/>
      <c r="U246" s="1487"/>
      <c r="V246" s="1487"/>
      <c r="W246" s="1487"/>
      <c r="X246" s="1487"/>
      <c r="Y246" s="1487"/>
      <c r="Z246" s="1487"/>
      <c r="AA246" s="1487"/>
      <c r="AB246" s="1487"/>
      <c r="AC246" s="1487"/>
      <c r="AD246" s="1487"/>
      <c r="AE246" s="1487"/>
      <c r="AF246" s="1487"/>
      <c r="AG246" s="1487"/>
      <c r="AH246" s="1487"/>
      <c r="AI246" s="1487"/>
      <c r="AJ246" s="1487"/>
      <c r="AK246" s="1487"/>
      <c r="AL246" s="1487"/>
      <c r="AM246" s="1488"/>
      <c r="AN246" s="20"/>
      <c r="AO246" s="175"/>
      <c r="AP246" s="20"/>
      <c r="AQ246" s="58"/>
      <c r="AR246" s="920" t="s">
        <v>3765</v>
      </c>
      <c r="AS246" s="921"/>
      <c r="AT246" s="930"/>
      <c r="AU246" s="931"/>
      <c r="AV246" s="932"/>
      <c r="AW246" s="922" t="s">
        <v>3770</v>
      </c>
      <c r="AX246" s="923"/>
      <c r="AY246" s="923"/>
      <c r="AZ246" s="923"/>
      <c r="BA246" s="923"/>
      <c r="BB246" s="923"/>
      <c r="BC246" s="923"/>
      <c r="BD246" s="923"/>
      <c r="BE246" s="923"/>
      <c r="BF246" s="923"/>
      <c r="BG246" s="924"/>
      <c r="BH246" s="20"/>
      <c r="BI246" s="58"/>
      <c r="BJ246" s="58"/>
      <c r="BK246" s="247"/>
      <c r="BZ246" s="287"/>
      <c r="CA246" s="35"/>
      <c r="CB246" s="35"/>
      <c r="CC246" s="35"/>
      <c r="CD246" s="35"/>
      <c r="CE246" s="35"/>
      <c r="CF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T246" s="20" t="s">
        <v>663</v>
      </c>
      <c r="EU246" s="20" t="s">
        <v>661</v>
      </c>
      <c r="EV246" s="20"/>
    </row>
    <row r="247" spans="1:152" ht="15" hidden="1" customHeight="1">
      <c r="A247" s="31"/>
      <c r="B247" s="177"/>
      <c r="C247" s="613" t="s">
        <v>3195</v>
      </c>
      <c r="D247" s="614"/>
      <c r="E247" s="614"/>
      <c r="F247" s="614"/>
      <c r="G247" s="614"/>
      <c r="H247" s="614"/>
      <c r="I247" s="614"/>
      <c r="J247" s="614"/>
      <c r="K247" s="614"/>
      <c r="L247" s="615"/>
      <c r="M247" s="1553"/>
      <c r="N247" s="1554"/>
      <c r="O247" s="1554"/>
      <c r="P247" s="1554"/>
      <c r="Q247" s="1554"/>
      <c r="R247" s="1554"/>
      <c r="S247" s="1554"/>
      <c r="T247" s="1554"/>
      <c r="U247" s="1554"/>
      <c r="V247" s="1554"/>
      <c r="W247" s="1554"/>
      <c r="X247" s="1554"/>
      <c r="Y247" s="1554"/>
      <c r="Z247" s="1554"/>
      <c r="AA247" s="1554"/>
      <c r="AB247" s="1554"/>
      <c r="AC247" s="1554"/>
      <c r="AD247" s="1554"/>
      <c r="AE247" s="1554"/>
      <c r="AF247" s="1554"/>
      <c r="AG247" s="1554"/>
      <c r="AH247" s="1554"/>
      <c r="AI247" s="1554"/>
      <c r="AJ247" s="1554"/>
      <c r="AK247" s="1554"/>
      <c r="AL247" s="1554"/>
      <c r="AM247" s="1555"/>
      <c r="AN247" s="20"/>
      <c r="AO247" s="175"/>
      <c r="AP247" s="20"/>
      <c r="AQ247" s="58"/>
      <c r="AR247" s="241"/>
      <c r="AS247" s="241"/>
      <c r="AT247" s="241"/>
      <c r="AU247" s="241"/>
      <c r="AV247" s="241"/>
      <c r="AW247" s="241"/>
      <c r="AX247" s="241"/>
      <c r="AY247" s="241"/>
      <c r="AZ247" s="241"/>
      <c r="BA247" s="241"/>
      <c r="BB247" s="241"/>
      <c r="BC247" s="241"/>
      <c r="BD247" s="241"/>
      <c r="BE247" s="241"/>
      <c r="BF247" s="241"/>
      <c r="BG247" s="241"/>
      <c r="BH247" s="20"/>
      <c r="BI247" s="58"/>
      <c r="BJ247" s="58"/>
      <c r="BK247" s="247"/>
      <c r="BL247" s="267">
        <f>M247</f>
        <v>0</v>
      </c>
      <c r="BZ247" s="287"/>
      <c r="ET247" s="20" t="s">
        <v>664</v>
      </c>
      <c r="EU247" s="20" t="s">
        <v>662</v>
      </c>
      <c r="EV247" s="20"/>
    </row>
    <row r="248" spans="1:152" ht="15" hidden="1" customHeight="1" thickBot="1">
      <c r="A248" s="31"/>
      <c r="B248" s="176"/>
      <c r="C248" s="1025"/>
      <c r="D248" s="1029"/>
      <c r="E248" s="1029"/>
      <c r="F248" s="1029"/>
      <c r="G248" s="1029"/>
      <c r="H248" s="1029"/>
      <c r="I248" s="1029"/>
      <c r="J248" s="1029"/>
      <c r="K248" s="1029"/>
      <c r="L248" s="1030"/>
      <c r="M248" s="1556"/>
      <c r="N248" s="1557"/>
      <c r="O248" s="1557"/>
      <c r="P248" s="1557"/>
      <c r="Q248" s="1557"/>
      <c r="R248" s="1557"/>
      <c r="S248" s="1557"/>
      <c r="T248" s="1557"/>
      <c r="U248" s="1557"/>
      <c r="V248" s="1557"/>
      <c r="W248" s="1557"/>
      <c r="X248" s="1557"/>
      <c r="Y248" s="1557"/>
      <c r="Z248" s="1557"/>
      <c r="AA248" s="1557"/>
      <c r="AB248" s="1557"/>
      <c r="AC248" s="1557"/>
      <c r="AD248" s="1557"/>
      <c r="AE248" s="1557"/>
      <c r="AF248" s="1557"/>
      <c r="AG248" s="1557"/>
      <c r="AH248" s="1557"/>
      <c r="AI248" s="1557"/>
      <c r="AJ248" s="1557"/>
      <c r="AK248" s="1557"/>
      <c r="AL248" s="1557"/>
      <c r="AM248" s="1558"/>
      <c r="AN248" s="20"/>
      <c r="AO248" s="175"/>
      <c r="AP248" s="20"/>
      <c r="AQ248" s="58"/>
      <c r="AR248" s="241"/>
      <c r="AS248" s="241"/>
      <c r="AT248" s="241"/>
      <c r="AU248" s="241"/>
      <c r="AV248" s="241"/>
      <c r="AW248" s="241"/>
      <c r="AX248" s="241"/>
      <c r="AY248" s="241"/>
      <c r="AZ248" s="241"/>
      <c r="BA248" s="241"/>
      <c r="BB248" s="241"/>
      <c r="BC248" s="241"/>
      <c r="BD248" s="241"/>
      <c r="BE248" s="241"/>
      <c r="BF248" s="241"/>
      <c r="BG248" s="241"/>
      <c r="BH248" s="20"/>
      <c r="BI248" s="58"/>
      <c r="BJ248" s="58"/>
      <c r="BK248" s="247"/>
      <c r="BZ248" s="287"/>
      <c r="ET248" s="20" t="s">
        <v>665</v>
      </c>
      <c r="EU248" s="20" t="s">
        <v>663</v>
      </c>
      <c r="EV248" s="20"/>
    </row>
    <row r="249" spans="1:152" ht="15" customHeight="1">
      <c r="A249" s="20"/>
      <c r="B249" s="176"/>
      <c r="C249" s="613" t="s">
        <v>2658</v>
      </c>
      <c r="D249" s="614"/>
      <c r="E249" s="614"/>
      <c r="F249" s="614"/>
      <c r="G249" s="614"/>
      <c r="H249" s="614"/>
      <c r="I249" s="614"/>
      <c r="J249" s="614"/>
      <c r="K249" s="614"/>
      <c r="L249" s="615"/>
      <c r="M249" s="1451"/>
      <c r="N249" s="1451"/>
      <c r="O249" s="1451"/>
      <c r="P249" s="1451"/>
      <c r="Q249" s="1451"/>
      <c r="R249" s="1451"/>
      <c r="S249" s="1451"/>
      <c r="T249" s="1451"/>
      <c r="U249" s="1451"/>
      <c r="V249" s="1451"/>
      <c r="W249" s="1451"/>
      <c r="X249" s="1453" t="s">
        <v>2539</v>
      </c>
      <c r="Y249" s="1453"/>
      <c r="Z249" s="1476"/>
      <c r="AA249" s="1476"/>
      <c r="AB249" s="1476"/>
      <c r="AC249" s="1476"/>
      <c r="AD249" s="1476"/>
      <c r="AE249" s="1476"/>
      <c r="AF249" s="1476"/>
      <c r="AG249" s="1476"/>
      <c r="AH249" s="1476"/>
      <c r="AI249" s="1476"/>
      <c r="AJ249" s="1476"/>
      <c r="AK249" s="1476"/>
      <c r="AL249" s="1476"/>
      <c r="AM249" s="1477"/>
      <c r="AN249" s="20"/>
      <c r="AO249" s="175"/>
      <c r="AP249" s="20"/>
      <c r="AQ249" s="58"/>
      <c r="AR249" s="818" t="s">
        <v>3404</v>
      </c>
      <c r="AS249" s="819"/>
      <c r="AT249" s="933" t="s">
        <v>3194</v>
      </c>
      <c r="AU249" s="926"/>
      <c r="AV249" s="927"/>
      <c r="AW249" s="908" t="s">
        <v>3353</v>
      </c>
      <c r="AX249" s="908"/>
      <c r="AY249" s="908"/>
      <c r="AZ249" s="908"/>
      <c r="BA249" s="908"/>
      <c r="BB249" s="908"/>
      <c r="BC249" s="908"/>
      <c r="BD249" s="908"/>
      <c r="BE249" s="908"/>
      <c r="BF249" s="908"/>
      <c r="BG249" s="909"/>
      <c r="BH249" s="20"/>
      <c r="BK249" s="294"/>
      <c r="BL249" s="267" t="str">
        <f>IF(Z249="","",M249&amp;X249&amp;Z249)</f>
        <v/>
      </c>
      <c r="ET249" s="20" t="s">
        <v>666</v>
      </c>
      <c r="EU249" s="20" t="s">
        <v>664</v>
      </c>
      <c r="EV249" s="20"/>
    </row>
    <row r="250" spans="1:152" ht="15" customHeight="1">
      <c r="A250" s="20"/>
      <c r="B250" s="176"/>
      <c r="C250" s="616"/>
      <c r="D250" s="617"/>
      <c r="E250" s="617"/>
      <c r="F250" s="617"/>
      <c r="G250" s="617"/>
      <c r="H250" s="617"/>
      <c r="I250" s="617"/>
      <c r="J250" s="617"/>
      <c r="K250" s="617"/>
      <c r="L250" s="618"/>
      <c r="M250" s="1452"/>
      <c r="N250" s="1452"/>
      <c r="O250" s="1452"/>
      <c r="P250" s="1452"/>
      <c r="Q250" s="1452"/>
      <c r="R250" s="1452"/>
      <c r="S250" s="1452"/>
      <c r="T250" s="1452"/>
      <c r="U250" s="1452"/>
      <c r="V250" s="1452"/>
      <c r="W250" s="1452"/>
      <c r="X250" s="1454"/>
      <c r="Y250" s="1454"/>
      <c r="Z250" s="1478"/>
      <c r="AA250" s="1478"/>
      <c r="AB250" s="1478"/>
      <c r="AC250" s="1478"/>
      <c r="AD250" s="1478"/>
      <c r="AE250" s="1478"/>
      <c r="AF250" s="1478"/>
      <c r="AG250" s="1478"/>
      <c r="AH250" s="1478"/>
      <c r="AI250" s="1478"/>
      <c r="AJ250" s="1478"/>
      <c r="AK250" s="1478"/>
      <c r="AL250" s="1478"/>
      <c r="AM250" s="1479"/>
      <c r="AN250" s="20"/>
      <c r="AO250" s="175"/>
      <c r="AP250" s="20"/>
      <c r="AQ250" s="58"/>
      <c r="AR250" s="820" t="s">
        <v>3405</v>
      </c>
      <c r="AS250" s="821"/>
      <c r="AT250" s="928"/>
      <c r="AU250" s="806"/>
      <c r="AV250" s="929"/>
      <c r="AW250" s="814" t="s">
        <v>3357</v>
      </c>
      <c r="AX250" s="814"/>
      <c r="AY250" s="814"/>
      <c r="AZ250" s="814"/>
      <c r="BA250" s="814"/>
      <c r="BB250" s="814"/>
      <c r="BC250" s="814"/>
      <c r="BD250" s="814"/>
      <c r="BE250" s="814"/>
      <c r="BF250" s="814"/>
      <c r="BG250" s="815"/>
      <c r="BH250" s="20"/>
      <c r="BK250" s="294"/>
      <c r="ET250" s="20" t="s">
        <v>667</v>
      </c>
      <c r="EU250" s="20" t="s">
        <v>665</v>
      </c>
      <c r="EV250" s="20"/>
    </row>
    <row r="251" spans="1:152" ht="15" hidden="1" customHeight="1">
      <c r="A251" s="31"/>
      <c r="B251" s="176"/>
      <c r="C251" s="613" t="s">
        <v>2659</v>
      </c>
      <c r="D251" s="614"/>
      <c r="E251" s="614"/>
      <c r="F251" s="614"/>
      <c r="G251" s="614"/>
      <c r="H251" s="614"/>
      <c r="I251" s="614"/>
      <c r="J251" s="614"/>
      <c r="K251" s="614"/>
      <c r="L251" s="615"/>
      <c r="M251" s="1475" t="s">
        <v>2651</v>
      </c>
      <c r="N251" s="1475"/>
      <c r="O251" s="1475"/>
      <c r="P251" s="1475"/>
      <c r="Q251" s="1475" t="s">
        <v>2652</v>
      </c>
      <c r="R251" s="1475"/>
      <c r="S251" s="1475"/>
      <c r="T251" s="1475"/>
      <c r="U251" s="1475" t="s">
        <v>3196</v>
      </c>
      <c r="V251" s="1475"/>
      <c r="W251" s="1475"/>
      <c r="X251" s="1475" t="s">
        <v>3197</v>
      </c>
      <c r="Y251" s="1475"/>
      <c r="Z251" s="1475"/>
      <c r="AA251" s="1475" t="s">
        <v>3198</v>
      </c>
      <c r="AB251" s="1475"/>
      <c r="AC251" s="1475"/>
      <c r="AD251" s="1475" t="s">
        <v>3199</v>
      </c>
      <c r="AE251" s="1475"/>
      <c r="AF251" s="1475"/>
      <c r="AG251" s="1475"/>
      <c r="AH251" s="1475" t="s">
        <v>3200</v>
      </c>
      <c r="AI251" s="1475"/>
      <c r="AJ251" s="1475"/>
      <c r="AK251" s="1475"/>
      <c r="AL251" s="1475"/>
      <c r="AM251" s="1475"/>
      <c r="AN251" s="20"/>
      <c r="AO251" s="175"/>
      <c r="AP251" s="20"/>
      <c r="AQ251" s="58"/>
      <c r="AR251" s="536"/>
      <c r="AS251" s="241"/>
      <c r="AT251" s="928"/>
      <c r="AU251" s="806"/>
      <c r="AV251" s="929"/>
      <c r="AW251" s="241"/>
      <c r="AX251" s="241"/>
      <c r="AY251" s="241"/>
      <c r="AZ251" s="241"/>
      <c r="BA251" s="241"/>
      <c r="BB251" s="241"/>
      <c r="BC251" s="241"/>
      <c r="BD251" s="241"/>
      <c r="BE251" s="241"/>
      <c r="BF251" s="241"/>
      <c r="BG251" s="537"/>
      <c r="BK251" s="294"/>
      <c r="ET251" s="20" t="s">
        <v>668</v>
      </c>
      <c r="EU251" s="20" t="s">
        <v>666</v>
      </c>
      <c r="EV251" s="20"/>
    </row>
    <row r="252" spans="1:152" ht="15" hidden="1" customHeight="1">
      <c r="A252" s="31"/>
      <c r="B252" s="176"/>
      <c r="C252" s="616"/>
      <c r="D252" s="617"/>
      <c r="E252" s="617"/>
      <c r="F252" s="617"/>
      <c r="G252" s="617"/>
      <c r="H252" s="617"/>
      <c r="I252" s="617"/>
      <c r="J252" s="617"/>
      <c r="K252" s="617"/>
      <c r="L252" s="618"/>
      <c r="M252" s="1475"/>
      <c r="N252" s="1475"/>
      <c r="O252" s="1475"/>
      <c r="P252" s="1475"/>
      <c r="Q252" s="1475"/>
      <c r="R252" s="1475"/>
      <c r="S252" s="1475"/>
      <c r="T252" s="1475"/>
      <c r="U252" s="1475"/>
      <c r="V252" s="1475"/>
      <c r="W252" s="1475"/>
      <c r="X252" s="1475"/>
      <c r="Y252" s="1475"/>
      <c r="Z252" s="1475"/>
      <c r="AA252" s="1475"/>
      <c r="AB252" s="1475"/>
      <c r="AC252" s="1475"/>
      <c r="AD252" s="1475"/>
      <c r="AE252" s="1475"/>
      <c r="AF252" s="1475"/>
      <c r="AG252" s="1475"/>
      <c r="AH252" s="1475"/>
      <c r="AI252" s="1475"/>
      <c r="AJ252" s="1475"/>
      <c r="AK252" s="1475"/>
      <c r="AL252" s="1475"/>
      <c r="AM252" s="1475"/>
      <c r="AN252" s="20"/>
      <c r="AO252" s="175"/>
      <c r="AP252" s="20"/>
      <c r="AQ252" s="58"/>
      <c r="AR252" s="536"/>
      <c r="AS252" s="241"/>
      <c r="AT252" s="928"/>
      <c r="AU252" s="806"/>
      <c r="AV252" s="929"/>
      <c r="AW252" s="241"/>
      <c r="AX252" s="241"/>
      <c r="AY252" s="241"/>
      <c r="AZ252" s="241"/>
      <c r="BA252" s="241"/>
      <c r="BB252" s="241"/>
      <c r="BC252" s="241"/>
      <c r="BD252" s="241"/>
      <c r="BE252" s="241"/>
      <c r="BF252" s="241"/>
      <c r="BG252" s="537"/>
      <c r="BK252" s="294"/>
      <c r="ET252" s="20" t="s">
        <v>669</v>
      </c>
      <c r="EU252" s="20" t="s">
        <v>667</v>
      </c>
      <c r="EV252" s="20"/>
    </row>
    <row r="253" spans="1:152" ht="15" customHeight="1">
      <c r="A253" s="20"/>
      <c r="B253" s="176"/>
      <c r="C253" s="1519" t="s">
        <v>3029</v>
      </c>
      <c r="D253" s="1520"/>
      <c r="E253" s="1520"/>
      <c r="F253" s="1520"/>
      <c r="G253" s="1520"/>
      <c r="H253" s="1520"/>
      <c r="I253" s="1520"/>
      <c r="J253" s="1520"/>
      <c r="K253" s="1520"/>
      <c r="L253" s="1521"/>
      <c r="M253" s="1517" t="s">
        <v>2593</v>
      </c>
      <c r="N253" s="1517"/>
      <c r="O253" s="1517"/>
      <c r="P253" s="1516" t="s">
        <v>3410</v>
      </c>
      <c r="Q253" s="1517" t="s">
        <v>3415</v>
      </c>
      <c r="R253" s="1517"/>
      <c r="S253" s="1517"/>
      <c r="T253" s="1297"/>
      <c r="U253" s="1297"/>
      <c r="V253" s="1297"/>
      <c r="W253" s="1297"/>
      <c r="X253" s="1297"/>
      <c r="Y253" s="1297"/>
      <c r="Z253" s="1209"/>
      <c r="AA253" s="1209"/>
      <c r="AB253" s="1209"/>
      <c r="AC253" s="1209"/>
      <c r="AD253" s="1209"/>
      <c r="AE253" s="1209"/>
      <c r="AF253" s="1209"/>
      <c r="AG253" s="1209"/>
      <c r="AH253" s="1209"/>
      <c r="AI253" s="1209"/>
      <c r="AJ253" s="1209"/>
      <c r="AK253" s="1209"/>
      <c r="AL253" s="1209"/>
      <c r="AM253" s="1210"/>
      <c r="AN253" s="20"/>
      <c r="AO253" s="175"/>
      <c r="AP253" s="20"/>
      <c r="AQ253" s="58"/>
      <c r="AR253" s="820" t="s">
        <v>3406</v>
      </c>
      <c r="AS253" s="821"/>
      <c r="AT253" s="928"/>
      <c r="AU253" s="806"/>
      <c r="AV253" s="929"/>
      <c r="AW253" s="814" t="s">
        <v>3358</v>
      </c>
      <c r="AX253" s="814"/>
      <c r="AY253" s="814"/>
      <c r="AZ253" s="814"/>
      <c r="BA253" s="814"/>
      <c r="BB253" s="814"/>
      <c r="BC253" s="814"/>
      <c r="BD253" s="814"/>
      <c r="BE253" s="814"/>
      <c r="BF253" s="814"/>
      <c r="BG253" s="815"/>
      <c r="BH253" s="20"/>
      <c r="BK253" s="294"/>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T253" s="20" t="s">
        <v>670</v>
      </c>
      <c r="EU253" s="20" t="s">
        <v>668</v>
      </c>
      <c r="EV253" s="20"/>
    </row>
    <row r="254" spans="1:152" ht="15" customHeight="1">
      <c r="A254" s="20"/>
      <c r="B254" s="176"/>
      <c r="C254" s="1522"/>
      <c r="D254" s="1523"/>
      <c r="E254" s="1523"/>
      <c r="F254" s="1523"/>
      <c r="G254" s="1523"/>
      <c r="H254" s="1523"/>
      <c r="I254" s="1523"/>
      <c r="J254" s="1523"/>
      <c r="K254" s="1523"/>
      <c r="L254" s="1524"/>
      <c r="M254" s="1518"/>
      <c r="N254" s="1518"/>
      <c r="O254" s="1518"/>
      <c r="P254" s="1233"/>
      <c r="Q254" s="1518"/>
      <c r="R254" s="1518"/>
      <c r="S254" s="1518"/>
      <c r="T254" s="1299"/>
      <c r="U254" s="1299"/>
      <c r="V254" s="1299"/>
      <c r="W254" s="1299"/>
      <c r="X254" s="1299"/>
      <c r="Y254" s="1299"/>
      <c r="Z254" s="1211"/>
      <c r="AA254" s="1211"/>
      <c r="AB254" s="1211"/>
      <c r="AC254" s="1211"/>
      <c r="AD254" s="1211"/>
      <c r="AE254" s="1211"/>
      <c r="AF254" s="1211"/>
      <c r="AG254" s="1211"/>
      <c r="AH254" s="1211"/>
      <c r="AI254" s="1211"/>
      <c r="AJ254" s="1211"/>
      <c r="AK254" s="1211"/>
      <c r="AL254" s="1211"/>
      <c r="AM254" s="1212"/>
      <c r="AN254" s="20"/>
      <c r="AO254" s="175"/>
      <c r="AP254" s="20"/>
      <c r="AQ254" s="58"/>
      <c r="AR254" s="820" t="s">
        <v>3407</v>
      </c>
      <c r="AS254" s="821"/>
      <c r="AT254" s="928"/>
      <c r="AU254" s="806"/>
      <c r="AV254" s="929"/>
      <c r="AW254" s="814" t="s">
        <v>3359</v>
      </c>
      <c r="AX254" s="814"/>
      <c r="AY254" s="814"/>
      <c r="AZ254" s="814"/>
      <c r="BA254" s="814"/>
      <c r="BB254" s="814"/>
      <c r="BC254" s="814"/>
      <c r="BD254" s="814"/>
      <c r="BE254" s="814"/>
      <c r="BF254" s="814"/>
      <c r="BG254" s="815"/>
      <c r="BK254" s="294"/>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T254" s="20" t="s">
        <v>671</v>
      </c>
      <c r="EU254" s="20" t="s">
        <v>669</v>
      </c>
      <c r="EV254" s="20"/>
    </row>
    <row r="255" spans="1:152" ht="15" customHeight="1" thickBot="1">
      <c r="A255" s="20"/>
      <c r="B255" s="176"/>
      <c r="C255" s="1522"/>
      <c r="D255" s="1523"/>
      <c r="E255" s="1523"/>
      <c r="F255" s="1523"/>
      <c r="G255" s="1523"/>
      <c r="H255" s="1523"/>
      <c r="I255" s="1523"/>
      <c r="J255" s="1523"/>
      <c r="K255" s="1523"/>
      <c r="L255" s="1524"/>
      <c r="M255" s="1528" t="s">
        <v>3543</v>
      </c>
      <c r="N255" s="1529"/>
      <c r="O255" s="1529"/>
      <c r="P255" s="1529"/>
      <c r="Q255" s="1529"/>
      <c r="R255" s="1529"/>
      <c r="S255" s="1529"/>
      <c r="T255" s="1529"/>
      <c r="U255" s="1529"/>
      <c r="V255" s="1529"/>
      <c r="W255" s="1529"/>
      <c r="X255" s="1529"/>
      <c r="Y255" s="1529"/>
      <c r="Z255" s="1529"/>
      <c r="AA255" s="1529"/>
      <c r="AB255" s="1529"/>
      <c r="AC255" s="1529"/>
      <c r="AD255" s="1529"/>
      <c r="AE255" s="1529"/>
      <c r="AF255" s="1529"/>
      <c r="AG255" s="1529"/>
      <c r="AH255" s="1529"/>
      <c r="AI255" s="1529"/>
      <c r="AJ255" s="1529"/>
      <c r="AK255" s="1529"/>
      <c r="AL255" s="1529"/>
      <c r="AM255" s="1530"/>
      <c r="AN255" s="20"/>
      <c r="AO255" s="175"/>
      <c r="AP255" s="20"/>
      <c r="AQ255" s="58"/>
      <c r="AR255" s="906" t="s">
        <v>3408</v>
      </c>
      <c r="AS255" s="907"/>
      <c r="AT255" s="930"/>
      <c r="AU255" s="931"/>
      <c r="AV255" s="932"/>
      <c r="AW255" s="816" t="s">
        <v>3354</v>
      </c>
      <c r="AX255" s="816"/>
      <c r="AY255" s="816"/>
      <c r="AZ255" s="816"/>
      <c r="BA255" s="816"/>
      <c r="BB255" s="816"/>
      <c r="BC255" s="816"/>
      <c r="BD255" s="816"/>
      <c r="BE255" s="816"/>
      <c r="BF255" s="816"/>
      <c r="BG255" s="817"/>
      <c r="BK255" s="294"/>
      <c r="CA255" s="35"/>
      <c r="CB255" s="35"/>
      <c r="CC255" s="35"/>
      <c r="CD255" s="35"/>
      <c r="CE255" s="35"/>
      <c r="CF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T255" s="20" t="s">
        <v>664</v>
      </c>
      <c r="EU255" s="20" t="s">
        <v>662</v>
      </c>
      <c r="EV255" s="20"/>
    </row>
    <row r="256" spans="1:152" ht="15" customHeight="1">
      <c r="A256" s="20"/>
      <c r="B256" s="176"/>
      <c r="C256" s="1522"/>
      <c r="D256" s="1523"/>
      <c r="E256" s="1523"/>
      <c r="F256" s="1523"/>
      <c r="G256" s="1523"/>
      <c r="H256" s="1523"/>
      <c r="I256" s="1523"/>
      <c r="J256" s="1523"/>
      <c r="K256" s="1523"/>
      <c r="L256" s="1524"/>
      <c r="M256" s="1457" t="s">
        <v>3546</v>
      </c>
      <c r="N256" s="1161"/>
      <c r="O256" s="1161"/>
      <c r="P256" s="1161"/>
      <c r="Q256" s="1161"/>
      <c r="R256" s="1161"/>
      <c r="S256" s="1161"/>
      <c r="T256" s="1161"/>
      <c r="U256" s="1161"/>
      <c r="V256" s="1161"/>
      <c r="W256" s="1161"/>
      <c r="X256" s="1046" t="s">
        <v>3544</v>
      </c>
      <c r="Y256" s="1455"/>
      <c r="Z256" s="1459" t="s">
        <v>2595</v>
      </c>
      <c r="AA256" s="1459"/>
      <c r="AB256" s="1459"/>
      <c r="AC256" s="1459" t="s">
        <v>2596</v>
      </c>
      <c r="AD256" s="1459"/>
      <c r="AE256" s="1459" t="s">
        <v>2609</v>
      </c>
      <c r="AF256" s="1459"/>
      <c r="AG256" s="1461" t="s">
        <v>3201</v>
      </c>
      <c r="AH256" s="1420"/>
      <c r="AI256" s="1531"/>
      <c r="AJ256" s="1531"/>
      <c r="AK256" s="1531"/>
      <c r="AL256" s="1533" t="s">
        <v>3202</v>
      </c>
      <c r="AM256" s="1534"/>
      <c r="AN256" s="20"/>
      <c r="AO256" s="175"/>
      <c r="AP256" s="20"/>
      <c r="AQ256" s="58"/>
      <c r="AT256" s="265"/>
      <c r="AU256" s="265"/>
      <c r="AV256" s="265"/>
      <c r="BK256" s="294"/>
      <c r="BL256" s="17" t="str">
        <f>IF($Q$253="☑有",Z256&amp;AC256&amp;AE256,"")</f>
        <v/>
      </c>
      <c r="CA256" s="35"/>
      <c r="CB256" s="35"/>
      <c r="CC256" s="35"/>
      <c r="CD256" s="35"/>
      <c r="CE256" s="35"/>
      <c r="CF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T256" s="20" t="s">
        <v>665</v>
      </c>
      <c r="EU256" s="20" t="s">
        <v>663</v>
      </c>
      <c r="EV256" s="20"/>
    </row>
    <row r="257" spans="1:152" ht="15" customHeight="1">
      <c r="A257" s="20"/>
      <c r="B257" s="176"/>
      <c r="C257" s="1525"/>
      <c r="D257" s="1526"/>
      <c r="E257" s="1526"/>
      <c r="F257" s="1526"/>
      <c r="G257" s="1526"/>
      <c r="H257" s="1526"/>
      <c r="I257" s="1526"/>
      <c r="J257" s="1526"/>
      <c r="K257" s="1526"/>
      <c r="L257" s="1527"/>
      <c r="M257" s="1458" t="s">
        <v>3549</v>
      </c>
      <c r="N257" s="1164"/>
      <c r="O257" s="1164"/>
      <c r="P257" s="1164"/>
      <c r="Q257" s="1164"/>
      <c r="R257" s="1164"/>
      <c r="S257" s="1164"/>
      <c r="T257" s="1164"/>
      <c r="U257" s="1164"/>
      <c r="V257" s="1164"/>
      <c r="W257" s="1164"/>
      <c r="X257" s="1456"/>
      <c r="Y257" s="1456"/>
      <c r="Z257" s="1460"/>
      <c r="AA257" s="1460"/>
      <c r="AB257" s="1460"/>
      <c r="AC257" s="1460"/>
      <c r="AD257" s="1460"/>
      <c r="AE257" s="1460"/>
      <c r="AF257" s="1460"/>
      <c r="AG257" s="1423"/>
      <c r="AH257" s="1423"/>
      <c r="AI257" s="1532"/>
      <c r="AJ257" s="1532"/>
      <c r="AK257" s="1532"/>
      <c r="AL257" s="1535"/>
      <c r="AM257" s="1536"/>
      <c r="AN257" s="20"/>
      <c r="AO257" s="175"/>
      <c r="AP257" s="20"/>
      <c r="AQ257" s="58"/>
      <c r="AR257" s="20"/>
      <c r="AS257" s="20"/>
      <c r="AT257" s="20"/>
      <c r="AU257" s="20"/>
      <c r="AV257" s="20"/>
      <c r="AW257" s="242"/>
      <c r="AX257" s="242"/>
      <c r="AY257" s="242"/>
      <c r="AZ257" s="242"/>
      <c r="BA257" s="242"/>
      <c r="BB257" s="242"/>
      <c r="BC257" s="242"/>
      <c r="BD257" s="242"/>
      <c r="BE257" s="242"/>
      <c r="BF257" s="242"/>
      <c r="BG257" s="242"/>
      <c r="BK257" s="294"/>
      <c r="BL257" s="17" t="str">
        <f>IF($Q$253="☑有",AI256&amp;AL256,"万円")</f>
        <v>万円</v>
      </c>
      <c r="CA257" s="35"/>
      <c r="CB257" s="35"/>
      <c r="CC257" s="35"/>
      <c r="CD257" s="35"/>
      <c r="CE257" s="35"/>
      <c r="CF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T257" s="20" t="s">
        <v>666</v>
      </c>
      <c r="EU257" s="20" t="s">
        <v>664</v>
      </c>
      <c r="EV257" s="20"/>
    </row>
    <row r="258" spans="1:152" ht="15" hidden="1" customHeight="1">
      <c r="A258" s="31"/>
      <c r="B258" s="176"/>
      <c r="C258" s="1519" t="s">
        <v>3203</v>
      </c>
      <c r="D258" s="1540"/>
      <c r="E258" s="1540"/>
      <c r="F258" s="1540"/>
      <c r="G258" s="1540"/>
      <c r="H258" s="1540"/>
      <c r="I258" s="1540"/>
      <c r="J258" s="1540"/>
      <c r="K258" s="1540"/>
      <c r="L258" s="1541"/>
      <c r="M258" s="1542"/>
      <c r="N258" s="1543"/>
      <c r="O258" s="1543"/>
      <c r="P258" s="1543"/>
      <c r="Q258" s="1543"/>
      <c r="R258" s="1543"/>
      <c r="S258" s="1543"/>
      <c r="T258" s="1543"/>
      <c r="U258" s="1543"/>
      <c r="V258" s="833" t="s">
        <v>3204</v>
      </c>
      <c r="W258" s="834"/>
      <c r="X258" s="834"/>
      <c r="Y258" s="834"/>
      <c r="Z258" s="834"/>
      <c r="AA258" s="834"/>
      <c r="AB258" s="834"/>
      <c r="AC258" s="834"/>
      <c r="AD258" s="834"/>
      <c r="AE258" s="834"/>
      <c r="AF258" s="834"/>
      <c r="AG258" s="834"/>
      <c r="AH258" s="834"/>
      <c r="AI258" s="834"/>
      <c r="AJ258" s="834"/>
      <c r="AK258" s="834"/>
      <c r="AL258" s="834"/>
      <c r="AM258" s="835"/>
      <c r="AN258" s="20"/>
      <c r="AO258" s="175"/>
      <c r="AP258" s="20"/>
      <c r="AQ258" s="58"/>
      <c r="AR258" s="20"/>
      <c r="AS258" s="20"/>
      <c r="AT258" s="20"/>
      <c r="AU258" s="20"/>
      <c r="AV258" s="20"/>
      <c r="AW258" s="242"/>
      <c r="AX258" s="242"/>
      <c r="AY258" s="242"/>
      <c r="AZ258" s="242"/>
      <c r="BA258" s="242"/>
      <c r="BB258" s="242"/>
      <c r="BC258" s="242"/>
      <c r="BD258" s="242"/>
      <c r="BE258" s="242"/>
      <c r="BF258" s="242"/>
      <c r="BG258" s="242"/>
      <c r="BI258" s="58"/>
      <c r="BJ258" s="58"/>
      <c r="BK258" s="247"/>
      <c r="BZ258" s="287"/>
      <c r="CA258" s="35"/>
      <c r="CB258" s="35"/>
      <c r="CC258" s="35"/>
      <c r="CD258" s="35"/>
      <c r="CE258" s="35"/>
      <c r="CF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T258" s="20" t="s">
        <v>667</v>
      </c>
      <c r="EU258" s="20" t="s">
        <v>665</v>
      </c>
      <c r="EV258" s="20"/>
    </row>
    <row r="259" spans="1:152" ht="30" hidden="1" customHeight="1">
      <c r="A259" s="31"/>
      <c r="B259" s="176"/>
      <c r="C259" s="866" t="s">
        <v>3205</v>
      </c>
      <c r="D259" s="867"/>
      <c r="E259" s="867"/>
      <c r="F259" s="867"/>
      <c r="G259" s="867"/>
      <c r="H259" s="867"/>
      <c r="I259" s="867"/>
      <c r="J259" s="867"/>
      <c r="K259" s="867"/>
      <c r="L259" s="867"/>
      <c r="M259" s="890" t="s">
        <v>3206</v>
      </c>
      <c r="N259" s="891"/>
      <c r="O259" s="891"/>
      <c r="P259" s="891"/>
      <c r="Q259" s="892"/>
      <c r="R259" s="893"/>
      <c r="S259" s="893"/>
      <c r="T259" s="893"/>
      <c r="U259" s="893"/>
      <c r="V259" s="893"/>
      <c r="W259" s="879" t="s">
        <v>3207</v>
      </c>
      <c r="X259" s="880"/>
      <c r="Y259" s="880"/>
      <c r="Z259" s="880"/>
      <c r="AA259" s="880"/>
      <c r="AB259" s="881"/>
      <c r="AC259" s="1448"/>
      <c r="AD259" s="1449"/>
      <c r="AE259" s="1449"/>
      <c r="AF259" s="1449"/>
      <c r="AG259" s="1449"/>
      <c r="AH259" s="1449"/>
      <c r="AI259" s="1449"/>
      <c r="AJ259" s="1449"/>
      <c r="AK259" s="1449"/>
      <c r="AL259" s="1449"/>
      <c r="AM259" s="1450"/>
      <c r="AN259" s="20"/>
      <c r="AO259" s="175"/>
      <c r="AP259" s="20"/>
      <c r="AQ259" s="58"/>
      <c r="AR259" s="20"/>
      <c r="AS259" s="20"/>
      <c r="AT259" s="20"/>
      <c r="AU259" s="20"/>
      <c r="AV259" s="20"/>
      <c r="AW259" s="242"/>
      <c r="AX259" s="242"/>
      <c r="AY259" s="242"/>
      <c r="AZ259" s="242"/>
      <c r="BA259" s="242"/>
      <c r="BB259" s="242"/>
      <c r="BC259" s="242"/>
      <c r="BD259" s="242"/>
      <c r="BE259" s="242"/>
      <c r="BF259" s="242"/>
      <c r="BG259" s="242"/>
      <c r="BI259" s="58"/>
      <c r="BJ259" s="58"/>
      <c r="BK259" s="247"/>
      <c r="BZ259" s="287"/>
      <c r="CA259" s="35"/>
      <c r="CB259" s="35"/>
      <c r="CC259" s="35"/>
      <c r="CD259" s="35"/>
      <c r="CE259" s="35"/>
      <c r="CF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T259" s="20" t="s">
        <v>668</v>
      </c>
      <c r="EU259" s="20" t="s">
        <v>666</v>
      </c>
      <c r="EV259" s="20"/>
    </row>
    <row r="260" spans="1:152" ht="15" customHeight="1">
      <c r="A260" s="20"/>
      <c r="B260" s="176"/>
      <c r="C260" s="894" t="s">
        <v>2920</v>
      </c>
      <c r="D260" s="895"/>
      <c r="E260" s="895"/>
      <c r="F260" s="896"/>
      <c r="G260" s="873" t="s">
        <v>2921</v>
      </c>
      <c r="H260" s="873"/>
      <c r="I260" s="874"/>
      <c r="J260" s="879" t="s">
        <v>2931</v>
      </c>
      <c r="K260" s="880"/>
      <c r="L260" s="881"/>
      <c r="M260" s="863"/>
      <c r="N260" s="864"/>
      <c r="O260" s="864"/>
      <c r="P260" s="864"/>
      <c r="Q260" s="864"/>
      <c r="R260" s="864"/>
      <c r="S260" s="864"/>
      <c r="T260" s="864"/>
      <c r="U260" s="865"/>
      <c r="V260" s="882" t="s">
        <v>2932</v>
      </c>
      <c r="W260" s="883"/>
      <c r="X260" s="883"/>
      <c r="Y260" s="883"/>
      <c r="Z260" s="883"/>
      <c r="AA260" s="883"/>
      <c r="AB260" s="883"/>
      <c r="AC260" s="883"/>
      <c r="AD260" s="883"/>
      <c r="AE260" s="883"/>
      <c r="AF260" s="883"/>
      <c r="AG260" s="883"/>
      <c r="AH260" s="883"/>
      <c r="AI260" s="883"/>
      <c r="AJ260" s="883"/>
      <c r="AK260" s="883"/>
      <c r="AL260" s="883"/>
      <c r="AM260" s="884"/>
      <c r="AN260" s="20"/>
      <c r="AO260" s="175"/>
      <c r="AP260" s="20"/>
      <c r="AQ260" s="58"/>
      <c r="AR260" s="20"/>
      <c r="AS260" s="20"/>
      <c r="AT260" s="20"/>
      <c r="AU260" s="20"/>
      <c r="AV260" s="20"/>
      <c r="AW260" s="242"/>
      <c r="AX260" s="242"/>
      <c r="AY260" s="242"/>
      <c r="AZ260" s="242"/>
      <c r="BA260" s="242"/>
      <c r="BB260" s="242"/>
      <c r="BC260" s="242"/>
      <c r="BD260" s="242"/>
      <c r="BE260" s="242"/>
      <c r="BF260" s="242"/>
      <c r="BG260" s="242"/>
      <c r="BI260" s="58"/>
      <c r="BJ260" s="58"/>
      <c r="BK260" s="247"/>
      <c r="BL260" s="3"/>
      <c r="BZ260" s="287"/>
      <c r="CA260" s="35"/>
      <c r="CB260" s="35"/>
      <c r="CC260" s="35"/>
      <c r="CD260" s="35"/>
      <c r="CE260" s="35"/>
      <c r="CF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T260" s="20" t="s">
        <v>669</v>
      </c>
      <c r="EU260" s="20" t="s">
        <v>667</v>
      </c>
      <c r="EV260" s="20"/>
    </row>
    <row r="261" spans="1:152" ht="15" customHeight="1">
      <c r="A261" s="20"/>
      <c r="B261" s="176"/>
      <c r="C261" s="897"/>
      <c r="D261" s="898"/>
      <c r="E261" s="898"/>
      <c r="F261" s="899"/>
      <c r="G261" s="875"/>
      <c r="H261" s="875"/>
      <c r="I261" s="876"/>
      <c r="J261" s="868" t="s">
        <v>2922</v>
      </c>
      <c r="K261" s="868"/>
      <c r="L261" s="869"/>
      <c r="M261" s="888"/>
      <c r="N261" s="888"/>
      <c r="O261" s="888"/>
      <c r="P261" s="888"/>
      <c r="Q261" s="888"/>
      <c r="R261" s="888"/>
      <c r="S261" s="888"/>
      <c r="T261" s="888"/>
      <c r="U261" s="889"/>
      <c r="V261" s="885"/>
      <c r="W261" s="886"/>
      <c r="X261" s="886"/>
      <c r="Y261" s="886"/>
      <c r="Z261" s="886"/>
      <c r="AA261" s="886"/>
      <c r="AB261" s="886"/>
      <c r="AC261" s="886"/>
      <c r="AD261" s="886"/>
      <c r="AE261" s="886"/>
      <c r="AF261" s="886"/>
      <c r="AG261" s="886"/>
      <c r="AH261" s="886"/>
      <c r="AI261" s="886"/>
      <c r="AJ261" s="886"/>
      <c r="AK261" s="886"/>
      <c r="AL261" s="886"/>
      <c r="AM261" s="887"/>
      <c r="AN261" s="20"/>
      <c r="AO261" s="175"/>
      <c r="AP261" s="20"/>
      <c r="AQ261" s="58"/>
      <c r="AR261" s="20"/>
      <c r="AS261" s="20"/>
      <c r="AT261" s="20"/>
      <c r="AU261" s="20"/>
      <c r="AV261" s="20"/>
      <c r="AW261" s="20"/>
      <c r="AX261" s="20"/>
      <c r="AY261" s="20"/>
      <c r="AZ261" s="20"/>
      <c r="BA261" s="20"/>
      <c r="BB261" s="20"/>
      <c r="BC261" s="20"/>
      <c r="BD261" s="20"/>
      <c r="BE261" s="20"/>
      <c r="BF261" s="20"/>
      <c r="BG261" s="20"/>
      <c r="BI261" s="58"/>
      <c r="BJ261" s="58"/>
      <c r="BK261" s="247"/>
      <c r="BL261" s="3" t="str">
        <f>IF(M262="選択　▼","",M262)</f>
        <v/>
      </c>
      <c r="BZ261" s="287"/>
      <c r="CA261" s="35"/>
      <c r="CB261" s="35"/>
      <c r="CC261" s="35"/>
      <c r="CD261" s="35"/>
      <c r="CE261" s="35"/>
      <c r="CF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T261" s="20" t="s">
        <v>678</v>
      </c>
      <c r="EU261" s="20" t="s">
        <v>676</v>
      </c>
      <c r="EV261" s="20"/>
    </row>
    <row r="262" spans="1:152" ht="15" customHeight="1">
      <c r="A262" s="20"/>
      <c r="B262" s="176"/>
      <c r="C262" s="897"/>
      <c r="D262" s="898"/>
      <c r="E262" s="898"/>
      <c r="F262" s="899"/>
      <c r="G262" s="875"/>
      <c r="H262" s="875"/>
      <c r="I262" s="876"/>
      <c r="J262" s="868" t="s">
        <v>2923</v>
      </c>
      <c r="K262" s="868"/>
      <c r="L262" s="869"/>
      <c r="M262" s="828" t="s">
        <v>2434</v>
      </c>
      <c r="N262" s="828"/>
      <c r="O262" s="828"/>
      <c r="P262" s="829"/>
      <c r="Q262" s="857"/>
      <c r="R262" s="858"/>
      <c r="S262" s="858"/>
      <c r="T262" s="858"/>
      <c r="U262" s="859"/>
      <c r="V262" s="841" t="s">
        <v>2925</v>
      </c>
      <c r="W262" s="842"/>
      <c r="X262" s="843"/>
      <c r="Y262" s="844" t="s">
        <v>2924</v>
      </c>
      <c r="Z262" s="845"/>
      <c r="AA262" s="846"/>
      <c r="AB262" s="847"/>
      <c r="AC262" s="847"/>
      <c r="AD262" s="848"/>
      <c r="AE262" s="157" t="s">
        <v>77</v>
      </c>
      <c r="AF262" s="849"/>
      <c r="AG262" s="848"/>
      <c r="AH262" s="157" t="s">
        <v>78</v>
      </c>
      <c r="AI262" s="849"/>
      <c r="AJ262" s="848"/>
      <c r="AK262" s="850" t="s">
        <v>79</v>
      </c>
      <c r="AL262" s="851"/>
      <c r="AM262" s="852"/>
      <c r="AN262" s="20"/>
      <c r="AO262" s="175"/>
      <c r="AP262" s="20"/>
      <c r="AQ262" s="58"/>
      <c r="AR262" s="20"/>
      <c r="AS262" s="20"/>
      <c r="AT262" s="20"/>
      <c r="AU262" s="20"/>
      <c r="AV262" s="20"/>
      <c r="AW262" s="20"/>
      <c r="AX262" s="20"/>
      <c r="AY262" s="20"/>
      <c r="AZ262" s="20"/>
      <c r="BA262" s="20"/>
      <c r="BB262" s="20"/>
      <c r="BC262" s="20"/>
      <c r="BD262" s="20"/>
      <c r="BE262" s="20"/>
      <c r="BF262" s="20"/>
      <c r="BG262" s="20"/>
      <c r="BI262" s="58"/>
      <c r="BJ262" s="58"/>
      <c r="BK262" s="247"/>
      <c r="BL262" s="3" t="str">
        <f>IF(AI262="","",AB262&amp;AE262&amp;AF262&amp;AH262&amp;AI262&amp;AK262)</f>
        <v/>
      </c>
      <c r="BZ262" s="287"/>
      <c r="CA262" s="35"/>
      <c r="CB262" s="35"/>
      <c r="CC262" s="35"/>
      <c r="CD262" s="35"/>
      <c r="CE262" s="35"/>
      <c r="CF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T262" s="20" t="s">
        <v>679</v>
      </c>
      <c r="EU262" s="20" t="s">
        <v>677</v>
      </c>
      <c r="EV262" s="20"/>
    </row>
    <row r="263" spans="1:152" ht="15" customHeight="1">
      <c r="A263" s="20"/>
      <c r="B263" s="176"/>
      <c r="C263" s="897"/>
      <c r="D263" s="898"/>
      <c r="E263" s="898"/>
      <c r="F263" s="899"/>
      <c r="G263" s="875"/>
      <c r="H263" s="875"/>
      <c r="I263" s="876"/>
      <c r="J263" s="868" t="s">
        <v>2927</v>
      </c>
      <c r="K263" s="868"/>
      <c r="L263" s="869"/>
      <c r="M263" s="847"/>
      <c r="N263" s="848"/>
      <c r="O263" s="166" t="s">
        <v>60</v>
      </c>
      <c r="P263" s="849"/>
      <c r="Q263" s="847"/>
      <c r="R263" s="847"/>
      <c r="S263" s="860" t="s">
        <v>2930</v>
      </c>
      <c r="T263" s="861"/>
      <c r="U263" s="861"/>
      <c r="V263" s="862"/>
      <c r="W263" s="863"/>
      <c r="X263" s="864"/>
      <c r="Y263" s="864"/>
      <c r="Z263" s="864"/>
      <c r="AA263" s="864"/>
      <c r="AB263" s="864"/>
      <c r="AC263" s="864"/>
      <c r="AD263" s="864"/>
      <c r="AE263" s="864"/>
      <c r="AF263" s="864"/>
      <c r="AG263" s="864"/>
      <c r="AH263" s="864"/>
      <c r="AI263" s="864"/>
      <c r="AJ263" s="864"/>
      <c r="AK263" s="864"/>
      <c r="AL263" s="864"/>
      <c r="AM263" s="865"/>
      <c r="AN263" s="20"/>
      <c r="AO263" s="175"/>
      <c r="AP263" s="20"/>
      <c r="AQ263" s="58"/>
      <c r="AR263" s="20"/>
      <c r="AS263" s="20"/>
      <c r="AT263" s="20"/>
      <c r="AU263" s="20"/>
      <c r="AV263" s="20"/>
      <c r="AW263" s="20"/>
      <c r="AX263" s="20"/>
      <c r="AY263" s="20"/>
      <c r="AZ263" s="20"/>
      <c r="BA263" s="20"/>
      <c r="BB263" s="20"/>
      <c r="BC263" s="20"/>
      <c r="BD263" s="20"/>
      <c r="BE263" s="20"/>
      <c r="BF263" s="20"/>
      <c r="BG263" s="20"/>
      <c r="BI263" s="58"/>
      <c r="BJ263" s="58"/>
      <c r="BK263" s="247"/>
      <c r="BL263" s="3" t="str">
        <f>IF(P263="","",M263&amp;O263&amp;P263)</f>
        <v/>
      </c>
      <c r="BZ263" s="287"/>
      <c r="CA263" s="35"/>
      <c r="CB263" s="35"/>
      <c r="CC263" s="35"/>
      <c r="CD263" s="35"/>
      <c r="CE263" s="35"/>
      <c r="CF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T263" s="20" t="s">
        <v>680</v>
      </c>
      <c r="EU263" s="20" t="s">
        <v>678</v>
      </c>
      <c r="EV263" s="20"/>
    </row>
    <row r="264" spans="1:152" ht="15" customHeight="1">
      <c r="A264" s="20"/>
      <c r="B264" s="176"/>
      <c r="C264" s="897"/>
      <c r="D264" s="898"/>
      <c r="E264" s="898"/>
      <c r="F264" s="899"/>
      <c r="G264" s="875"/>
      <c r="H264" s="875"/>
      <c r="I264" s="876"/>
      <c r="J264" s="870" t="s">
        <v>2926</v>
      </c>
      <c r="K264" s="870"/>
      <c r="L264" s="870"/>
      <c r="M264" s="853"/>
      <c r="N264" s="854"/>
      <c r="O264" s="854"/>
      <c r="P264" s="854"/>
      <c r="Q264" s="854"/>
      <c r="R264" s="854"/>
      <c r="S264" s="854"/>
      <c r="T264" s="854"/>
      <c r="U264" s="854"/>
      <c r="V264" s="854"/>
      <c r="W264" s="854"/>
      <c r="X264" s="854"/>
      <c r="Y264" s="854"/>
      <c r="Z264" s="854"/>
      <c r="AA264" s="854"/>
      <c r="AB264" s="854"/>
      <c r="AC264" s="854"/>
      <c r="AD264" s="855"/>
      <c r="AE264" s="833" t="s">
        <v>2928</v>
      </c>
      <c r="AF264" s="834"/>
      <c r="AG264" s="834"/>
      <c r="AH264" s="834"/>
      <c r="AI264" s="834"/>
      <c r="AJ264" s="834"/>
      <c r="AK264" s="834"/>
      <c r="AL264" s="834"/>
      <c r="AM264" s="835"/>
      <c r="AN264" s="20"/>
      <c r="AO264" s="175"/>
      <c r="AP264" s="20"/>
      <c r="AQ264" s="58"/>
      <c r="AR264" s="20"/>
      <c r="AS264" s="20"/>
      <c r="AT264" s="20"/>
      <c r="AU264" s="20"/>
      <c r="AV264" s="20"/>
      <c r="AW264" s="20"/>
      <c r="AX264" s="20"/>
      <c r="AY264" s="20"/>
      <c r="AZ264" s="20"/>
      <c r="BA264" s="20"/>
      <c r="BB264" s="20"/>
      <c r="BC264" s="20"/>
      <c r="BD264" s="20"/>
      <c r="BE264" s="20"/>
      <c r="BF264" s="20"/>
      <c r="BG264" s="20"/>
      <c r="BI264" s="58"/>
      <c r="BJ264" s="58"/>
      <c r="BK264" s="247"/>
      <c r="BZ264" s="287"/>
      <c r="CA264" s="35"/>
      <c r="CB264" s="35"/>
      <c r="CC264" s="35"/>
      <c r="CD264" s="35"/>
      <c r="CE264" s="35"/>
      <c r="CF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T264" s="20" t="s">
        <v>681</v>
      </c>
      <c r="EU264" s="20" t="s">
        <v>679</v>
      </c>
      <c r="EV264" s="20"/>
    </row>
    <row r="265" spans="1:152" ht="15" customHeight="1">
      <c r="A265" s="20"/>
      <c r="B265" s="176"/>
      <c r="C265" s="897"/>
      <c r="D265" s="898"/>
      <c r="E265" s="898"/>
      <c r="F265" s="899"/>
      <c r="G265" s="877"/>
      <c r="H265" s="877"/>
      <c r="I265" s="878"/>
      <c r="J265" s="870" t="s">
        <v>2929</v>
      </c>
      <c r="K265" s="870"/>
      <c r="L265" s="870"/>
      <c r="M265" s="856"/>
      <c r="N265" s="856"/>
      <c r="O265" s="158" t="s">
        <v>60</v>
      </c>
      <c r="P265" s="856"/>
      <c r="Q265" s="856"/>
      <c r="R265" s="856"/>
      <c r="S265" s="158" t="s">
        <v>60</v>
      </c>
      <c r="T265" s="856"/>
      <c r="U265" s="856"/>
      <c r="V265" s="856"/>
      <c r="W265" s="839"/>
      <c r="X265" s="839"/>
      <c r="Y265" s="839"/>
      <c r="Z265" s="839"/>
      <c r="AA265" s="839"/>
      <c r="AB265" s="839"/>
      <c r="AC265" s="839"/>
      <c r="AD265" s="839"/>
      <c r="AE265" s="839"/>
      <c r="AF265" s="839"/>
      <c r="AG265" s="839"/>
      <c r="AH265" s="839"/>
      <c r="AI265" s="839"/>
      <c r="AJ265" s="839"/>
      <c r="AK265" s="839"/>
      <c r="AL265" s="839"/>
      <c r="AM265" s="840"/>
      <c r="AN265" s="20"/>
      <c r="AO265" s="175"/>
      <c r="AP265" s="20"/>
      <c r="AQ265" s="58"/>
      <c r="AR265" s="20"/>
      <c r="AS265" s="20"/>
      <c r="AT265" s="20"/>
      <c r="AU265" s="20"/>
      <c r="AV265" s="20"/>
      <c r="AW265" s="20"/>
      <c r="AX265" s="20"/>
      <c r="AY265" s="20"/>
      <c r="AZ265" s="20"/>
      <c r="BA265" s="20"/>
      <c r="BB265" s="20"/>
      <c r="BC265" s="20"/>
      <c r="BD265" s="20"/>
      <c r="BE265" s="20"/>
      <c r="BF265" s="20"/>
      <c r="BG265" s="20"/>
      <c r="BI265" s="58"/>
      <c r="BJ265" s="58"/>
      <c r="BK265" s="247"/>
      <c r="BL265" s="3" t="str">
        <f>IF(T265="","",M265&amp;O265&amp;P265&amp;S265&amp;T265)</f>
        <v/>
      </c>
      <c r="BZ265" s="287"/>
      <c r="CA265" s="35"/>
      <c r="CB265" s="35"/>
      <c r="CC265" s="35"/>
      <c r="CD265" s="35"/>
      <c r="CE265" s="35"/>
      <c r="CF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T265" s="20" t="s">
        <v>682</v>
      </c>
      <c r="EU265" s="20" t="s">
        <v>680</v>
      </c>
      <c r="EV265" s="20"/>
    </row>
    <row r="266" spans="1:152" ht="15" customHeight="1">
      <c r="A266" s="20"/>
      <c r="B266" s="176"/>
      <c r="C266" s="897"/>
      <c r="D266" s="898"/>
      <c r="E266" s="898"/>
      <c r="F266" s="899"/>
      <c r="G266" s="826" t="s">
        <v>2919</v>
      </c>
      <c r="H266" s="826"/>
      <c r="I266" s="826"/>
      <c r="J266" s="826"/>
      <c r="K266" s="826"/>
      <c r="L266" s="827"/>
      <c r="M266" s="828" t="s">
        <v>3416</v>
      </c>
      <c r="N266" s="828"/>
      <c r="O266" s="828"/>
      <c r="P266" s="828"/>
      <c r="Q266" s="828"/>
      <c r="R266" s="828"/>
      <c r="S266" s="828"/>
      <c r="T266" s="828"/>
      <c r="U266" s="829"/>
      <c r="V266" s="830" t="s">
        <v>2843</v>
      </c>
      <c r="W266" s="831"/>
      <c r="X266" s="831"/>
      <c r="Y266" s="831"/>
      <c r="Z266" s="831"/>
      <c r="AA266" s="831"/>
      <c r="AB266" s="831"/>
      <c r="AC266" s="831"/>
      <c r="AD266" s="831"/>
      <c r="AE266" s="831"/>
      <c r="AF266" s="831"/>
      <c r="AG266" s="831"/>
      <c r="AH266" s="831"/>
      <c r="AI266" s="831"/>
      <c r="AJ266" s="831"/>
      <c r="AK266" s="831"/>
      <c r="AL266" s="831"/>
      <c r="AM266" s="832"/>
      <c r="AN266" s="20"/>
      <c r="AO266" s="175"/>
      <c r="AP266" s="20"/>
      <c r="AQ266" s="58"/>
      <c r="AR266" s="20"/>
      <c r="AS266" s="20"/>
      <c r="AT266" s="20"/>
      <c r="AU266" s="20"/>
      <c r="AV266" s="20"/>
      <c r="AW266" s="20"/>
      <c r="AX266" s="20"/>
      <c r="AY266" s="20"/>
      <c r="AZ266" s="20"/>
      <c r="BA266" s="20"/>
      <c r="BB266" s="20"/>
      <c r="BC266" s="20"/>
      <c r="BD266" s="20"/>
      <c r="BE266" s="20"/>
      <c r="BF266" s="20"/>
      <c r="BG266" s="20"/>
      <c r="BH266" s="156"/>
      <c r="BI266" s="58"/>
      <c r="BJ266" s="58"/>
      <c r="BK266" s="247"/>
      <c r="BZ266" s="287"/>
      <c r="CA266" s="35"/>
      <c r="CB266" s="35"/>
      <c r="CC266" s="35"/>
      <c r="CD266" s="35"/>
      <c r="CE266" s="35"/>
      <c r="CF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T266" s="20" t="s">
        <v>683</v>
      </c>
      <c r="EU266" s="20" t="s">
        <v>681</v>
      </c>
      <c r="EV266" s="20"/>
    </row>
    <row r="267" spans="1:152" ht="30" customHeight="1">
      <c r="A267" s="20"/>
      <c r="B267" s="176"/>
      <c r="C267" s="900"/>
      <c r="D267" s="901"/>
      <c r="E267" s="901"/>
      <c r="F267" s="902"/>
      <c r="G267" s="826" t="s">
        <v>3364</v>
      </c>
      <c r="H267" s="826"/>
      <c r="I267" s="826"/>
      <c r="J267" s="826"/>
      <c r="K267" s="826"/>
      <c r="L267" s="827"/>
      <c r="M267" s="828" t="s">
        <v>2434</v>
      </c>
      <c r="N267" s="828"/>
      <c r="O267" s="828"/>
      <c r="P267" s="829"/>
      <c r="Q267" s="857"/>
      <c r="R267" s="858"/>
      <c r="S267" s="858"/>
      <c r="T267" s="858"/>
      <c r="U267" s="858"/>
      <c r="V267" s="858"/>
      <c r="W267" s="858"/>
      <c r="X267" s="858"/>
      <c r="Y267" s="858"/>
      <c r="Z267" s="858"/>
      <c r="AA267" s="858"/>
      <c r="AB267" s="858"/>
      <c r="AC267" s="858"/>
      <c r="AD267" s="858"/>
      <c r="AE267" s="858"/>
      <c r="AF267" s="858"/>
      <c r="AG267" s="858"/>
      <c r="AH267" s="858"/>
      <c r="AI267" s="858"/>
      <c r="AJ267" s="858"/>
      <c r="AK267" s="858"/>
      <c r="AL267" s="858"/>
      <c r="AM267" s="859"/>
      <c r="AN267" s="20"/>
      <c r="AO267" s="175"/>
      <c r="AP267" s="20"/>
      <c r="AQ267" s="58"/>
      <c r="AR267" s="20"/>
      <c r="AS267" s="20"/>
      <c r="AT267" s="20"/>
      <c r="AU267" s="20"/>
      <c r="AV267" s="20"/>
      <c r="AW267" s="20"/>
      <c r="AX267" s="20"/>
      <c r="AY267" s="20"/>
      <c r="AZ267" s="20"/>
      <c r="BA267" s="20"/>
      <c r="BB267" s="20"/>
      <c r="BC267" s="20"/>
      <c r="BD267" s="20"/>
      <c r="BE267" s="20"/>
      <c r="BF267" s="20"/>
      <c r="BG267" s="20"/>
      <c r="BH267" s="156"/>
      <c r="BI267" s="58"/>
      <c r="BJ267" s="58"/>
      <c r="BK267" s="247"/>
      <c r="BZ267" s="287"/>
      <c r="CA267" s="35"/>
      <c r="CB267" s="35"/>
      <c r="CC267" s="35"/>
      <c r="CD267" s="35"/>
      <c r="CE267" s="35"/>
      <c r="CF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T267" s="20" t="s">
        <v>684</v>
      </c>
      <c r="EU267" s="20" t="s">
        <v>682</v>
      </c>
      <c r="EV267" s="20"/>
    </row>
    <row r="268" spans="1:152" ht="15" customHeight="1">
      <c r="A268" s="20"/>
      <c r="B268" s="176"/>
      <c r="C268" s="900"/>
      <c r="D268" s="901"/>
      <c r="E268" s="901"/>
      <c r="F268" s="902"/>
      <c r="G268" s="873" t="s">
        <v>2827</v>
      </c>
      <c r="H268" s="873"/>
      <c r="I268" s="873"/>
      <c r="J268" s="873"/>
      <c r="K268" s="873"/>
      <c r="L268" s="874"/>
      <c r="M268" s="828" t="s">
        <v>2434</v>
      </c>
      <c r="N268" s="828"/>
      <c r="O268" s="828"/>
      <c r="P268" s="828"/>
      <c r="Q268" s="828"/>
      <c r="R268" s="828"/>
      <c r="S268" s="828"/>
      <c r="T268" s="828"/>
      <c r="U268" s="829"/>
      <c r="V268" s="830" t="s">
        <v>3366</v>
      </c>
      <c r="W268" s="831"/>
      <c r="X268" s="831"/>
      <c r="Y268" s="831"/>
      <c r="Z268" s="831"/>
      <c r="AA268" s="831"/>
      <c r="AB268" s="831"/>
      <c r="AC268" s="831"/>
      <c r="AD268" s="831"/>
      <c r="AE268" s="831"/>
      <c r="AF268" s="831"/>
      <c r="AG268" s="831"/>
      <c r="AH268" s="831"/>
      <c r="AI268" s="831"/>
      <c r="AJ268" s="831"/>
      <c r="AK268" s="831"/>
      <c r="AL268" s="831"/>
      <c r="AM268" s="832"/>
      <c r="AN268" s="20"/>
      <c r="AO268" s="175"/>
      <c r="AP268" s="20"/>
      <c r="AQ268" s="58"/>
      <c r="AR268" s="20"/>
      <c r="AS268" s="20"/>
      <c r="AT268" s="20"/>
      <c r="AU268" s="20"/>
      <c r="AV268" s="20"/>
      <c r="AW268" s="20"/>
      <c r="AX268" s="20"/>
      <c r="AY268" s="20"/>
      <c r="AZ268" s="20"/>
      <c r="BA268" s="20"/>
      <c r="BB268" s="20"/>
      <c r="BC268" s="20"/>
      <c r="BD268" s="20"/>
      <c r="BE268" s="20"/>
      <c r="BF268" s="20"/>
      <c r="BG268" s="20"/>
      <c r="BH268" s="156"/>
      <c r="BI268" s="58"/>
      <c r="BJ268" s="58"/>
      <c r="BK268" s="247"/>
      <c r="BL268" s="17" t="str">
        <f>IF(M268="その他","　"&amp;M268&amp;"（"&amp;Q269&amp;"）","　"&amp;M268)</f>
        <v>　選択　▼</v>
      </c>
      <c r="BZ268" s="287"/>
      <c r="CA268" s="35"/>
      <c r="CB268" s="35"/>
      <c r="CC268" s="35"/>
      <c r="CD268" s="35"/>
      <c r="CE268" s="35"/>
      <c r="CF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T268" s="20" t="s">
        <v>685</v>
      </c>
      <c r="EU268" s="20" t="s">
        <v>683</v>
      </c>
      <c r="EV268" s="20"/>
    </row>
    <row r="269" spans="1:152" ht="15" customHeight="1">
      <c r="A269" s="20"/>
      <c r="B269" s="176"/>
      <c r="C269" s="903"/>
      <c r="D269" s="904"/>
      <c r="E269" s="904"/>
      <c r="F269" s="905"/>
      <c r="G269" s="904"/>
      <c r="H269" s="904"/>
      <c r="I269" s="904"/>
      <c r="J269" s="904"/>
      <c r="K269" s="904"/>
      <c r="L269" s="905"/>
      <c r="M269" s="735" t="s">
        <v>3374</v>
      </c>
      <c r="N269" s="822"/>
      <c r="O269" s="822"/>
      <c r="P269" s="822"/>
      <c r="Q269" s="823"/>
      <c r="R269" s="824"/>
      <c r="S269" s="824"/>
      <c r="T269" s="824"/>
      <c r="U269" s="824"/>
      <c r="V269" s="824"/>
      <c r="W269" s="824"/>
      <c r="X269" s="824"/>
      <c r="Y269" s="824"/>
      <c r="Z269" s="824"/>
      <c r="AA269" s="824"/>
      <c r="AB269" s="824"/>
      <c r="AC269" s="824"/>
      <c r="AD269" s="824"/>
      <c r="AE269" s="824"/>
      <c r="AF269" s="824"/>
      <c r="AG269" s="824"/>
      <c r="AH269" s="824"/>
      <c r="AI269" s="824"/>
      <c r="AJ269" s="824"/>
      <c r="AK269" s="824"/>
      <c r="AL269" s="824"/>
      <c r="AM269" s="825"/>
      <c r="AN269" s="20"/>
      <c r="AO269" s="175"/>
      <c r="AP269" s="20"/>
      <c r="AQ269" s="58"/>
      <c r="AR269" s="20"/>
      <c r="AS269" s="20"/>
      <c r="AT269" s="20"/>
      <c r="AU269" s="20"/>
      <c r="AV269" s="20"/>
      <c r="AW269" s="20"/>
      <c r="AX269" s="20"/>
      <c r="AY269" s="20"/>
      <c r="AZ269" s="20"/>
      <c r="BA269" s="20"/>
      <c r="BB269" s="20"/>
      <c r="BC269" s="20"/>
      <c r="BD269" s="20"/>
      <c r="BE269" s="20"/>
      <c r="BF269" s="20"/>
      <c r="BG269" s="20"/>
      <c r="BH269" s="156"/>
      <c r="BI269" s="58"/>
      <c r="BJ269" s="58"/>
      <c r="BK269" s="247"/>
      <c r="BZ269" s="287"/>
      <c r="CA269" s="35"/>
      <c r="CB269" s="35"/>
      <c r="CC269" s="35"/>
      <c r="CD269" s="35"/>
      <c r="CE269" s="35"/>
      <c r="CF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T269" s="20" t="s">
        <v>686</v>
      </c>
      <c r="EU269" s="20" t="s">
        <v>684</v>
      </c>
      <c r="EV269" s="20"/>
    </row>
    <row r="270" spans="1:152" ht="15" customHeight="1">
      <c r="A270" s="20"/>
      <c r="B270" s="176"/>
      <c r="C270" s="1075" t="s">
        <v>3805</v>
      </c>
      <c r="D270" s="1076"/>
      <c r="E270" s="1076"/>
      <c r="F270" s="1076"/>
      <c r="G270" s="1076"/>
      <c r="H270" s="1076"/>
      <c r="I270" s="1076"/>
      <c r="J270" s="1076"/>
      <c r="K270" s="1076"/>
      <c r="L270" s="1077"/>
      <c r="M270" s="1011" t="s">
        <v>2434</v>
      </c>
      <c r="N270" s="1012"/>
      <c r="O270" s="1012"/>
      <c r="P270" s="1012"/>
      <c r="Q270" s="1446"/>
      <c r="R270" s="1446"/>
      <c r="S270" s="1446"/>
      <c r="T270" s="1446"/>
      <c r="U270" s="1446"/>
      <c r="V270" s="1446"/>
      <c r="W270" s="1447"/>
      <c r="X270" s="1134"/>
      <c r="Y270" s="1135"/>
      <c r="Z270" s="1135"/>
      <c r="AA270" s="1135"/>
      <c r="AB270" s="1135"/>
      <c r="AC270" s="1135"/>
      <c r="AD270" s="1135"/>
      <c r="AE270" s="1135"/>
      <c r="AF270" s="1135"/>
      <c r="AG270" s="1135"/>
      <c r="AH270" s="1135"/>
      <c r="AI270" s="1135"/>
      <c r="AJ270" s="1135"/>
      <c r="AK270" s="1135"/>
      <c r="AL270" s="1135"/>
      <c r="AM270" s="1136"/>
      <c r="AN270" s="20"/>
      <c r="AO270" s="175"/>
      <c r="AP270" s="20"/>
      <c r="AQ270" s="58"/>
      <c r="AR270" s="20"/>
      <c r="AS270" s="20"/>
      <c r="AT270" s="20"/>
      <c r="AU270" s="20"/>
      <c r="AV270" s="20"/>
      <c r="AW270" s="242"/>
      <c r="AX270" s="242"/>
      <c r="AY270" s="242"/>
      <c r="AZ270" s="242"/>
      <c r="BA270" s="242"/>
      <c r="BB270" s="242"/>
      <c r="BC270" s="242"/>
      <c r="BD270" s="242"/>
      <c r="BE270" s="242"/>
      <c r="BF270" s="242"/>
      <c r="BG270" s="242"/>
      <c r="BH270" s="156"/>
      <c r="BI270" s="58"/>
      <c r="BJ270" s="58"/>
      <c r="BK270" s="247"/>
      <c r="BZ270" s="287"/>
      <c r="CA270" s="35"/>
      <c r="CB270" s="35"/>
      <c r="CC270" s="35"/>
      <c r="CD270" s="35"/>
      <c r="CE270" s="35"/>
      <c r="CF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T270" s="20" t="s">
        <v>687</v>
      </c>
      <c r="EU270" s="20" t="s">
        <v>685</v>
      </c>
      <c r="EV270" s="20"/>
    </row>
    <row r="271" spans="1:152" ht="15" customHeight="1">
      <c r="A271" s="20"/>
      <c r="B271" s="176"/>
      <c r="C271" s="1078"/>
      <c r="D271" s="674"/>
      <c r="E271" s="674"/>
      <c r="F271" s="674"/>
      <c r="G271" s="674"/>
      <c r="H271" s="674"/>
      <c r="I271" s="674"/>
      <c r="J271" s="674"/>
      <c r="K271" s="674"/>
      <c r="L271" s="1079"/>
      <c r="M271" s="1069" t="s">
        <v>3276</v>
      </c>
      <c r="N271" s="1070"/>
      <c r="O271" s="1070"/>
      <c r="P271" s="1070"/>
      <c r="Q271" s="1070"/>
      <c r="R271" s="1070"/>
      <c r="S271" s="1070"/>
      <c r="T271" s="1070"/>
      <c r="U271" s="1070"/>
      <c r="V271" s="1070"/>
      <c r="W271" s="1070"/>
      <c r="X271" s="1070"/>
      <c r="Y271" s="1070"/>
      <c r="Z271" s="1070"/>
      <c r="AA271" s="1070"/>
      <c r="AB271" s="1070"/>
      <c r="AC271" s="1070"/>
      <c r="AD271" s="1070"/>
      <c r="AE271" s="1070"/>
      <c r="AF271" s="1070"/>
      <c r="AG271" s="1070"/>
      <c r="AH271" s="1070"/>
      <c r="AI271" s="1070"/>
      <c r="AJ271" s="1070"/>
      <c r="AK271" s="1070"/>
      <c r="AL271" s="1070"/>
      <c r="AM271" s="1071"/>
      <c r="AN271" s="20"/>
      <c r="AO271" s="175"/>
      <c r="AP271" s="20"/>
      <c r="AQ271" s="58"/>
      <c r="AR271" s="20"/>
      <c r="AS271" s="20"/>
      <c r="AT271" s="20"/>
      <c r="AU271" s="20"/>
      <c r="AV271" s="20"/>
      <c r="AW271" s="242"/>
      <c r="AX271" s="242"/>
      <c r="AY271" s="242"/>
      <c r="AZ271" s="242"/>
      <c r="BA271" s="242"/>
      <c r="BB271" s="242"/>
      <c r="BC271" s="242"/>
      <c r="BD271" s="242"/>
      <c r="BE271" s="242"/>
      <c r="BF271" s="242"/>
      <c r="BG271" s="242"/>
      <c r="BH271" s="156"/>
      <c r="BI271" s="58"/>
      <c r="BJ271" s="58"/>
      <c r="BK271" s="247"/>
      <c r="BZ271" s="287"/>
      <c r="CA271" s="35"/>
      <c r="CB271" s="35"/>
      <c r="CC271" s="35"/>
      <c r="CD271" s="35"/>
      <c r="CE271" s="35"/>
      <c r="CF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T271" s="20" t="s">
        <v>586</v>
      </c>
      <c r="EU271" s="20" t="s">
        <v>686</v>
      </c>
      <c r="EV271" s="20"/>
    </row>
    <row r="272" spans="1:152" ht="15" customHeight="1">
      <c r="A272" s="20"/>
      <c r="B272" s="176"/>
      <c r="C272" s="1078"/>
      <c r="D272" s="674"/>
      <c r="E272" s="674"/>
      <c r="F272" s="674"/>
      <c r="G272" s="674"/>
      <c r="H272" s="674"/>
      <c r="I272" s="674"/>
      <c r="J272" s="674"/>
      <c r="K272" s="674"/>
      <c r="L272" s="1079"/>
      <c r="M272" s="1072"/>
      <c r="N272" s="1073"/>
      <c r="O272" s="1073"/>
      <c r="P272" s="1073"/>
      <c r="Q272" s="1073"/>
      <c r="R272" s="1073"/>
      <c r="S272" s="1073"/>
      <c r="T272" s="1073"/>
      <c r="U272" s="1073"/>
      <c r="V272" s="1073"/>
      <c r="W272" s="1073"/>
      <c r="X272" s="1073"/>
      <c r="Y272" s="1073"/>
      <c r="Z272" s="1073"/>
      <c r="AA272" s="1073"/>
      <c r="AB272" s="1073"/>
      <c r="AC272" s="1073"/>
      <c r="AD272" s="1073"/>
      <c r="AE272" s="1073"/>
      <c r="AF272" s="1073"/>
      <c r="AG272" s="1073"/>
      <c r="AH272" s="1073"/>
      <c r="AI272" s="1073"/>
      <c r="AJ272" s="1073"/>
      <c r="AK272" s="1073"/>
      <c r="AL272" s="1073"/>
      <c r="AM272" s="1074"/>
      <c r="AN272" s="20"/>
      <c r="AO272" s="175"/>
      <c r="AP272" s="20"/>
      <c r="AQ272" s="58"/>
      <c r="AR272" s="20"/>
      <c r="AS272" s="20"/>
      <c r="AT272" s="20"/>
      <c r="AU272" s="20"/>
      <c r="AV272" s="20"/>
      <c r="AW272" s="20"/>
      <c r="AX272" s="20"/>
      <c r="AY272" s="20"/>
      <c r="AZ272" s="20"/>
      <c r="BA272" s="20"/>
      <c r="BB272" s="20"/>
      <c r="BC272" s="20"/>
      <c r="BD272" s="20"/>
      <c r="BE272" s="20"/>
      <c r="BF272" s="20"/>
      <c r="BG272" s="20"/>
      <c r="BH272" s="156"/>
      <c r="BI272" s="58"/>
      <c r="BJ272" s="58"/>
      <c r="BK272" s="247"/>
      <c r="BZ272" s="287"/>
      <c r="CA272" s="35"/>
      <c r="CB272" s="35"/>
      <c r="CC272" s="35"/>
      <c r="CD272" s="35"/>
      <c r="CE272" s="35"/>
      <c r="CF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T272" s="20" t="s">
        <v>688</v>
      </c>
      <c r="EU272" s="20" t="s">
        <v>687</v>
      </c>
      <c r="EV272" s="20"/>
    </row>
    <row r="273" spans="1:151" ht="15" customHeight="1">
      <c r="A273" s="20"/>
      <c r="B273" s="176"/>
      <c r="C273" s="1078"/>
      <c r="D273" s="674"/>
      <c r="E273" s="674"/>
      <c r="F273" s="674"/>
      <c r="G273" s="674"/>
      <c r="H273" s="674"/>
      <c r="I273" s="674"/>
      <c r="J273" s="674"/>
      <c r="K273" s="674"/>
      <c r="L273" s="1079"/>
      <c r="M273" s="1072"/>
      <c r="N273" s="1073"/>
      <c r="O273" s="1073"/>
      <c r="P273" s="1073"/>
      <c r="Q273" s="1073"/>
      <c r="R273" s="1073"/>
      <c r="S273" s="1073"/>
      <c r="T273" s="1073"/>
      <c r="U273" s="1073"/>
      <c r="V273" s="1073"/>
      <c r="W273" s="1073"/>
      <c r="X273" s="1073"/>
      <c r="Y273" s="1073"/>
      <c r="Z273" s="1073"/>
      <c r="AA273" s="1073"/>
      <c r="AB273" s="1073"/>
      <c r="AC273" s="1073"/>
      <c r="AD273" s="1073"/>
      <c r="AE273" s="1073"/>
      <c r="AF273" s="1073"/>
      <c r="AG273" s="1073"/>
      <c r="AH273" s="1073"/>
      <c r="AI273" s="1073"/>
      <c r="AJ273" s="1073"/>
      <c r="AK273" s="1073"/>
      <c r="AL273" s="1073"/>
      <c r="AM273" s="1074"/>
      <c r="AN273" s="20"/>
      <c r="AO273" s="175"/>
      <c r="AP273" s="20"/>
      <c r="AQ273" s="58"/>
      <c r="AR273" s="20"/>
      <c r="AS273" s="20"/>
      <c r="AT273" s="20"/>
      <c r="AU273" s="20"/>
      <c r="AV273" s="20"/>
      <c r="AW273" s="20"/>
      <c r="AX273" s="20"/>
      <c r="AY273" s="20"/>
      <c r="AZ273" s="20"/>
      <c r="BA273" s="20"/>
      <c r="BB273" s="20"/>
      <c r="BC273" s="20"/>
      <c r="BD273" s="20"/>
      <c r="BE273" s="20"/>
      <c r="BF273" s="20"/>
      <c r="BG273" s="20"/>
      <c r="BH273" s="156"/>
      <c r="BI273" s="58"/>
      <c r="BJ273" s="58"/>
      <c r="BK273" s="247"/>
      <c r="BZ273" s="287"/>
      <c r="CA273" s="35"/>
      <c r="CB273" s="35"/>
      <c r="CC273" s="35"/>
      <c r="CD273" s="35"/>
      <c r="CE273" s="35"/>
      <c r="CF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T273" s="20" t="s">
        <v>689</v>
      </c>
      <c r="EU273" s="20" t="s">
        <v>586</v>
      </c>
    </row>
    <row r="274" spans="1:151" ht="15" customHeight="1">
      <c r="A274" s="20"/>
      <c r="B274" s="176"/>
      <c r="C274" s="1078"/>
      <c r="D274" s="674"/>
      <c r="E274" s="674"/>
      <c r="F274" s="674"/>
      <c r="G274" s="674"/>
      <c r="H274" s="674"/>
      <c r="I274" s="674"/>
      <c r="J274" s="674"/>
      <c r="K274" s="674"/>
      <c r="L274" s="1079"/>
      <c r="M274" s="1072"/>
      <c r="N274" s="1073"/>
      <c r="O274" s="1073"/>
      <c r="P274" s="1073"/>
      <c r="Q274" s="1073"/>
      <c r="R274" s="1073"/>
      <c r="S274" s="1073"/>
      <c r="T274" s="1073"/>
      <c r="U274" s="1073"/>
      <c r="V274" s="1073"/>
      <c r="W274" s="1073"/>
      <c r="X274" s="1073"/>
      <c r="Y274" s="1073"/>
      <c r="Z274" s="1073"/>
      <c r="AA274" s="1073"/>
      <c r="AB274" s="1073"/>
      <c r="AC274" s="1073"/>
      <c r="AD274" s="1073"/>
      <c r="AE274" s="1073"/>
      <c r="AF274" s="1073"/>
      <c r="AG274" s="1073"/>
      <c r="AH274" s="1073"/>
      <c r="AI274" s="1073"/>
      <c r="AJ274" s="1073"/>
      <c r="AK274" s="1073"/>
      <c r="AL274" s="1073"/>
      <c r="AM274" s="1074"/>
      <c r="AN274" s="20"/>
      <c r="AO274" s="175"/>
      <c r="AP274" s="20"/>
      <c r="AQ274" s="58"/>
      <c r="AR274" s="20"/>
      <c r="AS274" s="20"/>
      <c r="AT274" s="20"/>
      <c r="AU274" s="20"/>
      <c r="AV274" s="20"/>
      <c r="AW274" s="20"/>
      <c r="AX274" s="20"/>
      <c r="AY274" s="20"/>
      <c r="AZ274" s="20"/>
      <c r="BA274" s="20"/>
      <c r="BB274" s="20"/>
      <c r="BC274" s="20"/>
      <c r="BD274" s="20"/>
      <c r="BE274" s="20"/>
      <c r="BF274" s="20"/>
      <c r="BG274" s="20"/>
      <c r="BH274" s="156"/>
      <c r="BI274" s="58"/>
      <c r="BJ274" s="58"/>
      <c r="BK274" s="247"/>
      <c r="BZ274" s="287"/>
      <c r="CA274" s="35"/>
      <c r="CB274" s="35"/>
      <c r="CC274" s="35"/>
      <c r="CD274" s="35"/>
      <c r="CE274" s="35"/>
      <c r="CF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T274" s="20" t="s">
        <v>690</v>
      </c>
      <c r="EU274" s="20" t="s">
        <v>688</v>
      </c>
    </row>
    <row r="275" spans="1:151" ht="15" customHeight="1">
      <c r="A275" s="20"/>
      <c r="B275" s="176"/>
      <c r="C275" s="1078"/>
      <c r="D275" s="674"/>
      <c r="E275" s="674"/>
      <c r="F275" s="674"/>
      <c r="G275" s="674"/>
      <c r="H275" s="674"/>
      <c r="I275" s="674"/>
      <c r="J275" s="674"/>
      <c r="K275" s="674"/>
      <c r="L275" s="1079"/>
      <c r="M275" s="1072"/>
      <c r="N275" s="1073"/>
      <c r="O275" s="1073"/>
      <c r="P275" s="1073"/>
      <c r="Q275" s="1073"/>
      <c r="R275" s="1073"/>
      <c r="S275" s="1073"/>
      <c r="T275" s="1073"/>
      <c r="U275" s="1073"/>
      <c r="V275" s="1073"/>
      <c r="W275" s="1073"/>
      <c r="X275" s="1073"/>
      <c r="Y275" s="1073"/>
      <c r="Z275" s="1073"/>
      <c r="AA275" s="1073"/>
      <c r="AB275" s="1073"/>
      <c r="AC275" s="1073"/>
      <c r="AD275" s="1073"/>
      <c r="AE275" s="1073"/>
      <c r="AF275" s="1073"/>
      <c r="AG275" s="1073"/>
      <c r="AH275" s="1073"/>
      <c r="AI275" s="1073"/>
      <c r="AJ275" s="1073"/>
      <c r="AK275" s="1073"/>
      <c r="AL275" s="1073"/>
      <c r="AM275" s="1074"/>
      <c r="AN275" s="20"/>
      <c r="AO275" s="175"/>
      <c r="AP275" s="20"/>
      <c r="AQ275" s="58"/>
      <c r="AR275" s="20"/>
      <c r="AS275" s="20"/>
      <c r="AT275" s="20"/>
      <c r="AU275" s="20"/>
      <c r="AV275" s="20"/>
      <c r="AW275" s="20"/>
      <c r="AX275" s="20"/>
      <c r="AY275" s="20"/>
      <c r="AZ275" s="20"/>
      <c r="BA275" s="20"/>
      <c r="BB275" s="20"/>
      <c r="BC275" s="20"/>
      <c r="BD275" s="20"/>
      <c r="BE275" s="20"/>
      <c r="BF275" s="20"/>
      <c r="BG275" s="20"/>
      <c r="BH275" s="156"/>
      <c r="BI275" s="58"/>
      <c r="BJ275" s="58"/>
      <c r="BK275" s="247"/>
      <c r="BZ275" s="287"/>
      <c r="CA275" s="35"/>
      <c r="CB275" s="35"/>
      <c r="CC275" s="35"/>
      <c r="CD275" s="35"/>
      <c r="CE275" s="35"/>
      <c r="CF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T275" s="20" t="s">
        <v>691</v>
      </c>
      <c r="EU275" s="20" t="s">
        <v>689</v>
      </c>
    </row>
    <row r="276" spans="1:151" ht="15" customHeight="1">
      <c r="A276" s="20"/>
      <c r="B276" s="176"/>
      <c r="C276" s="1078"/>
      <c r="D276" s="674"/>
      <c r="E276" s="674"/>
      <c r="F276" s="674"/>
      <c r="G276" s="674"/>
      <c r="H276" s="674"/>
      <c r="I276" s="674"/>
      <c r="J276" s="674"/>
      <c r="K276" s="674"/>
      <c r="L276" s="1079"/>
      <c r="M276" s="1072"/>
      <c r="N276" s="1073"/>
      <c r="O276" s="1073"/>
      <c r="P276" s="1073"/>
      <c r="Q276" s="1073"/>
      <c r="R276" s="1073"/>
      <c r="S276" s="1073"/>
      <c r="T276" s="1073"/>
      <c r="U276" s="1073"/>
      <c r="V276" s="1073"/>
      <c r="W276" s="1073"/>
      <c r="X276" s="1073"/>
      <c r="Y276" s="1073"/>
      <c r="Z276" s="1073"/>
      <c r="AA276" s="1073"/>
      <c r="AB276" s="1073"/>
      <c r="AC276" s="1073"/>
      <c r="AD276" s="1073"/>
      <c r="AE276" s="1073"/>
      <c r="AF276" s="1073"/>
      <c r="AG276" s="1073"/>
      <c r="AH276" s="1073"/>
      <c r="AI276" s="1073"/>
      <c r="AJ276" s="1073"/>
      <c r="AK276" s="1073"/>
      <c r="AL276" s="1073"/>
      <c r="AM276" s="1074"/>
      <c r="AN276" s="20"/>
      <c r="AO276" s="175"/>
      <c r="AP276" s="20"/>
      <c r="AQ276" s="58"/>
      <c r="AR276" s="20"/>
      <c r="AS276" s="20"/>
      <c r="AT276" s="20"/>
      <c r="AU276" s="20"/>
      <c r="AV276" s="20"/>
      <c r="AW276" s="20"/>
      <c r="AX276" s="20"/>
      <c r="AY276" s="20"/>
      <c r="AZ276" s="20"/>
      <c r="BA276" s="20"/>
      <c r="BB276" s="20"/>
      <c r="BC276" s="20"/>
      <c r="BD276" s="20"/>
      <c r="BE276" s="20"/>
      <c r="BF276" s="20"/>
      <c r="BG276" s="20"/>
      <c r="BH276" s="156"/>
      <c r="BI276" s="58"/>
      <c r="BJ276" s="58"/>
      <c r="BK276" s="247"/>
      <c r="BZ276" s="287"/>
      <c r="CA276" s="35"/>
      <c r="CB276" s="35"/>
      <c r="CC276" s="35"/>
      <c r="CD276" s="35"/>
      <c r="CE276" s="35"/>
      <c r="CF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T276" s="20" t="s">
        <v>692</v>
      </c>
      <c r="EU276" s="20" t="s">
        <v>690</v>
      </c>
    </row>
    <row r="277" spans="1:151" ht="15" customHeight="1">
      <c r="A277" s="20"/>
      <c r="B277" s="176"/>
      <c r="C277" s="1078"/>
      <c r="D277" s="674"/>
      <c r="E277" s="674"/>
      <c r="F277" s="674"/>
      <c r="G277" s="674"/>
      <c r="H277" s="674"/>
      <c r="I277" s="674"/>
      <c r="J277" s="674"/>
      <c r="K277" s="674"/>
      <c r="L277" s="1079"/>
      <c r="M277" s="1083"/>
      <c r="N277" s="1084"/>
      <c r="O277" s="1084"/>
      <c r="P277" s="1084"/>
      <c r="Q277" s="1084"/>
      <c r="R277" s="1084"/>
      <c r="S277" s="1084"/>
      <c r="T277" s="1084"/>
      <c r="U277" s="1084"/>
      <c r="V277" s="1084"/>
      <c r="W277" s="1084"/>
      <c r="X277" s="1084"/>
      <c r="Y277" s="1084"/>
      <c r="Z277" s="1084"/>
      <c r="AA277" s="1084"/>
      <c r="AB277" s="1084"/>
      <c r="AC277" s="1084"/>
      <c r="AD277" s="1084"/>
      <c r="AE277" s="1084"/>
      <c r="AF277" s="1084"/>
      <c r="AG277" s="1084"/>
      <c r="AH277" s="1084"/>
      <c r="AI277" s="1084"/>
      <c r="AJ277" s="1084"/>
      <c r="AK277" s="1084"/>
      <c r="AL277" s="1084"/>
      <c r="AM277" s="1085"/>
      <c r="AN277" s="20"/>
      <c r="AO277" s="175"/>
      <c r="AP277" s="20"/>
      <c r="AQ277" s="58"/>
      <c r="AR277" s="20"/>
      <c r="AS277" s="20"/>
      <c r="AT277" s="20"/>
      <c r="AU277" s="20"/>
      <c r="AV277" s="20"/>
      <c r="AW277" s="20"/>
      <c r="AX277" s="20"/>
      <c r="AY277" s="20"/>
      <c r="AZ277" s="20"/>
      <c r="BA277" s="20"/>
      <c r="BB277" s="20"/>
      <c r="BC277" s="20"/>
      <c r="BD277" s="20"/>
      <c r="BE277" s="20"/>
      <c r="BF277" s="20"/>
      <c r="BG277" s="20"/>
      <c r="BH277" s="156"/>
      <c r="BI277" s="58"/>
      <c r="BJ277" s="58"/>
      <c r="BK277" s="247"/>
      <c r="BZ277" s="287"/>
      <c r="CA277" s="35"/>
      <c r="CB277" s="35"/>
      <c r="CC277" s="35"/>
      <c r="CD277" s="35"/>
      <c r="CE277" s="35"/>
      <c r="CF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T277" s="20" t="s">
        <v>693</v>
      </c>
      <c r="EU277" s="20" t="s">
        <v>691</v>
      </c>
    </row>
    <row r="278" spans="1:151" ht="15" customHeight="1">
      <c r="A278" s="20"/>
      <c r="B278" s="176"/>
      <c r="C278" s="1078"/>
      <c r="D278" s="674"/>
      <c r="E278" s="674"/>
      <c r="F278" s="674"/>
      <c r="G278" s="674"/>
      <c r="H278" s="674"/>
      <c r="I278" s="674"/>
      <c r="J278" s="674"/>
      <c r="K278" s="674"/>
      <c r="L278" s="1079"/>
      <c r="M278" s="43"/>
      <c r="N278" s="298"/>
      <c r="O278" s="35"/>
      <c r="P278" s="1132" t="s">
        <v>3277</v>
      </c>
      <c r="Q278" s="1132"/>
      <c r="R278" s="1132"/>
      <c r="S278" s="1132"/>
      <c r="T278" s="1132"/>
      <c r="U278" s="1132"/>
      <c r="V278" s="1132"/>
      <c r="W278" s="1132"/>
      <c r="X278" s="1132"/>
      <c r="Y278" s="1132"/>
      <c r="Z278" s="1132"/>
      <c r="AA278" s="1132"/>
      <c r="AB278" s="1132"/>
      <c r="AC278" s="1132"/>
      <c r="AD278" s="1132"/>
      <c r="AE278" s="1132"/>
      <c r="AF278" s="1132"/>
      <c r="AG278" s="1132"/>
      <c r="AH278" s="1132"/>
      <c r="AI278" s="1132"/>
      <c r="AJ278" s="1132"/>
      <c r="AK278" s="1132"/>
      <c r="AL278" s="1132"/>
      <c r="AM278" s="1133"/>
      <c r="AN278" s="20"/>
      <c r="AO278" s="175"/>
      <c r="AP278" s="20"/>
      <c r="AQ278" s="58"/>
      <c r="AR278" s="20"/>
      <c r="AS278" s="20"/>
      <c r="AT278" s="20"/>
      <c r="AU278" s="20"/>
      <c r="AV278" s="20"/>
      <c r="AW278" s="20"/>
      <c r="AX278" s="20"/>
      <c r="AY278" s="20"/>
      <c r="AZ278" s="20"/>
      <c r="BA278" s="20"/>
      <c r="BB278" s="20"/>
      <c r="BC278" s="20"/>
      <c r="BD278" s="20"/>
      <c r="BE278" s="20"/>
      <c r="BF278" s="20"/>
      <c r="BG278" s="20"/>
      <c r="BH278" s="156"/>
      <c r="BI278" s="58"/>
      <c r="BJ278" s="58"/>
      <c r="BK278" s="247"/>
      <c r="BZ278" s="287"/>
      <c r="CA278" s="35"/>
      <c r="CB278" s="35"/>
      <c r="CC278" s="35"/>
      <c r="CD278" s="35"/>
      <c r="CE278" s="35"/>
      <c r="CF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T278" s="20" t="s">
        <v>694</v>
      </c>
      <c r="EU278" s="20" t="s">
        <v>692</v>
      </c>
    </row>
    <row r="279" spans="1:151" ht="15" customHeight="1">
      <c r="A279" s="20"/>
      <c r="B279" s="176"/>
      <c r="C279" s="1080"/>
      <c r="D279" s="1081"/>
      <c r="E279" s="1081"/>
      <c r="F279" s="1081"/>
      <c r="G279" s="1081"/>
      <c r="H279" s="1081"/>
      <c r="I279" s="1081"/>
      <c r="J279" s="1081"/>
      <c r="K279" s="1081"/>
      <c r="L279" s="1082"/>
      <c r="M279" s="1445" t="s">
        <v>3280</v>
      </c>
      <c r="N279" s="1139"/>
      <c r="O279" s="1139"/>
      <c r="P279" s="1139"/>
      <c r="Q279" s="1139"/>
      <c r="R279" s="1139"/>
      <c r="S279" s="1139"/>
      <c r="T279" s="1139"/>
      <c r="U279" s="1139"/>
      <c r="V279" s="1139"/>
      <c r="W279" s="1139"/>
      <c r="X279" s="1139"/>
      <c r="Y279" s="1139"/>
      <c r="Z279" s="1139"/>
      <c r="AA279" s="1139"/>
      <c r="AB279" s="1139"/>
      <c r="AC279" s="1139"/>
      <c r="AD279" s="1139"/>
      <c r="AE279" s="1139"/>
      <c r="AF279" s="1139"/>
      <c r="AG279" s="1139"/>
      <c r="AH279" s="1139"/>
      <c r="AI279" s="1139"/>
      <c r="AJ279" s="1139"/>
      <c r="AK279" s="1139"/>
      <c r="AL279" s="1139"/>
      <c r="AM279" s="1140"/>
      <c r="AN279" s="20"/>
      <c r="AO279" s="175"/>
      <c r="AP279" s="20"/>
      <c r="AQ279" s="58"/>
      <c r="AR279" s="20"/>
      <c r="AS279" s="20"/>
      <c r="AT279" s="20"/>
      <c r="AU279" s="20"/>
      <c r="AV279" s="20"/>
      <c r="AW279" s="20"/>
      <c r="AX279" s="20"/>
      <c r="AY279" s="20"/>
      <c r="AZ279" s="20"/>
      <c r="BA279" s="20"/>
      <c r="BB279" s="20"/>
      <c r="BC279" s="20"/>
      <c r="BD279" s="20"/>
      <c r="BE279" s="20"/>
      <c r="BF279" s="20"/>
      <c r="BG279" s="20"/>
      <c r="BH279" s="156"/>
      <c r="BI279" s="58"/>
      <c r="BJ279" s="58"/>
      <c r="BK279" s="247"/>
      <c r="BZ279" s="287"/>
      <c r="CA279" s="35"/>
      <c r="CB279" s="35"/>
      <c r="CC279" s="35"/>
      <c r="CD279" s="35"/>
      <c r="CE279" s="35"/>
      <c r="CF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T279" s="20" t="s">
        <v>695</v>
      </c>
      <c r="EU279" s="20" t="s">
        <v>693</v>
      </c>
    </row>
    <row r="280" spans="1:151" ht="15" hidden="1" customHeight="1">
      <c r="A280" s="31"/>
      <c r="B280" s="176"/>
      <c r="C280" s="1086" t="s">
        <v>3361</v>
      </c>
      <c r="D280" s="1102"/>
      <c r="E280" s="1102"/>
      <c r="F280" s="1102"/>
      <c r="G280" s="1102"/>
      <c r="H280" s="1102"/>
      <c r="I280" s="1102"/>
      <c r="J280" s="1102"/>
      <c r="K280" s="1102"/>
      <c r="L280" s="1102"/>
      <c r="M280" s="1092" t="s">
        <v>3282</v>
      </c>
      <c r="N280" s="1093"/>
      <c r="O280" s="1093"/>
      <c r="P280" s="1137"/>
      <c r="Q280" s="1440"/>
      <c r="R280" s="1097"/>
      <c r="S280" s="1097"/>
      <c r="T280" s="1097"/>
      <c r="U280" s="1097"/>
      <c r="V280" s="1097"/>
      <c r="W280" s="1097"/>
      <c r="X280" s="1098"/>
      <c r="Y280" s="1441" t="s">
        <v>3281</v>
      </c>
      <c r="Z280" s="1444"/>
      <c r="AA280" s="1093" t="s">
        <v>3283</v>
      </c>
      <c r="AB280" s="1093"/>
      <c r="AC280" s="1093"/>
      <c r="AD280" s="1137"/>
      <c r="AE280" s="1440"/>
      <c r="AF280" s="1097"/>
      <c r="AG280" s="1097"/>
      <c r="AH280" s="1097"/>
      <c r="AI280" s="1097"/>
      <c r="AJ280" s="1097"/>
      <c r="AK280" s="1097"/>
      <c r="AL280" s="1098"/>
      <c r="AM280" s="1442" t="s">
        <v>3281</v>
      </c>
      <c r="AN280" s="20"/>
      <c r="AO280" s="175"/>
      <c r="AP280" s="20"/>
      <c r="AQ280" s="58"/>
      <c r="AR280" s="20"/>
      <c r="AS280" s="20"/>
      <c r="AT280" s="20"/>
      <c r="AU280" s="20"/>
      <c r="AV280" s="20"/>
      <c r="AW280" s="20"/>
      <c r="AX280" s="20"/>
      <c r="AY280" s="20"/>
      <c r="AZ280" s="20"/>
      <c r="BA280" s="20"/>
      <c r="BB280" s="20"/>
      <c r="BC280" s="20"/>
      <c r="BD280" s="20"/>
      <c r="BE280" s="20"/>
      <c r="BF280" s="20"/>
      <c r="BG280" s="20"/>
      <c r="BH280" s="156"/>
      <c r="BI280" s="58"/>
      <c r="BJ280" s="58"/>
      <c r="BK280" s="247"/>
      <c r="BZ280" s="287"/>
      <c r="CA280" s="35"/>
      <c r="CB280" s="35"/>
      <c r="CC280" s="35"/>
      <c r="CD280" s="35"/>
      <c r="CE280" s="35"/>
      <c r="CF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T280" s="20" t="s">
        <v>696</v>
      </c>
      <c r="EU280" s="20" t="s">
        <v>694</v>
      </c>
    </row>
    <row r="281" spans="1:151" ht="15" hidden="1" customHeight="1">
      <c r="A281" s="31"/>
      <c r="B281" s="176"/>
      <c r="C281" s="1080"/>
      <c r="D281" s="1081"/>
      <c r="E281" s="1081"/>
      <c r="F281" s="1081"/>
      <c r="G281" s="1081"/>
      <c r="H281" s="1081"/>
      <c r="I281" s="1081"/>
      <c r="J281" s="1081"/>
      <c r="K281" s="1081"/>
      <c r="L281" s="1081"/>
      <c r="M281" s="1138"/>
      <c r="N281" s="1139"/>
      <c r="O281" s="1139"/>
      <c r="P281" s="1140"/>
      <c r="Q281" s="1099"/>
      <c r="R281" s="1100"/>
      <c r="S281" s="1100"/>
      <c r="T281" s="1100"/>
      <c r="U281" s="1100"/>
      <c r="V281" s="1100"/>
      <c r="W281" s="1100"/>
      <c r="X281" s="1101"/>
      <c r="Y281" s="1138"/>
      <c r="Z281" s="1211"/>
      <c r="AA281" s="1139"/>
      <c r="AB281" s="1139"/>
      <c r="AC281" s="1139"/>
      <c r="AD281" s="1140"/>
      <c r="AE281" s="1099"/>
      <c r="AF281" s="1100"/>
      <c r="AG281" s="1100"/>
      <c r="AH281" s="1100"/>
      <c r="AI281" s="1100"/>
      <c r="AJ281" s="1100"/>
      <c r="AK281" s="1100"/>
      <c r="AL281" s="1101"/>
      <c r="AM281" s="1443"/>
      <c r="AN281" s="20"/>
      <c r="AO281" s="175"/>
      <c r="AP281" s="20"/>
      <c r="AQ281" s="58"/>
      <c r="AR281" s="20"/>
      <c r="AS281" s="20"/>
      <c r="AT281" s="20"/>
      <c r="AU281" s="20"/>
      <c r="AV281" s="20"/>
      <c r="AW281" s="20"/>
      <c r="AX281" s="20"/>
      <c r="AY281" s="20"/>
      <c r="AZ281" s="20"/>
      <c r="BA281" s="20"/>
      <c r="BB281" s="20"/>
      <c r="BC281" s="20"/>
      <c r="BD281" s="20"/>
      <c r="BE281" s="20"/>
      <c r="BF281" s="20"/>
      <c r="BG281" s="20"/>
      <c r="BH281" s="156"/>
      <c r="BI281" s="58"/>
      <c r="BJ281" s="58"/>
      <c r="BK281" s="247"/>
      <c r="BZ281" s="287"/>
      <c r="CA281" s="35"/>
      <c r="CB281" s="35"/>
      <c r="CC281" s="35"/>
      <c r="CD281" s="35"/>
      <c r="CE281" s="35"/>
      <c r="CF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T281" s="20" t="s">
        <v>697</v>
      </c>
      <c r="EU281" s="20" t="s">
        <v>695</v>
      </c>
    </row>
    <row r="282" spans="1:151" ht="15" hidden="1" customHeight="1">
      <c r="A282" s="31"/>
      <c r="B282" s="176"/>
      <c r="C282" s="1086" t="s">
        <v>3362</v>
      </c>
      <c r="D282" s="1087"/>
      <c r="E282" s="1087"/>
      <c r="F282" s="1087"/>
      <c r="G282" s="1087"/>
      <c r="H282" s="1087"/>
      <c r="I282" s="1087"/>
      <c r="J282" s="1087"/>
      <c r="K282" s="1087"/>
      <c r="L282" s="1088"/>
      <c r="M282" s="1092" t="s">
        <v>3288</v>
      </c>
      <c r="N282" s="1093"/>
      <c r="O282" s="1093"/>
      <c r="P282" s="1096"/>
      <c r="Q282" s="1097"/>
      <c r="R282" s="1097"/>
      <c r="S282" s="1098"/>
      <c r="T282" s="760"/>
      <c r="U282" s="1102"/>
      <c r="V282" s="1102"/>
      <c r="W282" s="1102"/>
      <c r="X282" s="1102"/>
      <c r="Y282" s="1102"/>
      <c r="Z282" s="1102"/>
      <c r="AA282" s="1102"/>
      <c r="AB282" s="1102"/>
      <c r="AC282" s="1102"/>
      <c r="AD282" s="1102"/>
      <c r="AE282" s="1102"/>
      <c r="AF282" s="1102"/>
      <c r="AG282" s="1102"/>
      <c r="AH282" s="1102"/>
      <c r="AI282" s="1102"/>
      <c r="AJ282" s="1102"/>
      <c r="AK282" s="1102"/>
      <c r="AL282" s="1102"/>
      <c r="AM282" s="1103"/>
      <c r="AN282" s="20"/>
      <c r="AO282" s="175"/>
      <c r="AP282" s="20"/>
      <c r="AQ282" s="58"/>
      <c r="AR282" s="20"/>
      <c r="AS282" s="20"/>
      <c r="AT282" s="20"/>
      <c r="AU282" s="20"/>
      <c r="AV282" s="20"/>
      <c r="AW282" s="20"/>
      <c r="AX282" s="20"/>
      <c r="AY282" s="20"/>
      <c r="AZ282" s="20"/>
      <c r="BA282" s="20"/>
      <c r="BB282" s="20"/>
      <c r="BC282" s="20"/>
      <c r="BD282" s="20"/>
      <c r="BE282" s="20"/>
      <c r="BF282" s="20"/>
      <c r="BG282" s="20"/>
      <c r="BH282" s="156"/>
      <c r="BI282" s="58"/>
      <c r="BJ282" s="58"/>
      <c r="BK282" s="247"/>
      <c r="BZ282" s="287"/>
      <c r="CA282" s="35"/>
      <c r="CB282" s="35"/>
      <c r="CC282" s="35"/>
      <c r="CD282" s="35"/>
      <c r="CE282" s="35"/>
      <c r="CF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T282" s="20" t="s">
        <v>698</v>
      </c>
      <c r="EU282" s="20" t="s">
        <v>696</v>
      </c>
    </row>
    <row r="283" spans="1:151" ht="15" hidden="1" customHeight="1">
      <c r="A283" s="31"/>
      <c r="B283" s="176"/>
      <c r="C283" s="1089"/>
      <c r="D283" s="1090"/>
      <c r="E283" s="1090"/>
      <c r="F283" s="1090"/>
      <c r="G283" s="1090"/>
      <c r="H283" s="1090"/>
      <c r="I283" s="1090"/>
      <c r="J283" s="1090"/>
      <c r="K283" s="1090"/>
      <c r="L283" s="1091"/>
      <c r="M283" s="1094"/>
      <c r="N283" s="1095"/>
      <c r="O283" s="1095"/>
      <c r="P283" s="1099"/>
      <c r="Q283" s="1100"/>
      <c r="R283" s="1100"/>
      <c r="S283" s="1101"/>
      <c r="T283" s="1080"/>
      <c r="U283" s="1081"/>
      <c r="V283" s="1081"/>
      <c r="W283" s="1081"/>
      <c r="X283" s="1081"/>
      <c r="Y283" s="1081"/>
      <c r="Z283" s="1081"/>
      <c r="AA283" s="1081"/>
      <c r="AB283" s="1081"/>
      <c r="AC283" s="1081"/>
      <c r="AD283" s="1081"/>
      <c r="AE283" s="1081"/>
      <c r="AF283" s="1081"/>
      <c r="AG283" s="1081"/>
      <c r="AH283" s="1081"/>
      <c r="AI283" s="1081"/>
      <c r="AJ283" s="1081"/>
      <c r="AK283" s="1081"/>
      <c r="AL283" s="1081"/>
      <c r="AM283" s="1082"/>
      <c r="AN283" s="20"/>
      <c r="AO283" s="175"/>
      <c r="AP283" s="20"/>
      <c r="AQ283" s="58"/>
      <c r="AR283" s="20"/>
      <c r="AS283" s="20"/>
      <c r="AT283" s="20"/>
      <c r="AU283" s="20"/>
      <c r="AV283" s="20"/>
      <c r="AW283" s="20"/>
      <c r="AX283" s="20"/>
      <c r="AY283" s="20"/>
      <c r="AZ283" s="20"/>
      <c r="BA283" s="20"/>
      <c r="BB283" s="20"/>
      <c r="BC283" s="20"/>
      <c r="BD283" s="20"/>
      <c r="BE283" s="20"/>
      <c r="BF283" s="20"/>
      <c r="BG283" s="20"/>
      <c r="BH283" s="156"/>
      <c r="BI283" s="58"/>
      <c r="BJ283" s="58"/>
      <c r="BK283" s="247"/>
      <c r="BZ283" s="287"/>
      <c r="CA283" s="35"/>
      <c r="CB283" s="35"/>
      <c r="CC283" s="35"/>
      <c r="CD283" s="35"/>
      <c r="CE283" s="35"/>
      <c r="CF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T283" s="20" t="s">
        <v>699</v>
      </c>
      <c r="EU283" s="20" t="s">
        <v>697</v>
      </c>
    </row>
    <row r="284" spans="1:151" ht="15" customHeight="1">
      <c r="A284" s="20"/>
      <c r="B284" s="176"/>
      <c r="C284" s="1075" t="s">
        <v>3289</v>
      </c>
      <c r="D284" s="1102"/>
      <c r="E284" s="1102"/>
      <c r="F284" s="1102"/>
      <c r="G284" s="1102"/>
      <c r="H284" s="1102"/>
      <c r="I284" s="1102"/>
      <c r="J284" s="1102"/>
      <c r="K284" s="1102"/>
      <c r="L284" s="1103"/>
      <c r="M284" s="1067" t="s">
        <v>3290</v>
      </c>
      <c r="N284" s="1068"/>
      <c r="O284" s="1068"/>
      <c r="P284" s="1068"/>
      <c r="Q284" s="1068"/>
      <c r="R284" s="1068"/>
      <c r="S284" s="1106">
        <v>600000</v>
      </c>
      <c r="T284" s="1106"/>
      <c r="U284" s="1106"/>
      <c r="V284" s="1106"/>
      <c r="W284" s="1106"/>
      <c r="X284" s="1106"/>
      <c r="Y284" s="1106"/>
      <c r="Z284" s="1106"/>
      <c r="AA284" s="147" t="s">
        <v>3281</v>
      </c>
      <c r="AB284" s="41"/>
      <c r="AC284" s="41"/>
      <c r="AD284" s="41"/>
      <c r="AE284" s="41"/>
      <c r="AF284" s="41"/>
      <c r="AG284" s="41"/>
      <c r="AH284" s="41"/>
      <c r="AI284" s="41"/>
      <c r="AJ284" s="41"/>
      <c r="AK284" s="41"/>
      <c r="AL284" s="41"/>
      <c r="AM284" s="42"/>
      <c r="AN284" s="20"/>
      <c r="AO284" s="175"/>
      <c r="AP284" s="20"/>
      <c r="AQ284" s="58"/>
      <c r="AR284" s="20"/>
      <c r="AS284" s="20"/>
      <c r="AT284" s="20"/>
      <c r="AU284" s="20"/>
      <c r="AV284" s="20"/>
      <c r="AW284" s="20"/>
      <c r="AX284" s="20"/>
      <c r="AY284" s="20"/>
      <c r="AZ284" s="20"/>
      <c r="BA284" s="20"/>
      <c r="BB284" s="20"/>
      <c r="BC284" s="20"/>
      <c r="BD284" s="20"/>
      <c r="BE284" s="20"/>
      <c r="BF284" s="20"/>
      <c r="BG284" s="20"/>
      <c r="BH284" s="156"/>
      <c r="BI284" s="58"/>
      <c r="BJ284" s="58"/>
      <c r="BK284" s="247"/>
      <c r="BZ284" s="287"/>
      <c r="CA284" s="35"/>
      <c r="CB284" s="35"/>
      <c r="CC284" s="35"/>
      <c r="CD284" s="35"/>
      <c r="CE284" s="35"/>
      <c r="CF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T284" s="20" t="s">
        <v>700</v>
      </c>
      <c r="EU284" s="20" t="s">
        <v>698</v>
      </c>
    </row>
    <row r="285" spans="1:151" ht="15" customHeight="1">
      <c r="A285" s="20"/>
      <c r="B285" s="176"/>
      <c r="C285" s="1080"/>
      <c r="D285" s="1081"/>
      <c r="E285" s="1081"/>
      <c r="F285" s="1081"/>
      <c r="G285" s="1081"/>
      <c r="H285" s="1081"/>
      <c r="I285" s="1081"/>
      <c r="J285" s="1081"/>
      <c r="K285" s="1081"/>
      <c r="L285" s="1082"/>
      <c r="M285" s="1107" t="s">
        <v>3291</v>
      </c>
      <c r="N285" s="1108"/>
      <c r="O285" s="1108"/>
      <c r="P285" s="1108"/>
      <c r="Q285" s="1108"/>
      <c r="R285" s="1109"/>
      <c r="S285" s="1110"/>
      <c r="T285" s="1111"/>
      <c r="U285" s="1111"/>
      <c r="V285" s="1111"/>
      <c r="W285" s="1111"/>
      <c r="X285" s="1111"/>
      <c r="Y285" s="1111"/>
      <c r="Z285" s="1112"/>
      <c r="AA285" s="510" t="s">
        <v>3281</v>
      </c>
      <c r="AB285" s="1114" t="s">
        <v>3292</v>
      </c>
      <c r="AC285" s="1115"/>
      <c r="AD285" s="1115"/>
      <c r="AE285" s="1113">
        <f>SUM(S284:Z285)</f>
        <v>600000</v>
      </c>
      <c r="AF285" s="1113"/>
      <c r="AG285" s="1113"/>
      <c r="AH285" s="1113"/>
      <c r="AI285" s="1113"/>
      <c r="AJ285" s="1113"/>
      <c r="AK285" s="1113"/>
      <c r="AL285" s="1113"/>
      <c r="AM285" s="511" t="s">
        <v>3281</v>
      </c>
      <c r="AN285" s="20"/>
      <c r="AO285" s="175"/>
      <c r="AP285" s="20"/>
      <c r="AQ285" s="58"/>
      <c r="AR285" s="20"/>
      <c r="AS285" s="20"/>
      <c r="AT285" s="20"/>
      <c r="AU285" s="20"/>
      <c r="AV285" s="20"/>
      <c r="AW285" s="20"/>
      <c r="AX285" s="20"/>
      <c r="AY285" s="20"/>
      <c r="AZ285" s="20"/>
      <c r="BA285" s="20"/>
      <c r="BB285" s="20"/>
      <c r="BC285" s="20"/>
      <c r="BD285" s="20"/>
      <c r="BE285" s="20"/>
      <c r="BF285" s="20"/>
      <c r="BG285" s="20"/>
      <c r="BH285" s="156"/>
      <c r="BI285" s="58"/>
      <c r="BJ285" s="58"/>
      <c r="BK285" s="247"/>
      <c r="BZ285" s="287"/>
      <c r="CA285" s="35"/>
      <c r="CB285" s="35"/>
      <c r="CC285" s="35"/>
      <c r="CD285" s="35"/>
      <c r="CE285" s="35"/>
      <c r="CF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T285" s="20" t="s">
        <v>701</v>
      </c>
      <c r="EU285" s="20" t="s">
        <v>699</v>
      </c>
    </row>
    <row r="286" spans="1:151" ht="15" hidden="1" customHeight="1">
      <c r="A286" s="31"/>
      <c r="B286" s="176"/>
      <c r="C286" s="1075" t="s">
        <v>3293</v>
      </c>
      <c r="D286" s="1076"/>
      <c r="E286" s="1076"/>
      <c r="F286" s="1076"/>
      <c r="G286" s="1076"/>
      <c r="H286" s="1076"/>
      <c r="I286" s="1076"/>
      <c r="J286" s="1076"/>
      <c r="K286" s="1076"/>
      <c r="L286" s="1077"/>
      <c r="M286" s="1116" t="s">
        <v>3294</v>
      </c>
      <c r="N286" s="1117"/>
      <c r="O286" s="1117"/>
      <c r="P286" s="1117"/>
      <c r="Q286" s="1117"/>
      <c r="R286" s="1117"/>
      <c r="S286" s="1117"/>
      <c r="T286" s="1117"/>
      <c r="U286" s="1118"/>
      <c r="V286" s="1125"/>
      <c r="W286" s="824"/>
      <c r="X286" s="824"/>
      <c r="Y286" s="824"/>
      <c r="Z286" s="824"/>
      <c r="AA286" s="824"/>
      <c r="AB286" s="824"/>
      <c r="AC286" s="824"/>
      <c r="AD286" s="824"/>
      <c r="AE286" s="824"/>
      <c r="AF286" s="824"/>
      <c r="AG286" s="824"/>
      <c r="AH286" s="824"/>
      <c r="AI286" s="824"/>
      <c r="AJ286" s="824"/>
      <c r="AK286" s="824"/>
      <c r="AL286" s="824"/>
      <c r="AM286" s="825"/>
      <c r="AN286" s="20"/>
      <c r="AO286" s="175"/>
      <c r="AP286" s="20"/>
      <c r="AQ286" s="58"/>
      <c r="AR286" s="20"/>
      <c r="AS286" s="20"/>
      <c r="AT286" s="20"/>
      <c r="AU286" s="20"/>
      <c r="AV286" s="20"/>
      <c r="AW286" s="20"/>
      <c r="AX286" s="20"/>
      <c r="AY286" s="20"/>
      <c r="AZ286" s="20"/>
      <c r="BA286" s="20"/>
      <c r="BB286" s="20"/>
      <c r="BC286" s="20"/>
      <c r="BD286" s="20"/>
      <c r="BE286" s="20"/>
      <c r="BF286" s="20"/>
      <c r="BG286" s="20"/>
      <c r="BH286" s="156"/>
      <c r="BI286" s="58"/>
      <c r="BJ286" s="58"/>
      <c r="BK286" s="247"/>
      <c r="BZ286" s="287"/>
      <c r="CA286" s="35"/>
      <c r="CB286" s="35"/>
      <c r="CC286" s="35"/>
      <c r="CD286" s="35"/>
      <c r="CE286" s="35"/>
      <c r="CF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T286" s="20" t="s">
        <v>702</v>
      </c>
      <c r="EU286" s="20" t="s">
        <v>700</v>
      </c>
    </row>
    <row r="287" spans="1:151" ht="15" hidden="1" customHeight="1">
      <c r="A287" s="31"/>
      <c r="B287" s="176"/>
      <c r="C287" s="1119"/>
      <c r="D287" s="1120"/>
      <c r="E287" s="1120"/>
      <c r="F287" s="1120"/>
      <c r="G287" s="1120"/>
      <c r="H287" s="1120"/>
      <c r="I287" s="1120"/>
      <c r="J287" s="1120"/>
      <c r="K287" s="1120"/>
      <c r="L287" s="1121"/>
      <c r="M287" s="1116"/>
      <c r="N287" s="1117"/>
      <c r="O287" s="1117"/>
      <c r="P287" s="1117"/>
      <c r="Q287" s="1117"/>
      <c r="R287" s="1117"/>
      <c r="S287" s="1117"/>
      <c r="T287" s="1117"/>
      <c r="U287" s="1118"/>
      <c r="V287" s="823"/>
      <c r="W287" s="824"/>
      <c r="X287" s="824"/>
      <c r="Y287" s="824"/>
      <c r="Z287" s="824"/>
      <c r="AA287" s="824"/>
      <c r="AB287" s="824"/>
      <c r="AC287" s="824"/>
      <c r="AD287" s="824"/>
      <c r="AE287" s="824"/>
      <c r="AF287" s="824"/>
      <c r="AG287" s="824"/>
      <c r="AH287" s="824"/>
      <c r="AI287" s="824"/>
      <c r="AJ287" s="824"/>
      <c r="AK287" s="824"/>
      <c r="AL287" s="824"/>
      <c r="AM287" s="825"/>
      <c r="AN287" s="20"/>
      <c r="AO287" s="175"/>
      <c r="AP287" s="20"/>
      <c r="AQ287" s="58"/>
      <c r="AR287" s="20"/>
      <c r="AS287" s="20"/>
      <c r="AT287" s="20"/>
      <c r="AU287" s="20"/>
      <c r="AV287" s="20"/>
      <c r="AW287" s="20"/>
      <c r="AX287" s="20"/>
      <c r="AY287" s="20"/>
      <c r="AZ287" s="20"/>
      <c r="BA287" s="20"/>
      <c r="BB287" s="20"/>
      <c r="BC287" s="20"/>
      <c r="BD287" s="20"/>
      <c r="BE287" s="20"/>
      <c r="BF287" s="20"/>
      <c r="BG287" s="20"/>
      <c r="BH287" s="156"/>
      <c r="BI287" s="58"/>
      <c r="BJ287" s="58"/>
      <c r="BK287" s="247"/>
      <c r="BZ287" s="287"/>
      <c r="CA287" s="35"/>
      <c r="CB287" s="35"/>
      <c r="CC287" s="35"/>
      <c r="CD287" s="35"/>
      <c r="CE287" s="35"/>
      <c r="CF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T287" s="20" t="s">
        <v>703</v>
      </c>
      <c r="EU287" s="20" t="s">
        <v>701</v>
      </c>
    </row>
    <row r="288" spans="1:151" ht="15" hidden="1" customHeight="1">
      <c r="A288" s="31"/>
      <c r="B288" s="176"/>
      <c r="C288" s="1119"/>
      <c r="D288" s="1120"/>
      <c r="E288" s="1120"/>
      <c r="F288" s="1120"/>
      <c r="G288" s="1120"/>
      <c r="H288" s="1120"/>
      <c r="I288" s="1120"/>
      <c r="J288" s="1120"/>
      <c r="K288" s="1120"/>
      <c r="L288" s="1121"/>
      <c r="M288" s="1104" t="s">
        <v>3295</v>
      </c>
      <c r="N288" s="1105"/>
      <c r="O288" s="1105"/>
      <c r="P288" s="1105"/>
      <c r="Q288" s="1105"/>
      <c r="R288" s="1105"/>
      <c r="S288" s="1105"/>
      <c r="T288" s="1105"/>
      <c r="U288" s="1105"/>
      <c r="V288" s="1126"/>
      <c r="W288" s="1127"/>
      <c r="X288" s="1127"/>
      <c r="Y288" s="1127"/>
      <c r="Z288" s="1127"/>
      <c r="AA288" s="1127"/>
      <c r="AB288" s="1127"/>
      <c r="AC288" s="1127"/>
      <c r="AD288" s="1127"/>
      <c r="AE288" s="1127"/>
      <c r="AF288" s="1127"/>
      <c r="AG288" s="1127"/>
      <c r="AH288" s="1127"/>
      <c r="AI288" s="1127"/>
      <c r="AJ288" s="1127"/>
      <c r="AK288" s="1127"/>
      <c r="AL288" s="1127"/>
      <c r="AM288" s="1128"/>
      <c r="AN288" s="20"/>
      <c r="AO288" s="175"/>
      <c r="AP288" s="20"/>
      <c r="AQ288" s="58"/>
      <c r="AR288" s="20"/>
      <c r="AS288" s="20"/>
      <c r="AT288" s="20"/>
      <c r="AU288" s="20"/>
      <c r="AV288" s="20"/>
      <c r="AW288" s="20"/>
      <c r="AX288" s="20"/>
      <c r="AY288" s="20"/>
      <c r="AZ288" s="20"/>
      <c r="BA288" s="20"/>
      <c r="BB288" s="20"/>
      <c r="BC288" s="20"/>
      <c r="BD288" s="20"/>
      <c r="BE288" s="20"/>
      <c r="BF288" s="20"/>
      <c r="BG288" s="20"/>
      <c r="BH288" s="156"/>
      <c r="BI288" s="58"/>
      <c r="BJ288" s="58"/>
      <c r="BK288" s="247"/>
      <c r="BZ288" s="287"/>
      <c r="CA288" s="35"/>
      <c r="CB288" s="35"/>
      <c r="CC288" s="35"/>
      <c r="CD288" s="35"/>
      <c r="CE288" s="35"/>
      <c r="CF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T288" s="20" t="s">
        <v>704</v>
      </c>
      <c r="EU288" s="20" t="s">
        <v>702</v>
      </c>
    </row>
    <row r="289" spans="1:151" ht="15" hidden="1" customHeight="1">
      <c r="A289" s="31"/>
      <c r="B289" s="176"/>
      <c r="C289" s="1122"/>
      <c r="D289" s="1123"/>
      <c r="E289" s="1123"/>
      <c r="F289" s="1123"/>
      <c r="G289" s="1123"/>
      <c r="H289" s="1123"/>
      <c r="I289" s="1123"/>
      <c r="J289" s="1123"/>
      <c r="K289" s="1123"/>
      <c r="L289" s="1124"/>
      <c r="M289" s="1089"/>
      <c r="N289" s="1090"/>
      <c r="O289" s="1090"/>
      <c r="P289" s="1090"/>
      <c r="Q289" s="1090"/>
      <c r="R289" s="1090"/>
      <c r="S289" s="1090"/>
      <c r="T289" s="1090"/>
      <c r="U289" s="1090"/>
      <c r="V289" s="1129"/>
      <c r="W289" s="1130"/>
      <c r="X289" s="1130"/>
      <c r="Y289" s="1130"/>
      <c r="Z289" s="1130"/>
      <c r="AA289" s="1130"/>
      <c r="AB289" s="1130"/>
      <c r="AC289" s="1130"/>
      <c r="AD289" s="1130"/>
      <c r="AE289" s="1130"/>
      <c r="AF289" s="1130"/>
      <c r="AG289" s="1130"/>
      <c r="AH289" s="1130"/>
      <c r="AI289" s="1130"/>
      <c r="AJ289" s="1130"/>
      <c r="AK289" s="1130"/>
      <c r="AL289" s="1130"/>
      <c r="AM289" s="1131"/>
      <c r="AN289" s="20"/>
      <c r="AO289" s="175"/>
      <c r="AP289" s="20"/>
      <c r="AQ289" s="58"/>
      <c r="AR289" s="20"/>
      <c r="AS289" s="20"/>
      <c r="AT289" s="20"/>
      <c r="AU289" s="20"/>
      <c r="AV289" s="20"/>
      <c r="AW289" s="20"/>
      <c r="AX289" s="20"/>
      <c r="AY289" s="20"/>
      <c r="AZ289" s="20"/>
      <c r="BA289" s="20"/>
      <c r="BB289" s="20"/>
      <c r="BC289" s="20"/>
      <c r="BD289" s="20"/>
      <c r="BE289" s="20"/>
      <c r="BF289" s="20"/>
      <c r="BG289" s="20"/>
      <c r="BH289" s="156"/>
      <c r="BI289" s="58"/>
      <c r="BJ289" s="58"/>
      <c r="BK289" s="247"/>
      <c r="BZ289" s="287"/>
      <c r="CA289" s="35"/>
      <c r="CB289" s="35"/>
      <c r="CC289" s="35"/>
      <c r="CD289" s="35"/>
      <c r="CE289" s="35"/>
      <c r="CF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T289" s="20" t="s">
        <v>705</v>
      </c>
      <c r="EU289" s="20" t="s">
        <v>703</v>
      </c>
    </row>
    <row r="290" spans="1:151" ht="15" customHeight="1" thickBot="1">
      <c r="A290" s="20"/>
      <c r="B290" s="178"/>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066" t="s">
        <v>589</v>
      </c>
      <c r="AJ290" s="1066"/>
      <c r="AK290" s="1066"/>
      <c r="AL290" s="1066"/>
      <c r="AM290" s="1066"/>
      <c r="AN290" s="179"/>
      <c r="AO290" s="180"/>
      <c r="AP290" s="20"/>
      <c r="AQ290" s="58"/>
      <c r="AR290" s="20"/>
      <c r="AS290" s="20"/>
      <c r="AT290" s="20"/>
      <c r="AU290" s="20"/>
      <c r="AV290" s="20"/>
      <c r="AW290" s="20"/>
      <c r="AX290" s="20"/>
      <c r="AY290" s="20"/>
      <c r="AZ290" s="20"/>
      <c r="BA290" s="20"/>
      <c r="BB290" s="20"/>
      <c r="BC290" s="20"/>
      <c r="BD290" s="20"/>
      <c r="BE290" s="20"/>
      <c r="BF290" s="20"/>
      <c r="BG290" s="20"/>
      <c r="BH290" s="156"/>
      <c r="BI290" s="58"/>
      <c r="BJ290" s="58"/>
      <c r="BK290" s="247"/>
      <c r="BZ290" s="287"/>
      <c r="CA290" s="35"/>
      <c r="CB290" s="35"/>
      <c r="CC290" s="35"/>
      <c r="CD290" s="35"/>
      <c r="CE290" s="35"/>
      <c r="CF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T290" s="20" t="s">
        <v>706</v>
      </c>
      <c r="EU290" s="20" t="s">
        <v>704</v>
      </c>
    </row>
    <row r="291" spans="1:151" ht="15" customHeight="1" thickTop="1" thickBot="1">
      <c r="A291" s="20"/>
      <c r="B291" s="19"/>
      <c r="C291" s="20"/>
      <c r="D291" s="19"/>
      <c r="E291" s="19"/>
      <c r="F291" s="19"/>
      <c r="G291" s="19"/>
      <c r="H291" s="19"/>
      <c r="I291" s="19"/>
      <c r="J291" s="19"/>
      <c r="K291" s="19"/>
      <c r="L291" s="19"/>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58"/>
      <c r="AR291" s="20"/>
      <c r="AS291" s="20"/>
      <c r="AT291" s="20"/>
      <c r="AU291" s="20"/>
      <c r="AV291" s="20"/>
      <c r="AW291" s="20"/>
      <c r="AX291" s="20"/>
      <c r="AY291" s="20"/>
      <c r="AZ291" s="20"/>
      <c r="BA291" s="20"/>
      <c r="BB291" s="20"/>
      <c r="BC291" s="20"/>
      <c r="BD291" s="20"/>
      <c r="BE291" s="20"/>
      <c r="BF291" s="20"/>
      <c r="BG291" s="20"/>
      <c r="BH291" s="20"/>
      <c r="BI291" s="58"/>
      <c r="BJ291" s="58"/>
      <c r="BK291" s="247"/>
      <c r="BZ291" s="287"/>
      <c r="CA291" s="35"/>
      <c r="CB291" s="35"/>
      <c r="CC291" s="35"/>
      <c r="CD291" s="35"/>
      <c r="CE291" s="35"/>
      <c r="CF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T291" s="20" t="s">
        <v>707</v>
      </c>
      <c r="EU291" s="20" t="s">
        <v>705</v>
      </c>
    </row>
    <row r="292" spans="1:151" ht="15" customHeight="1" thickTop="1">
      <c r="A292" s="20"/>
      <c r="B292" s="1148" t="s">
        <v>2656</v>
      </c>
      <c r="C292" s="1149"/>
      <c r="D292" s="1149"/>
      <c r="E292" s="1149"/>
      <c r="F292" s="1149"/>
      <c r="G292" s="1149"/>
      <c r="H292" s="1149"/>
      <c r="I292" s="1149"/>
      <c r="J292" s="1149"/>
      <c r="K292" s="1149"/>
      <c r="L292" s="1149"/>
      <c r="M292" s="1149"/>
      <c r="N292" s="1149"/>
      <c r="O292" s="1149"/>
      <c r="P292" s="1149"/>
      <c r="Q292" s="1149"/>
      <c r="R292" s="1149"/>
      <c r="S292" s="1149"/>
      <c r="T292" s="1149"/>
      <c r="U292" s="1149"/>
      <c r="V292" s="1149"/>
      <c r="W292" s="1149"/>
      <c r="X292" s="1149"/>
      <c r="Y292" s="1149"/>
      <c r="Z292" s="1149"/>
      <c r="AA292" s="1149"/>
      <c r="AB292" s="1149"/>
      <c r="AC292" s="1149"/>
      <c r="AD292" s="1149"/>
      <c r="AE292" s="1149"/>
      <c r="AF292" s="1149"/>
      <c r="AG292" s="1149"/>
      <c r="AH292" s="1149"/>
      <c r="AI292" s="1149"/>
      <c r="AJ292" s="1149"/>
      <c r="AK292" s="1149"/>
      <c r="AL292" s="1149"/>
      <c r="AM292" s="1149"/>
      <c r="AN292" s="1149"/>
      <c r="AO292" s="1150"/>
      <c r="AP292" s="20"/>
      <c r="AQ292" s="58"/>
      <c r="AR292" s="20"/>
      <c r="AS292" s="20"/>
      <c r="AT292" s="20"/>
      <c r="AU292" s="20"/>
      <c r="AV292" s="20"/>
      <c r="AW292" s="20"/>
      <c r="AX292" s="20"/>
      <c r="AY292" s="20"/>
      <c r="AZ292" s="20"/>
      <c r="BA292" s="20"/>
      <c r="BB292" s="20"/>
      <c r="BC292" s="20"/>
      <c r="BD292" s="20"/>
      <c r="BE292" s="20"/>
      <c r="BF292" s="20"/>
      <c r="BG292" s="20"/>
      <c r="BH292" s="20"/>
      <c r="BI292" s="58"/>
      <c r="BJ292" s="58"/>
      <c r="BK292" s="247"/>
      <c r="BZ292" s="287"/>
      <c r="CA292" s="35"/>
      <c r="CB292" s="35"/>
      <c r="CC292" s="35"/>
      <c r="CD292" s="35"/>
      <c r="CE292" s="35"/>
      <c r="CF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T292" s="20" t="s">
        <v>708</v>
      </c>
      <c r="EU292" s="20" t="s">
        <v>706</v>
      </c>
    </row>
    <row r="293" spans="1:151" ht="15" customHeight="1">
      <c r="A293" s="20"/>
      <c r="B293" s="1537" t="s">
        <v>3806</v>
      </c>
      <c r="C293" s="1538"/>
      <c r="D293" s="1538"/>
      <c r="E293" s="1538"/>
      <c r="F293" s="1538"/>
      <c r="G293" s="1538"/>
      <c r="H293" s="1538"/>
      <c r="I293" s="1538"/>
      <c r="J293" s="1538"/>
      <c r="K293" s="1538"/>
      <c r="L293" s="1538"/>
      <c r="M293" s="1538"/>
      <c r="N293" s="1538"/>
      <c r="O293" s="1538"/>
      <c r="P293" s="1538"/>
      <c r="Q293" s="1538"/>
      <c r="R293" s="1538"/>
      <c r="S293" s="1538"/>
      <c r="T293" s="1538"/>
      <c r="U293" s="1538"/>
      <c r="V293" s="1538"/>
      <c r="W293" s="1538"/>
      <c r="X293" s="1538"/>
      <c r="Y293" s="1538"/>
      <c r="Z293" s="1538"/>
      <c r="AA293" s="1538"/>
      <c r="AB293" s="1538"/>
      <c r="AC293" s="1538"/>
      <c r="AD293" s="1538"/>
      <c r="AE293" s="1538"/>
      <c r="AF293" s="1538"/>
      <c r="AG293" s="1538"/>
      <c r="AH293" s="1538"/>
      <c r="AI293" s="1538"/>
      <c r="AJ293" s="1538"/>
      <c r="AK293" s="1538"/>
      <c r="AL293" s="1538"/>
      <c r="AM293" s="1538"/>
      <c r="AN293" s="1538"/>
      <c r="AO293" s="1539"/>
      <c r="AP293" s="20"/>
      <c r="AQ293" s="58"/>
      <c r="AR293" s="20"/>
      <c r="AS293" s="20"/>
      <c r="AT293" s="20"/>
      <c r="AU293" s="20"/>
      <c r="AV293" s="20"/>
      <c r="AW293" s="20"/>
      <c r="AX293" s="20"/>
      <c r="AY293" s="20"/>
      <c r="AZ293" s="20"/>
      <c r="BA293" s="20"/>
      <c r="BB293" s="20"/>
      <c r="BC293" s="20"/>
      <c r="BD293" s="20"/>
      <c r="BE293" s="20"/>
      <c r="BF293" s="20"/>
      <c r="BG293" s="20"/>
      <c r="BH293" s="20"/>
      <c r="BI293" s="58"/>
      <c r="BJ293" s="58"/>
      <c r="BK293" s="247"/>
      <c r="BZ293" s="287"/>
      <c r="CA293" s="35"/>
      <c r="CB293" s="35"/>
      <c r="CC293" s="35"/>
      <c r="CD293" s="35"/>
      <c r="CE293" s="35"/>
      <c r="CF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T293" s="20" t="s">
        <v>709</v>
      </c>
      <c r="EU293" s="20" t="s">
        <v>707</v>
      </c>
    </row>
    <row r="294" spans="1:151" ht="15" customHeight="1">
      <c r="A294" s="20"/>
      <c r="B294" s="65"/>
      <c r="C294" s="20"/>
      <c r="D294" s="19"/>
      <c r="E294" s="19"/>
      <c r="F294" s="19"/>
      <c r="G294" s="19"/>
      <c r="H294" s="19"/>
      <c r="I294" s="19"/>
      <c r="J294" s="19"/>
      <c r="K294" s="19"/>
      <c r="L294" s="19"/>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101"/>
      <c r="AP294" s="20"/>
      <c r="AQ294" s="58"/>
      <c r="AR294" s="20"/>
      <c r="AS294" s="20"/>
      <c r="AT294" s="20"/>
      <c r="AU294" s="20"/>
      <c r="AV294" s="20"/>
      <c r="AW294" s="20"/>
      <c r="AX294" s="20"/>
      <c r="AY294" s="20"/>
      <c r="AZ294" s="20"/>
      <c r="BA294" s="20"/>
      <c r="BB294" s="20"/>
      <c r="BC294" s="20"/>
      <c r="BD294" s="20"/>
      <c r="BE294" s="20"/>
      <c r="BF294" s="20"/>
      <c r="BG294" s="20"/>
      <c r="BH294" s="20"/>
      <c r="BI294" s="58"/>
      <c r="BJ294" s="58"/>
      <c r="BK294" s="247"/>
      <c r="BL294" s="17" t="str">
        <f>IF(M295="国土交通大臣免許","大臣","都知事")</f>
        <v>都知事</v>
      </c>
      <c r="BZ294" s="287"/>
      <c r="CA294" s="35"/>
      <c r="CB294" s="35"/>
      <c r="CC294" s="35"/>
      <c r="CD294" s="35"/>
      <c r="CE294" s="35"/>
      <c r="CF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T294" s="20" t="s">
        <v>710</v>
      </c>
      <c r="EU294" s="20" t="s">
        <v>708</v>
      </c>
    </row>
    <row r="295" spans="1:151" ht="15" customHeight="1">
      <c r="A295" s="20"/>
      <c r="B295" s="65"/>
      <c r="C295" s="1158" t="s">
        <v>2516</v>
      </c>
      <c r="D295" s="613" t="s">
        <v>2517</v>
      </c>
      <c r="E295" s="1161"/>
      <c r="F295" s="1162"/>
      <c r="G295" s="1059" t="s">
        <v>10</v>
      </c>
      <c r="H295" s="1060"/>
      <c r="I295" s="1060"/>
      <c r="J295" s="1060"/>
      <c r="K295" s="1060"/>
      <c r="L295" s="1061"/>
      <c r="M295" s="994" t="s">
        <v>2518</v>
      </c>
      <c r="N295" s="828"/>
      <c r="O295" s="828"/>
      <c r="P295" s="828"/>
      <c r="Q295" s="828"/>
      <c r="R295" s="829"/>
      <c r="S295" s="994" t="s">
        <v>3417</v>
      </c>
      <c r="T295" s="828"/>
      <c r="U295" s="829"/>
      <c r="V295" s="21" t="s">
        <v>5</v>
      </c>
      <c r="W295" s="1151"/>
      <c r="X295" s="1065"/>
      <c r="Y295" s="1065"/>
      <c r="Z295" s="1065"/>
      <c r="AA295" s="48" t="s">
        <v>4</v>
      </c>
      <c r="AB295" s="833" t="s">
        <v>601</v>
      </c>
      <c r="AC295" s="943"/>
      <c r="AD295" s="943"/>
      <c r="AE295" s="943"/>
      <c r="AF295" s="943"/>
      <c r="AG295" s="943"/>
      <c r="AH295" s="943"/>
      <c r="AI295" s="943"/>
      <c r="AJ295" s="943"/>
      <c r="AK295" s="943"/>
      <c r="AL295" s="943"/>
      <c r="AM295" s="944"/>
      <c r="AN295" s="20"/>
      <c r="AO295" s="101"/>
      <c r="AP295" s="20"/>
      <c r="AQ295" s="58"/>
      <c r="AR295" s="20"/>
      <c r="AS295" s="20"/>
      <c r="AT295" s="20"/>
      <c r="AU295" s="20"/>
      <c r="AV295" s="20"/>
      <c r="AW295" s="20"/>
      <c r="AX295" s="20"/>
      <c r="AY295" s="20"/>
      <c r="AZ295" s="20"/>
      <c r="BA295" s="20"/>
      <c r="BB295" s="20"/>
      <c r="BC295" s="20"/>
      <c r="BD295" s="20"/>
      <c r="BE295" s="20"/>
      <c r="BF295" s="20"/>
      <c r="BG295" s="20"/>
      <c r="BH295" s="20"/>
      <c r="BI295" s="58"/>
      <c r="BJ295" s="58"/>
      <c r="BK295" s="247"/>
      <c r="BL295" s="17" t="str">
        <f>IF(M295="選択　▼","",IF(W295="","",M295&amp;S295&amp;V295&amp;W295&amp;AA295))</f>
        <v/>
      </c>
      <c r="BM295" s="272"/>
      <c r="BN295" s="272"/>
      <c r="BO295" s="272"/>
      <c r="BP295" s="272"/>
      <c r="BQ295" s="272"/>
      <c r="BR295" s="272"/>
      <c r="BT295" s="17" t="str">
        <f>IF(M295="","",S295&amp;V295&amp;W295&amp;AA295)</f>
        <v>（　　）第号</v>
      </c>
      <c r="BZ295" s="287"/>
      <c r="CA295" s="35"/>
      <c r="CB295" s="35"/>
      <c r="CC295" s="35"/>
      <c r="CD295" s="35"/>
      <c r="CE295" s="35"/>
      <c r="CF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T295" s="20" t="s">
        <v>711</v>
      </c>
      <c r="EU295" s="20" t="s">
        <v>709</v>
      </c>
    </row>
    <row r="296" spans="1:151" ht="15" customHeight="1">
      <c r="A296" s="20"/>
      <c r="B296" s="65"/>
      <c r="C296" s="1159"/>
      <c r="D296" s="928"/>
      <c r="E296" s="806"/>
      <c r="F296" s="929"/>
      <c r="G296" s="1059" t="s">
        <v>3448</v>
      </c>
      <c r="H296" s="1060"/>
      <c r="I296" s="1060"/>
      <c r="J296" s="1060"/>
      <c r="K296" s="1060"/>
      <c r="L296" s="1061"/>
      <c r="M296" s="1152"/>
      <c r="N296" s="1153"/>
      <c r="O296" s="978"/>
      <c r="P296" s="979"/>
      <c r="Q296" s="49" t="s">
        <v>77</v>
      </c>
      <c r="R296" s="978"/>
      <c r="S296" s="979"/>
      <c r="T296" s="48" t="s">
        <v>78</v>
      </c>
      <c r="U296" s="978"/>
      <c r="V296" s="979"/>
      <c r="W296" s="33" t="s">
        <v>79</v>
      </c>
      <c r="X296" s="834" t="s">
        <v>3807</v>
      </c>
      <c r="Y296" s="834"/>
      <c r="Z296" s="834"/>
      <c r="AA296" s="834"/>
      <c r="AB296" s="834"/>
      <c r="AC296" s="834"/>
      <c r="AD296" s="834"/>
      <c r="AE296" s="834"/>
      <c r="AF296" s="834"/>
      <c r="AG296" s="834"/>
      <c r="AH296" s="834"/>
      <c r="AI296" s="834"/>
      <c r="AJ296" s="834"/>
      <c r="AK296" s="834"/>
      <c r="AL296" s="834"/>
      <c r="AM296" s="835"/>
      <c r="AN296" s="20"/>
      <c r="AO296" s="101"/>
      <c r="AP296" s="20"/>
      <c r="AQ296" s="58"/>
      <c r="AR296" s="20"/>
      <c r="AS296" s="20"/>
      <c r="AT296" s="20"/>
      <c r="AU296" s="20"/>
      <c r="AV296" s="20"/>
      <c r="AW296" s="20"/>
      <c r="AX296" s="20"/>
      <c r="AY296" s="20"/>
      <c r="AZ296" s="20"/>
      <c r="BA296" s="20"/>
      <c r="BB296" s="20"/>
      <c r="BC296" s="20"/>
      <c r="BD296" s="20"/>
      <c r="BE296" s="20"/>
      <c r="BF296" s="20"/>
      <c r="BG296" s="20"/>
      <c r="BH296" s="20"/>
      <c r="BI296" s="58"/>
      <c r="BJ296" s="58"/>
      <c r="BK296" s="247"/>
      <c r="BL296" s="17" t="str">
        <f>IF(U296="","　　　年　　月　　日",M296&amp;O296&amp;Q296&amp;R296&amp;T296&amp;U296&amp;W296)</f>
        <v>　　　年　　月　　日</v>
      </c>
      <c r="BM296" s="109"/>
      <c r="BN296" s="109"/>
      <c r="BO296" s="109"/>
      <c r="BP296" s="109"/>
      <c r="BQ296" s="109"/>
      <c r="BR296" s="109"/>
      <c r="BT296" s="266"/>
      <c r="BZ296" s="287"/>
      <c r="CA296" s="35"/>
      <c r="CB296" s="35"/>
      <c r="CC296" s="35"/>
      <c r="CD296" s="35"/>
      <c r="CE296" s="35"/>
      <c r="CF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T296" s="20" t="s">
        <v>712</v>
      </c>
      <c r="EU296" s="20" t="s">
        <v>710</v>
      </c>
    </row>
    <row r="297" spans="1:151" ht="15" customHeight="1">
      <c r="A297" s="20"/>
      <c r="B297" s="65"/>
      <c r="C297" s="1159"/>
      <c r="D297" s="928"/>
      <c r="E297" s="806"/>
      <c r="F297" s="929"/>
      <c r="G297" s="1059" t="s">
        <v>3447</v>
      </c>
      <c r="H297" s="1060"/>
      <c r="I297" s="1060"/>
      <c r="J297" s="1060"/>
      <c r="K297" s="1060"/>
      <c r="L297" s="1061"/>
      <c r="M297" s="1152"/>
      <c r="N297" s="1153"/>
      <c r="O297" s="978"/>
      <c r="P297" s="979"/>
      <c r="Q297" s="49" t="s">
        <v>77</v>
      </c>
      <c r="R297" s="978"/>
      <c r="S297" s="979"/>
      <c r="T297" s="48" t="s">
        <v>78</v>
      </c>
      <c r="U297" s="978"/>
      <c r="V297" s="979"/>
      <c r="W297" s="33" t="s">
        <v>79</v>
      </c>
      <c r="X297" s="943"/>
      <c r="Y297" s="943"/>
      <c r="Z297" s="943"/>
      <c r="AA297" s="943"/>
      <c r="AB297" s="943"/>
      <c r="AC297" s="943"/>
      <c r="AD297" s="943"/>
      <c r="AE297" s="943"/>
      <c r="AF297" s="943"/>
      <c r="AG297" s="943"/>
      <c r="AH297" s="943"/>
      <c r="AI297" s="943"/>
      <c r="AJ297" s="943"/>
      <c r="AK297" s="943"/>
      <c r="AL297" s="943"/>
      <c r="AM297" s="944"/>
      <c r="AN297" s="20"/>
      <c r="AO297" s="101"/>
      <c r="AP297" s="20"/>
      <c r="AQ297" s="58"/>
      <c r="AR297" s="20"/>
      <c r="AS297" s="20"/>
      <c r="AT297" s="20"/>
      <c r="AU297" s="20"/>
      <c r="AV297" s="20"/>
      <c r="AW297" s="20"/>
      <c r="AX297" s="20"/>
      <c r="AY297" s="20"/>
      <c r="AZ297" s="20"/>
      <c r="BA297" s="20"/>
      <c r="BB297" s="20"/>
      <c r="BC297" s="20"/>
      <c r="BD297" s="20"/>
      <c r="BE297" s="20"/>
      <c r="BF297" s="20"/>
      <c r="BG297" s="20"/>
      <c r="BH297" s="20"/>
      <c r="BI297" s="58"/>
      <c r="BJ297" s="58"/>
      <c r="BK297" s="247"/>
      <c r="BL297" s="17" t="str">
        <f>IF(U297="","　　　年　　月　　日",M297&amp;O297&amp;Q297&amp;R297&amp;T297&amp;U297&amp;W297)</f>
        <v>　　　年　　月　　日</v>
      </c>
      <c r="BM297" s="295" t="str">
        <f>IF(U297="","",BL300&amp;Q297&amp;R297&amp;T297&amp;U297&amp;W297)</f>
        <v/>
      </c>
      <c r="BZ297" s="287"/>
      <c r="CA297" s="35"/>
      <c r="CB297" s="35"/>
      <c r="CC297" s="35"/>
      <c r="CD297" s="35"/>
      <c r="CE297" s="35"/>
      <c r="CF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T297" s="20" t="s">
        <v>713</v>
      </c>
      <c r="EU297" s="20" t="s">
        <v>711</v>
      </c>
    </row>
    <row r="298" spans="1:151" ht="12" customHeight="1">
      <c r="A298" s="20"/>
      <c r="B298" s="65"/>
      <c r="C298" s="1159"/>
      <c r="D298" s="928"/>
      <c r="E298" s="806"/>
      <c r="F298" s="929"/>
      <c r="G298" s="613" t="s">
        <v>84</v>
      </c>
      <c r="H298" s="614"/>
      <c r="I298" s="614"/>
      <c r="J298" s="614"/>
      <c r="K298" s="614"/>
      <c r="L298" s="615"/>
      <c r="M298" s="1152"/>
      <c r="N298" s="1153"/>
      <c r="O298" s="978"/>
      <c r="P298" s="979"/>
      <c r="Q298" s="49" t="s">
        <v>77</v>
      </c>
      <c r="R298" s="978"/>
      <c r="S298" s="979"/>
      <c r="T298" s="48" t="s">
        <v>78</v>
      </c>
      <c r="U298" s="978"/>
      <c r="V298" s="979"/>
      <c r="W298" s="33" t="s">
        <v>79</v>
      </c>
      <c r="X298" s="943" t="s">
        <v>6</v>
      </c>
      <c r="Y298" s="944"/>
      <c r="Z298" s="1152"/>
      <c r="AA298" s="1153"/>
      <c r="AB298" s="978"/>
      <c r="AC298" s="979"/>
      <c r="AD298" s="49" t="s">
        <v>77</v>
      </c>
      <c r="AE298" s="978"/>
      <c r="AF298" s="979"/>
      <c r="AG298" s="48" t="s">
        <v>78</v>
      </c>
      <c r="AH298" s="978"/>
      <c r="AI298" s="979"/>
      <c r="AJ298" s="33" t="s">
        <v>79</v>
      </c>
      <c r="AK298" s="943" t="s">
        <v>7</v>
      </c>
      <c r="AL298" s="943"/>
      <c r="AM298" s="944"/>
      <c r="AN298" s="20"/>
      <c r="AO298" s="101"/>
      <c r="AP298" s="20"/>
      <c r="AQ298" s="58"/>
      <c r="AR298" s="20"/>
      <c r="AS298" s="20"/>
      <c r="AT298" s="20"/>
      <c r="AU298" s="20"/>
      <c r="AV298" s="20"/>
      <c r="AW298" s="20"/>
      <c r="AX298" s="20"/>
      <c r="AY298" s="20"/>
      <c r="AZ298" s="20"/>
      <c r="BA298" s="20"/>
      <c r="BB298" s="20"/>
      <c r="BC298" s="20"/>
      <c r="BD298" s="20"/>
      <c r="BE298" s="20"/>
      <c r="BF298" s="20"/>
      <c r="BG298" s="20"/>
      <c r="BH298" s="20"/>
      <c r="BI298" s="58"/>
      <c r="BJ298" s="58"/>
      <c r="BK298" s="247"/>
      <c r="BL298" s="17" t="str">
        <f>IF(U298="","",M298&amp;O298&amp;Q298&amp;R298&amp;T298&amp;U298&amp;W298&amp;X298&amp;Z298&amp;AB298&amp;AD298&amp;AE298&amp;AG298&amp;AH298&amp;AJ298&amp;AK298)</f>
        <v/>
      </c>
      <c r="BM298" s="295" t="str">
        <f>IF(U298="","",BL301&amp;Q298&amp;R298&amp;T298&amp;U298&amp;W298)</f>
        <v/>
      </c>
      <c r="BN298" s="295" t="str">
        <f>IF(AH298="","",BL302&amp;AD298&amp;AE298&amp;AG298&amp;AH298&amp;AJ298)</f>
        <v/>
      </c>
      <c r="BO298" s="17" t="str">
        <f>IF(U298="","",M298&amp;O298&amp;Q298&amp;R298&amp;T298&amp;U298&amp;W298)</f>
        <v/>
      </c>
      <c r="BP298" s="17" t="str">
        <f>IF(AH298="","",Z298&amp;AB298&amp;AD298&amp;AE298&amp;AG298&amp;AH298&amp;AJ298)</f>
        <v/>
      </c>
      <c r="BQ298" s="16"/>
      <c r="BR298" s="16"/>
      <c r="BS298" s="16"/>
      <c r="BT298" s="16"/>
      <c r="BU298" s="16"/>
      <c r="BV298" s="16"/>
      <c r="BW298" s="16"/>
      <c r="BX298" s="16"/>
      <c r="BY298" s="16"/>
      <c r="BZ298" s="287"/>
      <c r="CA298" s="35"/>
      <c r="CB298" s="35"/>
      <c r="CC298" s="35"/>
      <c r="CD298" s="35"/>
      <c r="CE298" s="35"/>
      <c r="CF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T298" s="20" t="s">
        <v>714</v>
      </c>
      <c r="EU298" s="20" t="s">
        <v>712</v>
      </c>
    </row>
    <row r="299" spans="1:151" ht="12" customHeight="1">
      <c r="A299" s="20"/>
      <c r="B299" s="65"/>
      <c r="C299" s="1159"/>
      <c r="D299" s="928"/>
      <c r="E299" s="806"/>
      <c r="F299" s="929"/>
      <c r="G299" s="1025"/>
      <c r="H299" s="1029"/>
      <c r="I299" s="1029"/>
      <c r="J299" s="1029"/>
      <c r="K299" s="1029"/>
      <c r="L299" s="1030"/>
      <c r="M299" s="1166" t="s">
        <v>76</v>
      </c>
      <c r="N299" s="1167"/>
      <c r="O299" s="1167"/>
      <c r="P299" s="1167"/>
      <c r="Q299" s="1167"/>
      <c r="R299" s="1167"/>
      <c r="S299" s="1167"/>
      <c r="T299" s="1167"/>
      <c r="U299" s="1167"/>
      <c r="V299" s="1167"/>
      <c r="W299" s="1167"/>
      <c r="X299" s="1167"/>
      <c r="Y299" s="1167"/>
      <c r="Z299" s="1167"/>
      <c r="AA299" s="1167"/>
      <c r="AB299" s="1167"/>
      <c r="AC299" s="1167"/>
      <c r="AD299" s="1167"/>
      <c r="AE299" s="1167"/>
      <c r="AF299" s="1167"/>
      <c r="AG299" s="1167"/>
      <c r="AH299" s="1167"/>
      <c r="AI299" s="1167"/>
      <c r="AJ299" s="1167"/>
      <c r="AK299" s="1167"/>
      <c r="AL299" s="1167"/>
      <c r="AM299" s="1168"/>
      <c r="AN299" s="20"/>
      <c r="AO299" s="101"/>
      <c r="AP299" s="20"/>
      <c r="AQ299" s="58"/>
      <c r="AR299" s="20"/>
      <c r="AS299" s="20"/>
      <c r="AT299" s="20"/>
      <c r="AU299" s="20"/>
      <c r="AV299" s="20"/>
      <c r="AW299" s="20"/>
      <c r="AX299" s="20"/>
      <c r="AY299" s="20"/>
      <c r="AZ299" s="20"/>
      <c r="BA299" s="20"/>
      <c r="BB299" s="20"/>
      <c r="BC299" s="20"/>
      <c r="BD299" s="20"/>
      <c r="BE299" s="20"/>
      <c r="BF299" s="20"/>
      <c r="BG299" s="20"/>
      <c r="BH299" s="20"/>
      <c r="BI299" s="58"/>
      <c r="BJ299" s="58"/>
      <c r="BK299" s="247"/>
      <c r="BL299" s="17" t="str">
        <f>IF(M295="選択　▼","",LEFT(M295,FIND("免許",M295)-1))</f>
        <v/>
      </c>
      <c r="BM299" s="295" t="str">
        <f>IF(U299="","",BL302&amp;Q299&amp;R299&amp;T299&amp;U299&amp;W299)</f>
        <v/>
      </c>
      <c r="BZ299" s="287"/>
      <c r="CA299" s="35"/>
      <c r="CB299" s="35"/>
      <c r="CC299" s="35"/>
      <c r="CD299" s="35"/>
      <c r="CE299" s="35"/>
      <c r="CF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T299" s="20" t="s">
        <v>715</v>
      </c>
      <c r="EU299" s="20" t="s">
        <v>713</v>
      </c>
    </row>
    <row r="300" spans="1:151" ht="12" customHeight="1">
      <c r="A300" s="20"/>
      <c r="B300" s="65"/>
      <c r="C300" s="1160"/>
      <c r="D300" s="1163"/>
      <c r="E300" s="1164"/>
      <c r="F300" s="1165"/>
      <c r="G300" s="616"/>
      <c r="H300" s="617"/>
      <c r="I300" s="617"/>
      <c r="J300" s="617"/>
      <c r="K300" s="617"/>
      <c r="L300" s="618"/>
      <c r="M300" s="1169" t="s">
        <v>2653</v>
      </c>
      <c r="N300" s="1144"/>
      <c r="O300" s="1144"/>
      <c r="P300" s="1144"/>
      <c r="Q300" s="1144"/>
      <c r="R300" s="1144"/>
      <c r="S300" s="1144"/>
      <c r="T300" s="1144"/>
      <c r="U300" s="1144"/>
      <c r="V300" s="1141"/>
      <c r="W300" s="1142"/>
      <c r="X300" s="1142"/>
      <c r="Y300" s="1142"/>
      <c r="Z300" s="1143"/>
      <c r="AA300" s="1144" t="s">
        <v>66</v>
      </c>
      <c r="AB300" s="1144"/>
      <c r="AC300" s="1144"/>
      <c r="AD300" s="1144"/>
      <c r="AE300" s="1144"/>
      <c r="AF300" s="1144"/>
      <c r="AG300" s="1144"/>
      <c r="AH300" s="1145" t="str">
        <f>IF(V300="","",DATE(YEAR(V300)+5,MONTH(V300),DAY(V300)-1))</f>
        <v/>
      </c>
      <c r="AI300" s="1146"/>
      <c r="AJ300" s="1146"/>
      <c r="AK300" s="1146"/>
      <c r="AL300" s="1146"/>
      <c r="AM300" s="1147"/>
      <c r="AN300" s="20"/>
      <c r="AO300" s="101"/>
      <c r="AP300" s="20"/>
      <c r="AQ300" s="58"/>
      <c r="AR300" s="20"/>
      <c r="AS300" s="20"/>
      <c r="AT300" s="20"/>
      <c r="AU300" s="20"/>
      <c r="AV300" s="20"/>
      <c r="AW300" s="20"/>
      <c r="AX300" s="20"/>
      <c r="AY300" s="20"/>
      <c r="AZ300" s="20"/>
      <c r="BA300" s="20"/>
      <c r="BB300" s="20"/>
      <c r="BC300" s="20"/>
      <c r="BD300" s="20"/>
      <c r="BE300" s="20"/>
      <c r="BF300" s="20"/>
      <c r="BG300" s="20"/>
      <c r="BH300" s="20"/>
      <c r="BI300" s="58"/>
      <c r="BJ300" s="58"/>
      <c r="BK300" s="247"/>
      <c r="BL300" s="271" t="str">
        <f>IF(O297="","",IF(M297="平成",O297+1988,O297+2018))</f>
        <v/>
      </c>
      <c r="BZ300" s="287"/>
      <c r="CA300" s="35"/>
      <c r="CB300" s="35"/>
      <c r="CC300" s="35"/>
      <c r="CD300" s="35"/>
      <c r="CE300" s="35"/>
      <c r="CF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T300" s="20" t="s">
        <v>716</v>
      </c>
      <c r="EU300" s="20" t="s">
        <v>714</v>
      </c>
    </row>
    <row r="301" spans="1:151" ht="12" customHeight="1" thickBot="1">
      <c r="A301" s="20"/>
      <c r="B301" s="66"/>
      <c r="C301" s="1156"/>
      <c r="D301" s="1156"/>
      <c r="E301" s="1156"/>
      <c r="F301" s="1156"/>
      <c r="G301" s="1156"/>
      <c r="H301" s="1156"/>
      <c r="I301" s="1156"/>
      <c r="J301" s="1156"/>
      <c r="K301" s="1156"/>
      <c r="L301" s="1156"/>
      <c r="M301" s="1156"/>
      <c r="N301" s="1156"/>
      <c r="O301" s="1156"/>
      <c r="P301" s="1156"/>
      <c r="Q301" s="1156"/>
      <c r="R301" s="1156"/>
      <c r="S301" s="1156"/>
      <c r="T301" s="1156"/>
      <c r="U301" s="1156"/>
      <c r="V301" s="1156"/>
      <c r="W301" s="1156"/>
      <c r="X301" s="1156"/>
      <c r="Y301" s="1156"/>
      <c r="Z301" s="1156"/>
      <c r="AA301" s="1156"/>
      <c r="AB301" s="1156"/>
      <c r="AC301" s="1156"/>
      <c r="AD301" s="1156"/>
      <c r="AE301" s="1156"/>
      <c r="AF301" s="1156"/>
      <c r="AG301" s="1156"/>
      <c r="AH301" s="1156"/>
      <c r="AI301" s="1157" t="s">
        <v>589</v>
      </c>
      <c r="AJ301" s="1157"/>
      <c r="AK301" s="1157"/>
      <c r="AL301" s="1157"/>
      <c r="AM301" s="1157"/>
      <c r="AN301" s="67"/>
      <c r="AO301" s="102"/>
      <c r="AP301" s="20"/>
      <c r="AQ301" s="58"/>
      <c r="AR301" s="20"/>
      <c r="AS301" s="20"/>
      <c r="AT301" s="20"/>
      <c r="AU301" s="20"/>
      <c r="AV301" s="20"/>
      <c r="AW301" s="20"/>
      <c r="AX301" s="20"/>
      <c r="AY301" s="20"/>
      <c r="AZ301" s="20"/>
      <c r="BA301" s="20"/>
      <c r="BB301" s="20"/>
      <c r="BC301" s="20"/>
      <c r="BD301" s="20"/>
      <c r="BE301" s="20"/>
      <c r="BF301" s="20"/>
      <c r="BG301" s="20"/>
      <c r="BH301" s="20"/>
      <c r="BI301" s="58"/>
      <c r="BJ301" s="58"/>
      <c r="BK301" s="247"/>
      <c r="BL301" s="271" t="str">
        <f>IF(O298="","",IF(M298="平成",O298+1988,O298+2018))</f>
        <v/>
      </c>
      <c r="BZ301" s="287"/>
      <c r="CA301" s="35"/>
      <c r="CB301" s="35"/>
      <c r="CC301" s="35"/>
      <c r="CD301" s="35"/>
      <c r="CE301" s="35"/>
      <c r="CF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T301" s="20" t="s">
        <v>717</v>
      </c>
      <c r="EU301" s="20" t="s">
        <v>715</v>
      </c>
    </row>
    <row r="302" spans="1:151" ht="12" customHeight="1" thickTop="1">
      <c r="A302" s="20"/>
      <c r="B302" s="19"/>
      <c r="C302" s="20"/>
      <c r="D302" s="19"/>
      <c r="E302" s="19"/>
      <c r="F302" s="19"/>
      <c r="G302" s="19"/>
      <c r="H302" s="19"/>
      <c r="I302" s="19"/>
      <c r="J302" s="19"/>
      <c r="K302" s="19"/>
      <c r="L302" s="19"/>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58"/>
      <c r="AR302" s="20"/>
      <c r="AS302" s="20"/>
      <c r="AT302" s="20"/>
      <c r="AU302" s="20"/>
      <c r="AV302" s="20"/>
      <c r="AW302" s="20"/>
      <c r="AX302" s="20"/>
      <c r="AY302" s="20"/>
      <c r="AZ302" s="20"/>
      <c r="BA302" s="20"/>
      <c r="BB302" s="20"/>
      <c r="BC302" s="20"/>
      <c r="BD302" s="20"/>
      <c r="BE302" s="20"/>
      <c r="BF302" s="20"/>
      <c r="BG302" s="20"/>
      <c r="BH302" s="20"/>
      <c r="BI302" s="58"/>
      <c r="BJ302" s="58"/>
      <c r="BK302" s="247"/>
      <c r="BL302" s="271" t="str">
        <f>IF(AB298="","",IF(Z298="平成",AB298+1988,AB298+2018))</f>
        <v/>
      </c>
      <c r="BZ302" s="287"/>
      <c r="CA302" s="35"/>
      <c r="CB302" s="35"/>
      <c r="CC302" s="35"/>
      <c r="CD302" s="35"/>
      <c r="CE302" s="35"/>
      <c r="CF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T302" s="20" t="s">
        <v>718</v>
      </c>
      <c r="EU302" s="20" t="s">
        <v>716</v>
      </c>
    </row>
    <row r="303" spans="1:151" ht="12" customHeight="1">
      <c r="A303" s="35"/>
      <c r="B303" s="47"/>
      <c r="C303" s="35"/>
      <c r="D303" s="47"/>
      <c r="E303" s="47"/>
      <c r="F303" s="47"/>
      <c r="G303" s="47"/>
      <c r="H303" s="47"/>
      <c r="I303" s="47"/>
      <c r="J303" s="47"/>
      <c r="K303" s="47"/>
      <c r="L303" s="47"/>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58"/>
      <c r="AR303" s="35"/>
      <c r="AS303" s="35"/>
      <c r="AT303" s="35"/>
      <c r="AU303" s="35"/>
      <c r="AV303" s="35"/>
      <c r="AW303" s="35"/>
      <c r="AX303" s="35"/>
      <c r="AY303" s="35"/>
      <c r="AZ303" s="35"/>
      <c r="BA303" s="35"/>
      <c r="BB303" s="35"/>
      <c r="BC303" s="35"/>
      <c r="BD303" s="35"/>
      <c r="BE303" s="35"/>
      <c r="BF303" s="35"/>
      <c r="BG303" s="35"/>
      <c r="BH303" s="35"/>
      <c r="BI303" s="58"/>
      <c r="BJ303" s="58"/>
      <c r="BK303" s="247"/>
      <c r="BL303" s="266"/>
      <c r="BM303" s="35"/>
      <c r="BN303" s="35"/>
      <c r="BO303" s="35"/>
      <c r="BP303" s="35"/>
      <c r="BQ303" s="35"/>
      <c r="BR303" s="35"/>
      <c r="BS303" s="35"/>
      <c r="BT303" s="35"/>
      <c r="BU303" s="35"/>
      <c r="BV303" s="35"/>
      <c r="BW303" s="35"/>
      <c r="BX303" s="35"/>
      <c r="BY303" s="35"/>
      <c r="BZ303" s="287"/>
      <c r="CA303" s="35"/>
      <c r="CB303" s="35"/>
      <c r="CC303" s="35"/>
      <c r="CD303" s="35"/>
      <c r="CE303" s="35"/>
      <c r="CF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T303" s="20" t="s">
        <v>719</v>
      </c>
      <c r="EU303" s="20" t="s">
        <v>717</v>
      </c>
    </row>
    <row r="304" spans="1:151" ht="12" customHeight="1">
      <c r="A304" s="39"/>
      <c r="B304" s="117"/>
      <c r="C304" s="39"/>
      <c r="D304" s="117"/>
      <c r="E304" s="117"/>
      <c r="F304" s="117"/>
      <c r="G304" s="117"/>
      <c r="H304" s="117"/>
      <c r="I304" s="117"/>
      <c r="J304" s="117"/>
      <c r="K304" s="117"/>
      <c r="L304" s="117"/>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133"/>
      <c r="BJ304" s="133"/>
      <c r="BK304" s="35"/>
      <c r="BL304" s="266"/>
      <c r="BM304" s="35"/>
      <c r="BN304" s="35"/>
      <c r="BO304" s="35"/>
      <c r="BP304" s="35"/>
      <c r="BQ304" s="35"/>
      <c r="BR304" s="35"/>
      <c r="BS304" s="35"/>
      <c r="BT304" s="35"/>
      <c r="BU304" s="35"/>
      <c r="BV304" s="35"/>
      <c r="BW304" s="35"/>
      <c r="BX304" s="35"/>
      <c r="BY304" s="35"/>
      <c r="BZ304" s="287"/>
      <c r="CA304" s="35"/>
      <c r="CB304" s="35"/>
      <c r="CC304" s="35"/>
      <c r="CD304" s="35"/>
      <c r="CE304" s="35"/>
      <c r="CF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T304" s="20" t="s">
        <v>720</v>
      </c>
      <c r="EU304" s="20" t="s">
        <v>718</v>
      </c>
    </row>
    <row r="305" spans="1:151" ht="12" hidden="1" customHeight="1">
      <c r="A305" s="35"/>
      <c r="B305" s="47"/>
      <c r="C305" s="35"/>
      <c r="D305" s="47"/>
      <c r="E305" s="47"/>
      <c r="F305" s="47"/>
      <c r="G305" s="47"/>
      <c r="H305" s="47"/>
      <c r="I305" s="47"/>
      <c r="J305" s="47"/>
      <c r="K305" s="47"/>
      <c r="L305" s="47"/>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133"/>
      <c r="BJ305" s="133"/>
      <c r="BK305" s="35"/>
      <c r="BL305" s="266"/>
      <c r="BM305" s="35"/>
      <c r="BN305" s="35"/>
      <c r="BO305" s="35"/>
      <c r="BP305" s="35"/>
      <c r="BQ305" s="35"/>
      <c r="BR305" s="35"/>
      <c r="BS305" s="35"/>
      <c r="BT305" s="35"/>
      <c r="BU305" s="35"/>
      <c r="BV305" s="35"/>
      <c r="BW305" s="35"/>
      <c r="BX305" s="35"/>
      <c r="BY305" s="35"/>
      <c r="BZ305" s="287"/>
      <c r="CA305" s="35"/>
      <c r="CB305" s="35"/>
      <c r="CC305" s="35"/>
      <c r="CD305" s="35"/>
      <c r="CE305" s="35"/>
      <c r="CF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T305" s="20" t="s">
        <v>721</v>
      </c>
      <c r="EU305" s="20" t="s">
        <v>719</v>
      </c>
    </row>
    <row r="306" spans="1:151" ht="12" hidden="1" customHeight="1">
      <c r="A306" s="35"/>
      <c r="B306" s="47"/>
      <c r="C306" s="35"/>
      <c r="D306" s="47"/>
      <c r="E306" s="47"/>
      <c r="F306" s="47"/>
      <c r="G306" s="47"/>
      <c r="H306" s="47"/>
      <c r="I306" s="47"/>
      <c r="J306" s="47"/>
      <c r="K306" s="47"/>
      <c r="L306" s="47"/>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133"/>
      <c r="BJ306" s="133"/>
      <c r="BK306" s="35"/>
      <c r="BL306" s="266"/>
      <c r="BM306" s="35"/>
      <c r="BN306" s="35"/>
      <c r="BO306" s="35"/>
      <c r="BP306" s="35"/>
      <c r="BQ306" s="35"/>
      <c r="BR306" s="35"/>
      <c r="BS306" s="35"/>
      <c r="BT306" s="35"/>
      <c r="BU306" s="35"/>
      <c r="BV306" s="35"/>
      <c r="BW306" s="35"/>
      <c r="BX306" s="35"/>
      <c r="BY306" s="35"/>
      <c r="BZ306" s="287"/>
      <c r="CA306" s="35"/>
      <c r="CB306" s="35"/>
      <c r="CC306" s="35"/>
      <c r="CD306" s="35"/>
      <c r="CE306" s="35"/>
      <c r="CF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T306" s="20" t="s">
        <v>722</v>
      </c>
      <c r="EU306" s="20" t="s">
        <v>720</v>
      </c>
    </row>
    <row r="307" spans="1:151" ht="12" hidden="1" customHeight="1">
      <c r="A307" s="35"/>
      <c r="B307" s="47"/>
      <c r="C307" s="35"/>
      <c r="D307" s="47"/>
      <c r="E307" s="47"/>
      <c r="F307" s="47"/>
      <c r="G307" s="47"/>
      <c r="H307" s="47"/>
      <c r="I307" s="47"/>
      <c r="J307" s="47"/>
      <c r="K307" s="47"/>
      <c r="L307" s="47"/>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133"/>
      <c r="BJ307" s="133"/>
      <c r="BK307" s="35"/>
      <c r="BL307" s="266"/>
      <c r="BM307" s="35"/>
      <c r="BN307" s="35"/>
      <c r="BO307" s="35"/>
      <c r="BP307" s="35"/>
      <c r="BQ307" s="35"/>
      <c r="BR307" s="35"/>
      <c r="BS307" s="35"/>
      <c r="BT307" s="35"/>
      <c r="BU307" s="35"/>
      <c r="BV307" s="35"/>
      <c r="BW307" s="35"/>
      <c r="BX307" s="35"/>
      <c r="BY307" s="35"/>
      <c r="BZ307" s="287"/>
      <c r="CA307" s="35"/>
      <c r="CB307" s="35"/>
      <c r="CC307" s="35"/>
      <c r="CD307" s="35"/>
      <c r="CE307" s="35"/>
      <c r="CF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T307" s="20" t="s">
        <v>723</v>
      </c>
      <c r="EU307" s="20" t="s">
        <v>721</v>
      </c>
    </row>
    <row r="308" spans="1:151" ht="12" hidden="1" customHeight="1">
      <c r="A308" s="35"/>
      <c r="B308" s="47"/>
      <c r="C308" s="35"/>
      <c r="D308" s="47"/>
      <c r="E308" s="47"/>
      <c r="F308" s="47"/>
      <c r="G308" s="47"/>
      <c r="H308" s="47"/>
      <c r="I308" s="47"/>
      <c r="J308" s="47"/>
      <c r="K308" s="47"/>
      <c r="L308" s="47"/>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133"/>
      <c r="BJ308" s="133"/>
      <c r="BK308" s="35"/>
      <c r="BL308" s="266"/>
      <c r="BM308" s="35"/>
      <c r="BN308" s="35"/>
      <c r="BO308" s="35"/>
      <c r="BP308" s="35"/>
      <c r="BQ308" s="35"/>
      <c r="BR308" s="35"/>
      <c r="BS308" s="35"/>
      <c r="BT308" s="35"/>
      <c r="BU308" s="35"/>
      <c r="BV308" s="35"/>
      <c r="BW308" s="35"/>
      <c r="BX308" s="35"/>
      <c r="BY308" s="35"/>
      <c r="BZ308" s="287"/>
      <c r="CA308" s="35"/>
      <c r="CB308" s="35"/>
      <c r="CC308" s="35"/>
      <c r="CD308" s="35"/>
      <c r="CE308" s="35"/>
      <c r="CF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T308" s="20" t="s">
        <v>724</v>
      </c>
      <c r="EU308" s="20" t="s">
        <v>722</v>
      </c>
    </row>
    <row r="309" spans="1:151" ht="12" hidden="1" customHeight="1">
      <c r="A309" s="35"/>
      <c r="B309" s="47"/>
      <c r="C309" s="35"/>
      <c r="D309" s="47"/>
      <c r="E309" s="47"/>
      <c r="F309" s="47"/>
      <c r="G309" s="47"/>
      <c r="H309" s="47"/>
      <c r="I309" s="47"/>
      <c r="J309" s="47"/>
      <c r="K309" s="47"/>
      <c r="L309" s="47"/>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133"/>
      <c r="BJ309" s="133"/>
      <c r="BK309" s="35"/>
      <c r="BL309" s="266"/>
      <c r="BM309" s="35"/>
      <c r="BN309" s="35"/>
      <c r="BO309" s="35"/>
      <c r="BP309" s="35"/>
      <c r="BQ309" s="35"/>
      <c r="BR309" s="35"/>
      <c r="BS309" s="35"/>
      <c r="BT309" s="35"/>
      <c r="BU309" s="35"/>
      <c r="BV309" s="35"/>
      <c r="BW309" s="35"/>
      <c r="BX309" s="35"/>
      <c r="BY309" s="35"/>
      <c r="BZ309" s="287"/>
      <c r="CA309" s="35"/>
      <c r="CB309" s="35"/>
      <c r="CC309" s="35"/>
      <c r="CD309" s="35"/>
      <c r="CE309" s="35"/>
      <c r="CF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T309" s="20" t="s">
        <v>725</v>
      </c>
      <c r="EU309" s="20" t="s">
        <v>723</v>
      </c>
    </row>
    <row r="310" spans="1:151" ht="12" hidden="1" customHeight="1">
      <c r="A310" s="35"/>
      <c r="B310" s="47"/>
      <c r="C310" s="35"/>
      <c r="D310" s="47"/>
      <c r="E310" s="47"/>
      <c r="F310" s="47"/>
      <c r="G310" s="47"/>
      <c r="H310" s="47"/>
      <c r="I310" s="47"/>
      <c r="J310" s="47"/>
      <c r="K310" s="47"/>
      <c r="L310" s="47"/>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133"/>
      <c r="BJ310" s="133"/>
      <c r="BK310" s="35"/>
      <c r="BL310" s="266"/>
      <c r="BM310" s="35"/>
      <c r="BN310" s="35"/>
      <c r="BO310" s="35"/>
      <c r="BP310" s="35"/>
      <c r="BQ310" s="35"/>
      <c r="BR310" s="35"/>
      <c r="BS310" s="35"/>
      <c r="BT310" s="35"/>
      <c r="BU310" s="35"/>
      <c r="BV310" s="35"/>
      <c r="BW310" s="35"/>
      <c r="BX310" s="35"/>
      <c r="BY310" s="35"/>
      <c r="BZ310" s="287"/>
      <c r="CA310" s="35"/>
      <c r="CB310" s="35"/>
      <c r="CC310" s="35"/>
      <c r="CD310" s="35"/>
      <c r="CE310" s="35"/>
      <c r="CF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T310" s="20" t="s">
        <v>726</v>
      </c>
      <c r="EU310" s="20" t="s">
        <v>724</v>
      </c>
    </row>
    <row r="311" spans="1:151" ht="12" hidden="1" customHeight="1">
      <c r="A311" s="35"/>
      <c r="B311" s="47"/>
      <c r="C311" s="35"/>
      <c r="D311" s="47"/>
      <c r="E311" s="47"/>
      <c r="F311" s="47"/>
      <c r="G311" s="47"/>
      <c r="H311" s="47"/>
      <c r="I311" s="47"/>
      <c r="J311" s="47"/>
      <c r="K311" s="47"/>
      <c r="L311" s="47"/>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133"/>
      <c r="BJ311" s="133"/>
      <c r="BK311" s="35"/>
      <c r="BL311" s="266"/>
      <c r="BM311" s="35"/>
      <c r="BN311" s="35"/>
      <c r="BO311" s="35"/>
      <c r="BP311" s="35"/>
      <c r="BQ311" s="35"/>
      <c r="BR311" s="35"/>
      <c r="BS311" s="35"/>
      <c r="BT311" s="35"/>
      <c r="BU311" s="35"/>
      <c r="BV311" s="35"/>
      <c r="BW311" s="35"/>
      <c r="BX311" s="35"/>
      <c r="BY311" s="35"/>
      <c r="BZ311" s="287"/>
      <c r="CA311" s="35"/>
      <c r="CB311" s="35"/>
      <c r="CC311" s="35"/>
      <c r="CD311" s="35"/>
      <c r="CE311" s="35"/>
      <c r="CF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T311" s="20" t="s">
        <v>727</v>
      </c>
      <c r="EU311" s="20" t="s">
        <v>725</v>
      </c>
    </row>
    <row r="312" spans="1:151" ht="12" hidden="1" customHeight="1">
      <c r="A312" s="35"/>
      <c r="B312" s="47"/>
      <c r="C312" s="35"/>
      <c r="D312" s="47"/>
      <c r="E312" s="47"/>
      <c r="F312" s="47"/>
      <c r="G312" s="47"/>
      <c r="H312" s="47"/>
      <c r="I312" s="47"/>
      <c r="J312" s="47"/>
      <c r="K312" s="47"/>
      <c r="L312" s="47"/>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133"/>
      <c r="BJ312" s="133"/>
      <c r="BK312" s="35"/>
      <c r="BL312" s="266"/>
      <c r="BM312" s="35"/>
      <c r="BN312" s="35"/>
      <c r="BO312" s="35"/>
      <c r="BP312" s="35"/>
      <c r="BQ312" s="35"/>
      <c r="BR312" s="35"/>
      <c r="BS312" s="35"/>
      <c r="BT312" s="35"/>
      <c r="BU312" s="35"/>
      <c r="BV312" s="35"/>
      <c r="BW312" s="35"/>
      <c r="BX312" s="35"/>
      <c r="BY312" s="35"/>
      <c r="BZ312" s="287"/>
      <c r="CA312" s="35"/>
      <c r="CB312" s="35"/>
      <c r="CC312" s="35"/>
      <c r="CD312" s="35"/>
      <c r="CE312" s="35"/>
      <c r="CF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T312" s="20" t="s">
        <v>728</v>
      </c>
      <c r="EU312" s="20" t="s">
        <v>726</v>
      </c>
    </row>
    <row r="313" spans="1:151" ht="12" hidden="1" customHeight="1">
      <c r="A313" s="35"/>
      <c r="B313" s="47"/>
      <c r="C313" s="35"/>
      <c r="D313" s="47"/>
      <c r="E313" s="47"/>
      <c r="F313" s="47"/>
      <c r="G313" s="47"/>
      <c r="H313" s="47"/>
      <c r="I313" s="47"/>
      <c r="J313" s="47"/>
      <c r="K313" s="47"/>
      <c r="L313" s="47"/>
      <c r="M313" s="35"/>
      <c r="N313" s="35"/>
      <c r="O313" s="35"/>
      <c r="P313" s="35"/>
      <c r="Q313" s="35"/>
      <c r="R313" s="35"/>
      <c r="S313" s="35"/>
      <c r="T313" s="660"/>
      <c r="U313" s="660"/>
      <c r="V313" s="660"/>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133"/>
      <c r="BJ313" s="133"/>
      <c r="BK313" s="35"/>
      <c r="BL313" s="266"/>
      <c r="BM313" s="35"/>
      <c r="BN313" s="35"/>
      <c r="BO313" s="35"/>
      <c r="BP313" s="35"/>
      <c r="BQ313" s="35"/>
      <c r="BR313" s="35"/>
      <c r="BS313" s="35"/>
      <c r="BT313" s="35"/>
      <c r="BU313" s="35"/>
      <c r="BV313" s="35"/>
      <c r="BW313" s="35"/>
      <c r="BX313" s="35"/>
      <c r="BY313" s="35"/>
      <c r="BZ313" s="287"/>
      <c r="CA313" s="35"/>
      <c r="CB313" s="35"/>
      <c r="CC313" s="35"/>
      <c r="CD313" s="35"/>
      <c r="CE313" s="35"/>
      <c r="CF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T313" s="20" t="s">
        <v>586</v>
      </c>
      <c r="EU313" s="20" t="s">
        <v>727</v>
      </c>
    </row>
    <row r="314" spans="1:151" ht="12" hidden="1" customHeight="1">
      <c r="A314" s="35"/>
      <c r="B314" s="47"/>
      <c r="C314" s="35"/>
      <c r="D314" s="47"/>
      <c r="E314" s="47"/>
      <c r="F314" s="47"/>
      <c r="G314" s="47"/>
      <c r="H314" s="47"/>
      <c r="I314" s="47"/>
      <c r="J314" s="47"/>
      <c r="K314" s="47"/>
      <c r="L314" s="47"/>
      <c r="M314" s="35"/>
      <c r="N314" s="35"/>
      <c r="O314" s="35"/>
      <c r="P314" s="35"/>
      <c r="Q314" s="35"/>
      <c r="R314" s="47"/>
      <c r="S314" s="47"/>
      <c r="T314" s="1261"/>
      <c r="U314" s="1261"/>
      <c r="V314" s="1261"/>
      <c r="W314" s="96"/>
      <c r="X314" s="96"/>
      <c r="Y314" s="96"/>
      <c r="Z314" s="96"/>
      <c r="AA314" s="96"/>
      <c r="AB314" s="96"/>
      <c r="AC314" s="96"/>
      <c r="AD314" s="96"/>
      <c r="AE314" s="96"/>
      <c r="AF314" s="96"/>
      <c r="AG314" s="96"/>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133"/>
      <c r="BJ314" s="133"/>
      <c r="BK314" s="35"/>
      <c r="BL314" s="266"/>
      <c r="BM314" s="35"/>
      <c r="BN314" s="35"/>
      <c r="BO314" s="35"/>
      <c r="BP314" s="35"/>
      <c r="BQ314" s="35"/>
      <c r="BR314" s="35"/>
      <c r="BS314" s="35"/>
      <c r="BT314" s="35"/>
      <c r="BU314" s="35"/>
      <c r="BV314" s="35"/>
      <c r="BW314" s="35"/>
      <c r="BX314" s="35"/>
      <c r="BY314" s="35"/>
      <c r="BZ314" s="287"/>
      <c r="CA314" s="35"/>
      <c r="CB314" s="35"/>
      <c r="CC314" s="35"/>
      <c r="CD314" s="35"/>
      <c r="CE314" s="35"/>
      <c r="CF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T314" s="20" t="s">
        <v>729</v>
      </c>
      <c r="EU314" s="20" t="s">
        <v>728</v>
      </c>
    </row>
    <row r="315" spans="1:151" ht="12" hidden="1" customHeight="1">
      <c r="A315" s="35"/>
      <c r="B315" s="47"/>
      <c r="C315" s="35"/>
      <c r="D315" s="47"/>
      <c r="E315" s="47"/>
      <c r="F315" s="47"/>
      <c r="G315" s="47"/>
      <c r="H315" s="47"/>
      <c r="I315" s="47"/>
      <c r="J315" s="47"/>
      <c r="K315" s="47"/>
      <c r="L315" s="47"/>
      <c r="M315" s="35"/>
      <c r="N315" s="35"/>
      <c r="O315" s="35"/>
      <c r="P315" s="35"/>
      <c r="Q315" s="35"/>
      <c r="R315" s="47"/>
      <c r="S315" s="47"/>
      <c r="T315" s="1261"/>
      <c r="U315" s="1261"/>
      <c r="V315" s="1261"/>
      <c r="W315" s="96"/>
      <c r="X315" s="96"/>
      <c r="Y315" s="96"/>
      <c r="Z315" s="96"/>
      <c r="AA315" s="96"/>
      <c r="AB315" s="96"/>
      <c r="AC315" s="96"/>
      <c r="AD315" s="96"/>
      <c r="AE315" s="96"/>
      <c r="AF315" s="96"/>
      <c r="AG315" s="96"/>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133"/>
      <c r="BJ315" s="133"/>
      <c r="BK315" s="35"/>
      <c r="BL315" s="266"/>
      <c r="BM315" s="35"/>
      <c r="BN315" s="35"/>
      <c r="BO315" s="35"/>
      <c r="BP315" s="35"/>
      <c r="BQ315" s="35"/>
      <c r="BR315" s="35"/>
      <c r="BS315" s="35"/>
      <c r="BT315" s="35"/>
      <c r="BU315" s="35"/>
      <c r="BV315" s="35"/>
      <c r="BW315" s="35"/>
      <c r="BX315" s="35"/>
      <c r="BY315" s="35"/>
      <c r="BZ315" s="287"/>
      <c r="CA315" s="35"/>
      <c r="CB315" s="35"/>
      <c r="CC315" s="35"/>
      <c r="CD315" s="35"/>
      <c r="CE315" s="35"/>
      <c r="CF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T315" s="20" t="s">
        <v>730</v>
      </c>
      <c r="EU315" s="20" t="s">
        <v>586</v>
      </c>
    </row>
    <row r="316" spans="1:151" ht="12" hidden="1" customHeight="1">
      <c r="A316" s="35"/>
      <c r="B316" s="47"/>
      <c r="C316" s="35"/>
      <c r="D316" s="47"/>
      <c r="E316" s="47"/>
      <c r="F316" s="47"/>
      <c r="G316" s="47"/>
      <c r="H316" s="47"/>
      <c r="I316" s="47"/>
      <c r="J316" s="47"/>
      <c r="K316" s="47"/>
      <c r="L316" s="47"/>
      <c r="M316" s="35"/>
      <c r="N316" s="35"/>
      <c r="O316" s="35"/>
      <c r="P316" s="35"/>
      <c r="Q316" s="35"/>
      <c r="R316" s="47"/>
      <c r="S316" s="47"/>
      <c r="T316" s="1261"/>
      <c r="U316" s="1261"/>
      <c r="V316" s="1261"/>
      <c r="W316" s="96"/>
      <c r="X316" s="96"/>
      <c r="Y316" s="96"/>
      <c r="Z316" s="96"/>
      <c r="AA316" s="96"/>
      <c r="AB316" s="96"/>
      <c r="AC316" s="96"/>
      <c r="AD316" s="96"/>
      <c r="AE316" s="96"/>
      <c r="AF316" s="96"/>
      <c r="AG316" s="96"/>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133"/>
      <c r="BJ316" s="133"/>
      <c r="BK316" s="35"/>
      <c r="BL316" s="266"/>
      <c r="BM316" s="35"/>
      <c r="BN316" s="35"/>
      <c r="BO316" s="35"/>
      <c r="BP316" s="35"/>
      <c r="BQ316" s="35"/>
      <c r="BR316" s="35"/>
      <c r="BS316" s="35"/>
      <c r="BT316" s="35"/>
      <c r="BU316" s="35"/>
      <c r="BV316" s="35"/>
      <c r="BW316" s="35"/>
      <c r="BX316" s="35"/>
      <c r="BY316" s="35"/>
      <c r="BZ316" s="287"/>
      <c r="CA316" s="35"/>
      <c r="CB316" s="35"/>
      <c r="CC316" s="35"/>
      <c r="CD316" s="35"/>
      <c r="CE316" s="35"/>
      <c r="CF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T316" s="20" t="s">
        <v>731</v>
      </c>
      <c r="EU316" s="20" t="s">
        <v>729</v>
      </c>
    </row>
    <row r="317" spans="1:151" ht="12" hidden="1" customHeight="1">
      <c r="A317" s="35"/>
      <c r="B317" s="47"/>
      <c r="C317" s="35"/>
      <c r="D317" s="47"/>
      <c r="E317" s="47"/>
      <c r="F317" s="47"/>
      <c r="G317" s="47"/>
      <c r="H317" s="47"/>
      <c r="I317" s="47"/>
      <c r="J317" s="47"/>
      <c r="K317" s="47"/>
      <c r="L317" s="47"/>
      <c r="M317" s="35"/>
      <c r="N317" s="35"/>
      <c r="O317" s="35"/>
      <c r="P317" s="35"/>
      <c r="Q317" s="35"/>
      <c r="R317" s="47"/>
      <c r="S317" s="47"/>
      <c r="T317" s="1261"/>
      <c r="U317" s="1261"/>
      <c r="V317" s="1261"/>
      <c r="W317" s="96"/>
      <c r="X317" s="96"/>
      <c r="Y317" s="96"/>
      <c r="Z317" s="96"/>
      <c r="AA317" s="96"/>
      <c r="AB317" s="96"/>
      <c r="AC317" s="96"/>
      <c r="AD317" s="96"/>
      <c r="AE317" s="96"/>
      <c r="AF317" s="96"/>
      <c r="AG317" s="96"/>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133"/>
      <c r="BJ317" s="133"/>
      <c r="BK317" s="35"/>
      <c r="BL317" s="266"/>
      <c r="BM317" s="35"/>
      <c r="BN317" s="35"/>
      <c r="BO317" s="35"/>
      <c r="BP317" s="35"/>
      <c r="BQ317" s="35"/>
      <c r="BR317" s="35"/>
      <c r="BS317" s="35"/>
      <c r="BT317" s="35"/>
      <c r="BU317" s="35"/>
      <c r="BV317" s="35"/>
      <c r="BW317" s="35"/>
      <c r="BX317" s="35"/>
      <c r="BY317" s="35"/>
      <c r="BZ317" s="287"/>
      <c r="CA317" s="35"/>
      <c r="CB317" s="35"/>
      <c r="CC317" s="35"/>
      <c r="CD317" s="35"/>
      <c r="CE317" s="35"/>
      <c r="CF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T317" s="20" t="s">
        <v>732</v>
      </c>
      <c r="EU317" s="20" t="s">
        <v>730</v>
      </c>
    </row>
    <row r="318" spans="1:151" ht="12" hidden="1" customHeight="1">
      <c r="A318" s="35"/>
      <c r="B318" s="47"/>
      <c r="C318" s="35"/>
      <c r="D318" s="47"/>
      <c r="E318" s="47"/>
      <c r="F318" s="47"/>
      <c r="G318" s="47"/>
      <c r="H318" s="47"/>
      <c r="I318" s="47"/>
      <c r="J318" s="47"/>
      <c r="K318" s="47"/>
      <c r="L318" s="47"/>
      <c r="M318" s="35"/>
      <c r="N318" s="35"/>
      <c r="O318" s="35"/>
      <c r="P318" s="35"/>
      <c r="Q318" s="35"/>
      <c r="R318" s="47"/>
      <c r="S318" s="47"/>
      <c r="T318" s="1261"/>
      <c r="U318" s="1261"/>
      <c r="V318" s="1261"/>
      <c r="W318" s="96"/>
      <c r="X318" s="96"/>
      <c r="Y318" s="96"/>
      <c r="Z318" s="96"/>
      <c r="AA318" s="96"/>
      <c r="AB318" s="96"/>
      <c r="AC318" s="96"/>
      <c r="AD318" s="96"/>
      <c r="AE318" s="96"/>
      <c r="AF318" s="96"/>
      <c r="AG318" s="96"/>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133"/>
      <c r="BJ318" s="133"/>
      <c r="BK318" s="35"/>
      <c r="BL318" s="266"/>
      <c r="BM318" s="35"/>
      <c r="BN318" s="35"/>
      <c r="BO318" s="35"/>
      <c r="BP318" s="35"/>
      <c r="BQ318" s="35"/>
      <c r="BR318" s="35"/>
      <c r="BS318" s="35"/>
      <c r="BT318" s="35"/>
      <c r="BU318" s="35"/>
      <c r="BV318" s="35"/>
      <c r="BW318" s="35"/>
      <c r="BX318" s="35"/>
      <c r="BY318" s="35"/>
      <c r="BZ318" s="287"/>
      <c r="CA318" s="35"/>
      <c r="CB318" s="35"/>
      <c r="CC318" s="35"/>
      <c r="CD318" s="35"/>
      <c r="CE318" s="35"/>
      <c r="CF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T318" s="20" t="s">
        <v>733</v>
      </c>
      <c r="EU318" s="20" t="s">
        <v>731</v>
      </c>
    </row>
    <row r="319" spans="1:151" ht="12" hidden="1" customHeight="1">
      <c r="A319" s="35"/>
      <c r="B319" s="47"/>
      <c r="C319" s="35"/>
      <c r="D319" s="47"/>
      <c r="E319" s="47"/>
      <c r="F319" s="47"/>
      <c r="G319" s="47"/>
      <c r="H319" s="47"/>
      <c r="I319" s="47"/>
      <c r="J319" s="47"/>
      <c r="K319" s="47"/>
      <c r="L319" s="47"/>
      <c r="M319" s="35"/>
      <c r="N319" s="35"/>
      <c r="O319" s="35"/>
      <c r="P319" s="35"/>
      <c r="Q319" s="35"/>
      <c r="R319" s="47"/>
      <c r="S319" s="47"/>
      <c r="T319" s="1261"/>
      <c r="U319" s="1261"/>
      <c r="V319" s="1261"/>
      <c r="W319" s="96"/>
      <c r="X319" s="96"/>
      <c r="Y319" s="96"/>
      <c r="Z319" s="96"/>
      <c r="AA319" s="96"/>
      <c r="AB319" s="96"/>
      <c r="AC319" s="96"/>
      <c r="AD319" s="96"/>
      <c r="AE319" s="96"/>
      <c r="AF319" s="96"/>
      <c r="AG319" s="96"/>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133"/>
      <c r="BJ319" s="133"/>
      <c r="BK319" s="35"/>
      <c r="BL319" s="266"/>
      <c r="BM319" s="35"/>
      <c r="BN319" s="35"/>
      <c r="BO319" s="35"/>
      <c r="BP319" s="35"/>
      <c r="BQ319" s="35"/>
      <c r="BR319" s="35"/>
      <c r="BS319" s="35"/>
      <c r="BT319" s="35"/>
      <c r="BU319" s="35"/>
      <c r="BV319" s="35"/>
      <c r="BW319" s="35"/>
      <c r="BX319" s="35"/>
      <c r="BY319" s="35"/>
      <c r="BZ319" s="287"/>
      <c r="CA319" s="35"/>
      <c r="CB319" s="35"/>
      <c r="CC319" s="35"/>
      <c r="CD319" s="35"/>
      <c r="CE319" s="35"/>
      <c r="CF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T319" s="20" t="s">
        <v>734</v>
      </c>
      <c r="EU319" s="20" t="s">
        <v>732</v>
      </c>
    </row>
    <row r="320" spans="1:151" ht="12" hidden="1" customHeight="1">
      <c r="A320" s="35"/>
      <c r="B320" s="47"/>
      <c r="C320" s="35"/>
      <c r="D320" s="47"/>
      <c r="E320" s="47"/>
      <c r="F320" s="47"/>
      <c r="G320" s="47"/>
      <c r="H320" s="47"/>
      <c r="I320" s="47"/>
      <c r="J320" s="47"/>
      <c r="K320" s="47"/>
      <c r="L320" s="47"/>
      <c r="M320" s="35"/>
      <c r="N320" s="35"/>
      <c r="O320" s="35"/>
      <c r="P320" s="35"/>
      <c r="Q320" s="35"/>
      <c r="R320" s="47"/>
      <c r="S320" s="47"/>
      <c r="T320" s="35"/>
      <c r="U320" s="35"/>
      <c r="V320" s="35"/>
      <c r="W320" s="96"/>
      <c r="X320" s="96"/>
      <c r="Y320" s="96"/>
      <c r="Z320" s="96"/>
      <c r="AA320" s="96"/>
      <c r="AB320" s="96"/>
      <c r="AC320" s="96"/>
      <c r="AD320" s="96"/>
      <c r="AE320" s="96"/>
      <c r="AF320" s="96"/>
      <c r="AG320" s="96"/>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133"/>
      <c r="BJ320" s="133"/>
      <c r="BK320" s="35"/>
      <c r="BL320" s="266"/>
      <c r="BM320" s="35"/>
      <c r="BN320" s="35"/>
      <c r="BO320" s="35"/>
      <c r="BP320" s="35"/>
      <c r="BQ320" s="35"/>
      <c r="BR320" s="35"/>
      <c r="BS320" s="35"/>
      <c r="BT320" s="35"/>
      <c r="BU320" s="35"/>
      <c r="BV320" s="35"/>
      <c r="BW320" s="35"/>
      <c r="BX320" s="35"/>
      <c r="BY320" s="35"/>
      <c r="BZ320" s="287"/>
      <c r="CA320" s="35"/>
      <c r="CB320" s="35"/>
      <c r="CC320" s="35"/>
      <c r="CD320" s="35"/>
      <c r="CE320" s="35"/>
      <c r="CF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T320" s="20" t="s">
        <v>735</v>
      </c>
      <c r="EU320" s="20" t="s">
        <v>733</v>
      </c>
    </row>
    <row r="321" spans="1:151" ht="12" hidden="1" customHeight="1">
      <c r="A321" s="35"/>
      <c r="B321" s="47"/>
      <c r="C321" s="35"/>
      <c r="D321" s="47"/>
      <c r="E321" s="47"/>
      <c r="F321" s="47"/>
      <c r="G321" s="47"/>
      <c r="H321" s="47"/>
      <c r="I321" s="47"/>
      <c r="J321" s="47"/>
      <c r="K321" s="47"/>
      <c r="L321" s="47"/>
      <c r="M321" s="35"/>
      <c r="N321" s="35"/>
      <c r="O321" s="35"/>
      <c r="P321" s="35"/>
      <c r="Q321" s="35"/>
      <c r="R321" s="47"/>
      <c r="S321" s="47"/>
      <c r="T321" s="35"/>
      <c r="U321" s="35"/>
      <c r="V321" s="35"/>
      <c r="W321" s="96"/>
      <c r="X321" s="96"/>
      <c r="Y321" s="96"/>
      <c r="Z321" s="96"/>
      <c r="AA321" s="96"/>
      <c r="AB321" s="96"/>
      <c r="AC321" s="96"/>
      <c r="AD321" s="96"/>
      <c r="AE321" s="96"/>
      <c r="AF321" s="96"/>
      <c r="AG321" s="96"/>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133"/>
      <c r="BJ321" s="133"/>
      <c r="BK321" s="35"/>
      <c r="BL321" s="266"/>
      <c r="BM321" s="35"/>
      <c r="BN321" s="35"/>
      <c r="BO321" s="35"/>
      <c r="BP321" s="35"/>
      <c r="BQ321" s="35"/>
      <c r="BR321" s="35"/>
      <c r="BS321" s="35"/>
      <c r="BT321" s="35"/>
      <c r="BU321" s="35"/>
      <c r="BV321" s="35"/>
      <c r="BW321" s="35"/>
      <c r="BX321" s="35"/>
      <c r="BY321" s="35"/>
      <c r="BZ321" s="287"/>
      <c r="CA321" s="35"/>
      <c r="CB321" s="35"/>
      <c r="CC321" s="35"/>
      <c r="CD321" s="35"/>
      <c r="CE321" s="35"/>
      <c r="CF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T321" s="20" t="s">
        <v>736</v>
      </c>
      <c r="EU321" s="20" t="s">
        <v>734</v>
      </c>
    </row>
    <row r="322" spans="1:151" ht="12" hidden="1" customHeight="1">
      <c r="A322" s="35"/>
      <c r="B322" s="47"/>
      <c r="C322" s="35"/>
      <c r="D322" s="47"/>
      <c r="E322" s="47"/>
      <c r="F322" s="47"/>
      <c r="G322" s="47"/>
      <c r="H322" s="47"/>
      <c r="I322" s="47"/>
      <c r="J322" s="47"/>
      <c r="K322" s="47"/>
      <c r="L322" s="47"/>
      <c r="M322" s="35"/>
      <c r="N322" s="35"/>
      <c r="O322" s="35"/>
      <c r="P322" s="35"/>
      <c r="Q322" s="35"/>
      <c r="R322" s="47"/>
      <c r="S322" s="47"/>
      <c r="T322" s="35"/>
      <c r="U322" s="35"/>
      <c r="V322" s="35"/>
      <c r="W322" s="96"/>
      <c r="X322" s="96"/>
      <c r="Y322" s="96"/>
      <c r="Z322" s="96"/>
      <c r="AA322" s="96"/>
      <c r="AB322" s="96"/>
      <c r="AC322" s="96"/>
      <c r="AD322" s="96"/>
      <c r="AE322" s="96"/>
      <c r="AF322" s="96"/>
      <c r="AG322" s="96"/>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133"/>
      <c r="BJ322" s="133"/>
      <c r="BK322" s="35"/>
      <c r="BL322" s="266"/>
      <c r="BM322" s="35"/>
      <c r="BN322" s="35"/>
      <c r="BO322" s="35"/>
      <c r="BP322" s="35"/>
      <c r="BQ322" s="35"/>
      <c r="BR322" s="35"/>
      <c r="BS322" s="35"/>
      <c r="BT322" s="35"/>
      <c r="BU322" s="35"/>
      <c r="BV322" s="35"/>
      <c r="BW322" s="35"/>
      <c r="BX322" s="35"/>
      <c r="BY322" s="35"/>
      <c r="BZ322" s="287"/>
      <c r="CA322" s="35"/>
      <c r="CB322" s="35"/>
      <c r="CC322" s="35"/>
      <c r="CD322" s="35"/>
      <c r="CE322" s="35"/>
      <c r="CF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T322" s="20" t="s">
        <v>737</v>
      </c>
      <c r="EU322" s="20" t="s">
        <v>735</v>
      </c>
    </row>
    <row r="323" spans="1:151" ht="12" hidden="1" customHeight="1">
      <c r="A323" s="35"/>
      <c r="B323" s="47"/>
      <c r="C323" s="35"/>
      <c r="D323" s="47"/>
      <c r="E323" s="47"/>
      <c r="F323" s="47"/>
      <c r="G323" s="47"/>
      <c r="H323" s="47"/>
      <c r="I323" s="47"/>
      <c r="J323" s="47"/>
      <c r="K323" s="47"/>
      <c r="L323" s="47"/>
      <c r="M323" s="35"/>
      <c r="N323" s="35"/>
      <c r="O323" s="35"/>
      <c r="P323" s="35"/>
      <c r="Q323" s="35"/>
      <c r="R323" s="47"/>
      <c r="S323" s="47"/>
      <c r="T323" s="35"/>
      <c r="U323" s="35"/>
      <c r="V323" s="35"/>
      <c r="W323" s="96"/>
      <c r="X323" s="96"/>
      <c r="Y323" s="96"/>
      <c r="Z323" s="96"/>
      <c r="AA323" s="96"/>
      <c r="AB323" s="96"/>
      <c r="AC323" s="96"/>
      <c r="AD323" s="96"/>
      <c r="AE323" s="96"/>
      <c r="AF323" s="96"/>
      <c r="AG323" s="96"/>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133"/>
      <c r="BJ323" s="133"/>
      <c r="BK323" s="35"/>
      <c r="BL323" s="266"/>
      <c r="BM323" s="35"/>
      <c r="BN323" s="35"/>
      <c r="BO323" s="35"/>
      <c r="BP323" s="35"/>
      <c r="BQ323" s="35"/>
      <c r="BR323" s="35"/>
      <c r="BS323" s="35"/>
      <c r="BT323" s="35"/>
      <c r="BU323" s="35"/>
      <c r="BV323" s="35"/>
      <c r="BW323" s="35"/>
      <c r="BX323" s="35"/>
      <c r="BY323" s="35"/>
      <c r="BZ323" s="287"/>
      <c r="CA323" s="35"/>
      <c r="CB323" s="35"/>
      <c r="CC323" s="35"/>
      <c r="CD323" s="35"/>
      <c r="CE323" s="35"/>
      <c r="CF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T323" s="20" t="s">
        <v>738</v>
      </c>
      <c r="EU323" s="20" t="s">
        <v>736</v>
      </c>
    </row>
    <row r="324" spans="1:151" ht="12" hidden="1" customHeight="1">
      <c r="A324" s="35"/>
      <c r="B324" s="47"/>
      <c r="C324" s="35"/>
      <c r="D324" s="47"/>
      <c r="E324" s="47"/>
      <c r="F324" s="47"/>
      <c r="G324" s="47"/>
      <c r="H324" s="47"/>
      <c r="I324" s="47"/>
      <c r="J324" s="47"/>
      <c r="K324" s="47"/>
      <c r="L324" s="47"/>
      <c r="M324" s="35"/>
      <c r="N324" s="35"/>
      <c r="O324" s="35"/>
      <c r="P324" s="35"/>
      <c r="Q324" s="35"/>
      <c r="R324" s="47"/>
      <c r="S324" s="47"/>
      <c r="T324" s="35"/>
      <c r="U324" s="35"/>
      <c r="V324" s="35"/>
      <c r="W324" s="96"/>
      <c r="X324" s="96"/>
      <c r="Y324" s="96"/>
      <c r="Z324" s="96"/>
      <c r="AA324" s="96"/>
      <c r="AB324" s="96"/>
      <c r="AC324" s="96"/>
      <c r="AD324" s="96"/>
      <c r="AE324" s="96"/>
      <c r="AF324" s="96"/>
      <c r="AG324" s="96"/>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133"/>
      <c r="BJ324" s="133"/>
      <c r="BK324" s="35"/>
      <c r="BL324" s="266"/>
      <c r="BM324" s="35"/>
      <c r="BN324" s="35"/>
      <c r="BO324" s="35"/>
      <c r="BP324" s="35"/>
      <c r="BQ324" s="35"/>
      <c r="BR324" s="35"/>
      <c r="BS324" s="35"/>
      <c r="BT324" s="35"/>
      <c r="BU324" s="35"/>
      <c r="BV324" s="35"/>
      <c r="BW324" s="35"/>
      <c r="BX324" s="35"/>
      <c r="BY324" s="35"/>
      <c r="BZ324" s="287"/>
      <c r="CA324" s="35"/>
      <c r="CB324" s="35"/>
      <c r="CC324" s="35"/>
      <c r="CD324" s="35"/>
      <c r="CE324" s="35"/>
      <c r="CF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T324" s="20" t="s">
        <v>739</v>
      </c>
      <c r="EU324" s="20" t="s">
        <v>737</v>
      </c>
    </row>
    <row r="325" spans="1:151" ht="12" hidden="1" customHeight="1">
      <c r="A325" s="35"/>
      <c r="B325" s="47"/>
      <c r="C325" s="35"/>
      <c r="D325" s="47"/>
      <c r="E325" s="47"/>
      <c r="F325" s="47"/>
      <c r="G325" s="47"/>
      <c r="H325" s="47"/>
      <c r="I325" s="47"/>
      <c r="J325" s="47"/>
      <c r="K325" s="47"/>
      <c r="L325" s="47"/>
      <c r="M325" s="35"/>
      <c r="N325" s="35"/>
      <c r="O325" s="35"/>
      <c r="P325" s="35"/>
      <c r="Q325" s="35"/>
      <c r="R325" s="47"/>
      <c r="S325" s="47"/>
      <c r="T325" s="35"/>
      <c r="U325" s="35"/>
      <c r="V325" s="35"/>
      <c r="W325" s="47"/>
      <c r="X325" s="47"/>
      <c r="Y325" s="47"/>
      <c r="Z325" s="47"/>
      <c r="AA325" s="47"/>
      <c r="AB325" s="47"/>
      <c r="AC325" s="47"/>
      <c r="AD325" s="47"/>
      <c r="AE325" s="47"/>
      <c r="AF325" s="47"/>
      <c r="AG325" s="47"/>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133"/>
      <c r="BJ325" s="133"/>
      <c r="BK325" s="35"/>
      <c r="BL325" s="266"/>
      <c r="BM325" s="35"/>
      <c r="BN325" s="35"/>
      <c r="BO325" s="35"/>
      <c r="BP325" s="35"/>
      <c r="BQ325" s="35"/>
      <c r="BR325" s="35"/>
      <c r="BS325" s="35"/>
      <c r="BT325" s="35"/>
      <c r="BU325" s="35"/>
      <c r="BV325" s="35"/>
      <c r="BW325" s="35"/>
      <c r="BX325" s="35"/>
      <c r="BY325" s="35"/>
      <c r="BZ325" s="287"/>
      <c r="CA325" s="35"/>
      <c r="CB325" s="35"/>
      <c r="CC325" s="35"/>
      <c r="CD325" s="35"/>
      <c r="CE325" s="35"/>
      <c r="CF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T325" s="20" t="s">
        <v>740</v>
      </c>
      <c r="EU325" s="20" t="s">
        <v>738</v>
      </c>
    </row>
    <row r="326" spans="1:151" ht="12" hidden="1" customHeight="1">
      <c r="A326" s="35"/>
      <c r="B326" s="47"/>
      <c r="C326" s="35"/>
      <c r="D326" s="47"/>
      <c r="E326" s="47"/>
      <c r="F326" s="47"/>
      <c r="G326" s="47"/>
      <c r="H326" s="47"/>
      <c r="I326" s="47"/>
      <c r="J326" s="47"/>
      <c r="K326" s="47"/>
      <c r="L326" s="47"/>
      <c r="M326" s="35"/>
      <c r="N326" s="35"/>
      <c r="O326" s="35"/>
      <c r="P326" s="35"/>
      <c r="Q326" s="35"/>
      <c r="R326" s="47"/>
      <c r="S326" s="47"/>
      <c r="T326" s="35"/>
      <c r="U326" s="35"/>
      <c r="V326" s="35"/>
      <c r="W326" s="47"/>
      <c r="X326" s="47"/>
      <c r="Y326" s="47"/>
      <c r="Z326" s="47"/>
      <c r="AA326" s="47"/>
      <c r="AB326" s="47"/>
      <c r="AC326" s="47"/>
      <c r="AD326" s="47"/>
      <c r="AE326" s="47"/>
      <c r="AF326" s="47"/>
      <c r="AG326" s="47"/>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133"/>
      <c r="BJ326" s="133"/>
      <c r="BK326" s="35"/>
      <c r="BL326" s="266"/>
      <c r="BM326" s="35"/>
      <c r="BN326" s="35"/>
      <c r="BO326" s="35"/>
      <c r="BP326" s="35"/>
      <c r="BQ326" s="35"/>
      <c r="BR326" s="35"/>
      <c r="BS326" s="35"/>
      <c r="BT326" s="35"/>
      <c r="BU326" s="35"/>
      <c r="BV326" s="35"/>
      <c r="BW326" s="35"/>
      <c r="BX326" s="35"/>
      <c r="BY326" s="35"/>
      <c r="BZ326" s="287"/>
      <c r="CA326" s="35"/>
      <c r="CB326" s="35"/>
      <c r="CC326" s="35"/>
      <c r="CD326" s="35"/>
      <c r="CE326" s="35"/>
      <c r="CF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T326" s="20" t="s">
        <v>741</v>
      </c>
      <c r="EU326" s="20" t="s">
        <v>739</v>
      </c>
    </row>
    <row r="327" spans="1:151" ht="12" hidden="1" customHeight="1">
      <c r="A327" s="35"/>
      <c r="B327" s="47"/>
      <c r="C327" s="35"/>
      <c r="D327" s="47"/>
      <c r="E327" s="47"/>
      <c r="F327" s="47"/>
      <c r="G327" s="47"/>
      <c r="H327" s="47"/>
      <c r="I327" s="47"/>
      <c r="J327" s="47"/>
      <c r="K327" s="47"/>
      <c r="L327" s="47"/>
      <c r="M327" s="35"/>
      <c r="N327" s="35"/>
      <c r="O327" s="35"/>
      <c r="P327" s="35"/>
      <c r="Q327" s="35"/>
      <c r="R327" s="47"/>
      <c r="S327" s="47"/>
      <c r="T327" s="35"/>
      <c r="U327" s="35"/>
      <c r="V327" s="35"/>
      <c r="W327" s="96"/>
      <c r="X327" s="96"/>
      <c r="Y327" s="96"/>
      <c r="Z327" s="96"/>
      <c r="AA327" s="96"/>
      <c r="AB327" s="96"/>
      <c r="AC327" s="96"/>
      <c r="AD327" s="96"/>
      <c r="AE327" s="96"/>
      <c r="AF327" s="96"/>
      <c r="AG327" s="96"/>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133"/>
      <c r="BJ327" s="133"/>
      <c r="BK327" s="35"/>
      <c r="BL327" s="266"/>
      <c r="BM327" s="35"/>
      <c r="BN327" s="35"/>
      <c r="BO327" s="35"/>
      <c r="BP327" s="35"/>
      <c r="BQ327" s="35"/>
      <c r="BR327" s="35"/>
      <c r="BS327" s="35"/>
      <c r="BT327" s="35"/>
      <c r="BU327" s="35"/>
      <c r="BV327" s="35"/>
      <c r="BW327" s="35"/>
      <c r="BX327" s="35"/>
      <c r="BY327" s="35"/>
      <c r="BZ327" s="287"/>
      <c r="CA327" s="35"/>
      <c r="CB327" s="35"/>
      <c r="CC327" s="35"/>
      <c r="CD327" s="35"/>
      <c r="CE327" s="35"/>
      <c r="CF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T327" s="20" t="s">
        <v>742</v>
      </c>
      <c r="EU327" s="20" t="s">
        <v>740</v>
      </c>
    </row>
    <row r="328" spans="1:151" ht="12" hidden="1" customHeight="1">
      <c r="A328" s="35"/>
      <c r="B328" s="47"/>
      <c r="C328" s="35"/>
      <c r="D328" s="47"/>
      <c r="E328" s="47"/>
      <c r="F328" s="47"/>
      <c r="G328" s="47"/>
      <c r="H328" s="47"/>
      <c r="I328" s="47"/>
      <c r="J328" s="47"/>
      <c r="K328" s="47"/>
      <c r="L328" s="47"/>
      <c r="M328" s="35"/>
      <c r="N328" s="35"/>
      <c r="O328" s="35"/>
      <c r="P328" s="35"/>
      <c r="Q328" s="35"/>
      <c r="R328" s="47"/>
      <c r="S328" s="47"/>
      <c r="T328" s="35"/>
      <c r="U328" s="35"/>
      <c r="V328" s="35"/>
      <c r="W328" s="47"/>
      <c r="X328" s="47"/>
      <c r="Y328" s="47"/>
      <c r="Z328" s="47"/>
      <c r="AA328" s="47"/>
      <c r="AB328" s="47"/>
      <c r="AC328" s="47"/>
      <c r="AD328" s="47"/>
      <c r="AE328" s="47"/>
      <c r="AF328" s="47"/>
      <c r="AG328" s="47"/>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133"/>
      <c r="BJ328" s="133"/>
      <c r="BK328" s="35"/>
      <c r="BL328" s="266"/>
      <c r="BM328" s="35"/>
      <c r="BN328" s="35"/>
      <c r="BO328" s="35"/>
      <c r="BP328" s="35"/>
      <c r="BQ328" s="35"/>
      <c r="BR328" s="35"/>
      <c r="BS328" s="35"/>
      <c r="BT328" s="35"/>
      <c r="BU328" s="35"/>
      <c r="BV328" s="35"/>
      <c r="BW328" s="35"/>
      <c r="BX328" s="35"/>
      <c r="BY328" s="35"/>
      <c r="BZ328" s="287"/>
      <c r="CA328" s="35"/>
      <c r="CB328" s="35"/>
      <c r="CC328" s="35"/>
      <c r="CD328" s="35"/>
      <c r="CE328" s="35"/>
      <c r="CF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T328" s="20" t="s">
        <v>743</v>
      </c>
      <c r="EU328" s="20" t="s">
        <v>741</v>
      </c>
    </row>
    <row r="329" spans="1:151" ht="12" hidden="1" customHeight="1">
      <c r="A329" s="35"/>
      <c r="B329" s="47"/>
      <c r="C329" s="35"/>
      <c r="D329" s="47"/>
      <c r="E329" s="47"/>
      <c r="F329" s="47"/>
      <c r="G329" s="47"/>
      <c r="H329" s="47"/>
      <c r="I329" s="47"/>
      <c r="J329" s="47"/>
      <c r="K329" s="47"/>
      <c r="L329" s="47"/>
      <c r="M329" s="35"/>
      <c r="N329" s="35"/>
      <c r="O329" s="35"/>
      <c r="P329" s="35"/>
      <c r="Q329" s="35"/>
      <c r="R329" s="47"/>
      <c r="S329" s="47"/>
      <c r="T329" s="35"/>
      <c r="U329" s="35"/>
      <c r="V329" s="35"/>
      <c r="W329" s="47"/>
      <c r="X329" s="47"/>
      <c r="Y329" s="47"/>
      <c r="Z329" s="47"/>
      <c r="AA329" s="47"/>
      <c r="AB329" s="47"/>
      <c r="AC329" s="47"/>
      <c r="AD329" s="47"/>
      <c r="AE329" s="47"/>
      <c r="AF329" s="47"/>
      <c r="AG329" s="47"/>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133"/>
      <c r="BJ329" s="133"/>
      <c r="BK329" s="35"/>
      <c r="BL329" s="266"/>
      <c r="BM329" s="35"/>
      <c r="BN329" s="35"/>
      <c r="BO329" s="35"/>
      <c r="BP329" s="35"/>
      <c r="BQ329" s="35"/>
      <c r="BR329" s="35"/>
      <c r="BS329" s="35"/>
      <c r="BT329" s="35"/>
      <c r="BU329" s="35"/>
      <c r="BV329" s="35"/>
      <c r="BW329" s="35"/>
      <c r="BX329" s="35"/>
      <c r="BY329" s="35"/>
      <c r="BZ329" s="287"/>
      <c r="CA329" s="35"/>
      <c r="CB329" s="35"/>
      <c r="CC329" s="35"/>
      <c r="CD329" s="35"/>
      <c r="CE329" s="35"/>
      <c r="CF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T329" s="20" t="s">
        <v>744</v>
      </c>
      <c r="EU329" s="20" t="s">
        <v>742</v>
      </c>
    </row>
    <row r="330" spans="1:151" ht="12" hidden="1" customHeight="1">
      <c r="A330" s="35"/>
      <c r="B330" s="47"/>
      <c r="C330" s="35"/>
      <c r="D330" s="47"/>
      <c r="E330" s="47"/>
      <c r="F330" s="47"/>
      <c r="G330" s="47"/>
      <c r="H330" s="47"/>
      <c r="I330" s="47"/>
      <c r="J330" s="47"/>
      <c r="K330" s="47"/>
      <c r="L330" s="47"/>
      <c r="M330" s="35"/>
      <c r="N330" s="35"/>
      <c r="O330" s="35"/>
      <c r="P330" s="35"/>
      <c r="Q330" s="35"/>
      <c r="R330" s="47"/>
      <c r="S330" s="47"/>
      <c r="T330" s="35"/>
      <c r="U330" s="35"/>
      <c r="V330" s="35"/>
      <c r="W330" s="96"/>
      <c r="X330" s="96"/>
      <c r="Y330" s="96"/>
      <c r="Z330" s="96"/>
      <c r="AA330" s="96"/>
      <c r="AB330" s="96"/>
      <c r="AC330" s="96"/>
      <c r="AD330" s="96"/>
      <c r="AE330" s="96"/>
      <c r="AF330" s="96"/>
      <c r="AG330" s="96"/>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133"/>
      <c r="BJ330" s="133"/>
      <c r="BK330" s="35"/>
      <c r="BL330" s="266"/>
      <c r="BM330" s="35"/>
      <c r="BN330" s="35"/>
      <c r="BO330" s="35"/>
      <c r="BP330" s="35"/>
      <c r="BQ330" s="35"/>
      <c r="BR330" s="35"/>
      <c r="BS330" s="35"/>
      <c r="BT330" s="35"/>
      <c r="BU330" s="35"/>
      <c r="BV330" s="35"/>
      <c r="BW330" s="35"/>
      <c r="BX330" s="35"/>
      <c r="BY330" s="35"/>
      <c r="BZ330" s="287"/>
      <c r="CA330" s="35"/>
      <c r="CB330" s="35"/>
      <c r="CC330" s="35"/>
      <c r="CD330" s="35"/>
      <c r="CE330" s="35"/>
      <c r="CF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T330" s="20" t="s">
        <v>745</v>
      </c>
      <c r="EU330" s="20" t="s">
        <v>743</v>
      </c>
    </row>
    <row r="331" spans="1:151" ht="12" hidden="1" customHeight="1">
      <c r="A331" s="35"/>
      <c r="B331" s="47"/>
      <c r="C331" s="35"/>
      <c r="D331" s="47"/>
      <c r="E331" s="47"/>
      <c r="F331" s="47"/>
      <c r="G331" s="47"/>
      <c r="H331" s="47"/>
      <c r="I331" s="47"/>
      <c r="J331" s="47"/>
      <c r="K331" s="47"/>
      <c r="L331" s="47"/>
      <c r="M331" s="35"/>
      <c r="N331" s="35"/>
      <c r="O331" s="35"/>
      <c r="P331" s="35"/>
      <c r="Q331" s="35"/>
      <c r="R331" s="47"/>
      <c r="S331" s="47"/>
      <c r="T331" s="35"/>
      <c r="U331" s="35"/>
      <c r="V331" s="35"/>
      <c r="W331" s="47"/>
      <c r="X331" s="47"/>
      <c r="Y331" s="47"/>
      <c r="Z331" s="47"/>
      <c r="AA331" s="47"/>
      <c r="AB331" s="47"/>
      <c r="AC331" s="47"/>
      <c r="AD331" s="47"/>
      <c r="AE331" s="47"/>
      <c r="AF331" s="47"/>
      <c r="AG331" s="47"/>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133"/>
      <c r="BJ331" s="133"/>
      <c r="BK331" s="35"/>
      <c r="BL331" s="266"/>
      <c r="BM331" s="35"/>
      <c r="BN331" s="35"/>
      <c r="BO331" s="35"/>
      <c r="BP331" s="35"/>
      <c r="BQ331" s="35"/>
      <c r="BR331" s="35"/>
      <c r="BS331" s="35"/>
      <c r="BT331" s="35"/>
      <c r="BU331" s="35"/>
      <c r="BV331" s="35"/>
      <c r="BW331" s="35"/>
      <c r="BX331" s="35"/>
      <c r="BY331" s="35"/>
      <c r="BZ331" s="287"/>
      <c r="CA331" s="35"/>
      <c r="CB331" s="35"/>
      <c r="CC331" s="35"/>
      <c r="CD331" s="35"/>
      <c r="CE331" s="35"/>
      <c r="CF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T331" s="20" t="s">
        <v>746</v>
      </c>
      <c r="EU331" s="20" t="s">
        <v>744</v>
      </c>
    </row>
    <row r="332" spans="1:151" ht="12" hidden="1" customHeight="1">
      <c r="A332" s="35"/>
      <c r="B332" s="47"/>
      <c r="C332" s="35"/>
      <c r="D332" s="47"/>
      <c r="E332" s="47"/>
      <c r="F332" s="47"/>
      <c r="G332" s="47"/>
      <c r="H332" s="47"/>
      <c r="I332" s="47"/>
      <c r="J332" s="47"/>
      <c r="K332" s="47"/>
      <c r="L332" s="47"/>
      <c r="M332" s="35"/>
      <c r="N332" s="35"/>
      <c r="O332" s="35"/>
      <c r="P332" s="35"/>
      <c r="Q332" s="35"/>
      <c r="R332" s="47"/>
      <c r="S332" s="47"/>
      <c r="T332" s="35"/>
      <c r="U332" s="35"/>
      <c r="V332" s="35"/>
      <c r="W332" s="96"/>
      <c r="X332" s="96"/>
      <c r="Y332" s="96"/>
      <c r="Z332" s="96"/>
      <c r="AA332" s="96"/>
      <c r="AB332" s="96"/>
      <c r="AC332" s="96"/>
      <c r="AD332" s="96"/>
      <c r="AE332" s="96"/>
      <c r="AF332" s="96"/>
      <c r="AG332" s="96"/>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133"/>
      <c r="BJ332" s="133"/>
      <c r="BK332" s="35"/>
      <c r="BL332" s="266"/>
      <c r="BM332" s="35"/>
      <c r="BN332" s="35"/>
      <c r="BO332" s="35"/>
      <c r="BP332" s="35"/>
      <c r="BQ332" s="35"/>
      <c r="BR332" s="35"/>
      <c r="BS332" s="35"/>
      <c r="BT332" s="35"/>
      <c r="BU332" s="35"/>
      <c r="BV332" s="35"/>
      <c r="BW332" s="35"/>
      <c r="BX332" s="35"/>
      <c r="BY332" s="35"/>
      <c r="BZ332" s="287"/>
      <c r="CA332" s="35"/>
      <c r="CB332" s="35"/>
      <c r="CC332" s="35"/>
      <c r="CD332" s="35"/>
      <c r="CE332" s="35"/>
      <c r="CF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T332" s="20" t="s">
        <v>747</v>
      </c>
      <c r="EU332" s="20" t="s">
        <v>745</v>
      </c>
    </row>
    <row r="333" spans="1:151" ht="12" hidden="1" customHeight="1">
      <c r="A333" s="35"/>
      <c r="B333" s="47"/>
      <c r="C333" s="35"/>
      <c r="D333" s="47"/>
      <c r="E333" s="47"/>
      <c r="F333" s="47"/>
      <c r="G333" s="47"/>
      <c r="H333" s="47"/>
      <c r="I333" s="47"/>
      <c r="J333" s="47"/>
      <c r="K333" s="47"/>
      <c r="L333" s="47"/>
      <c r="M333" s="35"/>
      <c r="N333" s="35"/>
      <c r="O333" s="35"/>
      <c r="P333" s="35"/>
      <c r="Q333" s="35"/>
      <c r="R333" s="47"/>
      <c r="S333" s="47"/>
      <c r="T333" s="35"/>
      <c r="U333" s="35"/>
      <c r="V333" s="35"/>
      <c r="W333" s="47"/>
      <c r="X333" s="47"/>
      <c r="Y333" s="47"/>
      <c r="Z333" s="47"/>
      <c r="AA333" s="47"/>
      <c r="AB333" s="47"/>
      <c r="AC333" s="47"/>
      <c r="AD333" s="47"/>
      <c r="AE333" s="47"/>
      <c r="AF333" s="47"/>
      <c r="AG333" s="47"/>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133"/>
      <c r="BJ333" s="133"/>
      <c r="BK333" s="35"/>
      <c r="BL333" s="266"/>
      <c r="BM333" s="35"/>
      <c r="BN333" s="35"/>
      <c r="BO333" s="35"/>
      <c r="BP333" s="35"/>
      <c r="BQ333" s="35"/>
      <c r="BR333" s="35"/>
      <c r="BS333" s="35"/>
      <c r="BT333" s="35"/>
      <c r="BU333" s="35"/>
      <c r="BV333" s="35"/>
      <c r="BW333" s="35"/>
      <c r="BX333" s="35"/>
      <c r="BY333" s="35"/>
      <c r="BZ333" s="287"/>
      <c r="CA333" s="35"/>
      <c r="CB333" s="35"/>
      <c r="CC333" s="35"/>
      <c r="CD333" s="35"/>
      <c r="CE333" s="35"/>
      <c r="CF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T333" s="20" t="s">
        <v>748</v>
      </c>
      <c r="EU333" s="20" t="s">
        <v>746</v>
      </c>
    </row>
    <row r="334" spans="1:151" ht="12" hidden="1" customHeight="1">
      <c r="A334" s="35"/>
      <c r="B334" s="47"/>
      <c r="C334" s="35"/>
      <c r="D334" s="47"/>
      <c r="E334" s="47"/>
      <c r="F334" s="47"/>
      <c r="G334" s="47"/>
      <c r="H334" s="47"/>
      <c r="I334" s="47"/>
      <c r="J334" s="47"/>
      <c r="K334" s="47"/>
      <c r="L334" s="47"/>
      <c r="M334" s="35"/>
      <c r="N334" s="35"/>
      <c r="O334" s="35"/>
      <c r="P334" s="35"/>
      <c r="Q334" s="35"/>
      <c r="R334" s="47"/>
      <c r="S334" s="47"/>
      <c r="T334" s="35"/>
      <c r="U334" s="35"/>
      <c r="V334" s="35"/>
      <c r="W334" s="96"/>
      <c r="X334" s="96"/>
      <c r="Y334" s="96"/>
      <c r="Z334" s="96"/>
      <c r="AA334" s="96"/>
      <c r="AB334" s="96"/>
      <c r="AC334" s="96"/>
      <c r="AD334" s="96"/>
      <c r="AE334" s="96"/>
      <c r="AF334" s="96"/>
      <c r="AG334" s="96"/>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133"/>
      <c r="BJ334" s="133"/>
      <c r="BK334" s="35"/>
      <c r="BL334" s="266"/>
      <c r="BM334" s="35"/>
      <c r="BN334" s="35"/>
      <c r="BO334" s="35"/>
      <c r="BP334" s="35"/>
      <c r="BQ334" s="35"/>
      <c r="BR334" s="35"/>
      <c r="BS334" s="35"/>
      <c r="BT334" s="35"/>
      <c r="BU334" s="35"/>
      <c r="BV334" s="35"/>
      <c r="BW334" s="35"/>
      <c r="BX334" s="35"/>
      <c r="BY334" s="35"/>
      <c r="BZ334" s="287"/>
      <c r="CA334" s="35"/>
      <c r="CB334" s="35"/>
      <c r="CC334" s="35"/>
      <c r="CD334" s="35"/>
      <c r="CE334" s="35"/>
      <c r="CF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T334" s="20" t="s">
        <v>749</v>
      </c>
      <c r="EU334" s="20" t="s">
        <v>747</v>
      </c>
    </row>
    <row r="335" spans="1:151" ht="12" hidden="1" customHeight="1">
      <c r="A335" s="35"/>
      <c r="B335" s="47"/>
      <c r="C335" s="35"/>
      <c r="D335" s="47"/>
      <c r="E335" s="47"/>
      <c r="F335" s="47"/>
      <c r="G335" s="47"/>
      <c r="H335" s="47"/>
      <c r="I335" s="47"/>
      <c r="J335" s="47"/>
      <c r="K335" s="47"/>
      <c r="L335" s="47"/>
      <c r="M335" s="35"/>
      <c r="N335" s="35"/>
      <c r="O335" s="35"/>
      <c r="P335" s="35"/>
      <c r="Q335" s="35"/>
      <c r="R335" s="47"/>
      <c r="S335" s="47"/>
      <c r="T335" s="35"/>
      <c r="U335" s="35"/>
      <c r="V335" s="35"/>
      <c r="W335" s="96"/>
      <c r="X335" s="96"/>
      <c r="Y335" s="96"/>
      <c r="Z335" s="96"/>
      <c r="AA335" s="96"/>
      <c r="AB335" s="96"/>
      <c r="AC335" s="96"/>
      <c r="AD335" s="96"/>
      <c r="AE335" s="96"/>
      <c r="AF335" s="96"/>
      <c r="AG335" s="96"/>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133"/>
      <c r="BJ335" s="133"/>
      <c r="BK335" s="35"/>
      <c r="BL335" s="266"/>
      <c r="BM335" s="35"/>
      <c r="BN335" s="35"/>
      <c r="BO335" s="35"/>
      <c r="BP335" s="35"/>
      <c r="BQ335" s="35"/>
      <c r="BR335" s="35"/>
      <c r="BS335" s="35"/>
      <c r="BT335" s="35"/>
      <c r="BU335" s="35"/>
      <c r="BV335" s="35"/>
      <c r="BW335" s="35"/>
      <c r="BX335" s="35"/>
      <c r="BY335" s="35"/>
      <c r="BZ335" s="287"/>
      <c r="CA335" s="35"/>
      <c r="CB335" s="35"/>
      <c r="CC335" s="35"/>
      <c r="CD335" s="35"/>
      <c r="CE335" s="35"/>
      <c r="CF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T335" s="20" t="s">
        <v>750</v>
      </c>
      <c r="EU335" s="20" t="s">
        <v>748</v>
      </c>
    </row>
    <row r="336" spans="1:151" ht="13.5" hidden="1" customHeight="1">
      <c r="A336" s="35"/>
      <c r="B336" s="47"/>
      <c r="C336" s="35"/>
      <c r="D336" s="47"/>
      <c r="E336" s="47"/>
      <c r="F336" s="47"/>
      <c r="G336" s="47"/>
      <c r="H336" s="47"/>
      <c r="I336" s="47"/>
      <c r="J336" s="47"/>
      <c r="K336" s="47"/>
      <c r="L336" s="47"/>
      <c r="M336" s="35"/>
      <c r="N336" s="35"/>
      <c r="O336" s="35"/>
      <c r="P336" s="35"/>
      <c r="Q336" s="35"/>
      <c r="R336" s="47"/>
      <c r="S336" s="47"/>
      <c r="T336" s="35"/>
      <c r="U336" s="35"/>
      <c r="V336" s="35"/>
      <c r="W336" s="96"/>
      <c r="X336" s="96"/>
      <c r="Y336" s="96"/>
      <c r="Z336" s="96"/>
      <c r="AA336" s="96"/>
      <c r="AB336" s="96"/>
      <c r="AC336" s="96"/>
      <c r="AD336" s="96"/>
      <c r="AE336" s="96"/>
      <c r="AF336" s="96"/>
      <c r="AG336" s="96"/>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133"/>
      <c r="BJ336" s="133"/>
      <c r="BK336" s="35"/>
      <c r="BL336" s="266"/>
      <c r="BM336" s="35"/>
      <c r="BN336" s="35"/>
      <c r="BO336" s="35"/>
      <c r="BP336" s="35"/>
      <c r="BQ336" s="35"/>
      <c r="BR336" s="35"/>
      <c r="BS336" s="35"/>
      <c r="BT336" s="35"/>
      <c r="BU336" s="35"/>
      <c r="BV336" s="35"/>
      <c r="BW336" s="35"/>
      <c r="BX336" s="35"/>
      <c r="BY336" s="35"/>
      <c r="BZ336" s="287"/>
      <c r="CA336" s="35"/>
      <c r="CB336" s="35"/>
      <c r="CC336" s="35"/>
      <c r="CD336" s="35"/>
      <c r="CE336" s="35"/>
      <c r="CF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T336" s="20" t="s">
        <v>751</v>
      </c>
      <c r="EU336" s="20" t="s">
        <v>749</v>
      </c>
    </row>
    <row r="337" spans="1:151" ht="12" hidden="1" customHeight="1">
      <c r="A337" s="35"/>
      <c r="B337" s="47"/>
      <c r="C337" s="35"/>
      <c r="D337" s="47"/>
      <c r="E337" s="47"/>
      <c r="F337" s="47"/>
      <c r="G337" s="47"/>
      <c r="H337" s="47"/>
      <c r="I337" s="47"/>
      <c r="J337" s="47"/>
      <c r="K337" s="47"/>
      <c r="L337" s="47"/>
      <c r="M337" s="35"/>
      <c r="N337" s="35"/>
      <c r="O337" s="35"/>
      <c r="P337" s="35"/>
      <c r="Q337" s="35"/>
      <c r="R337" s="47"/>
      <c r="S337" s="47"/>
      <c r="T337" s="35"/>
      <c r="U337" s="35"/>
      <c r="V337" s="35"/>
      <c r="W337" s="47"/>
      <c r="X337" s="47"/>
      <c r="Y337" s="47"/>
      <c r="Z337" s="47"/>
      <c r="AA337" s="47"/>
      <c r="AB337" s="47"/>
      <c r="AC337" s="47"/>
      <c r="AD337" s="47"/>
      <c r="AE337" s="47"/>
      <c r="AF337" s="47"/>
      <c r="AG337" s="47"/>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133"/>
      <c r="BJ337" s="133"/>
      <c r="BK337" s="35"/>
      <c r="BL337" s="266"/>
      <c r="BM337" s="35"/>
      <c r="BN337" s="35"/>
      <c r="BO337" s="35"/>
      <c r="BP337" s="35"/>
      <c r="BQ337" s="35"/>
      <c r="BR337" s="35"/>
      <c r="BS337" s="35"/>
      <c r="BT337" s="35"/>
      <c r="BU337" s="35"/>
      <c r="BV337" s="35"/>
      <c r="BW337" s="35"/>
      <c r="BX337" s="35"/>
      <c r="BY337" s="35"/>
      <c r="BZ337" s="287"/>
      <c r="CA337" s="35"/>
      <c r="CB337" s="35"/>
      <c r="CC337" s="35"/>
      <c r="CD337" s="35"/>
      <c r="CE337" s="35"/>
      <c r="CF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T337" s="20" t="s">
        <v>752</v>
      </c>
      <c r="EU337" s="20" t="s">
        <v>750</v>
      </c>
    </row>
    <row r="338" spans="1:151" ht="12" hidden="1" customHeight="1">
      <c r="A338" s="35"/>
      <c r="B338" s="47"/>
      <c r="C338" s="35"/>
      <c r="D338" s="47"/>
      <c r="E338" s="47"/>
      <c r="F338" s="47"/>
      <c r="G338" s="47"/>
      <c r="H338" s="47"/>
      <c r="I338" s="47"/>
      <c r="J338" s="47"/>
      <c r="K338" s="47"/>
      <c r="L338" s="47"/>
      <c r="M338" s="35"/>
      <c r="N338" s="35"/>
      <c r="O338" s="35"/>
      <c r="P338" s="35"/>
      <c r="Q338" s="35"/>
      <c r="R338" s="47"/>
      <c r="S338" s="47"/>
      <c r="T338" s="35"/>
      <c r="U338" s="35"/>
      <c r="V338" s="35"/>
      <c r="W338" s="47"/>
      <c r="X338" s="47"/>
      <c r="Y338" s="47"/>
      <c r="Z338" s="47"/>
      <c r="AA338" s="47"/>
      <c r="AB338" s="47"/>
      <c r="AC338" s="47"/>
      <c r="AD338" s="47"/>
      <c r="AE338" s="47"/>
      <c r="AF338" s="47"/>
      <c r="AG338" s="47"/>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133"/>
      <c r="BJ338" s="133"/>
      <c r="BK338" s="35"/>
      <c r="BL338" s="266"/>
      <c r="BM338" s="35"/>
      <c r="BN338" s="35"/>
      <c r="BO338" s="35"/>
      <c r="BP338" s="35"/>
      <c r="BQ338" s="35"/>
      <c r="BR338" s="35"/>
      <c r="BS338" s="35"/>
      <c r="BT338" s="35"/>
      <c r="BU338" s="35"/>
      <c r="BV338" s="35"/>
      <c r="BW338" s="35"/>
      <c r="BX338" s="35"/>
      <c r="BY338" s="35"/>
      <c r="BZ338" s="287"/>
      <c r="CA338" s="35"/>
      <c r="CB338" s="35"/>
      <c r="CC338" s="35"/>
      <c r="CD338" s="35"/>
      <c r="CE338" s="35"/>
      <c r="CF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T338" s="20" t="s">
        <v>753</v>
      </c>
      <c r="EU338" s="20" t="s">
        <v>751</v>
      </c>
    </row>
    <row r="339" spans="1:151" ht="12" hidden="1" customHeight="1">
      <c r="A339" s="35"/>
      <c r="B339" s="47"/>
      <c r="C339" s="35"/>
      <c r="D339" s="47"/>
      <c r="E339" s="47"/>
      <c r="F339" s="47"/>
      <c r="G339" s="47"/>
      <c r="H339" s="47"/>
      <c r="I339" s="47"/>
      <c r="J339" s="47"/>
      <c r="K339" s="47"/>
      <c r="L339" s="47"/>
      <c r="M339" s="35"/>
      <c r="N339" s="35"/>
      <c r="O339" s="35"/>
      <c r="P339" s="35"/>
      <c r="Q339" s="35"/>
      <c r="R339" s="47"/>
      <c r="S339" s="47"/>
      <c r="T339" s="35"/>
      <c r="U339" s="35"/>
      <c r="V339" s="35"/>
      <c r="W339" s="96"/>
      <c r="X339" s="96"/>
      <c r="Y339" s="96"/>
      <c r="Z339" s="96"/>
      <c r="AA339" s="96"/>
      <c r="AB339" s="96"/>
      <c r="AC339" s="96"/>
      <c r="AD339" s="96"/>
      <c r="AE339" s="96"/>
      <c r="AF339" s="96"/>
      <c r="AG339" s="96"/>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133"/>
      <c r="BJ339" s="133"/>
      <c r="BK339" s="35"/>
      <c r="BL339" s="266"/>
      <c r="BM339" s="35"/>
      <c r="BN339" s="35"/>
      <c r="BO339" s="35"/>
      <c r="BP339" s="35"/>
      <c r="BQ339" s="35"/>
      <c r="BR339" s="35"/>
      <c r="BS339" s="35"/>
      <c r="BT339" s="35"/>
      <c r="BU339" s="35"/>
      <c r="BV339" s="35"/>
      <c r="BW339" s="35"/>
      <c r="BX339" s="35"/>
      <c r="BY339" s="35"/>
      <c r="BZ339" s="287"/>
      <c r="CA339" s="35"/>
      <c r="CB339" s="35"/>
      <c r="CC339" s="35"/>
      <c r="CD339" s="35"/>
      <c r="CE339" s="35"/>
      <c r="CF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T339" s="20" t="s">
        <v>754</v>
      </c>
      <c r="EU339" s="20" t="s">
        <v>752</v>
      </c>
    </row>
    <row r="340" spans="1:151" ht="12" hidden="1" customHeight="1">
      <c r="A340" s="35"/>
      <c r="B340" s="47"/>
      <c r="C340" s="35"/>
      <c r="D340" s="47"/>
      <c r="E340" s="47"/>
      <c r="F340" s="47"/>
      <c r="G340" s="47"/>
      <c r="H340" s="47"/>
      <c r="I340" s="47"/>
      <c r="J340" s="47"/>
      <c r="K340" s="47"/>
      <c r="L340" s="47"/>
      <c r="M340" s="35"/>
      <c r="N340" s="35"/>
      <c r="O340" s="35"/>
      <c r="P340" s="35"/>
      <c r="Q340" s="35"/>
      <c r="R340" s="47"/>
      <c r="S340" s="47"/>
      <c r="T340" s="35"/>
      <c r="U340" s="35"/>
      <c r="V340" s="35"/>
      <c r="W340" s="96"/>
      <c r="X340" s="96"/>
      <c r="Y340" s="96"/>
      <c r="Z340" s="96"/>
      <c r="AA340" s="96"/>
      <c r="AB340" s="96"/>
      <c r="AC340" s="96"/>
      <c r="AD340" s="96"/>
      <c r="AE340" s="96"/>
      <c r="AF340" s="96"/>
      <c r="AG340" s="96"/>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133"/>
      <c r="BJ340" s="133"/>
      <c r="BK340" s="35"/>
      <c r="BL340" s="266"/>
      <c r="BM340" s="35"/>
      <c r="BN340" s="35"/>
      <c r="BO340" s="35"/>
      <c r="BP340" s="35"/>
      <c r="BQ340" s="35"/>
      <c r="BR340" s="35"/>
      <c r="BS340" s="35"/>
      <c r="BT340" s="35"/>
      <c r="BU340" s="35"/>
      <c r="BV340" s="35"/>
      <c r="BW340" s="35"/>
      <c r="BX340" s="35"/>
      <c r="BY340" s="35"/>
      <c r="BZ340" s="287"/>
      <c r="CA340" s="35"/>
      <c r="CB340" s="35"/>
      <c r="CC340" s="35"/>
      <c r="CD340" s="35"/>
      <c r="CE340" s="35"/>
      <c r="CF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T340" s="20" t="s">
        <v>586</v>
      </c>
      <c r="EU340" s="20" t="s">
        <v>753</v>
      </c>
    </row>
    <row r="341" spans="1:151" ht="12" hidden="1" customHeight="1">
      <c r="A341" s="35"/>
      <c r="B341" s="47"/>
      <c r="C341" s="35"/>
      <c r="D341" s="47"/>
      <c r="E341" s="47"/>
      <c r="F341" s="47"/>
      <c r="G341" s="47"/>
      <c r="H341" s="47"/>
      <c r="I341" s="47"/>
      <c r="J341" s="47"/>
      <c r="K341" s="47"/>
      <c r="L341" s="47"/>
      <c r="M341" s="35"/>
      <c r="N341" s="35"/>
      <c r="O341" s="35"/>
      <c r="P341" s="35"/>
      <c r="Q341" s="35"/>
      <c r="R341" s="47"/>
      <c r="S341" s="47"/>
      <c r="T341" s="35"/>
      <c r="U341" s="35"/>
      <c r="V341" s="35"/>
      <c r="W341" s="47"/>
      <c r="X341" s="47"/>
      <c r="Y341" s="47"/>
      <c r="Z341" s="47"/>
      <c r="AA341" s="47"/>
      <c r="AB341" s="47"/>
      <c r="AC341" s="47"/>
      <c r="AD341" s="47"/>
      <c r="AE341" s="47"/>
      <c r="AF341" s="47"/>
      <c r="AG341" s="47"/>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133"/>
      <c r="BJ341" s="133"/>
      <c r="BK341" s="35"/>
      <c r="BL341" s="266"/>
      <c r="BM341" s="35"/>
      <c r="BN341" s="35"/>
      <c r="BO341" s="35"/>
      <c r="BP341" s="35"/>
      <c r="BQ341" s="35"/>
      <c r="BR341" s="35"/>
      <c r="BS341" s="35"/>
      <c r="BT341" s="35"/>
      <c r="BU341" s="35"/>
      <c r="BV341" s="35"/>
      <c r="BW341" s="35"/>
      <c r="BX341" s="35"/>
      <c r="BY341" s="35"/>
      <c r="BZ341" s="287"/>
      <c r="CA341" s="35"/>
      <c r="CB341" s="35"/>
      <c r="CC341" s="35"/>
      <c r="CD341" s="35"/>
      <c r="CE341" s="35"/>
      <c r="CF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T341" s="20" t="s">
        <v>755</v>
      </c>
      <c r="EU341" s="20" t="s">
        <v>754</v>
      </c>
    </row>
    <row r="342" spans="1:151" ht="12" hidden="1" customHeight="1">
      <c r="A342" s="35"/>
      <c r="B342" s="47"/>
      <c r="C342" s="35"/>
      <c r="D342" s="47"/>
      <c r="E342" s="47"/>
      <c r="F342" s="47"/>
      <c r="G342" s="47"/>
      <c r="H342" s="47"/>
      <c r="I342" s="47"/>
      <c r="J342" s="47"/>
      <c r="K342" s="47"/>
      <c r="L342" s="47"/>
      <c r="M342" s="35"/>
      <c r="N342" s="35"/>
      <c r="O342" s="35"/>
      <c r="P342" s="35"/>
      <c r="Q342" s="35"/>
      <c r="R342" s="47"/>
      <c r="S342" s="47"/>
      <c r="T342" s="35"/>
      <c r="U342" s="35"/>
      <c r="V342" s="35"/>
      <c r="W342" s="96"/>
      <c r="X342" s="96"/>
      <c r="Y342" s="96"/>
      <c r="Z342" s="96"/>
      <c r="AA342" s="96"/>
      <c r="AB342" s="96"/>
      <c r="AC342" s="96"/>
      <c r="AD342" s="96"/>
      <c r="AE342" s="96"/>
      <c r="AF342" s="96"/>
      <c r="AG342" s="96"/>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133"/>
      <c r="BJ342" s="133"/>
      <c r="BK342" s="35"/>
      <c r="BL342" s="266"/>
      <c r="BM342" s="35"/>
      <c r="BN342" s="35"/>
      <c r="BO342" s="35"/>
      <c r="BP342" s="35"/>
      <c r="BQ342" s="35"/>
      <c r="BR342" s="35"/>
      <c r="BS342" s="35"/>
      <c r="BT342" s="35"/>
      <c r="BU342" s="35"/>
      <c r="BV342" s="35"/>
      <c r="BW342" s="35"/>
      <c r="BX342" s="35"/>
      <c r="BY342" s="35"/>
      <c r="BZ342" s="287"/>
      <c r="CA342" s="35"/>
      <c r="CB342" s="35"/>
      <c r="CC342" s="35"/>
      <c r="CD342" s="35"/>
      <c r="CE342" s="35"/>
      <c r="CF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T342" s="20" t="s">
        <v>756</v>
      </c>
      <c r="EU342" s="20" t="s">
        <v>586</v>
      </c>
    </row>
    <row r="343" spans="1:151" ht="12" hidden="1" customHeight="1">
      <c r="A343" s="35"/>
      <c r="B343" s="47"/>
      <c r="C343" s="35"/>
      <c r="D343" s="47"/>
      <c r="E343" s="47"/>
      <c r="F343" s="47"/>
      <c r="G343" s="47"/>
      <c r="H343" s="47"/>
      <c r="I343" s="47"/>
      <c r="J343" s="47"/>
      <c r="K343" s="47"/>
      <c r="L343" s="47"/>
      <c r="M343" s="35"/>
      <c r="N343" s="35"/>
      <c r="O343" s="35"/>
      <c r="P343" s="35"/>
      <c r="Q343" s="35"/>
      <c r="R343" s="47"/>
      <c r="S343" s="47"/>
      <c r="T343" s="35"/>
      <c r="U343" s="35"/>
      <c r="V343" s="35"/>
      <c r="W343" s="35"/>
      <c r="X343" s="35"/>
      <c r="Y343" s="35"/>
      <c r="Z343" s="35"/>
      <c r="AA343" s="35"/>
      <c r="AB343" s="35"/>
      <c r="AC343" s="35"/>
      <c r="AD343" s="296"/>
      <c r="AE343" s="296"/>
      <c r="AF343" s="296"/>
      <c r="AG343" s="296"/>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133"/>
      <c r="BJ343" s="133"/>
      <c r="BK343" s="35"/>
      <c r="BL343" s="266"/>
      <c r="BM343" s="35"/>
      <c r="BN343" s="35"/>
      <c r="BO343" s="35"/>
      <c r="BP343" s="35"/>
      <c r="BQ343" s="35"/>
      <c r="BR343" s="35"/>
      <c r="BS343" s="35"/>
      <c r="BT343" s="35"/>
      <c r="BU343" s="35"/>
      <c r="BV343" s="35"/>
      <c r="BW343" s="35"/>
      <c r="BX343" s="35"/>
      <c r="BY343" s="35"/>
      <c r="BZ343" s="287"/>
      <c r="CA343" s="35"/>
      <c r="CB343" s="35"/>
      <c r="CC343" s="35"/>
      <c r="CD343" s="35"/>
      <c r="CE343" s="35"/>
      <c r="CF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T343" s="20" t="s">
        <v>757</v>
      </c>
      <c r="EU343" s="20" t="s">
        <v>755</v>
      </c>
    </row>
    <row r="344" spans="1:151" ht="12" hidden="1" customHeight="1">
      <c r="A344" s="35"/>
      <c r="B344" s="47"/>
      <c r="C344" s="35"/>
      <c r="D344" s="47"/>
      <c r="E344" s="47"/>
      <c r="F344" s="47"/>
      <c r="G344" s="47"/>
      <c r="H344" s="47"/>
      <c r="I344" s="47"/>
      <c r="J344" s="47"/>
      <c r="K344" s="47"/>
      <c r="L344" s="47"/>
      <c r="M344" s="35"/>
      <c r="N344" s="35"/>
      <c r="O344" s="35"/>
      <c r="P344" s="35"/>
      <c r="Q344" s="35"/>
      <c r="R344" s="35"/>
      <c r="S344" s="35"/>
      <c r="T344" s="35"/>
      <c r="U344" s="35"/>
      <c r="V344" s="35"/>
      <c r="W344" s="94"/>
      <c r="X344" s="94"/>
      <c r="Y344" s="94"/>
      <c r="Z344" s="94"/>
      <c r="AA344" s="94"/>
      <c r="AB344" s="94"/>
      <c r="AC344" s="94"/>
      <c r="AD344" s="94"/>
      <c r="AE344" s="94"/>
      <c r="AF344" s="94"/>
      <c r="AG344" s="94"/>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133"/>
      <c r="BJ344" s="133"/>
      <c r="BK344" s="35"/>
      <c r="BL344" s="266"/>
      <c r="BM344" s="35"/>
      <c r="BN344" s="35"/>
      <c r="BO344" s="35"/>
      <c r="BP344" s="35"/>
      <c r="BQ344" s="35"/>
      <c r="BR344" s="35"/>
      <c r="BS344" s="35"/>
      <c r="BT344" s="35"/>
      <c r="BU344" s="35"/>
      <c r="BV344" s="35"/>
      <c r="BW344" s="35"/>
      <c r="BX344" s="35"/>
      <c r="BY344" s="35"/>
      <c r="BZ344" s="287"/>
      <c r="CA344" s="35"/>
      <c r="CB344" s="35"/>
      <c r="CC344" s="35"/>
      <c r="CD344" s="35"/>
      <c r="CE344" s="35"/>
      <c r="CF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T344" s="20" t="s">
        <v>758</v>
      </c>
      <c r="EU344" s="20" t="s">
        <v>756</v>
      </c>
    </row>
    <row r="345" spans="1:151" ht="14.25" hidden="1" customHeight="1">
      <c r="A345" s="35"/>
      <c r="B345" s="47"/>
      <c r="C345" s="35"/>
      <c r="D345" s="47"/>
      <c r="E345" s="47"/>
      <c r="F345" s="47"/>
      <c r="G345" s="47"/>
      <c r="H345" s="47"/>
      <c r="I345" s="47"/>
      <c r="J345" s="47"/>
      <c r="K345" s="47"/>
      <c r="L345" s="47"/>
      <c r="M345" s="35"/>
      <c r="N345" s="35"/>
      <c r="O345" s="35"/>
      <c r="P345" s="35"/>
      <c r="Q345" s="35"/>
      <c r="R345" s="47"/>
      <c r="S345" s="47"/>
      <c r="T345" s="35"/>
      <c r="U345" s="35"/>
      <c r="V345" s="35"/>
      <c r="W345" s="96"/>
      <c r="X345" s="96"/>
      <c r="Y345" s="96"/>
      <c r="Z345" s="96"/>
      <c r="AA345" s="96"/>
      <c r="AB345" s="96"/>
      <c r="AC345" s="96"/>
      <c r="AD345" s="96"/>
      <c r="AE345" s="96"/>
      <c r="AF345" s="96"/>
      <c r="AG345" s="96"/>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133"/>
      <c r="BJ345" s="133"/>
      <c r="BK345" s="35"/>
      <c r="BL345" s="266"/>
      <c r="BM345" s="35"/>
      <c r="BN345" s="35"/>
      <c r="BO345" s="35"/>
      <c r="BP345" s="35"/>
      <c r="BQ345" s="35"/>
      <c r="BR345" s="35"/>
      <c r="BS345" s="35"/>
      <c r="BT345" s="35"/>
      <c r="BU345" s="35"/>
      <c r="BV345" s="35"/>
      <c r="BW345" s="35"/>
      <c r="BX345" s="35"/>
      <c r="BY345" s="35"/>
      <c r="BZ345" s="287"/>
      <c r="CA345" s="35"/>
      <c r="CB345" s="35"/>
      <c r="CC345" s="35"/>
      <c r="CD345" s="35"/>
      <c r="CE345" s="35"/>
      <c r="CF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T345" s="20" t="s">
        <v>759</v>
      </c>
      <c r="EU345" s="20" t="s">
        <v>757</v>
      </c>
    </row>
    <row r="346" spans="1:151" ht="14.25" hidden="1" customHeight="1">
      <c r="A346" s="35"/>
      <c r="B346" s="47"/>
      <c r="C346" s="35"/>
      <c r="D346" s="47"/>
      <c r="E346" s="47"/>
      <c r="F346" s="47"/>
      <c r="G346" s="47"/>
      <c r="H346" s="47"/>
      <c r="I346" s="47"/>
      <c r="J346" s="47"/>
      <c r="K346" s="47"/>
      <c r="L346" s="47"/>
      <c r="M346" s="35"/>
      <c r="N346" s="35"/>
      <c r="O346" s="35"/>
      <c r="P346" s="35"/>
      <c r="Q346" s="35"/>
      <c r="R346" s="47"/>
      <c r="S346" s="47"/>
      <c r="T346" s="35"/>
      <c r="U346" s="35"/>
      <c r="V346" s="35"/>
      <c r="W346" s="96"/>
      <c r="X346" s="96"/>
      <c r="Y346" s="96"/>
      <c r="Z346" s="96"/>
      <c r="AA346" s="96"/>
      <c r="AB346" s="96"/>
      <c r="AC346" s="96"/>
      <c r="AD346" s="96"/>
      <c r="AE346" s="96"/>
      <c r="AF346" s="96"/>
      <c r="AG346" s="96"/>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133"/>
      <c r="BJ346" s="133"/>
      <c r="BK346" s="35"/>
      <c r="BL346" s="266"/>
      <c r="BM346" s="35"/>
      <c r="BN346" s="35"/>
      <c r="BO346" s="35"/>
      <c r="BP346" s="35"/>
      <c r="BQ346" s="35"/>
      <c r="BR346" s="35"/>
      <c r="BS346" s="35"/>
      <c r="BT346" s="35"/>
      <c r="BU346" s="35"/>
      <c r="BV346" s="35"/>
      <c r="BW346" s="35"/>
      <c r="BX346" s="35"/>
      <c r="BY346" s="35"/>
      <c r="BZ346" s="287"/>
      <c r="CA346" s="35"/>
      <c r="CB346" s="35"/>
      <c r="CC346" s="35"/>
      <c r="CD346" s="35"/>
      <c r="CE346" s="35"/>
      <c r="CF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T346" s="20" t="s">
        <v>760</v>
      </c>
      <c r="EU346" s="20" t="s">
        <v>758</v>
      </c>
    </row>
    <row r="347" spans="1:151" ht="12" hidden="1" customHeight="1">
      <c r="A347" s="35"/>
      <c r="B347" s="47"/>
      <c r="C347" s="35"/>
      <c r="D347" s="47"/>
      <c r="E347" s="47"/>
      <c r="F347" s="47"/>
      <c r="G347" s="47"/>
      <c r="H347" s="47"/>
      <c r="I347" s="47"/>
      <c r="J347" s="47"/>
      <c r="K347" s="47"/>
      <c r="L347" s="47"/>
      <c r="M347" s="35"/>
      <c r="N347" s="35"/>
      <c r="O347" s="35"/>
      <c r="P347" s="35"/>
      <c r="Q347" s="35"/>
      <c r="R347" s="47"/>
      <c r="S347" s="47"/>
      <c r="T347" s="35"/>
      <c r="U347" s="35"/>
      <c r="V347" s="35"/>
      <c r="W347" s="47"/>
      <c r="X347" s="47"/>
      <c r="Y347" s="47"/>
      <c r="Z347" s="47"/>
      <c r="AA347" s="47"/>
      <c r="AB347" s="47"/>
      <c r="AC347" s="47"/>
      <c r="AD347" s="47"/>
      <c r="AE347" s="47"/>
      <c r="AF347" s="47"/>
      <c r="AG347" s="47"/>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133"/>
      <c r="BJ347" s="133"/>
      <c r="BK347" s="35"/>
      <c r="BL347" s="266"/>
      <c r="BM347" s="35"/>
      <c r="BN347" s="35"/>
      <c r="BO347" s="35"/>
      <c r="BP347" s="35"/>
      <c r="BQ347" s="35"/>
      <c r="BR347" s="35"/>
      <c r="BS347" s="35"/>
      <c r="BT347" s="35"/>
      <c r="BU347" s="35"/>
      <c r="BV347" s="35"/>
      <c r="BW347" s="35"/>
      <c r="BX347" s="35"/>
      <c r="BY347" s="35"/>
      <c r="BZ347" s="287"/>
      <c r="CA347" s="35"/>
      <c r="CB347" s="35"/>
      <c r="CC347" s="35"/>
      <c r="CD347" s="35"/>
      <c r="CE347" s="35"/>
      <c r="CF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T347" s="20" t="s">
        <v>761</v>
      </c>
      <c r="EU347" s="20" t="s">
        <v>759</v>
      </c>
    </row>
    <row r="348" spans="1:151" ht="12" hidden="1" customHeight="1">
      <c r="A348" s="35"/>
      <c r="B348" s="47"/>
      <c r="C348" s="35"/>
      <c r="D348" s="47"/>
      <c r="E348" s="47"/>
      <c r="F348" s="47"/>
      <c r="G348" s="47"/>
      <c r="H348" s="47"/>
      <c r="I348" s="47"/>
      <c r="J348" s="47"/>
      <c r="K348" s="47"/>
      <c r="L348" s="47"/>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133"/>
      <c r="BJ348" s="133"/>
      <c r="BK348" s="35"/>
      <c r="BL348" s="266"/>
      <c r="BM348" s="35"/>
      <c r="BN348" s="35"/>
      <c r="BO348" s="35"/>
      <c r="BP348" s="35"/>
      <c r="BQ348" s="35"/>
      <c r="BR348" s="35"/>
      <c r="BS348" s="35"/>
      <c r="BT348" s="35"/>
      <c r="BU348" s="35"/>
      <c r="BV348" s="35"/>
      <c r="BW348" s="35"/>
      <c r="BX348" s="35"/>
      <c r="BY348" s="35"/>
      <c r="BZ348" s="287"/>
      <c r="CA348" s="35"/>
      <c r="CB348" s="35"/>
      <c r="CC348" s="35"/>
      <c r="CD348" s="35"/>
      <c r="CE348" s="35"/>
      <c r="CF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T348" s="20" t="s">
        <v>762</v>
      </c>
      <c r="EU348" s="20" t="s">
        <v>760</v>
      </c>
    </row>
    <row r="349" spans="1:151" ht="12" hidden="1" customHeight="1">
      <c r="A349" s="35"/>
      <c r="B349" s="47"/>
      <c r="C349" s="35"/>
      <c r="D349" s="47"/>
      <c r="E349" s="47"/>
      <c r="F349" s="47"/>
      <c r="G349" s="47"/>
      <c r="H349" s="47"/>
      <c r="I349" s="47"/>
      <c r="J349" s="47"/>
      <c r="K349" s="47"/>
      <c r="L349" s="47"/>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133"/>
      <c r="BJ349" s="133"/>
      <c r="BK349" s="35"/>
      <c r="BL349" s="266"/>
      <c r="BM349" s="35"/>
      <c r="BN349" s="35"/>
      <c r="BO349" s="35"/>
      <c r="BP349" s="35"/>
      <c r="BQ349" s="35"/>
      <c r="BR349" s="35"/>
      <c r="BS349" s="35"/>
      <c r="BT349" s="35"/>
      <c r="BU349" s="35"/>
      <c r="BV349" s="35"/>
      <c r="BW349" s="35"/>
      <c r="BX349" s="35"/>
      <c r="BY349" s="35"/>
      <c r="BZ349" s="287"/>
      <c r="CA349" s="35"/>
      <c r="CB349" s="35"/>
      <c r="CC349" s="35"/>
      <c r="CD349" s="35"/>
      <c r="CE349" s="35"/>
      <c r="CF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T349" s="20" t="s">
        <v>763</v>
      </c>
      <c r="EU349" s="20" t="s">
        <v>761</v>
      </c>
    </row>
    <row r="350" spans="1:151" ht="12" hidden="1" customHeight="1">
      <c r="A350" s="35"/>
      <c r="B350" s="47"/>
      <c r="C350" s="35"/>
      <c r="D350" s="47"/>
      <c r="E350" s="47"/>
      <c r="F350" s="47"/>
      <c r="G350" s="47"/>
      <c r="H350" s="47"/>
      <c r="I350" s="47"/>
      <c r="J350" s="47"/>
      <c r="K350" s="47"/>
      <c r="L350" s="47"/>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133"/>
      <c r="BJ350" s="133"/>
      <c r="BK350" s="35"/>
      <c r="BL350" s="266"/>
      <c r="BM350" s="35"/>
      <c r="BN350" s="35"/>
      <c r="BO350" s="35"/>
      <c r="BP350" s="35"/>
      <c r="BQ350" s="35"/>
      <c r="BR350" s="35"/>
      <c r="BS350" s="35"/>
      <c r="BT350" s="35"/>
      <c r="BU350" s="35"/>
      <c r="BV350" s="35"/>
      <c r="BW350" s="35"/>
      <c r="BX350" s="35"/>
      <c r="BY350" s="35"/>
      <c r="BZ350" s="287"/>
      <c r="CA350" s="35"/>
      <c r="CB350" s="35"/>
      <c r="CC350" s="35"/>
      <c r="CD350" s="35"/>
      <c r="CE350" s="35"/>
      <c r="CF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T350" s="20" t="s">
        <v>764</v>
      </c>
      <c r="EU350" s="20" t="s">
        <v>762</v>
      </c>
    </row>
    <row r="351" spans="1:151" ht="12" hidden="1" customHeight="1">
      <c r="A351" s="35"/>
      <c r="B351" s="47"/>
      <c r="C351" s="35"/>
      <c r="D351" s="47"/>
      <c r="E351" s="47"/>
      <c r="F351" s="47"/>
      <c r="G351" s="47"/>
      <c r="H351" s="47"/>
      <c r="I351" s="47"/>
      <c r="J351" s="47"/>
      <c r="K351" s="47"/>
      <c r="L351" s="47"/>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133"/>
      <c r="BJ351" s="133"/>
      <c r="BK351" s="35"/>
      <c r="BL351" s="266"/>
      <c r="BM351" s="35"/>
      <c r="BN351" s="35"/>
      <c r="BO351" s="35"/>
      <c r="BP351" s="35"/>
      <c r="BQ351" s="35"/>
      <c r="BR351" s="35"/>
      <c r="BS351" s="35"/>
      <c r="BT351" s="35"/>
      <c r="BU351" s="35"/>
      <c r="BV351" s="35"/>
      <c r="BW351" s="35"/>
      <c r="BX351" s="35"/>
      <c r="BY351" s="35"/>
      <c r="BZ351" s="287"/>
      <c r="CA351" s="35"/>
      <c r="CB351" s="35"/>
      <c r="CC351" s="35"/>
      <c r="CD351" s="35"/>
      <c r="CE351" s="35"/>
      <c r="CF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T351" s="20" t="s">
        <v>765</v>
      </c>
      <c r="EU351" s="20" t="s">
        <v>763</v>
      </c>
    </row>
    <row r="352" spans="1:151" ht="12" hidden="1" customHeight="1">
      <c r="A352" s="35"/>
      <c r="B352" s="47"/>
      <c r="C352" s="35"/>
      <c r="D352" s="47"/>
      <c r="E352" s="47"/>
      <c r="F352" s="47"/>
      <c r="G352" s="47"/>
      <c r="H352" s="47"/>
      <c r="I352" s="47"/>
      <c r="J352" s="47"/>
      <c r="K352" s="47"/>
      <c r="L352" s="47"/>
      <c r="M352" s="35"/>
      <c r="N352" s="35"/>
      <c r="O352" s="35"/>
      <c r="P352" s="35"/>
      <c r="Q352" s="35"/>
      <c r="R352" s="95"/>
      <c r="S352" s="95"/>
      <c r="T352" s="35"/>
      <c r="U352" s="35"/>
      <c r="V352" s="35"/>
      <c r="W352" s="95"/>
      <c r="X352" s="95"/>
      <c r="Y352" s="95"/>
      <c r="Z352" s="95"/>
      <c r="AA352" s="95"/>
      <c r="AB352" s="95"/>
      <c r="AC352" s="95"/>
      <c r="AD352" s="95"/>
      <c r="AE352" s="95"/>
      <c r="AF352" s="95"/>
      <c r="AG352" s="9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133"/>
      <c r="BJ352" s="133"/>
      <c r="BK352" s="35"/>
      <c r="BL352" s="266"/>
      <c r="BM352" s="35"/>
      <c r="BN352" s="35"/>
      <c r="BO352" s="35"/>
      <c r="BP352" s="35"/>
      <c r="BQ352" s="35"/>
      <c r="BR352" s="35"/>
      <c r="BS352" s="35"/>
      <c r="BT352" s="35"/>
      <c r="BU352" s="35"/>
      <c r="BV352" s="35"/>
      <c r="BW352" s="35"/>
      <c r="BX352" s="35"/>
      <c r="BY352" s="35"/>
      <c r="BZ352" s="287"/>
      <c r="CA352" s="35"/>
      <c r="CB352" s="35"/>
      <c r="CC352" s="35"/>
      <c r="CD352" s="35"/>
      <c r="CE352" s="35"/>
      <c r="CF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T352" s="20" t="s">
        <v>766</v>
      </c>
      <c r="EU352" s="20" t="s">
        <v>764</v>
      </c>
    </row>
    <row r="353" spans="1:151" ht="12" hidden="1" customHeight="1">
      <c r="A353" s="35"/>
      <c r="B353" s="47"/>
      <c r="C353" s="35"/>
      <c r="D353" s="47"/>
      <c r="E353" s="47"/>
      <c r="F353" s="47"/>
      <c r="G353" s="47"/>
      <c r="H353" s="47"/>
      <c r="I353" s="47"/>
      <c r="J353" s="47"/>
      <c r="K353" s="47"/>
      <c r="L353" s="47"/>
      <c r="M353" s="35"/>
      <c r="N353" s="35"/>
      <c r="O353" s="35"/>
      <c r="P353" s="35"/>
      <c r="Q353" s="35"/>
      <c r="R353" s="95"/>
      <c r="S353" s="95"/>
      <c r="T353" s="35"/>
      <c r="U353" s="35"/>
      <c r="V353" s="35"/>
      <c r="W353" s="95"/>
      <c r="X353" s="95"/>
      <c r="Y353" s="95"/>
      <c r="Z353" s="95"/>
      <c r="AA353" s="95"/>
      <c r="AB353" s="95"/>
      <c r="AC353" s="95"/>
      <c r="AD353" s="95"/>
      <c r="AE353" s="95"/>
      <c r="AF353" s="95"/>
      <c r="AG353" s="9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133"/>
      <c r="BJ353" s="133"/>
      <c r="BK353" s="35"/>
      <c r="BL353" s="266"/>
      <c r="BM353" s="35"/>
      <c r="BN353" s="35"/>
      <c r="BO353" s="35"/>
      <c r="BP353" s="35"/>
      <c r="BQ353" s="35"/>
      <c r="BR353" s="35"/>
      <c r="BS353" s="35"/>
      <c r="BT353" s="35"/>
      <c r="BU353" s="35"/>
      <c r="BV353" s="35"/>
      <c r="BW353" s="35"/>
      <c r="BX353" s="35"/>
      <c r="BY353" s="35"/>
      <c r="BZ353" s="287"/>
      <c r="CA353" s="35"/>
      <c r="CB353" s="35"/>
      <c r="CC353" s="35"/>
      <c r="CD353" s="35"/>
      <c r="CE353" s="35"/>
      <c r="CF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T353" s="20" t="s">
        <v>767</v>
      </c>
      <c r="EU353" s="20" t="s">
        <v>765</v>
      </c>
    </row>
    <row r="354" spans="1:151" ht="12" hidden="1" customHeight="1">
      <c r="A354" s="35"/>
      <c r="B354" s="47"/>
      <c r="C354" s="35"/>
      <c r="D354" s="47"/>
      <c r="E354" s="47"/>
      <c r="F354" s="47"/>
      <c r="G354" s="47"/>
      <c r="H354" s="47"/>
      <c r="I354" s="47"/>
      <c r="J354" s="47"/>
      <c r="K354" s="47"/>
      <c r="L354" s="47"/>
      <c r="M354" s="35"/>
      <c r="N354" s="35"/>
      <c r="O354" s="35"/>
      <c r="P354" s="35"/>
      <c r="Q354" s="35"/>
      <c r="R354" s="47"/>
      <c r="S354" s="47"/>
      <c r="T354" s="35"/>
      <c r="U354" s="35"/>
      <c r="V354" s="35"/>
      <c r="W354" s="47"/>
      <c r="X354" s="47"/>
      <c r="Y354" s="47"/>
      <c r="Z354" s="47"/>
      <c r="AA354" s="47"/>
      <c r="AB354" s="47"/>
      <c r="AC354" s="47"/>
      <c r="AD354" s="47"/>
      <c r="AE354" s="47"/>
      <c r="AF354" s="47"/>
      <c r="AG354" s="47"/>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133"/>
      <c r="BJ354" s="133"/>
      <c r="BK354" s="35"/>
      <c r="BL354" s="266"/>
      <c r="BM354" s="35"/>
      <c r="BN354" s="35"/>
      <c r="BO354" s="35"/>
      <c r="BP354" s="35"/>
      <c r="BQ354" s="35"/>
      <c r="BR354" s="35"/>
      <c r="BS354" s="35"/>
      <c r="BT354" s="35"/>
      <c r="BU354" s="35"/>
      <c r="BV354" s="35"/>
      <c r="BW354" s="35"/>
      <c r="BX354" s="35"/>
      <c r="BY354" s="35"/>
      <c r="BZ354" s="287"/>
      <c r="CA354" s="35"/>
      <c r="CB354" s="35"/>
      <c r="CC354" s="35"/>
      <c r="CD354" s="35"/>
      <c r="CE354" s="35"/>
      <c r="CF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T354" s="20" t="s">
        <v>768</v>
      </c>
      <c r="EU354" s="20" t="s">
        <v>766</v>
      </c>
    </row>
    <row r="355" spans="1:151" ht="12" hidden="1" customHeight="1">
      <c r="A355" s="35"/>
      <c r="B355" s="47"/>
      <c r="C355" s="35"/>
      <c r="D355" s="47"/>
      <c r="E355" s="47"/>
      <c r="F355" s="47"/>
      <c r="G355" s="47"/>
      <c r="H355" s="47"/>
      <c r="I355" s="47"/>
      <c r="J355" s="47"/>
      <c r="K355" s="47"/>
      <c r="L355" s="47"/>
      <c r="M355" s="35"/>
      <c r="N355" s="35"/>
      <c r="O355" s="35"/>
      <c r="P355" s="35"/>
      <c r="Q355" s="35"/>
      <c r="R355" s="47"/>
      <c r="S355" s="47"/>
      <c r="T355" s="35"/>
      <c r="U355" s="35"/>
      <c r="V355" s="35"/>
      <c r="W355" s="47"/>
      <c r="X355" s="47"/>
      <c r="Y355" s="47"/>
      <c r="Z355" s="47"/>
      <c r="AA355" s="47"/>
      <c r="AB355" s="47"/>
      <c r="AC355" s="47"/>
      <c r="AD355" s="47"/>
      <c r="AE355" s="47"/>
      <c r="AF355" s="47"/>
      <c r="AG355" s="47"/>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133"/>
      <c r="BJ355" s="133"/>
      <c r="BK355" s="35"/>
      <c r="BL355" s="266"/>
      <c r="BM355" s="35"/>
      <c r="BN355" s="35"/>
      <c r="BO355" s="35"/>
      <c r="BP355" s="35"/>
      <c r="BQ355" s="35"/>
      <c r="BR355" s="35"/>
      <c r="BS355" s="35"/>
      <c r="BT355" s="35"/>
      <c r="BU355" s="35"/>
      <c r="BV355" s="35"/>
      <c r="BW355" s="35"/>
      <c r="BX355" s="35"/>
      <c r="BY355" s="35"/>
      <c r="BZ355" s="287"/>
      <c r="CA355" s="35"/>
      <c r="CB355" s="35"/>
      <c r="CC355" s="35"/>
      <c r="CD355" s="35"/>
      <c r="CE355" s="35"/>
      <c r="CF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5"/>
      <c r="EK355" s="35"/>
      <c r="EL355" s="35"/>
      <c r="ET355" s="20" t="s">
        <v>769</v>
      </c>
      <c r="EU355" s="20" t="s">
        <v>767</v>
      </c>
    </row>
    <row r="356" spans="1:151" ht="12" hidden="1" customHeight="1">
      <c r="A356" s="35"/>
      <c r="B356" s="47"/>
      <c r="C356" s="35"/>
      <c r="D356" s="47"/>
      <c r="E356" s="47"/>
      <c r="F356" s="47"/>
      <c r="G356" s="47"/>
      <c r="H356" s="47"/>
      <c r="I356" s="47"/>
      <c r="J356" s="47"/>
      <c r="K356" s="47"/>
      <c r="L356" s="47"/>
      <c r="M356" s="35"/>
      <c r="N356" s="35"/>
      <c r="O356" s="35"/>
      <c r="P356" s="35"/>
      <c r="Q356" s="35"/>
      <c r="R356" s="47"/>
      <c r="S356" s="47"/>
      <c r="T356" s="35"/>
      <c r="U356" s="35"/>
      <c r="V356" s="35"/>
      <c r="W356" s="96"/>
      <c r="X356" s="96"/>
      <c r="Y356" s="96"/>
      <c r="Z356" s="96"/>
      <c r="AA356" s="96"/>
      <c r="AB356" s="96"/>
      <c r="AC356" s="96"/>
      <c r="AD356" s="96"/>
      <c r="AE356" s="96"/>
      <c r="AF356" s="96"/>
      <c r="AG356" s="96"/>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133"/>
      <c r="BJ356" s="133"/>
      <c r="BK356" s="35"/>
      <c r="BL356" s="266"/>
      <c r="BM356" s="35"/>
      <c r="BN356" s="35"/>
      <c r="BO356" s="35"/>
      <c r="BP356" s="35"/>
      <c r="BQ356" s="35"/>
      <c r="BR356" s="35"/>
      <c r="BS356" s="35"/>
      <c r="BT356" s="35"/>
      <c r="BU356" s="35"/>
      <c r="BV356" s="35"/>
      <c r="BW356" s="35"/>
      <c r="BX356" s="35"/>
      <c r="BY356" s="35"/>
      <c r="BZ356" s="287"/>
      <c r="CA356" s="35"/>
      <c r="CB356" s="35"/>
      <c r="CC356" s="35"/>
      <c r="CD356" s="35"/>
      <c r="CE356" s="35"/>
      <c r="CF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T356" s="20" t="s">
        <v>770</v>
      </c>
      <c r="EU356" s="20" t="s">
        <v>768</v>
      </c>
    </row>
    <row r="357" spans="1:151" ht="12" hidden="1" customHeight="1">
      <c r="A357" s="35"/>
      <c r="B357" s="47"/>
      <c r="C357" s="35"/>
      <c r="D357" s="47"/>
      <c r="E357" s="47"/>
      <c r="F357" s="47"/>
      <c r="G357" s="47"/>
      <c r="H357" s="47"/>
      <c r="I357" s="47"/>
      <c r="J357" s="47"/>
      <c r="K357" s="47"/>
      <c r="L357" s="47"/>
      <c r="M357" s="35"/>
      <c r="N357" s="35"/>
      <c r="O357" s="35"/>
      <c r="P357" s="35"/>
      <c r="Q357" s="35"/>
      <c r="R357" s="47"/>
      <c r="S357" s="47"/>
      <c r="T357" s="35"/>
      <c r="U357" s="35"/>
      <c r="V357" s="35"/>
      <c r="W357" s="94"/>
      <c r="X357" s="94"/>
      <c r="Y357" s="94"/>
      <c r="Z357" s="94"/>
      <c r="AA357" s="94"/>
      <c r="AB357" s="94"/>
      <c r="AC357" s="94"/>
      <c r="AD357" s="94"/>
      <c r="AE357" s="94"/>
      <c r="AF357" s="94"/>
      <c r="AG357" s="94"/>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133"/>
      <c r="BJ357" s="133"/>
      <c r="BK357" s="35"/>
      <c r="BL357" s="266"/>
      <c r="BM357" s="35"/>
      <c r="BN357" s="35"/>
      <c r="BO357" s="35"/>
      <c r="BP357" s="35"/>
      <c r="BQ357" s="35"/>
      <c r="BR357" s="35"/>
      <c r="BS357" s="35"/>
      <c r="BT357" s="35"/>
      <c r="BU357" s="35"/>
      <c r="BV357" s="35"/>
      <c r="BW357" s="35"/>
      <c r="BX357" s="35"/>
      <c r="BY357" s="35"/>
      <c r="BZ357" s="287"/>
      <c r="CA357" s="35"/>
      <c r="CB357" s="35"/>
      <c r="CC357" s="35"/>
      <c r="CD357" s="35"/>
      <c r="CE357" s="35"/>
      <c r="CF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T357" s="20" t="s">
        <v>771</v>
      </c>
      <c r="EU357" s="20" t="s">
        <v>769</v>
      </c>
    </row>
    <row r="358" spans="1:151" ht="12" hidden="1" customHeight="1">
      <c r="A358" s="35"/>
      <c r="B358" s="47"/>
      <c r="C358" s="35"/>
      <c r="D358" s="47"/>
      <c r="E358" s="47"/>
      <c r="F358" s="47"/>
      <c r="G358" s="47"/>
      <c r="H358" s="47"/>
      <c r="I358" s="47"/>
      <c r="J358" s="47"/>
      <c r="K358" s="47"/>
      <c r="L358" s="47"/>
      <c r="M358" s="35"/>
      <c r="N358" s="35"/>
      <c r="O358" s="35"/>
      <c r="P358" s="35"/>
      <c r="Q358" s="35"/>
      <c r="R358" s="47"/>
      <c r="S358" s="47"/>
      <c r="T358" s="35"/>
      <c r="U358" s="35"/>
      <c r="V358" s="35"/>
      <c r="W358" s="96"/>
      <c r="X358" s="96"/>
      <c r="Y358" s="96"/>
      <c r="Z358" s="96"/>
      <c r="AA358" s="96"/>
      <c r="AB358" s="96"/>
      <c r="AC358" s="96"/>
      <c r="AD358" s="96"/>
      <c r="AE358" s="96"/>
      <c r="AF358" s="96"/>
      <c r="AG358" s="96"/>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133"/>
      <c r="BJ358" s="133"/>
      <c r="BK358" s="35"/>
      <c r="BL358" s="266"/>
      <c r="BM358" s="35"/>
      <c r="BN358" s="35"/>
      <c r="BO358" s="35"/>
      <c r="BP358" s="35"/>
      <c r="BQ358" s="35"/>
      <c r="BR358" s="35"/>
      <c r="BS358" s="35"/>
      <c r="BT358" s="35"/>
      <c r="BU358" s="35"/>
      <c r="BV358" s="35"/>
      <c r="BW358" s="35"/>
      <c r="BX358" s="35"/>
      <c r="BY358" s="35"/>
      <c r="BZ358" s="287"/>
      <c r="CA358" s="35"/>
      <c r="CB358" s="35"/>
      <c r="CC358" s="35"/>
      <c r="CD358" s="35"/>
      <c r="CE358" s="35"/>
      <c r="CF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T358" s="20" t="s">
        <v>772</v>
      </c>
      <c r="EU358" s="20" t="s">
        <v>770</v>
      </c>
    </row>
    <row r="359" spans="1:151" ht="12" hidden="1" customHeight="1">
      <c r="A359" s="35"/>
      <c r="B359" s="47"/>
      <c r="C359" s="35"/>
      <c r="D359" s="47"/>
      <c r="E359" s="47"/>
      <c r="F359" s="47"/>
      <c r="G359" s="47"/>
      <c r="H359" s="47"/>
      <c r="I359" s="47"/>
      <c r="J359" s="47"/>
      <c r="K359" s="47"/>
      <c r="L359" s="47"/>
      <c r="M359" s="35"/>
      <c r="N359" s="35"/>
      <c r="O359" s="35"/>
      <c r="P359" s="35"/>
      <c r="Q359" s="35"/>
      <c r="R359" s="47"/>
      <c r="S359" s="47"/>
      <c r="T359" s="35"/>
      <c r="U359" s="35"/>
      <c r="V359" s="35"/>
      <c r="W359" s="96"/>
      <c r="X359" s="96"/>
      <c r="Y359" s="96"/>
      <c r="Z359" s="96"/>
      <c r="AA359" s="96"/>
      <c r="AB359" s="96"/>
      <c r="AC359" s="96"/>
      <c r="AD359" s="96"/>
      <c r="AE359" s="96"/>
      <c r="AF359" s="96"/>
      <c r="AG359" s="96"/>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133"/>
      <c r="BJ359" s="133"/>
      <c r="BK359" s="35"/>
      <c r="BL359" s="266"/>
      <c r="BM359" s="35"/>
      <c r="BN359" s="35"/>
      <c r="BO359" s="35"/>
      <c r="BP359" s="35"/>
      <c r="BQ359" s="35"/>
      <c r="BR359" s="35"/>
      <c r="BS359" s="35"/>
      <c r="BT359" s="35"/>
      <c r="BU359" s="35"/>
      <c r="BV359" s="35"/>
      <c r="BW359" s="35"/>
      <c r="BX359" s="35"/>
      <c r="BY359" s="35"/>
      <c r="BZ359" s="287"/>
      <c r="CA359" s="35"/>
      <c r="CB359" s="35"/>
      <c r="CC359" s="35"/>
      <c r="CD359" s="35"/>
      <c r="CE359" s="35"/>
      <c r="CF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T359" s="20" t="s">
        <v>773</v>
      </c>
      <c r="EU359" s="20" t="s">
        <v>771</v>
      </c>
    </row>
    <row r="360" spans="1:151" ht="12" hidden="1" customHeight="1">
      <c r="A360" s="35"/>
      <c r="B360" s="47"/>
      <c r="C360" s="35"/>
      <c r="D360" s="47"/>
      <c r="E360" s="47"/>
      <c r="F360" s="47"/>
      <c r="G360" s="47"/>
      <c r="H360" s="47"/>
      <c r="I360" s="47"/>
      <c r="J360" s="47"/>
      <c r="K360" s="47"/>
      <c r="L360" s="47"/>
      <c r="M360" s="35"/>
      <c r="N360" s="35"/>
      <c r="O360" s="35"/>
      <c r="P360" s="35"/>
      <c r="Q360" s="35"/>
      <c r="R360" s="47"/>
      <c r="S360" s="47"/>
      <c r="T360" s="35"/>
      <c r="U360" s="35"/>
      <c r="V360" s="35"/>
      <c r="W360" s="96"/>
      <c r="X360" s="96"/>
      <c r="Y360" s="96"/>
      <c r="Z360" s="96"/>
      <c r="AA360" s="96"/>
      <c r="AB360" s="96"/>
      <c r="AC360" s="96"/>
      <c r="AD360" s="96"/>
      <c r="AE360" s="96"/>
      <c r="AF360" s="96"/>
      <c r="AG360" s="96"/>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133"/>
      <c r="BJ360" s="133"/>
      <c r="BK360" s="35"/>
      <c r="BL360" s="266"/>
      <c r="BM360" s="35"/>
      <c r="BN360" s="35"/>
      <c r="BO360" s="35"/>
      <c r="BP360" s="35"/>
      <c r="BQ360" s="35"/>
      <c r="BR360" s="35"/>
      <c r="BS360" s="35"/>
      <c r="BT360" s="35"/>
      <c r="BU360" s="35"/>
      <c r="BV360" s="35"/>
      <c r="BW360" s="35"/>
      <c r="BX360" s="35"/>
      <c r="BY360" s="35"/>
      <c r="BZ360" s="287"/>
      <c r="CA360" s="35"/>
      <c r="CB360" s="35"/>
      <c r="CC360" s="35"/>
      <c r="CD360" s="35"/>
      <c r="CE360" s="35"/>
      <c r="CF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T360" s="20" t="s">
        <v>774</v>
      </c>
      <c r="EU360" s="20" t="s">
        <v>772</v>
      </c>
    </row>
    <row r="361" spans="1:151" ht="12" hidden="1" customHeight="1">
      <c r="A361" s="35"/>
      <c r="B361" s="47"/>
      <c r="C361" s="35"/>
      <c r="D361" s="47"/>
      <c r="E361" s="47"/>
      <c r="F361" s="47"/>
      <c r="G361" s="47"/>
      <c r="H361" s="47"/>
      <c r="I361" s="47"/>
      <c r="J361" s="47"/>
      <c r="K361" s="47"/>
      <c r="L361" s="47"/>
      <c r="M361" s="35"/>
      <c r="N361" s="35"/>
      <c r="O361" s="35"/>
      <c r="P361" s="35"/>
      <c r="Q361" s="35"/>
      <c r="R361" s="47"/>
      <c r="S361" s="47"/>
      <c r="T361" s="35"/>
      <c r="U361" s="35"/>
      <c r="V361" s="35"/>
      <c r="W361" s="96"/>
      <c r="X361" s="96"/>
      <c r="Y361" s="96"/>
      <c r="Z361" s="96"/>
      <c r="AA361" s="96"/>
      <c r="AB361" s="96"/>
      <c r="AC361" s="96"/>
      <c r="AD361" s="96"/>
      <c r="AE361" s="96"/>
      <c r="AF361" s="96"/>
      <c r="AG361" s="96"/>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133"/>
      <c r="BJ361" s="133"/>
      <c r="BK361" s="35"/>
      <c r="BL361" s="266"/>
      <c r="BM361" s="35"/>
      <c r="BN361" s="35"/>
      <c r="BO361" s="35"/>
      <c r="BP361" s="35"/>
      <c r="BQ361" s="35"/>
      <c r="BR361" s="35"/>
      <c r="BS361" s="35"/>
      <c r="BT361" s="35"/>
      <c r="BU361" s="35"/>
      <c r="BV361" s="35"/>
      <c r="BW361" s="35"/>
      <c r="BX361" s="35"/>
      <c r="BY361" s="35"/>
      <c r="BZ361" s="287"/>
      <c r="CA361" s="35"/>
      <c r="CB361" s="35"/>
      <c r="CC361" s="35"/>
      <c r="CD361" s="35"/>
      <c r="CE361" s="35"/>
      <c r="CF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T361" s="20" t="s">
        <v>775</v>
      </c>
      <c r="EU361" s="20" t="s">
        <v>773</v>
      </c>
    </row>
    <row r="362" spans="1:151" ht="12" hidden="1" customHeight="1">
      <c r="A362" s="35"/>
      <c r="B362" s="47"/>
      <c r="C362" s="35"/>
      <c r="D362" s="47"/>
      <c r="E362" s="47"/>
      <c r="F362" s="47"/>
      <c r="G362" s="47"/>
      <c r="H362" s="47"/>
      <c r="I362" s="47"/>
      <c r="J362" s="47"/>
      <c r="K362" s="47"/>
      <c r="L362" s="47"/>
      <c r="M362" s="35"/>
      <c r="N362" s="35"/>
      <c r="O362" s="35"/>
      <c r="P362" s="35"/>
      <c r="Q362" s="35"/>
      <c r="R362" s="47"/>
      <c r="S362" s="47"/>
      <c r="T362" s="35"/>
      <c r="U362" s="35"/>
      <c r="V362" s="35"/>
      <c r="W362" s="96"/>
      <c r="X362" s="96"/>
      <c r="Y362" s="96"/>
      <c r="Z362" s="96"/>
      <c r="AA362" s="96"/>
      <c r="AB362" s="96"/>
      <c r="AC362" s="96"/>
      <c r="AD362" s="96"/>
      <c r="AE362" s="96"/>
      <c r="AF362" s="96"/>
      <c r="AG362" s="96"/>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133"/>
      <c r="BJ362" s="133"/>
      <c r="BK362" s="35"/>
      <c r="BL362" s="266"/>
      <c r="BM362" s="35"/>
      <c r="BN362" s="35"/>
      <c r="BO362" s="35"/>
      <c r="BP362" s="35"/>
      <c r="BQ362" s="35"/>
      <c r="BR362" s="35"/>
      <c r="BS362" s="35"/>
      <c r="BT362" s="35"/>
      <c r="BU362" s="35"/>
      <c r="BV362" s="35"/>
      <c r="BW362" s="35"/>
      <c r="BX362" s="35"/>
      <c r="BY362" s="35"/>
      <c r="BZ362" s="287"/>
      <c r="CA362" s="35"/>
      <c r="CB362" s="35"/>
      <c r="CC362" s="35"/>
      <c r="CD362" s="35"/>
      <c r="CE362" s="35"/>
      <c r="CF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T362" s="20" t="s">
        <v>776</v>
      </c>
      <c r="EU362" s="20" t="s">
        <v>774</v>
      </c>
    </row>
    <row r="363" spans="1:151" ht="12" hidden="1" customHeight="1">
      <c r="A363" s="35"/>
      <c r="B363" s="47"/>
      <c r="C363" s="35"/>
      <c r="D363" s="47"/>
      <c r="E363" s="47"/>
      <c r="F363" s="47"/>
      <c r="G363" s="47"/>
      <c r="H363" s="47"/>
      <c r="I363" s="47"/>
      <c r="J363" s="47"/>
      <c r="K363" s="47"/>
      <c r="L363" s="47"/>
      <c r="M363" s="35"/>
      <c r="N363" s="35"/>
      <c r="O363" s="35"/>
      <c r="P363" s="35"/>
      <c r="Q363" s="35"/>
      <c r="R363" s="47"/>
      <c r="S363" s="47"/>
      <c r="T363" s="35"/>
      <c r="U363" s="35"/>
      <c r="V363" s="35"/>
      <c r="W363" s="96"/>
      <c r="X363" s="96"/>
      <c r="Y363" s="96"/>
      <c r="Z363" s="96"/>
      <c r="AA363" s="96"/>
      <c r="AB363" s="96"/>
      <c r="AC363" s="96"/>
      <c r="AD363" s="96"/>
      <c r="AE363" s="96"/>
      <c r="AF363" s="96"/>
      <c r="AG363" s="96"/>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133"/>
      <c r="BJ363" s="133"/>
      <c r="BK363" s="35"/>
      <c r="BL363" s="266"/>
      <c r="BM363" s="35"/>
      <c r="BN363" s="35"/>
      <c r="BO363" s="35"/>
      <c r="BP363" s="35"/>
      <c r="BQ363" s="35"/>
      <c r="BR363" s="35"/>
      <c r="BS363" s="35"/>
      <c r="BT363" s="35"/>
      <c r="BU363" s="35"/>
      <c r="BV363" s="35"/>
      <c r="BW363" s="35"/>
      <c r="BX363" s="35"/>
      <c r="BY363" s="35"/>
      <c r="BZ363" s="287"/>
      <c r="CA363" s="35"/>
      <c r="CB363" s="35"/>
      <c r="CC363" s="35"/>
      <c r="CD363" s="35"/>
      <c r="CE363" s="35"/>
      <c r="CF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T363" s="20" t="s">
        <v>777</v>
      </c>
      <c r="EU363" s="20" t="s">
        <v>775</v>
      </c>
    </row>
    <row r="364" spans="1:151" ht="12" hidden="1" customHeight="1">
      <c r="A364" s="35"/>
      <c r="B364" s="47"/>
      <c r="C364" s="35"/>
      <c r="D364" s="47"/>
      <c r="E364" s="47"/>
      <c r="F364" s="47"/>
      <c r="G364" s="47"/>
      <c r="H364" s="47"/>
      <c r="I364" s="47"/>
      <c r="J364" s="47"/>
      <c r="K364" s="47"/>
      <c r="L364" s="47"/>
      <c r="M364" s="35"/>
      <c r="N364" s="35"/>
      <c r="O364" s="35"/>
      <c r="P364" s="35"/>
      <c r="Q364" s="35"/>
      <c r="R364" s="47"/>
      <c r="S364" s="47"/>
      <c r="T364" s="35"/>
      <c r="U364" s="35"/>
      <c r="V364" s="35"/>
      <c r="W364" s="96"/>
      <c r="X364" s="96"/>
      <c r="Y364" s="96"/>
      <c r="Z364" s="96"/>
      <c r="AA364" s="96"/>
      <c r="AB364" s="96"/>
      <c r="AC364" s="96"/>
      <c r="AD364" s="96"/>
      <c r="AE364" s="96"/>
      <c r="AF364" s="96"/>
      <c r="AG364" s="96"/>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133"/>
      <c r="BJ364" s="133"/>
      <c r="BK364" s="35"/>
      <c r="BL364" s="266"/>
      <c r="BM364" s="35"/>
      <c r="BN364" s="35"/>
      <c r="BO364" s="35"/>
      <c r="BP364" s="35"/>
      <c r="BQ364" s="35"/>
      <c r="BR364" s="35"/>
      <c r="BS364" s="35"/>
      <c r="BT364" s="35"/>
      <c r="BU364" s="35"/>
      <c r="BV364" s="35"/>
      <c r="BW364" s="35"/>
      <c r="BX364" s="35"/>
      <c r="BY364" s="35"/>
      <c r="BZ364" s="287"/>
      <c r="CA364" s="35"/>
      <c r="CB364" s="35"/>
      <c r="CC364" s="35"/>
      <c r="CD364" s="35"/>
      <c r="CE364" s="35"/>
      <c r="CF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T364" s="20" t="s">
        <v>778</v>
      </c>
      <c r="EU364" s="20" t="s">
        <v>776</v>
      </c>
    </row>
    <row r="365" spans="1:151" ht="12" hidden="1" customHeight="1">
      <c r="A365" s="35"/>
      <c r="B365" s="47"/>
      <c r="C365" s="35"/>
      <c r="D365" s="47"/>
      <c r="E365" s="47"/>
      <c r="F365" s="47"/>
      <c r="G365" s="47"/>
      <c r="H365" s="47"/>
      <c r="I365" s="47"/>
      <c r="J365" s="47"/>
      <c r="K365" s="47"/>
      <c r="L365" s="47"/>
      <c r="M365" s="35"/>
      <c r="N365" s="35"/>
      <c r="O365" s="35"/>
      <c r="P365" s="35"/>
      <c r="Q365" s="35"/>
      <c r="R365" s="47"/>
      <c r="S365" s="47"/>
      <c r="T365" s="35"/>
      <c r="U365" s="35"/>
      <c r="V365" s="35"/>
      <c r="W365" s="96"/>
      <c r="X365" s="96"/>
      <c r="Y365" s="96"/>
      <c r="Z365" s="96"/>
      <c r="AA365" s="96"/>
      <c r="AB365" s="96"/>
      <c r="AC365" s="96"/>
      <c r="AD365" s="96"/>
      <c r="AE365" s="96"/>
      <c r="AF365" s="96"/>
      <c r="AG365" s="96"/>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133"/>
      <c r="BJ365" s="133"/>
      <c r="BK365" s="35"/>
      <c r="BL365" s="266"/>
      <c r="BM365" s="35"/>
      <c r="BN365" s="35"/>
      <c r="BO365" s="35"/>
      <c r="BP365" s="35"/>
      <c r="BQ365" s="35"/>
      <c r="BR365" s="35"/>
      <c r="BS365" s="35"/>
      <c r="BT365" s="35"/>
      <c r="BU365" s="35"/>
      <c r="BV365" s="35"/>
      <c r="BW365" s="35"/>
      <c r="BX365" s="35"/>
      <c r="BY365" s="35"/>
      <c r="BZ365" s="287"/>
      <c r="CA365" s="35"/>
      <c r="CB365" s="35"/>
      <c r="CC365" s="35"/>
      <c r="CD365" s="35"/>
      <c r="CE365" s="35"/>
      <c r="CF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T365" s="20" t="s">
        <v>779</v>
      </c>
      <c r="EU365" s="20" t="s">
        <v>777</v>
      </c>
    </row>
    <row r="366" spans="1:151" ht="12" hidden="1" customHeight="1">
      <c r="A366" s="35"/>
      <c r="B366" s="47"/>
      <c r="C366" s="35"/>
      <c r="D366" s="47"/>
      <c r="E366" s="47"/>
      <c r="F366" s="47"/>
      <c r="G366" s="47"/>
      <c r="H366" s="47"/>
      <c r="I366" s="47"/>
      <c r="J366" s="47"/>
      <c r="K366" s="47"/>
      <c r="L366" s="47"/>
      <c r="M366" s="35"/>
      <c r="N366" s="35"/>
      <c r="O366" s="35"/>
      <c r="P366" s="35"/>
      <c r="Q366" s="35"/>
      <c r="R366" s="47"/>
      <c r="S366" s="47"/>
      <c r="T366" s="35"/>
      <c r="U366" s="35"/>
      <c r="V366" s="35"/>
      <c r="W366" s="96"/>
      <c r="X366" s="96"/>
      <c r="Y366" s="96"/>
      <c r="Z366" s="96"/>
      <c r="AA366" s="96"/>
      <c r="AB366" s="96"/>
      <c r="AC366" s="96"/>
      <c r="AD366" s="96"/>
      <c r="AE366" s="96"/>
      <c r="AF366" s="96"/>
      <c r="AG366" s="96"/>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133"/>
      <c r="BJ366" s="133"/>
      <c r="BK366" s="35"/>
      <c r="BL366" s="266"/>
      <c r="BM366" s="35"/>
      <c r="BN366" s="35"/>
      <c r="BO366" s="35"/>
      <c r="BP366" s="35"/>
      <c r="BQ366" s="35"/>
      <c r="BR366" s="35"/>
      <c r="BS366" s="35"/>
      <c r="BT366" s="35"/>
      <c r="BU366" s="35"/>
      <c r="BV366" s="35"/>
      <c r="BW366" s="35"/>
      <c r="BX366" s="35"/>
      <c r="BY366" s="35"/>
      <c r="BZ366" s="287"/>
      <c r="CA366" s="35"/>
      <c r="CB366" s="35"/>
      <c r="CC366" s="35"/>
      <c r="CD366" s="35"/>
      <c r="CE366" s="35"/>
      <c r="CF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T366" s="20" t="s">
        <v>780</v>
      </c>
      <c r="EU366" s="20" t="s">
        <v>778</v>
      </c>
    </row>
    <row r="367" spans="1:151" ht="12" hidden="1" customHeight="1">
      <c r="A367" s="35"/>
      <c r="B367" s="47"/>
      <c r="C367" s="35"/>
      <c r="D367" s="47"/>
      <c r="E367" s="47"/>
      <c r="F367" s="47"/>
      <c r="G367" s="47"/>
      <c r="H367" s="47"/>
      <c r="I367" s="47"/>
      <c r="J367" s="47"/>
      <c r="K367" s="47"/>
      <c r="L367" s="47"/>
      <c r="M367" s="35"/>
      <c r="N367" s="35"/>
      <c r="O367" s="35"/>
      <c r="P367" s="35"/>
      <c r="Q367" s="35"/>
      <c r="R367" s="47"/>
      <c r="S367" s="47"/>
      <c r="T367" s="35"/>
      <c r="U367" s="35"/>
      <c r="V367" s="35"/>
      <c r="W367" s="96"/>
      <c r="X367" s="96"/>
      <c r="Y367" s="96"/>
      <c r="Z367" s="96"/>
      <c r="AA367" s="96"/>
      <c r="AB367" s="96"/>
      <c r="AC367" s="96"/>
      <c r="AD367" s="96"/>
      <c r="AE367" s="96"/>
      <c r="AF367" s="96"/>
      <c r="AG367" s="96"/>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133"/>
      <c r="BJ367" s="133"/>
      <c r="BK367" s="35"/>
      <c r="BL367" s="266"/>
      <c r="BM367" s="35"/>
      <c r="BN367" s="35"/>
      <c r="BO367" s="35"/>
      <c r="BP367" s="35"/>
      <c r="BQ367" s="35"/>
      <c r="BR367" s="35"/>
      <c r="BS367" s="35"/>
      <c r="BT367" s="35"/>
      <c r="BU367" s="35"/>
      <c r="BV367" s="35"/>
      <c r="BW367" s="35"/>
      <c r="BX367" s="35"/>
      <c r="BY367" s="35"/>
      <c r="BZ367" s="287"/>
      <c r="CA367" s="35"/>
      <c r="CB367" s="35"/>
      <c r="CC367" s="35"/>
      <c r="CD367" s="35"/>
      <c r="CE367" s="35"/>
      <c r="CF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T367" s="20" t="s">
        <v>781</v>
      </c>
      <c r="EU367" s="20" t="s">
        <v>779</v>
      </c>
    </row>
    <row r="368" spans="1:151" ht="12" hidden="1" customHeight="1">
      <c r="A368" s="35"/>
      <c r="B368" s="47"/>
      <c r="C368" s="35"/>
      <c r="D368" s="47"/>
      <c r="E368" s="47"/>
      <c r="F368" s="47"/>
      <c r="G368" s="47"/>
      <c r="H368" s="47"/>
      <c r="I368" s="47"/>
      <c r="J368" s="47"/>
      <c r="K368" s="47"/>
      <c r="L368" s="47"/>
      <c r="M368" s="35"/>
      <c r="N368" s="35"/>
      <c r="O368" s="35"/>
      <c r="P368" s="35"/>
      <c r="Q368" s="35"/>
      <c r="R368" s="47"/>
      <c r="S368" s="47"/>
      <c r="T368" s="35"/>
      <c r="U368" s="35"/>
      <c r="V368" s="35"/>
      <c r="W368" s="96"/>
      <c r="X368" s="96"/>
      <c r="Y368" s="96"/>
      <c r="Z368" s="96"/>
      <c r="AA368" s="96"/>
      <c r="AB368" s="96"/>
      <c r="AC368" s="96"/>
      <c r="AD368" s="96"/>
      <c r="AE368" s="96"/>
      <c r="AF368" s="96"/>
      <c r="AG368" s="96"/>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133"/>
      <c r="BJ368" s="133"/>
      <c r="BK368" s="35"/>
      <c r="BL368" s="266"/>
      <c r="BM368" s="35"/>
      <c r="BN368" s="35"/>
      <c r="BO368" s="35"/>
      <c r="BP368" s="35"/>
      <c r="BQ368" s="35"/>
      <c r="BR368" s="35"/>
      <c r="BS368" s="35"/>
      <c r="BT368" s="35"/>
      <c r="BU368" s="35"/>
      <c r="BV368" s="35"/>
      <c r="BW368" s="35"/>
      <c r="BX368" s="35"/>
      <c r="BY368" s="35"/>
      <c r="BZ368" s="287"/>
      <c r="CA368" s="35"/>
      <c r="CB368" s="35"/>
      <c r="CC368" s="35"/>
      <c r="CD368" s="35"/>
      <c r="CE368" s="35"/>
      <c r="CF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T368" s="20" t="s">
        <v>782</v>
      </c>
      <c r="EU368" s="20" t="s">
        <v>780</v>
      </c>
    </row>
    <row r="369" spans="1:151" ht="12" hidden="1" customHeight="1">
      <c r="A369" s="35"/>
      <c r="B369" s="47"/>
      <c r="C369" s="35"/>
      <c r="D369" s="47"/>
      <c r="E369" s="47"/>
      <c r="F369" s="47"/>
      <c r="G369" s="47"/>
      <c r="H369" s="47"/>
      <c r="I369" s="47"/>
      <c r="J369" s="47"/>
      <c r="K369" s="47"/>
      <c r="L369" s="47"/>
      <c r="M369" s="35"/>
      <c r="N369" s="35"/>
      <c r="O369" s="35"/>
      <c r="P369" s="35"/>
      <c r="Q369" s="35"/>
      <c r="R369" s="47"/>
      <c r="S369" s="47"/>
      <c r="T369" s="35"/>
      <c r="U369" s="35"/>
      <c r="V369" s="35"/>
      <c r="W369" s="35"/>
      <c r="X369" s="35"/>
      <c r="Y369" s="35"/>
      <c r="Z369" s="35"/>
      <c r="AA369" s="35"/>
      <c r="AB369" s="97"/>
      <c r="AC369" s="97"/>
      <c r="AD369" s="97"/>
      <c r="AE369" s="97"/>
      <c r="AF369" s="97"/>
      <c r="AG369" s="97"/>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133"/>
      <c r="BJ369" s="133"/>
      <c r="BK369" s="35"/>
      <c r="BL369" s="266"/>
      <c r="BM369" s="35"/>
      <c r="BN369" s="35"/>
      <c r="BO369" s="35"/>
      <c r="BP369" s="35"/>
      <c r="BQ369" s="35"/>
      <c r="BR369" s="35"/>
      <c r="BS369" s="35"/>
      <c r="BT369" s="35"/>
      <c r="BU369" s="35"/>
      <c r="BV369" s="35"/>
      <c r="BW369" s="35"/>
      <c r="BX369" s="35"/>
      <c r="BY369" s="35"/>
      <c r="BZ369" s="287"/>
      <c r="CA369" s="35"/>
      <c r="CB369" s="35"/>
      <c r="CC369" s="35"/>
      <c r="CD369" s="35"/>
      <c r="CE369" s="35"/>
      <c r="CF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T369" s="20" t="s">
        <v>783</v>
      </c>
      <c r="EU369" s="20" t="s">
        <v>781</v>
      </c>
    </row>
    <row r="370" spans="1:151" ht="12" hidden="1" customHeight="1">
      <c r="A370" s="35"/>
      <c r="B370" s="47"/>
      <c r="C370" s="35"/>
      <c r="D370" s="47"/>
      <c r="E370" s="47"/>
      <c r="F370" s="47"/>
      <c r="G370" s="47"/>
      <c r="H370" s="47"/>
      <c r="I370" s="47"/>
      <c r="J370" s="47"/>
      <c r="K370" s="47"/>
      <c r="L370" s="47"/>
      <c r="M370" s="35"/>
      <c r="N370" s="35"/>
      <c r="O370" s="35"/>
      <c r="P370" s="35"/>
      <c r="Q370" s="35"/>
      <c r="R370" s="47"/>
      <c r="S370" s="47"/>
      <c r="T370" s="35"/>
      <c r="U370" s="35"/>
      <c r="V370" s="35"/>
      <c r="W370" s="35"/>
      <c r="X370" s="35"/>
      <c r="Y370" s="35"/>
      <c r="Z370" s="35"/>
      <c r="AA370" s="35"/>
      <c r="AB370" s="97"/>
      <c r="AC370" s="97"/>
      <c r="AD370" s="97"/>
      <c r="AE370" s="97"/>
      <c r="AF370" s="97"/>
      <c r="AG370" s="97"/>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133"/>
      <c r="BJ370" s="133"/>
      <c r="BK370" s="35"/>
      <c r="BL370" s="266"/>
      <c r="BM370" s="35"/>
      <c r="BN370" s="35"/>
      <c r="BO370" s="35"/>
      <c r="BP370" s="35"/>
      <c r="BQ370" s="35"/>
      <c r="BR370" s="35"/>
      <c r="BS370" s="35"/>
      <c r="BT370" s="35"/>
      <c r="BU370" s="35"/>
      <c r="BV370" s="35"/>
      <c r="BW370" s="35"/>
      <c r="BX370" s="35"/>
      <c r="BY370" s="35"/>
      <c r="BZ370" s="287"/>
      <c r="CA370" s="35"/>
      <c r="CB370" s="35"/>
      <c r="CC370" s="35"/>
      <c r="CD370" s="35"/>
      <c r="CE370" s="35"/>
      <c r="CF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T370" s="20" t="s">
        <v>784</v>
      </c>
      <c r="EU370" s="20" t="s">
        <v>782</v>
      </c>
    </row>
    <row r="371" spans="1:151" ht="12" hidden="1" customHeight="1">
      <c r="A371" s="35"/>
      <c r="B371" s="47"/>
      <c r="C371" s="35"/>
      <c r="D371" s="47"/>
      <c r="E371" s="47"/>
      <c r="F371" s="47"/>
      <c r="G371" s="47"/>
      <c r="H371" s="47"/>
      <c r="I371" s="47"/>
      <c r="J371" s="47"/>
      <c r="K371" s="47"/>
      <c r="L371" s="47"/>
      <c r="M371" s="35"/>
      <c r="N371" s="35"/>
      <c r="O371" s="35"/>
      <c r="P371" s="35"/>
      <c r="Q371" s="35"/>
      <c r="R371" s="47"/>
      <c r="S371" s="47"/>
      <c r="T371" s="35"/>
      <c r="U371" s="35"/>
      <c r="V371" s="35"/>
      <c r="W371" s="96"/>
      <c r="X371" s="96"/>
      <c r="Y371" s="96"/>
      <c r="Z371" s="96"/>
      <c r="AA371" s="96"/>
      <c r="AB371" s="96"/>
      <c r="AC371" s="96"/>
      <c r="AD371" s="96"/>
      <c r="AE371" s="96"/>
      <c r="AF371" s="96"/>
      <c r="AG371" s="96"/>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133"/>
      <c r="BJ371" s="133"/>
      <c r="BK371" s="35"/>
      <c r="BL371" s="266"/>
      <c r="BM371" s="35"/>
      <c r="BN371" s="35"/>
      <c r="BO371" s="35"/>
      <c r="BP371" s="35"/>
      <c r="BQ371" s="35"/>
      <c r="BR371" s="35"/>
      <c r="BS371" s="35"/>
      <c r="BT371" s="35"/>
      <c r="BU371" s="35"/>
      <c r="BV371" s="35"/>
      <c r="BW371" s="35"/>
      <c r="BX371" s="35"/>
      <c r="BY371" s="35"/>
      <c r="BZ371" s="287"/>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T371" s="20" t="s">
        <v>785</v>
      </c>
      <c r="EU371" s="20" t="s">
        <v>783</v>
      </c>
    </row>
    <row r="372" spans="1:151" ht="12" hidden="1" customHeight="1">
      <c r="A372" s="35"/>
      <c r="B372" s="47"/>
      <c r="C372" s="35"/>
      <c r="D372" s="47"/>
      <c r="E372" s="47"/>
      <c r="F372" s="47"/>
      <c r="G372" s="47"/>
      <c r="H372" s="47"/>
      <c r="I372" s="47"/>
      <c r="J372" s="47"/>
      <c r="K372" s="47"/>
      <c r="L372" s="47"/>
      <c r="M372" s="35"/>
      <c r="N372" s="35"/>
      <c r="O372" s="35"/>
      <c r="P372" s="35"/>
      <c r="Q372" s="35"/>
      <c r="R372" s="47"/>
      <c r="S372" s="47"/>
      <c r="T372" s="35"/>
      <c r="U372" s="35"/>
      <c r="V372" s="35"/>
      <c r="W372" s="96"/>
      <c r="X372" s="96"/>
      <c r="Y372" s="96"/>
      <c r="Z372" s="96"/>
      <c r="AA372" s="96"/>
      <c r="AB372" s="96"/>
      <c r="AC372" s="96"/>
      <c r="AD372" s="96"/>
      <c r="AE372" s="96"/>
      <c r="AF372" s="96"/>
      <c r="AG372" s="96"/>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133"/>
      <c r="BJ372" s="133"/>
      <c r="BK372" s="35"/>
      <c r="BL372" s="266"/>
      <c r="BM372" s="35"/>
      <c r="BN372" s="35"/>
      <c r="BO372" s="35"/>
      <c r="BP372" s="35"/>
      <c r="BQ372" s="35"/>
      <c r="BR372" s="35"/>
      <c r="BS372" s="35"/>
      <c r="BT372" s="35"/>
      <c r="BU372" s="35"/>
      <c r="BV372" s="35"/>
      <c r="BW372" s="35"/>
      <c r="BX372" s="35"/>
      <c r="BY372" s="35"/>
      <c r="BZ372" s="287"/>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T372" s="20" t="s">
        <v>786</v>
      </c>
      <c r="EU372" s="20" t="s">
        <v>784</v>
      </c>
    </row>
    <row r="373" spans="1:151" ht="12" hidden="1" customHeight="1">
      <c r="A373" s="35"/>
      <c r="B373" s="47"/>
      <c r="C373" s="35"/>
      <c r="D373" s="47"/>
      <c r="E373" s="47"/>
      <c r="F373" s="47"/>
      <c r="G373" s="47"/>
      <c r="H373" s="47"/>
      <c r="I373" s="47"/>
      <c r="J373" s="47"/>
      <c r="K373" s="47"/>
      <c r="L373" s="47"/>
      <c r="M373" s="35"/>
      <c r="N373" s="35"/>
      <c r="O373" s="35"/>
      <c r="P373" s="35"/>
      <c r="Q373" s="35"/>
      <c r="R373" s="47"/>
      <c r="S373" s="47"/>
      <c r="T373" s="35"/>
      <c r="U373" s="35"/>
      <c r="V373" s="35"/>
      <c r="W373" s="96"/>
      <c r="X373" s="96"/>
      <c r="Y373" s="96"/>
      <c r="Z373" s="96"/>
      <c r="AA373" s="96"/>
      <c r="AB373" s="96"/>
      <c r="AC373" s="96"/>
      <c r="AD373" s="96"/>
      <c r="AE373" s="96"/>
      <c r="AF373" s="96"/>
      <c r="AG373" s="96"/>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133"/>
      <c r="BJ373" s="133"/>
      <c r="BK373" s="35"/>
      <c r="BL373" s="266"/>
      <c r="BM373" s="35"/>
      <c r="BN373" s="35"/>
      <c r="BO373" s="35"/>
      <c r="BP373" s="35"/>
      <c r="BQ373" s="35"/>
      <c r="BR373" s="35"/>
      <c r="BS373" s="35"/>
      <c r="BT373" s="35"/>
      <c r="BU373" s="35"/>
      <c r="BV373" s="35"/>
      <c r="BW373" s="35"/>
      <c r="BX373" s="35"/>
      <c r="BY373" s="35"/>
      <c r="BZ373" s="287"/>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T373" s="20" t="s">
        <v>787</v>
      </c>
      <c r="EU373" s="20" t="s">
        <v>785</v>
      </c>
    </row>
    <row r="374" spans="1:151" ht="12" hidden="1" customHeight="1">
      <c r="A374" s="35"/>
      <c r="B374" s="47"/>
      <c r="C374" s="35"/>
      <c r="D374" s="47"/>
      <c r="E374" s="47"/>
      <c r="F374" s="47"/>
      <c r="G374" s="47"/>
      <c r="H374" s="47"/>
      <c r="I374" s="47"/>
      <c r="J374" s="47"/>
      <c r="K374" s="47"/>
      <c r="L374" s="47"/>
      <c r="M374" s="35"/>
      <c r="N374" s="35"/>
      <c r="O374" s="35"/>
      <c r="P374" s="35"/>
      <c r="Q374" s="35"/>
      <c r="R374" s="47"/>
      <c r="S374" s="47"/>
      <c r="T374" s="35"/>
      <c r="U374" s="35"/>
      <c r="V374" s="35"/>
      <c r="W374" s="47"/>
      <c r="X374" s="47"/>
      <c r="Y374" s="47"/>
      <c r="Z374" s="47"/>
      <c r="AA374" s="47"/>
      <c r="AB374" s="47"/>
      <c r="AC374" s="47"/>
      <c r="AD374" s="47"/>
      <c r="AE374" s="47"/>
      <c r="AF374" s="47"/>
      <c r="AG374" s="47"/>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133"/>
      <c r="BJ374" s="133"/>
      <c r="BK374" s="35"/>
      <c r="BL374" s="266"/>
      <c r="BM374" s="35"/>
      <c r="BN374" s="35"/>
      <c r="BO374" s="35"/>
      <c r="BP374" s="35"/>
      <c r="BQ374" s="35"/>
      <c r="BR374" s="35"/>
      <c r="BS374" s="35"/>
      <c r="BT374" s="35"/>
      <c r="BU374" s="35"/>
      <c r="BV374" s="35"/>
      <c r="BW374" s="35"/>
      <c r="BX374" s="35"/>
      <c r="BY374" s="35"/>
      <c r="BZ374" s="287"/>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T374" s="20" t="s">
        <v>788</v>
      </c>
      <c r="EU374" s="20" t="s">
        <v>786</v>
      </c>
    </row>
    <row r="375" spans="1:151" ht="12" hidden="1" customHeight="1">
      <c r="A375" s="35"/>
      <c r="B375" s="47"/>
      <c r="C375" s="35"/>
      <c r="D375" s="47"/>
      <c r="E375" s="47"/>
      <c r="F375" s="47"/>
      <c r="G375" s="47"/>
      <c r="H375" s="47"/>
      <c r="I375" s="47"/>
      <c r="J375" s="47"/>
      <c r="K375" s="47"/>
      <c r="L375" s="47"/>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133"/>
      <c r="BJ375" s="133"/>
      <c r="BK375" s="35"/>
      <c r="BL375" s="266"/>
      <c r="BM375" s="35"/>
      <c r="BN375" s="35"/>
      <c r="BO375" s="35"/>
      <c r="BP375" s="35"/>
      <c r="BQ375" s="35"/>
      <c r="BR375" s="35"/>
      <c r="BS375" s="35"/>
      <c r="BT375" s="35"/>
      <c r="BU375" s="35"/>
      <c r="BV375" s="35"/>
      <c r="BW375" s="35"/>
      <c r="BX375" s="35"/>
      <c r="BY375" s="35"/>
      <c r="BZ375" s="287"/>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T375" s="20" t="s">
        <v>789</v>
      </c>
      <c r="EU375" s="20" t="s">
        <v>787</v>
      </c>
    </row>
    <row r="376" spans="1:151" ht="12" hidden="1" customHeight="1">
      <c r="A376" s="35"/>
      <c r="B376" s="47"/>
      <c r="C376" s="35"/>
      <c r="D376" s="47"/>
      <c r="E376" s="47"/>
      <c r="F376" s="47"/>
      <c r="G376" s="47"/>
      <c r="H376" s="47"/>
      <c r="I376" s="47"/>
      <c r="J376" s="47"/>
      <c r="K376" s="47"/>
      <c r="L376" s="47"/>
      <c r="M376" s="35"/>
      <c r="N376" s="35"/>
      <c r="O376" s="35"/>
      <c r="P376" s="35"/>
      <c r="Q376" s="35"/>
      <c r="R376" s="47"/>
      <c r="S376" s="47"/>
      <c r="T376" s="35"/>
      <c r="U376" s="35"/>
      <c r="V376" s="35"/>
      <c r="W376" s="96"/>
      <c r="X376" s="96"/>
      <c r="Y376" s="96"/>
      <c r="Z376" s="96"/>
      <c r="AA376" s="96"/>
      <c r="AB376" s="96"/>
      <c r="AC376" s="96"/>
      <c r="AD376" s="96"/>
      <c r="AE376" s="96"/>
      <c r="AF376" s="96"/>
      <c r="AG376" s="96"/>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133"/>
      <c r="BJ376" s="133"/>
      <c r="BK376" s="35"/>
      <c r="BL376" s="266"/>
      <c r="BM376" s="35"/>
      <c r="BN376" s="35"/>
      <c r="BO376" s="35"/>
      <c r="BP376" s="35"/>
      <c r="BQ376" s="35"/>
      <c r="BR376" s="35"/>
      <c r="BS376" s="35"/>
      <c r="BT376" s="35"/>
      <c r="BU376" s="35"/>
      <c r="BV376" s="35"/>
      <c r="BW376" s="35"/>
      <c r="BX376" s="35"/>
      <c r="BY376" s="35"/>
      <c r="BZ376" s="287"/>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T376" s="20" t="s">
        <v>790</v>
      </c>
      <c r="EU376" s="20" t="s">
        <v>788</v>
      </c>
    </row>
    <row r="377" spans="1:151" ht="12" hidden="1" customHeight="1">
      <c r="A377" s="35"/>
      <c r="B377" s="47"/>
      <c r="C377" s="35"/>
      <c r="D377" s="47"/>
      <c r="E377" s="47"/>
      <c r="F377" s="47"/>
      <c r="G377" s="47"/>
      <c r="H377" s="47"/>
      <c r="I377" s="47"/>
      <c r="J377" s="47"/>
      <c r="K377" s="47"/>
      <c r="L377" s="47"/>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133"/>
      <c r="BJ377" s="133"/>
      <c r="BK377" s="35"/>
      <c r="BL377" s="266"/>
      <c r="BM377" s="35"/>
      <c r="BN377" s="35"/>
      <c r="BO377" s="35"/>
      <c r="BP377" s="35"/>
      <c r="BQ377" s="35"/>
      <c r="BR377" s="35"/>
      <c r="BS377" s="35"/>
      <c r="BT377" s="35"/>
      <c r="BU377" s="35"/>
      <c r="BV377" s="35"/>
      <c r="BW377" s="35"/>
      <c r="BX377" s="35"/>
      <c r="BY377" s="35"/>
      <c r="BZ377" s="287"/>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T377" s="20" t="s">
        <v>586</v>
      </c>
      <c r="EU377" s="20" t="s">
        <v>789</v>
      </c>
    </row>
    <row r="378" spans="1:151" ht="12" hidden="1" customHeight="1">
      <c r="A378" s="35"/>
      <c r="B378" s="47"/>
      <c r="C378" s="35"/>
      <c r="D378" s="47"/>
      <c r="E378" s="47"/>
      <c r="F378" s="47"/>
      <c r="G378" s="47"/>
      <c r="H378" s="47"/>
      <c r="I378" s="47"/>
      <c r="J378" s="47"/>
      <c r="K378" s="47"/>
      <c r="L378" s="47"/>
      <c r="M378" s="35"/>
      <c r="N378" s="35"/>
      <c r="O378" s="35"/>
      <c r="P378" s="35"/>
      <c r="Q378" s="35"/>
      <c r="R378" s="47"/>
      <c r="S378" s="47"/>
      <c r="T378" s="35"/>
      <c r="U378" s="35"/>
      <c r="V378" s="35"/>
      <c r="W378" s="96"/>
      <c r="X378" s="96"/>
      <c r="Y378" s="96"/>
      <c r="Z378" s="96"/>
      <c r="AA378" s="96"/>
      <c r="AB378" s="96"/>
      <c r="AC378" s="96"/>
      <c r="AD378" s="96"/>
      <c r="AE378" s="96"/>
      <c r="AF378" s="96"/>
      <c r="AG378" s="96"/>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133"/>
      <c r="BJ378" s="133"/>
      <c r="BK378" s="35"/>
      <c r="BL378" s="266"/>
      <c r="BM378" s="35"/>
      <c r="BN378" s="35"/>
      <c r="BO378" s="35"/>
      <c r="BP378" s="35"/>
      <c r="BQ378" s="35"/>
      <c r="BR378" s="35"/>
      <c r="BS378" s="35"/>
      <c r="BT378" s="35"/>
      <c r="BU378" s="35"/>
      <c r="BV378" s="35"/>
      <c r="BW378" s="35"/>
      <c r="BX378" s="35"/>
      <c r="BY378" s="35"/>
      <c r="BZ378" s="287"/>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T378" s="20" t="s">
        <v>791</v>
      </c>
      <c r="EU378" s="20" t="s">
        <v>790</v>
      </c>
    </row>
    <row r="379" spans="1:151" ht="12" hidden="1" customHeight="1">
      <c r="A379" s="35"/>
      <c r="B379" s="47"/>
      <c r="C379" s="35"/>
      <c r="D379" s="47"/>
      <c r="E379" s="47"/>
      <c r="F379" s="47"/>
      <c r="G379" s="47"/>
      <c r="H379" s="47"/>
      <c r="I379" s="47"/>
      <c r="J379" s="47"/>
      <c r="K379" s="47"/>
      <c r="L379" s="47"/>
      <c r="M379" s="35"/>
      <c r="N379" s="35"/>
      <c r="O379" s="35"/>
      <c r="P379" s="35"/>
      <c r="Q379" s="35"/>
      <c r="R379" s="47"/>
      <c r="S379" s="47"/>
      <c r="T379" s="35"/>
      <c r="U379" s="35"/>
      <c r="V379" s="35"/>
      <c r="W379" s="96"/>
      <c r="X379" s="96"/>
      <c r="Y379" s="96"/>
      <c r="Z379" s="96"/>
      <c r="AA379" s="96"/>
      <c r="AB379" s="96"/>
      <c r="AC379" s="96"/>
      <c r="AD379" s="96"/>
      <c r="AE379" s="96"/>
      <c r="AF379" s="96"/>
      <c r="AG379" s="96"/>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133"/>
      <c r="BJ379" s="133"/>
      <c r="BK379" s="35"/>
      <c r="BL379" s="266"/>
      <c r="BM379" s="35"/>
      <c r="BN379" s="35"/>
      <c r="BO379" s="35"/>
      <c r="BP379" s="35"/>
      <c r="BQ379" s="35"/>
      <c r="BR379" s="35"/>
      <c r="BS379" s="35"/>
      <c r="BT379" s="35"/>
      <c r="BU379" s="35"/>
      <c r="BV379" s="35"/>
      <c r="BW379" s="35"/>
      <c r="BX379" s="35"/>
      <c r="BY379" s="35"/>
      <c r="BZ379" s="287"/>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c r="DO379" s="35"/>
      <c r="DP379" s="35"/>
      <c r="DQ379" s="35"/>
      <c r="DR379" s="35"/>
      <c r="DS379" s="35"/>
      <c r="DT379" s="35"/>
      <c r="DU379" s="35"/>
      <c r="DV379" s="35"/>
      <c r="DW379" s="35"/>
      <c r="DX379" s="35"/>
      <c r="DY379" s="35"/>
      <c r="DZ379" s="35"/>
      <c r="EA379" s="35"/>
      <c r="EB379" s="35"/>
      <c r="EC379" s="35"/>
      <c r="ED379" s="35"/>
      <c r="EE379" s="35"/>
      <c r="EF379" s="35"/>
      <c r="EG379" s="35"/>
      <c r="EH379" s="35"/>
      <c r="EI379" s="35"/>
      <c r="EJ379" s="35"/>
      <c r="EK379" s="35"/>
      <c r="EL379" s="35"/>
      <c r="ET379" s="20" t="s">
        <v>792</v>
      </c>
      <c r="EU379" s="20" t="s">
        <v>586</v>
      </c>
    </row>
    <row r="380" spans="1:151" ht="12" hidden="1" customHeight="1">
      <c r="A380" s="35"/>
      <c r="B380" s="47"/>
      <c r="C380" s="35"/>
      <c r="D380" s="47"/>
      <c r="E380" s="47"/>
      <c r="F380" s="47"/>
      <c r="G380" s="47"/>
      <c r="H380" s="47"/>
      <c r="I380" s="47"/>
      <c r="J380" s="47"/>
      <c r="K380" s="47"/>
      <c r="L380" s="47"/>
      <c r="M380" s="35"/>
      <c r="N380" s="35"/>
      <c r="O380" s="35"/>
      <c r="P380" s="35"/>
      <c r="Q380" s="35"/>
      <c r="R380" s="47"/>
      <c r="S380" s="47"/>
      <c r="T380" s="35"/>
      <c r="U380" s="35"/>
      <c r="V380" s="35"/>
      <c r="W380" s="96"/>
      <c r="X380" s="96"/>
      <c r="Y380" s="96"/>
      <c r="Z380" s="96"/>
      <c r="AA380" s="96"/>
      <c r="AB380" s="96"/>
      <c r="AC380" s="96"/>
      <c r="AD380" s="96"/>
      <c r="AE380" s="96"/>
      <c r="AF380" s="96"/>
      <c r="AG380" s="96"/>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133"/>
      <c r="BJ380" s="133"/>
      <c r="BK380" s="35"/>
      <c r="BL380" s="266"/>
      <c r="BM380" s="35"/>
      <c r="BN380" s="35"/>
      <c r="BO380" s="35"/>
      <c r="BP380" s="35"/>
      <c r="BQ380" s="35"/>
      <c r="BR380" s="35"/>
      <c r="BS380" s="35"/>
      <c r="BT380" s="35"/>
      <c r="BU380" s="35"/>
      <c r="BV380" s="35"/>
      <c r="BW380" s="35"/>
      <c r="BX380" s="35"/>
      <c r="BY380" s="35"/>
      <c r="BZ380" s="287"/>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T380" s="20" t="s">
        <v>793</v>
      </c>
      <c r="EU380" s="20" t="s">
        <v>791</v>
      </c>
    </row>
    <row r="381" spans="1:151" ht="12" hidden="1" customHeight="1">
      <c r="A381" s="35"/>
      <c r="B381" s="47"/>
      <c r="C381" s="35"/>
      <c r="D381" s="47"/>
      <c r="E381" s="47"/>
      <c r="F381" s="47"/>
      <c r="G381" s="47"/>
      <c r="H381" s="47"/>
      <c r="I381" s="47"/>
      <c r="J381" s="47"/>
      <c r="K381" s="47"/>
      <c r="L381" s="47"/>
      <c r="M381" s="35"/>
      <c r="N381" s="35"/>
      <c r="O381" s="35"/>
      <c r="P381" s="35"/>
      <c r="Q381" s="35"/>
      <c r="R381" s="35"/>
      <c r="S381" s="35"/>
      <c r="T381" s="47"/>
      <c r="U381" s="47"/>
      <c r="V381" s="47"/>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133"/>
      <c r="BJ381" s="133"/>
      <c r="BK381" s="35"/>
      <c r="BL381" s="266"/>
      <c r="BM381" s="35"/>
      <c r="BN381" s="35"/>
      <c r="BO381" s="35"/>
      <c r="BP381" s="35"/>
      <c r="BQ381" s="35"/>
      <c r="BR381" s="35"/>
      <c r="BS381" s="35"/>
      <c r="BT381" s="35"/>
      <c r="BU381" s="35"/>
      <c r="BV381" s="35"/>
      <c r="BW381" s="35"/>
      <c r="BX381" s="35"/>
      <c r="BY381" s="35"/>
      <c r="BZ381" s="287"/>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c r="DO381" s="35"/>
      <c r="DP381" s="35"/>
      <c r="DQ381" s="35"/>
      <c r="DR381" s="35"/>
      <c r="DS381" s="35"/>
      <c r="DT381" s="35"/>
      <c r="DU381" s="35"/>
      <c r="DV381" s="35"/>
      <c r="DW381" s="35"/>
      <c r="DX381" s="35"/>
      <c r="DY381" s="35"/>
      <c r="DZ381" s="35"/>
      <c r="EA381" s="35"/>
      <c r="EB381" s="35"/>
      <c r="EC381" s="35"/>
      <c r="ED381" s="35"/>
      <c r="EE381" s="35"/>
      <c r="EF381" s="35"/>
      <c r="EG381" s="35"/>
      <c r="EH381" s="35"/>
      <c r="EI381" s="35"/>
      <c r="EJ381" s="35"/>
      <c r="EK381" s="35"/>
      <c r="EL381" s="35"/>
      <c r="ET381" s="20" t="s">
        <v>794</v>
      </c>
      <c r="EU381" s="20" t="s">
        <v>792</v>
      </c>
    </row>
    <row r="382" spans="1:151" ht="12" hidden="1" customHeight="1">
      <c r="A382" s="35"/>
      <c r="B382" s="47"/>
      <c r="C382" s="35"/>
      <c r="D382" s="47"/>
      <c r="E382" s="47"/>
      <c r="F382" s="47"/>
      <c r="G382" s="47"/>
      <c r="H382" s="47"/>
      <c r="I382" s="47"/>
      <c r="J382" s="47"/>
      <c r="K382" s="47"/>
      <c r="L382" s="47"/>
      <c r="M382" s="35"/>
      <c r="N382" s="35"/>
      <c r="O382" s="35"/>
      <c r="P382" s="35"/>
      <c r="Q382" s="35"/>
      <c r="R382" s="35"/>
      <c r="S382" s="35"/>
      <c r="T382" s="47"/>
      <c r="U382" s="47"/>
      <c r="V382" s="47"/>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133"/>
      <c r="BJ382" s="133"/>
      <c r="BK382" s="35"/>
      <c r="BL382" s="266"/>
      <c r="BM382" s="35"/>
      <c r="BN382" s="35"/>
      <c r="BO382" s="35"/>
      <c r="BP382" s="35"/>
      <c r="BQ382" s="35"/>
      <c r="BR382" s="35"/>
      <c r="BS382" s="35"/>
      <c r="BT382" s="35"/>
      <c r="BU382" s="35"/>
      <c r="BV382" s="35"/>
      <c r="BW382" s="35"/>
      <c r="BX382" s="35"/>
      <c r="BY382" s="35"/>
      <c r="BZ382" s="287"/>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T382" s="20" t="s">
        <v>795</v>
      </c>
      <c r="EU382" s="20" t="s">
        <v>793</v>
      </c>
    </row>
    <row r="383" spans="1:151" ht="12" hidden="1" customHeight="1">
      <c r="A383" s="35"/>
      <c r="B383" s="47"/>
      <c r="C383" s="35"/>
      <c r="D383" s="47"/>
      <c r="E383" s="47"/>
      <c r="F383" s="47"/>
      <c r="G383" s="47"/>
      <c r="H383" s="47"/>
      <c r="I383" s="47"/>
      <c r="J383" s="47"/>
      <c r="K383" s="47"/>
      <c r="L383" s="47"/>
      <c r="M383" s="35"/>
      <c r="N383" s="35"/>
      <c r="O383" s="35"/>
      <c r="P383" s="35"/>
      <c r="Q383" s="35"/>
      <c r="R383" s="35"/>
      <c r="S383" s="35"/>
      <c r="T383" s="47"/>
      <c r="U383" s="47"/>
      <c r="V383" s="47"/>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133"/>
      <c r="BJ383" s="133"/>
      <c r="BK383" s="35"/>
      <c r="BL383" s="266"/>
      <c r="BM383" s="35"/>
      <c r="BN383" s="35"/>
      <c r="BO383" s="35"/>
      <c r="BP383" s="35"/>
      <c r="BQ383" s="35"/>
      <c r="BR383" s="35"/>
      <c r="BS383" s="35"/>
      <c r="BT383" s="35"/>
      <c r="BU383" s="35"/>
      <c r="BV383" s="35"/>
      <c r="BW383" s="35"/>
      <c r="BX383" s="35"/>
      <c r="BY383" s="35"/>
      <c r="BZ383" s="287"/>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T383" s="20" t="s">
        <v>796</v>
      </c>
      <c r="EU383" s="20" t="s">
        <v>794</v>
      </c>
    </row>
    <row r="384" spans="1:151" ht="12" hidden="1" customHeight="1">
      <c r="A384" s="35"/>
      <c r="B384" s="47"/>
      <c r="C384" s="35"/>
      <c r="D384" s="47"/>
      <c r="E384" s="47"/>
      <c r="F384" s="47"/>
      <c r="G384" s="47"/>
      <c r="H384" s="47"/>
      <c r="I384" s="47"/>
      <c r="J384" s="47"/>
      <c r="K384" s="47"/>
      <c r="L384" s="47"/>
      <c r="M384" s="35"/>
      <c r="N384" s="35"/>
      <c r="O384" s="35"/>
      <c r="P384" s="35"/>
      <c r="Q384" s="35"/>
      <c r="R384" s="35"/>
      <c r="S384" s="35"/>
      <c r="T384" s="47"/>
      <c r="U384" s="47"/>
      <c r="V384" s="47"/>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133"/>
      <c r="BJ384" s="133"/>
      <c r="BK384" s="35"/>
      <c r="BL384" s="266"/>
      <c r="BM384" s="35"/>
      <c r="BN384" s="35"/>
      <c r="BO384" s="35"/>
      <c r="BP384" s="35"/>
      <c r="BQ384" s="35"/>
      <c r="BR384" s="35"/>
      <c r="BS384" s="35"/>
      <c r="BT384" s="35"/>
      <c r="BU384" s="35"/>
      <c r="BV384" s="35"/>
      <c r="BW384" s="35"/>
      <c r="BX384" s="35"/>
      <c r="BY384" s="35"/>
      <c r="BZ384" s="287"/>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T384" s="20" t="s">
        <v>797</v>
      </c>
      <c r="EU384" s="20" t="s">
        <v>795</v>
      </c>
    </row>
    <row r="385" spans="1:151" ht="12" hidden="1" customHeight="1">
      <c r="A385" s="35"/>
      <c r="B385" s="47"/>
      <c r="C385" s="35"/>
      <c r="D385" s="47"/>
      <c r="E385" s="47"/>
      <c r="F385" s="47"/>
      <c r="G385" s="47"/>
      <c r="H385" s="47"/>
      <c r="I385" s="47"/>
      <c r="J385" s="47"/>
      <c r="K385" s="47"/>
      <c r="L385" s="47"/>
      <c r="M385" s="35"/>
      <c r="N385" s="35"/>
      <c r="O385" s="35"/>
      <c r="P385" s="35"/>
      <c r="Q385" s="35"/>
      <c r="R385" s="35"/>
      <c r="S385" s="35"/>
      <c r="T385" s="47"/>
      <c r="U385" s="47"/>
      <c r="V385" s="47"/>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133"/>
      <c r="BJ385" s="133"/>
      <c r="BK385" s="35"/>
      <c r="BL385" s="266"/>
      <c r="BM385" s="35"/>
      <c r="BN385" s="35"/>
      <c r="BO385" s="35"/>
      <c r="BP385" s="35"/>
      <c r="BQ385" s="35"/>
      <c r="BR385" s="35"/>
      <c r="BS385" s="35"/>
      <c r="BT385" s="35"/>
      <c r="BU385" s="35"/>
      <c r="BV385" s="35"/>
      <c r="BW385" s="35"/>
      <c r="BX385" s="35"/>
      <c r="BY385" s="35"/>
      <c r="BZ385" s="287"/>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T385" s="20" t="s">
        <v>798</v>
      </c>
      <c r="EU385" s="20" t="s">
        <v>796</v>
      </c>
    </row>
    <row r="386" spans="1:151" ht="12" hidden="1" customHeight="1">
      <c r="A386" s="35"/>
      <c r="B386" s="47"/>
      <c r="C386" s="35"/>
      <c r="D386" s="47"/>
      <c r="E386" s="47"/>
      <c r="F386" s="47"/>
      <c r="G386" s="47"/>
      <c r="H386" s="47"/>
      <c r="I386" s="47"/>
      <c r="J386" s="47"/>
      <c r="K386" s="47"/>
      <c r="L386" s="47"/>
      <c r="M386" s="35"/>
      <c r="N386" s="35"/>
      <c r="O386" s="35"/>
      <c r="P386" s="35"/>
      <c r="Q386" s="35"/>
      <c r="R386" s="35"/>
      <c r="S386" s="35"/>
      <c r="T386" s="47"/>
      <c r="U386" s="47"/>
      <c r="V386" s="47"/>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133"/>
      <c r="BJ386" s="133"/>
      <c r="BK386" s="35"/>
      <c r="BL386" s="266"/>
      <c r="BM386" s="35"/>
      <c r="BN386" s="35"/>
      <c r="BO386" s="35"/>
      <c r="BP386" s="35"/>
      <c r="BQ386" s="35"/>
      <c r="BR386" s="35"/>
      <c r="BS386" s="35"/>
      <c r="BT386" s="35"/>
      <c r="BU386" s="35"/>
      <c r="BV386" s="35"/>
      <c r="BW386" s="35"/>
      <c r="BX386" s="35"/>
      <c r="BY386" s="35"/>
      <c r="BZ386" s="287"/>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T386" s="20" t="s">
        <v>799</v>
      </c>
      <c r="EU386" s="20" t="s">
        <v>797</v>
      </c>
    </row>
    <row r="387" spans="1:151" ht="12" hidden="1" customHeight="1">
      <c r="A387" s="35"/>
      <c r="B387" s="47"/>
      <c r="C387" s="35"/>
      <c r="D387" s="47"/>
      <c r="E387" s="47"/>
      <c r="F387" s="47"/>
      <c r="G387" s="47"/>
      <c r="H387" s="47"/>
      <c r="I387" s="47"/>
      <c r="J387" s="47"/>
      <c r="K387" s="47"/>
      <c r="L387" s="47"/>
      <c r="M387" s="35"/>
      <c r="N387" s="35"/>
      <c r="O387" s="35"/>
      <c r="P387" s="35"/>
      <c r="Q387" s="35"/>
      <c r="R387" s="35"/>
      <c r="S387" s="35"/>
      <c r="T387" s="47"/>
      <c r="U387" s="47"/>
      <c r="V387" s="47"/>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133"/>
      <c r="BJ387" s="133"/>
      <c r="BK387" s="35"/>
      <c r="BL387" s="266"/>
      <c r="BM387" s="35"/>
      <c r="BN387" s="35"/>
      <c r="BO387" s="35"/>
      <c r="BP387" s="35"/>
      <c r="BQ387" s="35"/>
      <c r="BR387" s="35"/>
      <c r="BS387" s="35"/>
      <c r="BT387" s="35"/>
      <c r="BU387" s="35"/>
      <c r="BV387" s="35"/>
      <c r="BW387" s="35"/>
      <c r="BX387" s="35"/>
      <c r="BY387" s="35"/>
      <c r="BZ387" s="287"/>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T387" s="20" t="s">
        <v>800</v>
      </c>
      <c r="EU387" s="20" t="s">
        <v>798</v>
      </c>
    </row>
    <row r="388" spans="1:151" ht="12" hidden="1" customHeight="1">
      <c r="A388" s="35"/>
      <c r="B388" s="47"/>
      <c r="C388" s="35"/>
      <c r="D388" s="47"/>
      <c r="E388" s="47"/>
      <c r="F388" s="47"/>
      <c r="G388" s="47"/>
      <c r="H388" s="47"/>
      <c r="I388" s="47"/>
      <c r="J388" s="47"/>
      <c r="K388" s="47"/>
      <c r="L388" s="47"/>
      <c r="M388" s="35"/>
      <c r="N388" s="35"/>
      <c r="O388" s="35"/>
      <c r="P388" s="35"/>
      <c r="Q388" s="35"/>
      <c r="R388" s="35"/>
      <c r="S388" s="35"/>
      <c r="T388" s="47"/>
      <c r="U388" s="47"/>
      <c r="V388" s="47"/>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133"/>
      <c r="BJ388" s="133"/>
      <c r="BK388" s="35"/>
      <c r="BL388" s="266"/>
      <c r="BM388" s="35"/>
      <c r="BN388" s="35"/>
      <c r="BO388" s="35"/>
      <c r="BP388" s="35"/>
      <c r="BQ388" s="35"/>
      <c r="BR388" s="35"/>
      <c r="BS388" s="35"/>
      <c r="BT388" s="35"/>
      <c r="BU388" s="35"/>
      <c r="BV388" s="35"/>
      <c r="BW388" s="35"/>
      <c r="BX388" s="35"/>
      <c r="BY388" s="35"/>
      <c r="BZ388" s="287"/>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T388" s="20" t="s">
        <v>801</v>
      </c>
      <c r="EU388" s="20" t="s">
        <v>799</v>
      </c>
    </row>
    <row r="389" spans="1:151" ht="12" hidden="1" customHeight="1">
      <c r="A389" s="35"/>
      <c r="B389" s="47"/>
      <c r="C389" s="35"/>
      <c r="D389" s="47"/>
      <c r="E389" s="47"/>
      <c r="F389" s="47"/>
      <c r="G389" s="47"/>
      <c r="H389" s="47"/>
      <c r="I389" s="47"/>
      <c r="J389" s="47"/>
      <c r="K389" s="47"/>
      <c r="L389" s="47"/>
      <c r="M389" s="35"/>
      <c r="N389" s="35"/>
      <c r="O389" s="35"/>
      <c r="P389" s="35"/>
      <c r="Q389" s="35"/>
      <c r="R389" s="35"/>
      <c r="S389" s="35"/>
      <c r="T389" s="47"/>
      <c r="U389" s="47"/>
      <c r="V389" s="47"/>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133"/>
      <c r="BJ389" s="133"/>
      <c r="BK389" s="35"/>
      <c r="BL389" s="266"/>
      <c r="BM389" s="35"/>
      <c r="BN389" s="35"/>
      <c r="BO389" s="35"/>
      <c r="BP389" s="35"/>
      <c r="BQ389" s="35"/>
      <c r="BR389" s="35"/>
      <c r="BS389" s="35"/>
      <c r="BT389" s="35"/>
      <c r="BU389" s="35"/>
      <c r="BV389" s="35"/>
      <c r="BW389" s="35"/>
      <c r="BX389" s="35"/>
      <c r="BY389" s="35"/>
      <c r="BZ389" s="287"/>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T389" s="20" t="s">
        <v>802</v>
      </c>
      <c r="EU389" s="20" t="s">
        <v>800</v>
      </c>
    </row>
    <row r="390" spans="1:151" ht="12" hidden="1" customHeight="1">
      <c r="A390" s="35"/>
      <c r="B390" s="47"/>
      <c r="C390" s="35"/>
      <c r="D390" s="47"/>
      <c r="E390" s="47"/>
      <c r="F390" s="47"/>
      <c r="G390" s="47"/>
      <c r="H390" s="47"/>
      <c r="I390" s="47"/>
      <c r="J390" s="47"/>
      <c r="K390" s="47"/>
      <c r="L390" s="47"/>
      <c r="M390" s="35"/>
      <c r="N390" s="35"/>
      <c r="O390" s="35"/>
      <c r="P390" s="35"/>
      <c r="Q390" s="35"/>
      <c r="R390" s="35"/>
      <c r="S390" s="35"/>
      <c r="T390" s="47"/>
      <c r="U390" s="47"/>
      <c r="V390" s="47"/>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133"/>
      <c r="BJ390" s="133"/>
      <c r="BK390" s="35"/>
      <c r="BL390" s="266"/>
      <c r="BM390" s="35"/>
      <c r="BN390" s="35"/>
      <c r="BO390" s="35"/>
      <c r="BP390" s="35"/>
      <c r="BQ390" s="35"/>
      <c r="BR390" s="35"/>
      <c r="BS390" s="35"/>
      <c r="BT390" s="35"/>
      <c r="BU390" s="35"/>
      <c r="BV390" s="35"/>
      <c r="BW390" s="35"/>
      <c r="BX390" s="35"/>
      <c r="BY390" s="35"/>
      <c r="BZ390" s="287"/>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T390" s="20" t="s">
        <v>803</v>
      </c>
      <c r="EU390" s="20" t="s">
        <v>801</v>
      </c>
    </row>
    <row r="391" spans="1:151" ht="12" hidden="1" customHeight="1">
      <c r="A391" s="35"/>
      <c r="B391" s="47"/>
      <c r="C391" s="35"/>
      <c r="D391" s="47"/>
      <c r="E391" s="47"/>
      <c r="F391" s="47"/>
      <c r="G391" s="47"/>
      <c r="H391" s="47"/>
      <c r="I391" s="47"/>
      <c r="J391" s="47"/>
      <c r="K391" s="47"/>
      <c r="L391" s="47"/>
      <c r="M391" s="35"/>
      <c r="N391" s="35"/>
      <c r="O391" s="35"/>
      <c r="P391" s="35"/>
      <c r="Q391" s="35"/>
      <c r="R391" s="35"/>
      <c r="S391" s="35"/>
      <c r="T391" s="47"/>
      <c r="U391" s="47"/>
      <c r="V391" s="47"/>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133"/>
      <c r="BJ391" s="133"/>
      <c r="BK391" s="35"/>
      <c r="BL391" s="266"/>
      <c r="BM391" s="35"/>
      <c r="BN391" s="35"/>
      <c r="BO391" s="35"/>
      <c r="BP391" s="35"/>
      <c r="BQ391" s="35"/>
      <c r="BR391" s="35"/>
      <c r="BS391" s="35"/>
      <c r="BT391" s="35"/>
      <c r="BU391" s="35"/>
      <c r="BV391" s="35"/>
      <c r="BW391" s="35"/>
      <c r="BX391" s="35"/>
      <c r="BY391" s="35"/>
      <c r="BZ391" s="287"/>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T391" s="20" t="s">
        <v>804</v>
      </c>
      <c r="EU391" s="20" t="s">
        <v>802</v>
      </c>
    </row>
    <row r="392" spans="1:151" ht="12" hidden="1" customHeight="1">
      <c r="A392" s="35"/>
      <c r="B392" s="47"/>
      <c r="C392" s="35"/>
      <c r="D392" s="47"/>
      <c r="E392" s="47"/>
      <c r="F392" s="47"/>
      <c r="G392" s="47"/>
      <c r="H392" s="47"/>
      <c r="I392" s="47"/>
      <c r="J392" s="47"/>
      <c r="K392" s="47"/>
      <c r="L392" s="47"/>
      <c r="M392" s="35"/>
      <c r="N392" s="35"/>
      <c r="O392" s="35"/>
      <c r="P392" s="35"/>
      <c r="Q392" s="35"/>
      <c r="R392" s="35"/>
      <c r="S392" s="35"/>
      <c r="T392" s="47"/>
      <c r="U392" s="47"/>
      <c r="V392" s="47"/>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133"/>
      <c r="BJ392" s="133"/>
      <c r="BK392" s="35"/>
      <c r="BL392" s="266"/>
      <c r="BM392" s="35"/>
      <c r="BN392" s="35"/>
      <c r="BO392" s="35"/>
      <c r="BP392" s="35"/>
      <c r="BQ392" s="35"/>
      <c r="BR392" s="35"/>
      <c r="BS392" s="35"/>
      <c r="BT392" s="35"/>
      <c r="BU392" s="35"/>
      <c r="BV392" s="35"/>
      <c r="BW392" s="35"/>
      <c r="BX392" s="35"/>
      <c r="BY392" s="35"/>
      <c r="BZ392" s="287"/>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T392" s="20" t="s">
        <v>805</v>
      </c>
      <c r="EU392" s="20" t="s">
        <v>803</v>
      </c>
    </row>
    <row r="393" spans="1:151" ht="12" hidden="1" customHeight="1">
      <c r="A393" s="35"/>
      <c r="B393" s="47"/>
      <c r="C393" s="35"/>
      <c r="D393" s="47"/>
      <c r="E393" s="47"/>
      <c r="F393" s="47"/>
      <c r="G393" s="47"/>
      <c r="H393" s="47"/>
      <c r="I393" s="47"/>
      <c r="J393" s="47"/>
      <c r="K393" s="47"/>
      <c r="L393" s="47"/>
      <c r="M393" s="35"/>
      <c r="N393" s="35"/>
      <c r="O393" s="35"/>
      <c r="P393" s="35"/>
      <c r="Q393" s="35"/>
      <c r="R393" s="35"/>
      <c r="S393" s="35"/>
      <c r="T393" s="47"/>
      <c r="U393" s="47"/>
      <c r="V393" s="47"/>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133"/>
      <c r="BJ393" s="133"/>
      <c r="BK393" s="35"/>
      <c r="BL393" s="266"/>
      <c r="BM393" s="35"/>
      <c r="BN393" s="35"/>
      <c r="BO393" s="35"/>
      <c r="BP393" s="35"/>
      <c r="BQ393" s="35"/>
      <c r="BR393" s="35"/>
      <c r="BS393" s="35"/>
      <c r="BT393" s="35"/>
      <c r="BU393" s="35"/>
      <c r="BV393" s="35"/>
      <c r="BW393" s="35"/>
      <c r="BX393" s="35"/>
      <c r="BY393" s="35"/>
      <c r="BZ393" s="287"/>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T393" s="20" t="s">
        <v>806</v>
      </c>
      <c r="EU393" s="20" t="s">
        <v>804</v>
      </c>
    </row>
    <row r="394" spans="1:151" ht="12" hidden="1" customHeight="1">
      <c r="A394" s="35"/>
      <c r="B394" s="47"/>
      <c r="C394" s="35"/>
      <c r="D394" s="47"/>
      <c r="E394" s="47"/>
      <c r="F394" s="47"/>
      <c r="G394" s="47"/>
      <c r="H394" s="47"/>
      <c r="I394" s="47"/>
      <c r="J394" s="47"/>
      <c r="K394" s="47"/>
      <c r="L394" s="47"/>
      <c r="M394" s="35"/>
      <c r="N394" s="35"/>
      <c r="O394" s="35"/>
      <c r="P394" s="35"/>
      <c r="Q394" s="35"/>
      <c r="R394" s="35"/>
      <c r="S394" s="35"/>
      <c r="T394" s="47"/>
      <c r="U394" s="47"/>
      <c r="V394" s="47"/>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133"/>
      <c r="BJ394" s="133"/>
      <c r="BK394" s="35"/>
      <c r="BL394" s="266"/>
      <c r="BM394" s="35"/>
      <c r="BN394" s="35"/>
      <c r="BO394" s="35"/>
      <c r="BP394" s="35"/>
      <c r="BQ394" s="35"/>
      <c r="BR394" s="35"/>
      <c r="BS394" s="35"/>
      <c r="BT394" s="35"/>
      <c r="BU394" s="35"/>
      <c r="BV394" s="35"/>
      <c r="BW394" s="35"/>
      <c r="BX394" s="35"/>
      <c r="BY394" s="35"/>
      <c r="BZ394" s="287"/>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T394" s="20" t="s">
        <v>807</v>
      </c>
      <c r="EU394" s="20" t="s">
        <v>805</v>
      </c>
    </row>
    <row r="395" spans="1:151" ht="12" hidden="1" customHeight="1">
      <c r="A395" s="35"/>
      <c r="B395" s="47"/>
      <c r="C395" s="35"/>
      <c r="D395" s="47"/>
      <c r="E395" s="47"/>
      <c r="F395" s="47"/>
      <c r="G395" s="47"/>
      <c r="H395" s="47"/>
      <c r="I395" s="47"/>
      <c r="J395" s="47"/>
      <c r="K395" s="47"/>
      <c r="L395" s="47"/>
      <c r="M395" s="35"/>
      <c r="N395" s="35"/>
      <c r="O395" s="35"/>
      <c r="P395" s="35"/>
      <c r="Q395" s="35"/>
      <c r="R395" s="35"/>
      <c r="S395" s="35"/>
      <c r="T395" s="47"/>
      <c r="U395" s="47"/>
      <c r="V395" s="47"/>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133"/>
      <c r="BJ395" s="133"/>
      <c r="BK395" s="35"/>
      <c r="BL395" s="266"/>
      <c r="BM395" s="35"/>
      <c r="BN395" s="35"/>
      <c r="BO395" s="35"/>
      <c r="BP395" s="35"/>
      <c r="BQ395" s="35"/>
      <c r="BR395" s="35"/>
      <c r="BS395" s="35"/>
      <c r="BT395" s="35"/>
      <c r="BU395" s="35"/>
      <c r="BV395" s="35"/>
      <c r="BW395" s="35"/>
      <c r="BX395" s="35"/>
      <c r="BY395" s="35"/>
      <c r="BZ395" s="287"/>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T395" s="20" t="s">
        <v>808</v>
      </c>
      <c r="EU395" s="20" t="s">
        <v>806</v>
      </c>
    </row>
    <row r="396" spans="1:151" ht="12" hidden="1" customHeight="1">
      <c r="A396" s="35"/>
      <c r="B396" s="47"/>
      <c r="C396" s="35"/>
      <c r="D396" s="47"/>
      <c r="E396" s="47"/>
      <c r="F396" s="47"/>
      <c r="G396" s="47"/>
      <c r="H396" s="47"/>
      <c r="I396" s="47"/>
      <c r="J396" s="47"/>
      <c r="K396" s="47"/>
      <c r="L396" s="47"/>
      <c r="M396" s="35"/>
      <c r="N396" s="35"/>
      <c r="O396" s="35"/>
      <c r="P396" s="35"/>
      <c r="Q396" s="35"/>
      <c r="R396" s="35"/>
      <c r="S396" s="35"/>
      <c r="T396" s="47"/>
      <c r="U396" s="47"/>
      <c r="V396" s="47"/>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133"/>
      <c r="BJ396" s="133"/>
      <c r="BK396" s="35"/>
      <c r="BL396" s="266"/>
      <c r="BM396" s="35"/>
      <c r="BN396" s="35"/>
      <c r="BO396" s="35"/>
      <c r="BP396" s="35"/>
      <c r="BQ396" s="35"/>
      <c r="BR396" s="35"/>
      <c r="BS396" s="35"/>
      <c r="BT396" s="35"/>
      <c r="BU396" s="35"/>
      <c r="BV396" s="35"/>
      <c r="BW396" s="35"/>
      <c r="BX396" s="35"/>
      <c r="BY396" s="35"/>
      <c r="BZ396" s="287"/>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T396" s="20" t="s">
        <v>809</v>
      </c>
      <c r="EU396" s="20" t="s">
        <v>807</v>
      </c>
    </row>
    <row r="397" spans="1:151" ht="12" hidden="1" customHeight="1">
      <c r="A397" s="35"/>
      <c r="B397" s="47"/>
      <c r="C397" s="35"/>
      <c r="D397" s="47"/>
      <c r="E397" s="47"/>
      <c r="F397" s="47"/>
      <c r="G397" s="47"/>
      <c r="H397" s="47"/>
      <c r="I397" s="47"/>
      <c r="J397" s="47"/>
      <c r="K397" s="47"/>
      <c r="L397" s="47"/>
      <c r="M397" s="35"/>
      <c r="N397" s="35"/>
      <c r="O397" s="35"/>
      <c r="P397" s="35"/>
      <c r="Q397" s="35"/>
      <c r="R397" s="35"/>
      <c r="S397" s="35"/>
      <c r="T397" s="47"/>
      <c r="U397" s="47"/>
      <c r="V397" s="47"/>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133"/>
      <c r="BJ397" s="133"/>
      <c r="BK397" s="35"/>
      <c r="BL397" s="266"/>
      <c r="BM397" s="35"/>
      <c r="BN397" s="35"/>
      <c r="BO397" s="35"/>
      <c r="BP397" s="35"/>
      <c r="BQ397" s="35"/>
      <c r="BR397" s="35"/>
      <c r="BS397" s="35"/>
      <c r="BT397" s="35"/>
      <c r="BU397" s="35"/>
      <c r="BV397" s="35"/>
      <c r="BW397" s="35"/>
      <c r="BX397" s="35"/>
      <c r="BY397" s="35"/>
      <c r="BZ397" s="287"/>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T397" s="20" t="s">
        <v>810</v>
      </c>
      <c r="EU397" s="20" t="s">
        <v>808</v>
      </c>
    </row>
    <row r="398" spans="1:151" ht="12" hidden="1" customHeight="1">
      <c r="A398" s="35"/>
      <c r="B398" s="47"/>
      <c r="C398" s="35"/>
      <c r="D398" s="47"/>
      <c r="E398" s="47"/>
      <c r="F398" s="47"/>
      <c r="G398" s="47"/>
      <c r="H398" s="47"/>
      <c r="I398" s="47"/>
      <c r="J398" s="47"/>
      <c r="K398" s="47"/>
      <c r="L398" s="47"/>
      <c r="M398" s="35"/>
      <c r="N398" s="35"/>
      <c r="O398" s="35"/>
      <c r="P398" s="35"/>
      <c r="Q398" s="35"/>
      <c r="R398" s="35"/>
      <c r="S398" s="35"/>
      <c r="T398" s="47"/>
      <c r="U398" s="47"/>
      <c r="V398" s="47"/>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133"/>
      <c r="BJ398" s="133"/>
      <c r="BK398" s="35"/>
      <c r="BL398" s="266"/>
      <c r="BM398" s="35"/>
      <c r="BN398" s="35"/>
      <c r="BO398" s="35"/>
      <c r="BP398" s="35"/>
      <c r="BQ398" s="35"/>
      <c r="BR398" s="35"/>
      <c r="BS398" s="35"/>
      <c r="BT398" s="35"/>
      <c r="BU398" s="35"/>
      <c r="BV398" s="35"/>
      <c r="BW398" s="35"/>
      <c r="BX398" s="35"/>
      <c r="BY398" s="35"/>
      <c r="BZ398" s="287"/>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T398" s="20" t="s">
        <v>811</v>
      </c>
      <c r="EU398" s="20" t="s">
        <v>809</v>
      </c>
    </row>
    <row r="399" spans="1:151" ht="12" hidden="1" customHeight="1">
      <c r="A399" s="35"/>
      <c r="B399" s="47"/>
      <c r="C399" s="35"/>
      <c r="D399" s="47"/>
      <c r="E399" s="47"/>
      <c r="F399" s="47"/>
      <c r="G399" s="47"/>
      <c r="H399" s="47"/>
      <c r="I399" s="47"/>
      <c r="J399" s="47"/>
      <c r="K399" s="47"/>
      <c r="L399" s="47"/>
      <c r="M399" s="35"/>
      <c r="N399" s="35"/>
      <c r="O399" s="35"/>
      <c r="P399" s="35"/>
      <c r="Q399" s="35"/>
      <c r="R399" s="35"/>
      <c r="S399" s="35"/>
      <c r="T399" s="47"/>
      <c r="U399" s="47"/>
      <c r="V399" s="47"/>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133"/>
      <c r="BJ399" s="133"/>
      <c r="BK399" s="35"/>
      <c r="BL399" s="266"/>
      <c r="BM399" s="35"/>
      <c r="BN399" s="35"/>
      <c r="BO399" s="35"/>
      <c r="BP399" s="35"/>
      <c r="BQ399" s="35"/>
      <c r="BR399" s="35"/>
      <c r="BS399" s="35"/>
      <c r="BT399" s="35"/>
      <c r="BU399" s="35"/>
      <c r="BV399" s="35"/>
      <c r="BW399" s="35"/>
      <c r="BX399" s="35"/>
      <c r="BY399" s="35"/>
      <c r="BZ399" s="287"/>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T399" s="20" t="s">
        <v>812</v>
      </c>
      <c r="EU399" s="20" t="s">
        <v>810</v>
      </c>
    </row>
    <row r="400" spans="1:151" ht="12" hidden="1" customHeight="1">
      <c r="A400" s="35"/>
      <c r="B400" s="47"/>
      <c r="C400" s="35"/>
      <c r="D400" s="47"/>
      <c r="E400" s="47"/>
      <c r="F400" s="47"/>
      <c r="G400" s="47"/>
      <c r="H400" s="47"/>
      <c r="I400" s="47"/>
      <c r="J400" s="47"/>
      <c r="K400" s="47"/>
      <c r="L400" s="47"/>
      <c r="M400" s="35"/>
      <c r="N400" s="35"/>
      <c r="O400" s="35"/>
      <c r="P400" s="35"/>
      <c r="Q400" s="35"/>
      <c r="R400" s="35"/>
      <c r="S400" s="35"/>
      <c r="T400" s="47"/>
      <c r="U400" s="47"/>
      <c r="V400" s="47"/>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133"/>
      <c r="BJ400" s="133"/>
      <c r="BK400" s="35"/>
      <c r="BL400" s="266"/>
      <c r="BM400" s="35"/>
      <c r="BN400" s="35"/>
      <c r="BO400" s="35"/>
      <c r="BP400" s="35"/>
      <c r="BQ400" s="35"/>
      <c r="BR400" s="35"/>
      <c r="BS400" s="35"/>
      <c r="BT400" s="35"/>
      <c r="BU400" s="35"/>
      <c r="BV400" s="35"/>
      <c r="BW400" s="35"/>
      <c r="BX400" s="35"/>
      <c r="BY400" s="35"/>
      <c r="BZ400" s="287"/>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T400" s="20" t="s">
        <v>813</v>
      </c>
      <c r="EU400" s="20" t="s">
        <v>811</v>
      </c>
    </row>
    <row r="401" spans="1:151" ht="12" hidden="1" customHeight="1">
      <c r="A401" s="35"/>
      <c r="B401" s="47"/>
      <c r="C401" s="35"/>
      <c r="D401" s="47"/>
      <c r="E401" s="47"/>
      <c r="F401" s="47"/>
      <c r="G401" s="47"/>
      <c r="H401" s="47"/>
      <c r="I401" s="47"/>
      <c r="J401" s="47"/>
      <c r="K401" s="47"/>
      <c r="L401" s="47"/>
      <c r="M401" s="35"/>
      <c r="N401" s="35"/>
      <c r="O401" s="35"/>
      <c r="P401" s="35"/>
      <c r="Q401" s="35"/>
      <c r="R401" s="35"/>
      <c r="S401" s="35"/>
      <c r="T401" s="47"/>
      <c r="U401" s="47"/>
      <c r="V401" s="47"/>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133"/>
      <c r="BJ401" s="133"/>
      <c r="BK401" s="35"/>
      <c r="BL401" s="266"/>
      <c r="BM401" s="35"/>
      <c r="BN401" s="35"/>
      <c r="BO401" s="35"/>
      <c r="BP401" s="35"/>
      <c r="BQ401" s="35"/>
      <c r="BR401" s="35"/>
      <c r="BS401" s="35"/>
      <c r="BT401" s="35"/>
      <c r="BU401" s="35"/>
      <c r="BV401" s="35"/>
      <c r="BW401" s="35"/>
      <c r="BX401" s="35"/>
      <c r="BY401" s="35"/>
      <c r="BZ401" s="287"/>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35"/>
      <c r="EE401" s="35"/>
      <c r="EF401" s="35"/>
      <c r="EG401" s="35"/>
      <c r="EH401" s="35"/>
      <c r="EI401" s="35"/>
      <c r="EJ401" s="35"/>
      <c r="EK401" s="35"/>
      <c r="EL401" s="35"/>
      <c r="ET401" s="20" t="s">
        <v>814</v>
      </c>
      <c r="EU401" s="20" t="s">
        <v>812</v>
      </c>
    </row>
    <row r="402" spans="1:151" ht="12" hidden="1" customHeight="1">
      <c r="A402" s="35"/>
      <c r="B402" s="47"/>
      <c r="C402" s="35"/>
      <c r="D402" s="47"/>
      <c r="E402" s="47"/>
      <c r="F402" s="47"/>
      <c r="G402" s="47"/>
      <c r="H402" s="47"/>
      <c r="I402" s="47"/>
      <c r="J402" s="47"/>
      <c r="K402" s="47"/>
      <c r="L402" s="47"/>
      <c r="M402" s="35"/>
      <c r="N402" s="35"/>
      <c r="O402" s="35"/>
      <c r="P402" s="35"/>
      <c r="Q402" s="35"/>
      <c r="R402" s="35"/>
      <c r="S402" s="35"/>
      <c r="T402" s="47"/>
      <c r="U402" s="47"/>
      <c r="V402" s="47"/>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133"/>
      <c r="BJ402" s="133"/>
      <c r="BK402" s="35"/>
      <c r="BL402" s="266"/>
      <c r="BM402" s="35"/>
      <c r="BN402" s="35"/>
      <c r="BO402" s="35"/>
      <c r="BP402" s="35"/>
      <c r="BQ402" s="35"/>
      <c r="BR402" s="35"/>
      <c r="BS402" s="35"/>
      <c r="BT402" s="35"/>
      <c r="BU402" s="35"/>
      <c r="BV402" s="35"/>
      <c r="BW402" s="35"/>
      <c r="BX402" s="35"/>
      <c r="BY402" s="35"/>
      <c r="BZ402" s="287"/>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T402" s="20" t="s">
        <v>815</v>
      </c>
      <c r="EU402" s="20" t="s">
        <v>813</v>
      </c>
    </row>
    <row r="403" spans="1:151" ht="12" hidden="1" customHeight="1">
      <c r="A403" s="35"/>
      <c r="B403" s="47"/>
      <c r="C403" s="35"/>
      <c r="D403" s="47"/>
      <c r="E403" s="47"/>
      <c r="F403" s="47"/>
      <c r="G403" s="47"/>
      <c r="H403" s="47"/>
      <c r="I403" s="47"/>
      <c r="J403" s="47"/>
      <c r="K403" s="47"/>
      <c r="L403" s="47"/>
      <c r="M403" s="35"/>
      <c r="N403" s="35"/>
      <c r="O403" s="35"/>
      <c r="P403" s="35"/>
      <c r="Q403" s="35"/>
      <c r="R403" s="35"/>
      <c r="S403" s="35"/>
      <c r="T403" s="47"/>
      <c r="U403" s="47"/>
      <c r="V403" s="47"/>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133"/>
      <c r="BJ403" s="133"/>
      <c r="BK403" s="35"/>
      <c r="BL403" s="266"/>
      <c r="BM403" s="35"/>
      <c r="BN403" s="35"/>
      <c r="BO403" s="35"/>
      <c r="BP403" s="35"/>
      <c r="BQ403" s="35"/>
      <c r="BR403" s="35"/>
      <c r="BS403" s="35"/>
      <c r="BT403" s="35"/>
      <c r="BU403" s="35"/>
      <c r="BV403" s="35"/>
      <c r="BW403" s="35"/>
      <c r="BX403" s="35"/>
      <c r="BY403" s="35"/>
      <c r="BZ403" s="287"/>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35"/>
      <c r="EE403" s="35"/>
      <c r="EF403" s="35"/>
      <c r="EG403" s="35"/>
      <c r="EH403" s="35"/>
      <c r="EI403" s="35"/>
      <c r="EJ403" s="35"/>
      <c r="EK403" s="35"/>
      <c r="EL403" s="35"/>
      <c r="ET403" s="20" t="s">
        <v>816</v>
      </c>
      <c r="EU403" s="20" t="s">
        <v>814</v>
      </c>
    </row>
    <row r="404" spans="1:151" ht="12" hidden="1" customHeight="1">
      <c r="A404" s="35"/>
      <c r="B404" s="47"/>
      <c r="C404" s="35"/>
      <c r="D404" s="47"/>
      <c r="E404" s="47"/>
      <c r="F404" s="47"/>
      <c r="G404" s="47"/>
      <c r="H404" s="47"/>
      <c r="I404" s="47"/>
      <c r="J404" s="47"/>
      <c r="K404" s="47"/>
      <c r="L404" s="47"/>
      <c r="M404" s="35"/>
      <c r="N404" s="35"/>
      <c r="O404" s="35"/>
      <c r="P404" s="35"/>
      <c r="Q404" s="35"/>
      <c r="R404" s="35"/>
      <c r="S404" s="35"/>
      <c r="T404" s="47"/>
      <c r="U404" s="47"/>
      <c r="V404" s="47"/>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133"/>
      <c r="BJ404" s="133"/>
      <c r="BK404" s="35"/>
      <c r="BL404" s="266"/>
      <c r="BM404" s="35"/>
      <c r="BN404" s="35"/>
      <c r="BO404" s="35"/>
      <c r="BP404" s="35"/>
      <c r="BQ404" s="35"/>
      <c r="BR404" s="35"/>
      <c r="BS404" s="35"/>
      <c r="BT404" s="35"/>
      <c r="BU404" s="35"/>
      <c r="BV404" s="35"/>
      <c r="BW404" s="35"/>
      <c r="BX404" s="35"/>
      <c r="BY404" s="35"/>
      <c r="BZ404" s="287"/>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T404" s="20" t="s">
        <v>817</v>
      </c>
      <c r="EU404" s="20" t="s">
        <v>815</v>
      </c>
    </row>
    <row r="405" spans="1:151" ht="12" hidden="1" customHeight="1">
      <c r="A405" s="35"/>
      <c r="B405" s="47"/>
      <c r="C405" s="35"/>
      <c r="D405" s="47"/>
      <c r="E405" s="47"/>
      <c r="F405" s="47"/>
      <c r="G405" s="47"/>
      <c r="H405" s="47"/>
      <c r="I405" s="47"/>
      <c r="J405" s="47"/>
      <c r="K405" s="47"/>
      <c r="L405" s="47"/>
      <c r="M405" s="35"/>
      <c r="N405" s="35"/>
      <c r="O405" s="35"/>
      <c r="P405" s="35"/>
      <c r="Q405" s="35"/>
      <c r="R405" s="35"/>
      <c r="S405" s="35"/>
      <c r="T405" s="47"/>
      <c r="U405" s="47"/>
      <c r="V405" s="47"/>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133"/>
      <c r="BJ405" s="133"/>
      <c r="BK405" s="35"/>
      <c r="BL405" s="266"/>
      <c r="BM405" s="35"/>
      <c r="BN405" s="35"/>
      <c r="BO405" s="35"/>
      <c r="BP405" s="35"/>
      <c r="BQ405" s="35"/>
      <c r="BR405" s="35"/>
      <c r="BS405" s="35"/>
      <c r="BT405" s="35"/>
      <c r="BU405" s="35"/>
      <c r="BV405" s="35"/>
      <c r="BW405" s="35"/>
      <c r="BX405" s="35"/>
      <c r="BY405" s="35"/>
      <c r="BZ405" s="287"/>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35"/>
      <c r="EF405" s="35"/>
      <c r="EG405" s="35"/>
      <c r="EH405" s="35"/>
      <c r="EI405" s="35"/>
      <c r="EJ405" s="35"/>
      <c r="EK405" s="35"/>
      <c r="EL405" s="35"/>
      <c r="ET405" s="20" t="s">
        <v>818</v>
      </c>
      <c r="EU405" s="20" t="s">
        <v>816</v>
      </c>
    </row>
    <row r="406" spans="1:151" ht="12" hidden="1" customHeight="1">
      <c r="A406" s="35"/>
      <c r="B406" s="47"/>
      <c r="C406" s="35"/>
      <c r="D406" s="47"/>
      <c r="E406" s="47"/>
      <c r="F406" s="47"/>
      <c r="G406" s="47"/>
      <c r="H406" s="47"/>
      <c r="I406" s="47"/>
      <c r="J406" s="47"/>
      <c r="K406" s="47"/>
      <c r="L406" s="47"/>
      <c r="M406" s="35"/>
      <c r="N406" s="35"/>
      <c r="O406" s="35"/>
      <c r="P406" s="35"/>
      <c r="Q406" s="35"/>
      <c r="R406" s="35"/>
      <c r="S406" s="35"/>
      <c r="T406" s="47"/>
      <c r="U406" s="47"/>
      <c r="V406" s="47"/>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133"/>
      <c r="BJ406" s="133"/>
      <c r="BK406" s="35"/>
      <c r="BL406" s="266"/>
      <c r="BM406" s="35"/>
      <c r="BN406" s="35"/>
      <c r="BO406" s="35"/>
      <c r="BP406" s="35"/>
      <c r="BQ406" s="35"/>
      <c r="BR406" s="35"/>
      <c r="BS406" s="35"/>
      <c r="BT406" s="35"/>
      <c r="BU406" s="35"/>
      <c r="BV406" s="35"/>
      <c r="BW406" s="35"/>
      <c r="BX406" s="35"/>
      <c r="BY406" s="35"/>
      <c r="BZ406" s="287"/>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35"/>
      <c r="EF406" s="35"/>
      <c r="EG406" s="35"/>
      <c r="EH406" s="35"/>
      <c r="EI406" s="35"/>
      <c r="EJ406" s="35"/>
      <c r="EK406" s="35"/>
      <c r="EL406" s="35"/>
      <c r="ET406" s="20" t="s">
        <v>819</v>
      </c>
      <c r="EU406" s="20" t="s">
        <v>817</v>
      </c>
    </row>
    <row r="407" spans="1:151" ht="12" hidden="1" customHeight="1">
      <c r="A407" s="35"/>
      <c r="B407" s="47"/>
      <c r="C407" s="35"/>
      <c r="D407" s="47"/>
      <c r="E407" s="47"/>
      <c r="F407" s="47"/>
      <c r="G407" s="47"/>
      <c r="H407" s="47"/>
      <c r="I407" s="47"/>
      <c r="J407" s="47"/>
      <c r="K407" s="47"/>
      <c r="L407" s="47"/>
      <c r="M407" s="35"/>
      <c r="N407" s="35"/>
      <c r="O407" s="35"/>
      <c r="P407" s="35"/>
      <c r="Q407" s="35"/>
      <c r="R407" s="35"/>
      <c r="S407" s="35"/>
      <c r="T407" s="47"/>
      <c r="U407" s="47"/>
      <c r="V407" s="47"/>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133"/>
      <c r="BJ407" s="133"/>
      <c r="BK407" s="35"/>
      <c r="BL407" s="266"/>
      <c r="BM407" s="35"/>
      <c r="BN407" s="35"/>
      <c r="BO407" s="35"/>
      <c r="BP407" s="35"/>
      <c r="BQ407" s="35"/>
      <c r="BR407" s="35"/>
      <c r="BS407" s="35"/>
      <c r="BT407" s="35"/>
      <c r="BU407" s="35"/>
      <c r="BV407" s="35"/>
      <c r="BW407" s="35"/>
      <c r="BX407" s="35"/>
      <c r="BY407" s="35"/>
      <c r="BZ407" s="287"/>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T407" s="20" t="s">
        <v>820</v>
      </c>
      <c r="EU407" s="20" t="s">
        <v>818</v>
      </c>
    </row>
    <row r="408" spans="1:151" ht="12" hidden="1" customHeight="1">
      <c r="A408" s="35"/>
      <c r="B408" s="47"/>
      <c r="C408" s="35"/>
      <c r="D408" s="47"/>
      <c r="E408" s="47"/>
      <c r="F408" s="47"/>
      <c r="G408" s="47"/>
      <c r="H408" s="47"/>
      <c r="I408" s="47"/>
      <c r="J408" s="47"/>
      <c r="K408" s="47"/>
      <c r="L408" s="47"/>
      <c r="M408" s="35"/>
      <c r="N408" s="35"/>
      <c r="O408" s="35"/>
      <c r="P408" s="35"/>
      <c r="Q408" s="35"/>
      <c r="R408" s="35"/>
      <c r="S408" s="35"/>
      <c r="T408" s="47"/>
      <c r="U408" s="47"/>
      <c r="V408" s="47"/>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133"/>
      <c r="BJ408" s="133"/>
      <c r="BK408" s="35"/>
      <c r="BL408" s="266"/>
      <c r="BM408" s="35"/>
      <c r="BN408" s="35"/>
      <c r="BO408" s="35"/>
      <c r="BP408" s="35"/>
      <c r="BQ408" s="35"/>
      <c r="BR408" s="35"/>
      <c r="BS408" s="35"/>
      <c r="BT408" s="35"/>
      <c r="BU408" s="35"/>
      <c r="BV408" s="35"/>
      <c r="BW408" s="35"/>
      <c r="BX408" s="35"/>
      <c r="BY408" s="35"/>
      <c r="BZ408" s="287"/>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T408" s="20" t="s">
        <v>821</v>
      </c>
      <c r="EU408" s="20" t="s">
        <v>819</v>
      </c>
    </row>
    <row r="409" spans="1:151" ht="12" hidden="1" customHeight="1">
      <c r="A409" s="35"/>
      <c r="B409" s="47"/>
      <c r="C409" s="35"/>
      <c r="D409" s="47"/>
      <c r="E409" s="47"/>
      <c r="F409" s="47"/>
      <c r="G409" s="47"/>
      <c r="H409" s="47"/>
      <c r="I409" s="47"/>
      <c r="J409" s="47"/>
      <c r="K409" s="47"/>
      <c r="L409" s="47"/>
      <c r="M409" s="35"/>
      <c r="N409" s="35"/>
      <c r="O409" s="35"/>
      <c r="P409" s="35"/>
      <c r="Q409" s="35"/>
      <c r="R409" s="35"/>
      <c r="S409" s="35"/>
      <c r="T409" s="47"/>
      <c r="U409" s="47"/>
      <c r="V409" s="47"/>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133"/>
      <c r="BJ409" s="133"/>
      <c r="BK409" s="35"/>
      <c r="BL409" s="266"/>
      <c r="BM409" s="35"/>
      <c r="BN409" s="35"/>
      <c r="BO409" s="35"/>
      <c r="BP409" s="35"/>
      <c r="BQ409" s="35"/>
      <c r="BR409" s="35"/>
      <c r="BS409" s="35"/>
      <c r="BT409" s="35"/>
      <c r="BU409" s="35"/>
      <c r="BV409" s="35"/>
      <c r="BW409" s="35"/>
      <c r="BX409" s="35"/>
      <c r="BY409" s="35"/>
      <c r="BZ409" s="287"/>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T409" s="20" t="s">
        <v>822</v>
      </c>
      <c r="EU409" s="20" t="s">
        <v>820</v>
      </c>
    </row>
    <row r="410" spans="1:151" ht="12" hidden="1" customHeight="1">
      <c r="A410" s="35"/>
      <c r="B410" s="47"/>
      <c r="C410" s="35"/>
      <c r="D410" s="47"/>
      <c r="E410" s="47"/>
      <c r="F410" s="47"/>
      <c r="G410" s="47"/>
      <c r="H410" s="47"/>
      <c r="I410" s="47"/>
      <c r="J410" s="47"/>
      <c r="K410" s="47"/>
      <c r="L410" s="47"/>
      <c r="M410" s="35"/>
      <c r="N410" s="35"/>
      <c r="O410" s="35"/>
      <c r="P410" s="35"/>
      <c r="Q410" s="35"/>
      <c r="R410" s="35"/>
      <c r="S410" s="35"/>
      <c r="T410" s="47"/>
      <c r="U410" s="47"/>
      <c r="V410" s="47"/>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133"/>
      <c r="BJ410" s="133"/>
      <c r="BK410" s="35"/>
      <c r="BL410" s="266"/>
      <c r="BM410" s="35"/>
      <c r="BN410" s="35"/>
      <c r="BO410" s="35"/>
      <c r="BP410" s="35"/>
      <c r="BQ410" s="35"/>
      <c r="BR410" s="35"/>
      <c r="BS410" s="35"/>
      <c r="BT410" s="35"/>
      <c r="BU410" s="35"/>
      <c r="BV410" s="35"/>
      <c r="BW410" s="35"/>
      <c r="BX410" s="35"/>
      <c r="BY410" s="35"/>
      <c r="BZ410" s="287"/>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T410" s="20" t="s">
        <v>823</v>
      </c>
      <c r="EU410" s="20" t="s">
        <v>821</v>
      </c>
    </row>
    <row r="411" spans="1:151" ht="12" hidden="1" customHeight="1">
      <c r="A411" s="35"/>
      <c r="B411" s="47"/>
      <c r="C411" s="35"/>
      <c r="D411" s="47"/>
      <c r="E411" s="47"/>
      <c r="F411" s="47"/>
      <c r="G411" s="47"/>
      <c r="H411" s="47"/>
      <c r="I411" s="47"/>
      <c r="J411" s="47"/>
      <c r="K411" s="47"/>
      <c r="L411" s="47"/>
      <c r="M411" s="35"/>
      <c r="N411" s="35"/>
      <c r="O411" s="35"/>
      <c r="P411" s="35"/>
      <c r="Q411" s="35"/>
      <c r="R411" s="35"/>
      <c r="S411" s="35"/>
      <c r="T411" s="47"/>
      <c r="U411" s="47"/>
      <c r="V411" s="47"/>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133"/>
      <c r="BJ411" s="133"/>
      <c r="BK411" s="35"/>
      <c r="BL411" s="266"/>
      <c r="BM411" s="35"/>
      <c r="BN411" s="35"/>
      <c r="BO411" s="35"/>
      <c r="BP411" s="35"/>
      <c r="BQ411" s="35"/>
      <c r="BR411" s="35"/>
      <c r="BS411" s="35"/>
      <c r="BT411" s="35"/>
      <c r="BU411" s="35"/>
      <c r="BV411" s="35"/>
      <c r="BW411" s="35"/>
      <c r="BX411" s="35"/>
      <c r="BY411" s="35"/>
      <c r="BZ411" s="287"/>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T411" s="20" t="s">
        <v>824</v>
      </c>
      <c r="EU411" s="20" t="s">
        <v>822</v>
      </c>
    </row>
    <row r="412" spans="1:151" ht="12" hidden="1" customHeight="1">
      <c r="A412" s="35"/>
      <c r="B412" s="47"/>
      <c r="C412" s="35"/>
      <c r="D412" s="47"/>
      <c r="E412" s="47"/>
      <c r="F412" s="47"/>
      <c r="G412" s="47"/>
      <c r="H412" s="47"/>
      <c r="I412" s="47"/>
      <c r="J412" s="47"/>
      <c r="K412" s="47"/>
      <c r="L412" s="47"/>
      <c r="M412" s="35"/>
      <c r="N412" s="35"/>
      <c r="O412" s="35"/>
      <c r="P412" s="35"/>
      <c r="Q412" s="35"/>
      <c r="R412" s="35"/>
      <c r="S412" s="35"/>
      <c r="T412" s="47"/>
      <c r="U412" s="47"/>
      <c r="V412" s="47"/>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133"/>
      <c r="BJ412" s="133"/>
      <c r="BK412" s="35"/>
      <c r="BL412" s="266"/>
      <c r="BM412" s="35"/>
      <c r="BN412" s="35"/>
      <c r="BO412" s="35"/>
      <c r="BP412" s="35"/>
      <c r="BQ412" s="35"/>
      <c r="BR412" s="35"/>
      <c r="BS412" s="35"/>
      <c r="BT412" s="35"/>
      <c r="BU412" s="35"/>
      <c r="BV412" s="35"/>
      <c r="BW412" s="35"/>
      <c r="BX412" s="35"/>
      <c r="BY412" s="35"/>
      <c r="BZ412" s="287"/>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T412" s="20" t="s">
        <v>825</v>
      </c>
      <c r="EU412" s="20" t="s">
        <v>823</v>
      </c>
    </row>
    <row r="413" spans="1:151" ht="12" hidden="1" customHeight="1">
      <c r="A413" s="35"/>
      <c r="B413" s="47"/>
      <c r="C413" s="35"/>
      <c r="D413" s="47"/>
      <c r="E413" s="47"/>
      <c r="F413" s="47"/>
      <c r="G413" s="47"/>
      <c r="H413" s="47"/>
      <c r="I413" s="47"/>
      <c r="J413" s="47"/>
      <c r="K413" s="47"/>
      <c r="L413" s="47"/>
      <c r="M413" s="35"/>
      <c r="N413" s="35"/>
      <c r="O413" s="35"/>
      <c r="P413" s="35"/>
      <c r="Q413" s="35"/>
      <c r="R413" s="35"/>
      <c r="S413" s="35"/>
      <c r="T413" s="47"/>
      <c r="U413" s="47"/>
      <c r="V413" s="47"/>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133"/>
      <c r="BJ413" s="133"/>
      <c r="BK413" s="35"/>
      <c r="BL413" s="266"/>
      <c r="BM413" s="35"/>
      <c r="BN413" s="35"/>
      <c r="BO413" s="35"/>
      <c r="BP413" s="35"/>
      <c r="BQ413" s="35"/>
      <c r="BR413" s="35"/>
      <c r="BS413" s="35"/>
      <c r="BT413" s="35"/>
      <c r="BU413" s="35"/>
      <c r="BV413" s="35"/>
      <c r="BW413" s="35"/>
      <c r="BX413" s="35"/>
      <c r="BY413" s="35"/>
      <c r="BZ413" s="287"/>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T413" s="20" t="s">
        <v>826</v>
      </c>
      <c r="EU413" s="20" t="s">
        <v>824</v>
      </c>
    </row>
    <row r="414" spans="1:151" ht="12" hidden="1" customHeight="1">
      <c r="A414" s="35"/>
      <c r="B414" s="47"/>
      <c r="C414" s="35"/>
      <c r="D414" s="47"/>
      <c r="E414" s="47"/>
      <c r="F414" s="47"/>
      <c r="G414" s="47"/>
      <c r="H414" s="47"/>
      <c r="I414" s="47"/>
      <c r="J414" s="47"/>
      <c r="K414" s="47"/>
      <c r="L414" s="47"/>
      <c r="M414" s="35"/>
      <c r="N414" s="35"/>
      <c r="O414" s="35"/>
      <c r="P414" s="35"/>
      <c r="Q414" s="35"/>
      <c r="R414" s="35"/>
      <c r="S414" s="35"/>
      <c r="T414" s="47"/>
      <c r="U414" s="47"/>
      <c r="V414" s="47"/>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133"/>
      <c r="BJ414" s="133"/>
      <c r="BK414" s="35"/>
      <c r="BL414" s="266"/>
      <c r="BM414" s="35"/>
      <c r="BN414" s="35"/>
      <c r="BO414" s="35"/>
      <c r="BP414" s="35"/>
      <c r="BQ414" s="35"/>
      <c r="BR414" s="35"/>
      <c r="BS414" s="35"/>
      <c r="BT414" s="35"/>
      <c r="BU414" s="35"/>
      <c r="BV414" s="35"/>
      <c r="BW414" s="35"/>
      <c r="BX414" s="35"/>
      <c r="BY414" s="35"/>
      <c r="BZ414" s="287"/>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T414" s="20" t="s">
        <v>827</v>
      </c>
      <c r="EU414" s="20" t="s">
        <v>825</v>
      </c>
    </row>
    <row r="415" spans="1:151" ht="12" hidden="1" customHeight="1">
      <c r="A415" s="35"/>
      <c r="B415" s="47"/>
      <c r="C415" s="35"/>
      <c r="D415" s="47"/>
      <c r="E415" s="47"/>
      <c r="F415" s="47"/>
      <c r="G415" s="47"/>
      <c r="H415" s="47"/>
      <c r="I415" s="47"/>
      <c r="J415" s="47"/>
      <c r="K415" s="47"/>
      <c r="L415" s="47"/>
      <c r="M415" s="35"/>
      <c r="N415" s="35"/>
      <c r="O415" s="35"/>
      <c r="P415" s="35"/>
      <c r="Q415" s="35"/>
      <c r="R415" s="35"/>
      <c r="S415" s="35"/>
      <c r="T415" s="47"/>
      <c r="U415" s="47"/>
      <c r="V415" s="47"/>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133"/>
      <c r="BJ415" s="133"/>
      <c r="BK415" s="35"/>
      <c r="BL415" s="266"/>
      <c r="BM415" s="35"/>
      <c r="BN415" s="35"/>
      <c r="BO415" s="35"/>
      <c r="BP415" s="35"/>
      <c r="BQ415" s="35"/>
      <c r="BR415" s="35"/>
      <c r="BS415" s="35"/>
      <c r="BT415" s="35"/>
      <c r="BU415" s="35"/>
      <c r="BV415" s="35"/>
      <c r="BW415" s="35"/>
      <c r="BX415" s="35"/>
      <c r="BY415" s="35"/>
      <c r="BZ415" s="287"/>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T415" s="20" t="s">
        <v>828</v>
      </c>
      <c r="EU415" s="20" t="s">
        <v>826</v>
      </c>
    </row>
    <row r="416" spans="1:151" ht="12" hidden="1" customHeight="1">
      <c r="A416" s="35"/>
      <c r="B416" s="47"/>
      <c r="C416" s="35"/>
      <c r="D416" s="47"/>
      <c r="E416" s="47"/>
      <c r="F416" s="47"/>
      <c r="G416" s="47"/>
      <c r="H416" s="47"/>
      <c r="I416" s="47"/>
      <c r="J416" s="47"/>
      <c r="K416" s="47"/>
      <c r="L416" s="47"/>
      <c r="M416" s="35"/>
      <c r="N416" s="35"/>
      <c r="O416" s="35"/>
      <c r="P416" s="35"/>
      <c r="Q416" s="35"/>
      <c r="R416" s="35"/>
      <c r="S416" s="35"/>
      <c r="T416" s="47"/>
      <c r="U416" s="47"/>
      <c r="V416" s="47"/>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133"/>
      <c r="BJ416" s="133"/>
      <c r="BK416" s="35"/>
      <c r="BL416" s="266"/>
      <c r="BM416" s="35"/>
      <c r="BN416" s="35"/>
      <c r="BO416" s="35"/>
      <c r="BP416" s="35"/>
      <c r="BQ416" s="35"/>
      <c r="BR416" s="35"/>
      <c r="BS416" s="35"/>
      <c r="BT416" s="35"/>
      <c r="BU416" s="35"/>
      <c r="BV416" s="35"/>
      <c r="BW416" s="35"/>
      <c r="BX416" s="35"/>
      <c r="BY416" s="35"/>
      <c r="BZ416" s="287"/>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T416" s="20" t="s">
        <v>829</v>
      </c>
      <c r="EU416" s="20" t="s">
        <v>827</v>
      </c>
    </row>
    <row r="417" spans="1:151" ht="12" hidden="1" customHeight="1">
      <c r="A417" s="35"/>
      <c r="B417" s="47"/>
      <c r="C417" s="35"/>
      <c r="D417" s="47"/>
      <c r="E417" s="47"/>
      <c r="F417" s="47"/>
      <c r="G417" s="47"/>
      <c r="H417" s="47"/>
      <c r="I417" s="47"/>
      <c r="J417" s="47"/>
      <c r="K417" s="47"/>
      <c r="L417" s="47"/>
      <c r="M417" s="35"/>
      <c r="N417" s="35"/>
      <c r="O417" s="35"/>
      <c r="P417" s="35"/>
      <c r="Q417" s="35"/>
      <c r="R417" s="35"/>
      <c r="S417" s="35"/>
      <c r="T417" s="47"/>
      <c r="U417" s="47"/>
      <c r="V417" s="47"/>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133"/>
      <c r="BJ417" s="133"/>
      <c r="BK417" s="35"/>
      <c r="BL417" s="266"/>
      <c r="BM417" s="35"/>
      <c r="BN417" s="35"/>
      <c r="BO417" s="35"/>
      <c r="BP417" s="35"/>
      <c r="BQ417" s="35"/>
      <c r="BR417" s="35"/>
      <c r="BS417" s="35"/>
      <c r="BT417" s="35"/>
      <c r="BU417" s="35"/>
      <c r="BV417" s="35"/>
      <c r="BW417" s="35"/>
      <c r="BX417" s="35"/>
      <c r="BY417" s="35"/>
      <c r="BZ417" s="287"/>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T417" s="20" t="s">
        <v>830</v>
      </c>
      <c r="EU417" s="20" t="s">
        <v>828</v>
      </c>
    </row>
    <row r="418" spans="1:151" ht="12" hidden="1" customHeight="1">
      <c r="A418" s="35"/>
      <c r="B418" s="47"/>
      <c r="C418" s="35"/>
      <c r="D418" s="47"/>
      <c r="E418" s="47"/>
      <c r="F418" s="47"/>
      <c r="G418" s="47"/>
      <c r="H418" s="47"/>
      <c r="I418" s="47"/>
      <c r="J418" s="47"/>
      <c r="K418" s="47"/>
      <c r="L418" s="47"/>
      <c r="M418" s="35"/>
      <c r="N418" s="35"/>
      <c r="O418" s="35"/>
      <c r="P418" s="35"/>
      <c r="Q418" s="35"/>
      <c r="R418" s="35"/>
      <c r="S418" s="35"/>
      <c r="T418" s="47"/>
      <c r="U418" s="47"/>
      <c r="V418" s="47"/>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133"/>
      <c r="BJ418" s="133"/>
      <c r="BK418" s="35"/>
      <c r="BL418" s="266"/>
      <c r="BM418" s="35"/>
      <c r="BN418" s="35"/>
      <c r="BO418" s="35"/>
      <c r="BP418" s="35"/>
      <c r="BQ418" s="35"/>
      <c r="BR418" s="35"/>
      <c r="BS418" s="35"/>
      <c r="BT418" s="35"/>
      <c r="BU418" s="35"/>
      <c r="BV418" s="35"/>
      <c r="BW418" s="35"/>
      <c r="BX418" s="35"/>
      <c r="BY418" s="35"/>
      <c r="BZ418" s="287"/>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T418" s="20" t="s">
        <v>831</v>
      </c>
      <c r="EU418" s="20" t="s">
        <v>829</v>
      </c>
    </row>
    <row r="419" spans="1:151" ht="12" hidden="1" customHeight="1">
      <c r="A419" s="35"/>
      <c r="B419" s="47"/>
      <c r="C419" s="35"/>
      <c r="D419" s="47"/>
      <c r="E419" s="47"/>
      <c r="F419" s="47"/>
      <c r="G419" s="47"/>
      <c r="H419" s="47"/>
      <c r="I419" s="47"/>
      <c r="J419" s="47"/>
      <c r="K419" s="47"/>
      <c r="L419" s="47"/>
      <c r="M419" s="35"/>
      <c r="N419" s="35"/>
      <c r="O419" s="35"/>
      <c r="P419" s="35"/>
      <c r="Q419" s="35"/>
      <c r="R419" s="35"/>
      <c r="S419" s="35"/>
      <c r="T419" s="47"/>
      <c r="U419" s="47"/>
      <c r="V419" s="47"/>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133"/>
      <c r="BJ419" s="133"/>
      <c r="BK419" s="35"/>
      <c r="BL419" s="266"/>
      <c r="BM419" s="35"/>
      <c r="BN419" s="35"/>
      <c r="BO419" s="35"/>
      <c r="BP419" s="35"/>
      <c r="BQ419" s="35"/>
      <c r="BR419" s="35"/>
      <c r="BS419" s="35"/>
      <c r="BT419" s="35"/>
      <c r="BU419" s="35"/>
      <c r="BV419" s="35"/>
      <c r="BW419" s="35"/>
      <c r="BX419" s="35"/>
      <c r="BY419" s="35"/>
      <c r="BZ419" s="287"/>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5"/>
      <c r="EK419" s="35"/>
      <c r="EL419" s="35"/>
      <c r="ET419" s="20" t="s">
        <v>832</v>
      </c>
      <c r="EU419" s="20" t="s">
        <v>830</v>
      </c>
    </row>
    <row r="420" spans="1:151" ht="12" hidden="1" customHeight="1">
      <c r="A420" s="35"/>
      <c r="B420" s="47"/>
      <c r="C420" s="35"/>
      <c r="D420" s="47"/>
      <c r="E420" s="47"/>
      <c r="F420" s="47"/>
      <c r="G420" s="47"/>
      <c r="H420" s="47"/>
      <c r="I420" s="47"/>
      <c r="J420" s="47"/>
      <c r="K420" s="47"/>
      <c r="L420" s="47"/>
      <c r="M420" s="35"/>
      <c r="N420" s="35"/>
      <c r="O420" s="35"/>
      <c r="P420" s="35"/>
      <c r="Q420" s="35"/>
      <c r="R420" s="35"/>
      <c r="S420" s="35"/>
      <c r="T420" s="47"/>
      <c r="U420" s="47"/>
      <c r="V420" s="47"/>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133"/>
      <c r="BJ420" s="133"/>
      <c r="BK420" s="35"/>
      <c r="BL420" s="266"/>
      <c r="BM420" s="35"/>
      <c r="BN420" s="35"/>
      <c r="BO420" s="35"/>
      <c r="BP420" s="35"/>
      <c r="BQ420" s="35"/>
      <c r="BR420" s="35"/>
      <c r="BS420" s="35"/>
      <c r="BT420" s="35"/>
      <c r="BU420" s="35"/>
      <c r="BV420" s="35"/>
      <c r="BW420" s="35"/>
      <c r="BX420" s="35"/>
      <c r="BY420" s="35"/>
      <c r="BZ420" s="287"/>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T420" s="20" t="s">
        <v>833</v>
      </c>
      <c r="EU420" s="20" t="s">
        <v>831</v>
      </c>
    </row>
    <row r="421" spans="1:151" ht="12" hidden="1" customHeight="1">
      <c r="A421" s="35"/>
      <c r="B421" s="47"/>
      <c r="C421" s="35"/>
      <c r="D421" s="47"/>
      <c r="E421" s="47"/>
      <c r="F421" s="47"/>
      <c r="G421" s="47"/>
      <c r="H421" s="47"/>
      <c r="I421" s="47"/>
      <c r="J421" s="47"/>
      <c r="K421" s="47"/>
      <c r="L421" s="47"/>
      <c r="M421" s="35"/>
      <c r="N421" s="35"/>
      <c r="O421" s="35"/>
      <c r="P421" s="35"/>
      <c r="Q421" s="35"/>
      <c r="R421" s="35"/>
      <c r="S421" s="35"/>
      <c r="T421" s="47"/>
      <c r="U421" s="47"/>
      <c r="V421" s="47"/>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133"/>
      <c r="BJ421" s="133"/>
      <c r="BK421" s="35"/>
      <c r="BL421" s="266"/>
      <c r="BM421" s="35"/>
      <c r="BN421" s="35"/>
      <c r="BO421" s="35"/>
      <c r="BP421" s="35"/>
      <c r="BQ421" s="35"/>
      <c r="BR421" s="35"/>
      <c r="BS421" s="35"/>
      <c r="BT421" s="35"/>
      <c r="BU421" s="35"/>
      <c r="BV421" s="35"/>
      <c r="BW421" s="35"/>
      <c r="BX421" s="35"/>
      <c r="BY421" s="35"/>
      <c r="BZ421" s="287"/>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T421" s="20" t="s">
        <v>834</v>
      </c>
      <c r="EU421" s="20" t="s">
        <v>832</v>
      </c>
    </row>
    <row r="422" spans="1:151" ht="12" hidden="1" customHeight="1">
      <c r="A422" s="35"/>
      <c r="B422" s="47"/>
      <c r="C422" s="35"/>
      <c r="D422" s="47"/>
      <c r="E422" s="47"/>
      <c r="F422" s="47"/>
      <c r="G422" s="47"/>
      <c r="H422" s="47"/>
      <c r="I422" s="47"/>
      <c r="J422" s="47"/>
      <c r="K422" s="47"/>
      <c r="L422" s="47"/>
      <c r="M422" s="35"/>
      <c r="N422" s="35"/>
      <c r="O422" s="35"/>
      <c r="P422" s="35"/>
      <c r="Q422" s="35"/>
      <c r="R422" s="35"/>
      <c r="S422" s="35"/>
      <c r="T422" s="47"/>
      <c r="U422" s="47"/>
      <c r="V422" s="47"/>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133"/>
      <c r="BJ422" s="133"/>
      <c r="BK422" s="35"/>
      <c r="BL422" s="266"/>
      <c r="BM422" s="35"/>
      <c r="BN422" s="35"/>
      <c r="BO422" s="35"/>
      <c r="BP422" s="35"/>
      <c r="BQ422" s="35"/>
      <c r="BR422" s="35"/>
      <c r="BS422" s="35"/>
      <c r="BT422" s="35"/>
      <c r="BU422" s="35"/>
      <c r="BV422" s="35"/>
      <c r="BW422" s="35"/>
      <c r="BX422" s="35"/>
      <c r="BY422" s="35"/>
      <c r="BZ422" s="287"/>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T422" s="20" t="s">
        <v>835</v>
      </c>
      <c r="EU422" s="20" t="s">
        <v>833</v>
      </c>
    </row>
    <row r="423" spans="1:151" ht="12" hidden="1" customHeight="1">
      <c r="A423" s="35"/>
      <c r="B423" s="47"/>
      <c r="C423" s="35"/>
      <c r="D423" s="47"/>
      <c r="E423" s="47"/>
      <c r="F423" s="47"/>
      <c r="G423" s="47"/>
      <c r="H423" s="47"/>
      <c r="I423" s="47"/>
      <c r="J423" s="47"/>
      <c r="K423" s="47"/>
      <c r="L423" s="47"/>
      <c r="M423" s="35"/>
      <c r="N423" s="35"/>
      <c r="O423" s="35"/>
      <c r="P423" s="35"/>
      <c r="Q423" s="35"/>
      <c r="R423" s="35"/>
      <c r="S423" s="35"/>
      <c r="T423" s="47"/>
      <c r="U423" s="47"/>
      <c r="V423" s="47"/>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133"/>
      <c r="BJ423" s="133"/>
      <c r="BK423" s="35"/>
      <c r="BL423" s="266"/>
      <c r="BM423" s="35"/>
      <c r="BN423" s="35"/>
      <c r="BO423" s="35"/>
      <c r="BP423" s="35"/>
      <c r="BQ423" s="35"/>
      <c r="BR423" s="35"/>
      <c r="BS423" s="35"/>
      <c r="BT423" s="35"/>
      <c r="BU423" s="35"/>
      <c r="BV423" s="35"/>
      <c r="BW423" s="35"/>
      <c r="BX423" s="35"/>
      <c r="BY423" s="35"/>
      <c r="BZ423" s="287"/>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T423" s="20" t="s">
        <v>836</v>
      </c>
      <c r="EU423" s="20" t="s">
        <v>834</v>
      </c>
    </row>
    <row r="424" spans="1:151" ht="12" hidden="1" customHeight="1">
      <c r="A424" s="35"/>
      <c r="B424" s="47"/>
      <c r="C424" s="35"/>
      <c r="D424" s="47"/>
      <c r="E424" s="47"/>
      <c r="F424" s="47"/>
      <c r="G424" s="47"/>
      <c r="H424" s="47"/>
      <c r="I424" s="47"/>
      <c r="J424" s="47"/>
      <c r="K424" s="47"/>
      <c r="L424" s="47"/>
      <c r="M424" s="35"/>
      <c r="N424" s="35"/>
      <c r="O424" s="35"/>
      <c r="P424" s="35"/>
      <c r="Q424" s="35"/>
      <c r="R424" s="35"/>
      <c r="S424" s="35"/>
      <c r="T424" s="47"/>
      <c r="U424" s="47"/>
      <c r="V424" s="47"/>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133"/>
      <c r="BJ424" s="133"/>
      <c r="BK424" s="35"/>
      <c r="BL424" s="266"/>
      <c r="BM424" s="35"/>
      <c r="BN424" s="35"/>
      <c r="BO424" s="35"/>
      <c r="BP424" s="35"/>
      <c r="BQ424" s="35"/>
      <c r="BR424" s="35"/>
      <c r="BS424" s="35"/>
      <c r="BT424" s="35"/>
      <c r="BU424" s="35"/>
      <c r="BV424" s="35"/>
      <c r="BW424" s="35"/>
      <c r="BX424" s="35"/>
      <c r="BY424" s="35"/>
      <c r="BZ424" s="287"/>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T424" s="20" t="s">
        <v>837</v>
      </c>
      <c r="EU424" s="20" t="s">
        <v>835</v>
      </c>
    </row>
    <row r="425" spans="1:151" ht="12" hidden="1" customHeight="1">
      <c r="A425" s="35"/>
      <c r="B425" s="47"/>
      <c r="C425" s="35"/>
      <c r="D425" s="47"/>
      <c r="E425" s="47"/>
      <c r="F425" s="47"/>
      <c r="G425" s="47"/>
      <c r="H425" s="47"/>
      <c r="I425" s="47"/>
      <c r="J425" s="47"/>
      <c r="K425" s="47"/>
      <c r="L425" s="47"/>
      <c r="M425" s="35"/>
      <c r="N425" s="35"/>
      <c r="O425" s="35"/>
      <c r="P425" s="35"/>
      <c r="Q425" s="35"/>
      <c r="R425" s="35"/>
      <c r="S425" s="35"/>
      <c r="T425" s="47"/>
      <c r="U425" s="47"/>
      <c r="V425" s="47"/>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133"/>
      <c r="BJ425" s="133"/>
      <c r="BK425" s="35"/>
      <c r="BL425" s="266"/>
      <c r="BM425" s="35"/>
      <c r="BN425" s="35"/>
      <c r="BO425" s="35"/>
      <c r="BP425" s="35"/>
      <c r="BQ425" s="35"/>
      <c r="BR425" s="35"/>
      <c r="BS425" s="35"/>
      <c r="BT425" s="35"/>
      <c r="BU425" s="35"/>
      <c r="BV425" s="35"/>
      <c r="BW425" s="35"/>
      <c r="BX425" s="35"/>
      <c r="BY425" s="35"/>
      <c r="BZ425" s="287"/>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T425" s="20" t="s">
        <v>838</v>
      </c>
      <c r="EU425" s="20" t="s">
        <v>836</v>
      </c>
    </row>
    <row r="426" spans="1:151" ht="12" hidden="1" customHeight="1">
      <c r="A426" s="35"/>
      <c r="B426" s="47"/>
      <c r="C426" s="35"/>
      <c r="D426" s="47"/>
      <c r="E426" s="47"/>
      <c r="F426" s="47"/>
      <c r="G426" s="47"/>
      <c r="H426" s="47"/>
      <c r="I426" s="47"/>
      <c r="J426" s="47"/>
      <c r="K426" s="47"/>
      <c r="L426" s="47"/>
      <c r="M426" s="35"/>
      <c r="N426" s="35"/>
      <c r="O426" s="35"/>
      <c r="P426" s="35"/>
      <c r="Q426" s="35"/>
      <c r="R426" s="35"/>
      <c r="S426" s="35"/>
      <c r="T426" s="47"/>
      <c r="U426" s="47"/>
      <c r="V426" s="47"/>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133"/>
      <c r="BJ426" s="133"/>
      <c r="BK426" s="35"/>
      <c r="BL426" s="266"/>
      <c r="BM426" s="35"/>
      <c r="BN426" s="35"/>
      <c r="BO426" s="35"/>
      <c r="BP426" s="35"/>
      <c r="BQ426" s="35"/>
      <c r="BR426" s="35"/>
      <c r="BS426" s="35"/>
      <c r="BT426" s="35"/>
      <c r="BU426" s="35"/>
      <c r="BV426" s="35"/>
      <c r="BW426" s="35"/>
      <c r="BX426" s="35"/>
      <c r="BY426" s="35"/>
      <c r="BZ426" s="287"/>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T426" s="20" t="s">
        <v>839</v>
      </c>
      <c r="EU426" s="20" t="s">
        <v>837</v>
      </c>
    </row>
    <row r="427" spans="1:151" ht="12" hidden="1" customHeight="1">
      <c r="A427" s="35"/>
      <c r="B427" s="47"/>
      <c r="C427" s="35"/>
      <c r="D427" s="47"/>
      <c r="E427" s="47"/>
      <c r="F427" s="47"/>
      <c r="G427" s="47"/>
      <c r="H427" s="47"/>
      <c r="I427" s="47"/>
      <c r="J427" s="47"/>
      <c r="K427" s="47"/>
      <c r="L427" s="47"/>
      <c r="M427" s="35"/>
      <c r="N427" s="35"/>
      <c r="O427" s="35"/>
      <c r="P427" s="35"/>
      <c r="Q427" s="35"/>
      <c r="R427" s="35"/>
      <c r="S427" s="35"/>
      <c r="T427" s="47"/>
      <c r="U427" s="47"/>
      <c r="V427" s="47"/>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133"/>
      <c r="BJ427" s="133"/>
      <c r="BK427" s="35"/>
      <c r="BL427" s="266"/>
      <c r="BM427" s="35"/>
      <c r="BN427" s="35"/>
      <c r="BO427" s="35"/>
      <c r="BP427" s="35"/>
      <c r="BQ427" s="35"/>
      <c r="BR427" s="35"/>
      <c r="BS427" s="35"/>
      <c r="BT427" s="35"/>
      <c r="BU427" s="35"/>
      <c r="BV427" s="35"/>
      <c r="BW427" s="35"/>
      <c r="BX427" s="35"/>
      <c r="BY427" s="35"/>
      <c r="BZ427" s="287"/>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T427" s="20" t="s">
        <v>840</v>
      </c>
      <c r="EU427" s="20" t="s">
        <v>838</v>
      </c>
    </row>
    <row r="428" spans="1:151" ht="12" hidden="1" customHeight="1">
      <c r="A428" s="35"/>
      <c r="B428" s="47"/>
      <c r="C428" s="35"/>
      <c r="D428" s="47"/>
      <c r="E428" s="47"/>
      <c r="F428" s="47"/>
      <c r="G428" s="47"/>
      <c r="H428" s="47"/>
      <c r="I428" s="47"/>
      <c r="J428" s="47"/>
      <c r="K428" s="47"/>
      <c r="L428" s="47"/>
      <c r="M428" s="35"/>
      <c r="N428" s="35"/>
      <c r="O428" s="35"/>
      <c r="P428" s="35"/>
      <c r="Q428" s="35"/>
      <c r="R428" s="35"/>
      <c r="S428" s="35"/>
      <c r="T428" s="47"/>
      <c r="U428" s="47"/>
      <c r="V428" s="47"/>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133"/>
      <c r="BJ428" s="133"/>
      <c r="BK428" s="35"/>
      <c r="BL428" s="266"/>
      <c r="BM428" s="35"/>
      <c r="BN428" s="35"/>
      <c r="BO428" s="35"/>
      <c r="BP428" s="35"/>
      <c r="BQ428" s="35"/>
      <c r="BR428" s="35"/>
      <c r="BS428" s="35"/>
      <c r="BT428" s="35"/>
      <c r="BU428" s="35"/>
      <c r="BV428" s="35"/>
      <c r="BW428" s="35"/>
      <c r="BX428" s="35"/>
      <c r="BY428" s="35"/>
      <c r="BZ428" s="287"/>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T428" s="20" t="s">
        <v>841</v>
      </c>
      <c r="EU428" s="20" t="s">
        <v>839</v>
      </c>
    </row>
    <row r="429" spans="1:151" ht="12" hidden="1" customHeight="1">
      <c r="A429" s="35"/>
      <c r="B429" s="47"/>
      <c r="C429" s="35"/>
      <c r="D429" s="47"/>
      <c r="E429" s="47"/>
      <c r="F429" s="47"/>
      <c r="G429" s="47"/>
      <c r="H429" s="47"/>
      <c r="I429" s="47"/>
      <c r="J429" s="47"/>
      <c r="K429" s="47"/>
      <c r="L429" s="47"/>
      <c r="M429" s="35"/>
      <c r="N429" s="35"/>
      <c r="O429" s="35"/>
      <c r="P429" s="35"/>
      <c r="Q429" s="35"/>
      <c r="R429" s="35"/>
      <c r="S429" s="35"/>
      <c r="T429" s="47"/>
      <c r="U429" s="47"/>
      <c r="V429" s="47"/>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133"/>
      <c r="BJ429" s="133"/>
      <c r="BK429" s="35"/>
      <c r="BL429" s="266"/>
      <c r="BM429" s="35"/>
      <c r="BN429" s="35"/>
      <c r="BO429" s="35"/>
      <c r="BP429" s="35"/>
      <c r="BQ429" s="35"/>
      <c r="BR429" s="35"/>
      <c r="BS429" s="35"/>
      <c r="BT429" s="35"/>
      <c r="BU429" s="35"/>
      <c r="BV429" s="35"/>
      <c r="BW429" s="35"/>
      <c r="BX429" s="35"/>
      <c r="BY429" s="35"/>
      <c r="BZ429" s="287"/>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T429" s="20" t="s">
        <v>842</v>
      </c>
      <c r="EU429" s="20" t="s">
        <v>840</v>
      </c>
    </row>
    <row r="430" spans="1:151" ht="12" hidden="1" customHeight="1">
      <c r="A430" s="35"/>
      <c r="B430" s="47"/>
      <c r="C430" s="35"/>
      <c r="D430" s="47"/>
      <c r="E430" s="47"/>
      <c r="F430" s="47"/>
      <c r="G430" s="47"/>
      <c r="H430" s="47"/>
      <c r="I430" s="47"/>
      <c r="J430" s="47"/>
      <c r="K430" s="47"/>
      <c r="L430" s="47"/>
      <c r="M430" s="35"/>
      <c r="N430" s="35"/>
      <c r="O430" s="35"/>
      <c r="P430" s="35"/>
      <c r="Q430" s="35"/>
      <c r="R430" s="35"/>
      <c r="S430" s="35"/>
      <c r="T430" s="47"/>
      <c r="U430" s="47"/>
      <c r="V430" s="47"/>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133"/>
      <c r="BJ430" s="133"/>
      <c r="BK430" s="35"/>
      <c r="BL430" s="266"/>
      <c r="BM430" s="35"/>
      <c r="BN430" s="35"/>
      <c r="BO430" s="35"/>
      <c r="BP430" s="35"/>
      <c r="BQ430" s="35"/>
      <c r="BR430" s="35"/>
      <c r="BS430" s="35"/>
      <c r="BT430" s="35"/>
      <c r="BU430" s="35"/>
      <c r="BV430" s="35"/>
      <c r="BW430" s="35"/>
      <c r="BX430" s="35"/>
      <c r="BY430" s="35"/>
      <c r="BZ430" s="287"/>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c r="EK430" s="35"/>
      <c r="EL430" s="35"/>
      <c r="ET430" s="20" t="s">
        <v>843</v>
      </c>
      <c r="EU430" s="20" t="s">
        <v>841</v>
      </c>
    </row>
    <row r="431" spans="1:151" ht="12" hidden="1" customHeight="1">
      <c r="A431" s="35"/>
      <c r="B431" s="47"/>
      <c r="C431" s="35"/>
      <c r="D431" s="47"/>
      <c r="E431" s="47"/>
      <c r="F431" s="47"/>
      <c r="G431" s="47"/>
      <c r="H431" s="47"/>
      <c r="I431" s="47"/>
      <c r="J431" s="47"/>
      <c r="K431" s="47"/>
      <c r="L431" s="47"/>
      <c r="M431" s="35"/>
      <c r="N431" s="35"/>
      <c r="O431" s="35"/>
      <c r="P431" s="35"/>
      <c r="Q431" s="35"/>
      <c r="R431" s="35"/>
      <c r="S431" s="35"/>
      <c r="T431" s="47"/>
      <c r="U431" s="47"/>
      <c r="V431" s="47"/>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133"/>
      <c r="BJ431" s="133"/>
      <c r="BK431" s="35"/>
      <c r="BL431" s="266"/>
      <c r="BM431" s="35"/>
      <c r="BN431" s="35"/>
      <c r="BO431" s="35"/>
      <c r="BP431" s="35"/>
      <c r="BQ431" s="35"/>
      <c r="BR431" s="35"/>
      <c r="BS431" s="35"/>
      <c r="BT431" s="35"/>
      <c r="BU431" s="35"/>
      <c r="BV431" s="35"/>
      <c r="BW431" s="35"/>
      <c r="BX431" s="35"/>
      <c r="BY431" s="35"/>
      <c r="BZ431" s="287"/>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c r="DO431" s="35"/>
      <c r="DP431" s="35"/>
      <c r="DQ431" s="35"/>
      <c r="DR431" s="35"/>
      <c r="DS431" s="35"/>
      <c r="DT431" s="35"/>
      <c r="DU431" s="35"/>
      <c r="DV431" s="35"/>
      <c r="DW431" s="35"/>
      <c r="DX431" s="35"/>
      <c r="DY431" s="35"/>
      <c r="DZ431" s="35"/>
      <c r="EA431" s="35"/>
      <c r="EB431" s="35"/>
      <c r="EC431" s="35"/>
      <c r="ED431" s="35"/>
      <c r="EE431" s="35"/>
      <c r="EF431" s="35"/>
      <c r="EG431" s="35"/>
      <c r="EH431" s="35"/>
      <c r="EI431" s="35"/>
      <c r="EJ431" s="35"/>
      <c r="EK431" s="35"/>
      <c r="EL431" s="35"/>
      <c r="ET431" s="20" t="s">
        <v>844</v>
      </c>
      <c r="EU431" s="20" t="s">
        <v>842</v>
      </c>
    </row>
    <row r="432" spans="1:151" ht="12" hidden="1" customHeight="1">
      <c r="A432" s="35"/>
      <c r="B432" s="47"/>
      <c r="C432" s="35"/>
      <c r="D432" s="47"/>
      <c r="E432" s="47"/>
      <c r="F432" s="47"/>
      <c r="G432" s="47"/>
      <c r="H432" s="47"/>
      <c r="I432" s="47"/>
      <c r="J432" s="47"/>
      <c r="K432" s="47"/>
      <c r="L432" s="47"/>
      <c r="M432" s="35"/>
      <c r="N432" s="35"/>
      <c r="O432" s="35"/>
      <c r="P432" s="35"/>
      <c r="Q432" s="35"/>
      <c r="R432" s="35"/>
      <c r="S432" s="35"/>
      <c r="T432" s="47"/>
      <c r="U432" s="47"/>
      <c r="V432" s="47"/>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133"/>
      <c r="BJ432" s="133"/>
      <c r="BK432" s="35"/>
      <c r="BL432" s="266"/>
      <c r="BM432" s="35"/>
      <c r="BN432" s="35"/>
      <c r="BO432" s="35"/>
      <c r="BP432" s="35"/>
      <c r="BQ432" s="35"/>
      <c r="BR432" s="35"/>
      <c r="BS432" s="35"/>
      <c r="BT432" s="35"/>
      <c r="BU432" s="35"/>
      <c r="BV432" s="35"/>
      <c r="BW432" s="35"/>
      <c r="BX432" s="35"/>
      <c r="BY432" s="35"/>
      <c r="BZ432" s="287"/>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c r="EK432" s="35"/>
      <c r="EL432" s="35"/>
      <c r="ET432" s="20" t="s">
        <v>845</v>
      </c>
      <c r="EU432" s="20" t="s">
        <v>843</v>
      </c>
    </row>
    <row r="433" spans="1:151" ht="12" hidden="1" customHeight="1">
      <c r="A433" s="35"/>
      <c r="B433" s="47"/>
      <c r="C433" s="35"/>
      <c r="D433" s="47"/>
      <c r="E433" s="47"/>
      <c r="F433" s="47"/>
      <c r="G433" s="47"/>
      <c r="H433" s="47"/>
      <c r="I433" s="47"/>
      <c r="J433" s="47"/>
      <c r="K433" s="47"/>
      <c r="L433" s="47"/>
      <c r="M433" s="35"/>
      <c r="N433" s="35"/>
      <c r="O433" s="35"/>
      <c r="P433" s="35"/>
      <c r="Q433" s="35"/>
      <c r="R433" s="35"/>
      <c r="S433" s="35"/>
      <c r="T433" s="47"/>
      <c r="U433" s="47"/>
      <c r="V433" s="47"/>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133"/>
      <c r="BJ433" s="133"/>
      <c r="BK433" s="35"/>
      <c r="BL433" s="266"/>
      <c r="BM433" s="35"/>
      <c r="BN433" s="35"/>
      <c r="BO433" s="35"/>
      <c r="BP433" s="35"/>
      <c r="BQ433" s="35"/>
      <c r="BR433" s="35"/>
      <c r="BS433" s="35"/>
      <c r="BT433" s="35"/>
      <c r="BU433" s="35"/>
      <c r="BV433" s="35"/>
      <c r="BW433" s="35"/>
      <c r="BX433" s="35"/>
      <c r="BY433" s="35"/>
      <c r="BZ433" s="287"/>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T433" s="20" t="s">
        <v>846</v>
      </c>
      <c r="EU433" s="20" t="s">
        <v>844</v>
      </c>
    </row>
    <row r="434" spans="1:151" ht="12" hidden="1" customHeight="1">
      <c r="A434" s="35"/>
      <c r="B434" s="47"/>
      <c r="C434" s="35"/>
      <c r="D434" s="47"/>
      <c r="E434" s="47"/>
      <c r="F434" s="47"/>
      <c r="G434" s="47"/>
      <c r="H434" s="47"/>
      <c r="I434" s="47"/>
      <c r="J434" s="47"/>
      <c r="K434" s="47"/>
      <c r="L434" s="47"/>
      <c r="M434" s="35"/>
      <c r="N434" s="35"/>
      <c r="O434" s="35"/>
      <c r="P434" s="35"/>
      <c r="Q434" s="35"/>
      <c r="R434" s="35"/>
      <c r="S434" s="35"/>
      <c r="T434" s="47"/>
      <c r="U434" s="47"/>
      <c r="V434" s="47"/>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133"/>
      <c r="BJ434" s="133"/>
      <c r="BK434" s="35"/>
      <c r="BL434" s="266"/>
      <c r="BM434" s="35"/>
      <c r="BN434" s="35"/>
      <c r="BO434" s="35"/>
      <c r="BP434" s="35"/>
      <c r="BQ434" s="35"/>
      <c r="BR434" s="35"/>
      <c r="BS434" s="35"/>
      <c r="BT434" s="35"/>
      <c r="BU434" s="35"/>
      <c r="BV434" s="35"/>
      <c r="BW434" s="35"/>
      <c r="BX434" s="35"/>
      <c r="BY434" s="35"/>
      <c r="BZ434" s="287"/>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T434" s="20" t="s">
        <v>847</v>
      </c>
      <c r="EU434" s="20" t="s">
        <v>845</v>
      </c>
    </row>
    <row r="435" spans="1:151" ht="12" hidden="1" customHeight="1">
      <c r="A435" s="35"/>
      <c r="B435" s="47"/>
      <c r="C435" s="35"/>
      <c r="D435" s="47"/>
      <c r="E435" s="47"/>
      <c r="F435" s="47"/>
      <c r="G435" s="47"/>
      <c r="H435" s="47"/>
      <c r="I435" s="47"/>
      <c r="J435" s="47"/>
      <c r="K435" s="47"/>
      <c r="L435" s="47"/>
      <c r="M435" s="35"/>
      <c r="N435" s="35"/>
      <c r="O435" s="35"/>
      <c r="P435" s="35"/>
      <c r="Q435" s="35"/>
      <c r="R435" s="35"/>
      <c r="S435" s="35"/>
      <c r="T435" s="47"/>
      <c r="U435" s="47"/>
      <c r="V435" s="47"/>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133"/>
      <c r="BJ435" s="133"/>
      <c r="BK435" s="35"/>
      <c r="BL435" s="266"/>
      <c r="BM435" s="35"/>
      <c r="BN435" s="35"/>
      <c r="BO435" s="35"/>
      <c r="BP435" s="35"/>
      <c r="BQ435" s="35"/>
      <c r="BR435" s="35"/>
      <c r="BS435" s="35"/>
      <c r="BT435" s="35"/>
      <c r="BU435" s="35"/>
      <c r="BV435" s="35"/>
      <c r="BW435" s="35"/>
      <c r="BX435" s="35"/>
      <c r="BY435" s="35"/>
      <c r="BZ435" s="287"/>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T435" s="20" t="s">
        <v>848</v>
      </c>
      <c r="EU435" s="20" t="s">
        <v>846</v>
      </c>
    </row>
    <row r="436" spans="1:151" ht="12" hidden="1" customHeight="1">
      <c r="A436" s="35"/>
      <c r="B436" s="47"/>
      <c r="C436" s="35"/>
      <c r="D436" s="47"/>
      <c r="E436" s="47"/>
      <c r="F436" s="47"/>
      <c r="G436" s="47"/>
      <c r="H436" s="47"/>
      <c r="I436" s="47"/>
      <c r="J436" s="47"/>
      <c r="K436" s="47"/>
      <c r="L436" s="47"/>
      <c r="M436" s="35"/>
      <c r="N436" s="35"/>
      <c r="O436" s="35"/>
      <c r="P436" s="35"/>
      <c r="Q436" s="35"/>
      <c r="R436" s="35"/>
      <c r="S436" s="35"/>
      <c r="T436" s="47"/>
      <c r="U436" s="47"/>
      <c r="V436" s="47"/>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133"/>
      <c r="BJ436" s="133"/>
      <c r="BK436" s="35"/>
      <c r="BL436" s="266"/>
      <c r="BM436" s="35"/>
      <c r="BN436" s="35"/>
      <c r="BO436" s="35"/>
      <c r="BP436" s="35"/>
      <c r="BQ436" s="35"/>
      <c r="BR436" s="35"/>
      <c r="BS436" s="35"/>
      <c r="BT436" s="35"/>
      <c r="BU436" s="35"/>
      <c r="BV436" s="35"/>
      <c r="BW436" s="35"/>
      <c r="BX436" s="35"/>
      <c r="BY436" s="35"/>
      <c r="BZ436" s="287"/>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T436" s="20" t="s">
        <v>849</v>
      </c>
      <c r="EU436" s="20" t="s">
        <v>847</v>
      </c>
    </row>
    <row r="437" spans="1:151" ht="12" hidden="1" customHeight="1">
      <c r="A437" s="35"/>
      <c r="B437" s="47"/>
      <c r="C437" s="35"/>
      <c r="D437" s="47"/>
      <c r="E437" s="47"/>
      <c r="F437" s="47"/>
      <c r="G437" s="47"/>
      <c r="H437" s="47"/>
      <c r="I437" s="47"/>
      <c r="J437" s="47"/>
      <c r="K437" s="47"/>
      <c r="L437" s="47"/>
      <c r="M437" s="35"/>
      <c r="N437" s="35"/>
      <c r="O437" s="35"/>
      <c r="P437" s="35"/>
      <c r="Q437" s="35"/>
      <c r="R437" s="35"/>
      <c r="S437" s="35"/>
      <c r="T437" s="47"/>
      <c r="U437" s="47"/>
      <c r="V437" s="47"/>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133"/>
      <c r="BJ437" s="133"/>
      <c r="BK437" s="35"/>
      <c r="BL437" s="266"/>
      <c r="BM437" s="35"/>
      <c r="BN437" s="35"/>
      <c r="BO437" s="35"/>
      <c r="BP437" s="35"/>
      <c r="BQ437" s="35"/>
      <c r="BR437" s="35"/>
      <c r="BS437" s="35"/>
      <c r="BT437" s="35"/>
      <c r="BU437" s="35"/>
      <c r="BV437" s="35"/>
      <c r="BW437" s="35"/>
      <c r="BX437" s="35"/>
      <c r="BY437" s="35"/>
      <c r="BZ437" s="287"/>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T437" s="20" t="s">
        <v>850</v>
      </c>
      <c r="EU437" s="20" t="s">
        <v>848</v>
      </c>
    </row>
    <row r="438" spans="1:151" ht="12" hidden="1" customHeight="1">
      <c r="A438" s="35"/>
      <c r="B438" s="47"/>
      <c r="C438" s="35"/>
      <c r="D438" s="47"/>
      <c r="E438" s="47"/>
      <c r="F438" s="47"/>
      <c r="G438" s="47"/>
      <c r="H438" s="47"/>
      <c r="I438" s="47"/>
      <c r="J438" s="47"/>
      <c r="K438" s="47"/>
      <c r="L438" s="47"/>
      <c r="M438" s="35"/>
      <c r="N438" s="35"/>
      <c r="O438" s="35"/>
      <c r="P438" s="35"/>
      <c r="Q438" s="35"/>
      <c r="R438" s="35"/>
      <c r="S438" s="35"/>
      <c r="T438" s="47"/>
      <c r="U438" s="47"/>
      <c r="V438" s="47"/>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133"/>
      <c r="BJ438" s="133"/>
      <c r="BK438" s="35"/>
      <c r="BL438" s="266"/>
      <c r="BM438" s="35"/>
      <c r="BN438" s="35"/>
      <c r="BO438" s="35"/>
      <c r="BP438" s="35"/>
      <c r="BQ438" s="35"/>
      <c r="BR438" s="35"/>
      <c r="BS438" s="35"/>
      <c r="BT438" s="35"/>
      <c r="BU438" s="35"/>
      <c r="BV438" s="35"/>
      <c r="BW438" s="35"/>
      <c r="BX438" s="35"/>
      <c r="BY438" s="35"/>
      <c r="BZ438" s="287"/>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T438" s="20" t="s">
        <v>586</v>
      </c>
      <c r="EU438" s="20" t="s">
        <v>849</v>
      </c>
    </row>
    <row r="439" spans="1:151" ht="12" hidden="1" customHeight="1">
      <c r="A439" s="35"/>
      <c r="B439" s="47"/>
      <c r="C439" s="35"/>
      <c r="D439" s="47"/>
      <c r="E439" s="47"/>
      <c r="F439" s="47"/>
      <c r="G439" s="47"/>
      <c r="H439" s="47"/>
      <c r="I439" s="47"/>
      <c r="J439" s="47"/>
      <c r="K439" s="47"/>
      <c r="L439" s="47"/>
      <c r="M439" s="35"/>
      <c r="N439" s="35"/>
      <c r="O439" s="35"/>
      <c r="P439" s="35"/>
      <c r="Q439" s="35"/>
      <c r="R439" s="35"/>
      <c r="S439" s="35"/>
      <c r="T439" s="47"/>
      <c r="U439" s="47"/>
      <c r="V439" s="47"/>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133"/>
      <c r="BJ439" s="133"/>
      <c r="BK439" s="35"/>
      <c r="BL439" s="266"/>
      <c r="BM439" s="35"/>
      <c r="BN439" s="35"/>
      <c r="BO439" s="35"/>
      <c r="BP439" s="35"/>
      <c r="BQ439" s="35"/>
      <c r="BR439" s="35"/>
      <c r="BS439" s="35"/>
      <c r="BT439" s="35"/>
      <c r="BU439" s="35"/>
      <c r="BV439" s="35"/>
      <c r="BW439" s="35"/>
      <c r="BX439" s="35"/>
      <c r="BY439" s="35"/>
      <c r="BZ439" s="287"/>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T439" s="20" t="s">
        <v>851</v>
      </c>
      <c r="EU439" s="20" t="s">
        <v>850</v>
      </c>
    </row>
    <row r="440" spans="1:151" ht="12" hidden="1" customHeight="1">
      <c r="A440" s="35"/>
      <c r="B440" s="47"/>
      <c r="C440" s="35"/>
      <c r="D440" s="47"/>
      <c r="E440" s="47"/>
      <c r="F440" s="47"/>
      <c r="G440" s="47"/>
      <c r="H440" s="47"/>
      <c r="I440" s="47"/>
      <c r="J440" s="47"/>
      <c r="K440" s="47"/>
      <c r="L440" s="47"/>
      <c r="M440" s="35"/>
      <c r="N440" s="35"/>
      <c r="O440" s="35"/>
      <c r="P440" s="35"/>
      <c r="Q440" s="35"/>
      <c r="R440" s="35"/>
      <c r="S440" s="35"/>
      <c r="T440" s="47"/>
      <c r="U440" s="47"/>
      <c r="V440" s="47"/>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133"/>
      <c r="BJ440" s="133"/>
      <c r="BK440" s="35"/>
      <c r="BL440" s="266"/>
      <c r="BM440" s="35"/>
      <c r="BN440" s="35"/>
      <c r="BO440" s="35"/>
      <c r="BP440" s="35"/>
      <c r="BQ440" s="35"/>
      <c r="BR440" s="35"/>
      <c r="BS440" s="35"/>
      <c r="BT440" s="35"/>
      <c r="BU440" s="35"/>
      <c r="BV440" s="35"/>
      <c r="BW440" s="35"/>
      <c r="BX440" s="35"/>
      <c r="BY440" s="35"/>
      <c r="BZ440" s="287"/>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T440" s="20" t="s">
        <v>852</v>
      </c>
      <c r="EU440" s="20" t="s">
        <v>586</v>
      </c>
    </row>
    <row r="441" spans="1:151" ht="12" hidden="1" customHeight="1">
      <c r="A441" s="35"/>
      <c r="B441" s="47"/>
      <c r="C441" s="35"/>
      <c r="D441" s="47"/>
      <c r="E441" s="47"/>
      <c r="F441" s="47"/>
      <c r="G441" s="47"/>
      <c r="H441" s="47"/>
      <c r="I441" s="47"/>
      <c r="J441" s="47"/>
      <c r="K441" s="47"/>
      <c r="L441" s="47"/>
      <c r="M441" s="35"/>
      <c r="N441" s="35"/>
      <c r="O441" s="35"/>
      <c r="P441" s="35"/>
      <c r="Q441" s="35"/>
      <c r="R441" s="35"/>
      <c r="S441" s="35"/>
      <c r="T441" s="47"/>
      <c r="U441" s="47"/>
      <c r="V441" s="47"/>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133"/>
      <c r="BJ441" s="133"/>
      <c r="BK441" s="35"/>
      <c r="BL441" s="266"/>
      <c r="BM441" s="35"/>
      <c r="BN441" s="35"/>
      <c r="BO441" s="35"/>
      <c r="BP441" s="35"/>
      <c r="BQ441" s="35"/>
      <c r="BR441" s="35"/>
      <c r="BS441" s="35"/>
      <c r="BT441" s="35"/>
      <c r="BU441" s="35"/>
      <c r="BV441" s="35"/>
      <c r="BW441" s="35"/>
      <c r="BX441" s="35"/>
      <c r="BY441" s="35"/>
      <c r="BZ441" s="287"/>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T441" s="20" t="s">
        <v>853</v>
      </c>
      <c r="EU441" s="20" t="s">
        <v>851</v>
      </c>
    </row>
    <row r="442" spans="1:151" ht="12" hidden="1" customHeight="1">
      <c r="A442" s="35"/>
      <c r="B442" s="47"/>
      <c r="C442" s="35"/>
      <c r="D442" s="47"/>
      <c r="E442" s="47"/>
      <c r="F442" s="47"/>
      <c r="G442" s="47"/>
      <c r="H442" s="47"/>
      <c r="I442" s="47"/>
      <c r="J442" s="47"/>
      <c r="K442" s="47"/>
      <c r="L442" s="47"/>
      <c r="M442" s="35"/>
      <c r="N442" s="35"/>
      <c r="O442" s="35"/>
      <c r="P442" s="35"/>
      <c r="Q442" s="35"/>
      <c r="R442" s="35"/>
      <c r="S442" s="35"/>
      <c r="T442" s="47"/>
      <c r="U442" s="47"/>
      <c r="V442" s="47"/>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133"/>
      <c r="BJ442" s="133"/>
      <c r="BK442" s="35"/>
      <c r="BL442" s="266"/>
      <c r="BM442" s="35"/>
      <c r="BN442" s="35"/>
      <c r="BO442" s="35"/>
      <c r="BP442" s="35"/>
      <c r="BQ442" s="35"/>
      <c r="BR442" s="35"/>
      <c r="BS442" s="35"/>
      <c r="BT442" s="35"/>
      <c r="BU442" s="35"/>
      <c r="BV442" s="35"/>
      <c r="BW442" s="35"/>
      <c r="BX442" s="35"/>
      <c r="BY442" s="35"/>
      <c r="BZ442" s="287"/>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T442" s="20" t="s">
        <v>854</v>
      </c>
      <c r="EU442" s="20" t="s">
        <v>852</v>
      </c>
    </row>
    <row r="443" spans="1:151" ht="12" hidden="1" customHeight="1">
      <c r="A443" s="35"/>
      <c r="B443" s="47"/>
      <c r="C443" s="35"/>
      <c r="D443" s="47"/>
      <c r="E443" s="47"/>
      <c r="F443" s="47"/>
      <c r="G443" s="47"/>
      <c r="H443" s="47"/>
      <c r="I443" s="47"/>
      <c r="J443" s="47"/>
      <c r="K443" s="47"/>
      <c r="L443" s="47"/>
      <c r="M443" s="35"/>
      <c r="N443" s="35"/>
      <c r="O443" s="35"/>
      <c r="P443" s="35"/>
      <c r="Q443" s="35"/>
      <c r="R443" s="35"/>
      <c r="S443" s="35"/>
      <c r="T443" s="47"/>
      <c r="U443" s="47"/>
      <c r="V443" s="47"/>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133"/>
      <c r="BJ443" s="133"/>
      <c r="BK443" s="35"/>
      <c r="BL443" s="266"/>
      <c r="BM443" s="35"/>
      <c r="BN443" s="35"/>
      <c r="BO443" s="35"/>
      <c r="BP443" s="35"/>
      <c r="BQ443" s="35"/>
      <c r="BR443" s="35"/>
      <c r="BS443" s="35"/>
      <c r="BT443" s="35"/>
      <c r="BU443" s="35"/>
      <c r="BV443" s="35"/>
      <c r="BW443" s="35"/>
      <c r="BX443" s="35"/>
      <c r="BY443" s="35"/>
      <c r="BZ443" s="287"/>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T443" s="20" t="s">
        <v>855</v>
      </c>
      <c r="EU443" s="20" t="s">
        <v>853</v>
      </c>
    </row>
    <row r="444" spans="1:151" ht="12" hidden="1" customHeight="1">
      <c r="A444" s="35"/>
      <c r="B444" s="47"/>
      <c r="C444" s="35"/>
      <c r="D444" s="47"/>
      <c r="E444" s="47"/>
      <c r="F444" s="47"/>
      <c r="G444" s="47"/>
      <c r="H444" s="47"/>
      <c r="I444" s="47"/>
      <c r="J444" s="47"/>
      <c r="K444" s="47"/>
      <c r="L444" s="47"/>
      <c r="M444" s="35"/>
      <c r="N444" s="35"/>
      <c r="O444" s="35"/>
      <c r="P444" s="35"/>
      <c r="Q444" s="35"/>
      <c r="R444" s="35"/>
      <c r="S444" s="35"/>
      <c r="T444" s="47"/>
      <c r="U444" s="47"/>
      <c r="V444" s="47"/>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133"/>
      <c r="BJ444" s="133"/>
      <c r="BK444" s="35"/>
      <c r="BL444" s="266"/>
      <c r="BM444" s="35"/>
      <c r="BN444" s="35"/>
      <c r="BO444" s="35"/>
      <c r="BP444" s="35"/>
      <c r="BQ444" s="35"/>
      <c r="BR444" s="35"/>
      <c r="BS444" s="35"/>
      <c r="BT444" s="35"/>
      <c r="BU444" s="35"/>
      <c r="BV444" s="35"/>
      <c r="BW444" s="35"/>
      <c r="BX444" s="35"/>
      <c r="BY444" s="35"/>
      <c r="BZ444" s="287"/>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T444" s="20" t="s">
        <v>856</v>
      </c>
      <c r="EU444" s="20" t="s">
        <v>854</v>
      </c>
    </row>
    <row r="445" spans="1:151" ht="12" hidden="1" customHeight="1">
      <c r="A445" s="35"/>
      <c r="B445" s="47"/>
      <c r="C445" s="35"/>
      <c r="D445" s="47"/>
      <c r="E445" s="47"/>
      <c r="F445" s="47"/>
      <c r="G445" s="47"/>
      <c r="H445" s="47"/>
      <c r="I445" s="47"/>
      <c r="J445" s="47"/>
      <c r="K445" s="47"/>
      <c r="L445" s="47"/>
      <c r="M445" s="35"/>
      <c r="N445" s="35"/>
      <c r="O445" s="35"/>
      <c r="P445" s="35"/>
      <c r="Q445" s="35"/>
      <c r="R445" s="35"/>
      <c r="S445" s="35"/>
      <c r="T445" s="47"/>
      <c r="U445" s="47"/>
      <c r="V445" s="47"/>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133"/>
      <c r="BJ445" s="133"/>
      <c r="BK445" s="35"/>
      <c r="BL445" s="266"/>
      <c r="BM445" s="35"/>
      <c r="BN445" s="35"/>
      <c r="BO445" s="35"/>
      <c r="BP445" s="35"/>
      <c r="BQ445" s="35"/>
      <c r="BR445" s="35"/>
      <c r="BS445" s="35"/>
      <c r="BT445" s="35"/>
      <c r="BU445" s="35"/>
      <c r="BV445" s="35"/>
      <c r="BW445" s="35"/>
      <c r="BX445" s="35"/>
      <c r="BY445" s="35"/>
      <c r="BZ445" s="287"/>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T445" s="20" t="s">
        <v>857</v>
      </c>
      <c r="EU445" s="20" t="s">
        <v>855</v>
      </c>
    </row>
    <row r="446" spans="1:151" ht="12" hidden="1" customHeight="1">
      <c r="A446" s="35"/>
      <c r="B446" s="47"/>
      <c r="C446" s="35"/>
      <c r="D446" s="47"/>
      <c r="E446" s="47"/>
      <c r="F446" s="47"/>
      <c r="G446" s="47"/>
      <c r="H446" s="47"/>
      <c r="I446" s="47"/>
      <c r="J446" s="47"/>
      <c r="K446" s="47"/>
      <c r="L446" s="47"/>
      <c r="M446" s="35"/>
      <c r="N446" s="35"/>
      <c r="O446" s="35"/>
      <c r="P446" s="35"/>
      <c r="Q446" s="35"/>
      <c r="R446" s="35"/>
      <c r="S446" s="35"/>
      <c r="T446" s="47"/>
      <c r="U446" s="47"/>
      <c r="V446" s="47"/>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133"/>
      <c r="BJ446" s="133"/>
      <c r="BK446" s="35"/>
      <c r="BL446" s="266"/>
      <c r="BM446" s="35"/>
      <c r="BN446" s="35"/>
      <c r="BO446" s="35"/>
      <c r="BP446" s="35"/>
      <c r="BQ446" s="35"/>
      <c r="BR446" s="35"/>
      <c r="BS446" s="35"/>
      <c r="BT446" s="35"/>
      <c r="BU446" s="35"/>
      <c r="BV446" s="35"/>
      <c r="BW446" s="35"/>
      <c r="BX446" s="35"/>
      <c r="BY446" s="35"/>
      <c r="BZ446" s="287"/>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T446" s="20" t="s">
        <v>858</v>
      </c>
      <c r="EU446" s="20" t="s">
        <v>856</v>
      </c>
    </row>
    <row r="447" spans="1:151" ht="12" hidden="1" customHeight="1">
      <c r="A447" s="35"/>
      <c r="B447" s="47"/>
      <c r="C447" s="35"/>
      <c r="D447" s="47"/>
      <c r="E447" s="47"/>
      <c r="F447" s="47"/>
      <c r="G447" s="47"/>
      <c r="H447" s="47"/>
      <c r="I447" s="47"/>
      <c r="J447" s="47"/>
      <c r="K447" s="47"/>
      <c r="L447" s="47"/>
      <c r="M447" s="35"/>
      <c r="N447" s="35"/>
      <c r="O447" s="35"/>
      <c r="P447" s="35"/>
      <c r="Q447" s="35"/>
      <c r="R447" s="35"/>
      <c r="S447" s="35"/>
      <c r="T447" s="47"/>
      <c r="U447" s="47"/>
      <c r="V447" s="47"/>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133"/>
      <c r="BJ447" s="133"/>
      <c r="BK447" s="35"/>
      <c r="BL447" s="266"/>
      <c r="BM447" s="35"/>
      <c r="BN447" s="35"/>
      <c r="BO447" s="35"/>
      <c r="BP447" s="35"/>
      <c r="BQ447" s="35"/>
      <c r="BR447" s="35"/>
      <c r="BS447" s="35"/>
      <c r="BT447" s="35"/>
      <c r="BU447" s="35"/>
      <c r="BV447" s="35"/>
      <c r="BW447" s="35"/>
      <c r="BX447" s="35"/>
      <c r="BY447" s="35"/>
      <c r="BZ447" s="287"/>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T447" s="20" t="s">
        <v>859</v>
      </c>
      <c r="EU447" s="20" t="s">
        <v>857</v>
      </c>
    </row>
    <row r="448" spans="1:151" ht="12" hidden="1" customHeight="1">
      <c r="A448" s="35"/>
      <c r="B448" s="47"/>
      <c r="C448" s="35"/>
      <c r="D448" s="47"/>
      <c r="E448" s="47"/>
      <c r="F448" s="47"/>
      <c r="G448" s="47"/>
      <c r="H448" s="47"/>
      <c r="I448" s="47"/>
      <c r="J448" s="47"/>
      <c r="K448" s="47"/>
      <c r="L448" s="47"/>
      <c r="M448" s="35"/>
      <c r="N448" s="35"/>
      <c r="O448" s="35"/>
      <c r="P448" s="35"/>
      <c r="Q448" s="35"/>
      <c r="R448" s="35"/>
      <c r="S448" s="35"/>
      <c r="T448" s="47"/>
      <c r="U448" s="47"/>
      <c r="V448" s="47"/>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133"/>
      <c r="BJ448" s="133"/>
      <c r="BK448" s="35"/>
      <c r="BL448" s="266"/>
      <c r="BM448" s="35"/>
      <c r="BN448" s="35"/>
      <c r="BO448" s="35"/>
      <c r="BP448" s="35"/>
      <c r="BQ448" s="35"/>
      <c r="BR448" s="35"/>
      <c r="BS448" s="35"/>
      <c r="BT448" s="35"/>
      <c r="BU448" s="35"/>
      <c r="BV448" s="35"/>
      <c r="BW448" s="35"/>
      <c r="BX448" s="35"/>
      <c r="BY448" s="35"/>
      <c r="BZ448" s="287"/>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T448" s="20" t="s">
        <v>860</v>
      </c>
      <c r="EU448" s="20" t="s">
        <v>858</v>
      </c>
    </row>
    <row r="449" spans="1:151" ht="12" hidden="1" customHeight="1">
      <c r="A449" s="35"/>
      <c r="B449" s="47"/>
      <c r="C449" s="35"/>
      <c r="D449" s="47"/>
      <c r="E449" s="47"/>
      <c r="F449" s="47"/>
      <c r="G449" s="47"/>
      <c r="H449" s="47"/>
      <c r="I449" s="47"/>
      <c r="J449" s="47"/>
      <c r="K449" s="47"/>
      <c r="L449" s="47"/>
      <c r="M449" s="35"/>
      <c r="N449" s="35"/>
      <c r="O449" s="35"/>
      <c r="P449" s="35"/>
      <c r="Q449" s="35"/>
      <c r="R449" s="35"/>
      <c r="S449" s="35"/>
      <c r="T449" s="47"/>
      <c r="U449" s="47"/>
      <c r="V449" s="47"/>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133"/>
      <c r="BJ449" s="133"/>
      <c r="BK449" s="35"/>
      <c r="BL449" s="266"/>
      <c r="BM449" s="35"/>
      <c r="BN449" s="35"/>
      <c r="BO449" s="35"/>
      <c r="BP449" s="35"/>
      <c r="BQ449" s="35"/>
      <c r="BR449" s="35"/>
      <c r="BS449" s="35"/>
      <c r="BT449" s="35"/>
      <c r="BU449" s="35"/>
      <c r="BV449" s="35"/>
      <c r="BW449" s="35"/>
      <c r="BX449" s="35"/>
      <c r="BY449" s="35"/>
      <c r="BZ449" s="287"/>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T449" s="20" t="s">
        <v>861</v>
      </c>
      <c r="EU449" s="20" t="s">
        <v>859</v>
      </c>
    </row>
    <row r="450" spans="1:151" ht="12" hidden="1" customHeight="1">
      <c r="A450" s="35"/>
      <c r="B450" s="47"/>
      <c r="C450" s="35"/>
      <c r="D450" s="47"/>
      <c r="E450" s="47"/>
      <c r="F450" s="47"/>
      <c r="G450" s="47"/>
      <c r="H450" s="47"/>
      <c r="I450" s="47"/>
      <c r="J450" s="47"/>
      <c r="K450" s="47"/>
      <c r="L450" s="47"/>
      <c r="M450" s="35"/>
      <c r="N450" s="35"/>
      <c r="O450" s="35"/>
      <c r="P450" s="35"/>
      <c r="Q450" s="35"/>
      <c r="R450" s="35"/>
      <c r="S450" s="35"/>
      <c r="T450" s="47"/>
      <c r="U450" s="47"/>
      <c r="V450" s="47"/>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133"/>
      <c r="BJ450" s="133"/>
      <c r="BK450" s="35"/>
      <c r="BL450" s="266"/>
      <c r="BM450" s="35"/>
      <c r="BN450" s="35"/>
      <c r="BO450" s="35"/>
      <c r="BP450" s="35"/>
      <c r="BQ450" s="35"/>
      <c r="BR450" s="35"/>
      <c r="BS450" s="35"/>
      <c r="BT450" s="35"/>
      <c r="BU450" s="35"/>
      <c r="BV450" s="35"/>
      <c r="BW450" s="35"/>
      <c r="BX450" s="35"/>
      <c r="BY450" s="35"/>
      <c r="BZ450" s="287"/>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T450" s="20" t="s">
        <v>862</v>
      </c>
      <c r="EU450" s="20" t="s">
        <v>860</v>
      </c>
    </row>
    <row r="451" spans="1:151" ht="12" hidden="1" customHeight="1">
      <c r="A451" s="35"/>
      <c r="B451" s="47"/>
      <c r="C451" s="35"/>
      <c r="D451" s="47"/>
      <c r="E451" s="47"/>
      <c r="F451" s="47"/>
      <c r="G451" s="47"/>
      <c r="H451" s="47"/>
      <c r="I451" s="47"/>
      <c r="J451" s="47"/>
      <c r="K451" s="47"/>
      <c r="L451" s="47"/>
      <c r="M451" s="35"/>
      <c r="N451" s="35"/>
      <c r="O451" s="35"/>
      <c r="P451" s="35"/>
      <c r="Q451" s="35"/>
      <c r="R451" s="35"/>
      <c r="S451" s="35"/>
      <c r="T451" s="47"/>
      <c r="U451" s="47"/>
      <c r="V451" s="47"/>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133"/>
      <c r="BJ451" s="133"/>
      <c r="BK451" s="35"/>
      <c r="BL451" s="266"/>
      <c r="BM451" s="35"/>
      <c r="BN451" s="35"/>
      <c r="BO451" s="35"/>
      <c r="BP451" s="35"/>
      <c r="BQ451" s="35"/>
      <c r="BR451" s="35"/>
      <c r="BS451" s="35"/>
      <c r="BT451" s="35"/>
      <c r="BU451" s="35"/>
      <c r="BV451" s="35"/>
      <c r="BW451" s="35"/>
      <c r="BX451" s="35"/>
      <c r="BY451" s="35"/>
      <c r="BZ451" s="287"/>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T451" s="20" t="s">
        <v>863</v>
      </c>
      <c r="EU451" s="20" t="s">
        <v>861</v>
      </c>
    </row>
    <row r="452" spans="1:151" ht="12" hidden="1" customHeight="1">
      <c r="A452" s="35"/>
      <c r="B452" s="47"/>
      <c r="C452" s="35"/>
      <c r="D452" s="47"/>
      <c r="E452" s="47"/>
      <c r="F452" s="47"/>
      <c r="G452" s="47"/>
      <c r="H452" s="47"/>
      <c r="I452" s="47"/>
      <c r="J452" s="47"/>
      <c r="K452" s="47"/>
      <c r="L452" s="47"/>
      <c r="M452" s="35"/>
      <c r="N452" s="35"/>
      <c r="O452" s="35"/>
      <c r="P452" s="35"/>
      <c r="Q452" s="35"/>
      <c r="R452" s="35"/>
      <c r="S452" s="35"/>
      <c r="T452" s="47"/>
      <c r="U452" s="47"/>
      <c r="V452" s="47"/>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133"/>
      <c r="BJ452" s="133"/>
      <c r="BK452" s="35"/>
      <c r="BL452" s="266"/>
      <c r="BM452" s="35"/>
      <c r="BN452" s="35"/>
      <c r="BO452" s="35"/>
      <c r="BP452" s="35"/>
      <c r="BQ452" s="35"/>
      <c r="BR452" s="35"/>
      <c r="BS452" s="35"/>
      <c r="BT452" s="35"/>
      <c r="BU452" s="35"/>
      <c r="BV452" s="35"/>
      <c r="BW452" s="35"/>
      <c r="BX452" s="35"/>
      <c r="BY452" s="35"/>
      <c r="BZ452" s="287"/>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T452" s="20" t="s">
        <v>864</v>
      </c>
      <c r="EU452" s="20" t="s">
        <v>862</v>
      </c>
    </row>
    <row r="453" spans="1:151" ht="12" hidden="1" customHeight="1">
      <c r="A453" s="35"/>
      <c r="B453" s="47"/>
      <c r="C453" s="35"/>
      <c r="D453" s="47"/>
      <c r="E453" s="47"/>
      <c r="F453" s="47"/>
      <c r="G453" s="47"/>
      <c r="H453" s="47"/>
      <c r="I453" s="47"/>
      <c r="J453" s="47"/>
      <c r="K453" s="47"/>
      <c r="L453" s="47"/>
      <c r="M453" s="35"/>
      <c r="N453" s="35"/>
      <c r="O453" s="35"/>
      <c r="P453" s="35"/>
      <c r="Q453" s="35"/>
      <c r="R453" s="35"/>
      <c r="S453" s="35"/>
      <c r="T453" s="47"/>
      <c r="U453" s="47"/>
      <c r="V453" s="47"/>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133"/>
      <c r="BJ453" s="133"/>
      <c r="BK453" s="35"/>
      <c r="BL453" s="266"/>
      <c r="BM453" s="35"/>
      <c r="BN453" s="35"/>
      <c r="BO453" s="35"/>
      <c r="BP453" s="35"/>
      <c r="BQ453" s="35"/>
      <c r="BR453" s="35"/>
      <c r="BS453" s="35"/>
      <c r="BT453" s="35"/>
      <c r="BU453" s="35"/>
      <c r="BV453" s="35"/>
      <c r="BW453" s="35"/>
      <c r="BX453" s="35"/>
      <c r="BY453" s="35"/>
      <c r="BZ453" s="287"/>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T453" s="20" t="s">
        <v>865</v>
      </c>
      <c r="EU453" s="20" t="s">
        <v>863</v>
      </c>
    </row>
    <row r="454" spans="1:151" ht="12" hidden="1" customHeight="1">
      <c r="A454" s="35"/>
      <c r="B454" s="47"/>
      <c r="C454" s="35"/>
      <c r="D454" s="47"/>
      <c r="E454" s="47"/>
      <c r="F454" s="47"/>
      <c r="G454" s="47"/>
      <c r="H454" s="47"/>
      <c r="I454" s="47"/>
      <c r="J454" s="47"/>
      <c r="K454" s="47"/>
      <c r="L454" s="47"/>
      <c r="M454" s="35"/>
      <c r="N454" s="35"/>
      <c r="O454" s="35"/>
      <c r="P454" s="35"/>
      <c r="Q454" s="35"/>
      <c r="R454" s="35"/>
      <c r="S454" s="35"/>
      <c r="T454" s="47"/>
      <c r="U454" s="47"/>
      <c r="V454" s="47"/>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133"/>
      <c r="BJ454" s="133"/>
      <c r="BK454" s="35"/>
      <c r="BL454" s="266"/>
      <c r="BM454" s="35"/>
      <c r="BN454" s="35"/>
      <c r="BO454" s="35"/>
      <c r="BP454" s="35"/>
      <c r="BQ454" s="35"/>
      <c r="BR454" s="35"/>
      <c r="BS454" s="35"/>
      <c r="BT454" s="35"/>
      <c r="BU454" s="35"/>
      <c r="BV454" s="35"/>
      <c r="BW454" s="35"/>
      <c r="BX454" s="35"/>
      <c r="BY454" s="35"/>
      <c r="BZ454" s="287"/>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T454" s="20" t="s">
        <v>866</v>
      </c>
      <c r="EU454" s="20" t="s">
        <v>864</v>
      </c>
    </row>
    <row r="455" spans="1:151" ht="12" hidden="1" customHeight="1">
      <c r="A455" s="35"/>
      <c r="B455" s="47"/>
      <c r="C455" s="35"/>
      <c r="D455" s="47"/>
      <c r="E455" s="47"/>
      <c r="F455" s="47"/>
      <c r="G455" s="47"/>
      <c r="H455" s="47"/>
      <c r="I455" s="47"/>
      <c r="J455" s="47"/>
      <c r="K455" s="47"/>
      <c r="L455" s="47"/>
      <c r="M455" s="35"/>
      <c r="N455" s="35"/>
      <c r="O455" s="35"/>
      <c r="P455" s="35"/>
      <c r="Q455" s="35"/>
      <c r="R455" s="35"/>
      <c r="S455" s="35"/>
      <c r="T455" s="47"/>
      <c r="U455" s="47"/>
      <c r="V455" s="47"/>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133"/>
      <c r="BJ455" s="133"/>
      <c r="BK455" s="35"/>
      <c r="BL455" s="266"/>
      <c r="BM455" s="35"/>
      <c r="BN455" s="35"/>
      <c r="BO455" s="35"/>
      <c r="BP455" s="35"/>
      <c r="BQ455" s="35"/>
      <c r="BR455" s="35"/>
      <c r="BS455" s="35"/>
      <c r="BT455" s="35"/>
      <c r="BU455" s="35"/>
      <c r="BV455" s="35"/>
      <c r="BW455" s="35"/>
      <c r="BX455" s="35"/>
      <c r="BY455" s="35"/>
      <c r="BZ455" s="287"/>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T455" s="20" t="s">
        <v>867</v>
      </c>
      <c r="EU455" s="20" t="s">
        <v>865</v>
      </c>
    </row>
    <row r="456" spans="1:151" ht="12" hidden="1" customHeight="1">
      <c r="A456" s="35"/>
      <c r="B456" s="47"/>
      <c r="C456" s="35"/>
      <c r="D456" s="47"/>
      <c r="E456" s="47"/>
      <c r="F456" s="47"/>
      <c r="G456" s="47"/>
      <c r="H456" s="47"/>
      <c r="I456" s="47"/>
      <c r="J456" s="47"/>
      <c r="K456" s="47"/>
      <c r="L456" s="47"/>
      <c r="M456" s="35"/>
      <c r="N456" s="35"/>
      <c r="O456" s="35"/>
      <c r="P456" s="35"/>
      <c r="Q456" s="35"/>
      <c r="R456" s="35"/>
      <c r="S456" s="35"/>
      <c r="T456" s="47"/>
      <c r="U456" s="47"/>
      <c r="V456" s="47"/>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133"/>
      <c r="BJ456" s="133"/>
      <c r="BK456" s="35"/>
      <c r="BL456" s="266"/>
      <c r="BM456" s="35"/>
      <c r="BN456" s="35"/>
      <c r="BO456" s="35"/>
      <c r="BP456" s="35"/>
      <c r="BQ456" s="35"/>
      <c r="BR456" s="35"/>
      <c r="BS456" s="35"/>
      <c r="BT456" s="35"/>
      <c r="BU456" s="35"/>
      <c r="BV456" s="35"/>
      <c r="BW456" s="35"/>
      <c r="BX456" s="35"/>
      <c r="BY456" s="35"/>
      <c r="BZ456" s="287"/>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T456" s="20" t="s">
        <v>868</v>
      </c>
      <c r="EU456" s="20" t="s">
        <v>866</v>
      </c>
    </row>
    <row r="457" spans="1:151" ht="12" hidden="1" customHeight="1">
      <c r="A457" s="35"/>
      <c r="B457" s="47"/>
      <c r="C457" s="35"/>
      <c r="D457" s="47"/>
      <c r="E457" s="47"/>
      <c r="F457" s="47"/>
      <c r="G457" s="47"/>
      <c r="H457" s="47"/>
      <c r="I457" s="47"/>
      <c r="J457" s="47"/>
      <c r="K457" s="47"/>
      <c r="L457" s="47"/>
      <c r="M457" s="35"/>
      <c r="N457" s="35"/>
      <c r="O457" s="35"/>
      <c r="P457" s="35"/>
      <c r="Q457" s="35"/>
      <c r="R457" s="35"/>
      <c r="S457" s="35"/>
      <c r="T457" s="47"/>
      <c r="U457" s="47"/>
      <c r="V457" s="47"/>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133"/>
      <c r="BJ457" s="133"/>
      <c r="BK457" s="35"/>
      <c r="BL457" s="266"/>
      <c r="BM457" s="35"/>
      <c r="BN457" s="35"/>
      <c r="BO457" s="35"/>
      <c r="BP457" s="35"/>
      <c r="BQ457" s="35"/>
      <c r="BR457" s="35"/>
      <c r="BS457" s="35"/>
      <c r="BT457" s="35"/>
      <c r="BU457" s="35"/>
      <c r="BV457" s="35"/>
      <c r="BW457" s="35"/>
      <c r="BX457" s="35"/>
      <c r="BY457" s="35"/>
      <c r="BZ457" s="287"/>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T457" s="20" t="s">
        <v>869</v>
      </c>
      <c r="EU457" s="20" t="s">
        <v>867</v>
      </c>
    </row>
    <row r="458" spans="1:151" ht="12" hidden="1" customHeight="1">
      <c r="A458" s="35"/>
      <c r="B458" s="47"/>
      <c r="C458" s="35"/>
      <c r="D458" s="47"/>
      <c r="E458" s="47"/>
      <c r="F458" s="47"/>
      <c r="G458" s="47"/>
      <c r="H458" s="47"/>
      <c r="I458" s="47"/>
      <c r="J458" s="47"/>
      <c r="K458" s="47"/>
      <c r="L458" s="47"/>
      <c r="M458" s="35"/>
      <c r="N458" s="35"/>
      <c r="O458" s="35"/>
      <c r="P458" s="35"/>
      <c r="Q458" s="35"/>
      <c r="R458" s="35"/>
      <c r="S458" s="35"/>
      <c r="T458" s="47"/>
      <c r="U458" s="47"/>
      <c r="V458" s="47"/>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133"/>
      <c r="BJ458" s="133"/>
      <c r="BK458" s="35"/>
      <c r="BL458" s="266"/>
      <c r="BM458" s="35"/>
      <c r="BN458" s="35"/>
      <c r="BO458" s="35"/>
      <c r="BP458" s="35"/>
      <c r="BQ458" s="35"/>
      <c r="BR458" s="35"/>
      <c r="BS458" s="35"/>
      <c r="BT458" s="35"/>
      <c r="BU458" s="35"/>
      <c r="BV458" s="35"/>
      <c r="BW458" s="35"/>
      <c r="BX458" s="35"/>
      <c r="BY458" s="35"/>
      <c r="BZ458" s="287"/>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T458" s="20" t="s">
        <v>870</v>
      </c>
      <c r="EU458" s="20" t="s">
        <v>868</v>
      </c>
    </row>
    <row r="459" spans="1:151" ht="12" hidden="1" customHeight="1">
      <c r="A459" s="35"/>
      <c r="B459" s="47"/>
      <c r="C459" s="35"/>
      <c r="D459" s="47"/>
      <c r="E459" s="47"/>
      <c r="F459" s="47"/>
      <c r="G459" s="47"/>
      <c r="H459" s="47"/>
      <c r="I459" s="47"/>
      <c r="J459" s="47"/>
      <c r="K459" s="47"/>
      <c r="L459" s="47"/>
      <c r="M459" s="35"/>
      <c r="N459" s="35"/>
      <c r="O459" s="35"/>
      <c r="P459" s="35"/>
      <c r="Q459" s="35"/>
      <c r="R459" s="35"/>
      <c r="S459" s="35"/>
      <c r="T459" s="47"/>
      <c r="U459" s="47"/>
      <c r="V459" s="47"/>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133"/>
      <c r="BJ459" s="133"/>
      <c r="BK459" s="35"/>
      <c r="BL459" s="266"/>
      <c r="BM459" s="35"/>
      <c r="BN459" s="35"/>
      <c r="BO459" s="35"/>
      <c r="BP459" s="35"/>
      <c r="BQ459" s="35"/>
      <c r="BR459" s="35"/>
      <c r="BS459" s="35"/>
      <c r="BT459" s="35"/>
      <c r="BU459" s="35"/>
      <c r="BV459" s="35"/>
      <c r="BW459" s="35"/>
      <c r="BX459" s="35"/>
      <c r="BY459" s="35"/>
      <c r="BZ459" s="287"/>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T459" s="20" t="s">
        <v>871</v>
      </c>
      <c r="EU459" s="20" t="s">
        <v>869</v>
      </c>
    </row>
    <row r="460" spans="1:151" ht="12" hidden="1" customHeight="1">
      <c r="A460" s="35"/>
      <c r="B460" s="47"/>
      <c r="C460" s="35"/>
      <c r="D460" s="47"/>
      <c r="E460" s="47"/>
      <c r="F460" s="47"/>
      <c r="G460" s="47"/>
      <c r="H460" s="47"/>
      <c r="I460" s="47"/>
      <c r="J460" s="47"/>
      <c r="K460" s="47"/>
      <c r="L460" s="47"/>
      <c r="M460" s="35"/>
      <c r="N460" s="35"/>
      <c r="O460" s="35"/>
      <c r="P460" s="35"/>
      <c r="Q460" s="35"/>
      <c r="R460" s="35"/>
      <c r="S460" s="35"/>
      <c r="T460" s="47"/>
      <c r="U460" s="47"/>
      <c r="V460" s="47"/>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133"/>
      <c r="BJ460" s="133"/>
      <c r="BK460" s="35"/>
      <c r="BL460" s="266"/>
      <c r="BM460" s="35"/>
      <c r="BN460" s="35"/>
      <c r="BO460" s="35"/>
      <c r="BP460" s="35"/>
      <c r="BQ460" s="35"/>
      <c r="BR460" s="35"/>
      <c r="BS460" s="35"/>
      <c r="BT460" s="35"/>
      <c r="BU460" s="35"/>
      <c r="BV460" s="35"/>
      <c r="BW460" s="35"/>
      <c r="BX460" s="35"/>
      <c r="BY460" s="35"/>
      <c r="BZ460" s="287"/>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T460" s="20" t="s">
        <v>872</v>
      </c>
      <c r="EU460" s="20" t="s">
        <v>870</v>
      </c>
    </row>
    <row r="461" spans="1:151" ht="12" hidden="1" customHeight="1">
      <c r="A461" s="35"/>
      <c r="B461" s="47"/>
      <c r="C461" s="35"/>
      <c r="D461" s="47"/>
      <c r="E461" s="47"/>
      <c r="F461" s="47"/>
      <c r="G461" s="47"/>
      <c r="H461" s="47"/>
      <c r="I461" s="47"/>
      <c r="J461" s="47"/>
      <c r="K461" s="47"/>
      <c r="L461" s="47"/>
      <c r="M461" s="35"/>
      <c r="N461" s="35"/>
      <c r="O461" s="35"/>
      <c r="P461" s="35"/>
      <c r="Q461" s="35"/>
      <c r="R461" s="35"/>
      <c r="S461" s="35"/>
      <c r="T461" s="47"/>
      <c r="U461" s="47"/>
      <c r="V461" s="47"/>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133"/>
      <c r="BJ461" s="133"/>
      <c r="BK461" s="35"/>
      <c r="BL461" s="266"/>
      <c r="BM461" s="35"/>
      <c r="BN461" s="35"/>
      <c r="BO461" s="35"/>
      <c r="BP461" s="35"/>
      <c r="BQ461" s="35"/>
      <c r="BR461" s="35"/>
      <c r="BS461" s="35"/>
      <c r="BT461" s="35"/>
      <c r="BU461" s="35"/>
      <c r="BV461" s="35"/>
      <c r="BW461" s="35"/>
      <c r="BX461" s="35"/>
      <c r="BY461" s="35"/>
      <c r="BZ461" s="287"/>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T461" s="20" t="s">
        <v>873</v>
      </c>
      <c r="EU461" s="20" t="s">
        <v>871</v>
      </c>
    </row>
    <row r="462" spans="1:151" ht="12" hidden="1" customHeight="1">
      <c r="A462" s="35"/>
      <c r="B462" s="47"/>
      <c r="C462" s="35"/>
      <c r="D462" s="47"/>
      <c r="E462" s="47"/>
      <c r="F462" s="47"/>
      <c r="G462" s="47"/>
      <c r="H462" s="47"/>
      <c r="I462" s="47"/>
      <c r="J462" s="47"/>
      <c r="K462" s="47"/>
      <c r="L462" s="47"/>
      <c r="M462" s="35"/>
      <c r="N462" s="35"/>
      <c r="O462" s="35"/>
      <c r="P462" s="35"/>
      <c r="Q462" s="35"/>
      <c r="R462" s="35"/>
      <c r="S462" s="35"/>
      <c r="T462" s="47"/>
      <c r="U462" s="47"/>
      <c r="V462" s="47"/>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133"/>
      <c r="BJ462" s="133"/>
      <c r="BK462" s="35"/>
      <c r="BL462" s="266"/>
      <c r="BM462" s="35"/>
      <c r="BN462" s="35"/>
      <c r="BO462" s="35"/>
      <c r="BP462" s="35"/>
      <c r="BQ462" s="35"/>
      <c r="BR462" s="35"/>
      <c r="BS462" s="35"/>
      <c r="BT462" s="35"/>
      <c r="BU462" s="35"/>
      <c r="BV462" s="35"/>
      <c r="BW462" s="35"/>
      <c r="BX462" s="35"/>
      <c r="BY462" s="35"/>
      <c r="BZ462" s="287"/>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T462" s="20" t="s">
        <v>874</v>
      </c>
      <c r="EU462" s="20" t="s">
        <v>872</v>
      </c>
    </row>
    <row r="463" spans="1:151" ht="12" hidden="1" customHeight="1">
      <c r="A463" s="35"/>
      <c r="B463" s="47"/>
      <c r="C463" s="35"/>
      <c r="D463" s="47"/>
      <c r="E463" s="47"/>
      <c r="F463" s="47"/>
      <c r="G463" s="47"/>
      <c r="H463" s="47"/>
      <c r="I463" s="47"/>
      <c r="J463" s="47"/>
      <c r="K463" s="47"/>
      <c r="L463" s="47"/>
      <c r="M463" s="35"/>
      <c r="N463" s="35"/>
      <c r="O463" s="35"/>
      <c r="P463" s="35"/>
      <c r="Q463" s="35"/>
      <c r="R463" s="35"/>
      <c r="S463" s="35"/>
      <c r="T463" s="47"/>
      <c r="U463" s="47"/>
      <c r="V463" s="47"/>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133"/>
      <c r="BJ463" s="133"/>
      <c r="BK463" s="35"/>
      <c r="BL463" s="266"/>
      <c r="BM463" s="35"/>
      <c r="BN463" s="35"/>
      <c r="BO463" s="35"/>
      <c r="BP463" s="35"/>
      <c r="BQ463" s="35"/>
      <c r="BR463" s="35"/>
      <c r="BS463" s="35"/>
      <c r="BT463" s="35"/>
      <c r="BU463" s="35"/>
      <c r="BV463" s="35"/>
      <c r="BW463" s="35"/>
      <c r="BX463" s="35"/>
      <c r="BY463" s="35"/>
      <c r="BZ463" s="287"/>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T463" s="20" t="s">
        <v>875</v>
      </c>
      <c r="EU463" s="20" t="s">
        <v>873</v>
      </c>
    </row>
    <row r="464" spans="1:151" ht="12" hidden="1" customHeight="1">
      <c r="A464" s="35"/>
      <c r="B464" s="47"/>
      <c r="C464" s="35"/>
      <c r="D464" s="47"/>
      <c r="E464" s="47"/>
      <c r="F464" s="47"/>
      <c r="G464" s="47"/>
      <c r="H464" s="47"/>
      <c r="I464" s="47"/>
      <c r="J464" s="47"/>
      <c r="K464" s="47"/>
      <c r="L464" s="47"/>
      <c r="M464" s="35"/>
      <c r="N464" s="35"/>
      <c r="O464" s="35"/>
      <c r="P464" s="35"/>
      <c r="Q464" s="35"/>
      <c r="R464" s="35"/>
      <c r="S464" s="35"/>
      <c r="T464" s="47"/>
      <c r="U464" s="47"/>
      <c r="V464" s="47"/>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133"/>
      <c r="BJ464" s="133"/>
      <c r="BK464" s="35"/>
      <c r="BL464" s="266"/>
      <c r="BM464" s="35"/>
      <c r="BN464" s="35"/>
      <c r="BO464" s="35"/>
      <c r="BP464" s="35"/>
      <c r="BQ464" s="35"/>
      <c r="BR464" s="35"/>
      <c r="BS464" s="35"/>
      <c r="BT464" s="35"/>
      <c r="BU464" s="35"/>
      <c r="BV464" s="35"/>
      <c r="BW464" s="35"/>
      <c r="BX464" s="35"/>
      <c r="BY464" s="35"/>
      <c r="BZ464" s="287"/>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T464" s="20" t="s">
        <v>876</v>
      </c>
      <c r="EU464" s="20" t="s">
        <v>874</v>
      </c>
    </row>
    <row r="465" spans="1:151" ht="12" hidden="1" customHeight="1">
      <c r="A465" s="35"/>
      <c r="B465" s="47"/>
      <c r="C465" s="35"/>
      <c r="D465" s="47"/>
      <c r="E465" s="47"/>
      <c r="F465" s="47"/>
      <c r="G465" s="47"/>
      <c r="H465" s="47"/>
      <c r="I465" s="47"/>
      <c r="J465" s="47"/>
      <c r="K465" s="47"/>
      <c r="L465" s="47"/>
      <c r="M465" s="35"/>
      <c r="N465" s="35"/>
      <c r="O465" s="35"/>
      <c r="P465" s="35"/>
      <c r="Q465" s="35"/>
      <c r="R465" s="35"/>
      <c r="S465" s="35"/>
      <c r="T465" s="47"/>
      <c r="U465" s="47"/>
      <c r="V465" s="47"/>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133"/>
      <c r="BJ465" s="133"/>
      <c r="BK465" s="35"/>
      <c r="BL465" s="266"/>
      <c r="BM465" s="35"/>
      <c r="BN465" s="35"/>
      <c r="BO465" s="35"/>
      <c r="BP465" s="35"/>
      <c r="BQ465" s="35"/>
      <c r="BR465" s="35"/>
      <c r="BS465" s="35"/>
      <c r="BT465" s="35"/>
      <c r="BU465" s="35"/>
      <c r="BV465" s="35"/>
      <c r="BW465" s="35"/>
      <c r="BX465" s="35"/>
      <c r="BY465" s="35"/>
      <c r="BZ465" s="287"/>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T465" s="20" t="s">
        <v>877</v>
      </c>
      <c r="EU465" s="20" t="s">
        <v>875</v>
      </c>
    </row>
    <row r="466" spans="1:151" ht="12" hidden="1" customHeight="1">
      <c r="A466" s="35"/>
      <c r="B466" s="47"/>
      <c r="C466" s="35"/>
      <c r="D466" s="47"/>
      <c r="E466" s="47"/>
      <c r="F466" s="47"/>
      <c r="G466" s="47"/>
      <c r="H466" s="47"/>
      <c r="I466" s="47"/>
      <c r="J466" s="47"/>
      <c r="K466" s="47"/>
      <c r="L466" s="47"/>
      <c r="M466" s="35"/>
      <c r="N466" s="35"/>
      <c r="O466" s="35"/>
      <c r="P466" s="35"/>
      <c r="Q466" s="35"/>
      <c r="R466" s="35"/>
      <c r="S466" s="35"/>
      <c r="T466" s="47"/>
      <c r="U466" s="47"/>
      <c r="V466" s="47"/>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133"/>
      <c r="BJ466" s="133"/>
      <c r="BK466" s="35"/>
      <c r="BL466" s="266"/>
      <c r="BM466" s="35"/>
      <c r="BN466" s="35"/>
      <c r="BO466" s="35"/>
      <c r="BP466" s="35"/>
      <c r="BQ466" s="35"/>
      <c r="BR466" s="35"/>
      <c r="BS466" s="35"/>
      <c r="BT466" s="35"/>
      <c r="BU466" s="35"/>
      <c r="BV466" s="35"/>
      <c r="BW466" s="35"/>
      <c r="BX466" s="35"/>
      <c r="BY466" s="35"/>
      <c r="BZ466" s="287"/>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T466" s="20" t="s">
        <v>878</v>
      </c>
      <c r="EU466" s="20" t="s">
        <v>876</v>
      </c>
    </row>
    <row r="467" spans="1:151" ht="12" hidden="1" customHeight="1">
      <c r="A467" s="35"/>
      <c r="B467" s="47"/>
      <c r="C467" s="35"/>
      <c r="D467" s="47"/>
      <c r="E467" s="47"/>
      <c r="F467" s="47"/>
      <c r="G467" s="47"/>
      <c r="H467" s="47"/>
      <c r="I467" s="47"/>
      <c r="J467" s="47"/>
      <c r="K467" s="47"/>
      <c r="L467" s="47"/>
      <c r="M467" s="35"/>
      <c r="N467" s="35"/>
      <c r="O467" s="35"/>
      <c r="P467" s="35"/>
      <c r="Q467" s="35"/>
      <c r="R467" s="35"/>
      <c r="S467" s="35"/>
      <c r="T467" s="47"/>
      <c r="U467" s="47"/>
      <c r="V467" s="47"/>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133"/>
      <c r="BJ467" s="133"/>
      <c r="BK467" s="35"/>
      <c r="BL467" s="266"/>
      <c r="BM467" s="35"/>
      <c r="BN467" s="35"/>
      <c r="BO467" s="35"/>
      <c r="BP467" s="35"/>
      <c r="BQ467" s="35"/>
      <c r="BR467" s="35"/>
      <c r="BS467" s="35"/>
      <c r="BT467" s="35"/>
      <c r="BU467" s="35"/>
      <c r="BV467" s="35"/>
      <c r="BW467" s="35"/>
      <c r="BX467" s="35"/>
      <c r="BY467" s="35"/>
      <c r="BZ467" s="287"/>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T467" s="20" t="s">
        <v>879</v>
      </c>
      <c r="EU467" s="20" t="s">
        <v>877</v>
      </c>
    </row>
    <row r="468" spans="1:151" ht="12" hidden="1" customHeight="1">
      <c r="A468" s="35"/>
      <c r="B468" s="47"/>
      <c r="C468" s="35"/>
      <c r="D468" s="47"/>
      <c r="E468" s="47"/>
      <c r="F468" s="47"/>
      <c r="G468" s="47"/>
      <c r="H468" s="47"/>
      <c r="I468" s="47"/>
      <c r="J468" s="47"/>
      <c r="K468" s="47"/>
      <c r="L468" s="47"/>
      <c r="M468" s="35"/>
      <c r="N468" s="35"/>
      <c r="O468" s="35"/>
      <c r="P468" s="35"/>
      <c r="Q468" s="35"/>
      <c r="R468" s="35"/>
      <c r="S468" s="35"/>
      <c r="T468" s="47"/>
      <c r="U468" s="47"/>
      <c r="V468" s="47"/>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133"/>
      <c r="BJ468" s="133"/>
      <c r="BK468" s="35"/>
      <c r="BL468" s="266"/>
      <c r="BM468" s="35"/>
      <c r="BN468" s="35"/>
      <c r="BO468" s="35"/>
      <c r="BP468" s="35"/>
      <c r="BQ468" s="35"/>
      <c r="BR468" s="35"/>
      <c r="BS468" s="35"/>
      <c r="BT468" s="35"/>
      <c r="BU468" s="35"/>
      <c r="BV468" s="35"/>
      <c r="BW468" s="35"/>
      <c r="BX468" s="35"/>
      <c r="BY468" s="35"/>
      <c r="BZ468" s="287"/>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T468" s="20" t="s">
        <v>880</v>
      </c>
      <c r="EU468" s="20" t="s">
        <v>878</v>
      </c>
    </row>
    <row r="469" spans="1:151" ht="12" hidden="1" customHeight="1">
      <c r="A469" s="35"/>
      <c r="B469" s="47"/>
      <c r="C469" s="35"/>
      <c r="D469" s="47"/>
      <c r="E469" s="47"/>
      <c r="F469" s="47"/>
      <c r="G469" s="47"/>
      <c r="H469" s="47"/>
      <c r="I469" s="47"/>
      <c r="J469" s="47"/>
      <c r="K469" s="47"/>
      <c r="L469" s="47"/>
      <c r="M469" s="35"/>
      <c r="N469" s="35"/>
      <c r="O469" s="35"/>
      <c r="P469" s="35"/>
      <c r="Q469" s="35"/>
      <c r="R469" s="35"/>
      <c r="S469" s="35"/>
      <c r="T469" s="47"/>
      <c r="U469" s="47"/>
      <c r="V469" s="47"/>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133"/>
      <c r="BJ469" s="133"/>
      <c r="BK469" s="35"/>
      <c r="BL469" s="266"/>
      <c r="BM469" s="35"/>
      <c r="BN469" s="35"/>
      <c r="BO469" s="35"/>
      <c r="BP469" s="35"/>
      <c r="BQ469" s="35"/>
      <c r="BR469" s="35"/>
      <c r="BS469" s="35"/>
      <c r="BT469" s="35"/>
      <c r="BU469" s="35"/>
      <c r="BV469" s="35"/>
      <c r="BW469" s="35"/>
      <c r="BX469" s="35"/>
      <c r="BY469" s="35"/>
      <c r="BZ469" s="287"/>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T469" s="20" t="s">
        <v>881</v>
      </c>
      <c r="EU469" s="20" t="s">
        <v>879</v>
      </c>
    </row>
    <row r="470" spans="1:151" ht="12" hidden="1" customHeight="1">
      <c r="A470" s="35"/>
      <c r="B470" s="47"/>
      <c r="C470" s="35"/>
      <c r="D470" s="47"/>
      <c r="E470" s="47"/>
      <c r="F470" s="47"/>
      <c r="G470" s="47"/>
      <c r="H470" s="47"/>
      <c r="I470" s="47"/>
      <c r="J470" s="47"/>
      <c r="K470" s="47"/>
      <c r="L470" s="47"/>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133"/>
      <c r="BJ470" s="133"/>
      <c r="BK470" s="35"/>
      <c r="BL470" s="266"/>
      <c r="BM470" s="35"/>
      <c r="BN470" s="35"/>
      <c r="BO470" s="35"/>
      <c r="BP470" s="35"/>
      <c r="BQ470" s="35"/>
      <c r="BR470" s="35"/>
      <c r="BS470" s="35"/>
      <c r="BT470" s="35"/>
      <c r="BU470" s="35"/>
      <c r="BV470" s="35"/>
      <c r="BW470" s="35"/>
      <c r="BX470" s="35"/>
      <c r="BY470" s="35"/>
      <c r="BZ470" s="287"/>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T470" s="20" t="s">
        <v>882</v>
      </c>
      <c r="EU470" s="20" t="s">
        <v>880</v>
      </c>
    </row>
    <row r="471" spans="1:151" ht="12" hidden="1" customHeight="1">
      <c r="A471" s="35"/>
      <c r="B471" s="47"/>
      <c r="C471" s="35"/>
      <c r="D471" s="47"/>
      <c r="E471" s="47"/>
      <c r="F471" s="47"/>
      <c r="G471" s="47"/>
      <c r="H471" s="47"/>
      <c r="I471" s="47"/>
      <c r="J471" s="47"/>
      <c r="K471" s="47"/>
      <c r="L471" s="47"/>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133"/>
      <c r="BJ471" s="133"/>
      <c r="BK471" s="35"/>
      <c r="BL471" s="266"/>
      <c r="BM471" s="35"/>
      <c r="BN471" s="35"/>
      <c r="BO471" s="35"/>
      <c r="BP471" s="35"/>
      <c r="BQ471" s="35"/>
      <c r="BR471" s="35"/>
      <c r="BS471" s="35"/>
      <c r="BT471" s="35"/>
      <c r="BU471" s="35"/>
      <c r="BV471" s="35"/>
      <c r="BW471" s="35"/>
      <c r="BX471" s="35"/>
      <c r="BY471" s="35"/>
      <c r="BZ471" s="287"/>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T471" s="20" t="s">
        <v>883</v>
      </c>
      <c r="EU471" s="20" t="s">
        <v>881</v>
      </c>
    </row>
    <row r="472" spans="1:151" ht="12" hidden="1" customHeight="1">
      <c r="A472" s="35"/>
      <c r="B472" s="47"/>
      <c r="C472" s="35"/>
      <c r="D472" s="47"/>
      <c r="E472" s="47"/>
      <c r="F472" s="47"/>
      <c r="G472" s="47"/>
      <c r="H472" s="47"/>
      <c r="I472" s="47"/>
      <c r="J472" s="47"/>
      <c r="K472" s="47"/>
      <c r="L472" s="47"/>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133"/>
      <c r="BJ472" s="133"/>
      <c r="BK472" s="35"/>
      <c r="BL472" s="266"/>
      <c r="BM472" s="35"/>
      <c r="BN472" s="35"/>
      <c r="BO472" s="35"/>
      <c r="BP472" s="35"/>
      <c r="BQ472" s="35"/>
      <c r="BR472" s="35"/>
      <c r="BS472" s="35"/>
      <c r="BT472" s="35"/>
      <c r="BU472" s="35"/>
      <c r="BV472" s="35"/>
      <c r="BW472" s="35"/>
      <c r="BX472" s="35"/>
      <c r="BY472" s="35"/>
      <c r="BZ472" s="287"/>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T472" s="20" t="s">
        <v>884</v>
      </c>
      <c r="EU472" s="20" t="s">
        <v>882</v>
      </c>
    </row>
    <row r="473" spans="1:151" ht="12" hidden="1" customHeight="1">
      <c r="A473" s="35"/>
      <c r="B473" s="47"/>
      <c r="C473" s="35"/>
      <c r="D473" s="47"/>
      <c r="E473" s="47"/>
      <c r="F473" s="47"/>
      <c r="G473" s="47"/>
      <c r="H473" s="47"/>
      <c r="I473" s="47"/>
      <c r="J473" s="47"/>
      <c r="K473" s="47"/>
      <c r="L473" s="47"/>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133"/>
      <c r="BJ473" s="133"/>
      <c r="BK473" s="35"/>
      <c r="BL473" s="266"/>
      <c r="BM473" s="35"/>
      <c r="BN473" s="35"/>
      <c r="BO473" s="35"/>
      <c r="BP473" s="35"/>
      <c r="BQ473" s="35"/>
      <c r="BR473" s="35"/>
      <c r="BS473" s="35"/>
      <c r="BT473" s="35"/>
      <c r="BU473" s="35"/>
      <c r="BV473" s="35"/>
      <c r="BW473" s="35"/>
      <c r="BX473" s="35"/>
      <c r="BY473" s="35"/>
      <c r="BZ473" s="287"/>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T473" s="20" t="s">
        <v>885</v>
      </c>
      <c r="EU473" s="20" t="s">
        <v>883</v>
      </c>
    </row>
    <row r="474" spans="1:151" ht="12" hidden="1" customHeight="1">
      <c r="A474" s="35"/>
      <c r="B474" s="47"/>
      <c r="C474" s="35"/>
      <c r="D474" s="47"/>
      <c r="E474" s="47"/>
      <c r="F474" s="47"/>
      <c r="G474" s="47"/>
      <c r="H474" s="47"/>
      <c r="I474" s="47"/>
      <c r="J474" s="47"/>
      <c r="K474" s="47"/>
      <c r="L474" s="47"/>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133"/>
      <c r="BJ474" s="133"/>
      <c r="BK474" s="35"/>
      <c r="BL474" s="266"/>
      <c r="BM474" s="35"/>
      <c r="BN474" s="35"/>
      <c r="BO474" s="35"/>
      <c r="BP474" s="35"/>
      <c r="BQ474" s="35"/>
      <c r="BR474" s="35"/>
      <c r="BS474" s="35"/>
      <c r="BT474" s="35"/>
      <c r="BU474" s="35"/>
      <c r="BV474" s="35"/>
      <c r="BW474" s="35"/>
      <c r="BX474" s="35"/>
      <c r="BY474" s="35"/>
      <c r="BZ474" s="287"/>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T474" s="20" t="s">
        <v>886</v>
      </c>
      <c r="EU474" s="20" t="s">
        <v>884</v>
      </c>
    </row>
    <row r="475" spans="1:151" ht="12" hidden="1" customHeight="1">
      <c r="A475" s="35"/>
      <c r="B475" s="47"/>
      <c r="C475" s="35"/>
      <c r="D475" s="47"/>
      <c r="E475" s="47"/>
      <c r="F475" s="47"/>
      <c r="G475" s="47"/>
      <c r="H475" s="47"/>
      <c r="I475" s="47"/>
      <c r="J475" s="47"/>
      <c r="K475" s="47"/>
      <c r="L475" s="47"/>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133"/>
      <c r="BJ475" s="133"/>
      <c r="BK475" s="35"/>
      <c r="BL475" s="266"/>
      <c r="BM475" s="35"/>
      <c r="BN475" s="35"/>
      <c r="BO475" s="35"/>
      <c r="BP475" s="35"/>
      <c r="BQ475" s="35"/>
      <c r="BR475" s="35"/>
      <c r="BS475" s="35"/>
      <c r="BT475" s="35"/>
      <c r="BU475" s="35"/>
      <c r="BV475" s="35"/>
      <c r="BW475" s="35"/>
      <c r="BX475" s="35"/>
      <c r="BY475" s="35"/>
      <c r="BZ475" s="287"/>
      <c r="CA475" s="47"/>
      <c r="CB475" s="47"/>
      <c r="CC475" s="47"/>
      <c r="CD475" s="47"/>
      <c r="CE475" s="47"/>
      <c r="CF475" s="47"/>
      <c r="CG475" s="35"/>
      <c r="CH475" s="47"/>
      <c r="CI475" s="35"/>
      <c r="CJ475" s="35"/>
      <c r="CK475" s="35"/>
      <c r="CL475" s="35"/>
      <c r="CM475" s="35"/>
      <c r="CN475" s="35"/>
      <c r="CO475" s="47"/>
      <c r="CP475" s="47"/>
      <c r="CQ475" s="47"/>
      <c r="CR475" s="47"/>
      <c r="CS475" s="47"/>
      <c r="CT475" s="47"/>
      <c r="CU475" s="47"/>
      <c r="CV475" s="47"/>
      <c r="CW475" s="47"/>
      <c r="CX475" s="47"/>
      <c r="CY475" s="47"/>
      <c r="CZ475" s="47"/>
      <c r="DA475" s="47"/>
      <c r="DB475" s="47"/>
      <c r="DC475" s="47"/>
      <c r="DD475" s="47"/>
      <c r="DE475" s="47"/>
      <c r="DF475" s="47"/>
      <c r="DG475" s="47"/>
      <c r="DH475" s="47"/>
      <c r="DI475" s="47"/>
      <c r="DJ475" s="47"/>
      <c r="DK475" s="47"/>
      <c r="DL475" s="47"/>
      <c r="DM475" s="47"/>
      <c r="DN475" s="47"/>
      <c r="DO475" s="47"/>
      <c r="DP475" s="47"/>
      <c r="DQ475" s="47"/>
      <c r="DR475" s="47"/>
      <c r="DS475" s="47"/>
      <c r="DT475" s="47"/>
      <c r="DU475" s="47"/>
      <c r="DV475" s="47"/>
      <c r="DW475" s="47"/>
      <c r="DX475" s="47"/>
      <c r="DY475" s="47"/>
      <c r="DZ475" s="47"/>
      <c r="EA475" s="47"/>
      <c r="EB475" s="35"/>
      <c r="EC475" s="35"/>
      <c r="ED475" s="35"/>
      <c r="EE475" s="35"/>
      <c r="EF475" s="35"/>
      <c r="EG475" s="35"/>
      <c r="EH475" s="35"/>
      <c r="EI475" s="35"/>
      <c r="EJ475" s="35"/>
      <c r="EK475" s="35"/>
      <c r="EL475" s="35"/>
      <c r="ET475" s="20" t="s">
        <v>887</v>
      </c>
      <c r="EU475" s="20" t="s">
        <v>885</v>
      </c>
    </row>
    <row r="476" spans="1:151" ht="12" hidden="1" customHeight="1">
      <c r="A476" s="35"/>
      <c r="B476" s="47"/>
      <c r="C476" s="35"/>
      <c r="D476" s="47"/>
      <c r="E476" s="47"/>
      <c r="F476" s="47"/>
      <c r="G476" s="47"/>
      <c r="H476" s="47"/>
      <c r="I476" s="47"/>
      <c r="J476" s="47"/>
      <c r="K476" s="47"/>
      <c r="L476" s="47"/>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133"/>
      <c r="BJ476" s="133"/>
      <c r="BK476" s="35"/>
      <c r="BL476" s="266"/>
      <c r="BM476" s="35"/>
      <c r="BN476" s="35"/>
      <c r="BO476" s="35"/>
      <c r="BP476" s="35"/>
      <c r="BQ476" s="35"/>
      <c r="BR476" s="35"/>
      <c r="BS476" s="35"/>
      <c r="BT476" s="35"/>
      <c r="BU476" s="35"/>
      <c r="BV476" s="35"/>
      <c r="BW476" s="35"/>
      <c r="BX476" s="35"/>
      <c r="BY476" s="35"/>
      <c r="BZ476" s="287"/>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T476" s="20" t="s">
        <v>888</v>
      </c>
      <c r="EU476" s="20" t="s">
        <v>886</v>
      </c>
    </row>
    <row r="477" spans="1:151" ht="12" hidden="1" customHeight="1">
      <c r="A477" s="35"/>
      <c r="B477" s="47"/>
      <c r="C477" s="35"/>
      <c r="D477" s="47"/>
      <c r="E477" s="47"/>
      <c r="F477" s="47"/>
      <c r="G477" s="47"/>
      <c r="H477" s="47"/>
      <c r="I477" s="47"/>
      <c r="J477" s="47"/>
      <c r="K477" s="47"/>
      <c r="L477" s="47"/>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133"/>
      <c r="BJ477" s="133"/>
      <c r="BK477" s="35"/>
      <c r="BL477" s="266"/>
      <c r="BM477" s="35"/>
      <c r="BN477" s="35"/>
      <c r="BO477" s="35"/>
      <c r="BP477" s="35"/>
      <c r="BQ477" s="35"/>
      <c r="BR477" s="35"/>
      <c r="BS477" s="35"/>
      <c r="BT477" s="35"/>
      <c r="BU477" s="35"/>
      <c r="BV477" s="35"/>
      <c r="BW477" s="35"/>
      <c r="BX477" s="35"/>
      <c r="BY477" s="35"/>
      <c r="BZ477" s="287"/>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T477" s="20" t="s">
        <v>889</v>
      </c>
      <c r="EU477" s="20" t="s">
        <v>887</v>
      </c>
    </row>
    <row r="478" spans="1:151" ht="12" hidden="1" customHeight="1">
      <c r="A478" s="35"/>
      <c r="B478" s="47"/>
      <c r="C478" s="35"/>
      <c r="D478" s="47"/>
      <c r="E478" s="47"/>
      <c r="F478" s="47"/>
      <c r="G478" s="47"/>
      <c r="H478" s="47"/>
      <c r="I478" s="47"/>
      <c r="J478" s="47"/>
      <c r="K478" s="47"/>
      <c r="L478" s="47"/>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133"/>
      <c r="BJ478" s="133"/>
      <c r="BK478" s="35"/>
      <c r="BL478" s="266"/>
      <c r="BM478" s="35"/>
      <c r="BN478" s="35"/>
      <c r="BO478" s="35"/>
      <c r="BP478" s="35"/>
      <c r="BQ478" s="35"/>
      <c r="BR478" s="35"/>
      <c r="BS478" s="35"/>
      <c r="BT478" s="35"/>
      <c r="BU478" s="35"/>
      <c r="BV478" s="35"/>
      <c r="BW478" s="35"/>
      <c r="BX478" s="35"/>
      <c r="BY478" s="35"/>
      <c r="BZ478" s="287"/>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T478" s="20" t="s">
        <v>890</v>
      </c>
      <c r="EU478" s="20" t="s">
        <v>888</v>
      </c>
    </row>
    <row r="479" spans="1:151" ht="12" hidden="1" customHeight="1">
      <c r="A479" s="35"/>
      <c r="B479" s="47"/>
      <c r="C479" s="35"/>
      <c r="D479" s="47"/>
      <c r="E479" s="47"/>
      <c r="F479" s="47"/>
      <c r="G479" s="47"/>
      <c r="H479" s="47"/>
      <c r="I479" s="47"/>
      <c r="J479" s="47"/>
      <c r="K479" s="47"/>
      <c r="L479" s="47"/>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133"/>
      <c r="BJ479" s="133"/>
      <c r="BK479" s="35"/>
      <c r="BL479" s="266"/>
      <c r="BM479" s="35"/>
      <c r="BN479" s="35"/>
      <c r="BO479" s="35"/>
      <c r="BP479" s="35"/>
      <c r="BQ479" s="35"/>
      <c r="BR479" s="35"/>
      <c r="BS479" s="35"/>
      <c r="BT479" s="35"/>
      <c r="BU479" s="35"/>
      <c r="BV479" s="35"/>
      <c r="BW479" s="35"/>
      <c r="BX479" s="35"/>
      <c r="BY479" s="35"/>
      <c r="BZ479" s="287"/>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T479" s="20" t="s">
        <v>891</v>
      </c>
      <c r="EU479" s="20" t="s">
        <v>889</v>
      </c>
    </row>
    <row r="480" spans="1:151" ht="12" hidden="1" customHeight="1">
      <c r="A480" s="35"/>
      <c r="B480" s="47"/>
      <c r="C480" s="35"/>
      <c r="D480" s="47"/>
      <c r="E480" s="47"/>
      <c r="F480" s="47"/>
      <c r="G480" s="47"/>
      <c r="H480" s="47"/>
      <c r="I480" s="47"/>
      <c r="J480" s="47"/>
      <c r="K480" s="47"/>
      <c r="L480" s="47"/>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133"/>
      <c r="BJ480" s="133"/>
      <c r="BK480" s="35"/>
      <c r="BL480" s="266"/>
      <c r="BM480" s="35"/>
      <c r="BN480" s="35"/>
      <c r="BO480" s="35"/>
      <c r="BP480" s="35"/>
      <c r="BQ480" s="35"/>
      <c r="BR480" s="35"/>
      <c r="BS480" s="35"/>
      <c r="BT480" s="35"/>
      <c r="BU480" s="35"/>
      <c r="BV480" s="35"/>
      <c r="BW480" s="35"/>
      <c r="BX480" s="35"/>
      <c r="BY480" s="35"/>
      <c r="BZ480" s="287"/>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T480" s="20" t="s">
        <v>892</v>
      </c>
      <c r="EU480" s="20" t="s">
        <v>890</v>
      </c>
    </row>
    <row r="481" spans="1:151" ht="12" hidden="1" customHeight="1">
      <c r="A481" s="35"/>
      <c r="B481" s="47"/>
      <c r="C481" s="35"/>
      <c r="D481" s="47"/>
      <c r="E481" s="47"/>
      <c r="F481" s="47"/>
      <c r="G481" s="47"/>
      <c r="H481" s="47"/>
      <c r="I481" s="47"/>
      <c r="J481" s="47"/>
      <c r="K481" s="47"/>
      <c r="L481" s="47"/>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133"/>
      <c r="BJ481" s="133"/>
      <c r="BK481" s="35"/>
      <c r="BL481" s="266"/>
      <c r="BM481" s="35"/>
      <c r="BN481" s="35"/>
      <c r="BO481" s="35"/>
      <c r="BP481" s="35"/>
      <c r="BQ481" s="35"/>
      <c r="BR481" s="35"/>
      <c r="BS481" s="35"/>
      <c r="BT481" s="35"/>
      <c r="BU481" s="35"/>
      <c r="BV481" s="35"/>
      <c r="BW481" s="35"/>
      <c r="BX481" s="35"/>
      <c r="BY481" s="35"/>
      <c r="BZ481" s="287"/>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T481" s="20" t="s">
        <v>893</v>
      </c>
      <c r="EU481" s="20" t="s">
        <v>891</v>
      </c>
    </row>
    <row r="482" spans="1:151" ht="12" hidden="1" customHeight="1">
      <c r="A482" s="35"/>
      <c r="B482" s="47"/>
      <c r="C482" s="35"/>
      <c r="D482" s="47"/>
      <c r="E482" s="47"/>
      <c r="F482" s="47"/>
      <c r="G482" s="47"/>
      <c r="H482" s="47"/>
      <c r="I482" s="47"/>
      <c r="J482" s="47"/>
      <c r="K482" s="47"/>
      <c r="L482" s="47"/>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133"/>
      <c r="BJ482" s="133"/>
      <c r="BK482" s="35"/>
      <c r="BL482" s="266"/>
      <c r="BM482" s="35"/>
      <c r="BN482" s="35"/>
      <c r="BO482" s="35"/>
      <c r="BP482" s="35"/>
      <c r="BQ482" s="35"/>
      <c r="BR482" s="35"/>
      <c r="BS482" s="35"/>
      <c r="BT482" s="35"/>
      <c r="BU482" s="35"/>
      <c r="BV482" s="35"/>
      <c r="BW482" s="35"/>
      <c r="BX482" s="35"/>
      <c r="BY482" s="35"/>
      <c r="BZ482" s="287"/>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T482" s="20" t="s">
        <v>894</v>
      </c>
      <c r="EU482" s="20" t="s">
        <v>892</v>
      </c>
    </row>
    <row r="483" spans="1:151" ht="12" hidden="1" customHeight="1">
      <c r="A483" s="35"/>
      <c r="B483" s="47"/>
      <c r="C483" s="35"/>
      <c r="D483" s="47"/>
      <c r="E483" s="47"/>
      <c r="F483" s="47"/>
      <c r="G483" s="47"/>
      <c r="H483" s="47"/>
      <c r="I483" s="47"/>
      <c r="J483" s="47"/>
      <c r="K483" s="47"/>
      <c r="L483" s="47"/>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133"/>
      <c r="BJ483" s="133"/>
      <c r="BK483" s="35"/>
      <c r="BL483" s="266"/>
      <c r="BM483" s="35"/>
      <c r="BN483" s="35"/>
      <c r="BO483" s="35"/>
      <c r="BP483" s="35"/>
      <c r="BQ483" s="35"/>
      <c r="BR483" s="35"/>
      <c r="BS483" s="35"/>
      <c r="BT483" s="35"/>
      <c r="BU483" s="35"/>
      <c r="BV483" s="35"/>
      <c r="BW483" s="35"/>
      <c r="BX483" s="35"/>
      <c r="BY483" s="35"/>
      <c r="BZ483" s="287"/>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T483" s="20" t="s">
        <v>895</v>
      </c>
      <c r="EU483" s="20" t="s">
        <v>893</v>
      </c>
    </row>
    <row r="484" spans="1:151" ht="12" hidden="1" customHeight="1">
      <c r="A484" s="35"/>
      <c r="B484" s="47"/>
      <c r="C484" s="35"/>
      <c r="D484" s="47"/>
      <c r="E484" s="47"/>
      <c r="F484" s="47"/>
      <c r="G484" s="47"/>
      <c r="H484" s="47"/>
      <c r="I484" s="47"/>
      <c r="J484" s="47"/>
      <c r="K484" s="47"/>
      <c r="L484" s="47"/>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133"/>
      <c r="BJ484" s="133"/>
      <c r="BK484" s="35"/>
      <c r="BL484" s="266"/>
      <c r="BM484" s="35"/>
      <c r="BN484" s="35"/>
      <c r="BO484" s="35"/>
      <c r="BP484" s="35"/>
      <c r="BQ484" s="35"/>
      <c r="BR484" s="35"/>
      <c r="BS484" s="35"/>
      <c r="BT484" s="35"/>
      <c r="BU484" s="35"/>
      <c r="BV484" s="35"/>
      <c r="BW484" s="35"/>
      <c r="BX484" s="35"/>
      <c r="BY484" s="35"/>
      <c r="BZ484" s="297"/>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T484" s="20" t="s">
        <v>586</v>
      </c>
      <c r="EU484" s="20" t="s">
        <v>894</v>
      </c>
    </row>
    <row r="485" spans="1:151" ht="12" hidden="1" customHeight="1">
      <c r="A485" s="35"/>
      <c r="B485" s="47"/>
      <c r="C485" s="35"/>
      <c r="D485" s="47"/>
      <c r="E485" s="47"/>
      <c r="F485" s="47"/>
      <c r="G485" s="47"/>
      <c r="H485" s="47"/>
      <c r="I485" s="47"/>
      <c r="J485" s="47"/>
      <c r="K485" s="47"/>
      <c r="L485" s="47"/>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133"/>
      <c r="BJ485" s="133"/>
      <c r="BK485" s="35"/>
      <c r="BL485" s="266"/>
      <c r="BM485" s="35"/>
      <c r="BN485" s="35"/>
      <c r="BO485" s="35"/>
      <c r="BP485" s="35"/>
      <c r="BQ485" s="35"/>
      <c r="BR485" s="35"/>
      <c r="BS485" s="35"/>
      <c r="BT485" s="35"/>
      <c r="BU485" s="35"/>
      <c r="BV485" s="35"/>
      <c r="BW485" s="35"/>
      <c r="BX485" s="35"/>
      <c r="BY485" s="35"/>
      <c r="BZ485" s="287"/>
      <c r="CA485" s="47"/>
      <c r="CB485" s="47"/>
      <c r="CC485" s="47"/>
      <c r="CD485" s="47"/>
      <c r="CE485" s="47"/>
      <c r="CF485" s="47"/>
      <c r="CG485" s="35"/>
      <c r="CH485" s="47"/>
      <c r="CI485" s="35"/>
      <c r="CJ485" s="35"/>
      <c r="CK485" s="35"/>
      <c r="CL485" s="35"/>
      <c r="CM485" s="35"/>
      <c r="CN485" s="35"/>
      <c r="CO485" s="47"/>
      <c r="CP485" s="47"/>
      <c r="CQ485" s="47"/>
      <c r="CR485" s="47"/>
      <c r="CS485" s="47"/>
      <c r="CT485" s="47"/>
      <c r="CU485" s="47"/>
      <c r="CV485" s="47"/>
      <c r="CW485" s="47"/>
      <c r="CX485" s="47"/>
      <c r="CY485" s="47"/>
      <c r="CZ485" s="47"/>
      <c r="DA485" s="47"/>
      <c r="DB485" s="47"/>
      <c r="DC485" s="47"/>
      <c r="DD485" s="47"/>
      <c r="DE485" s="47"/>
      <c r="DF485" s="47"/>
      <c r="DG485" s="47"/>
      <c r="DH485" s="47"/>
      <c r="DI485" s="47"/>
      <c r="DJ485" s="47"/>
      <c r="DK485" s="47"/>
      <c r="DL485" s="47"/>
      <c r="DM485" s="47"/>
      <c r="DN485" s="47"/>
      <c r="DO485" s="47"/>
      <c r="DP485" s="47"/>
      <c r="DQ485" s="47"/>
      <c r="DR485" s="47"/>
      <c r="DS485" s="47"/>
      <c r="DT485" s="47"/>
      <c r="DU485" s="47"/>
      <c r="DV485" s="47"/>
      <c r="DW485" s="47"/>
      <c r="DX485" s="47"/>
      <c r="DY485" s="47"/>
      <c r="DZ485" s="47"/>
      <c r="EA485" s="47"/>
      <c r="EB485" s="35"/>
      <c r="EC485" s="35"/>
      <c r="ED485" s="35"/>
      <c r="EE485" s="35"/>
      <c r="EF485" s="35"/>
      <c r="EG485" s="35"/>
      <c r="EH485" s="35"/>
      <c r="EI485" s="35"/>
      <c r="EJ485" s="35"/>
      <c r="EK485" s="35"/>
      <c r="EL485" s="35"/>
      <c r="ET485" s="20" t="s">
        <v>896</v>
      </c>
      <c r="EU485" s="20" t="s">
        <v>895</v>
      </c>
    </row>
    <row r="486" spans="1:151" ht="12" hidden="1" customHeight="1">
      <c r="A486" s="35"/>
      <c r="B486" s="47"/>
      <c r="C486" s="35"/>
      <c r="D486" s="47"/>
      <c r="E486" s="47"/>
      <c r="F486" s="47"/>
      <c r="G486" s="47"/>
      <c r="H486" s="47"/>
      <c r="I486" s="47"/>
      <c r="J486" s="47"/>
      <c r="K486" s="47"/>
      <c r="L486" s="47"/>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133"/>
      <c r="BJ486" s="133"/>
      <c r="BK486" s="35"/>
      <c r="BL486" s="266"/>
      <c r="BM486" s="35"/>
      <c r="BN486" s="35"/>
      <c r="BO486" s="35"/>
      <c r="BP486" s="35"/>
      <c r="BQ486" s="35"/>
      <c r="BR486" s="35"/>
      <c r="BS486" s="35"/>
      <c r="BT486" s="35"/>
      <c r="BU486" s="35"/>
      <c r="BV486" s="35"/>
      <c r="BW486" s="35"/>
      <c r="BX486" s="35"/>
      <c r="BY486" s="35"/>
      <c r="BZ486" s="287"/>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T486" s="20" t="s">
        <v>897</v>
      </c>
      <c r="EU486" s="20" t="s">
        <v>586</v>
      </c>
    </row>
    <row r="487" spans="1:151" ht="12" hidden="1" customHeight="1">
      <c r="A487" s="35"/>
      <c r="B487" s="47"/>
      <c r="C487" s="35"/>
      <c r="D487" s="47"/>
      <c r="E487" s="47"/>
      <c r="F487" s="47"/>
      <c r="G487" s="47"/>
      <c r="H487" s="47"/>
      <c r="I487" s="47"/>
      <c r="J487" s="47"/>
      <c r="K487" s="47"/>
      <c r="L487" s="47"/>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133"/>
      <c r="BJ487" s="133"/>
      <c r="BK487" s="35"/>
      <c r="BL487" s="266"/>
      <c r="BM487" s="35"/>
      <c r="BN487" s="35"/>
      <c r="BO487" s="35"/>
      <c r="BP487" s="35"/>
      <c r="BQ487" s="35"/>
      <c r="BR487" s="35"/>
      <c r="BS487" s="35"/>
      <c r="BT487" s="35"/>
      <c r="BU487" s="35"/>
      <c r="BV487" s="35"/>
      <c r="BW487" s="35"/>
      <c r="BX487" s="35"/>
      <c r="BY487" s="35"/>
      <c r="BZ487" s="287"/>
      <c r="CA487" s="35"/>
      <c r="CB487" s="35"/>
      <c r="CC487" s="35"/>
      <c r="CD487" s="35"/>
      <c r="CE487" s="35"/>
      <c r="CF487" s="35"/>
      <c r="CG487" s="35"/>
      <c r="CH487" s="35"/>
      <c r="CI487" s="47"/>
      <c r="CJ487" s="47"/>
      <c r="CK487" s="47"/>
      <c r="CL487" s="47"/>
      <c r="CM487" s="47"/>
      <c r="CN487" s="47"/>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T487" s="20" t="s">
        <v>898</v>
      </c>
      <c r="EU487" s="20" t="s">
        <v>896</v>
      </c>
    </row>
    <row r="488" spans="1:151" ht="12" hidden="1" customHeight="1">
      <c r="A488" s="35"/>
      <c r="B488" s="47"/>
      <c r="C488" s="35"/>
      <c r="D488" s="47"/>
      <c r="E488" s="47"/>
      <c r="F488" s="47"/>
      <c r="G488" s="47"/>
      <c r="H488" s="47"/>
      <c r="I488" s="47"/>
      <c r="J488" s="47"/>
      <c r="K488" s="47"/>
      <c r="L488" s="47"/>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133"/>
      <c r="BJ488" s="133"/>
      <c r="BK488" s="35"/>
      <c r="BL488" s="266"/>
      <c r="BM488" s="35"/>
      <c r="BN488" s="35"/>
      <c r="BO488" s="35"/>
      <c r="BP488" s="35"/>
      <c r="BQ488" s="35"/>
      <c r="BR488" s="35"/>
      <c r="BS488" s="35"/>
      <c r="BT488" s="35"/>
      <c r="BU488" s="35"/>
      <c r="BV488" s="35"/>
      <c r="BW488" s="35"/>
      <c r="BX488" s="35"/>
      <c r="BY488" s="35"/>
      <c r="BZ488" s="287"/>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T488" s="20" t="s">
        <v>899</v>
      </c>
      <c r="EU488" s="20" t="s">
        <v>897</v>
      </c>
    </row>
    <row r="489" spans="1:151" ht="12" hidden="1" customHeight="1">
      <c r="A489" s="35"/>
      <c r="B489" s="47"/>
      <c r="C489" s="35"/>
      <c r="D489" s="47"/>
      <c r="E489" s="47"/>
      <c r="F489" s="47"/>
      <c r="G489" s="47"/>
      <c r="H489" s="47"/>
      <c r="I489" s="47"/>
      <c r="J489" s="47"/>
      <c r="K489" s="47"/>
      <c r="L489" s="47"/>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133"/>
      <c r="BJ489" s="133"/>
      <c r="BK489" s="35"/>
      <c r="BL489" s="266"/>
      <c r="BM489" s="35"/>
      <c r="BN489" s="35"/>
      <c r="BO489" s="35"/>
      <c r="BP489" s="35"/>
      <c r="BQ489" s="35"/>
      <c r="BR489" s="35"/>
      <c r="BS489" s="35"/>
      <c r="BT489" s="35"/>
      <c r="BU489" s="35"/>
      <c r="BV489" s="35"/>
      <c r="BW489" s="35"/>
      <c r="BX489" s="35"/>
      <c r="BY489" s="35"/>
      <c r="BZ489" s="287"/>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T489" s="20" t="s">
        <v>900</v>
      </c>
      <c r="EU489" s="20" t="s">
        <v>898</v>
      </c>
    </row>
    <row r="490" spans="1:151" ht="12" hidden="1" customHeight="1">
      <c r="A490" s="35"/>
      <c r="B490" s="47"/>
      <c r="C490" s="35"/>
      <c r="D490" s="47"/>
      <c r="E490" s="47"/>
      <c r="F490" s="47"/>
      <c r="G490" s="47"/>
      <c r="H490" s="47"/>
      <c r="I490" s="47"/>
      <c r="J490" s="47"/>
      <c r="K490" s="47"/>
      <c r="L490" s="47"/>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133"/>
      <c r="BJ490" s="133"/>
      <c r="BK490" s="35"/>
      <c r="BL490" s="266"/>
      <c r="BM490" s="35"/>
      <c r="BN490" s="35"/>
      <c r="BO490" s="35"/>
      <c r="BP490" s="35"/>
      <c r="BQ490" s="35"/>
      <c r="BR490" s="35"/>
      <c r="BS490" s="35"/>
      <c r="BT490" s="35"/>
      <c r="BU490" s="35"/>
      <c r="BV490" s="35"/>
      <c r="BW490" s="35"/>
      <c r="BX490" s="35"/>
      <c r="BY490" s="35"/>
      <c r="BZ490" s="287"/>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T490" s="20" t="s">
        <v>901</v>
      </c>
      <c r="EU490" s="20" t="s">
        <v>899</v>
      </c>
    </row>
    <row r="491" spans="1:151" ht="12" hidden="1" customHeight="1">
      <c r="A491" s="35"/>
      <c r="B491" s="47"/>
      <c r="C491" s="35"/>
      <c r="D491" s="47"/>
      <c r="E491" s="47"/>
      <c r="F491" s="47"/>
      <c r="G491" s="47"/>
      <c r="H491" s="47"/>
      <c r="I491" s="47"/>
      <c r="J491" s="47"/>
      <c r="K491" s="47"/>
      <c r="L491" s="47"/>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133"/>
      <c r="BJ491" s="133"/>
      <c r="BK491" s="35"/>
      <c r="BL491" s="266"/>
      <c r="BM491" s="35"/>
      <c r="BN491" s="35"/>
      <c r="BO491" s="35"/>
      <c r="BP491" s="35"/>
      <c r="BQ491" s="35"/>
      <c r="BR491" s="35"/>
      <c r="BS491" s="35"/>
      <c r="BT491" s="35"/>
      <c r="BU491" s="35"/>
      <c r="BV491" s="35"/>
      <c r="BW491" s="35"/>
      <c r="BX491" s="35"/>
      <c r="BY491" s="35"/>
      <c r="BZ491" s="287"/>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T491" s="20" t="s">
        <v>902</v>
      </c>
      <c r="EU491" s="20" t="s">
        <v>900</v>
      </c>
    </row>
    <row r="492" spans="1:151" ht="12" hidden="1" customHeight="1">
      <c r="A492" s="35"/>
      <c r="B492" s="47"/>
      <c r="C492" s="35"/>
      <c r="D492" s="47"/>
      <c r="E492" s="47"/>
      <c r="F492" s="47"/>
      <c r="G492" s="47"/>
      <c r="H492" s="47"/>
      <c r="I492" s="47"/>
      <c r="J492" s="47"/>
      <c r="K492" s="47"/>
      <c r="L492" s="47"/>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133"/>
      <c r="BJ492" s="133"/>
      <c r="BK492" s="35"/>
      <c r="BL492" s="266"/>
      <c r="BM492" s="35"/>
      <c r="BN492" s="35"/>
      <c r="BO492" s="35"/>
      <c r="BP492" s="35"/>
      <c r="BQ492" s="35"/>
      <c r="BR492" s="35"/>
      <c r="BS492" s="35"/>
      <c r="BT492" s="35"/>
      <c r="BU492" s="35"/>
      <c r="BV492" s="35"/>
      <c r="BW492" s="35"/>
      <c r="BX492" s="35"/>
      <c r="BY492" s="35"/>
      <c r="BZ492" s="287"/>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T492" s="20" t="s">
        <v>903</v>
      </c>
      <c r="EU492" s="20" t="s">
        <v>901</v>
      </c>
    </row>
    <row r="493" spans="1:151" ht="12" hidden="1" customHeight="1">
      <c r="A493" s="35"/>
      <c r="B493" s="47"/>
      <c r="C493" s="35"/>
      <c r="D493" s="47"/>
      <c r="E493" s="47"/>
      <c r="F493" s="47"/>
      <c r="G493" s="47"/>
      <c r="H493" s="47"/>
      <c r="I493" s="47"/>
      <c r="J493" s="47"/>
      <c r="K493" s="47"/>
      <c r="L493" s="47"/>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133"/>
      <c r="BJ493" s="133"/>
      <c r="BK493" s="35"/>
      <c r="BL493" s="266"/>
      <c r="BM493" s="35"/>
      <c r="BN493" s="35"/>
      <c r="BO493" s="35"/>
      <c r="BP493" s="35"/>
      <c r="BQ493" s="35"/>
      <c r="BR493" s="35"/>
      <c r="BS493" s="35"/>
      <c r="BT493" s="35"/>
      <c r="BU493" s="35"/>
      <c r="BV493" s="35"/>
      <c r="BW493" s="35"/>
      <c r="BX493" s="35"/>
      <c r="BY493" s="35"/>
      <c r="BZ493" s="287"/>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T493" s="20" t="s">
        <v>904</v>
      </c>
      <c r="EU493" s="20" t="s">
        <v>902</v>
      </c>
    </row>
    <row r="494" spans="1:151" ht="12" hidden="1" customHeight="1">
      <c r="A494" s="35"/>
      <c r="B494" s="47"/>
      <c r="C494" s="35"/>
      <c r="D494" s="47"/>
      <c r="E494" s="47"/>
      <c r="F494" s="47"/>
      <c r="G494" s="47"/>
      <c r="H494" s="47"/>
      <c r="I494" s="47"/>
      <c r="J494" s="47"/>
      <c r="K494" s="47"/>
      <c r="L494" s="47"/>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133"/>
      <c r="BJ494" s="133"/>
      <c r="BK494" s="35"/>
      <c r="BL494" s="266"/>
      <c r="BM494" s="35"/>
      <c r="BN494" s="35"/>
      <c r="BO494" s="35"/>
      <c r="BP494" s="35"/>
      <c r="BQ494" s="35"/>
      <c r="BR494" s="35"/>
      <c r="BS494" s="35"/>
      <c r="BT494" s="35"/>
      <c r="BU494" s="35"/>
      <c r="BV494" s="35"/>
      <c r="BW494" s="35"/>
      <c r="BX494" s="35"/>
      <c r="BY494" s="35"/>
      <c r="BZ494" s="297"/>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T494" s="20" t="s">
        <v>905</v>
      </c>
      <c r="EU494" s="20" t="s">
        <v>903</v>
      </c>
    </row>
    <row r="495" spans="1:151" ht="12" hidden="1" customHeight="1">
      <c r="A495" s="35"/>
      <c r="B495" s="47"/>
      <c r="C495" s="35"/>
      <c r="D495" s="47"/>
      <c r="E495" s="47"/>
      <c r="F495" s="47"/>
      <c r="G495" s="47"/>
      <c r="H495" s="47"/>
      <c r="I495" s="47"/>
      <c r="J495" s="47"/>
      <c r="K495" s="47"/>
      <c r="L495" s="47"/>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133"/>
      <c r="BJ495" s="133"/>
      <c r="BK495" s="35"/>
      <c r="BL495" s="266"/>
      <c r="BM495" s="35"/>
      <c r="BN495" s="35"/>
      <c r="BO495" s="35"/>
      <c r="BP495" s="35"/>
      <c r="BQ495" s="35"/>
      <c r="BR495" s="35"/>
      <c r="BS495" s="35"/>
      <c r="BT495" s="35"/>
      <c r="BU495" s="35"/>
      <c r="BV495" s="35"/>
      <c r="BW495" s="35"/>
      <c r="BX495" s="35"/>
      <c r="BY495" s="35"/>
      <c r="BZ495" s="287"/>
      <c r="CA495" s="47"/>
      <c r="CB495" s="47"/>
      <c r="CC495" s="47"/>
      <c r="CD495" s="47"/>
      <c r="CE495" s="47"/>
      <c r="CF495" s="47"/>
      <c r="CG495" s="35"/>
      <c r="CH495" s="47"/>
      <c r="CI495" s="35"/>
      <c r="CJ495" s="35"/>
      <c r="CK495" s="35"/>
      <c r="CL495" s="35"/>
      <c r="CM495" s="35"/>
      <c r="CN495" s="35"/>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47"/>
      <c r="DX495" s="47"/>
      <c r="DY495" s="47"/>
      <c r="DZ495" s="47"/>
      <c r="EA495" s="47"/>
      <c r="EB495" s="35"/>
      <c r="EC495" s="35"/>
      <c r="ED495" s="35"/>
      <c r="EE495" s="35"/>
      <c r="EF495" s="35"/>
      <c r="EG495" s="35"/>
      <c r="EH495" s="35"/>
      <c r="EI495" s="35"/>
      <c r="EJ495" s="35"/>
      <c r="EK495" s="35"/>
      <c r="EL495" s="35"/>
      <c r="ET495" s="20" t="s">
        <v>906</v>
      </c>
      <c r="EU495" s="20" t="s">
        <v>904</v>
      </c>
    </row>
    <row r="496" spans="1:151" ht="12" hidden="1" customHeight="1">
      <c r="A496" s="35"/>
      <c r="B496" s="47"/>
      <c r="C496" s="35"/>
      <c r="D496" s="47"/>
      <c r="E496" s="47"/>
      <c r="F496" s="47"/>
      <c r="G496" s="47"/>
      <c r="H496" s="47"/>
      <c r="I496" s="47"/>
      <c r="J496" s="47"/>
      <c r="K496" s="47"/>
      <c r="L496" s="47"/>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133"/>
      <c r="BJ496" s="133"/>
      <c r="BK496" s="35"/>
      <c r="BL496" s="266"/>
      <c r="BM496" s="35"/>
      <c r="BN496" s="35"/>
      <c r="BO496" s="35"/>
      <c r="BP496" s="35"/>
      <c r="BQ496" s="35"/>
      <c r="BR496" s="35"/>
      <c r="BS496" s="35"/>
      <c r="BT496" s="35"/>
      <c r="BU496" s="35"/>
      <c r="BV496" s="35"/>
      <c r="BW496" s="35"/>
      <c r="BX496" s="35"/>
      <c r="BY496" s="35"/>
      <c r="BZ496" s="287"/>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T496" s="20" t="s">
        <v>907</v>
      </c>
      <c r="EU496" s="20" t="s">
        <v>905</v>
      </c>
    </row>
    <row r="497" spans="1:151" ht="12" hidden="1" customHeight="1">
      <c r="A497" s="35"/>
      <c r="B497" s="47"/>
      <c r="C497" s="35"/>
      <c r="D497" s="47"/>
      <c r="E497" s="47"/>
      <c r="F497" s="47"/>
      <c r="G497" s="47"/>
      <c r="H497" s="47"/>
      <c r="I497" s="47"/>
      <c r="J497" s="47"/>
      <c r="K497" s="47"/>
      <c r="L497" s="47"/>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133"/>
      <c r="BJ497" s="133"/>
      <c r="BK497" s="35"/>
      <c r="BL497" s="266"/>
      <c r="BM497" s="35"/>
      <c r="BN497" s="35"/>
      <c r="BO497" s="35"/>
      <c r="BP497" s="35"/>
      <c r="BQ497" s="35"/>
      <c r="BR497" s="35"/>
      <c r="BS497" s="35"/>
      <c r="BT497" s="35"/>
      <c r="BU497" s="35"/>
      <c r="BV497" s="35"/>
      <c r="BW497" s="35"/>
      <c r="BX497" s="35"/>
      <c r="BY497" s="35"/>
      <c r="BZ497" s="287"/>
      <c r="CA497" s="35"/>
      <c r="CB497" s="35"/>
      <c r="CC497" s="35"/>
      <c r="CD497" s="35"/>
      <c r="CE497" s="35"/>
      <c r="CF497" s="35"/>
      <c r="CG497" s="35"/>
      <c r="CH497" s="35"/>
      <c r="CI497" s="47"/>
      <c r="CJ497" s="47"/>
      <c r="CK497" s="47"/>
      <c r="CL497" s="47"/>
      <c r="CM497" s="47"/>
      <c r="CN497" s="47"/>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T497" s="20" t="s">
        <v>908</v>
      </c>
      <c r="EU497" s="20" t="s">
        <v>906</v>
      </c>
    </row>
    <row r="498" spans="1:151" ht="12" hidden="1" customHeight="1">
      <c r="A498" s="35"/>
      <c r="B498" s="47"/>
      <c r="C498" s="35"/>
      <c r="D498" s="47"/>
      <c r="E498" s="47"/>
      <c r="F498" s="47"/>
      <c r="G498" s="47"/>
      <c r="H498" s="47"/>
      <c r="I498" s="47"/>
      <c r="J498" s="47"/>
      <c r="K498" s="47"/>
      <c r="L498" s="47"/>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133"/>
      <c r="BJ498" s="133"/>
      <c r="BK498" s="35"/>
      <c r="BL498" s="266"/>
      <c r="BM498" s="35"/>
      <c r="BN498" s="35"/>
      <c r="BO498" s="35"/>
      <c r="BP498" s="35"/>
      <c r="BQ498" s="35"/>
      <c r="BR498" s="35"/>
      <c r="BS498" s="35"/>
      <c r="BT498" s="35"/>
      <c r="BU498" s="35"/>
      <c r="BV498" s="35"/>
      <c r="BW498" s="35"/>
      <c r="BX498" s="35"/>
      <c r="BY498" s="35"/>
      <c r="BZ498" s="287"/>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T498" s="20" t="s">
        <v>909</v>
      </c>
      <c r="EU498" s="20" t="s">
        <v>907</v>
      </c>
    </row>
    <row r="499" spans="1:151" ht="12" hidden="1" customHeight="1">
      <c r="A499" s="35"/>
      <c r="B499" s="47"/>
      <c r="C499" s="35"/>
      <c r="D499" s="47"/>
      <c r="E499" s="47"/>
      <c r="F499" s="47"/>
      <c r="G499" s="47"/>
      <c r="H499" s="47"/>
      <c r="I499" s="47"/>
      <c r="J499" s="47"/>
      <c r="K499" s="47"/>
      <c r="L499" s="47"/>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133"/>
      <c r="BJ499" s="133"/>
      <c r="BK499" s="35"/>
      <c r="BL499" s="266"/>
      <c r="BM499" s="35"/>
      <c r="BN499" s="35"/>
      <c r="BO499" s="35"/>
      <c r="BP499" s="35"/>
      <c r="BQ499" s="35"/>
      <c r="BR499" s="35"/>
      <c r="BS499" s="35"/>
      <c r="BT499" s="35"/>
      <c r="BU499" s="35"/>
      <c r="BV499" s="35"/>
      <c r="BW499" s="35"/>
      <c r="BX499" s="35"/>
      <c r="BY499" s="35"/>
      <c r="BZ499" s="287"/>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T499" s="20" t="s">
        <v>910</v>
      </c>
      <c r="EU499" s="20" t="s">
        <v>908</v>
      </c>
    </row>
    <row r="500" spans="1:151" ht="12" hidden="1" customHeight="1">
      <c r="A500" s="35"/>
      <c r="B500" s="47"/>
      <c r="C500" s="35"/>
      <c r="D500" s="47"/>
      <c r="E500" s="47"/>
      <c r="F500" s="47"/>
      <c r="G500" s="47"/>
      <c r="H500" s="47"/>
      <c r="I500" s="47"/>
      <c r="J500" s="47"/>
      <c r="K500" s="47"/>
      <c r="L500" s="47"/>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133"/>
      <c r="BJ500" s="133"/>
      <c r="BK500" s="35"/>
      <c r="BL500" s="266"/>
      <c r="BM500" s="35"/>
      <c r="BN500" s="35"/>
      <c r="BO500" s="35"/>
      <c r="BP500" s="35"/>
      <c r="BQ500" s="35"/>
      <c r="BR500" s="35"/>
      <c r="BS500" s="35"/>
      <c r="BT500" s="35"/>
      <c r="BU500" s="35"/>
      <c r="BV500" s="35"/>
      <c r="BW500" s="35"/>
      <c r="BX500" s="35"/>
      <c r="BY500" s="35"/>
      <c r="BZ500" s="287"/>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T500" s="20" t="s">
        <v>911</v>
      </c>
      <c r="EU500" s="20" t="s">
        <v>909</v>
      </c>
    </row>
    <row r="501" spans="1:151" ht="12" hidden="1" customHeight="1">
      <c r="A501" s="35"/>
      <c r="B501" s="47"/>
      <c r="C501" s="35"/>
      <c r="D501" s="47"/>
      <c r="E501" s="47"/>
      <c r="F501" s="47"/>
      <c r="G501" s="47"/>
      <c r="H501" s="47"/>
      <c r="I501" s="47"/>
      <c r="J501" s="47"/>
      <c r="K501" s="47"/>
      <c r="L501" s="47"/>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133"/>
      <c r="BJ501" s="133"/>
      <c r="BK501" s="35"/>
      <c r="BL501" s="266"/>
      <c r="BM501" s="35"/>
      <c r="BN501" s="35"/>
      <c r="BO501" s="35"/>
      <c r="BP501" s="35"/>
      <c r="BQ501" s="35"/>
      <c r="BR501" s="35"/>
      <c r="BS501" s="35"/>
      <c r="BT501" s="35"/>
      <c r="BU501" s="35"/>
      <c r="BV501" s="35"/>
      <c r="BW501" s="35"/>
      <c r="BX501" s="35"/>
      <c r="BY501" s="35"/>
      <c r="BZ501" s="287"/>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T501" s="20" t="s">
        <v>912</v>
      </c>
      <c r="EU501" s="20" t="s">
        <v>910</v>
      </c>
    </row>
    <row r="502" spans="1:151" ht="12" hidden="1" customHeight="1">
      <c r="A502" s="35"/>
      <c r="B502" s="47"/>
      <c r="C502" s="35"/>
      <c r="D502" s="47"/>
      <c r="E502" s="47"/>
      <c r="F502" s="47"/>
      <c r="G502" s="47"/>
      <c r="H502" s="47"/>
      <c r="I502" s="47"/>
      <c r="J502" s="47"/>
      <c r="K502" s="47"/>
      <c r="L502" s="47"/>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133"/>
      <c r="BJ502" s="133"/>
      <c r="BK502" s="35"/>
      <c r="BL502" s="266"/>
      <c r="BM502" s="35"/>
      <c r="BN502" s="35"/>
      <c r="BO502" s="35"/>
      <c r="BP502" s="35"/>
      <c r="BQ502" s="35"/>
      <c r="BR502" s="35"/>
      <c r="BS502" s="35"/>
      <c r="BT502" s="35"/>
      <c r="BU502" s="35"/>
      <c r="BV502" s="35"/>
      <c r="BW502" s="35"/>
      <c r="BX502" s="35"/>
      <c r="BY502" s="35"/>
      <c r="BZ502" s="287"/>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T502" s="20" t="s">
        <v>913</v>
      </c>
      <c r="EU502" s="20" t="s">
        <v>911</v>
      </c>
    </row>
    <row r="503" spans="1:151" ht="12" hidden="1" customHeight="1">
      <c r="A503" s="35"/>
      <c r="B503" s="47"/>
      <c r="C503" s="35"/>
      <c r="D503" s="47"/>
      <c r="E503" s="47"/>
      <c r="F503" s="47"/>
      <c r="G503" s="47"/>
      <c r="H503" s="47"/>
      <c r="I503" s="47"/>
      <c r="J503" s="47"/>
      <c r="K503" s="47"/>
      <c r="L503" s="47"/>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133"/>
      <c r="BJ503" s="133"/>
      <c r="BK503" s="35"/>
      <c r="BL503" s="266"/>
      <c r="BM503" s="35"/>
      <c r="BN503" s="35"/>
      <c r="BO503" s="35"/>
      <c r="BP503" s="35"/>
      <c r="BQ503" s="35"/>
      <c r="BR503" s="35"/>
      <c r="BS503" s="35"/>
      <c r="BT503" s="35"/>
      <c r="BU503" s="35"/>
      <c r="BV503" s="35"/>
      <c r="BW503" s="35"/>
      <c r="BX503" s="35"/>
      <c r="BY503" s="35"/>
      <c r="BZ503" s="287"/>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T503" s="20" t="s">
        <v>914</v>
      </c>
      <c r="EU503" s="20" t="s">
        <v>912</v>
      </c>
    </row>
    <row r="504" spans="1:151" ht="12" hidden="1" customHeight="1">
      <c r="A504" s="35"/>
      <c r="B504" s="47"/>
      <c r="C504" s="35"/>
      <c r="D504" s="47"/>
      <c r="E504" s="47"/>
      <c r="F504" s="47"/>
      <c r="G504" s="47"/>
      <c r="H504" s="47"/>
      <c r="I504" s="47"/>
      <c r="J504" s="47"/>
      <c r="K504" s="47"/>
      <c r="L504" s="47"/>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133"/>
      <c r="BJ504" s="133"/>
      <c r="BK504" s="35"/>
      <c r="BL504" s="266"/>
      <c r="BM504" s="35"/>
      <c r="BN504" s="35"/>
      <c r="BO504" s="35"/>
      <c r="BP504" s="35"/>
      <c r="BQ504" s="35"/>
      <c r="BR504" s="35"/>
      <c r="BS504" s="35"/>
      <c r="BT504" s="35"/>
      <c r="BU504" s="35"/>
      <c r="BV504" s="35"/>
      <c r="BW504" s="35"/>
      <c r="BX504" s="35"/>
      <c r="BY504" s="35"/>
      <c r="BZ504" s="297"/>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T504" s="20" t="s">
        <v>915</v>
      </c>
      <c r="EU504" s="20" t="s">
        <v>913</v>
      </c>
    </row>
    <row r="505" spans="1:151" ht="12" hidden="1" customHeight="1">
      <c r="A505" s="35"/>
      <c r="B505" s="47"/>
      <c r="C505" s="35"/>
      <c r="D505" s="47"/>
      <c r="E505" s="47"/>
      <c r="F505" s="47"/>
      <c r="G505" s="47"/>
      <c r="H505" s="47"/>
      <c r="I505" s="47"/>
      <c r="J505" s="47"/>
      <c r="K505" s="47"/>
      <c r="L505" s="47"/>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133"/>
      <c r="BJ505" s="133"/>
      <c r="BK505" s="35"/>
      <c r="BL505" s="266"/>
      <c r="BM505" s="35"/>
      <c r="BN505" s="35"/>
      <c r="BO505" s="35"/>
      <c r="BP505" s="35"/>
      <c r="BQ505" s="35"/>
      <c r="BR505" s="35"/>
      <c r="BS505" s="35"/>
      <c r="BT505" s="35"/>
      <c r="BU505" s="35"/>
      <c r="BV505" s="35"/>
      <c r="BW505" s="35"/>
      <c r="BX505" s="35"/>
      <c r="BY505" s="35"/>
      <c r="BZ505" s="287"/>
      <c r="CA505" s="47"/>
      <c r="CB505" s="47"/>
      <c r="CC505" s="47"/>
      <c r="CD505" s="47"/>
      <c r="CE505" s="47"/>
      <c r="CF505" s="47"/>
      <c r="CG505" s="35"/>
      <c r="CH505" s="47"/>
      <c r="CI505" s="35"/>
      <c r="CJ505" s="35"/>
      <c r="CK505" s="35"/>
      <c r="CL505" s="35"/>
      <c r="CM505" s="35"/>
      <c r="CN505" s="35"/>
      <c r="CO505" s="47"/>
      <c r="CP505" s="47"/>
      <c r="CQ505" s="47"/>
      <c r="CR505" s="47"/>
      <c r="CS505" s="47"/>
      <c r="CT505" s="47"/>
      <c r="CU505" s="47"/>
      <c r="CV505" s="47"/>
      <c r="CW505" s="47"/>
      <c r="CX505" s="47"/>
      <c r="CY505" s="47"/>
      <c r="CZ505" s="47"/>
      <c r="DA505" s="47"/>
      <c r="DB505" s="47"/>
      <c r="DC505" s="47"/>
      <c r="DD505" s="47"/>
      <c r="DE505" s="47"/>
      <c r="DF505" s="47"/>
      <c r="DG505" s="47"/>
      <c r="DH505" s="47"/>
      <c r="DI505" s="47"/>
      <c r="DJ505" s="47"/>
      <c r="DK505" s="47"/>
      <c r="DL505" s="47"/>
      <c r="DM505" s="47"/>
      <c r="DN505" s="47"/>
      <c r="DO505" s="47"/>
      <c r="DP505" s="47"/>
      <c r="DQ505" s="47"/>
      <c r="DR505" s="47"/>
      <c r="DS505" s="47"/>
      <c r="DT505" s="47"/>
      <c r="DU505" s="47"/>
      <c r="DV505" s="47"/>
      <c r="DW505" s="47"/>
      <c r="DX505" s="47"/>
      <c r="DY505" s="47"/>
      <c r="DZ505" s="47"/>
      <c r="EA505" s="47"/>
      <c r="EB505" s="35"/>
      <c r="EC505" s="35"/>
      <c r="ED505" s="35"/>
      <c r="EE505" s="35"/>
      <c r="EF505" s="35"/>
      <c r="EG505" s="35"/>
      <c r="EH505" s="35"/>
      <c r="EI505" s="35"/>
      <c r="EJ505" s="35"/>
      <c r="EK505" s="35"/>
      <c r="EL505" s="35"/>
      <c r="ET505" s="20" t="s">
        <v>916</v>
      </c>
      <c r="EU505" s="20" t="s">
        <v>914</v>
      </c>
    </row>
    <row r="506" spans="1:151" ht="12" hidden="1" customHeight="1">
      <c r="A506" s="35"/>
      <c r="B506" s="47"/>
      <c r="C506" s="35"/>
      <c r="D506" s="47"/>
      <c r="E506" s="47"/>
      <c r="F506" s="47"/>
      <c r="G506" s="47"/>
      <c r="H506" s="47"/>
      <c r="I506" s="47"/>
      <c r="J506" s="47"/>
      <c r="K506" s="47"/>
      <c r="L506" s="47"/>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133"/>
      <c r="BJ506" s="133"/>
      <c r="BK506" s="35"/>
      <c r="BL506" s="266"/>
      <c r="BM506" s="35"/>
      <c r="BN506" s="35"/>
      <c r="BO506" s="35"/>
      <c r="BP506" s="35"/>
      <c r="BQ506" s="35"/>
      <c r="BR506" s="35"/>
      <c r="BS506" s="35"/>
      <c r="BT506" s="35"/>
      <c r="BU506" s="35"/>
      <c r="BV506" s="35"/>
      <c r="BW506" s="35"/>
      <c r="BX506" s="35"/>
      <c r="BY506" s="35"/>
      <c r="BZ506" s="287"/>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c r="DO506" s="35"/>
      <c r="DP506" s="35"/>
      <c r="DQ506" s="35"/>
      <c r="DR506" s="35"/>
      <c r="DS506" s="35"/>
      <c r="DT506" s="35"/>
      <c r="DU506" s="35"/>
      <c r="DV506" s="35"/>
      <c r="DW506" s="35"/>
      <c r="DX506" s="35"/>
      <c r="DY506" s="35"/>
      <c r="DZ506" s="35"/>
      <c r="EA506" s="35"/>
      <c r="EB506" s="35"/>
      <c r="EC506" s="35"/>
      <c r="ED506" s="35"/>
      <c r="EE506" s="35"/>
      <c r="EF506" s="35"/>
      <c r="EG506" s="35"/>
      <c r="EH506" s="35"/>
      <c r="EI506" s="35"/>
      <c r="EJ506" s="35"/>
      <c r="EK506" s="35"/>
      <c r="EL506" s="35"/>
      <c r="ET506" s="20" t="s">
        <v>917</v>
      </c>
      <c r="EU506" s="20" t="s">
        <v>915</v>
      </c>
    </row>
    <row r="507" spans="1:151" ht="12" hidden="1" customHeight="1">
      <c r="A507" s="35"/>
      <c r="B507" s="47"/>
      <c r="C507" s="35"/>
      <c r="D507" s="47"/>
      <c r="E507" s="47"/>
      <c r="F507" s="47"/>
      <c r="G507" s="47"/>
      <c r="H507" s="47"/>
      <c r="I507" s="47"/>
      <c r="J507" s="47"/>
      <c r="K507" s="47"/>
      <c r="L507" s="47"/>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133"/>
      <c r="BJ507" s="133"/>
      <c r="BK507" s="35"/>
      <c r="BL507" s="266"/>
      <c r="BM507" s="35"/>
      <c r="BN507" s="35"/>
      <c r="BO507" s="35"/>
      <c r="BP507" s="35"/>
      <c r="BQ507" s="35"/>
      <c r="BR507" s="35"/>
      <c r="BS507" s="35"/>
      <c r="BT507" s="35"/>
      <c r="BU507" s="35"/>
      <c r="BV507" s="35"/>
      <c r="BW507" s="35"/>
      <c r="BX507" s="35"/>
      <c r="BY507" s="35"/>
      <c r="BZ507" s="287"/>
      <c r="CA507" s="35"/>
      <c r="CB507" s="35"/>
      <c r="CC507" s="35"/>
      <c r="CD507" s="35"/>
      <c r="CE507" s="35"/>
      <c r="CF507" s="35"/>
      <c r="CG507" s="35"/>
      <c r="CH507" s="35"/>
      <c r="CI507" s="47"/>
      <c r="CJ507" s="47"/>
      <c r="CK507" s="47"/>
      <c r="CL507" s="47"/>
      <c r="CM507" s="47"/>
      <c r="CN507" s="47"/>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T507" s="20" t="s">
        <v>918</v>
      </c>
      <c r="EU507" s="20" t="s">
        <v>916</v>
      </c>
    </row>
    <row r="508" spans="1:151" ht="12" hidden="1" customHeight="1">
      <c r="A508" s="35"/>
      <c r="B508" s="47"/>
      <c r="C508" s="35"/>
      <c r="D508" s="47"/>
      <c r="E508" s="47"/>
      <c r="F508" s="47"/>
      <c r="G508" s="47"/>
      <c r="H508" s="47"/>
      <c r="I508" s="47"/>
      <c r="J508" s="47"/>
      <c r="K508" s="47"/>
      <c r="L508" s="47"/>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133"/>
      <c r="BJ508" s="133"/>
      <c r="BK508" s="35"/>
      <c r="BL508" s="266"/>
      <c r="BM508" s="35"/>
      <c r="BN508" s="35"/>
      <c r="BO508" s="35"/>
      <c r="BP508" s="35"/>
      <c r="BQ508" s="35"/>
      <c r="BR508" s="35"/>
      <c r="BS508" s="35"/>
      <c r="BT508" s="35"/>
      <c r="BU508" s="35"/>
      <c r="BV508" s="35"/>
      <c r="BW508" s="35"/>
      <c r="BX508" s="35"/>
      <c r="BY508" s="35"/>
      <c r="BZ508" s="287"/>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T508" s="20" t="s">
        <v>919</v>
      </c>
      <c r="EU508" s="20" t="s">
        <v>917</v>
      </c>
    </row>
    <row r="509" spans="1:151" ht="12" hidden="1" customHeight="1">
      <c r="A509" s="35"/>
      <c r="B509" s="47"/>
      <c r="C509" s="35"/>
      <c r="D509" s="47"/>
      <c r="E509" s="47"/>
      <c r="F509" s="47"/>
      <c r="G509" s="47"/>
      <c r="H509" s="47"/>
      <c r="I509" s="47"/>
      <c r="J509" s="47"/>
      <c r="K509" s="47"/>
      <c r="L509" s="47"/>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133"/>
      <c r="BJ509" s="133"/>
      <c r="BK509" s="35"/>
      <c r="BL509" s="266"/>
      <c r="BM509" s="35"/>
      <c r="BN509" s="35"/>
      <c r="BO509" s="35"/>
      <c r="BP509" s="35"/>
      <c r="BQ509" s="35"/>
      <c r="BR509" s="35"/>
      <c r="BS509" s="35"/>
      <c r="BT509" s="35"/>
      <c r="BU509" s="35"/>
      <c r="BV509" s="35"/>
      <c r="BW509" s="35"/>
      <c r="BX509" s="35"/>
      <c r="BY509" s="35"/>
      <c r="BZ509" s="287"/>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T509" s="20" t="s">
        <v>920</v>
      </c>
      <c r="EU509" s="20" t="s">
        <v>918</v>
      </c>
    </row>
    <row r="510" spans="1:151" ht="12" hidden="1" customHeight="1">
      <c r="A510" s="35"/>
      <c r="B510" s="47"/>
      <c r="C510" s="35"/>
      <c r="D510" s="47"/>
      <c r="E510" s="47"/>
      <c r="F510" s="47"/>
      <c r="G510" s="47"/>
      <c r="H510" s="47"/>
      <c r="I510" s="47"/>
      <c r="J510" s="47"/>
      <c r="K510" s="47"/>
      <c r="L510" s="47"/>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133"/>
      <c r="BJ510" s="133"/>
      <c r="BK510" s="35"/>
      <c r="BL510" s="266"/>
      <c r="BM510" s="35"/>
      <c r="BN510" s="35"/>
      <c r="BO510" s="35"/>
      <c r="BP510" s="35"/>
      <c r="BQ510" s="35"/>
      <c r="BR510" s="35"/>
      <c r="BS510" s="35"/>
      <c r="BT510" s="35"/>
      <c r="BU510" s="35"/>
      <c r="BV510" s="35"/>
      <c r="BW510" s="35"/>
      <c r="BX510" s="35"/>
      <c r="BY510" s="35"/>
      <c r="BZ510" s="287"/>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T510" s="20" t="s">
        <v>921</v>
      </c>
      <c r="EU510" s="20" t="s">
        <v>919</v>
      </c>
    </row>
    <row r="511" spans="1:151" ht="12" hidden="1" customHeight="1">
      <c r="A511" s="35"/>
      <c r="B511" s="47"/>
      <c r="C511" s="35"/>
      <c r="D511" s="47"/>
      <c r="E511" s="47"/>
      <c r="F511" s="47"/>
      <c r="G511" s="47"/>
      <c r="H511" s="47"/>
      <c r="I511" s="47"/>
      <c r="J511" s="47"/>
      <c r="K511" s="47"/>
      <c r="L511" s="47"/>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133"/>
      <c r="BJ511" s="133"/>
      <c r="BK511" s="35"/>
      <c r="BL511" s="266"/>
      <c r="BM511" s="35"/>
      <c r="BN511" s="35"/>
      <c r="BO511" s="35"/>
      <c r="BP511" s="35"/>
      <c r="BQ511" s="35"/>
      <c r="BR511" s="35"/>
      <c r="BS511" s="35"/>
      <c r="BT511" s="35"/>
      <c r="BU511" s="35"/>
      <c r="BV511" s="35"/>
      <c r="BW511" s="35"/>
      <c r="BX511" s="35"/>
      <c r="BY511" s="35"/>
      <c r="BZ511" s="287"/>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T511" s="20" t="s">
        <v>922</v>
      </c>
      <c r="EU511" s="20" t="s">
        <v>920</v>
      </c>
    </row>
    <row r="512" spans="1:151" ht="12" hidden="1" customHeight="1">
      <c r="A512" s="35"/>
      <c r="B512" s="47"/>
      <c r="C512" s="35"/>
      <c r="D512" s="47"/>
      <c r="E512" s="47"/>
      <c r="F512" s="47"/>
      <c r="G512" s="47"/>
      <c r="H512" s="47"/>
      <c r="I512" s="47"/>
      <c r="J512" s="47"/>
      <c r="K512" s="47"/>
      <c r="L512" s="47"/>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133"/>
      <c r="BJ512" s="133"/>
      <c r="BK512" s="35"/>
      <c r="BL512" s="266"/>
      <c r="BM512" s="35"/>
      <c r="BN512" s="35"/>
      <c r="BO512" s="35"/>
      <c r="BP512" s="35"/>
      <c r="BQ512" s="35"/>
      <c r="BR512" s="35"/>
      <c r="BS512" s="35"/>
      <c r="BT512" s="35"/>
      <c r="BU512" s="35"/>
      <c r="BV512" s="35"/>
      <c r="BW512" s="35"/>
      <c r="BX512" s="35"/>
      <c r="BY512" s="35"/>
      <c r="BZ512" s="287"/>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T512" s="20" t="s">
        <v>586</v>
      </c>
      <c r="EU512" s="20" t="s">
        <v>921</v>
      </c>
    </row>
    <row r="513" spans="1:151" ht="12" hidden="1" customHeight="1">
      <c r="A513" s="35"/>
      <c r="B513" s="47"/>
      <c r="C513" s="35"/>
      <c r="D513" s="47"/>
      <c r="E513" s="47"/>
      <c r="F513" s="47"/>
      <c r="G513" s="47"/>
      <c r="H513" s="47"/>
      <c r="I513" s="47"/>
      <c r="J513" s="47"/>
      <c r="K513" s="47"/>
      <c r="L513" s="47"/>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133"/>
      <c r="BJ513" s="133"/>
      <c r="BK513" s="35"/>
      <c r="BL513" s="266"/>
      <c r="BM513" s="35"/>
      <c r="BN513" s="35"/>
      <c r="BO513" s="35"/>
      <c r="BP513" s="35"/>
      <c r="BQ513" s="35"/>
      <c r="BR513" s="35"/>
      <c r="BS513" s="35"/>
      <c r="BT513" s="35"/>
      <c r="BU513" s="35"/>
      <c r="BV513" s="35"/>
      <c r="BW513" s="35"/>
      <c r="BX513" s="35"/>
      <c r="BY513" s="35"/>
      <c r="BZ513" s="287"/>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T513" s="20" t="s">
        <v>923</v>
      </c>
      <c r="EU513" s="20" t="s">
        <v>922</v>
      </c>
    </row>
    <row r="514" spans="1:151" ht="12" hidden="1" customHeight="1">
      <c r="A514" s="35"/>
      <c r="B514" s="47"/>
      <c r="C514" s="35"/>
      <c r="D514" s="47"/>
      <c r="E514" s="47"/>
      <c r="F514" s="47"/>
      <c r="G514" s="47"/>
      <c r="H514" s="47"/>
      <c r="I514" s="47"/>
      <c r="J514" s="47"/>
      <c r="K514" s="47"/>
      <c r="L514" s="47"/>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133"/>
      <c r="BJ514" s="133"/>
      <c r="BK514" s="35"/>
      <c r="BL514" s="266"/>
      <c r="BM514" s="35"/>
      <c r="BN514" s="35"/>
      <c r="BO514" s="35"/>
      <c r="BP514" s="35"/>
      <c r="BQ514" s="35"/>
      <c r="BR514" s="35"/>
      <c r="BS514" s="35"/>
      <c r="BT514" s="35"/>
      <c r="BU514" s="35"/>
      <c r="BV514" s="35"/>
      <c r="BW514" s="35"/>
      <c r="BX514" s="35"/>
      <c r="BY514" s="35"/>
      <c r="BZ514" s="297"/>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T514" s="20" t="s">
        <v>924</v>
      </c>
      <c r="EU514" s="20" t="s">
        <v>586</v>
      </c>
    </row>
    <row r="515" spans="1:151" ht="12" hidden="1" customHeight="1">
      <c r="A515" s="35"/>
      <c r="B515" s="47"/>
      <c r="C515" s="35"/>
      <c r="D515" s="47"/>
      <c r="E515" s="47"/>
      <c r="F515" s="47"/>
      <c r="G515" s="47"/>
      <c r="H515" s="47"/>
      <c r="I515" s="47"/>
      <c r="J515" s="47"/>
      <c r="K515" s="47"/>
      <c r="L515" s="47"/>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133"/>
      <c r="BJ515" s="133"/>
      <c r="BK515" s="35"/>
      <c r="BL515" s="266"/>
      <c r="BM515" s="35"/>
      <c r="BN515" s="35"/>
      <c r="BO515" s="35"/>
      <c r="BP515" s="35"/>
      <c r="BQ515" s="35"/>
      <c r="BR515" s="35"/>
      <c r="BS515" s="35"/>
      <c r="BT515" s="35"/>
      <c r="BU515" s="35"/>
      <c r="BV515" s="35"/>
      <c r="BW515" s="35"/>
      <c r="BX515" s="35"/>
      <c r="BY515" s="35"/>
      <c r="BZ515" s="287"/>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T515" s="20" t="s">
        <v>925</v>
      </c>
      <c r="EU515" s="20" t="s">
        <v>923</v>
      </c>
    </row>
    <row r="516" spans="1:151" ht="12" hidden="1" customHeight="1">
      <c r="A516" s="35"/>
      <c r="B516" s="47"/>
      <c r="C516" s="35"/>
      <c r="D516" s="47"/>
      <c r="E516" s="47"/>
      <c r="F516" s="47"/>
      <c r="G516" s="47"/>
      <c r="H516" s="47"/>
      <c r="I516" s="47"/>
      <c r="J516" s="47"/>
      <c r="K516" s="47"/>
      <c r="L516" s="47"/>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133"/>
      <c r="BJ516" s="133"/>
      <c r="BK516" s="35"/>
      <c r="BL516" s="266"/>
      <c r="BM516" s="35"/>
      <c r="BN516" s="35"/>
      <c r="BO516" s="35"/>
      <c r="BP516" s="35"/>
      <c r="BQ516" s="35"/>
      <c r="BR516" s="35"/>
      <c r="BS516" s="35"/>
      <c r="BT516" s="35"/>
      <c r="BU516" s="35"/>
      <c r="BV516" s="35"/>
      <c r="BW516" s="35"/>
      <c r="BX516" s="35"/>
      <c r="BY516" s="35"/>
      <c r="BZ516" s="287"/>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T516" s="20" t="s">
        <v>926</v>
      </c>
      <c r="EU516" s="20" t="s">
        <v>924</v>
      </c>
    </row>
    <row r="517" spans="1:151" ht="12" hidden="1" customHeight="1">
      <c r="A517" s="35"/>
      <c r="B517" s="47"/>
      <c r="C517" s="35"/>
      <c r="D517" s="47"/>
      <c r="E517" s="47"/>
      <c r="F517" s="47"/>
      <c r="G517" s="47"/>
      <c r="H517" s="47"/>
      <c r="I517" s="47"/>
      <c r="J517" s="47"/>
      <c r="K517" s="47"/>
      <c r="L517" s="47"/>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133"/>
      <c r="BJ517" s="133"/>
      <c r="BK517" s="35"/>
      <c r="BL517" s="266"/>
      <c r="BM517" s="35"/>
      <c r="BN517" s="35"/>
      <c r="BO517" s="35"/>
      <c r="BP517" s="35"/>
      <c r="BQ517" s="35"/>
      <c r="BR517" s="35"/>
      <c r="BS517" s="35"/>
      <c r="BT517" s="35"/>
      <c r="BU517" s="35"/>
      <c r="BV517" s="35"/>
      <c r="BW517" s="35"/>
      <c r="BX517" s="35"/>
      <c r="BY517" s="35"/>
      <c r="BZ517" s="287"/>
      <c r="CA517" s="35"/>
      <c r="CB517" s="35"/>
      <c r="CC517" s="35"/>
      <c r="CD517" s="35"/>
      <c r="CE517" s="35"/>
      <c r="CF517" s="35"/>
      <c r="CG517" s="35"/>
      <c r="CH517" s="35"/>
      <c r="CI517" s="47"/>
      <c r="CJ517" s="47"/>
      <c r="CK517" s="47"/>
      <c r="CL517" s="47"/>
      <c r="CM517" s="47"/>
      <c r="CN517" s="47"/>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T517" s="20" t="s">
        <v>927</v>
      </c>
      <c r="EU517" s="20" t="s">
        <v>925</v>
      </c>
    </row>
    <row r="518" spans="1:151" ht="12" hidden="1" customHeight="1">
      <c r="A518" s="35"/>
      <c r="B518" s="47"/>
      <c r="C518" s="35"/>
      <c r="D518" s="47"/>
      <c r="E518" s="47"/>
      <c r="F518" s="47"/>
      <c r="G518" s="47"/>
      <c r="H518" s="47"/>
      <c r="I518" s="47"/>
      <c r="J518" s="47"/>
      <c r="K518" s="47"/>
      <c r="L518" s="47"/>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133"/>
      <c r="BJ518" s="133"/>
      <c r="BK518" s="35"/>
      <c r="BL518" s="266"/>
      <c r="BM518" s="35"/>
      <c r="BN518" s="35"/>
      <c r="BO518" s="35"/>
      <c r="BP518" s="35"/>
      <c r="BQ518" s="35"/>
      <c r="BR518" s="35"/>
      <c r="BS518" s="35"/>
      <c r="BT518" s="35"/>
      <c r="BU518" s="35"/>
      <c r="BV518" s="35"/>
      <c r="BW518" s="35"/>
      <c r="BX518" s="35"/>
      <c r="BY518" s="35"/>
      <c r="BZ518" s="287"/>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T518" s="20" t="s">
        <v>928</v>
      </c>
      <c r="EU518" s="20" t="s">
        <v>926</v>
      </c>
    </row>
    <row r="519" spans="1:151" ht="12" hidden="1" customHeight="1">
      <c r="A519" s="35"/>
      <c r="B519" s="47"/>
      <c r="C519" s="35"/>
      <c r="D519" s="47"/>
      <c r="E519" s="47"/>
      <c r="F519" s="47"/>
      <c r="G519" s="47"/>
      <c r="H519" s="47"/>
      <c r="I519" s="47"/>
      <c r="J519" s="47"/>
      <c r="K519" s="47"/>
      <c r="L519" s="47"/>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133"/>
      <c r="BJ519" s="133"/>
      <c r="BK519" s="35"/>
      <c r="BL519" s="266"/>
      <c r="BM519" s="35"/>
      <c r="BN519" s="35"/>
      <c r="BO519" s="35"/>
      <c r="BP519" s="35"/>
      <c r="BQ519" s="35"/>
      <c r="BR519" s="35"/>
      <c r="BS519" s="35"/>
      <c r="BT519" s="35"/>
      <c r="BU519" s="35"/>
      <c r="BV519" s="35"/>
      <c r="BW519" s="35"/>
      <c r="BX519" s="35"/>
      <c r="BY519" s="35"/>
      <c r="BZ519" s="287"/>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T519" s="20" t="s">
        <v>929</v>
      </c>
      <c r="EU519" s="20" t="s">
        <v>927</v>
      </c>
    </row>
    <row r="520" spans="1:151" ht="12" hidden="1" customHeight="1">
      <c r="A520" s="35"/>
      <c r="B520" s="47"/>
      <c r="C520" s="35"/>
      <c r="D520" s="47"/>
      <c r="E520" s="47"/>
      <c r="F520" s="47"/>
      <c r="G520" s="47"/>
      <c r="H520" s="47"/>
      <c r="I520" s="47"/>
      <c r="J520" s="47"/>
      <c r="K520" s="47"/>
      <c r="L520" s="47"/>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133"/>
      <c r="BJ520" s="133"/>
      <c r="BK520" s="35"/>
      <c r="BL520" s="266"/>
      <c r="BM520" s="35"/>
      <c r="BN520" s="35"/>
      <c r="BO520" s="35"/>
      <c r="BP520" s="35"/>
      <c r="BQ520" s="35"/>
      <c r="BR520" s="35"/>
      <c r="BS520" s="35"/>
      <c r="BT520" s="35"/>
      <c r="BU520" s="35"/>
      <c r="BV520" s="35"/>
      <c r="BW520" s="35"/>
      <c r="BX520" s="35"/>
      <c r="BY520" s="35"/>
      <c r="BZ520" s="287"/>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T520" s="20" t="s">
        <v>930</v>
      </c>
      <c r="EU520" s="20" t="s">
        <v>928</v>
      </c>
    </row>
    <row r="521" spans="1:151" ht="12" hidden="1" customHeight="1">
      <c r="A521" s="35"/>
      <c r="B521" s="47"/>
      <c r="C521" s="35"/>
      <c r="D521" s="47"/>
      <c r="E521" s="47"/>
      <c r="F521" s="47"/>
      <c r="G521" s="47"/>
      <c r="H521" s="47"/>
      <c r="I521" s="47"/>
      <c r="J521" s="47"/>
      <c r="K521" s="47"/>
      <c r="L521" s="47"/>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133"/>
      <c r="BJ521" s="133"/>
      <c r="BK521" s="35"/>
      <c r="BL521" s="266"/>
      <c r="BM521" s="35"/>
      <c r="BN521" s="35"/>
      <c r="BO521" s="35"/>
      <c r="BP521" s="35"/>
      <c r="BQ521" s="35"/>
      <c r="BR521" s="35"/>
      <c r="BS521" s="35"/>
      <c r="BT521" s="35"/>
      <c r="BU521" s="35"/>
      <c r="BV521" s="35"/>
      <c r="BW521" s="35"/>
      <c r="BX521" s="35"/>
      <c r="BY521" s="35"/>
      <c r="BZ521" s="287"/>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T521" s="20" t="s">
        <v>931</v>
      </c>
      <c r="EU521" s="20" t="s">
        <v>929</v>
      </c>
    </row>
    <row r="522" spans="1:151" ht="12" hidden="1" customHeight="1">
      <c r="A522" s="35"/>
      <c r="B522" s="47"/>
      <c r="C522" s="35"/>
      <c r="D522" s="47"/>
      <c r="E522" s="47"/>
      <c r="F522" s="47"/>
      <c r="G522" s="47"/>
      <c r="H522" s="47"/>
      <c r="I522" s="47"/>
      <c r="J522" s="47"/>
      <c r="K522" s="47"/>
      <c r="L522" s="47"/>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133"/>
      <c r="BJ522" s="133"/>
      <c r="BK522" s="35"/>
      <c r="BL522" s="266"/>
      <c r="BM522" s="35"/>
      <c r="BN522" s="35"/>
      <c r="BO522" s="35"/>
      <c r="BP522" s="35"/>
      <c r="BQ522" s="35"/>
      <c r="BR522" s="35"/>
      <c r="BS522" s="35"/>
      <c r="BT522" s="35"/>
      <c r="BU522" s="35"/>
      <c r="BV522" s="35"/>
      <c r="BW522" s="35"/>
      <c r="BX522" s="35"/>
      <c r="BY522" s="35"/>
      <c r="BZ522" s="287"/>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T522" s="20" t="s">
        <v>932</v>
      </c>
      <c r="EU522" s="20" t="s">
        <v>930</v>
      </c>
    </row>
    <row r="523" spans="1:151" ht="12" hidden="1" customHeight="1">
      <c r="A523" s="35"/>
      <c r="B523" s="47"/>
      <c r="C523" s="35"/>
      <c r="D523" s="47"/>
      <c r="E523" s="47"/>
      <c r="F523" s="47"/>
      <c r="G523" s="47"/>
      <c r="H523" s="47"/>
      <c r="I523" s="47"/>
      <c r="J523" s="47"/>
      <c r="K523" s="47"/>
      <c r="L523" s="47"/>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133"/>
      <c r="BJ523" s="133"/>
      <c r="BK523" s="35"/>
      <c r="BL523" s="266"/>
      <c r="BM523" s="35"/>
      <c r="BN523" s="35"/>
      <c r="BO523" s="35"/>
      <c r="BP523" s="35"/>
      <c r="BQ523" s="35"/>
      <c r="BR523" s="35"/>
      <c r="BS523" s="35"/>
      <c r="BT523" s="35"/>
      <c r="BU523" s="35"/>
      <c r="BV523" s="35"/>
      <c r="BW523" s="35"/>
      <c r="BX523" s="35"/>
      <c r="BY523" s="35"/>
      <c r="BZ523" s="287"/>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T523" s="20" t="s">
        <v>933</v>
      </c>
      <c r="EU523" s="20" t="s">
        <v>931</v>
      </c>
    </row>
    <row r="524" spans="1:151" ht="12" hidden="1" customHeight="1">
      <c r="A524" s="35"/>
      <c r="B524" s="47"/>
      <c r="C524" s="35"/>
      <c r="D524" s="47"/>
      <c r="E524" s="47"/>
      <c r="F524" s="47"/>
      <c r="G524" s="47"/>
      <c r="H524" s="47"/>
      <c r="I524" s="47"/>
      <c r="J524" s="47"/>
      <c r="K524" s="47"/>
      <c r="L524" s="47"/>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133"/>
      <c r="BJ524" s="133"/>
      <c r="BK524" s="35"/>
      <c r="BL524" s="266"/>
      <c r="BM524" s="35"/>
      <c r="BN524" s="35"/>
      <c r="BO524" s="35"/>
      <c r="BP524" s="35"/>
      <c r="BQ524" s="35"/>
      <c r="BR524" s="35"/>
      <c r="BS524" s="35"/>
      <c r="BT524" s="35"/>
      <c r="BU524" s="35"/>
      <c r="BV524" s="35"/>
      <c r="BW524" s="35"/>
      <c r="BX524" s="35"/>
      <c r="BY524" s="35"/>
      <c r="BZ524" s="287"/>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T524" s="20" t="s">
        <v>934</v>
      </c>
      <c r="EU524" s="20" t="s">
        <v>932</v>
      </c>
    </row>
    <row r="525" spans="1:151" ht="12" hidden="1" customHeight="1">
      <c r="A525" s="35"/>
      <c r="B525" s="47"/>
      <c r="C525" s="35"/>
      <c r="D525" s="47"/>
      <c r="E525" s="47"/>
      <c r="F525" s="47"/>
      <c r="G525" s="47"/>
      <c r="H525" s="47"/>
      <c r="I525" s="47"/>
      <c r="J525" s="47"/>
      <c r="K525" s="47"/>
      <c r="L525" s="47"/>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133"/>
      <c r="BJ525" s="133"/>
      <c r="BK525" s="35"/>
      <c r="BL525" s="266"/>
      <c r="BM525" s="35"/>
      <c r="BN525" s="35"/>
      <c r="BO525" s="35"/>
      <c r="BP525" s="35"/>
      <c r="BQ525" s="35"/>
      <c r="BR525" s="35"/>
      <c r="BS525" s="35"/>
      <c r="BT525" s="35"/>
      <c r="BU525" s="35"/>
      <c r="BV525" s="35"/>
      <c r="BW525" s="35"/>
      <c r="BX525" s="35"/>
      <c r="BY525" s="35"/>
      <c r="BZ525" s="287"/>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T525" s="20" t="s">
        <v>935</v>
      </c>
      <c r="EU525" s="20" t="s">
        <v>933</v>
      </c>
    </row>
    <row r="526" spans="1:151" ht="12" hidden="1" customHeight="1">
      <c r="A526" s="35"/>
      <c r="B526" s="47"/>
      <c r="C526" s="35"/>
      <c r="D526" s="47"/>
      <c r="E526" s="47"/>
      <c r="F526" s="47"/>
      <c r="G526" s="47"/>
      <c r="H526" s="47"/>
      <c r="I526" s="47"/>
      <c r="J526" s="47"/>
      <c r="K526" s="47"/>
      <c r="L526" s="47"/>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133"/>
      <c r="BJ526" s="133"/>
      <c r="BK526" s="35"/>
      <c r="BL526" s="266"/>
      <c r="BM526" s="35"/>
      <c r="BN526" s="35"/>
      <c r="BO526" s="35"/>
      <c r="BP526" s="35"/>
      <c r="BQ526" s="35"/>
      <c r="BR526" s="35"/>
      <c r="BS526" s="35"/>
      <c r="BT526" s="35"/>
      <c r="BU526" s="35"/>
      <c r="BV526" s="35"/>
      <c r="BW526" s="35"/>
      <c r="BX526" s="35"/>
      <c r="BY526" s="35"/>
      <c r="BZ526" s="287"/>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T526" s="20" t="s">
        <v>936</v>
      </c>
      <c r="EU526" s="20" t="s">
        <v>934</v>
      </c>
    </row>
    <row r="527" spans="1:151" ht="12" hidden="1" customHeight="1">
      <c r="A527" s="35"/>
      <c r="B527" s="47"/>
      <c r="C527" s="35"/>
      <c r="D527" s="47"/>
      <c r="E527" s="47"/>
      <c r="F527" s="47"/>
      <c r="G527" s="47"/>
      <c r="H527" s="47"/>
      <c r="I527" s="47"/>
      <c r="J527" s="47"/>
      <c r="K527" s="47"/>
      <c r="L527" s="47"/>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133"/>
      <c r="BJ527" s="133"/>
      <c r="BK527" s="35"/>
      <c r="BL527" s="266"/>
      <c r="BM527" s="35"/>
      <c r="BN527" s="35"/>
      <c r="BO527" s="35"/>
      <c r="BP527" s="35"/>
      <c r="BQ527" s="35"/>
      <c r="BR527" s="35"/>
      <c r="BS527" s="35"/>
      <c r="BT527" s="35"/>
      <c r="BU527" s="35"/>
      <c r="BV527" s="35"/>
      <c r="BW527" s="35"/>
      <c r="BX527" s="35"/>
      <c r="BY527" s="35"/>
      <c r="BZ527" s="287"/>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T527" s="20" t="s">
        <v>937</v>
      </c>
      <c r="EU527" s="20" t="s">
        <v>935</v>
      </c>
    </row>
    <row r="528" spans="1:151" ht="12" hidden="1" customHeight="1">
      <c r="A528" s="35"/>
      <c r="B528" s="47"/>
      <c r="C528" s="35"/>
      <c r="D528" s="47"/>
      <c r="E528" s="47"/>
      <c r="F528" s="47"/>
      <c r="G528" s="47"/>
      <c r="H528" s="47"/>
      <c r="I528" s="47"/>
      <c r="J528" s="47"/>
      <c r="K528" s="47"/>
      <c r="L528" s="47"/>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133"/>
      <c r="BJ528" s="133"/>
      <c r="BK528" s="35"/>
      <c r="BL528" s="266"/>
      <c r="BM528" s="35"/>
      <c r="BN528" s="35"/>
      <c r="BO528" s="35"/>
      <c r="BP528" s="35"/>
      <c r="BQ528" s="35"/>
      <c r="BR528" s="35"/>
      <c r="BS528" s="35"/>
      <c r="BT528" s="35"/>
      <c r="BU528" s="35"/>
      <c r="BV528" s="35"/>
      <c r="BW528" s="35"/>
      <c r="BX528" s="35"/>
      <c r="BY528" s="35"/>
      <c r="BZ528" s="287"/>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T528" s="20" t="s">
        <v>938</v>
      </c>
      <c r="EU528" s="20" t="s">
        <v>936</v>
      </c>
    </row>
    <row r="529" spans="1:151" ht="12" hidden="1" customHeight="1">
      <c r="A529" s="35"/>
      <c r="B529" s="47"/>
      <c r="C529" s="35"/>
      <c r="D529" s="47"/>
      <c r="E529" s="47"/>
      <c r="F529" s="47"/>
      <c r="G529" s="47"/>
      <c r="H529" s="47"/>
      <c r="I529" s="47"/>
      <c r="J529" s="47"/>
      <c r="K529" s="47"/>
      <c r="L529" s="47"/>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133"/>
      <c r="BJ529" s="133"/>
      <c r="BK529" s="35"/>
      <c r="BL529" s="266"/>
      <c r="BM529" s="35"/>
      <c r="BN529" s="35"/>
      <c r="BO529" s="35"/>
      <c r="BP529" s="35"/>
      <c r="BQ529" s="35"/>
      <c r="BR529" s="35"/>
      <c r="BS529" s="35"/>
      <c r="BT529" s="35"/>
      <c r="BU529" s="35"/>
      <c r="BV529" s="35"/>
      <c r="BW529" s="35"/>
      <c r="BX529" s="35"/>
      <c r="BY529" s="35"/>
      <c r="BZ529" s="287"/>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T529" s="20" t="s">
        <v>939</v>
      </c>
      <c r="EU529" s="20" t="s">
        <v>937</v>
      </c>
    </row>
    <row r="530" spans="1:151" ht="12" hidden="1" customHeight="1">
      <c r="A530" s="35"/>
      <c r="B530" s="47"/>
      <c r="C530" s="35"/>
      <c r="D530" s="47"/>
      <c r="E530" s="47"/>
      <c r="F530" s="47"/>
      <c r="G530" s="47"/>
      <c r="H530" s="47"/>
      <c r="I530" s="47"/>
      <c r="J530" s="47"/>
      <c r="K530" s="47"/>
      <c r="L530" s="47"/>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133"/>
      <c r="BJ530" s="133"/>
      <c r="BK530" s="35"/>
      <c r="BL530" s="266"/>
      <c r="BM530" s="35"/>
      <c r="BN530" s="35"/>
      <c r="BO530" s="35"/>
      <c r="BP530" s="35"/>
      <c r="BQ530" s="35"/>
      <c r="BR530" s="35"/>
      <c r="BS530" s="35"/>
      <c r="BT530" s="35"/>
      <c r="BU530" s="35"/>
      <c r="BV530" s="35"/>
      <c r="BW530" s="35"/>
      <c r="BX530" s="35"/>
      <c r="BY530" s="35"/>
      <c r="BZ530" s="287"/>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T530" s="20" t="s">
        <v>940</v>
      </c>
      <c r="EU530" s="20" t="s">
        <v>938</v>
      </c>
    </row>
    <row r="531" spans="1:151" ht="12" hidden="1" customHeight="1">
      <c r="A531" s="35"/>
      <c r="B531" s="47"/>
      <c r="C531" s="35"/>
      <c r="D531" s="47"/>
      <c r="E531" s="47"/>
      <c r="F531" s="47"/>
      <c r="G531" s="47"/>
      <c r="H531" s="47"/>
      <c r="I531" s="47"/>
      <c r="J531" s="47"/>
      <c r="K531" s="47"/>
      <c r="L531" s="47"/>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133"/>
      <c r="BJ531" s="133"/>
      <c r="BK531" s="35"/>
      <c r="BL531" s="266"/>
      <c r="BM531" s="35"/>
      <c r="BN531" s="35"/>
      <c r="BO531" s="35"/>
      <c r="BP531" s="35"/>
      <c r="BQ531" s="35"/>
      <c r="BR531" s="35"/>
      <c r="BS531" s="35"/>
      <c r="BT531" s="35"/>
      <c r="BU531" s="35"/>
      <c r="BV531" s="35"/>
      <c r="BW531" s="35"/>
      <c r="BX531" s="35"/>
      <c r="BY531" s="35"/>
      <c r="BZ531" s="287"/>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T531" s="20" t="s">
        <v>941</v>
      </c>
      <c r="EU531" s="20" t="s">
        <v>939</v>
      </c>
    </row>
    <row r="532" spans="1:151" ht="12" hidden="1" customHeight="1">
      <c r="A532" s="35"/>
      <c r="B532" s="47"/>
      <c r="C532" s="35"/>
      <c r="D532" s="47"/>
      <c r="E532" s="47"/>
      <c r="F532" s="47"/>
      <c r="G532" s="47"/>
      <c r="H532" s="47"/>
      <c r="I532" s="47"/>
      <c r="J532" s="47"/>
      <c r="K532" s="47"/>
      <c r="L532" s="47"/>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133"/>
      <c r="BJ532" s="133"/>
      <c r="BK532" s="35"/>
      <c r="BL532" s="266"/>
      <c r="BM532" s="35"/>
      <c r="BN532" s="35"/>
      <c r="BO532" s="35"/>
      <c r="BP532" s="35"/>
      <c r="BQ532" s="35"/>
      <c r="BR532" s="35"/>
      <c r="BS532" s="35"/>
      <c r="BT532" s="35"/>
      <c r="BU532" s="35"/>
      <c r="BV532" s="35"/>
      <c r="BW532" s="35"/>
      <c r="BX532" s="35"/>
      <c r="BY532" s="35"/>
      <c r="BZ532" s="287"/>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T532" s="20" t="s">
        <v>942</v>
      </c>
      <c r="EU532" s="20" t="s">
        <v>940</v>
      </c>
    </row>
    <row r="533" spans="1:151" ht="12" hidden="1" customHeight="1">
      <c r="A533" s="35"/>
      <c r="B533" s="47"/>
      <c r="C533" s="35"/>
      <c r="D533" s="47"/>
      <c r="E533" s="47"/>
      <c r="F533" s="47"/>
      <c r="G533" s="47"/>
      <c r="H533" s="47"/>
      <c r="I533" s="47"/>
      <c r="J533" s="47"/>
      <c r="K533" s="47"/>
      <c r="L533" s="47"/>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133"/>
      <c r="BJ533" s="133"/>
      <c r="BK533" s="35"/>
      <c r="BL533" s="266"/>
      <c r="BM533" s="35"/>
      <c r="BN533" s="35"/>
      <c r="BO533" s="35"/>
      <c r="BP533" s="35"/>
      <c r="BQ533" s="35"/>
      <c r="BR533" s="35"/>
      <c r="BS533" s="35"/>
      <c r="BT533" s="35"/>
      <c r="BU533" s="35"/>
      <c r="BV533" s="35"/>
      <c r="BW533" s="35"/>
      <c r="BX533" s="35"/>
      <c r="BY533" s="35"/>
      <c r="BZ533" s="287"/>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T533" s="20" t="s">
        <v>943</v>
      </c>
      <c r="EU533" s="20" t="s">
        <v>941</v>
      </c>
    </row>
    <row r="534" spans="1:151" ht="12" hidden="1" customHeight="1">
      <c r="A534" s="35"/>
      <c r="B534" s="47"/>
      <c r="C534" s="35"/>
      <c r="D534" s="47"/>
      <c r="E534" s="47"/>
      <c r="F534" s="47"/>
      <c r="G534" s="47"/>
      <c r="H534" s="47"/>
      <c r="I534" s="47"/>
      <c r="J534" s="47"/>
      <c r="K534" s="47"/>
      <c r="L534" s="47"/>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133"/>
      <c r="BJ534" s="133"/>
      <c r="BK534" s="35"/>
      <c r="BL534" s="266"/>
      <c r="BM534" s="35"/>
      <c r="BN534" s="35"/>
      <c r="BO534" s="35"/>
      <c r="BP534" s="35"/>
      <c r="BQ534" s="35"/>
      <c r="BR534" s="35"/>
      <c r="BS534" s="35"/>
      <c r="BT534" s="35"/>
      <c r="BU534" s="35"/>
      <c r="BV534" s="35"/>
      <c r="BW534" s="35"/>
      <c r="BX534" s="35"/>
      <c r="BY534" s="35"/>
      <c r="BZ534" s="287"/>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5"/>
      <c r="EK534" s="35"/>
      <c r="EL534" s="35"/>
      <c r="ET534" s="20" t="s">
        <v>944</v>
      </c>
      <c r="EU534" s="20" t="s">
        <v>942</v>
      </c>
    </row>
    <row r="535" spans="1:151" ht="12" hidden="1" customHeight="1">
      <c r="A535" s="35"/>
      <c r="B535" s="47"/>
      <c r="C535" s="35"/>
      <c r="D535" s="47"/>
      <c r="E535" s="47"/>
      <c r="F535" s="47"/>
      <c r="G535" s="47"/>
      <c r="H535" s="47"/>
      <c r="I535" s="47"/>
      <c r="J535" s="47"/>
      <c r="K535" s="47"/>
      <c r="L535" s="47"/>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133"/>
      <c r="BJ535" s="133"/>
      <c r="BK535" s="35"/>
      <c r="BL535" s="266"/>
      <c r="BM535" s="35"/>
      <c r="BN535" s="35"/>
      <c r="BO535" s="35"/>
      <c r="BP535" s="35"/>
      <c r="BQ535" s="35"/>
      <c r="BR535" s="35"/>
      <c r="BS535" s="35"/>
      <c r="BT535" s="35"/>
      <c r="BU535" s="35"/>
      <c r="BV535" s="35"/>
      <c r="BW535" s="35"/>
      <c r="BX535" s="35"/>
      <c r="BY535" s="35"/>
      <c r="BZ535" s="287"/>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T535" s="20" t="s">
        <v>945</v>
      </c>
      <c r="EU535" s="20" t="s">
        <v>943</v>
      </c>
    </row>
    <row r="536" spans="1:151" ht="12" hidden="1" customHeight="1">
      <c r="A536" s="35"/>
      <c r="B536" s="47"/>
      <c r="C536" s="35"/>
      <c r="D536" s="47"/>
      <c r="E536" s="47"/>
      <c r="F536" s="47"/>
      <c r="G536" s="47"/>
      <c r="H536" s="47"/>
      <c r="I536" s="47"/>
      <c r="J536" s="47"/>
      <c r="K536" s="47"/>
      <c r="L536" s="47"/>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133"/>
      <c r="BJ536" s="133"/>
      <c r="BK536" s="35"/>
      <c r="BL536" s="266"/>
      <c r="BM536" s="35"/>
      <c r="BN536" s="35"/>
      <c r="BO536" s="35"/>
      <c r="BP536" s="35"/>
      <c r="BQ536" s="35"/>
      <c r="BR536" s="35"/>
      <c r="BS536" s="35"/>
      <c r="BT536" s="35"/>
      <c r="BU536" s="35"/>
      <c r="BV536" s="35"/>
      <c r="BW536" s="35"/>
      <c r="BX536" s="35"/>
      <c r="BY536" s="35"/>
      <c r="BZ536" s="287"/>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35"/>
      <c r="EA536" s="35"/>
      <c r="EB536" s="35"/>
      <c r="EC536" s="35"/>
      <c r="ED536" s="35"/>
      <c r="EE536" s="35"/>
      <c r="EF536" s="35"/>
      <c r="EG536" s="35"/>
      <c r="EH536" s="35"/>
      <c r="EI536" s="35"/>
      <c r="EJ536" s="35"/>
      <c r="EK536" s="35"/>
      <c r="EL536" s="35"/>
      <c r="ET536" s="20" t="s">
        <v>946</v>
      </c>
      <c r="EU536" s="20" t="s">
        <v>944</v>
      </c>
    </row>
    <row r="537" spans="1:151" ht="12" hidden="1" customHeight="1">
      <c r="A537" s="35"/>
      <c r="B537" s="47"/>
      <c r="C537" s="35"/>
      <c r="D537" s="47"/>
      <c r="E537" s="47"/>
      <c r="F537" s="47"/>
      <c r="G537" s="47"/>
      <c r="H537" s="47"/>
      <c r="I537" s="47"/>
      <c r="J537" s="47"/>
      <c r="K537" s="47"/>
      <c r="L537" s="47"/>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133"/>
      <c r="BJ537" s="133"/>
      <c r="BK537" s="35"/>
      <c r="BL537" s="266"/>
      <c r="BM537" s="35"/>
      <c r="BN537" s="35"/>
      <c r="BO537" s="35"/>
      <c r="BP537" s="35"/>
      <c r="BQ537" s="35"/>
      <c r="BR537" s="35"/>
      <c r="BS537" s="35"/>
      <c r="BT537" s="35"/>
      <c r="BU537" s="35"/>
      <c r="BV537" s="35"/>
      <c r="BW537" s="35"/>
      <c r="BX537" s="35"/>
      <c r="BY537" s="35"/>
      <c r="BZ537" s="287"/>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T537" s="20" t="s">
        <v>947</v>
      </c>
      <c r="EU537" s="20" t="s">
        <v>945</v>
      </c>
    </row>
    <row r="538" spans="1:151" ht="12" hidden="1" customHeight="1">
      <c r="A538" s="35"/>
      <c r="B538" s="47"/>
      <c r="C538" s="35"/>
      <c r="D538" s="47"/>
      <c r="E538" s="47"/>
      <c r="F538" s="47"/>
      <c r="G538" s="47"/>
      <c r="H538" s="47"/>
      <c r="I538" s="47"/>
      <c r="J538" s="47"/>
      <c r="K538" s="47"/>
      <c r="L538" s="47"/>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133"/>
      <c r="BJ538" s="133"/>
      <c r="BK538" s="35"/>
      <c r="BL538" s="266"/>
      <c r="BM538" s="35"/>
      <c r="BN538" s="35"/>
      <c r="BO538" s="35"/>
      <c r="BP538" s="35"/>
      <c r="BQ538" s="35"/>
      <c r="BR538" s="35"/>
      <c r="BS538" s="35"/>
      <c r="BT538" s="35"/>
      <c r="BU538" s="35"/>
      <c r="BV538" s="35"/>
      <c r="BW538" s="35"/>
      <c r="BX538" s="35"/>
      <c r="BY538" s="35"/>
      <c r="BZ538" s="287"/>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5"/>
      <c r="EK538" s="35"/>
      <c r="EL538" s="35"/>
      <c r="ET538" s="20" t="s">
        <v>948</v>
      </c>
      <c r="EU538" s="20" t="s">
        <v>946</v>
      </c>
    </row>
    <row r="539" spans="1:151" ht="12" hidden="1" customHeight="1">
      <c r="A539" s="35"/>
      <c r="B539" s="47"/>
      <c r="C539" s="35"/>
      <c r="D539" s="47"/>
      <c r="E539" s="47"/>
      <c r="F539" s="47"/>
      <c r="G539" s="47"/>
      <c r="H539" s="47"/>
      <c r="I539" s="47"/>
      <c r="J539" s="47"/>
      <c r="K539" s="47"/>
      <c r="L539" s="47"/>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133"/>
      <c r="BJ539" s="133"/>
      <c r="BK539" s="35"/>
      <c r="BL539" s="266"/>
      <c r="BM539" s="35"/>
      <c r="BN539" s="35"/>
      <c r="BO539" s="35"/>
      <c r="BP539" s="35"/>
      <c r="BQ539" s="35"/>
      <c r="BR539" s="35"/>
      <c r="BS539" s="35"/>
      <c r="BT539" s="35"/>
      <c r="BU539" s="35"/>
      <c r="BV539" s="35"/>
      <c r="BW539" s="35"/>
      <c r="BX539" s="35"/>
      <c r="BY539" s="35"/>
      <c r="BZ539" s="287"/>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5"/>
      <c r="EK539" s="35"/>
      <c r="EL539" s="35"/>
      <c r="ET539" s="20" t="s">
        <v>949</v>
      </c>
      <c r="EU539" s="20" t="s">
        <v>947</v>
      </c>
    </row>
    <row r="540" spans="1:151" ht="12" hidden="1" customHeight="1">
      <c r="A540" s="35"/>
      <c r="B540" s="47"/>
      <c r="C540" s="35"/>
      <c r="D540" s="47"/>
      <c r="E540" s="47"/>
      <c r="F540" s="47"/>
      <c r="G540" s="47"/>
      <c r="H540" s="47"/>
      <c r="I540" s="47"/>
      <c r="J540" s="47"/>
      <c r="K540" s="47"/>
      <c r="L540" s="47"/>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133"/>
      <c r="BJ540" s="133"/>
      <c r="BK540" s="35"/>
      <c r="BL540" s="266"/>
      <c r="BM540" s="35"/>
      <c r="BN540" s="35"/>
      <c r="BO540" s="35"/>
      <c r="BP540" s="35"/>
      <c r="BQ540" s="35"/>
      <c r="BR540" s="35"/>
      <c r="BS540" s="35"/>
      <c r="BT540" s="35"/>
      <c r="BU540" s="35"/>
      <c r="BV540" s="35"/>
      <c r="BW540" s="35"/>
      <c r="BX540" s="35"/>
      <c r="BY540" s="35"/>
      <c r="BZ540" s="287"/>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T540" s="20" t="s">
        <v>950</v>
      </c>
      <c r="EU540" s="20" t="s">
        <v>948</v>
      </c>
    </row>
    <row r="541" spans="1:151" ht="12" hidden="1" customHeight="1">
      <c r="A541" s="35"/>
      <c r="B541" s="47"/>
      <c r="C541" s="35"/>
      <c r="D541" s="47"/>
      <c r="E541" s="47"/>
      <c r="F541" s="47"/>
      <c r="G541" s="47"/>
      <c r="H541" s="47"/>
      <c r="I541" s="47"/>
      <c r="J541" s="47"/>
      <c r="K541" s="47"/>
      <c r="L541" s="47"/>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133"/>
      <c r="BJ541" s="133"/>
      <c r="BK541" s="35"/>
      <c r="BL541" s="266"/>
      <c r="BM541" s="35"/>
      <c r="BN541" s="35"/>
      <c r="BO541" s="35"/>
      <c r="BP541" s="35"/>
      <c r="BQ541" s="35"/>
      <c r="BR541" s="35"/>
      <c r="BS541" s="35"/>
      <c r="BT541" s="35"/>
      <c r="BU541" s="35"/>
      <c r="BV541" s="35"/>
      <c r="BW541" s="35"/>
      <c r="BX541" s="35"/>
      <c r="BY541" s="35"/>
      <c r="BZ541" s="287"/>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c r="DO541" s="35"/>
      <c r="DP541" s="35"/>
      <c r="DQ541" s="35"/>
      <c r="DR541" s="35"/>
      <c r="DS541" s="35"/>
      <c r="DT541" s="35"/>
      <c r="DU541" s="35"/>
      <c r="DV541" s="35"/>
      <c r="DW541" s="35"/>
      <c r="DX541" s="35"/>
      <c r="DY541" s="35"/>
      <c r="DZ541" s="35"/>
      <c r="EA541" s="35"/>
      <c r="EB541" s="35"/>
      <c r="EC541" s="35"/>
      <c r="ED541" s="35"/>
      <c r="EE541" s="35"/>
      <c r="EF541" s="35"/>
      <c r="EG541" s="35"/>
      <c r="EH541" s="35"/>
      <c r="EI541" s="35"/>
      <c r="EJ541" s="35"/>
      <c r="EK541" s="35"/>
      <c r="EL541" s="35"/>
      <c r="ET541" s="20" t="s">
        <v>951</v>
      </c>
      <c r="EU541" s="20" t="s">
        <v>949</v>
      </c>
    </row>
    <row r="542" spans="1:151" ht="12" hidden="1" customHeight="1">
      <c r="A542" s="35"/>
      <c r="B542" s="47"/>
      <c r="C542" s="35"/>
      <c r="D542" s="47"/>
      <c r="E542" s="47"/>
      <c r="F542" s="47"/>
      <c r="G542" s="47"/>
      <c r="H542" s="47"/>
      <c r="I542" s="47"/>
      <c r="J542" s="47"/>
      <c r="K542" s="47"/>
      <c r="L542" s="47"/>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133"/>
      <c r="BJ542" s="133"/>
      <c r="BK542" s="35"/>
      <c r="BL542" s="266"/>
      <c r="BM542" s="35"/>
      <c r="BN542" s="35"/>
      <c r="BO542" s="35"/>
      <c r="BP542" s="35"/>
      <c r="BQ542" s="35"/>
      <c r="BR542" s="35"/>
      <c r="BS542" s="35"/>
      <c r="BT542" s="35"/>
      <c r="BU542" s="35"/>
      <c r="BV542" s="35"/>
      <c r="BW542" s="35"/>
      <c r="BX542" s="35"/>
      <c r="BY542" s="35"/>
      <c r="BZ542" s="287"/>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5"/>
      <c r="EK542" s="35"/>
      <c r="EL542" s="35"/>
      <c r="ET542" s="20" t="s">
        <v>952</v>
      </c>
      <c r="EU542" s="20" t="s">
        <v>950</v>
      </c>
    </row>
    <row r="543" spans="1:151" ht="12" hidden="1" customHeight="1">
      <c r="A543" s="35"/>
      <c r="B543" s="47"/>
      <c r="C543" s="35"/>
      <c r="D543" s="47"/>
      <c r="E543" s="47"/>
      <c r="F543" s="47"/>
      <c r="G543" s="47"/>
      <c r="H543" s="47"/>
      <c r="I543" s="47"/>
      <c r="J543" s="47"/>
      <c r="K543" s="47"/>
      <c r="L543" s="47"/>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133"/>
      <c r="BJ543" s="133"/>
      <c r="BK543" s="35"/>
      <c r="BL543" s="266"/>
      <c r="BM543" s="35"/>
      <c r="BN543" s="35"/>
      <c r="BO543" s="35"/>
      <c r="BP543" s="35"/>
      <c r="BQ543" s="35"/>
      <c r="BR543" s="35"/>
      <c r="BS543" s="35"/>
      <c r="BT543" s="35"/>
      <c r="BU543" s="35"/>
      <c r="BV543" s="35"/>
      <c r="BW543" s="35"/>
      <c r="BX543" s="35"/>
      <c r="BY543" s="35"/>
      <c r="BZ543" s="287"/>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T543" s="20" t="s">
        <v>953</v>
      </c>
      <c r="EU543" s="20" t="s">
        <v>951</v>
      </c>
    </row>
    <row r="544" spans="1:151" ht="12" hidden="1" customHeight="1">
      <c r="A544" s="35"/>
      <c r="B544" s="47"/>
      <c r="C544" s="35"/>
      <c r="D544" s="47"/>
      <c r="E544" s="47"/>
      <c r="F544" s="47"/>
      <c r="G544" s="47"/>
      <c r="H544" s="47"/>
      <c r="I544" s="47"/>
      <c r="J544" s="47"/>
      <c r="K544" s="47"/>
      <c r="L544" s="47"/>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133"/>
      <c r="BJ544" s="133"/>
      <c r="BK544" s="35"/>
      <c r="BL544" s="266"/>
      <c r="BM544" s="35"/>
      <c r="BN544" s="35"/>
      <c r="BO544" s="35"/>
      <c r="BP544" s="35"/>
      <c r="BQ544" s="35"/>
      <c r="BR544" s="35"/>
      <c r="BS544" s="35"/>
      <c r="BT544" s="35"/>
      <c r="BU544" s="35"/>
      <c r="BV544" s="35"/>
      <c r="BW544" s="35"/>
      <c r="BX544" s="35"/>
      <c r="BY544" s="35"/>
      <c r="BZ544" s="287"/>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5"/>
      <c r="EK544" s="35"/>
      <c r="EL544" s="35"/>
      <c r="ET544" s="20" t="s">
        <v>954</v>
      </c>
      <c r="EU544" s="20" t="s">
        <v>952</v>
      </c>
    </row>
    <row r="545" spans="1:151" ht="12" hidden="1" customHeight="1">
      <c r="A545" s="35"/>
      <c r="B545" s="47"/>
      <c r="C545" s="35"/>
      <c r="D545" s="47"/>
      <c r="E545" s="47"/>
      <c r="F545" s="47"/>
      <c r="G545" s="47"/>
      <c r="H545" s="47"/>
      <c r="I545" s="47"/>
      <c r="J545" s="47"/>
      <c r="K545" s="47"/>
      <c r="L545" s="47"/>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133"/>
      <c r="BJ545" s="133"/>
      <c r="BK545" s="35"/>
      <c r="BL545" s="266"/>
      <c r="BM545" s="35"/>
      <c r="BN545" s="35"/>
      <c r="BO545" s="35"/>
      <c r="BP545" s="35"/>
      <c r="BQ545" s="35"/>
      <c r="BR545" s="35"/>
      <c r="BS545" s="35"/>
      <c r="BT545" s="35"/>
      <c r="BU545" s="35"/>
      <c r="BV545" s="35"/>
      <c r="BW545" s="35"/>
      <c r="BX545" s="35"/>
      <c r="BY545" s="35"/>
      <c r="BZ545" s="287"/>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T545" s="20" t="s">
        <v>955</v>
      </c>
      <c r="EU545" s="20" t="s">
        <v>953</v>
      </c>
    </row>
    <row r="546" spans="1:151" ht="12" hidden="1" customHeight="1">
      <c r="A546" s="35"/>
      <c r="B546" s="47"/>
      <c r="C546" s="35"/>
      <c r="D546" s="47"/>
      <c r="E546" s="47"/>
      <c r="F546" s="47"/>
      <c r="G546" s="47"/>
      <c r="H546" s="47"/>
      <c r="I546" s="47"/>
      <c r="J546" s="47"/>
      <c r="K546" s="47"/>
      <c r="L546" s="47"/>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133"/>
      <c r="BJ546" s="133"/>
      <c r="BK546" s="35"/>
      <c r="BL546" s="266"/>
      <c r="BM546" s="35"/>
      <c r="BN546" s="35"/>
      <c r="BO546" s="35"/>
      <c r="BP546" s="35"/>
      <c r="BQ546" s="35"/>
      <c r="BR546" s="35"/>
      <c r="BS546" s="35"/>
      <c r="BT546" s="35"/>
      <c r="BU546" s="35"/>
      <c r="BV546" s="35"/>
      <c r="BW546" s="35"/>
      <c r="BX546" s="35"/>
      <c r="BY546" s="35"/>
      <c r="BZ546" s="287"/>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c r="DO546" s="35"/>
      <c r="DP546" s="35"/>
      <c r="DQ546" s="35"/>
      <c r="DR546" s="35"/>
      <c r="DS546" s="35"/>
      <c r="DT546" s="35"/>
      <c r="DU546" s="35"/>
      <c r="DV546" s="35"/>
      <c r="DW546" s="35"/>
      <c r="DX546" s="35"/>
      <c r="DY546" s="35"/>
      <c r="DZ546" s="35"/>
      <c r="EA546" s="35"/>
      <c r="EB546" s="35"/>
      <c r="EC546" s="35"/>
      <c r="ED546" s="35"/>
      <c r="EE546" s="35"/>
      <c r="EF546" s="35"/>
      <c r="EG546" s="35"/>
      <c r="EH546" s="35"/>
      <c r="EI546" s="35"/>
      <c r="EJ546" s="35"/>
      <c r="EK546" s="35"/>
      <c r="EL546" s="35"/>
      <c r="ET546" s="20" t="s">
        <v>956</v>
      </c>
      <c r="EU546" s="20" t="s">
        <v>954</v>
      </c>
    </row>
    <row r="547" spans="1:151" ht="12" hidden="1" customHeight="1">
      <c r="A547" s="35"/>
      <c r="B547" s="47"/>
      <c r="C547" s="35"/>
      <c r="D547" s="47"/>
      <c r="E547" s="47"/>
      <c r="F547" s="47"/>
      <c r="G547" s="47"/>
      <c r="H547" s="47"/>
      <c r="I547" s="47"/>
      <c r="J547" s="47"/>
      <c r="K547" s="47"/>
      <c r="L547" s="47"/>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133"/>
      <c r="BJ547" s="133"/>
      <c r="BK547" s="35"/>
      <c r="BL547" s="266"/>
      <c r="BM547" s="35"/>
      <c r="BN547" s="35"/>
      <c r="BO547" s="35"/>
      <c r="BP547" s="35"/>
      <c r="BQ547" s="35"/>
      <c r="BR547" s="35"/>
      <c r="BS547" s="35"/>
      <c r="BT547" s="35"/>
      <c r="BU547" s="35"/>
      <c r="BV547" s="35"/>
      <c r="BW547" s="35"/>
      <c r="BX547" s="35"/>
      <c r="BY547" s="35"/>
      <c r="BZ547" s="287"/>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c r="DO547" s="35"/>
      <c r="DP547" s="35"/>
      <c r="DQ547" s="35"/>
      <c r="DR547" s="35"/>
      <c r="DS547" s="35"/>
      <c r="DT547" s="35"/>
      <c r="DU547" s="35"/>
      <c r="DV547" s="35"/>
      <c r="DW547" s="35"/>
      <c r="DX547" s="35"/>
      <c r="DY547" s="35"/>
      <c r="DZ547" s="35"/>
      <c r="EA547" s="35"/>
      <c r="EB547" s="35"/>
      <c r="EC547" s="35"/>
      <c r="ED547" s="35"/>
      <c r="EE547" s="35"/>
      <c r="EF547" s="35"/>
      <c r="EG547" s="35"/>
      <c r="EH547" s="35"/>
      <c r="EI547" s="35"/>
      <c r="EJ547" s="35"/>
      <c r="EK547" s="35"/>
      <c r="EL547" s="35"/>
      <c r="ET547" s="20" t="s">
        <v>957</v>
      </c>
      <c r="EU547" s="20" t="s">
        <v>955</v>
      </c>
    </row>
    <row r="548" spans="1:151" ht="12" hidden="1" customHeight="1">
      <c r="A548" s="35"/>
      <c r="B548" s="47"/>
      <c r="C548" s="35"/>
      <c r="D548" s="47"/>
      <c r="E548" s="47"/>
      <c r="F548" s="47"/>
      <c r="G548" s="47"/>
      <c r="H548" s="47"/>
      <c r="I548" s="47"/>
      <c r="J548" s="47"/>
      <c r="K548" s="47"/>
      <c r="L548" s="47"/>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133"/>
      <c r="BJ548" s="133"/>
      <c r="BK548" s="35"/>
      <c r="BL548" s="266"/>
      <c r="BM548" s="35"/>
      <c r="BN548" s="35"/>
      <c r="BO548" s="35"/>
      <c r="BP548" s="35"/>
      <c r="BQ548" s="35"/>
      <c r="BR548" s="35"/>
      <c r="BS548" s="35"/>
      <c r="BT548" s="35"/>
      <c r="BU548" s="35"/>
      <c r="BV548" s="35"/>
      <c r="BW548" s="35"/>
      <c r="BX548" s="35"/>
      <c r="BY548" s="35"/>
      <c r="BZ548" s="287"/>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5"/>
      <c r="EJ548" s="35"/>
      <c r="EK548" s="35"/>
      <c r="EL548" s="35"/>
      <c r="ET548" s="20" t="s">
        <v>958</v>
      </c>
      <c r="EU548" s="20" t="s">
        <v>956</v>
      </c>
    </row>
    <row r="549" spans="1:151" ht="12" hidden="1" customHeight="1">
      <c r="A549" s="35"/>
      <c r="B549" s="47"/>
      <c r="C549" s="35"/>
      <c r="D549" s="47"/>
      <c r="E549" s="47"/>
      <c r="F549" s="47"/>
      <c r="G549" s="47"/>
      <c r="H549" s="47"/>
      <c r="I549" s="47"/>
      <c r="J549" s="47"/>
      <c r="K549" s="47"/>
      <c r="L549" s="47"/>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133"/>
      <c r="BJ549" s="133"/>
      <c r="BK549" s="35"/>
      <c r="BL549" s="266"/>
      <c r="BM549" s="35"/>
      <c r="BN549" s="35"/>
      <c r="BO549" s="35"/>
      <c r="BP549" s="35"/>
      <c r="BQ549" s="35"/>
      <c r="BR549" s="35"/>
      <c r="BS549" s="35"/>
      <c r="BT549" s="35"/>
      <c r="BU549" s="35"/>
      <c r="BV549" s="35"/>
      <c r="BW549" s="35"/>
      <c r="BX549" s="35"/>
      <c r="BY549" s="35"/>
      <c r="BZ549" s="287"/>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T549" s="20" t="s">
        <v>586</v>
      </c>
      <c r="EU549" s="20" t="s">
        <v>957</v>
      </c>
    </row>
    <row r="550" spans="1:151" ht="12" hidden="1" customHeight="1">
      <c r="A550" s="35"/>
      <c r="B550" s="47"/>
      <c r="C550" s="35"/>
      <c r="D550" s="47"/>
      <c r="E550" s="47"/>
      <c r="F550" s="47"/>
      <c r="G550" s="47"/>
      <c r="H550" s="47"/>
      <c r="I550" s="47"/>
      <c r="J550" s="47"/>
      <c r="K550" s="47"/>
      <c r="L550" s="47"/>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133"/>
      <c r="BJ550" s="133"/>
      <c r="BK550" s="35"/>
      <c r="BL550" s="266"/>
      <c r="BM550" s="35"/>
      <c r="BN550" s="35"/>
      <c r="BO550" s="35"/>
      <c r="BP550" s="35"/>
      <c r="BQ550" s="35"/>
      <c r="BR550" s="35"/>
      <c r="BS550" s="35"/>
      <c r="BT550" s="35"/>
      <c r="BU550" s="35"/>
      <c r="BV550" s="35"/>
      <c r="BW550" s="35"/>
      <c r="BX550" s="35"/>
      <c r="BY550" s="35"/>
      <c r="BZ550" s="287"/>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T550" s="20" t="s">
        <v>959</v>
      </c>
      <c r="EU550" s="20" t="s">
        <v>958</v>
      </c>
    </row>
    <row r="551" spans="1:151" ht="12" hidden="1" customHeight="1">
      <c r="A551" s="35"/>
      <c r="B551" s="47"/>
      <c r="C551" s="35"/>
      <c r="D551" s="47"/>
      <c r="E551" s="47"/>
      <c r="F551" s="47"/>
      <c r="G551" s="47"/>
      <c r="H551" s="47"/>
      <c r="I551" s="47"/>
      <c r="J551" s="47"/>
      <c r="K551" s="47"/>
      <c r="L551" s="47"/>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133"/>
      <c r="BJ551" s="133"/>
      <c r="BK551" s="35"/>
      <c r="BL551" s="266"/>
      <c r="BM551" s="35"/>
      <c r="BN551" s="35"/>
      <c r="BO551" s="35"/>
      <c r="BP551" s="35"/>
      <c r="BQ551" s="35"/>
      <c r="BR551" s="35"/>
      <c r="BS551" s="35"/>
      <c r="BT551" s="35"/>
      <c r="BU551" s="35"/>
      <c r="BV551" s="35"/>
      <c r="BW551" s="35"/>
      <c r="BX551" s="35"/>
      <c r="BY551" s="35"/>
      <c r="BZ551" s="287"/>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T551" s="20" t="s">
        <v>960</v>
      </c>
      <c r="EU551" s="20" t="s">
        <v>586</v>
      </c>
    </row>
    <row r="552" spans="1:151" ht="12" hidden="1" customHeight="1">
      <c r="A552" s="35"/>
      <c r="B552" s="47"/>
      <c r="C552" s="35"/>
      <c r="D552" s="47"/>
      <c r="E552" s="47"/>
      <c r="F552" s="47"/>
      <c r="G552" s="47"/>
      <c r="H552" s="47"/>
      <c r="I552" s="47"/>
      <c r="J552" s="47"/>
      <c r="K552" s="47"/>
      <c r="L552" s="47"/>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133"/>
      <c r="BJ552" s="133"/>
      <c r="BK552" s="35"/>
      <c r="BL552" s="266"/>
      <c r="BM552" s="35"/>
      <c r="BN552" s="35"/>
      <c r="BO552" s="35"/>
      <c r="BP552" s="35"/>
      <c r="BQ552" s="35"/>
      <c r="BR552" s="35"/>
      <c r="BS552" s="35"/>
      <c r="BT552" s="35"/>
      <c r="BU552" s="35"/>
      <c r="BV552" s="35"/>
      <c r="BW552" s="35"/>
      <c r="BX552" s="35"/>
      <c r="BY552" s="35"/>
      <c r="BZ552" s="287"/>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T552" s="20" t="s">
        <v>961</v>
      </c>
      <c r="EU552" s="20" t="s">
        <v>959</v>
      </c>
    </row>
    <row r="553" spans="1:151" ht="12" hidden="1" customHeight="1">
      <c r="A553" s="35"/>
      <c r="B553" s="47"/>
      <c r="C553" s="35"/>
      <c r="D553" s="47"/>
      <c r="E553" s="47"/>
      <c r="F553" s="47"/>
      <c r="G553" s="47"/>
      <c r="H553" s="47"/>
      <c r="I553" s="47"/>
      <c r="J553" s="47"/>
      <c r="K553" s="47"/>
      <c r="L553" s="47"/>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133"/>
      <c r="BJ553" s="133"/>
      <c r="BK553" s="35"/>
      <c r="BL553" s="266"/>
      <c r="BM553" s="35"/>
      <c r="BN553" s="35"/>
      <c r="BO553" s="35"/>
      <c r="BP553" s="35"/>
      <c r="BQ553" s="35"/>
      <c r="BR553" s="35"/>
      <c r="BS553" s="35"/>
      <c r="BT553" s="35"/>
      <c r="BU553" s="35"/>
      <c r="BV553" s="35"/>
      <c r="BW553" s="35"/>
      <c r="BX553" s="35"/>
      <c r="BY553" s="35"/>
      <c r="BZ553" s="287"/>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T553" s="20" t="s">
        <v>962</v>
      </c>
      <c r="EU553" s="20" t="s">
        <v>960</v>
      </c>
    </row>
    <row r="554" spans="1:151" ht="12" hidden="1" customHeight="1">
      <c r="A554" s="35"/>
      <c r="B554" s="47"/>
      <c r="C554" s="35"/>
      <c r="D554" s="47"/>
      <c r="E554" s="47"/>
      <c r="F554" s="47"/>
      <c r="G554" s="47"/>
      <c r="H554" s="47"/>
      <c r="I554" s="47"/>
      <c r="J554" s="47"/>
      <c r="K554" s="47"/>
      <c r="L554" s="47"/>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133"/>
      <c r="BJ554" s="133"/>
      <c r="BK554" s="35"/>
      <c r="BL554" s="266"/>
      <c r="BM554" s="35"/>
      <c r="BN554" s="35"/>
      <c r="BO554" s="35"/>
      <c r="BP554" s="35"/>
      <c r="BQ554" s="35"/>
      <c r="BR554" s="35"/>
      <c r="BS554" s="35"/>
      <c r="BT554" s="35"/>
      <c r="BU554" s="35"/>
      <c r="BV554" s="35"/>
      <c r="BW554" s="35"/>
      <c r="BX554" s="35"/>
      <c r="BY554" s="35"/>
      <c r="BZ554" s="287"/>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T554" s="20" t="s">
        <v>963</v>
      </c>
      <c r="EU554" s="20" t="s">
        <v>961</v>
      </c>
    </row>
    <row r="555" spans="1:151" ht="12" hidden="1" customHeight="1">
      <c r="A555" s="35"/>
      <c r="B555" s="47"/>
      <c r="C555" s="35"/>
      <c r="D555" s="47"/>
      <c r="E555" s="47"/>
      <c r="F555" s="47"/>
      <c r="G555" s="47"/>
      <c r="H555" s="47"/>
      <c r="I555" s="47"/>
      <c r="J555" s="47"/>
      <c r="K555" s="47"/>
      <c r="L555" s="47"/>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133"/>
      <c r="BJ555" s="133"/>
      <c r="BK555" s="35"/>
      <c r="BL555" s="266"/>
      <c r="BM555" s="35"/>
      <c r="BN555" s="35"/>
      <c r="BO555" s="35"/>
      <c r="BP555" s="35"/>
      <c r="BQ555" s="35"/>
      <c r="BR555" s="35"/>
      <c r="BS555" s="35"/>
      <c r="BT555" s="35"/>
      <c r="BU555" s="35"/>
      <c r="BV555" s="35"/>
      <c r="BW555" s="35"/>
      <c r="BX555" s="35"/>
      <c r="BY555" s="35"/>
      <c r="BZ555" s="287"/>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T555" s="20" t="s">
        <v>964</v>
      </c>
      <c r="EU555" s="20" t="s">
        <v>962</v>
      </c>
    </row>
    <row r="556" spans="1:151" ht="12" hidden="1" customHeight="1">
      <c r="A556" s="35"/>
      <c r="B556" s="47"/>
      <c r="C556" s="35"/>
      <c r="D556" s="47"/>
      <c r="E556" s="47"/>
      <c r="F556" s="47"/>
      <c r="G556" s="47"/>
      <c r="H556" s="47"/>
      <c r="I556" s="47"/>
      <c r="J556" s="47"/>
      <c r="K556" s="47"/>
      <c r="L556" s="47"/>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133"/>
      <c r="BJ556" s="133"/>
      <c r="BK556" s="35"/>
      <c r="BL556" s="266"/>
      <c r="BM556" s="35"/>
      <c r="BN556" s="35"/>
      <c r="BO556" s="35"/>
      <c r="BP556" s="35"/>
      <c r="BQ556" s="35"/>
      <c r="BR556" s="35"/>
      <c r="BS556" s="35"/>
      <c r="BT556" s="35"/>
      <c r="BU556" s="35"/>
      <c r="BV556" s="35"/>
      <c r="BW556" s="35"/>
      <c r="BX556" s="35"/>
      <c r="BY556" s="35"/>
      <c r="BZ556" s="287"/>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T556" s="20" t="s">
        <v>965</v>
      </c>
      <c r="EU556" s="20" t="s">
        <v>963</v>
      </c>
    </row>
    <row r="557" spans="1:151" ht="12" hidden="1" customHeight="1">
      <c r="A557" s="35"/>
      <c r="B557" s="47"/>
      <c r="C557" s="35"/>
      <c r="D557" s="47"/>
      <c r="E557" s="47"/>
      <c r="F557" s="47"/>
      <c r="G557" s="47"/>
      <c r="H557" s="47"/>
      <c r="I557" s="47"/>
      <c r="J557" s="47"/>
      <c r="K557" s="47"/>
      <c r="L557" s="47"/>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133"/>
      <c r="BJ557" s="133"/>
      <c r="BK557" s="35"/>
      <c r="BL557" s="266"/>
      <c r="BM557" s="35"/>
      <c r="BN557" s="35"/>
      <c r="BO557" s="35"/>
      <c r="BP557" s="35"/>
      <c r="BQ557" s="35"/>
      <c r="BR557" s="35"/>
      <c r="BS557" s="35"/>
      <c r="BT557" s="35"/>
      <c r="BU557" s="35"/>
      <c r="BV557" s="35"/>
      <c r="BW557" s="35"/>
      <c r="BX557" s="35"/>
      <c r="BY557" s="35"/>
      <c r="BZ557" s="287"/>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T557" s="20" t="s">
        <v>966</v>
      </c>
      <c r="EU557" s="20" t="s">
        <v>964</v>
      </c>
    </row>
    <row r="558" spans="1:151" ht="12" hidden="1" customHeight="1">
      <c r="A558" s="35"/>
      <c r="B558" s="47"/>
      <c r="C558" s="35"/>
      <c r="D558" s="47"/>
      <c r="E558" s="47"/>
      <c r="F558" s="47"/>
      <c r="G558" s="47"/>
      <c r="H558" s="47"/>
      <c r="I558" s="47"/>
      <c r="J558" s="47"/>
      <c r="K558" s="47"/>
      <c r="L558" s="47"/>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133"/>
      <c r="BJ558" s="133"/>
      <c r="BK558" s="35"/>
      <c r="BL558" s="266"/>
      <c r="BM558" s="35"/>
      <c r="BN558" s="35"/>
      <c r="BO558" s="35"/>
      <c r="BP558" s="35"/>
      <c r="BQ558" s="35"/>
      <c r="BR558" s="35"/>
      <c r="BS558" s="35"/>
      <c r="BT558" s="35"/>
      <c r="BU558" s="35"/>
      <c r="BV558" s="35"/>
      <c r="BW558" s="35"/>
      <c r="BX558" s="35"/>
      <c r="BY558" s="35"/>
      <c r="BZ558" s="287"/>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T558" s="20" t="s">
        <v>967</v>
      </c>
      <c r="EU558" s="20" t="s">
        <v>965</v>
      </c>
    </row>
    <row r="559" spans="1:151" ht="12" hidden="1" customHeight="1">
      <c r="A559" s="35"/>
      <c r="B559" s="47"/>
      <c r="C559" s="35"/>
      <c r="D559" s="47"/>
      <c r="E559" s="47"/>
      <c r="F559" s="47"/>
      <c r="G559" s="47"/>
      <c r="H559" s="47"/>
      <c r="I559" s="47"/>
      <c r="J559" s="47"/>
      <c r="K559" s="47"/>
      <c r="L559" s="47"/>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133"/>
      <c r="BJ559" s="133"/>
      <c r="BK559" s="35"/>
      <c r="BL559" s="266"/>
      <c r="BM559" s="35"/>
      <c r="BN559" s="35"/>
      <c r="BO559" s="35"/>
      <c r="BP559" s="35"/>
      <c r="BQ559" s="35"/>
      <c r="BR559" s="35"/>
      <c r="BS559" s="35"/>
      <c r="BT559" s="35"/>
      <c r="BU559" s="35"/>
      <c r="BV559" s="35"/>
      <c r="BW559" s="35"/>
      <c r="BX559" s="35"/>
      <c r="BY559" s="35"/>
      <c r="BZ559" s="287"/>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T559" s="20" t="s">
        <v>968</v>
      </c>
      <c r="EU559" s="20" t="s">
        <v>966</v>
      </c>
    </row>
    <row r="560" spans="1:151" ht="12" hidden="1" customHeight="1">
      <c r="A560" s="35"/>
      <c r="B560" s="47"/>
      <c r="C560" s="35"/>
      <c r="D560" s="47"/>
      <c r="E560" s="47"/>
      <c r="F560" s="47"/>
      <c r="G560" s="47"/>
      <c r="H560" s="47"/>
      <c r="I560" s="47"/>
      <c r="J560" s="47"/>
      <c r="K560" s="47"/>
      <c r="L560" s="47"/>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133"/>
      <c r="BJ560" s="133"/>
      <c r="BK560" s="35"/>
      <c r="BL560" s="266"/>
      <c r="BM560" s="35"/>
      <c r="BN560" s="35"/>
      <c r="BO560" s="35"/>
      <c r="BP560" s="35"/>
      <c r="BQ560" s="35"/>
      <c r="BR560" s="35"/>
      <c r="BS560" s="35"/>
      <c r="BT560" s="35"/>
      <c r="BU560" s="35"/>
      <c r="BV560" s="35"/>
      <c r="BW560" s="35"/>
      <c r="BX560" s="35"/>
      <c r="BY560" s="35"/>
      <c r="BZ560" s="287"/>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T560" s="20" t="s">
        <v>969</v>
      </c>
      <c r="EU560" s="20" t="s">
        <v>967</v>
      </c>
    </row>
    <row r="561" spans="1:151" ht="12" hidden="1" customHeight="1">
      <c r="A561" s="35"/>
      <c r="B561" s="47"/>
      <c r="C561" s="35"/>
      <c r="D561" s="47"/>
      <c r="E561" s="47"/>
      <c r="F561" s="47"/>
      <c r="G561" s="47"/>
      <c r="H561" s="47"/>
      <c r="I561" s="47"/>
      <c r="J561" s="47"/>
      <c r="K561" s="47"/>
      <c r="L561" s="47"/>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133"/>
      <c r="BJ561" s="133"/>
      <c r="BK561" s="35"/>
      <c r="BL561" s="266"/>
      <c r="BM561" s="35"/>
      <c r="BN561" s="35"/>
      <c r="BO561" s="35"/>
      <c r="BP561" s="35"/>
      <c r="BQ561" s="35"/>
      <c r="BR561" s="35"/>
      <c r="BS561" s="35"/>
      <c r="BT561" s="35"/>
      <c r="BU561" s="35"/>
      <c r="BV561" s="35"/>
      <c r="BW561" s="35"/>
      <c r="BX561" s="35"/>
      <c r="BY561" s="35"/>
      <c r="BZ561" s="287"/>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T561" s="20" t="s">
        <v>970</v>
      </c>
      <c r="EU561" s="20" t="s">
        <v>968</v>
      </c>
    </row>
    <row r="562" spans="1:151" ht="12" hidden="1" customHeight="1">
      <c r="A562" s="35"/>
      <c r="B562" s="47"/>
      <c r="C562" s="35"/>
      <c r="D562" s="47"/>
      <c r="E562" s="47"/>
      <c r="F562" s="47"/>
      <c r="G562" s="47"/>
      <c r="H562" s="47"/>
      <c r="I562" s="47"/>
      <c r="J562" s="47"/>
      <c r="K562" s="47"/>
      <c r="L562" s="47"/>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133"/>
      <c r="BJ562" s="133"/>
      <c r="BK562" s="35"/>
      <c r="BL562" s="266"/>
      <c r="BM562" s="35"/>
      <c r="BN562" s="35"/>
      <c r="BO562" s="35"/>
      <c r="BP562" s="35"/>
      <c r="BQ562" s="35"/>
      <c r="BR562" s="35"/>
      <c r="BS562" s="35"/>
      <c r="BT562" s="35"/>
      <c r="BU562" s="35"/>
      <c r="BV562" s="35"/>
      <c r="BW562" s="35"/>
      <c r="BX562" s="35"/>
      <c r="BY562" s="35"/>
      <c r="BZ562" s="287"/>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T562" s="20" t="s">
        <v>971</v>
      </c>
      <c r="EU562" s="20" t="s">
        <v>969</v>
      </c>
    </row>
    <row r="563" spans="1:151" ht="12" hidden="1" customHeight="1">
      <c r="A563" s="35"/>
      <c r="B563" s="47"/>
      <c r="C563" s="35"/>
      <c r="D563" s="47"/>
      <c r="E563" s="47"/>
      <c r="F563" s="47"/>
      <c r="G563" s="47"/>
      <c r="H563" s="47"/>
      <c r="I563" s="47"/>
      <c r="J563" s="47"/>
      <c r="K563" s="47"/>
      <c r="L563" s="47"/>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133"/>
      <c r="BJ563" s="133"/>
      <c r="BK563" s="35"/>
      <c r="BL563" s="266"/>
      <c r="BM563" s="35"/>
      <c r="BN563" s="35"/>
      <c r="BO563" s="35"/>
      <c r="BP563" s="35"/>
      <c r="BQ563" s="35"/>
      <c r="BR563" s="35"/>
      <c r="BS563" s="35"/>
      <c r="BT563" s="35"/>
      <c r="BU563" s="35"/>
      <c r="BV563" s="35"/>
      <c r="BW563" s="35"/>
      <c r="BX563" s="35"/>
      <c r="BY563" s="35"/>
      <c r="BZ563" s="287"/>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T563" s="20" t="s">
        <v>972</v>
      </c>
      <c r="EU563" s="20" t="s">
        <v>970</v>
      </c>
    </row>
    <row r="564" spans="1:151" ht="12" hidden="1" customHeight="1">
      <c r="A564" s="35"/>
      <c r="B564" s="47"/>
      <c r="C564" s="35"/>
      <c r="D564" s="47"/>
      <c r="E564" s="47"/>
      <c r="F564" s="47"/>
      <c r="G564" s="47"/>
      <c r="H564" s="47"/>
      <c r="I564" s="47"/>
      <c r="J564" s="47"/>
      <c r="K564" s="47"/>
      <c r="L564" s="47"/>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133"/>
      <c r="BJ564" s="133"/>
      <c r="BK564" s="35"/>
      <c r="BL564" s="266"/>
      <c r="BM564" s="35"/>
      <c r="BN564" s="35"/>
      <c r="BO564" s="35"/>
      <c r="BP564" s="35"/>
      <c r="BQ564" s="35"/>
      <c r="BR564" s="35"/>
      <c r="BS564" s="35"/>
      <c r="BT564" s="35"/>
      <c r="BU564" s="35"/>
      <c r="BV564" s="35"/>
      <c r="BW564" s="35"/>
      <c r="BX564" s="35"/>
      <c r="BY564" s="35"/>
      <c r="BZ564" s="287"/>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T564" s="20" t="s">
        <v>973</v>
      </c>
      <c r="EU564" s="20" t="s">
        <v>971</v>
      </c>
    </row>
    <row r="565" spans="1:151" ht="12" hidden="1" customHeight="1">
      <c r="A565" s="35"/>
      <c r="B565" s="47"/>
      <c r="C565" s="35"/>
      <c r="D565" s="47"/>
      <c r="E565" s="47"/>
      <c r="F565" s="47"/>
      <c r="G565" s="47"/>
      <c r="H565" s="47"/>
      <c r="I565" s="47"/>
      <c r="J565" s="47"/>
      <c r="K565" s="47"/>
      <c r="L565" s="47"/>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133"/>
      <c r="BJ565" s="133"/>
      <c r="BK565" s="35"/>
      <c r="BL565" s="266"/>
      <c r="BM565" s="35"/>
      <c r="BN565" s="35"/>
      <c r="BO565" s="35"/>
      <c r="BP565" s="35"/>
      <c r="BQ565" s="35"/>
      <c r="BR565" s="35"/>
      <c r="BS565" s="35"/>
      <c r="BT565" s="35"/>
      <c r="BU565" s="35"/>
      <c r="BV565" s="35"/>
      <c r="BW565" s="35"/>
      <c r="BX565" s="35"/>
      <c r="BY565" s="35"/>
      <c r="BZ565" s="287"/>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T565" s="20" t="s">
        <v>974</v>
      </c>
      <c r="EU565" s="20" t="s">
        <v>972</v>
      </c>
    </row>
    <row r="566" spans="1:151" ht="12" hidden="1" customHeight="1">
      <c r="A566" s="35"/>
      <c r="B566" s="47"/>
      <c r="C566" s="35"/>
      <c r="D566" s="47"/>
      <c r="E566" s="47"/>
      <c r="F566" s="47"/>
      <c r="G566" s="47"/>
      <c r="H566" s="47"/>
      <c r="I566" s="47"/>
      <c r="J566" s="47"/>
      <c r="K566" s="47"/>
      <c r="L566" s="47"/>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133"/>
      <c r="BJ566" s="133"/>
      <c r="BK566" s="35"/>
      <c r="BL566" s="266"/>
      <c r="BM566" s="35"/>
      <c r="BN566" s="35"/>
      <c r="BO566" s="35"/>
      <c r="BP566" s="35"/>
      <c r="BQ566" s="35"/>
      <c r="BR566" s="35"/>
      <c r="BS566" s="35"/>
      <c r="BT566" s="35"/>
      <c r="BU566" s="35"/>
      <c r="BV566" s="35"/>
      <c r="BW566" s="35"/>
      <c r="BX566" s="35"/>
      <c r="BY566" s="35"/>
      <c r="BZ566" s="287"/>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T566" s="20" t="s">
        <v>975</v>
      </c>
      <c r="EU566" s="20" t="s">
        <v>973</v>
      </c>
    </row>
    <row r="567" spans="1:151" ht="12" hidden="1" customHeight="1">
      <c r="A567" s="35"/>
      <c r="B567" s="47"/>
      <c r="C567" s="35"/>
      <c r="D567" s="47"/>
      <c r="E567" s="47"/>
      <c r="F567" s="47"/>
      <c r="G567" s="47"/>
      <c r="H567" s="47"/>
      <c r="I567" s="47"/>
      <c r="J567" s="47"/>
      <c r="K567" s="47"/>
      <c r="L567" s="47"/>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133"/>
      <c r="BJ567" s="133"/>
      <c r="BK567" s="35"/>
      <c r="BL567" s="266"/>
      <c r="BM567" s="35"/>
      <c r="BN567" s="35"/>
      <c r="BO567" s="35"/>
      <c r="BP567" s="35"/>
      <c r="BQ567" s="35"/>
      <c r="BR567" s="35"/>
      <c r="BS567" s="35"/>
      <c r="BT567" s="35"/>
      <c r="BU567" s="35"/>
      <c r="BV567" s="35"/>
      <c r="BW567" s="35"/>
      <c r="BX567" s="35"/>
      <c r="BY567" s="35"/>
      <c r="BZ567" s="287"/>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T567" s="20" t="s">
        <v>976</v>
      </c>
      <c r="EU567" s="20" t="s">
        <v>974</v>
      </c>
    </row>
    <row r="568" spans="1:151" ht="12" hidden="1" customHeight="1">
      <c r="A568" s="35"/>
      <c r="B568" s="47"/>
      <c r="C568" s="35"/>
      <c r="D568" s="47"/>
      <c r="E568" s="47"/>
      <c r="F568" s="47"/>
      <c r="G568" s="47"/>
      <c r="H568" s="47"/>
      <c r="I568" s="47"/>
      <c r="J568" s="47"/>
      <c r="K568" s="47"/>
      <c r="L568" s="47"/>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133"/>
      <c r="BJ568" s="133"/>
      <c r="BK568" s="35"/>
      <c r="BL568" s="266"/>
      <c r="BM568" s="35"/>
      <c r="BN568" s="35"/>
      <c r="BO568" s="35"/>
      <c r="BP568" s="35"/>
      <c r="BQ568" s="35"/>
      <c r="BR568" s="35"/>
      <c r="BS568" s="35"/>
      <c r="BT568" s="35"/>
      <c r="BU568" s="35"/>
      <c r="BV568" s="35"/>
      <c r="BW568" s="35"/>
      <c r="BX568" s="35"/>
      <c r="BY568" s="35"/>
      <c r="BZ568" s="287"/>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T568" s="20" t="s">
        <v>977</v>
      </c>
      <c r="EU568" s="20" t="s">
        <v>975</v>
      </c>
    </row>
    <row r="569" spans="1:151" ht="12" hidden="1" customHeight="1">
      <c r="A569" s="35"/>
      <c r="B569" s="47"/>
      <c r="C569" s="35"/>
      <c r="D569" s="47"/>
      <c r="E569" s="47"/>
      <c r="F569" s="47"/>
      <c r="G569" s="47"/>
      <c r="H569" s="47"/>
      <c r="I569" s="47"/>
      <c r="J569" s="47"/>
      <c r="K569" s="47"/>
      <c r="L569" s="47"/>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133"/>
      <c r="BJ569" s="133"/>
      <c r="BK569" s="35"/>
      <c r="BL569" s="266"/>
      <c r="BM569" s="35"/>
      <c r="BN569" s="35"/>
      <c r="BO569" s="35"/>
      <c r="BP569" s="35"/>
      <c r="BQ569" s="35"/>
      <c r="BR569" s="35"/>
      <c r="BS569" s="35"/>
      <c r="BT569" s="35"/>
      <c r="BU569" s="35"/>
      <c r="BV569" s="35"/>
      <c r="BW569" s="35"/>
      <c r="BX569" s="35"/>
      <c r="BY569" s="35"/>
      <c r="BZ569" s="287"/>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T569" s="20" t="s">
        <v>978</v>
      </c>
      <c r="EU569" s="20" t="s">
        <v>976</v>
      </c>
    </row>
    <row r="570" spans="1:151" ht="12" hidden="1" customHeight="1">
      <c r="A570" s="35"/>
      <c r="B570" s="47"/>
      <c r="C570" s="35"/>
      <c r="D570" s="47"/>
      <c r="E570" s="47"/>
      <c r="F570" s="47"/>
      <c r="G570" s="47"/>
      <c r="H570" s="47"/>
      <c r="I570" s="47"/>
      <c r="J570" s="47"/>
      <c r="K570" s="47"/>
      <c r="L570" s="47"/>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133"/>
      <c r="BJ570" s="133"/>
      <c r="BK570" s="35"/>
      <c r="BL570" s="266"/>
      <c r="BM570" s="35"/>
      <c r="BN570" s="35"/>
      <c r="BO570" s="35"/>
      <c r="BP570" s="35"/>
      <c r="BQ570" s="35"/>
      <c r="BR570" s="35"/>
      <c r="BS570" s="35"/>
      <c r="BT570" s="35"/>
      <c r="BU570" s="35"/>
      <c r="BV570" s="35"/>
      <c r="BW570" s="35"/>
      <c r="BX570" s="35"/>
      <c r="BY570" s="35"/>
      <c r="BZ570" s="287"/>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T570" s="20" t="s">
        <v>979</v>
      </c>
      <c r="EU570" s="20" t="s">
        <v>977</v>
      </c>
    </row>
    <row r="571" spans="1:151" ht="12" hidden="1" customHeight="1">
      <c r="A571" s="35"/>
      <c r="B571" s="47"/>
      <c r="C571" s="35"/>
      <c r="D571" s="47"/>
      <c r="E571" s="47"/>
      <c r="F571" s="47"/>
      <c r="G571" s="47"/>
      <c r="H571" s="47"/>
      <c r="I571" s="47"/>
      <c r="J571" s="47"/>
      <c r="K571" s="47"/>
      <c r="L571" s="47"/>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133"/>
      <c r="BJ571" s="133"/>
      <c r="BK571" s="35"/>
      <c r="BL571" s="266"/>
      <c r="BM571" s="35"/>
      <c r="BN571" s="35"/>
      <c r="BO571" s="35"/>
      <c r="BP571" s="35"/>
      <c r="BQ571" s="35"/>
      <c r="BR571" s="35"/>
      <c r="BS571" s="35"/>
      <c r="BT571" s="35"/>
      <c r="BU571" s="35"/>
      <c r="BV571" s="35"/>
      <c r="BW571" s="35"/>
      <c r="BX571" s="35"/>
      <c r="BY571" s="35"/>
      <c r="BZ571" s="287"/>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T571" s="20" t="s">
        <v>980</v>
      </c>
      <c r="EU571" s="20" t="s">
        <v>978</v>
      </c>
    </row>
    <row r="572" spans="1:151" ht="12" hidden="1" customHeight="1">
      <c r="A572" s="35"/>
      <c r="B572" s="47"/>
      <c r="C572" s="35"/>
      <c r="D572" s="47"/>
      <c r="E572" s="47"/>
      <c r="F572" s="47"/>
      <c r="G572" s="47"/>
      <c r="H572" s="47"/>
      <c r="I572" s="47"/>
      <c r="J572" s="47"/>
      <c r="K572" s="47"/>
      <c r="L572" s="47"/>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133"/>
      <c r="BJ572" s="133"/>
      <c r="BK572" s="35"/>
      <c r="BL572" s="266"/>
      <c r="BM572" s="35"/>
      <c r="BN572" s="35"/>
      <c r="BO572" s="35"/>
      <c r="BP572" s="35"/>
      <c r="BQ572" s="35"/>
      <c r="BR572" s="35"/>
      <c r="BS572" s="35"/>
      <c r="BT572" s="35"/>
      <c r="BU572" s="35"/>
      <c r="BV572" s="35"/>
      <c r="BW572" s="35"/>
      <c r="BX572" s="35"/>
      <c r="BY572" s="35"/>
      <c r="BZ572" s="287"/>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T572" s="20" t="s">
        <v>981</v>
      </c>
      <c r="EU572" s="20" t="s">
        <v>979</v>
      </c>
    </row>
    <row r="573" spans="1:151" ht="12" hidden="1" customHeight="1">
      <c r="A573" s="35"/>
      <c r="B573" s="47"/>
      <c r="C573" s="35"/>
      <c r="D573" s="47"/>
      <c r="E573" s="47"/>
      <c r="F573" s="47"/>
      <c r="G573" s="47"/>
      <c r="H573" s="47"/>
      <c r="I573" s="47"/>
      <c r="J573" s="47"/>
      <c r="K573" s="47"/>
      <c r="L573" s="47"/>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133"/>
      <c r="BJ573" s="133"/>
      <c r="BK573" s="35"/>
      <c r="BL573" s="266"/>
      <c r="BM573" s="35"/>
      <c r="BN573" s="35"/>
      <c r="BO573" s="35"/>
      <c r="BP573" s="35"/>
      <c r="BQ573" s="35"/>
      <c r="BR573" s="35"/>
      <c r="BS573" s="35"/>
      <c r="BT573" s="35"/>
      <c r="BU573" s="35"/>
      <c r="BV573" s="35"/>
      <c r="BW573" s="35"/>
      <c r="BX573" s="35"/>
      <c r="BY573" s="35"/>
      <c r="BZ573" s="287"/>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T573" s="20" t="s">
        <v>982</v>
      </c>
      <c r="EU573" s="20" t="s">
        <v>980</v>
      </c>
    </row>
    <row r="574" spans="1:151" ht="12" hidden="1" customHeight="1">
      <c r="A574" s="35"/>
      <c r="B574" s="47"/>
      <c r="C574" s="35"/>
      <c r="D574" s="47"/>
      <c r="E574" s="47"/>
      <c r="F574" s="47"/>
      <c r="G574" s="47"/>
      <c r="H574" s="47"/>
      <c r="I574" s="47"/>
      <c r="J574" s="47"/>
      <c r="K574" s="47"/>
      <c r="L574" s="47"/>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133"/>
      <c r="BJ574" s="133"/>
      <c r="BK574" s="35"/>
      <c r="BL574" s="266"/>
      <c r="BM574" s="35"/>
      <c r="BN574" s="35"/>
      <c r="BO574" s="35"/>
      <c r="BP574" s="35"/>
      <c r="BQ574" s="35"/>
      <c r="BR574" s="35"/>
      <c r="BS574" s="35"/>
      <c r="BT574" s="35"/>
      <c r="BU574" s="35"/>
      <c r="BV574" s="35"/>
      <c r="BW574" s="35"/>
      <c r="BX574" s="35"/>
      <c r="BY574" s="35"/>
      <c r="BZ574" s="287"/>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T574" s="20" t="s">
        <v>983</v>
      </c>
      <c r="EU574" s="20" t="s">
        <v>981</v>
      </c>
    </row>
    <row r="575" spans="1:151" ht="12" hidden="1" customHeight="1">
      <c r="A575" s="35"/>
      <c r="B575" s="47"/>
      <c r="C575" s="35"/>
      <c r="D575" s="47"/>
      <c r="E575" s="47"/>
      <c r="F575" s="47"/>
      <c r="G575" s="47"/>
      <c r="H575" s="47"/>
      <c r="I575" s="47"/>
      <c r="J575" s="47"/>
      <c r="K575" s="47"/>
      <c r="L575" s="47"/>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133"/>
      <c r="BJ575" s="133"/>
      <c r="BK575" s="35"/>
      <c r="BL575" s="266"/>
      <c r="BM575" s="35"/>
      <c r="BN575" s="35"/>
      <c r="BO575" s="35"/>
      <c r="BP575" s="35"/>
      <c r="BQ575" s="35"/>
      <c r="BR575" s="35"/>
      <c r="BS575" s="35"/>
      <c r="BT575" s="35"/>
      <c r="BU575" s="35"/>
      <c r="BV575" s="35"/>
      <c r="BW575" s="35"/>
      <c r="BX575" s="35"/>
      <c r="BY575" s="35"/>
      <c r="BZ575" s="287"/>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T575" s="20" t="s">
        <v>984</v>
      </c>
      <c r="EU575" s="20" t="s">
        <v>982</v>
      </c>
    </row>
    <row r="576" spans="1:151" ht="12" hidden="1" customHeight="1">
      <c r="A576" s="35"/>
      <c r="B576" s="47"/>
      <c r="C576" s="35"/>
      <c r="D576" s="47"/>
      <c r="E576" s="47"/>
      <c r="F576" s="47"/>
      <c r="G576" s="47"/>
      <c r="H576" s="47"/>
      <c r="I576" s="47"/>
      <c r="J576" s="47"/>
      <c r="K576" s="47"/>
      <c r="L576" s="47"/>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133"/>
      <c r="BJ576" s="133"/>
      <c r="BK576" s="35"/>
      <c r="BL576" s="266"/>
      <c r="BM576" s="35"/>
      <c r="BN576" s="35"/>
      <c r="BO576" s="35"/>
      <c r="BP576" s="35"/>
      <c r="BQ576" s="35"/>
      <c r="BR576" s="35"/>
      <c r="BS576" s="35"/>
      <c r="BT576" s="35"/>
      <c r="BU576" s="35"/>
      <c r="BV576" s="35"/>
      <c r="BW576" s="35"/>
      <c r="BX576" s="35"/>
      <c r="BY576" s="35"/>
      <c r="BZ576" s="287"/>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T576" s="20" t="s">
        <v>985</v>
      </c>
      <c r="EU576" s="20" t="s">
        <v>983</v>
      </c>
    </row>
    <row r="577" spans="1:151" ht="12" hidden="1" customHeight="1">
      <c r="A577" s="35"/>
      <c r="B577" s="47"/>
      <c r="C577" s="35"/>
      <c r="D577" s="47"/>
      <c r="E577" s="47"/>
      <c r="F577" s="47"/>
      <c r="G577" s="47"/>
      <c r="H577" s="47"/>
      <c r="I577" s="47"/>
      <c r="J577" s="47"/>
      <c r="K577" s="47"/>
      <c r="L577" s="47"/>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133"/>
      <c r="BJ577" s="133"/>
      <c r="BK577" s="35"/>
      <c r="BL577" s="266"/>
      <c r="BM577" s="35"/>
      <c r="BN577" s="35"/>
      <c r="BO577" s="35"/>
      <c r="BP577" s="35"/>
      <c r="BQ577" s="35"/>
      <c r="BR577" s="35"/>
      <c r="BS577" s="35"/>
      <c r="BT577" s="35"/>
      <c r="BU577" s="35"/>
      <c r="BV577" s="35"/>
      <c r="BW577" s="35"/>
      <c r="BX577" s="35"/>
      <c r="BY577" s="35"/>
      <c r="BZ577" s="287"/>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T577" s="20" t="s">
        <v>986</v>
      </c>
      <c r="EU577" s="20" t="s">
        <v>984</v>
      </c>
    </row>
    <row r="578" spans="1:151" ht="12" hidden="1" customHeight="1">
      <c r="A578" s="35"/>
      <c r="B578" s="47"/>
      <c r="C578" s="35"/>
      <c r="D578" s="47"/>
      <c r="E578" s="47"/>
      <c r="F578" s="47"/>
      <c r="G578" s="47"/>
      <c r="H578" s="47"/>
      <c r="I578" s="47"/>
      <c r="J578" s="47"/>
      <c r="K578" s="47"/>
      <c r="L578" s="47"/>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133"/>
      <c r="BJ578" s="133"/>
      <c r="BK578" s="35"/>
      <c r="BL578" s="266"/>
      <c r="BM578" s="35"/>
      <c r="BN578" s="35"/>
      <c r="BO578" s="35"/>
      <c r="BP578" s="35"/>
      <c r="BQ578" s="35"/>
      <c r="BR578" s="35"/>
      <c r="BS578" s="35"/>
      <c r="BT578" s="35"/>
      <c r="BU578" s="35"/>
      <c r="BV578" s="35"/>
      <c r="BW578" s="35"/>
      <c r="BX578" s="35"/>
      <c r="BY578" s="35"/>
      <c r="BZ578" s="287"/>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T578" s="20" t="s">
        <v>987</v>
      </c>
      <c r="EU578" s="20" t="s">
        <v>985</v>
      </c>
    </row>
    <row r="579" spans="1:151" ht="12" hidden="1" customHeight="1">
      <c r="A579" s="35"/>
      <c r="B579" s="47"/>
      <c r="C579" s="35"/>
      <c r="D579" s="47"/>
      <c r="E579" s="47"/>
      <c r="F579" s="47"/>
      <c r="G579" s="47"/>
      <c r="H579" s="47"/>
      <c r="I579" s="47"/>
      <c r="J579" s="47"/>
      <c r="K579" s="47"/>
      <c r="L579" s="47"/>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133"/>
      <c r="BJ579" s="133"/>
      <c r="BK579" s="35"/>
      <c r="BL579" s="266"/>
      <c r="BM579" s="35"/>
      <c r="BN579" s="35"/>
      <c r="BO579" s="35"/>
      <c r="BP579" s="35"/>
      <c r="BQ579" s="35"/>
      <c r="BR579" s="35"/>
      <c r="BS579" s="35"/>
      <c r="BT579" s="35"/>
      <c r="BU579" s="35"/>
      <c r="BV579" s="35"/>
      <c r="BW579" s="35"/>
      <c r="BX579" s="35"/>
      <c r="BY579" s="35"/>
      <c r="BZ579" s="287"/>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T579" s="20" t="s">
        <v>988</v>
      </c>
      <c r="EU579" s="20" t="s">
        <v>986</v>
      </c>
    </row>
    <row r="580" spans="1:151" ht="12" hidden="1" customHeight="1">
      <c r="A580" s="35"/>
      <c r="B580" s="47"/>
      <c r="C580" s="35"/>
      <c r="D580" s="47"/>
      <c r="E580" s="47"/>
      <c r="F580" s="47"/>
      <c r="G580" s="47"/>
      <c r="H580" s="47"/>
      <c r="I580" s="47"/>
      <c r="J580" s="47"/>
      <c r="K580" s="47"/>
      <c r="L580" s="47"/>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133"/>
      <c r="BJ580" s="133"/>
      <c r="BK580" s="35"/>
      <c r="BL580" s="266"/>
      <c r="BM580" s="35"/>
      <c r="BN580" s="35"/>
      <c r="BO580" s="35"/>
      <c r="BP580" s="35"/>
      <c r="BQ580" s="35"/>
      <c r="BR580" s="35"/>
      <c r="BS580" s="35"/>
      <c r="BT580" s="35"/>
      <c r="BU580" s="35"/>
      <c r="BV580" s="35"/>
      <c r="BW580" s="35"/>
      <c r="BX580" s="35"/>
      <c r="BY580" s="35"/>
      <c r="BZ580" s="287"/>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T580" s="20" t="s">
        <v>989</v>
      </c>
      <c r="EU580" s="20" t="s">
        <v>987</v>
      </c>
    </row>
    <row r="581" spans="1:151" ht="12" hidden="1" customHeight="1">
      <c r="A581" s="35"/>
      <c r="B581" s="47"/>
      <c r="C581" s="35"/>
      <c r="D581" s="47"/>
      <c r="E581" s="47"/>
      <c r="F581" s="47"/>
      <c r="G581" s="47"/>
      <c r="H581" s="47"/>
      <c r="I581" s="47"/>
      <c r="J581" s="47"/>
      <c r="K581" s="47"/>
      <c r="L581" s="47"/>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133"/>
      <c r="BJ581" s="133"/>
      <c r="BK581" s="35"/>
      <c r="BL581" s="266"/>
      <c r="BM581" s="35"/>
      <c r="BN581" s="35"/>
      <c r="BO581" s="35"/>
      <c r="BP581" s="35"/>
      <c r="BQ581" s="35"/>
      <c r="BR581" s="35"/>
      <c r="BS581" s="35"/>
      <c r="BT581" s="35"/>
      <c r="BU581" s="35"/>
      <c r="BV581" s="35"/>
      <c r="BW581" s="35"/>
      <c r="BX581" s="35"/>
      <c r="BY581" s="35"/>
      <c r="BZ581" s="287"/>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T581" s="20" t="s">
        <v>990</v>
      </c>
      <c r="EU581" s="20" t="s">
        <v>988</v>
      </c>
    </row>
    <row r="582" spans="1:151" ht="12" hidden="1" customHeight="1">
      <c r="A582" s="35"/>
      <c r="B582" s="47"/>
      <c r="C582" s="35"/>
      <c r="D582" s="47"/>
      <c r="E582" s="47"/>
      <c r="F582" s="47"/>
      <c r="G582" s="47"/>
      <c r="H582" s="47"/>
      <c r="I582" s="47"/>
      <c r="J582" s="47"/>
      <c r="K582" s="47"/>
      <c r="L582" s="47"/>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133"/>
      <c r="BJ582" s="133"/>
      <c r="BK582" s="35"/>
      <c r="BL582" s="266"/>
      <c r="BM582" s="35"/>
      <c r="BN582" s="35"/>
      <c r="BO582" s="35"/>
      <c r="BP582" s="35"/>
      <c r="BQ582" s="35"/>
      <c r="BR582" s="35"/>
      <c r="BS582" s="35"/>
      <c r="BT582" s="35"/>
      <c r="BU582" s="35"/>
      <c r="BV582" s="35"/>
      <c r="BW582" s="35"/>
      <c r="BX582" s="35"/>
      <c r="BY582" s="35"/>
      <c r="BZ582" s="287"/>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T582" s="20" t="s">
        <v>991</v>
      </c>
      <c r="EU582" s="20" t="s">
        <v>989</v>
      </c>
    </row>
    <row r="583" spans="1:151" ht="12" hidden="1" customHeight="1">
      <c r="A583" s="35"/>
      <c r="B583" s="47"/>
      <c r="C583" s="35"/>
      <c r="D583" s="47"/>
      <c r="E583" s="47"/>
      <c r="F583" s="47"/>
      <c r="G583" s="47"/>
      <c r="H583" s="47"/>
      <c r="I583" s="47"/>
      <c r="J583" s="47"/>
      <c r="K583" s="47"/>
      <c r="L583" s="47"/>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133"/>
      <c r="BJ583" s="133"/>
      <c r="BK583" s="35"/>
      <c r="BL583" s="266"/>
      <c r="BM583" s="35"/>
      <c r="BN583" s="35"/>
      <c r="BO583" s="35"/>
      <c r="BP583" s="35"/>
      <c r="BQ583" s="35"/>
      <c r="BR583" s="35"/>
      <c r="BS583" s="35"/>
      <c r="BT583" s="35"/>
      <c r="BU583" s="35"/>
      <c r="BV583" s="35"/>
      <c r="BW583" s="35"/>
      <c r="BX583" s="35"/>
      <c r="BY583" s="35"/>
      <c r="BZ583" s="287"/>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T583" s="20" t="s">
        <v>992</v>
      </c>
      <c r="EU583" s="20" t="s">
        <v>990</v>
      </c>
    </row>
    <row r="584" spans="1:151" ht="12" hidden="1" customHeight="1">
      <c r="A584" s="35"/>
      <c r="B584" s="47"/>
      <c r="C584" s="35"/>
      <c r="D584" s="47"/>
      <c r="E584" s="47"/>
      <c r="F584" s="47"/>
      <c r="G584" s="47"/>
      <c r="H584" s="47"/>
      <c r="I584" s="47"/>
      <c r="J584" s="47"/>
      <c r="K584" s="47"/>
      <c r="L584" s="47"/>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133"/>
      <c r="BJ584" s="133"/>
      <c r="BK584" s="35"/>
      <c r="BL584" s="266"/>
      <c r="BM584" s="35"/>
      <c r="BN584" s="35"/>
      <c r="BO584" s="35"/>
      <c r="BP584" s="35"/>
      <c r="BQ584" s="35"/>
      <c r="BR584" s="35"/>
      <c r="BS584" s="35"/>
      <c r="BT584" s="35"/>
      <c r="BU584" s="35"/>
      <c r="BV584" s="35"/>
      <c r="BW584" s="35"/>
      <c r="BX584" s="35"/>
      <c r="BY584" s="35"/>
      <c r="BZ584" s="287"/>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T584" s="20" t="s">
        <v>993</v>
      </c>
      <c r="EU584" s="20" t="s">
        <v>991</v>
      </c>
    </row>
    <row r="585" spans="1:151" ht="12" hidden="1" customHeight="1">
      <c r="A585" s="35"/>
      <c r="B585" s="47"/>
      <c r="C585" s="35"/>
      <c r="D585" s="47"/>
      <c r="E585" s="47"/>
      <c r="F585" s="47"/>
      <c r="G585" s="47"/>
      <c r="H585" s="47"/>
      <c r="I585" s="47"/>
      <c r="J585" s="47"/>
      <c r="K585" s="47"/>
      <c r="L585" s="47"/>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133"/>
      <c r="BJ585" s="133"/>
      <c r="BK585" s="35"/>
      <c r="BL585" s="266"/>
      <c r="BM585" s="35"/>
      <c r="BN585" s="35"/>
      <c r="BO585" s="35"/>
      <c r="BP585" s="35"/>
      <c r="BQ585" s="35"/>
      <c r="BR585" s="35"/>
      <c r="BS585" s="35"/>
      <c r="BT585" s="35"/>
      <c r="BU585" s="35"/>
      <c r="BV585" s="35"/>
      <c r="BW585" s="35"/>
      <c r="BX585" s="35"/>
      <c r="BY585" s="35"/>
      <c r="BZ585" s="287"/>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T585" s="20" t="s">
        <v>994</v>
      </c>
      <c r="EU585" s="20" t="s">
        <v>992</v>
      </c>
    </row>
    <row r="586" spans="1:151" ht="12" hidden="1" customHeight="1">
      <c r="A586" s="35"/>
      <c r="B586" s="47"/>
      <c r="C586" s="35"/>
      <c r="D586" s="47"/>
      <c r="E586" s="47"/>
      <c r="F586" s="47"/>
      <c r="G586" s="47"/>
      <c r="H586" s="47"/>
      <c r="I586" s="47"/>
      <c r="J586" s="47"/>
      <c r="K586" s="47"/>
      <c r="L586" s="47"/>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133"/>
      <c r="BJ586" s="133"/>
      <c r="BK586" s="35"/>
      <c r="BL586" s="266"/>
      <c r="BM586" s="35"/>
      <c r="BN586" s="35"/>
      <c r="BO586" s="35"/>
      <c r="BP586" s="35"/>
      <c r="BQ586" s="35"/>
      <c r="BR586" s="35"/>
      <c r="BS586" s="35"/>
      <c r="BT586" s="35"/>
      <c r="BU586" s="35"/>
      <c r="BV586" s="35"/>
      <c r="BW586" s="35"/>
      <c r="BX586" s="35"/>
      <c r="BY586" s="35"/>
      <c r="BZ586" s="287"/>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T586" s="20" t="s">
        <v>995</v>
      </c>
      <c r="EU586" s="20" t="s">
        <v>993</v>
      </c>
    </row>
    <row r="587" spans="1:151" ht="12" hidden="1" customHeight="1">
      <c r="A587" s="35"/>
      <c r="B587" s="47"/>
      <c r="C587" s="35"/>
      <c r="D587" s="47"/>
      <c r="E587" s="47"/>
      <c r="F587" s="47"/>
      <c r="G587" s="47"/>
      <c r="H587" s="47"/>
      <c r="I587" s="47"/>
      <c r="J587" s="47"/>
      <c r="K587" s="47"/>
      <c r="L587" s="47"/>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133"/>
      <c r="BJ587" s="133"/>
      <c r="BK587" s="35"/>
      <c r="BL587" s="266"/>
      <c r="BM587" s="35"/>
      <c r="BN587" s="35"/>
      <c r="BO587" s="35"/>
      <c r="BP587" s="35"/>
      <c r="BQ587" s="35"/>
      <c r="BR587" s="35"/>
      <c r="BS587" s="35"/>
      <c r="BT587" s="35"/>
      <c r="BU587" s="35"/>
      <c r="BV587" s="35"/>
      <c r="BW587" s="35"/>
      <c r="BX587" s="35"/>
      <c r="BY587" s="35"/>
      <c r="BZ587" s="287"/>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T587" s="20" t="s">
        <v>996</v>
      </c>
      <c r="EU587" s="20" t="s">
        <v>994</v>
      </c>
    </row>
    <row r="588" spans="1:151" ht="12" hidden="1" customHeight="1">
      <c r="A588" s="35"/>
      <c r="B588" s="47"/>
      <c r="C588" s="35"/>
      <c r="D588" s="47"/>
      <c r="E588" s="47"/>
      <c r="F588" s="47"/>
      <c r="G588" s="47"/>
      <c r="H588" s="47"/>
      <c r="I588" s="47"/>
      <c r="J588" s="47"/>
      <c r="K588" s="47"/>
      <c r="L588" s="47"/>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133"/>
      <c r="BJ588" s="133"/>
      <c r="BK588" s="35"/>
      <c r="BL588" s="266"/>
      <c r="BM588" s="35"/>
      <c r="BN588" s="35"/>
      <c r="BO588" s="35"/>
      <c r="BP588" s="35"/>
      <c r="BQ588" s="35"/>
      <c r="BR588" s="35"/>
      <c r="BS588" s="35"/>
      <c r="BT588" s="35"/>
      <c r="BU588" s="35"/>
      <c r="BV588" s="35"/>
      <c r="BW588" s="35"/>
      <c r="BX588" s="35"/>
      <c r="BY588" s="35"/>
      <c r="BZ588" s="287"/>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T588" s="20" t="s">
        <v>997</v>
      </c>
      <c r="EU588" s="20" t="s">
        <v>995</v>
      </c>
    </row>
    <row r="589" spans="1:151" ht="12" hidden="1" customHeight="1">
      <c r="A589" s="35"/>
      <c r="B589" s="47"/>
      <c r="C589" s="35"/>
      <c r="D589" s="47"/>
      <c r="E589" s="47"/>
      <c r="F589" s="47"/>
      <c r="G589" s="47"/>
      <c r="H589" s="47"/>
      <c r="I589" s="47"/>
      <c r="J589" s="47"/>
      <c r="K589" s="47"/>
      <c r="L589" s="47"/>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133"/>
      <c r="BJ589" s="133"/>
      <c r="BK589" s="35"/>
      <c r="BL589" s="266"/>
      <c r="BM589" s="35"/>
      <c r="BN589" s="35"/>
      <c r="BO589" s="35"/>
      <c r="BP589" s="35"/>
      <c r="BQ589" s="35"/>
      <c r="BR589" s="35"/>
      <c r="BS589" s="35"/>
      <c r="BT589" s="35"/>
      <c r="BU589" s="35"/>
      <c r="BV589" s="35"/>
      <c r="BW589" s="35"/>
      <c r="BX589" s="35"/>
      <c r="BY589" s="35"/>
      <c r="BZ589" s="287"/>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T589" s="20" t="s">
        <v>998</v>
      </c>
      <c r="EU589" s="20" t="s">
        <v>996</v>
      </c>
    </row>
    <row r="590" spans="1:151" ht="12" hidden="1" customHeight="1">
      <c r="A590" s="35"/>
      <c r="B590" s="47"/>
      <c r="C590" s="35"/>
      <c r="D590" s="47"/>
      <c r="E590" s="47"/>
      <c r="F590" s="47"/>
      <c r="G590" s="47"/>
      <c r="H590" s="47"/>
      <c r="I590" s="47"/>
      <c r="J590" s="47"/>
      <c r="K590" s="47"/>
      <c r="L590" s="47"/>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133"/>
      <c r="BJ590" s="133"/>
      <c r="BK590" s="35"/>
      <c r="BL590" s="266"/>
      <c r="BM590" s="35"/>
      <c r="BN590" s="35"/>
      <c r="BO590" s="35"/>
      <c r="BP590" s="35"/>
      <c r="BQ590" s="35"/>
      <c r="BR590" s="35"/>
      <c r="BS590" s="35"/>
      <c r="BT590" s="35"/>
      <c r="BU590" s="35"/>
      <c r="BV590" s="35"/>
      <c r="BW590" s="35"/>
      <c r="BX590" s="35"/>
      <c r="BY590" s="35"/>
      <c r="BZ590" s="287"/>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T590" s="20" t="s">
        <v>999</v>
      </c>
      <c r="EU590" s="20" t="s">
        <v>997</v>
      </c>
    </row>
    <row r="591" spans="1:151" ht="12" hidden="1" customHeight="1">
      <c r="A591" s="35"/>
      <c r="B591" s="47"/>
      <c r="C591" s="35"/>
      <c r="D591" s="47"/>
      <c r="E591" s="47"/>
      <c r="F591" s="47"/>
      <c r="G591" s="47"/>
      <c r="H591" s="47"/>
      <c r="I591" s="47"/>
      <c r="J591" s="47"/>
      <c r="K591" s="47"/>
      <c r="L591" s="47"/>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133"/>
      <c r="BJ591" s="133"/>
      <c r="BK591" s="35"/>
      <c r="BL591" s="266"/>
      <c r="BM591" s="35"/>
      <c r="BN591" s="35"/>
      <c r="BO591" s="35"/>
      <c r="BP591" s="35"/>
      <c r="BQ591" s="35"/>
      <c r="BR591" s="35"/>
      <c r="BS591" s="35"/>
      <c r="BT591" s="35"/>
      <c r="BU591" s="35"/>
      <c r="BV591" s="35"/>
      <c r="BW591" s="35"/>
      <c r="BX591" s="35"/>
      <c r="BY591" s="35"/>
      <c r="BZ591" s="287"/>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T591" s="20" t="s">
        <v>1000</v>
      </c>
      <c r="EU591" s="20" t="s">
        <v>998</v>
      </c>
    </row>
    <row r="592" spans="1:151" ht="12" hidden="1" customHeight="1">
      <c r="A592" s="35"/>
      <c r="B592" s="47"/>
      <c r="C592" s="35"/>
      <c r="D592" s="47"/>
      <c r="E592" s="47"/>
      <c r="F592" s="47"/>
      <c r="G592" s="47"/>
      <c r="H592" s="47"/>
      <c r="I592" s="47"/>
      <c r="J592" s="47"/>
      <c r="K592" s="47"/>
      <c r="L592" s="47"/>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133"/>
      <c r="BJ592" s="133"/>
      <c r="BK592" s="35"/>
      <c r="BL592" s="266"/>
      <c r="BM592" s="35"/>
      <c r="BN592" s="35"/>
      <c r="BO592" s="35"/>
      <c r="BP592" s="35"/>
      <c r="BQ592" s="35"/>
      <c r="BR592" s="35"/>
      <c r="BS592" s="35"/>
      <c r="BT592" s="35"/>
      <c r="BU592" s="35"/>
      <c r="BV592" s="35"/>
      <c r="BW592" s="35"/>
      <c r="BX592" s="35"/>
      <c r="BY592" s="35"/>
      <c r="BZ592" s="287"/>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T592" s="20" t="s">
        <v>1001</v>
      </c>
      <c r="EU592" s="20" t="s">
        <v>999</v>
      </c>
    </row>
    <row r="593" spans="1:151" ht="12" hidden="1" customHeight="1">
      <c r="A593" s="35"/>
      <c r="B593" s="47"/>
      <c r="C593" s="35"/>
      <c r="D593" s="47"/>
      <c r="E593" s="47"/>
      <c r="F593" s="47"/>
      <c r="G593" s="47"/>
      <c r="H593" s="47"/>
      <c r="I593" s="47"/>
      <c r="J593" s="47"/>
      <c r="K593" s="47"/>
      <c r="L593" s="47"/>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133"/>
      <c r="BJ593" s="133"/>
      <c r="BK593" s="35"/>
      <c r="BL593" s="266"/>
      <c r="BM593" s="35"/>
      <c r="BN593" s="35"/>
      <c r="BO593" s="35"/>
      <c r="BP593" s="35"/>
      <c r="BQ593" s="35"/>
      <c r="BR593" s="35"/>
      <c r="BS593" s="35"/>
      <c r="BT593" s="35"/>
      <c r="BU593" s="35"/>
      <c r="BV593" s="35"/>
      <c r="BW593" s="35"/>
      <c r="BX593" s="35"/>
      <c r="BY593" s="35"/>
      <c r="BZ593" s="287"/>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T593" s="20" t="s">
        <v>1002</v>
      </c>
      <c r="EU593" s="20" t="s">
        <v>1000</v>
      </c>
    </row>
    <row r="594" spans="1:151" ht="12" hidden="1" customHeight="1">
      <c r="A594" s="35"/>
      <c r="B594" s="47"/>
      <c r="C594" s="35"/>
      <c r="D594" s="47"/>
      <c r="E594" s="47"/>
      <c r="F594" s="47"/>
      <c r="G594" s="47"/>
      <c r="H594" s="47"/>
      <c r="I594" s="47"/>
      <c r="J594" s="47"/>
      <c r="K594" s="47"/>
      <c r="L594" s="47"/>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133"/>
      <c r="BJ594" s="133"/>
      <c r="BK594" s="35"/>
      <c r="BL594" s="266"/>
      <c r="BM594" s="35"/>
      <c r="BN594" s="35"/>
      <c r="BO594" s="35"/>
      <c r="BP594" s="35"/>
      <c r="BQ594" s="35"/>
      <c r="BR594" s="35"/>
      <c r="BS594" s="35"/>
      <c r="BT594" s="35"/>
      <c r="BU594" s="35"/>
      <c r="BV594" s="35"/>
      <c r="BW594" s="35"/>
      <c r="BX594" s="35"/>
      <c r="BY594" s="35"/>
      <c r="BZ594" s="287"/>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T594" s="20" t="s">
        <v>1003</v>
      </c>
      <c r="EU594" s="20" t="s">
        <v>1001</v>
      </c>
    </row>
    <row r="595" spans="1:151" ht="12" hidden="1" customHeight="1">
      <c r="A595" s="35"/>
      <c r="B595" s="47"/>
      <c r="C595" s="35"/>
      <c r="D595" s="47"/>
      <c r="E595" s="47"/>
      <c r="F595" s="47"/>
      <c r="G595" s="47"/>
      <c r="H595" s="47"/>
      <c r="I595" s="47"/>
      <c r="J595" s="47"/>
      <c r="K595" s="47"/>
      <c r="L595" s="47"/>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133"/>
      <c r="BJ595" s="133"/>
      <c r="BK595" s="35"/>
      <c r="BL595" s="266"/>
      <c r="BM595" s="35"/>
      <c r="BN595" s="35"/>
      <c r="BO595" s="35"/>
      <c r="BP595" s="35"/>
      <c r="BQ595" s="35"/>
      <c r="BR595" s="35"/>
      <c r="BS595" s="35"/>
      <c r="BT595" s="35"/>
      <c r="BU595" s="35"/>
      <c r="BV595" s="35"/>
      <c r="BW595" s="35"/>
      <c r="BX595" s="35"/>
      <c r="BY595" s="35"/>
      <c r="BZ595" s="287"/>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T595" s="20" t="s">
        <v>1004</v>
      </c>
      <c r="EU595" s="20" t="s">
        <v>1002</v>
      </c>
    </row>
    <row r="596" spans="1:151" ht="12" hidden="1" customHeight="1">
      <c r="A596" s="35"/>
      <c r="B596" s="47"/>
      <c r="C596" s="35"/>
      <c r="D596" s="47"/>
      <c r="E596" s="47"/>
      <c r="F596" s="47"/>
      <c r="G596" s="47"/>
      <c r="H596" s="47"/>
      <c r="I596" s="47"/>
      <c r="J596" s="47"/>
      <c r="K596" s="47"/>
      <c r="L596" s="47"/>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133"/>
      <c r="BJ596" s="133"/>
      <c r="BK596" s="35"/>
      <c r="BL596" s="266"/>
      <c r="BM596" s="35"/>
      <c r="BN596" s="35"/>
      <c r="BO596" s="35"/>
      <c r="BP596" s="35"/>
      <c r="BQ596" s="35"/>
      <c r="BR596" s="35"/>
      <c r="BS596" s="35"/>
      <c r="BT596" s="35"/>
      <c r="BU596" s="35"/>
      <c r="BV596" s="35"/>
      <c r="BW596" s="35"/>
      <c r="BX596" s="35"/>
      <c r="BY596" s="35"/>
      <c r="BZ596" s="287"/>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T596" s="20" t="s">
        <v>1005</v>
      </c>
      <c r="EU596" s="20" t="s">
        <v>1003</v>
      </c>
    </row>
    <row r="597" spans="1:151" ht="12" hidden="1" customHeight="1">
      <c r="A597" s="35"/>
      <c r="B597" s="47"/>
      <c r="C597" s="35"/>
      <c r="D597" s="47"/>
      <c r="E597" s="47"/>
      <c r="F597" s="47"/>
      <c r="G597" s="47"/>
      <c r="H597" s="47"/>
      <c r="I597" s="47"/>
      <c r="J597" s="47"/>
      <c r="K597" s="47"/>
      <c r="L597" s="47"/>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133"/>
      <c r="BJ597" s="133"/>
      <c r="BK597" s="35"/>
      <c r="BL597" s="266"/>
      <c r="BM597" s="35"/>
      <c r="BN597" s="35"/>
      <c r="BO597" s="35"/>
      <c r="BP597" s="35"/>
      <c r="BQ597" s="35"/>
      <c r="BR597" s="35"/>
      <c r="BS597" s="35"/>
      <c r="BT597" s="35"/>
      <c r="BU597" s="35"/>
      <c r="BV597" s="35"/>
      <c r="BW597" s="35"/>
      <c r="BX597" s="35"/>
      <c r="BY597" s="35"/>
      <c r="BZ597" s="287"/>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T597" s="20" t="s">
        <v>1006</v>
      </c>
      <c r="EU597" s="20" t="s">
        <v>1004</v>
      </c>
    </row>
    <row r="598" spans="1:151" ht="12" hidden="1" customHeight="1">
      <c r="A598" s="35"/>
      <c r="B598" s="47"/>
      <c r="C598" s="35"/>
      <c r="D598" s="47"/>
      <c r="E598" s="47"/>
      <c r="F598" s="47"/>
      <c r="G598" s="47"/>
      <c r="H598" s="47"/>
      <c r="I598" s="47"/>
      <c r="J598" s="47"/>
      <c r="K598" s="47"/>
      <c r="L598" s="47"/>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133"/>
      <c r="BJ598" s="133"/>
      <c r="BK598" s="35"/>
      <c r="BL598" s="266"/>
      <c r="BM598" s="35"/>
      <c r="BN598" s="35"/>
      <c r="BO598" s="35"/>
      <c r="BP598" s="35"/>
      <c r="BQ598" s="35"/>
      <c r="BR598" s="35"/>
      <c r="BS598" s="35"/>
      <c r="BT598" s="35"/>
      <c r="BU598" s="35"/>
      <c r="BV598" s="35"/>
      <c r="BW598" s="35"/>
      <c r="BX598" s="35"/>
      <c r="BY598" s="35"/>
      <c r="BZ598" s="287"/>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T598" s="20" t="s">
        <v>1007</v>
      </c>
      <c r="EU598" s="20" t="s">
        <v>1005</v>
      </c>
    </row>
    <row r="599" spans="1:151" ht="12" hidden="1" customHeight="1">
      <c r="A599" s="35"/>
      <c r="B599" s="47"/>
      <c r="C599" s="35"/>
      <c r="D599" s="47"/>
      <c r="E599" s="47"/>
      <c r="F599" s="47"/>
      <c r="G599" s="47"/>
      <c r="H599" s="47"/>
      <c r="I599" s="47"/>
      <c r="J599" s="47"/>
      <c r="K599" s="47"/>
      <c r="L599" s="47"/>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133"/>
      <c r="BJ599" s="133"/>
      <c r="BK599" s="35"/>
      <c r="BL599" s="266"/>
      <c r="BM599" s="35"/>
      <c r="BN599" s="35"/>
      <c r="BO599" s="35"/>
      <c r="BP599" s="35"/>
      <c r="BQ599" s="35"/>
      <c r="BR599" s="35"/>
      <c r="BS599" s="35"/>
      <c r="BT599" s="35"/>
      <c r="BU599" s="35"/>
      <c r="BV599" s="35"/>
      <c r="BW599" s="35"/>
      <c r="BX599" s="35"/>
      <c r="BY599" s="35"/>
      <c r="BZ599" s="287"/>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T599" s="20" t="s">
        <v>1008</v>
      </c>
      <c r="EU599" s="20" t="s">
        <v>1006</v>
      </c>
    </row>
    <row r="600" spans="1:151" ht="12" hidden="1" customHeight="1">
      <c r="A600" s="35"/>
      <c r="B600" s="47"/>
      <c r="C600" s="35"/>
      <c r="D600" s="47"/>
      <c r="E600" s="47"/>
      <c r="F600" s="47"/>
      <c r="G600" s="47"/>
      <c r="H600" s="47"/>
      <c r="I600" s="47"/>
      <c r="J600" s="47"/>
      <c r="K600" s="47"/>
      <c r="L600" s="47"/>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133"/>
      <c r="BJ600" s="133"/>
      <c r="BK600" s="35"/>
      <c r="BL600" s="266"/>
      <c r="BM600" s="35"/>
      <c r="BN600" s="35"/>
      <c r="BO600" s="35"/>
      <c r="BP600" s="35"/>
      <c r="BQ600" s="35"/>
      <c r="BR600" s="35"/>
      <c r="BS600" s="35"/>
      <c r="BT600" s="35"/>
      <c r="BU600" s="35"/>
      <c r="BV600" s="35"/>
      <c r="BW600" s="35"/>
      <c r="BX600" s="35"/>
      <c r="BY600" s="35"/>
      <c r="BZ600" s="287"/>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T600" s="20" t="s">
        <v>1009</v>
      </c>
      <c r="EU600" s="20" t="s">
        <v>1007</v>
      </c>
    </row>
    <row r="601" spans="1:151" ht="12" hidden="1" customHeight="1">
      <c r="A601" s="35"/>
      <c r="B601" s="47"/>
      <c r="C601" s="35"/>
      <c r="D601" s="47"/>
      <c r="E601" s="47"/>
      <c r="F601" s="47"/>
      <c r="G601" s="47"/>
      <c r="H601" s="47"/>
      <c r="I601" s="47"/>
      <c r="J601" s="47"/>
      <c r="K601" s="47"/>
      <c r="L601" s="47"/>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133"/>
      <c r="BJ601" s="133"/>
      <c r="BK601" s="35"/>
      <c r="BL601" s="266"/>
      <c r="BM601" s="35"/>
      <c r="BN601" s="35"/>
      <c r="BO601" s="35"/>
      <c r="BP601" s="35"/>
      <c r="BQ601" s="35"/>
      <c r="BR601" s="35"/>
      <c r="BS601" s="35"/>
      <c r="BT601" s="35"/>
      <c r="BU601" s="35"/>
      <c r="BV601" s="35"/>
      <c r="BW601" s="35"/>
      <c r="BX601" s="35"/>
      <c r="BY601" s="35"/>
      <c r="BZ601" s="287"/>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T601" s="20" t="s">
        <v>1010</v>
      </c>
      <c r="EU601" s="20" t="s">
        <v>1008</v>
      </c>
    </row>
    <row r="602" spans="1:151" ht="12" hidden="1" customHeight="1">
      <c r="A602" s="35"/>
      <c r="B602" s="47"/>
      <c r="C602" s="35"/>
      <c r="D602" s="47"/>
      <c r="E602" s="47"/>
      <c r="F602" s="47"/>
      <c r="G602" s="47"/>
      <c r="H602" s="47"/>
      <c r="I602" s="47"/>
      <c r="J602" s="47"/>
      <c r="K602" s="47"/>
      <c r="L602" s="47"/>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133"/>
      <c r="BJ602" s="133"/>
      <c r="BK602" s="35"/>
      <c r="BL602" s="266"/>
      <c r="BM602" s="35"/>
      <c r="BN602" s="35"/>
      <c r="BO602" s="35"/>
      <c r="BP602" s="35"/>
      <c r="BQ602" s="35"/>
      <c r="BR602" s="35"/>
      <c r="BS602" s="35"/>
      <c r="BT602" s="35"/>
      <c r="BU602" s="35"/>
      <c r="BV602" s="35"/>
      <c r="BW602" s="35"/>
      <c r="BX602" s="35"/>
      <c r="BY602" s="35"/>
      <c r="BZ602" s="287"/>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T602" s="20" t="s">
        <v>1011</v>
      </c>
      <c r="EU602" s="20" t="s">
        <v>1009</v>
      </c>
    </row>
    <row r="603" spans="1:151" ht="12" hidden="1" customHeight="1">
      <c r="A603" s="35"/>
      <c r="B603" s="47"/>
      <c r="C603" s="35"/>
      <c r="D603" s="47"/>
      <c r="E603" s="47"/>
      <c r="F603" s="47"/>
      <c r="G603" s="47"/>
      <c r="H603" s="47"/>
      <c r="I603" s="47"/>
      <c r="J603" s="47"/>
      <c r="K603" s="47"/>
      <c r="L603" s="47"/>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133"/>
      <c r="BJ603" s="133"/>
      <c r="BK603" s="35"/>
      <c r="BL603" s="266"/>
      <c r="BM603" s="35"/>
      <c r="BN603" s="35"/>
      <c r="BO603" s="35"/>
      <c r="BP603" s="35"/>
      <c r="BQ603" s="35"/>
      <c r="BR603" s="35"/>
      <c r="BS603" s="35"/>
      <c r="BT603" s="35"/>
      <c r="BU603" s="35"/>
      <c r="BV603" s="35"/>
      <c r="BW603" s="35"/>
      <c r="BX603" s="35"/>
      <c r="BY603" s="35"/>
      <c r="BZ603" s="287"/>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T603" s="20" t="s">
        <v>1012</v>
      </c>
      <c r="EU603" s="20" t="s">
        <v>1010</v>
      </c>
    </row>
    <row r="604" spans="1:151" ht="12" hidden="1" customHeight="1">
      <c r="A604" s="35"/>
      <c r="B604" s="47"/>
      <c r="C604" s="35"/>
      <c r="D604" s="47"/>
      <c r="E604" s="47"/>
      <c r="F604" s="47"/>
      <c r="G604" s="47"/>
      <c r="H604" s="47"/>
      <c r="I604" s="47"/>
      <c r="J604" s="47"/>
      <c r="K604" s="47"/>
      <c r="L604" s="47"/>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133"/>
      <c r="BJ604" s="133"/>
      <c r="BK604" s="35"/>
      <c r="BL604" s="266"/>
      <c r="BM604" s="35"/>
      <c r="BN604" s="35"/>
      <c r="BO604" s="35"/>
      <c r="BP604" s="35"/>
      <c r="BQ604" s="35"/>
      <c r="BR604" s="35"/>
      <c r="BS604" s="35"/>
      <c r="BT604" s="35"/>
      <c r="BU604" s="35"/>
      <c r="BV604" s="35"/>
      <c r="BW604" s="35"/>
      <c r="BX604" s="35"/>
      <c r="BY604" s="35"/>
      <c r="BZ604" s="287"/>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c r="DO604" s="35"/>
      <c r="DP604" s="35"/>
      <c r="DQ604" s="35"/>
      <c r="DR604" s="35"/>
      <c r="DS604" s="35"/>
      <c r="DT604" s="35"/>
      <c r="DU604" s="35"/>
      <c r="DV604" s="35"/>
      <c r="DW604" s="35"/>
      <c r="DX604" s="35"/>
      <c r="DY604" s="35"/>
      <c r="DZ604" s="35"/>
      <c r="EA604" s="35"/>
      <c r="EB604" s="35"/>
      <c r="EC604" s="35"/>
      <c r="ED604" s="35"/>
      <c r="EE604" s="35"/>
      <c r="EF604" s="35"/>
      <c r="EG604" s="35"/>
      <c r="EH604" s="35"/>
      <c r="EI604" s="35"/>
      <c r="EJ604" s="35"/>
      <c r="EK604" s="35"/>
      <c r="EL604" s="35"/>
      <c r="ET604" s="20" t="s">
        <v>1013</v>
      </c>
      <c r="EU604" s="20" t="s">
        <v>1011</v>
      </c>
    </row>
    <row r="605" spans="1:151" ht="12" hidden="1" customHeight="1">
      <c r="A605" s="35"/>
      <c r="B605" s="47"/>
      <c r="C605" s="35"/>
      <c r="D605" s="47"/>
      <c r="E605" s="47"/>
      <c r="F605" s="47"/>
      <c r="G605" s="47"/>
      <c r="H605" s="47"/>
      <c r="I605" s="47"/>
      <c r="J605" s="47"/>
      <c r="K605" s="47"/>
      <c r="L605" s="47"/>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133"/>
      <c r="BJ605" s="133"/>
      <c r="BK605" s="35"/>
      <c r="BL605" s="266"/>
      <c r="BM605" s="35"/>
      <c r="BN605" s="35"/>
      <c r="BO605" s="35"/>
      <c r="BP605" s="35"/>
      <c r="BQ605" s="35"/>
      <c r="BR605" s="35"/>
      <c r="BS605" s="35"/>
      <c r="BT605" s="35"/>
      <c r="BU605" s="35"/>
      <c r="BV605" s="35"/>
      <c r="BW605" s="35"/>
      <c r="BX605" s="35"/>
      <c r="BY605" s="35"/>
      <c r="BZ605" s="287"/>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5"/>
      <c r="EK605" s="35"/>
      <c r="EL605" s="35"/>
      <c r="ET605" s="20" t="s">
        <v>1014</v>
      </c>
      <c r="EU605" s="20" t="s">
        <v>1012</v>
      </c>
    </row>
    <row r="606" spans="1:151" ht="12" hidden="1" customHeight="1">
      <c r="A606" s="35"/>
      <c r="B606" s="47"/>
      <c r="C606" s="35"/>
      <c r="D606" s="47"/>
      <c r="E606" s="47"/>
      <c r="F606" s="47"/>
      <c r="G606" s="47"/>
      <c r="H606" s="47"/>
      <c r="I606" s="47"/>
      <c r="J606" s="47"/>
      <c r="K606" s="47"/>
      <c r="L606" s="47"/>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133"/>
      <c r="BJ606" s="133"/>
      <c r="BK606" s="35"/>
      <c r="BL606" s="266"/>
      <c r="BM606" s="35"/>
      <c r="BN606" s="35"/>
      <c r="BO606" s="35"/>
      <c r="BP606" s="35"/>
      <c r="BQ606" s="35"/>
      <c r="BR606" s="35"/>
      <c r="BS606" s="35"/>
      <c r="BT606" s="35"/>
      <c r="BU606" s="35"/>
      <c r="BV606" s="35"/>
      <c r="BW606" s="35"/>
      <c r="BX606" s="35"/>
      <c r="BY606" s="35"/>
      <c r="BZ606" s="287"/>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5"/>
      <c r="EK606" s="35"/>
      <c r="EL606" s="35"/>
      <c r="ET606" s="20" t="s">
        <v>1015</v>
      </c>
      <c r="EU606" s="20" t="s">
        <v>1013</v>
      </c>
    </row>
    <row r="607" spans="1:151" ht="12" hidden="1" customHeight="1">
      <c r="A607" s="35"/>
      <c r="B607" s="47"/>
      <c r="C607" s="35"/>
      <c r="D607" s="47"/>
      <c r="E607" s="47"/>
      <c r="F607" s="47"/>
      <c r="G607" s="47"/>
      <c r="H607" s="47"/>
      <c r="I607" s="47"/>
      <c r="J607" s="47"/>
      <c r="K607" s="47"/>
      <c r="L607" s="47"/>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133"/>
      <c r="BJ607" s="133"/>
      <c r="BK607" s="35"/>
      <c r="BL607" s="266"/>
      <c r="BM607" s="35"/>
      <c r="BN607" s="35"/>
      <c r="BO607" s="35"/>
      <c r="BP607" s="35"/>
      <c r="BQ607" s="35"/>
      <c r="BR607" s="35"/>
      <c r="BS607" s="35"/>
      <c r="BT607" s="35"/>
      <c r="BU607" s="35"/>
      <c r="BV607" s="35"/>
      <c r="BW607" s="35"/>
      <c r="BX607" s="35"/>
      <c r="BY607" s="35"/>
      <c r="BZ607" s="287"/>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T607" s="20" t="s">
        <v>1016</v>
      </c>
      <c r="EU607" s="20" t="s">
        <v>1014</v>
      </c>
    </row>
    <row r="608" spans="1:151" ht="12" hidden="1" customHeight="1">
      <c r="A608" s="35"/>
      <c r="B608" s="47"/>
      <c r="C608" s="35"/>
      <c r="D608" s="47"/>
      <c r="E608" s="47"/>
      <c r="F608" s="47"/>
      <c r="G608" s="47"/>
      <c r="H608" s="47"/>
      <c r="I608" s="47"/>
      <c r="J608" s="47"/>
      <c r="K608" s="47"/>
      <c r="L608" s="47"/>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133"/>
      <c r="BJ608" s="133"/>
      <c r="BK608" s="35"/>
      <c r="BL608" s="266"/>
      <c r="BM608" s="35"/>
      <c r="BN608" s="35"/>
      <c r="BO608" s="35"/>
      <c r="BP608" s="35"/>
      <c r="BQ608" s="35"/>
      <c r="BR608" s="35"/>
      <c r="BS608" s="35"/>
      <c r="BT608" s="35"/>
      <c r="BU608" s="35"/>
      <c r="BV608" s="35"/>
      <c r="BW608" s="35"/>
      <c r="BX608" s="35"/>
      <c r="BY608" s="35"/>
      <c r="BZ608" s="287"/>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T608" s="20" t="s">
        <v>1017</v>
      </c>
      <c r="EU608" s="20" t="s">
        <v>1015</v>
      </c>
    </row>
    <row r="609" spans="1:151" ht="12" hidden="1" customHeight="1">
      <c r="A609" s="35"/>
      <c r="B609" s="47"/>
      <c r="C609" s="35"/>
      <c r="D609" s="47"/>
      <c r="E609" s="47"/>
      <c r="F609" s="47"/>
      <c r="G609" s="47"/>
      <c r="H609" s="47"/>
      <c r="I609" s="47"/>
      <c r="J609" s="47"/>
      <c r="K609" s="47"/>
      <c r="L609" s="47"/>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133"/>
      <c r="BJ609" s="133"/>
      <c r="BK609" s="35"/>
      <c r="BL609" s="266"/>
      <c r="BM609" s="35"/>
      <c r="BN609" s="35"/>
      <c r="BO609" s="35"/>
      <c r="BP609" s="35"/>
      <c r="BQ609" s="35"/>
      <c r="BR609" s="35"/>
      <c r="BS609" s="35"/>
      <c r="BT609" s="35"/>
      <c r="BU609" s="35"/>
      <c r="BV609" s="35"/>
      <c r="BW609" s="35"/>
      <c r="BX609" s="35"/>
      <c r="BY609" s="35"/>
      <c r="BZ609" s="287"/>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c r="EK609" s="35"/>
      <c r="EL609" s="35"/>
      <c r="ET609" s="20" t="s">
        <v>1018</v>
      </c>
      <c r="EU609" s="20" t="s">
        <v>1016</v>
      </c>
    </row>
    <row r="610" spans="1:151" ht="12" hidden="1" customHeight="1">
      <c r="A610" s="35"/>
      <c r="B610" s="47"/>
      <c r="C610" s="35"/>
      <c r="D610" s="47"/>
      <c r="E610" s="47"/>
      <c r="F610" s="47"/>
      <c r="G610" s="47"/>
      <c r="H610" s="47"/>
      <c r="I610" s="47"/>
      <c r="J610" s="47"/>
      <c r="K610" s="47"/>
      <c r="L610" s="47"/>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133"/>
      <c r="BJ610" s="133"/>
      <c r="BK610" s="35"/>
      <c r="BL610" s="266"/>
      <c r="BM610" s="35"/>
      <c r="BN610" s="35"/>
      <c r="BO610" s="35"/>
      <c r="BP610" s="35"/>
      <c r="BQ610" s="35"/>
      <c r="BR610" s="35"/>
      <c r="BS610" s="35"/>
      <c r="BT610" s="35"/>
      <c r="BU610" s="35"/>
      <c r="BV610" s="35"/>
      <c r="BW610" s="35"/>
      <c r="BX610" s="35"/>
      <c r="BY610" s="35"/>
      <c r="BZ610" s="287"/>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T610" s="20" t="s">
        <v>1019</v>
      </c>
      <c r="EU610" s="20" t="s">
        <v>1017</v>
      </c>
    </row>
    <row r="611" spans="1:151" ht="12" hidden="1" customHeight="1">
      <c r="A611" s="35"/>
      <c r="B611" s="47"/>
      <c r="C611" s="35"/>
      <c r="D611" s="47"/>
      <c r="E611" s="47"/>
      <c r="F611" s="47"/>
      <c r="G611" s="47"/>
      <c r="H611" s="47"/>
      <c r="I611" s="47"/>
      <c r="J611" s="47"/>
      <c r="K611" s="47"/>
      <c r="L611" s="47"/>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133"/>
      <c r="BJ611" s="133"/>
      <c r="BK611" s="35"/>
      <c r="BL611" s="266"/>
      <c r="BM611" s="35"/>
      <c r="BN611" s="35"/>
      <c r="BO611" s="35"/>
      <c r="BP611" s="35"/>
      <c r="BQ611" s="35"/>
      <c r="BR611" s="35"/>
      <c r="BS611" s="35"/>
      <c r="BT611" s="35"/>
      <c r="BU611" s="35"/>
      <c r="BV611" s="35"/>
      <c r="BW611" s="35"/>
      <c r="BX611" s="35"/>
      <c r="BY611" s="35"/>
      <c r="BZ611" s="287"/>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T611" s="20" t="s">
        <v>1020</v>
      </c>
      <c r="EU611" s="20" t="s">
        <v>1018</v>
      </c>
    </row>
    <row r="612" spans="1:151" ht="12" hidden="1" customHeight="1">
      <c r="A612" s="35"/>
      <c r="B612" s="47"/>
      <c r="C612" s="35"/>
      <c r="D612" s="47"/>
      <c r="E612" s="47"/>
      <c r="F612" s="47"/>
      <c r="G612" s="47"/>
      <c r="H612" s="47"/>
      <c r="I612" s="47"/>
      <c r="J612" s="47"/>
      <c r="K612" s="47"/>
      <c r="L612" s="47"/>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133"/>
      <c r="BJ612" s="133"/>
      <c r="BK612" s="35"/>
      <c r="BL612" s="266"/>
      <c r="BM612" s="35"/>
      <c r="BN612" s="35"/>
      <c r="BO612" s="35"/>
      <c r="BP612" s="35"/>
      <c r="BQ612" s="35"/>
      <c r="BR612" s="35"/>
      <c r="BS612" s="35"/>
      <c r="BT612" s="35"/>
      <c r="BU612" s="35"/>
      <c r="BV612" s="35"/>
      <c r="BW612" s="35"/>
      <c r="BX612" s="35"/>
      <c r="BY612" s="35"/>
      <c r="BZ612" s="287"/>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T612" s="20" t="s">
        <v>1021</v>
      </c>
      <c r="EU612" s="20" t="s">
        <v>1019</v>
      </c>
    </row>
    <row r="613" spans="1:151" ht="12" hidden="1" customHeight="1">
      <c r="A613" s="35"/>
      <c r="B613" s="47"/>
      <c r="C613" s="35"/>
      <c r="D613" s="47"/>
      <c r="E613" s="47"/>
      <c r="F613" s="47"/>
      <c r="G613" s="47"/>
      <c r="H613" s="47"/>
      <c r="I613" s="47"/>
      <c r="J613" s="47"/>
      <c r="K613" s="47"/>
      <c r="L613" s="47"/>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133"/>
      <c r="BJ613" s="133"/>
      <c r="BK613" s="35"/>
      <c r="BL613" s="266"/>
      <c r="BM613" s="35"/>
      <c r="BN613" s="35"/>
      <c r="BO613" s="35"/>
      <c r="BP613" s="35"/>
      <c r="BQ613" s="35"/>
      <c r="BR613" s="35"/>
      <c r="BS613" s="35"/>
      <c r="BT613" s="35"/>
      <c r="BU613" s="35"/>
      <c r="BV613" s="35"/>
      <c r="BW613" s="35"/>
      <c r="BX613" s="35"/>
      <c r="BY613" s="35"/>
      <c r="BZ613" s="287"/>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c r="DO613" s="35"/>
      <c r="DP613" s="35"/>
      <c r="DQ613" s="35"/>
      <c r="DR613" s="35"/>
      <c r="DS613" s="35"/>
      <c r="DT613" s="35"/>
      <c r="DU613" s="35"/>
      <c r="DV613" s="35"/>
      <c r="DW613" s="35"/>
      <c r="DX613" s="35"/>
      <c r="DY613" s="35"/>
      <c r="DZ613" s="35"/>
      <c r="EA613" s="35"/>
      <c r="EB613" s="35"/>
      <c r="EC613" s="35"/>
      <c r="ED613" s="35"/>
      <c r="EE613" s="35"/>
      <c r="EF613" s="35"/>
      <c r="EG613" s="35"/>
      <c r="EH613" s="35"/>
      <c r="EI613" s="35"/>
      <c r="EJ613" s="35"/>
      <c r="EK613" s="35"/>
      <c r="EL613" s="35"/>
      <c r="ET613" s="20" t="s">
        <v>1022</v>
      </c>
      <c r="EU613" s="20" t="s">
        <v>1020</v>
      </c>
    </row>
    <row r="614" spans="1:151" ht="12" hidden="1" customHeight="1">
      <c r="A614" s="35"/>
      <c r="B614" s="47"/>
      <c r="C614" s="35"/>
      <c r="D614" s="47"/>
      <c r="E614" s="47"/>
      <c r="F614" s="47"/>
      <c r="G614" s="47"/>
      <c r="H614" s="47"/>
      <c r="I614" s="47"/>
      <c r="J614" s="47"/>
      <c r="K614" s="47"/>
      <c r="L614" s="47"/>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133"/>
      <c r="BJ614" s="133"/>
      <c r="BK614" s="35"/>
      <c r="BL614" s="266"/>
      <c r="BM614" s="35"/>
      <c r="BN614" s="35"/>
      <c r="BO614" s="35"/>
      <c r="BP614" s="35"/>
      <c r="BQ614" s="35"/>
      <c r="BR614" s="35"/>
      <c r="BS614" s="35"/>
      <c r="BT614" s="35"/>
      <c r="BU614" s="35"/>
      <c r="BV614" s="35"/>
      <c r="BW614" s="35"/>
      <c r="BX614" s="35"/>
      <c r="BY614" s="35"/>
      <c r="BZ614" s="287"/>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c r="EK614" s="35"/>
      <c r="EL614" s="35"/>
      <c r="ET614" s="20" t="s">
        <v>1023</v>
      </c>
      <c r="EU614" s="20" t="s">
        <v>1021</v>
      </c>
    </row>
    <row r="615" spans="1:151" ht="12" hidden="1" customHeight="1">
      <c r="A615" s="35"/>
      <c r="B615" s="47"/>
      <c r="C615" s="35"/>
      <c r="D615" s="47"/>
      <c r="E615" s="47"/>
      <c r="F615" s="47"/>
      <c r="G615" s="47"/>
      <c r="H615" s="47"/>
      <c r="I615" s="47"/>
      <c r="J615" s="47"/>
      <c r="K615" s="47"/>
      <c r="L615" s="47"/>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133"/>
      <c r="BJ615" s="133"/>
      <c r="BK615" s="35"/>
      <c r="BL615" s="266"/>
      <c r="BM615" s="35"/>
      <c r="BN615" s="35"/>
      <c r="BO615" s="35"/>
      <c r="BP615" s="35"/>
      <c r="BQ615" s="35"/>
      <c r="BR615" s="35"/>
      <c r="BS615" s="35"/>
      <c r="BT615" s="35"/>
      <c r="BU615" s="35"/>
      <c r="BV615" s="35"/>
      <c r="BW615" s="35"/>
      <c r="BX615" s="35"/>
      <c r="BY615" s="35"/>
      <c r="BZ615" s="287"/>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T615" s="20" t="s">
        <v>1024</v>
      </c>
      <c r="EU615" s="20" t="s">
        <v>1022</v>
      </c>
    </row>
    <row r="616" spans="1:151" ht="12" hidden="1" customHeight="1">
      <c r="A616" s="35"/>
      <c r="B616" s="47"/>
      <c r="C616" s="35"/>
      <c r="D616" s="47"/>
      <c r="E616" s="47"/>
      <c r="F616" s="47"/>
      <c r="G616" s="47"/>
      <c r="H616" s="47"/>
      <c r="I616" s="47"/>
      <c r="J616" s="47"/>
      <c r="K616" s="47"/>
      <c r="L616" s="47"/>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133"/>
      <c r="BJ616" s="133"/>
      <c r="BK616" s="35"/>
      <c r="BL616" s="266"/>
      <c r="BM616" s="35"/>
      <c r="BN616" s="35"/>
      <c r="BO616" s="35"/>
      <c r="BP616" s="35"/>
      <c r="BQ616" s="35"/>
      <c r="BR616" s="35"/>
      <c r="BS616" s="35"/>
      <c r="BT616" s="35"/>
      <c r="BU616" s="35"/>
      <c r="BV616" s="35"/>
      <c r="BW616" s="35"/>
      <c r="BX616" s="35"/>
      <c r="BY616" s="35"/>
      <c r="BZ616" s="287"/>
      <c r="CA616" s="35"/>
      <c r="CB616" s="35"/>
      <c r="CC616" s="35"/>
      <c r="CD616" s="35"/>
      <c r="CE616" s="35"/>
      <c r="CF616" s="35"/>
      <c r="CG616" s="35"/>
      <c r="CH616" s="35"/>
      <c r="CI616" s="35"/>
      <c r="CJ616" s="35"/>
      <c r="CK616" s="35"/>
      <c r="CL616" s="35"/>
      <c r="CM616" s="35"/>
      <c r="CN616" s="35"/>
      <c r="CO616" s="35"/>
      <c r="CP616" s="35"/>
      <c r="CQ616" s="35"/>
      <c r="CR616" s="35"/>
      <c r="CS616" s="35"/>
      <c r="CT616" s="35"/>
      <c r="CU616" s="35"/>
      <c r="CV616" s="35"/>
      <c r="CW616" s="35"/>
      <c r="CX616" s="35"/>
      <c r="CY616" s="35"/>
      <c r="CZ616" s="35"/>
      <c r="DA616" s="35"/>
      <c r="DB616" s="35"/>
      <c r="DC616" s="35"/>
      <c r="DD616" s="35"/>
      <c r="DE616" s="35"/>
      <c r="DF616" s="35"/>
      <c r="DG616" s="35"/>
      <c r="DH616" s="35"/>
      <c r="DI616" s="35"/>
      <c r="DJ616" s="35"/>
      <c r="DK616" s="35"/>
      <c r="DL616" s="35"/>
      <c r="DM616" s="35"/>
      <c r="DN616" s="35"/>
      <c r="DO616" s="35"/>
      <c r="DP616" s="35"/>
      <c r="DQ616" s="35"/>
      <c r="DR616" s="35"/>
      <c r="DS616" s="35"/>
      <c r="DT616" s="35"/>
      <c r="DU616" s="35"/>
      <c r="DV616" s="35"/>
      <c r="DW616" s="35"/>
      <c r="DX616" s="35"/>
      <c r="DY616" s="35"/>
      <c r="DZ616" s="35"/>
      <c r="EA616" s="35"/>
      <c r="EB616" s="35"/>
      <c r="EC616" s="35"/>
      <c r="ED616" s="35"/>
      <c r="EE616" s="35"/>
      <c r="EF616" s="35"/>
      <c r="EG616" s="35"/>
      <c r="EH616" s="35"/>
      <c r="EI616" s="35"/>
      <c r="EJ616" s="35"/>
      <c r="EK616" s="35"/>
      <c r="EL616" s="35"/>
      <c r="ET616" s="20" t="s">
        <v>1025</v>
      </c>
      <c r="EU616" s="20" t="s">
        <v>1023</v>
      </c>
    </row>
    <row r="617" spans="1:151" ht="12" hidden="1" customHeight="1">
      <c r="A617" s="35"/>
      <c r="B617" s="47"/>
      <c r="C617" s="35"/>
      <c r="D617" s="47"/>
      <c r="E617" s="47"/>
      <c r="F617" s="47"/>
      <c r="G617" s="47"/>
      <c r="H617" s="47"/>
      <c r="I617" s="47"/>
      <c r="J617" s="47"/>
      <c r="K617" s="47"/>
      <c r="L617" s="47"/>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133"/>
      <c r="BJ617" s="133"/>
      <c r="BK617" s="35"/>
      <c r="BL617" s="266"/>
      <c r="BM617" s="35"/>
      <c r="BN617" s="35"/>
      <c r="BO617" s="35"/>
      <c r="BP617" s="35"/>
      <c r="BQ617" s="35"/>
      <c r="BR617" s="35"/>
      <c r="BS617" s="35"/>
      <c r="BT617" s="35"/>
      <c r="BU617" s="35"/>
      <c r="BV617" s="35"/>
      <c r="BW617" s="35"/>
      <c r="BX617" s="35"/>
      <c r="BY617" s="35"/>
      <c r="BZ617" s="287"/>
      <c r="CA617" s="35"/>
      <c r="CB617" s="35"/>
      <c r="CC617" s="35"/>
      <c r="CD617" s="35"/>
      <c r="CE617" s="35"/>
      <c r="CF617" s="35"/>
      <c r="CG617" s="47"/>
      <c r="CH617" s="35"/>
      <c r="CI617" s="35"/>
      <c r="CJ617" s="35"/>
      <c r="CK617" s="35"/>
      <c r="CL617" s="35"/>
      <c r="CM617" s="35"/>
      <c r="CN617" s="35"/>
      <c r="CO617" s="35"/>
      <c r="CP617" s="35"/>
      <c r="CQ617" s="35"/>
      <c r="CR617" s="35"/>
      <c r="CS617" s="35"/>
      <c r="CT617" s="35"/>
      <c r="CU617" s="35"/>
      <c r="CV617" s="35"/>
      <c r="CW617" s="35"/>
      <c r="CX617" s="35"/>
      <c r="CY617" s="35"/>
      <c r="CZ617" s="35"/>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T617" s="20" t="s">
        <v>1026</v>
      </c>
      <c r="EU617" s="20" t="s">
        <v>1024</v>
      </c>
    </row>
    <row r="618" spans="1:151" ht="12" hidden="1" customHeight="1">
      <c r="A618" s="35"/>
      <c r="B618" s="47"/>
      <c r="C618" s="35"/>
      <c r="D618" s="47"/>
      <c r="E618" s="47"/>
      <c r="F618" s="47"/>
      <c r="G618" s="47"/>
      <c r="H618" s="47"/>
      <c r="I618" s="47"/>
      <c r="J618" s="47"/>
      <c r="K618" s="47"/>
      <c r="L618" s="47"/>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133"/>
      <c r="BJ618" s="133"/>
      <c r="BK618" s="35"/>
      <c r="BL618" s="266"/>
      <c r="BM618" s="35"/>
      <c r="BN618" s="35"/>
      <c r="BO618" s="35"/>
      <c r="BP618" s="35"/>
      <c r="BQ618" s="35"/>
      <c r="BR618" s="35"/>
      <c r="BS618" s="35"/>
      <c r="BT618" s="35"/>
      <c r="BU618" s="35"/>
      <c r="BV618" s="35"/>
      <c r="BW618" s="35"/>
      <c r="BX618" s="35"/>
      <c r="BY618" s="35"/>
      <c r="BZ618" s="287"/>
      <c r="CA618" s="35"/>
      <c r="CB618" s="35"/>
      <c r="CC618" s="35"/>
      <c r="CD618" s="35"/>
      <c r="CE618" s="35"/>
      <c r="CF618" s="35"/>
      <c r="CG618" s="35"/>
      <c r="CH618" s="35"/>
      <c r="CI618" s="35"/>
      <c r="CJ618" s="35"/>
      <c r="CK618" s="35"/>
      <c r="CL618" s="35"/>
      <c r="CM618" s="35"/>
      <c r="CN618" s="35"/>
      <c r="CO618" s="35"/>
      <c r="CP618" s="35"/>
      <c r="CQ618" s="35"/>
      <c r="CR618" s="35"/>
      <c r="CS618" s="35"/>
      <c r="CT618" s="35"/>
      <c r="CU618" s="35"/>
      <c r="CV618" s="35"/>
      <c r="CW618" s="35"/>
      <c r="CX618" s="35"/>
      <c r="CY618" s="35"/>
      <c r="CZ618" s="35"/>
      <c r="DA618" s="35"/>
      <c r="DB618" s="35"/>
      <c r="DC618" s="35"/>
      <c r="DD618" s="35"/>
      <c r="DE618" s="35"/>
      <c r="DF618" s="35"/>
      <c r="DG618" s="35"/>
      <c r="DH618" s="35"/>
      <c r="DI618" s="35"/>
      <c r="DJ618" s="35"/>
      <c r="DK618" s="35"/>
      <c r="DL618" s="35"/>
      <c r="DM618" s="35"/>
      <c r="DN618" s="35"/>
      <c r="DO618" s="35"/>
      <c r="DP618" s="35"/>
      <c r="DQ618" s="35"/>
      <c r="DR618" s="35"/>
      <c r="DS618" s="35"/>
      <c r="DT618" s="35"/>
      <c r="DU618" s="35"/>
      <c r="DV618" s="35"/>
      <c r="DW618" s="35"/>
      <c r="DX618" s="35"/>
      <c r="DY618" s="35"/>
      <c r="DZ618" s="35"/>
      <c r="EA618" s="35"/>
      <c r="EB618" s="35"/>
      <c r="EC618" s="35"/>
      <c r="ED618" s="35"/>
      <c r="EE618" s="35"/>
      <c r="EF618" s="35"/>
      <c r="EG618" s="35"/>
      <c r="EH618" s="35"/>
      <c r="EI618" s="35"/>
      <c r="EJ618" s="35"/>
      <c r="EK618" s="35"/>
      <c r="EL618" s="35"/>
      <c r="ET618" s="20" t="s">
        <v>1027</v>
      </c>
      <c r="EU618" s="20" t="s">
        <v>1025</v>
      </c>
    </row>
    <row r="619" spans="1:151" ht="12" hidden="1" customHeight="1">
      <c r="A619" s="35"/>
      <c r="B619" s="47"/>
      <c r="C619" s="35"/>
      <c r="D619" s="47"/>
      <c r="E619" s="47"/>
      <c r="F619" s="47"/>
      <c r="G619" s="47"/>
      <c r="H619" s="47"/>
      <c r="I619" s="47"/>
      <c r="J619" s="47"/>
      <c r="K619" s="47"/>
      <c r="L619" s="47"/>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133"/>
      <c r="BJ619" s="133"/>
      <c r="BK619" s="35"/>
      <c r="BL619" s="266"/>
      <c r="BM619" s="35"/>
      <c r="BN619" s="35"/>
      <c r="BO619" s="35"/>
      <c r="BP619" s="35"/>
      <c r="BQ619" s="35"/>
      <c r="BR619" s="35"/>
      <c r="BS619" s="35"/>
      <c r="BT619" s="35"/>
      <c r="BU619" s="35"/>
      <c r="BV619" s="35"/>
      <c r="BW619" s="35"/>
      <c r="BX619" s="35"/>
      <c r="BY619" s="35"/>
      <c r="BZ619" s="287"/>
      <c r="CA619" s="35"/>
      <c r="CB619" s="35"/>
      <c r="CC619" s="35"/>
      <c r="CD619" s="35"/>
      <c r="CE619" s="35"/>
      <c r="CF619" s="35"/>
      <c r="CG619" s="35"/>
      <c r="CH619" s="35"/>
      <c r="CI619" s="35"/>
      <c r="CJ619" s="35"/>
      <c r="CK619" s="35"/>
      <c r="CL619" s="35"/>
      <c r="CM619" s="35"/>
      <c r="CN619" s="35"/>
      <c r="CO619" s="35"/>
      <c r="CP619" s="35"/>
      <c r="CQ619" s="35"/>
      <c r="CR619" s="35"/>
      <c r="CS619" s="35"/>
      <c r="CT619" s="35"/>
      <c r="CU619" s="35"/>
      <c r="CV619" s="35"/>
      <c r="CW619" s="35"/>
      <c r="CX619" s="35"/>
      <c r="CY619" s="35"/>
      <c r="CZ619" s="35"/>
      <c r="DA619" s="35"/>
      <c r="DB619" s="35"/>
      <c r="DC619" s="35"/>
      <c r="DD619" s="35"/>
      <c r="DE619" s="35"/>
      <c r="DF619" s="35"/>
      <c r="DG619" s="35"/>
      <c r="DH619" s="35"/>
      <c r="DI619" s="35"/>
      <c r="DJ619" s="35"/>
      <c r="DK619" s="35"/>
      <c r="DL619" s="35"/>
      <c r="DM619" s="35"/>
      <c r="DN619" s="35"/>
      <c r="DO619" s="35"/>
      <c r="DP619" s="35"/>
      <c r="DQ619" s="35"/>
      <c r="DR619" s="35"/>
      <c r="DS619" s="35"/>
      <c r="DT619" s="35"/>
      <c r="DU619" s="35"/>
      <c r="DV619" s="35"/>
      <c r="DW619" s="35"/>
      <c r="DX619" s="35"/>
      <c r="DY619" s="35"/>
      <c r="DZ619" s="35"/>
      <c r="EA619" s="35"/>
      <c r="EB619" s="35"/>
      <c r="EC619" s="35"/>
      <c r="ED619" s="35"/>
      <c r="EE619" s="35"/>
      <c r="EF619" s="35"/>
      <c r="EG619" s="35"/>
      <c r="EH619" s="35"/>
      <c r="EI619" s="35"/>
      <c r="EJ619" s="35"/>
      <c r="EK619" s="35"/>
      <c r="EL619" s="35"/>
      <c r="ET619" s="20" t="s">
        <v>1028</v>
      </c>
      <c r="EU619" s="20" t="s">
        <v>1026</v>
      </c>
    </row>
    <row r="620" spans="1:151" ht="12" hidden="1" customHeight="1">
      <c r="A620" s="35"/>
      <c r="B620" s="47"/>
      <c r="C620" s="35"/>
      <c r="D620" s="47"/>
      <c r="E620" s="47"/>
      <c r="F620" s="47"/>
      <c r="G620" s="47"/>
      <c r="H620" s="47"/>
      <c r="I620" s="47"/>
      <c r="J620" s="47"/>
      <c r="K620" s="47"/>
      <c r="L620" s="47"/>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133"/>
      <c r="BJ620" s="133"/>
      <c r="BK620" s="35"/>
      <c r="BL620" s="266"/>
      <c r="BM620" s="35"/>
      <c r="BN620" s="35"/>
      <c r="BO620" s="35"/>
      <c r="BP620" s="35"/>
      <c r="BQ620" s="35"/>
      <c r="BR620" s="35"/>
      <c r="BS620" s="35"/>
      <c r="BT620" s="35"/>
      <c r="BU620" s="35"/>
      <c r="BV620" s="35"/>
      <c r="BW620" s="35"/>
      <c r="BX620" s="35"/>
      <c r="BY620" s="35"/>
      <c r="BZ620" s="287"/>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T620" s="20" t="s">
        <v>1029</v>
      </c>
      <c r="EU620" s="20" t="s">
        <v>1027</v>
      </c>
    </row>
    <row r="621" spans="1:151" ht="12" hidden="1" customHeight="1">
      <c r="A621" s="35"/>
      <c r="B621" s="47"/>
      <c r="C621" s="35"/>
      <c r="D621" s="47"/>
      <c r="E621" s="47"/>
      <c r="F621" s="47"/>
      <c r="G621" s="47"/>
      <c r="H621" s="47"/>
      <c r="I621" s="47"/>
      <c r="J621" s="47"/>
      <c r="K621" s="47"/>
      <c r="L621" s="47"/>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133"/>
      <c r="BJ621" s="133"/>
      <c r="BK621" s="35"/>
      <c r="BL621" s="266"/>
      <c r="BM621" s="35"/>
      <c r="BN621" s="35"/>
      <c r="BO621" s="35"/>
      <c r="BP621" s="35"/>
      <c r="BQ621" s="35"/>
      <c r="BR621" s="35"/>
      <c r="BS621" s="35"/>
      <c r="BT621" s="35"/>
      <c r="BU621" s="35"/>
      <c r="BV621" s="35"/>
      <c r="BW621" s="35"/>
      <c r="BX621" s="35"/>
      <c r="BY621" s="35"/>
      <c r="BZ621" s="287"/>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T621" s="20" t="s">
        <v>1030</v>
      </c>
      <c r="EU621" s="20" t="s">
        <v>1028</v>
      </c>
    </row>
    <row r="622" spans="1:151" ht="12" hidden="1" customHeight="1">
      <c r="A622" s="35"/>
      <c r="B622" s="47"/>
      <c r="C622" s="35"/>
      <c r="D622" s="47"/>
      <c r="E622" s="47"/>
      <c r="F622" s="47"/>
      <c r="G622" s="47"/>
      <c r="H622" s="47"/>
      <c r="I622" s="47"/>
      <c r="J622" s="47"/>
      <c r="K622" s="47"/>
      <c r="L622" s="47"/>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133"/>
      <c r="BJ622" s="133"/>
      <c r="BK622" s="35"/>
      <c r="BL622" s="266"/>
      <c r="BM622" s="35"/>
      <c r="BN622" s="35"/>
      <c r="BO622" s="35"/>
      <c r="BP622" s="35"/>
      <c r="BQ622" s="35"/>
      <c r="BR622" s="35"/>
      <c r="BS622" s="35"/>
      <c r="BT622" s="35"/>
      <c r="BU622" s="35"/>
      <c r="BV622" s="35"/>
      <c r="BW622" s="35"/>
      <c r="BX622" s="35"/>
      <c r="BY622" s="35"/>
      <c r="BZ622" s="287"/>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T622" s="20" t="s">
        <v>1031</v>
      </c>
      <c r="EU622" s="20" t="s">
        <v>1029</v>
      </c>
    </row>
    <row r="623" spans="1:151" ht="12" hidden="1" customHeight="1">
      <c r="A623" s="35"/>
      <c r="B623" s="47"/>
      <c r="C623" s="35"/>
      <c r="D623" s="47"/>
      <c r="E623" s="47"/>
      <c r="F623" s="47"/>
      <c r="G623" s="47"/>
      <c r="H623" s="47"/>
      <c r="I623" s="47"/>
      <c r="J623" s="47"/>
      <c r="K623" s="47"/>
      <c r="L623" s="47"/>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133"/>
      <c r="BJ623" s="133"/>
      <c r="BK623" s="35"/>
      <c r="BL623" s="266"/>
      <c r="BM623" s="35"/>
      <c r="BN623" s="35"/>
      <c r="BO623" s="35"/>
      <c r="BP623" s="35"/>
      <c r="BQ623" s="35"/>
      <c r="BR623" s="35"/>
      <c r="BS623" s="35"/>
      <c r="BT623" s="35"/>
      <c r="BU623" s="35"/>
      <c r="BV623" s="35"/>
      <c r="BW623" s="35"/>
      <c r="BX623" s="35"/>
      <c r="BY623" s="35"/>
      <c r="BZ623" s="287"/>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T623" s="20" t="s">
        <v>1032</v>
      </c>
      <c r="EU623" s="20" t="s">
        <v>1030</v>
      </c>
    </row>
    <row r="624" spans="1:151" ht="12" hidden="1" customHeight="1">
      <c r="A624" s="35"/>
      <c r="B624" s="47"/>
      <c r="C624" s="35"/>
      <c r="D624" s="47"/>
      <c r="E624" s="47"/>
      <c r="F624" s="47"/>
      <c r="G624" s="47"/>
      <c r="H624" s="47"/>
      <c r="I624" s="47"/>
      <c r="J624" s="47"/>
      <c r="K624" s="47"/>
      <c r="L624" s="47"/>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133"/>
      <c r="BJ624" s="133"/>
      <c r="BK624" s="35"/>
      <c r="BL624" s="266"/>
      <c r="BM624" s="35"/>
      <c r="BN624" s="35"/>
      <c r="BO624" s="35"/>
      <c r="BP624" s="35"/>
      <c r="BQ624" s="35"/>
      <c r="BR624" s="35"/>
      <c r="BS624" s="35"/>
      <c r="BT624" s="35"/>
      <c r="BU624" s="35"/>
      <c r="BV624" s="35"/>
      <c r="BW624" s="35"/>
      <c r="BX624" s="35"/>
      <c r="BY624" s="35"/>
      <c r="BZ624" s="287"/>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T624" s="20" t="s">
        <v>586</v>
      </c>
      <c r="EU624" s="20" t="s">
        <v>1031</v>
      </c>
    </row>
    <row r="625" spans="1:151" ht="12" hidden="1" customHeight="1">
      <c r="A625" s="35"/>
      <c r="B625" s="47"/>
      <c r="C625" s="35"/>
      <c r="D625" s="47"/>
      <c r="E625" s="47"/>
      <c r="F625" s="47"/>
      <c r="G625" s="47"/>
      <c r="H625" s="47"/>
      <c r="I625" s="47"/>
      <c r="J625" s="47"/>
      <c r="K625" s="47"/>
      <c r="L625" s="47"/>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133"/>
      <c r="BJ625" s="133"/>
      <c r="BK625" s="35"/>
      <c r="BL625" s="266"/>
      <c r="BM625" s="35"/>
      <c r="BN625" s="35"/>
      <c r="BO625" s="35"/>
      <c r="BP625" s="35"/>
      <c r="BQ625" s="35"/>
      <c r="BR625" s="35"/>
      <c r="BS625" s="35"/>
      <c r="BT625" s="35"/>
      <c r="BU625" s="35"/>
      <c r="BV625" s="35"/>
      <c r="BW625" s="35"/>
      <c r="BX625" s="35"/>
      <c r="BY625" s="35"/>
      <c r="BZ625" s="287"/>
      <c r="CA625" s="35"/>
      <c r="CB625" s="35"/>
      <c r="CC625" s="35"/>
      <c r="CD625" s="35"/>
      <c r="CE625" s="35"/>
      <c r="CF625" s="35"/>
      <c r="CG625" s="35"/>
      <c r="CH625" s="35"/>
      <c r="CI625" s="35"/>
      <c r="CJ625" s="35"/>
      <c r="CK625" s="35"/>
      <c r="CL625" s="35"/>
      <c r="CM625" s="35"/>
      <c r="CN625" s="35"/>
      <c r="CO625" s="35"/>
      <c r="CP625" s="35"/>
      <c r="CQ625" s="35"/>
      <c r="CR625" s="35"/>
      <c r="CS625" s="35"/>
      <c r="CT625" s="35"/>
      <c r="CU625" s="35"/>
      <c r="CV625" s="35"/>
      <c r="CW625" s="35"/>
      <c r="CX625" s="35"/>
      <c r="CY625" s="35"/>
      <c r="CZ625" s="35"/>
      <c r="DA625" s="35"/>
      <c r="DB625" s="35"/>
      <c r="DC625" s="35"/>
      <c r="DD625" s="35"/>
      <c r="DE625" s="35"/>
      <c r="DF625" s="35"/>
      <c r="DG625" s="35"/>
      <c r="DH625" s="35"/>
      <c r="DI625" s="35"/>
      <c r="DJ625" s="35"/>
      <c r="DK625" s="35"/>
      <c r="DL625" s="35"/>
      <c r="DM625" s="35"/>
      <c r="DN625" s="35"/>
      <c r="DO625" s="35"/>
      <c r="DP625" s="35"/>
      <c r="DQ625" s="35"/>
      <c r="DR625" s="35"/>
      <c r="DS625" s="35"/>
      <c r="DT625" s="35"/>
      <c r="DU625" s="35"/>
      <c r="DV625" s="35"/>
      <c r="DW625" s="35"/>
      <c r="DX625" s="35"/>
      <c r="DY625" s="35"/>
      <c r="DZ625" s="35"/>
      <c r="EA625" s="35"/>
      <c r="EB625" s="35"/>
      <c r="EC625" s="35"/>
      <c r="ED625" s="35"/>
      <c r="EE625" s="35"/>
      <c r="EF625" s="35"/>
      <c r="EG625" s="35"/>
      <c r="EH625" s="35"/>
      <c r="EI625" s="35"/>
      <c r="EJ625" s="35"/>
      <c r="EK625" s="35"/>
      <c r="EL625" s="35"/>
      <c r="ET625" s="20" t="s">
        <v>1033</v>
      </c>
      <c r="EU625" s="20" t="s">
        <v>1032</v>
      </c>
    </row>
    <row r="626" spans="1:151" ht="12" hidden="1" customHeight="1">
      <c r="A626" s="35"/>
      <c r="B626" s="47"/>
      <c r="C626" s="35"/>
      <c r="D626" s="47"/>
      <c r="E626" s="47"/>
      <c r="F626" s="47"/>
      <c r="G626" s="47"/>
      <c r="H626" s="47"/>
      <c r="I626" s="47"/>
      <c r="J626" s="47"/>
      <c r="K626" s="47"/>
      <c r="L626" s="47"/>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133"/>
      <c r="BJ626" s="133"/>
      <c r="BK626" s="35"/>
      <c r="BL626" s="266"/>
      <c r="BM626" s="35"/>
      <c r="BN626" s="35"/>
      <c r="BO626" s="35"/>
      <c r="BP626" s="35"/>
      <c r="BQ626" s="35"/>
      <c r="BR626" s="35"/>
      <c r="BS626" s="35"/>
      <c r="BT626" s="35"/>
      <c r="BU626" s="35"/>
      <c r="BV626" s="35"/>
      <c r="BW626" s="35"/>
      <c r="BX626" s="35"/>
      <c r="BY626" s="35"/>
      <c r="BZ626" s="287"/>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T626" s="20" t="s">
        <v>1034</v>
      </c>
      <c r="EU626" s="20" t="s">
        <v>586</v>
      </c>
    </row>
    <row r="627" spans="1:151" ht="12" hidden="1" customHeight="1">
      <c r="A627" s="35"/>
      <c r="B627" s="47"/>
      <c r="C627" s="35"/>
      <c r="D627" s="47"/>
      <c r="E627" s="47"/>
      <c r="F627" s="47"/>
      <c r="G627" s="47"/>
      <c r="H627" s="47"/>
      <c r="I627" s="47"/>
      <c r="J627" s="47"/>
      <c r="K627" s="47"/>
      <c r="L627" s="47"/>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133"/>
      <c r="BJ627" s="133"/>
      <c r="BK627" s="35"/>
      <c r="BL627" s="266"/>
      <c r="BM627" s="35"/>
      <c r="BN627" s="35"/>
      <c r="BO627" s="35"/>
      <c r="BP627" s="35"/>
      <c r="BQ627" s="35"/>
      <c r="BR627" s="35"/>
      <c r="BS627" s="35"/>
      <c r="BT627" s="35"/>
      <c r="BU627" s="35"/>
      <c r="BV627" s="35"/>
      <c r="BW627" s="35"/>
      <c r="BX627" s="35"/>
      <c r="BY627" s="35"/>
      <c r="BZ627" s="287"/>
      <c r="CA627" s="35"/>
      <c r="CB627" s="35"/>
      <c r="CC627" s="35"/>
      <c r="CD627" s="35"/>
      <c r="CE627" s="35"/>
      <c r="CF627" s="35"/>
      <c r="CG627" s="47"/>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T627" s="20" t="s">
        <v>1035</v>
      </c>
      <c r="EU627" s="20" t="s">
        <v>1033</v>
      </c>
    </row>
    <row r="628" spans="1:151" ht="12" hidden="1" customHeight="1">
      <c r="A628" s="35"/>
      <c r="B628" s="47"/>
      <c r="C628" s="35"/>
      <c r="D628" s="47"/>
      <c r="E628" s="47"/>
      <c r="F628" s="47"/>
      <c r="G628" s="47"/>
      <c r="H628" s="47"/>
      <c r="I628" s="47"/>
      <c r="J628" s="47"/>
      <c r="K628" s="47"/>
      <c r="L628" s="47"/>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133"/>
      <c r="BJ628" s="133"/>
      <c r="BK628" s="35"/>
      <c r="BL628" s="266"/>
      <c r="BM628" s="35"/>
      <c r="BN628" s="35"/>
      <c r="BO628" s="35"/>
      <c r="BP628" s="35"/>
      <c r="BQ628" s="35"/>
      <c r="BR628" s="35"/>
      <c r="BS628" s="35"/>
      <c r="BT628" s="35"/>
      <c r="BU628" s="35"/>
      <c r="BV628" s="35"/>
      <c r="BW628" s="35"/>
      <c r="BX628" s="35"/>
      <c r="BY628" s="35"/>
      <c r="BZ628" s="287"/>
      <c r="CA628" s="35"/>
      <c r="CB628" s="35"/>
      <c r="CC628" s="35"/>
      <c r="CD628" s="35"/>
      <c r="CE628" s="35"/>
      <c r="CF628" s="35"/>
      <c r="CG628" s="35"/>
      <c r="CH628" s="35"/>
      <c r="CI628" s="35"/>
      <c r="CJ628" s="35"/>
      <c r="CK628" s="35"/>
      <c r="CL628" s="35"/>
      <c r="CM628" s="35"/>
      <c r="CN628" s="35"/>
      <c r="CO628" s="35"/>
      <c r="CP628" s="35"/>
      <c r="CQ628" s="35"/>
      <c r="CR628" s="35"/>
      <c r="CS628" s="35"/>
      <c r="CT628" s="35"/>
      <c r="CU628" s="35"/>
      <c r="CV628" s="35"/>
      <c r="CW628" s="35"/>
      <c r="CX628" s="35"/>
      <c r="CY628" s="35"/>
      <c r="CZ628" s="35"/>
      <c r="DA628" s="35"/>
      <c r="DB628" s="35"/>
      <c r="DC628" s="35"/>
      <c r="DD628" s="35"/>
      <c r="DE628" s="35"/>
      <c r="DF628" s="35"/>
      <c r="DG628" s="35"/>
      <c r="DH628" s="35"/>
      <c r="DI628" s="35"/>
      <c r="DJ628" s="35"/>
      <c r="DK628" s="35"/>
      <c r="DL628" s="35"/>
      <c r="DM628" s="35"/>
      <c r="DN628" s="35"/>
      <c r="DO628" s="35"/>
      <c r="DP628" s="35"/>
      <c r="DQ628" s="35"/>
      <c r="DR628" s="35"/>
      <c r="DS628" s="35"/>
      <c r="DT628" s="35"/>
      <c r="DU628" s="35"/>
      <c r="DV628" s="35"/>
      <c r="DW628" s="35"/>
      <c r="DX628" s="35"/>
      <c r="DY628" s="35"/>
      <c r="DZ628" s="35"/>
      <c r="EA628" s="35"/>
      <c r="EB628" s="35"/>
      <c r="EC628" s="35"/>
      <c r="ED628" s="35"/>
      <c r="EE628" s="35"/>
      <c r="EF628" s="35"/>
      <c r="EG628" s="35"/>
      <c r="EH628" s="35"/>
      <c r="EI628" s="35"/>
      <c r="EJ628" s="35"/>
      <c r="EK628" s="35"/>
      <c r="EL628" s="35"/>
      <c r="ET628" s="20" t="s">
        <v>1036</v>
      </c>
      <c r="EU628" s="20" t="s">
        <v>1034</v>
      </c>
    </row>
    <row r="629" spans="1:151" ht="12" hidden="1" customHeight="1">
      <c r="A629" s="35"/>
      <c r="B629" s="47"/>
      <c r="C629" s="35"/>
      <c r="D629" s="47"/>
      <c r="E629" s="47"/>
      <c r="F629" s="47"/>
      <c r="G629" s="47"/>
      <c r="H629" s="47"/>
      <c r="I629" s="47"/>
      <c r="J629" s="47"/>
      <c r="K629" s="47"/>
      <c r="L629" s="47"/>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133"/>
      <c r="BJ629" s="133"/>
      <c r="BK629" s="35"/>
      <c r="BL629" s="266"/>
      <c r="BM629" s="35"/>
      <c r="BN629" s="35"/>
      <c r="BO629" s="35"/>
      <c r="BP629" s="35"/>
      <c r="BQ629" s="35"/>
      <c r="BR629" s="35"/>
      <c r="BS629" s="35"/>
      <c r="BT629" s="35"/>
      <c r="BU629" s="35"/>
      <c r="BV629" s="35"/>
      <c r="BW629" s="35"/>
      <c r="BX629" s="35"/>
      <c r="BY629" s="35"/>
      <c r="BZ629" s="287"/>
      <c r="CA629" s="35"/>
      <c r="CB629" s="35"/>
      <c r="CC629" s="35"/>
      <c r="CD629" s="35"/>
      <c r="CE629" s="35"/>
      <c r="CF629" s="35"/>
      <c r="CG629" s="35"/>
      <c r="CH629" s="35"/>
      <c r="CI629" s="35"/>
      <c r="CJ629" s="35"/>
      <c r="CK629" s="35"/>
      <c r="CL629" s="35"/>
      <c r="CM629" s="35"/>
      <c r="CN629" s="35"/>
      <c r="CO629" s="35"/>
      <c r="CP629" s="35"/>
      <c r="CQ629" s="35"/>
      <c r="CR629" s="35"/>
      <c r="CS629" s="35"/>
      <c r="CT629" s="35"/>
      <c r="CU629" s="35"/>
      <c r="CV629" s="35"/>
      <c r="CW629" s="35"/>
      <c r="CX629" s="35"/>
      <c r="CY629" s="35"/>
      <c r="CZ629" s="35"/>
      <c r="DA629" s="35"/>
      <c r="DB629" s="35"/>
      <c r="DC629" s="35"/>
      <c r="DD629" s="35"/>
      <c r="DE629" s="35"/>
      <c r="DF629" s="35"/>
      <c r="DG629" s="35"/>
      <c r="DH629" s="35"/>
      <c r="DI629" s="35"/>
      <c r="DJ629" s="35"/>
      <c r="DK629" s="35"/>
      <c r="DL629" s="35"/>
      <c r="DM629" s="35"/>
      <c r="DN629" s="35"/>
      <c r="DO629" s="35"/>
      <c r="DP629" s="35"/>
      <c r="DQ629" s="35"/>
      <c r="DR629" s="35"/>
      <c r="DS629" s="35"/>
      <c r="DT629" s="35"/>
      <c r="DU629" s="35"/>
      <c r="DV629" s="35"/>
      <c r="DW629" s="35"/>
      <c r="DX629" s="35"/>
      <c r="DY629" s="35"/>
      <c r="DZ629" s="35"/>
      <c r="EA629" s="35"/>
      <c r="EB629" s="35"/>
      <c r="EC629" s="35"/>
      <c r="ED629" s="35"/>
      <c r="EE629" s="35"/>
      <c r="EF629" s="35"/>
      <c r="EG629" s="35"/>
      <c r="EH629" s="35"/>
      <c r="EI629" s="35"/>
      <c r="EJ629" s="35"/>
      <c r="EK629" s="35"/>
      <c r="EL629" s="35"/>
      <c r="ET629" s="20" t="s">
        <v>1037</v>
      </c>
      <c r="EU629" s="20" t="s">
        <v>1035</v>
      </c>
    </row>
    <row r="630" spans="1:151" ht="12" hidden="1" customHeight="1">
      <c r="A630" s="35"/>
      <c r="B630" s="47"/>
      <c r="C630" s="35"/>
      <c r="D630" s="47"/>
      <c r="E630" s="47"/>
      <c r="F630" s="47"/>
      <c r="G630" s="47"/>
      <c r="H630" s="47"/>
      <c r="I630" s="47"/>
      <c r="J630" s="47"/>
      <c r="K630" s="47"/>
      <c r="L630" s="47"/>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133"/>
      <c r="BJ630" s="133"/>
      <c r="BK630" s="35"/>
      <c r="BL630" s="266"/>
      <c r="BM630" s="35"/>
      <c r="BN630" s="35"/>
      <c r="BO630" s="35"/>
      <c r="BP630" s="35"/>
      <c r="BQ630" s="35"/>
      <c r="BR630" s="35"/>
      <c r="BS630" s="35"/>
      <c r="BT630" s="35"/>
      <c r="BU630" s="35"/>
      <c r="BV630" s="35"/>
      <c r="BW630" s="35"/>
      <c r="BX630" s="35"/>
      <c r="BY630" s="35"/>
      <c r="BZ630" s="287"/>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5"/>
      <c r="EK630" s="35"/>
      <c r="EL630" s="35"/>
      <c r="ET630" s="20" t="s">
        <v>1038</v>
      </c>
      <c r="EU630" s="20" t="s">
        <v>1036</v>
      </c>
    </row>
    <row r="631" spans="1:151" ht="12" hidden="1" customHeight="1">
      <c r="A631" s="35"/>
      <c r="B631" s="47"/>
      <c r="C631" s="35"/>
      <c r="D631" s="47"/>
      <c r="E631" s="47"/>
      <c r="F631" s="47"/>
      <c r="G631" s="47"/>
      <c r="H631" s="47"/>
      <c r="I631" s="47"/>
      <c r="J631" s="47"/>
      <c r="K631" s="47"/>
      <c r="L631" s="47"/>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133"/>
      <c r="BJ631" s="133"/>
      <c r="BK631" s="35"/>
      <c r="BL631" s="266"/>
      <c r="BM631" s="35"/>
      <c r="BN631" s="35"/>
      <c r="BO631" s="35"/>
      <c r="BP631" s="35"/>
      <c r="BQ631" s="35"/>
      <c r="BR631" s="35"/>
      <c r="BS631" s="35"/>
      <c r="BT631" s="35"/>
      <c r="BU631" s="35"/>
      <c r="BV631" s="35"/>
      <c r="BW631" s="35"/>
      <c r="BX631" s="35"/>
      <c r="BY631" s="35"/>
      <c r="BZ631" s="287"/>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T631" s="20" t="s">
        <v>1039</v>
      </c>
      <c r="EU631" s="20" t="s">
        <v>1037</v>
      </c>
    </row>
    <row r="632" spans="1:151" ht="12" hidden="1" customHeight="1">
      <c r="A632" s="35"/>
      <c r="B632" s="47"/>
      <c r="C632" s="35"/>
      <c r="D632" s="47"/>
      <c r="E632" s="47"/>
      <c r="F632" s="47"/>
      <c r="G632" s="47"/>
      <c r="H632" s="47"/>
      <c r="I632" s="47"/>
      <c r="J632" s="47"/>
      <c r="K632" s="47"/>
      <c r="L632" s="47"/>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133"/>
      <c r="BJ632" s="133"/>
      <c r="BK632" s="35"/>
      <c r="BL632" s="266"/>
      <c r="BM632" s="35"/>
      <c r="BN632" s="35"/>
      <c r="BO632" s="35"/>
      <c r="BP632" s="35"/>
      <c r="BQ632" s="35"/>
      <c r="BR632" s="35"/>
      <c r="BS632" s="35"/>
      <c r="BT632" s="35"/>
      <c r="BU632" s="35"/>
      <c r="BV632" s="35"/>
      <c r="BW632" s="35"/>
      <c r="BX632" s="35"/>
      <c r="BY632" s="35"/>
      <c r="BZ632" s="287"/>
      <c r="CA632" s="35"/>
      <c r="CB632" s="35"/>
      <c r="CC632" s="35"/>
      <c r="CD632" s="35"/>
      <c r="CE632" s="35"/>
      <c r="CF632" s="35"/>
      <c r="CG632" s="35"/>
      <c r="CH632" s="35"/>
      <c r="CI632" s="35"/>
      <c r="CJ632" s="35"/>
      <c r="CK632" s="35"/>
      <c r="CL632" s="35"/>
      <c r="CM632" s="35"/>
      <c r="CN632" s="35"/>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T632" s="20" t="s">
        <v>1040</v>
      </c>
      <c r="EU632" s="20" t="s">
        <v>1038</v>
      </c>
    </row>
    <row r="633" spans="1:151" ht="12" hidden="1" customHeight="1">
      <c r="A633" s="35"/>
      <c r="B633" s="47"/>
      <c r="C633" s="35"/>
      <c r="D633" s="47"/>
      <c r="E633" s="47"/>
      <c r="F633" s="47"/>
      <c r="G633" s="47"/>
      <c r="H633" s="47"/>
      <c r="I633" s="47"/>
      <c r="J633" s="47"/>
      <c r="K633" s="47"/>
      <c r="L633" s="47"/>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133"/>
      <c r="BJ633" s="133"/>
      <c r="BK633" s="35"/>
      <c r="BL633" s="266"/>
      <c r="BM633" s="35"/>
      <c r="BN633" s="35"/>
      <c r="BO633" s="35"/>
      <c r="BP633" s="35"/>
      <c r="BQ633" s="35"/>
      <c r="BR633" s="35"/>
      <c r="BS633" s="35"/>
      <c r="BT633" s="35"/>
      <c r="BU633" s="35"/>
      <c r="BV633" s="35"/>
      <c r="BW633" s="35"/>
      <c r="BX633" s="35"/>
      <c r="BY633" s="35"/>
      <c r="BZ633" s="287"/>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T633" s="20" t="s">
        <v>1041</v>
      </c>
      <c r="EU633" s="20" t="s">
        <v>1039</v>
      </c>
    </row>
    <row r="634" spans="1:151" ht="12" hidden="1" customHeight="1">
      <c r="A634" s="35"/>
      <c r="B634" s="47"/>
      <c r="C634" s="35"/>
      <c r="D634" s="47"/>
      <c r="E634" s="47"/>
      <c r="F634" s="47"/>
      <c r="G634" s="47"/>
      <c r="H634" s="47"/>
      <c r="I634" s="47"/>
      <c r="J634" s="47"/>
      <c r="K634" s="47"/>
      <c r="L634" s="47"/>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133"/>
      <c r="BJ634" s="133"/>
      <c r="BK634" s="35"/>
      <c r="BL634" s="266"/>
      <c r="BM634" s="35"/>
      <c r="BN634" s="35"/>
      <c r="BO634" s="35"/>
      <c r="BP634" s="35"/>
      <c r="BQ634" s="35"/>
      <c r="BR634" s="35"/>
      <c r="BS634" s="35"/>
      <c r="BT634" s="35"/>
      <c r="BU634" s="35"/>
      <c r="BV634" s="35"/>
      <c r="BW634" s="35"/>
      <c r="BX634" s="35"/>
      <c r="BY634" s="35"/>
      <c r="BZ634" s="287"/>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35"/>
      <c r="CY634" s="35"/>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T634" s="20" t="s">
        <v>1042</v>
      </c>
      <c r="EU634" s="20" t="s">
        <v>1040</v>
      </c>
    </row>
    <row r="635" spans="1:151" ht="12" hidden="1" customHeight="1">
      <c r="A635" s="35"/>
      <c r="B635" s="47"/>
      <c r="C635" s="35"/>
      <c r="D635" s="47"/>
      <c r="E635" s="47"/>
      <c r="F635" s="47"/>
      <c r="G635" s="47"/>
      <c r="H635" s="47"/>
      <c r="I635" s="47"/>
      <c r="J635" s="47"/>
      <c r="K635" s="47"/>
      <c r="L635" s="47"/>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133"/>
      <c r="BJ635" s="133"/>
      <c r="BK635" s="35"/>
      <c r="BL635" s="266"/>
      <c r="BM635" s="35"/>
      <c r="BN635" s="35"/>
      <c r="BO635" s="35"/>
      <c r="BP635" s="35"/>
      <c r="BQ635" s="35"/>
      <c r="BR635" s="35"/>
      <c r="BS635" s="35"/>
      <c r="BT635" s="35"/>
      <c r="BU635" s="35"/>
      <c r="BV635" s="35"/>
      <c r="BW635" s="35"/>
      <c r="BX635" s="35"/>
      <c r="BY635" s="35"/>
      <c r="BZ635" s="287"/>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5"/>
      <c r="DB635" s="35"/>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5"/>
      <c r="EK635" s="35"/>
      <c r="EL635" s="35"/>
      <c r="ET635" s="20" t="s">
        <v>1043</v>
      </c>
      <c r="EU635" s="20" t="s">
        <v>1041</v>
      </c>
    </row>
    <row r="636" spans="1:151" ht="12" hidden="1" customHeight="1">
      <c r="A636" s="35"/>
      <c r="B636" s="47"/>
      <c r="C636" s="35"/>
      <c r="D636" s="47"/>
      <c r="E636" s="47"/>
      <c r="F636" s="47"/>
      <c r="G636" s="47"/>
      <c r="H636" s="47"/>
      <c r="I636" s="47"/>
      <c r="J636" s="47"/>
      <c r="K636" s="47"/>
      <c r="L636" s="47"/>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133"/>
      <c r="BJ636" s="133"/>
      <c r="BK636" s="35"/>
      <c r="BL636" s="266"/>
      <c r="BM636" s="35"/>
      <c r="BN636" s="35"/>
      <c r="BO636" s="35"/>
      <c r="BP636" s="35"/>
      <c r="BQ636" s="35"/>
      <c r="BR636" s="35"/>
      <c r="BS636" s="35"/>
      <c r="BT636" s="35"/>
      <c r="BU636" s="35"/>
      <c r="BV636" s="35"/>
      <c r="BW636" s="35"/>
      <c r="BX636" s="35"/>
      <c r="BY636" s="35"/>
      <c r="BZ636" s="287"/>
      <c r="CA636" s="35"/>
      <c r="CB636" s="35"/>
      <c r="CC636" s="35"/>
      <c r="CD636" s="35"/>
      <c r="CE636" s="35"/>
      <c r="CF636" s="35"/>
      <c r="CG636" s="35"/>
      <c r="CH636" s="35"/>
      <c r="CI636" s="35"/>
      <c r="CJ636" s="35"/>
      <c r="CK636" s="35"/>
      <c r="CL636" s="35"/>
      <c r="CM636" s="35"/>
      <c r="CN636" s="35"/>
      <c r="CO636" s="35"/>
      <c r="CP636" s="35"/>
      <c r="CQ636" s="35"/>
      <c r="CR636" s="35"/>
      <c r="CS636" s="35"/>
      <c r="CT636" s="35"/>
      <c r="CU636" s="35"/>
      <c r="CV636" s="35"/>
      <c r="CW636" s="35"/>
      <c r="CX636" s="35"/>
      <c r="CY636" s="35"/>
      <c r="CZ636" s="35"/>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5"/>
      <c r="EK636" s="35"/>
      <c r="EL636" s="35"/>
      <c r="ET636" s="20" t="s">
        <v>1044</v>
      </c>
      <c r="EU636" s="20" t="s">
        <v>1042</v>
      </c>
    </row>
    <row r="637" spans="1:151" ht="12" hidden="1" customHeight="1">
      <c r="A637" s="35"/>
      <c r="B637" s="47"/>
      <c r="C637" s="35"/>
      <c r="D637" s="47"/>
      <c r="E637" s="47"/>
      <c r="F637" s="47"/>
      <c r="G637" s="47"/>
      <c r="H637" s="47"/>
      <c r="I637" s="47"/>
      <c r="J637" s="47"/>
      <c r="K637" s="47"/>
      <c r="L637" s="47"/>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133"/>
      <c r="BJ637" s="133"/>
      <c r="BK637" s="35"/>
      <c r="BL637" s="266"/>
      <c r="BM637" s="35"/>
      <c r="BN637" s="35"/>
      <c r="BO637" s="35"/>
      <c r="BP637" s="35"/>
      <c r="BQ637" s="35"/>
      <c r="BR637" s="35"/>
      <c r="BS637" s="35"/>
      <c r="BT637" s="35"/>
      <c r="BU637" s="35"/>
      <c r="BV637" s="35"/>
      <c r="BW637" s="35"/>
      <c r="BX637" s="35"/>
      <c r="BY637" s="35"/>
      <c r="BZ637" s="287"/>
      <c r="CA637" s="35"/>
      <c r="CB637" s="35"/>
      <c r="CC637" s="35"/>
      <c r="CD637" s="35"/>
      <c r="CE637" s="35"/>
      <c r="CF637" s="35"/>
      <c r="CG637" s="47"/>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T637" s="20" t="s">
        <v>1045</v>
      </c>
      <c r="EU637" s="20" t="s">
        <v>1043</v>
      </c>
    </row>
    <row r="638" spans="1:151" ht="12" hidden="1" customHeight="1">
      <c r="A638" s="35"/>
      <c r="B638" s="47"/>
      <c r="C638" s="35"/>
      <c r="D638" s="47"/>
      <c r="E638" s="47"/>
      <c r="F638" s="47"/>
      <c r="G638" s="47"/>
      <c r="H638" s="47"/>
      <c r="I638" s="47"/>
      <c r="J638" s="47"/>
      <c r="K638" s="47"/>
      <c r="L638" s="47"/>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133"/>
      <c r="BJ638" s="133"/>
      <c r="BK638" s="35"/>
      <c r="BL638" s="266"/>
      <c r="BM638" s="35"/>
      <c r="BN638" s="35"/>
      <c r="BO638" s="35"/>
      <c r="BP638" s="35"/>
      <c r="BQ638" s="35"/>
      <c r="BR638" s="35"/>
      <c r="BS638" s="35"/>
      <c r="BT638" s="35"/>
      <c r="BU638" s="35"/>
      <c r="BV638" s="35"/>
      <c r="BW638" s="35"/>
      <c r="BX638" s="35"/>
      <c r="BY638" s="35"/>
      <c r="BZ638" s="287"/>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T638" s="20" t="s">
        <v>1046</v>
      </c>
      <c r="EU638" s="20" t="s">
        <v>1044</v>
      </c>
    </row>
    <row r="639" spans="1:151" ht="12" hidden="1" customHeight="1">
      <c r="A639" s="35"/>
      <c r="B639" s="47"/>
      <c r="C639" s="35"/>
      <c r="D639" s="47"/>
      <c r="E639" s="47"/>
      <c r="F639" s="47"/>
      <c r="G639" s="47"/>
      <c r="H639" s="47"/>
      <c r="I639" s="47"/>
      <c r="J639" s="47"/>
      <c r="K639" s="47"/>
      <c r="L639" s="47"/>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133"/>
      <c r="BJ639" s="133"/>
      <c r="BK639" s="35"/>
      <c r="BL639" s="266"/>
      <c r="BM639" s="35"/>
      <c r="BN639" s="35"/>
      <c r="BO639" s="35"/>
      <c r="BP639" s="35"/>
      <c r="BQ639" s="35"/>
      <c r="BR639" s="35"/>
      <c r="BS639" s="35"/>
      <c r="BT639" s="35"/>
      <c r="BU639" s="35"/>
      <c r="BV639" s="35"/>
      <c r="BW639" s="35"/>
      <c r="BX639" s="35"/>
      <c r="BY639" s="35"/>
      <c r="BZ639" s="287"/>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5"/>
      <c r="EK639" s="35"/>
      <c r="EL639" s="35"/>
      <c r="ET639" s="20" t="s">
        <v>1047</v>
      </c>
      <c r="EU639" s="20" t="s">
        <v>1045</v>
      </c>
    </row>
    <row r="640" spans="1:151" ht="12" hidden="1" customHeight="1">
      <c r="A640" s="35"/>
      <c r="B640" s="47"/>
      <c r="C640" s="35"/>
      <c r="D640" s="47"/>
      <c r="E640" s="47"/>
      <c r="F640" s="47"/>
      <c r="G640" s="47"/>
      <c r="H640" s="47"/>
      <c r="I640" s="47"/>
      <c r="J640" s="47"/>
      <c r="K640" s="47"/>
      <c r="L640" s="47"/>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133"/>
      <c r="BJ640" s="133"/>
      <c r="BK640" s="35"/>
      <c r="BL640" s="266"/>
      <c r="BM640" s="35"/>
      <c r="BN640" s="35"/>
      <c r="BO640" s="35"/>
      <c r="BP640" s="35"/>
      <c r="BQ640" s="35"/>
      <c r="BR640" s="35"/>
      <c r="BS640" s="35"/>
      <c r="BT640" s="35"/>
      <c r="BU640" s="35"/>
      <c r="BV640" s="35"/>
      <c r="BW640" s="35"/>
      <c r="BX640" s="35"/>
      <c r="BY640" s="35"/>
      <c r="BZ640" s="287"/>
      <c r="CA640" s="35"/>
      <c r="CB640" s="35"/>
      <c r="CC640" s="35"/>
      <c r="CD640" s="35"/>
      <c r="CE640" s="35"/>
      <c r="CF640" s="35"/>
      <c r="CG640" s="35"/>
      <c r="CH640" s="35"/>
      <c r="CI640" s="35"/>
      <c r="CJ640" s="35"/>
      <c r="CK640" s="35"/>
      <c r="CL640" s="35"/>
      <c r="CM640" s="35"/>
      <c r="CN640" s="35"/>
      <c r="CO640" s="35"/>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c r="DO640" s="35"/>
      <c r="DP640" s="35"/>
      <c r="DQ640" s="35"/>
      <c r="DR640" s="35"/>
      <c r="DS640" s="35"/>
      <c r="DT640" s="35"/>
      <c r="DU640" s="35"/>
      <c r="DV640" s="35"/>
      <c r="DW640" s="35"/>
      <c r="DX640" s="35"/>
      <c r="DY640" s="35"/>
      <c r="DZ640" s="35"/>
      <c r="EA640" s="35"/>
      <c r="EB640" s="35"/>
      <c r="EC640" s="35"/>
      <c r="ED640" s="35"/>
      <c r="EE640" s="35"/>
      <c r="EF640" s="35"/>
      <c r="EG640" s="35"/>
      <c r="EH640" s="35"/>
      <c r="EI640" s="35"/>
      <c r="EJ640" s="35"/>
      <c r="EK640" s="35"/>
      <c r="EL640" s="35"/>
      <c r="ET640" s="20" t="s">
        <v>1048</v>
      </c>
      <c r="EU640" s="20" t="s">
        <v>1046</v>
      </c>
    </row>
    <row r="641" spans="1:151" ht="12" hidden="1" customHeight="1">
      <c r="A641" s="35"/>
      <c r="B641" s="47"/>
      <c r="C641" s="35"/>
      <c r="D641" s="47"/>
      <c r="E641" s="47"/>
      <c r="F641" s="47"/>
      <c r="G641" s="47"/>
      <c r="H641" s="47"/>
      <c r="I641" s="47"/>
      <c r="J641" s="47"/>
      <c r="K641" s="47"/>
      <c r="L641" s="47"/>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133"/>
      <c r="BJ641" s="133"/>
      <c r="BK641" s="35"/>
      <c r="BL641" s="266"/>
      <c r="BM641" s="35"/>
      <c r="BN641" s="35"/>
      <c r="BO641" s="35"/>
      <c r="BP641" s="35"/>
      <c r="BQ641" s="35"/>
      <c r="BR641" s="35"/>
      <c r="BS641" s="35"/>
      <c r="BT641" s="35"/>
      <c r="BU641" s="35"/>
      <c r="BV641" s="35"/>
      <c r="BW641" s="35"/>
      <c r="BX641" s="35"/>
      <c r="BY641" s="35"/>
      <c r="BZ641" s="287"/>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5"/>
      <c r="DB641" s="35"/>
      <c r="DC641" s="35"/>
      <c r="DD641" s="35"/>
      <c r="DE641" s="35"/>
      <c r="DF641" s="35"/>
      <c r="DG641" s="35"/>
      <c r="DH641" s="35"/>
      <c r="DI641" s="35"/>
      <c r="DJ641" s="35"/>
      <c r="DK641" s="35"/>
      <c r="DL641" s="35"/>
      <c r="DM641" s="35"/>
      <c r="DN641" s="35"/>
      <c r="DO641" s="35"/>
      <c r="DP641" s="35"/>
      <c r="DQ641" s="35"/>
      <c r="DR641" s="35"/>
      <c r="DS641" s="35"/>
      <c r="DT641" s="35"/>
      <c r="DU641" s="35"/>
      <c r="DV641" s="35"/>
      <c r="DW641" s="35"/>
      <c r="DX641" s="35"/>
      <c r="DY641" s="35"/>
      <c r="DZ641" s="35"/>
      <c r="EA641" s="35"/>
      <c r="EB641" s="35"/>
      <c r="EC641" s="35"/>
      <c r="ED641" s="35"/>
      <c r="EE641" s="35"/>
      <c r="EF641" s="35"/>
      <c r="EG641" s="35"/>
      <c r="EH641" s="35"/>
      <c r="EI641" s="35"/>
      <c r="EJ641" s="35"/>
      <c r="EK641" s="35"/>
      <c r="EL641" s="35"/>
      <c r="ET641" s="20" t="s">
        <v>1049</v>
      </c>
      <c r="EU641" s="20" t="s">
        <v>1047</v>
      </c>
    </row>
    <row r="642" spans="1:151" ht="12" hidden="1" customHeight="1">
      <c r="A642" s="35"/>
      <c r="B642" s="47"/>
      <c r="C642" s="35"/>
      <c r="D642" s="47"/>
      <c r="E642" s="47"/>
      <c r="F642" s="47"/>
      <c r="G642" s="47"/>
      <c r="H642" s="47"/>
      <c r="I642" s="47"/>
      <c r="J642" s="47"/>
      <c r="K642" s="47"/>
      <c r="L642" s="47"/>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133"/>
      <c r="BJ642" s="133"/>
      <c r="BK642" s="35"/>
      <c r="BL642" s="266"/>
      <c r="BM642" s="35"/>
      <c r="BN642" s="35"/>
      <c r="BO642" s="35"/>
      <c r="BP642" s="35"/>
      <c r="BQ642" s="35"/>
      <c r="BR642" s="35"/>
      <c r="BS642" s="35"/>
      <c r="BT642" s="35"/>
      <c r="BU642" s="35"/>
      <c r="BV642" s="35"/>
      <c r="BW642" s="35"/>
      <c r="BX642" s="35"/>
      <c r="BY642" s="35"/>
      <c r="BZ642" s="287"/>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35"/>
      <c r="EA642" s="35"/>
      <c r="EB642" s="35"/>
      <c r="EC642" s="35"/>
      <c r="ED642" s="35"/>
      <c r="EE642" s="35"/>
      <c r="EF642" s="35"/>
      <c r="EG642" s="35"/>
      <c r="EH642" s="35"/>
      <c r="EI642" s="35"/>
      <c r="EJ642" s="35"/>
      <c r="EK642" s="35"/>
      <c r="EL642" s="35"/>
      <c r="ET642" s="20" t="s">
        <v>1050</v>
      </c>
      <c r="EU642" s="20" t="s">
        <v>1048</v>
      </c>
    </row>
    <row r="643" spans="1:151" ht="12" hidden="1" customHeight="1">
      <c r="A643" s="35"/>
      <c r="B643" s="47"/>
      <c r="C643" s="35"/>
      <c r="D643" s="47"/>
      <c r="E643" s="47"/>
      <c r="F643" s="47"/>
      <c r="G643" s="47"/>
      <c r="H643" s="47"/>
      <c r="I643" s="47"/>
      <c r="J643" s="47"/>
      <c r="K643" s="47"/>
      <c r="L643" s="47"/>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133"/>
      <c r="BJ643" s="133"/>
      <c r="BK643" s="35"/>
      <c r="BL643" s="266"/>
      <c r="BM643" s="35"/>
      <c r="BN643" s="35"/>
      <c r="BO643" s="35"/>
      <c r="BP643" s="35"/>
      <c r="BQ643" s="35"/>
      <c r="BR643" s="35"/>
      <c r="BS643" s="35"/>
      <c r="BT643" s="35"/>
      <c r="BU643" s="35"/>
      <c r="BV643" s="35"/>
      <c r="BW643" s="35"/>
      <c r="BX643" s="35"/>
      <c r="BY643" s="35"/>
      <c r="BZ643" s="287"/>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5"/>
      <c r="EK643" s="35"/>
      <c r="EL643" s="35"/>
      <c r="ET643" s="20" t="s">
        <v>1051</v>
      </c>
      <c r="EU643" s="20" t="s">
        <v>1049</v>
      </c>
    </row>
    <row r="644" spans="1:151" ht="12" hidden="1" customHeight="1">
      <c r="A644" s="35"/>
      <c r="B644" s="47"/>
      <c r="C644" s="35"/>
      <c r="D644" s="47"/>
      <c r="E644" s="47"/>
      <c r="F644" s="47"/>
      <c r="G644" s="47"/>
      <c r="H644" s="47"/>
      <c r="I644" s="47"/>
      <c r="J644" s="47"/>
      <c r="K644" s="47"/>
      <c r="L644" s="47"/>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133"/>
      <c r="BJ644" s="133"/>
      <c r="BK644" s="35"/>
      <c r="BL644" s="266"/>
      <c r="BM644" s="35"/>
      <c r="BN644" s="35"/>
      <c r="BO644" s="35"/>
      <c r="BP644" s="35"/>
      <c r="BQ644" s="35"/>
      <c r="BR644" s="35"/>
      <c r="BS644" s="35"/>
      <c r="BT644" s="35"/>
      <c r="BU644" s="35"/>
      <c r="BV644" s="35"/>
      <c r="BW644" s="35"/>
      <c r="BX644" s="35"/>
      <c r="BY644" s="35"/>
      <c r="BZ644" s="287"/>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c r="DA644" s="35"/>
      <c r="DB644" s="35"/>
      <c r="DC644" s="35"/>
      <c r="DD644" s="35"/>
      <c r="DE644" s="35"/>
      <c r="DF644" s="35"/>
      <c r="DG644" s="35"/>
      <c r="DH644" s="35"/>
      <c r="DI644" s="35"/>
      <c r="DJ644" s="35"/>
      <c r="DK644" s="35"/>
      <c r="DL644" s="35"/>
      <c r="DM644" s="35"/>
      <c r="DN644" s="35"/>
      <c r="DO644" s="35"/>
      <c r="DP644" s="35"/>
      <c r="DQ644" s="35"/>
      <c r="DR644" s="35"/>
      <c r="DS644" s="35"/>
      <c r="DT644" s="35"/>
      <c r="DU644" s="35"/>
      <c r="DV644" s="35"/>
      <c r="DW644" s="35"/>
      <c r="DX644" s="35"/>
      <c r="DY644" s="35"/>
      <c r="DZ644" s="35"/>
      <c r="EA644" s="35"/>
      <c r="EB644" s="35"/>
      <c r="EC644" s="35"/>
      <c r="ED644" s="35"/>
      <c r="EE644" s="35"/>
      <c r="EF644" s="35"/>
      <c r="EG644" s="35"/>
      <c r="EH644" s="35"/>
      <c r="EI644" s="35"/>
      <c r="EJ644" s="35"/>
      <c r="EK644" s="35"/>
      <c r="EL644" s="35"/>
      <c r="ET644" s="20" t="s">
        <v>1052</v>
      </c>
      <c r="EU644" s="20" t="s">
        <v>1050</v>
      </c>
    </row>
    <row r="645" spans="1:151" ht="12" hidden="1" customHeight="1">
      <c r="A645" s="35"/>
      <c r="B645" s="47"/>
      <c r="C645" s="35"/>
      <c r="D645" s="47"/>
      <c r="E645" s="47"/>
      <c r="F645" s="47"/>
      <c r="G645" s="47"/>
      <c r="H645" s="47"/>
      <c r="I645" s="47"/>
      <c r="J645" s="47"/>
      <c r="K645" s="47"/>
      <c r="L645" s="47"/>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133"/>
      <c r="BJ645" s="133"/>
      <c r="BK645" s="35"/>
      <c r="BL645" s="266"/>
      <c r="BM645" s="35"/>
      <c r="BN645" s="35"/>
      <c r="BO645" s="35"/>
      <c r="BP645" s="35"/>
      <c r="BQ645" s="35"/>
      <c r="BR645" s="35"/>
      <c r="BS645" s="35"/>
      <c r="BT645" s="35"/>
      <c r="BU645" s="35"/>
      <c r="BV645" s="35"/>
      <c r="BW645" s="35"/>
      <c r="BX645" s="35"/>
      <c r="BY645" s="35"/>
      <c r="BZ645" s="287"/>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T645" s="20" t="s">
        <v>1053</v>
      </c>
      <c r="EU645" s="20" t="s">
        <v>1051</v>
      </c>
    </row>
    <row r="646" spans="1:151" ht="12" hidden="1" customHeight="1">
      <c r="A646" s="35"/>
      <c r="B646" s="47"/>
      <c r="C646" s="35"/>
      <c r="D646" s="47"/>
      <c r="E646" s="47"/>
      <c r="F646" s="47"/>
      <c r="G646" s="47"/>
      <c r="H646" s="47"/>
      <c r="I646" s="47"/>
      <c r="J646" s="47"/>
      <c r="K646" s="47"/>
      <c r="L646" s="47"/>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133"/>
      <c r="BJ646" s="133"/>
      <c r="BK646" s="35"/>
      <c r="BL646" s="266"/>
      <c r="BM646" s="35"/>
      <c r="BN646" s="35"/>
      <c r="BO646" s="35"/>
      <c r="BP646" s="35"/>
      <c r="BQ646" s="35"/>
      <c r="BR646" s="35"/>
      <c r="BS646" s="35"/>
      <c r="BT646" s="35"/>
      <c r="BU646" s="35"/>
      <c r="BV646" s="35"/>
      <c r="BW646" s="35"/>
      <c r="BX646" s="35"/>
      <c r="BY646" s="35"/>
      <c r="BZ646" s="287"/>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T646" s="20" t="s">
        <v>1054</v>
      </c>
      <c r="EU646" s="20" t="s">
        <v>1052</v>
      </c>
    </row>
    <row r="647" spans="1:151" ht="12" hidden="1" customHeight="1">
      <c r="A647" s="35"/>
      <c r="B647" s="47"/>
      <c r="C647" s="35"/>
      <c r="D647" s="47"/>
      <c r="E647" s="47"/>
      <c r="F647" s="47"/>
      <c r="G647" s="47"/>
      <c r="H647" s="47"/>
      <c r="I647" s="47"/>
      <c r="J647" s="47"/>
      <c r="K647" s="47"/>
      <c r="L647" s="47"/>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133"/>
      <c r="BJ647" s="133"/>
      <c r="BK647" s="35"/>
      <c r="BL647" s="266"/>
      <c r="BM647" s="35"/>
      <c r="BN647" s="35"/>
      <c r="BO647" s="35"/>
      <c r="BP647" s="35"/>
      <c r="BQ647" s="35"/>
      <c r="BR647" s="35"/>
      <c r="BS647" s="35"/>
      <c r="BT647" s="35"/>
      <c r="BU647" s="35"/>
      <c r="BV647" s="35"/>
      <c r="BW647" s="35"/>
      <c r="BX647" s="35"/>
      <c r="BY647" s="35"/>
      <c r="BZ647" s="287"/>
      <c r="CA647" s="35"/>
      <c r="CB647" s="35"/>
      <c r="CC647" s="35"/>
      <c r="CD647" s="35"/>
      <c r="CE647" s="35"/>
      <c r="CF647" s="35"/>
      <c r="CG647" s="47"/>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c r="DQ647" s="35"/>
      <c r="DR647" s="35"/>
      <c r="DS647" s="35"/>
      <c r="DT647" s="35"/>
      <c r="DU647" s="35"/>
      <c r="DV647" s="35"/>
      <c r="DW647" s="35"/>
      <c r="DX647" s="35"/>
      <c r="DY647" s="35"/>
      <c r="DZ647" s="35"/>
      <c r="EA647" s="35"/>
      <c r="EB647" s="35"/>
      <c r="EC647" s="35"/>
      <c r="ED647" s="35"/>
      <c r="EE647" s="35"/>
      <c r="EF647" s="35"/>
      <c r="EG647" s="35"/>
      <c r="EH647" s="35"/>
      <c r="EI647" s="35"/>
      <c r="EJ647" s="35"/>
      <c r="EK647" s="35"/>
      <c r="EL647" s="35"/>
      <c r="ET647" s="20" t="s">
        <v>1055</v>
      </c>
      <c r="EU647" s="20" t="s">
        <v>1053</v>
      </c>
    </row>
    <row r="648" spans="1:151" ht="12" hidden="1" customHeight="1">
      <c r="A648" s="35"/>
      <c r="B648" s="47"/>
      <c r="C648" s="35"/>
      <c r="D648" s="47"/>
      <c r="E648" s="47"/>
      <c r="F648" s="47"/>
      <c r="G648" s="47"/>
      <c r="H648" s="47"/>
      <c r="I648" s="47"/>
      <c r="J648" s="47"/>
      <c r="K648" s="47"/>
      <c r="L648" s="47"/>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133"/>
      <c r="BJ648" s="133"/>
      <c r="BK648" s="35"/>
      <c r="BL648" s="266"/>
      <c r="BM648" s="35"/>
      <c r="BN648" s="35"/>
      <c r="BO648" s="35"/>
      <c r="BP648" s="35"/>
      <c r="BQ648" s="35"/>
      <c r="BR648" s="35"/>
      <c r="BS648" s="35"/>
      <c r="BT648" s="35"/>
      <c r="BU648" s="35"/>
      <c r="BV648" s="35"/>
      <c r="BW648" s="35"/>
      <c r="BX648" s="35"/>
      <c r="BY648" s="35"/>
      <c r="BZ648" s="287"/>
      <c r="CA648" s="35"/>
      <c r="CB648" s="35"/>
      <c r="CC648" s="35"/>
      <c r="CD648" s="35"/>
      <c r="CE648" s="35"/>
      <c r="CF648" s="35"/>
      <c r="CG648" s="35"/>
      <c r="CH648" s="35"/>
      <c r="CI648" s="35"/>
      <c r="CJ648" s="35"/>
      <c r="CK648" s="35"/>
      <c r="CL648" s="35"/>
      <c r="CM648" s="35"/>
      <c r="CN648" s="35"/>
      <c r="CO648" s="35"/>
      <c r="CP648" s="35"/>
      <c r="CQ648" s="35"/>
      <c r="CR648" s="35"/>
      <c r="CS648" s="35"/>
      <c r="CT648" s="35"/>
      <c r="CU648" s="35"/>
      <c r="CV648" s="35"/>
      <c r="CW648" s="35"/>
      <c r="CX648" s="35"/>
      <c r="CY648" s="35"/>
      <c r="CZ648" s="35"/>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T648" s="20" t="s">
        <v>1056</v>
      </c>
      <c r="EU648" s="20" t="s">
        <v>1054</v>
      </c>
    </row>
    <row r="649" spans="1:151" ht="12" hidden="1" customHeight="1">
      <c r="A649" s="35"/>
      <c r="B649" s="47"/>
      <c r="C649" s="35"/>
      <c r="D649" s="47"/>
      <c r="E649" s="47"/>
      <c r="F649" s="47"/>
      <c r="G649" s="47"/>
      <c r="H649" s="47"/>
      <c r="I649" s="47"/>
      <c r="J649" s="47"/>
      <c r="K649" s="47"/>
      <c r="L649" s="47"/>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133"/>
      <c r="BJ649" s="133"/>
      <c r="BK649" s="35"/>
      <c r="BL649" s="266"/>
      <c r="BM649" s="35"/>
      <c r="BN649" s="35"/>
      <c r="BO649" s="35"/>
      <c r="BP649" s="35"/>
      <c r="BQ649" s="35"/>
      <c r="BR649" s="35"/>
      <c r="BS649" s="35"/>
      <c r="BT649" s="35"/>
      <c r="BU649" s="35"/>
      <c r="BV649" s="35"/>
      <c r="BW649" s="35"/>
      <c r="BX649" s="35"/>
      <c r="BY649" s="35"/>
      <c r="BZ649" s="287"/>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T649" s="20" t="s">
        <v>1057</v>
      </c>
      <c r="EU649" s="20" t="s">
        <v>1055</v>
      </c>
    </row>
    <row r="650" spans="1:151" ht="12" hidden="1" customHeight="1">
      <c r="A650" s="35"/>
      <c r="B650" s="47"/>
      <c r="C650" s="35"/>
      <c r="D650" s="47"/>
      <c r="E650" s="47"/>
      <c r="F650" s="47"/>
      <c r="G650" s="47"/>
      <c r="H650" s="47"/>
      <c r="I650" s="47"/>
      <c r="J650" s="47"/>
      <c r="K650" s="47"/>
      <c r="L650" s="47"/>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133"/>
      <c r="BJ650" s="133"/>
      <c r="BK650" s="35"/>
      <c r="BL650" s="266"/>
      <c r="BM650" s="35"/>
      <c r="BN650" s="35"/>
      <c r="BO650" s="35"/>
      <c r="BP650" s="35"/>
      <c r="BQ650" s="35"/>
      <c r="BR650" s="35"/>
      <c r="BS650" s="35"/>
      <c r="BT650" s="35"/>
      <c r="BU650" s="35"/>
      <c r="BV650" s="35"/>
      <c r="BW650" s="35"/>
      <c r="BX650" s="35"/>
      <c r="BY650" s="35"/>
      <c r="BZ650" s="287"/>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T650" s="20" t="s">
        <v>1058</v>
      </c>
      <c r="EU650" s="20" t="s">
        <v>1056</v>
      </c>
    </row>
    <row r="651" spans="1:151" ht="12" hidden="1" customHeight="1">
      <c r="A651" s="35"/>
      <c r="B651" s="47"/>
      <c r="C651" s="35"/>
      <c r="D651" s="47"/>
      <c r="E651" s="47"/>
      <c r="F651" s="47"/>
      <c r="G651" s="47"/>
      <c r="H651" s="47"/>
      <c r="I651" s="47"/>
      <c r="J651" s="47"/>
      <c r="K651" s="47"/>
      <c r="L651" s="47"/>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133"/>
      <c r="BJ651" s="133"/>
      <c r="BK651" s="35"/>
      <c r="BL651" s="266"/>
      <c r="BM651" s="35"/>
      <c r="BN651" s="35"/>
      <c r="BO651" s="35"/>
      <c r="BP651" s="35"/>
      <c r="BQ651" s="35"/>
      <c r="BR651" s="35"/>
      <c r="BS651" s="35"/>
      <c r="BT651" s="35"/>
      <c r="BU651" s="35"/>
      <c r="BV651" s="35"/>
      <c r="BW651" s="35"/>
      <c r="BX651" s="35"/>
      <c r="BY651" s="35"/>
      <c r="BZ651" s="287"/>
      <c r="CA651" s="35"/>
      <c r="CB651" s="35"/>
      <c r="CC651" s="35"/>
      <c r="CD651" s="35"/>
      <c r="CE651" s="35"/>
      <c r="CF651" s="35"/>
      <c r="CG651" s="35"/>
      <c r="CH651" s="35"/>
      <c r="CI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5"/>
      <c r="EK651" s="35"/>
      <c r="EL651" s="35"/>
      <c r="ET651" s="20" t="s">
        <v>1059</v>
      </c>
      <c r="EU651" s="20" t="s">
        <v>1057</v>
      </c>
    </row>
    <row r="652" spans="1:151" ht="12" hidden="1" customHeight="1">
      <c r="A652" s="35"/>
      <c r="B652" s="47"/>
      <c r="C652" s="35"/>
      <c r="D652" s="47"/>
      <c r="E652" s="47"/>
      <c r="F652" s="47"/>
      <c r="G652" s="47"/>
      <c r="H652" s="47"/>
      <c r="I652" s="47"/>
      <c r="J652" s="47"/>
      <c r="K652" s="47"/>
      <c r="L652" s="47"/>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133"/>
      <c r="BJ652" s="133"/>
      <c r="BK652" s="35"/>
      <c r="BL652" s="266"/>
      <c r="BM652" s="35"/>
      <c r="BN652" s="35"/>
      <c r="BO652" s="35"/>
      <c r="BP652" s="35"/>
      <c r="BQ652" s="35"/>
      <c r="BR652" s="35"/>
      <c r="BS652" s="35"/>
      <c r="BT652" s="35"/>
      <c r="BU652" s="35"/>
      <c r="BV652" s="35"/>
      <c r="BW652" s="35"/>
      <c r="BX652" s="35"/>
      <c r="BY652" s="35"/>
      <c r="BZ652" s="287"/>
      <c r="CA652" s="35"/>
      <c r="CB652" s="35"/>
      <c r="CC652" s="35"/>
      <c r="CD652" s="35"/>
      <c r="CE652" s="35"/>
      <c r="CF652" s="35"/>
      <c r="CG652" s="35"/>
      <c r="CH652" s="35"/>
      <c r="CI652" s="35"/>
      <c r="CJ652" s="35"/>
      <c r="CK652" s="35"/>
      <c r="CL652" s="35"/>
      <c r="CM652" s="35"/>
      <c r="CN652" s="35"/>
      <c r="CO652" s="35"/>
      <c r="CP652" s="35"/>
      <c r="CQ652" s="35"/>
      <c r="CR652" s="35"/>
      <c r="CS652" s="35"/>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T652" s="20" t="s">
        <v>1060</v>
      </c>
      <c r="EU652" s="20" t="s">
        <v>1058</v>
      </c>
    </row>
    <row r="653" spans="1:151" ht="12" hidden="1" customHeight="1">
      <c r="A653" s="35"/>
      <c r="B653" s="47"/>
      <c r="C653" s="35"/>
      <c r="D653" s="47"/>
      <c r="E653" s="47"/>
      <c r="F653" s="47"/>
      <c r="G653" s="47"/>
      <c r="H653" s="47"/>
      <c r="I653" s="47"/>
      <c r="J653" s="47"/>
      <c r="K653" s="47"/>
      <c r="L653" s="47"/>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133"/>
      <c r="BJ653" s="133"/>
      <c r="BK653" s="35"/>
      <c r="BL653" s="266"/>
      <c r="BM653" s="35"/>
      <c r="BN653" s="35"/>
      <c r="BO653" s="35"/>
      <c r="BP653" s="35"/>
      <c r="BQ653" s="35"/>
      <c r="BR653" s="35"/>
      <c r="BS653" s="35"/>
      <c r="BT653" s="35"/>
      <c r="BU653" s="35"/>
      <c r="BV653" s="35"/>
      <c r="BW653" s="35"/>
      <c r="BX653" s="35"/>
      <c r="BY653" s="35"/>
      <c r="BZ653" s="287"/>
      <c r="CA653" s="35"/>
      <c r="CB653" s="35"/>
      <c r="CC653" s="35"/>
      <c r="CD653" s="35"/>
      <c r="CE653" s="35"/>
      <c r="CF653" s="35"/>
      <c r="CG653" s="35"/>
      <c r="CH653" s="35"/>
      <c r="CI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T653" s="20" t="s">
        <v>1061</v>
      </c>
      <c r="EU653" s="20" t="s">
        <v>1059</v>
      </c>
    </row>
    <row r="654" spans="1:151" ht="12" hidden="1" customHeight="1">
      <c r="A654" s="35"/>
      <c r="B654" s="47"/>
      <c r="C654" s="35"/>
      <c r="D654" s="47"/>
      <c r="E654" s="47"/>
      <c r="F654" s="47"/>
      <c r="G654" s="47"/>
      <c r="H654" s="47"/>
      <c r="I654" s="47"/>
      <c r="J654" s="47"/>
      <c r="K654" s="47"/>
      <c r="L654" s="47"/>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133"/>
      <c r="BJ654" s="133"/>
      <c r="BK654" s="35"/>
      <c r="BL654" s="266"/>
      <c r="BM654" s="35"/>
      <c r="BN654" s="35"/>
      <c r="BO654" s="35"/>
      <c r="BP654" s="35"/>
      <c r="BQ654" s="35"/>
      <c r="BR654" s="35"/>
      <c r="BS654" s="35"/>
      <c r="BT654" s="35"/>
      <c r="BU654" s="35"/>
      <c r="BV654" s="35"/>
      <c r="BW654" s="35"/>
      <c r="BX654" s="35"/>
      <c r="BY654" s="35"/>
      <c r="BZ654" s="287"/>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35"/>
      <c r="CY654" s="35"/>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5"/>
      <c r="EK654" s="35"/>
      <c r="EL654" s="35"/>
      <c r="ET654" s="20" t="s">
        <v>1062</v>
      </c>
      <c r="EU654" s="20" t="s">
        <v>1060</v>
      </c>
    </row>
    <row r="655" spans="1:151" ht="12" hidden="1" customHeight="1">
      <c r="A655" s="35"/>
      <c r="B655" s="47"/>
      <c r="C655" s="35"/>
      <c r="D655" s="47"/>
      <c r="E655" s="47"/>
      <c r="F655" s="47"/>
      <c r="G655" s="47"/>
      <c r="H655" s="47"/>
      <c r="I655" s="47"/>
      <c r="J655" s="47"/>
      <c r="K655" s="47"/>
      <c r="L655" s="47"/>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133"/>
      <c r="BJ655" s="133"/>
      <c r="BK655" s="35"/>
      <c r="BL655" s="266"/>
      <c r="BM655" s="35"/>
      <c r="BN655" s="35"/>
      <c r="BO655" s="35"/>
      <c r="BP655" s="35"/>
      <c r="BQ655" s="35"/>
      <c r="BR655" s="35"/>
      <c r="BS655" s="35"/>
      <c r="BT655" s="35"/>
      <c r="BU655" s="35"/>
      <c r="BV655" s="35"/>
      <c r="BW655" s="35"/>
      <c r="BX655" s="35"/>
      <c r="BY655" s="35"/>
      <c r="BZ655" s="287"/>
      <c r="CA655" s="35"/>
      <c r="CB655" s="35"/>
      <c r="CC655" s="35"/>
      <c r="CD655" s="35"/>
      <c r="CE655" s="35"/>
      <c r="CF655" s="35"/>
      <c r="CG655" s="35"/>
      <c r="CH655" s="35"/>
      <c r="CI655" s="35"/>
      <c r="CJ655" s="35"/>
      <c r="CK655" s="35"/>
      <c r="CL655" s="35"/>
      <c r="CM655" s="35"/>
      <c r="CN655" s="35"/>
      <c r="CO655" s="35"/>
      <c r="CP655" s="35"/>
      <c r="CQ655" s="35"/>
      <c r="CR655" s="35"/>
      <c r="CS655" s="35"/>
      <c r="CT655" s="35"/>
      <c r="CU655" s="35"/>
      <c r="CV655" s="35"/>
      <c r="CW655" s="35"/>
      <c r="CX655" s="35"/>
      <c r="CY655" s="35"/>
      <c r="CZ655" s="35"/>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c r="EK655" s="35"/>
      <c r="EL655" s="35"/>
      <c r="ET655" s="20" t="s">
        <v>1063</v>
      </c>
      <c r="EU655" s="20" t="s">
        <v>1061</v>
      </c>
    </row>
    <row r="656" spans="1:151" ht="12" hidden="1" customHeight="1">
      <c r="A656" s="35"/>
      <c r="B656" s="47"/>
      <c r="C656" s="35"/>
      <c r="D656" s="47"/>
      <c r="E656" s="47"/>
      <c r="F656" s="47"/>
      <c r="G656" s="47"/>
      <c r="H656" s="47"/>
      <c r="I656" s="47"/>
      <c r="J656" s="47"/>
      <c r="K656" s="47"/>
      <c r="L656" s="47"/>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133"/>
      <c r="BJ656" s="133"/>
      <c r="BK656" s="35"/>
      <c r="BL656" s="266"/>
      <c r="BM656" s="35"/>
      <c r="BN656" s="35"/>
      <c r="BO656" s="35"/>
      <c r="BP656" s="35"/>
      <c r="BQ656" s="35"/>
      <c r="BR656" s="35"/>
      <c r="BS656" s="35"/>
      <c r="BT656" s="35"/>
      <c r="BU656" s="35"/>
      <c r="BV656" s="35"/>
      <c r="BW656" s="35"/>
      <c r="BX656" s="35"/>
      <c r="BY656" s="35"/>
      <c r="BZ656" s="287"/>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5"/>
      <c r="EK656" s="35"/>
      <c r="EL656" s="35"/>
      <c r="ET656" s="20" t="s">
        <v>1064</v>
      </c>
      <c r="EU656" s="20" t="s">
        <v>1062</v>
      </c>
    </row>
    <row r="657" spans="1:151" ht="12" hidden="1" customHeight="1">
      <c r="A657" s="35"/>
      <c r="B657" s="47"/>
      <c r="C657" s="35"/>
      <c r="D657" s="47"/>
      <c r="E657" s="47"/>
      <c r="F657" s="47"/>
      <c r="G657" s="47"/>
      <c r="H657" s="47"/>
      <c r="I657" s="47"/>
      <c r="J657" s="47"/>
      <c r="K657" s="47"/>
      <c r="L657" s="47"/>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133"/>
      <c r="BJ657" s="133"/>
      <c r="BK657" s="35"/>
      <c r="BL657" s="266"/>
      <c r="BM657" s="35"/>
      <c r="BN657" s="35"/>
      <c r="BO657" s="35"/>
      <c r="BP657" s="35"/>
      <c r="BQ657" s="35"/>
      <c r="BR657" s="35"/>
      <c r="BS657" s="35"/>
      <c r="BT657" s="35"/>
      <c r="BU657" s="35"/>
      <c r="BV657" s="35"/>
      <c r="BW657" s="35"/>
      <c r="BX657" s="35"/>
      <c r="BY657" s="35"/>
      <c r="BZ657" s="287"/>
      <c r="CA657" s="35"/>
      <c r="CB657" s="35"/>
      <c r="CC657" s="35"/>
      <c r="CD657" s="35"/>
      <c r="CE657" s="35"/>
      <c r="CF657" s="35"/>
      <c r="CG657" s="35"/>
      <c r="CH657" s="35"/>
      <c r="CI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T657" s="20" t="s">
        <v>1065</v>
      </c>
      <c r="EU657" s="20" t="s">
        <v>1063</v>
      </c>
    </row>
    <row r="658" spans="1:151" ht="12" hidden="1" customHeight="1">
      <c r="A658" s="35"/>
      <c r="B658" s="47"/>
      <c r="C658" s="35"/>
      <c r="D658" s="47"/>
      <c r="E658" s="47"/>
      <c r="F658" s="47"/>
      <c r="G658" s="47"/>
      <c r="H658" s="47"/>
      <c r="I658" s="47"/>
      <c r="J658" s="47"/>
      <c r="K658" s="47"/>
      <c r="L658" s="47"/>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133"/>
      <c r="BJ658" s="133"/>
      <c r="BK658" s="35"/>
      <c r="BL658" s="266"/>
      <c r="BM658" s="35"/>
      <c r="BN658" s="35"/>
      <c r="BO658" s="35"/>
      <c r="BP658" s="35"/>
      <c r="BQ658" s="35"/>
      <c r="BR658" s="35"/>
      <c r="BS658" s="35"/>
      <c r="BT658" s="35"/>
      <c r="BU658" s="35"/>
      <c r="BV658" s="35"/>
      <c r="BW658" s="35"/>
      <c r="BX658" s="35"/>
      <c r="BY658" s="35"/>
      <c r="BZ658" s="287"/>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T658" s="20" t="s">
        <v>1066</v>
      </c>
      <c r="EU658" s="20" t="s">
        <v>1064</v>
      </c>
    </row>
    <row r="659" spans="1:151" ht="12" hidden="1" customHeight="1">
      <c r="A659" s="35"/>
      <c r="B659" s="47"/>
      <c r="C659" s="35"/>
      <c r="D659" s="47"/>
      <c r="E659" s="47"/>
      <c r="F659" s="47"/>
      <c r="G659" s="47"/>
      <c r="H659" s="47"/>
      <c r="I659" s="47"/>
      <c r="J659" s="47"/>
      <c r="K659" s="47"/>
      <c r="L659" s="47"/>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133"/>
      <c r="BJ659" s="133"/>
      <c r="BK659" s="35"/>
      <c r="BL659" s="266"/>
      <c r="BM659" s="35"/>
      <c r="BN659" s="35"/>
      <c r="BO659" s="35"/>
      <c r="BP659" s="35"/>
      <c r="BQ659" s="35"/>
      <c r="BR659" s="35"/>
      <c r="BS659" s="35"/>
      <c r="BT659" s="35"/>
      <c r="BU659" s="35"/>
      <c r="BV659" s="35"/>
      <c r="BW659" s="35"/>
      <c r="BX659" s="35"/>
      <c r="BY659" s="35"/>
      <c r="BZ659" s="287"/>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T659" s="20" t="s">
        <v>1067</v>
      </c>
      <c r="EU659" s="20" t="s">
        <v>1065</v>
      </c>
    </row>
    <row r="660" spans="1:151" ht="12" hidden="1" customHeight="1">
      <c r="A660" s="35"/>
      <c r="B660" s="47"/>
      <c r="C660" s="35"/>
      <c r="D660" s="47"/>
      <c r="E660" s="47"/>
      <c r="F660" s="47"/>
      <c r="G660" s="47"/>
      <c r="H660" s="47"/>
      <c r="I660" s="47"/>
      <c r="J660" s="47"/>
      <c r="K660" s="47"/>
      <c r="L660" s="47"/>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133"/>
      <c r="BJ660" s="133"/>
      <c r="BK660" s="35"/>
      <c r="BL660" s="266"/>
      <c r="BM660" s="35"/>
      <c r="BN660" s="35"/>
      <c r="BO660" s="35"/>
      <c r="BP660" s="35"/>
      <c r="BQ660" s="35"/>
      <c r="BR660" s="35"/>
      <c r="BS660" s="35"/>
      <c r="BT660" s="35"/>
      <c r="BU660" s="35"/>
      <c r="BV660" s="35"/>
      <c r="BW660" s="35"/>
      <c r="BX660" s="35"/>
      <c r="BY660" s="35"/>
      <c r="BZ660" s="287"/>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T660" s="20" t="s">
        <v>1068</v>
      </c>
      <c r="EU660" s="20" t="s">
        <v>1066</v>
      </c>
    </row>
    <row r="661" spans="1:151" ht="12" hidden="1" customHeight="1">
      <c r="A661" s="35"/>
      <c r="B661" s="47"/>
      <c r="C661" s="35"/>
      <c r="D661" s="47"/>
      <c r="E661" s="47"/>
      <c r="F661" s="47"/>
      <c r="G661" s="47"/>
      <c r="H661" s="47"/>
      <c r="I661" s="47"/>
      <c r="J661" s="47"/>
      <c r="K661" s="47"/>
      <c r="L661" s="47"/>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133"/>
      <c r="BJ661" s="133"/>
      <c r="BK661" s="35"/>
      <c r="BL661" s="266"/>
      <c r="BM661" s="35"/>
      <c r="BN661" s="35"/>
      <c r="BO661" s="35"/>
      <c r="BP661" s="35"/>
      <c r="BQ661" s="35"/>
      <c r="BR661" s="35"/>
      <c r="BS661" s="35"/>
      <c r="BT661" s="35"/>
      <c r="BU661" s="35"/>
      <c r="BV661" s="35"/>
      <c r="BW661" s="35"/>
      <c r="BX661" s="35"/>
      <c r="BY661" s="35"/>
      <c r="BZ661" s="287"/>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T661" s="20" t="s">
        <v>1069</v>
      </c>
      <c r="EU661" s="20" t="s">
        <v>1067</v>
      </c>
    </row>
    <row r="662" spans="1:151" ht="12" hidden="1" customHeight="1">
      <c r="A662" s="35"/>
      <c r="B662" s="47"/>
      <c r="C662" s="35"/>
      <c r="D662" s="47"/>
      <c r="E662" s="47"/>
      <c r="F662" s="47"/>
      <c r="G662" s="47"/>
      <c r="H662" s="47"/>
      <c r="I662" s="47"/>
      <c r="J662" s="47"/>
      <c r="K662" s="47"/>
      <c r="L662" s="47"/>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133"/>
      <c r="BJ662" s="133"/>
      <c r="BK662" s="35"/>
      <c r="BL662" s="266"/>
      <c r="BM662" s="35"/>
      <c r="BN662" s="35"/>
      <c r="BO662" s="35"/>
      <c r="BP662" s="35"/>
      <c r="BQ662" s="35"/>
      <c r="BR662" s="35"/>
      <c r="BS662" s="35"/>
      <c r="BT662" s="35"/>
      <c r="BU662" s="35"/>
      <c r="BV662" s="35"/>
      <c r="BW662" s="35"/>
      <c r="BX662" s="35"/>
      <c r="BY662" s="35"/>
      <c r="BZ662" s="287"/>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35"/>
      <c r="CY662" s="35"/>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35"/>
      <c r="EA662" s="35"/>
      <c r="EB662" s="35"/>
      <c r="EC662" s="35"/>
      <c r="ED662" s="35"/>
      <c r="EE662" s="35"/>
      <c r="EF662" s="35"/>
      <c r="EG662" s="35"/>
      <c r="EH662" s="35"/>
      <c r="EI662" s="35"/>
      <c r="EJ662" s="35"/>
      <c r="EK662" s="35"/>
      <c r="EL662" s="35"/>
      <c r="ET662" s="20" t="s">
        <v>1070</v>
      </c>
      <c r="EU662" s="20" t="s">
        <v>1068</v>
      </c>
    </row>
    <row r="663" spans="1:151" ht="12" hidden="1" customHeight="1">
      <c r="A663" s="35"/>
      <c r="B663" s="47"/>
      <c r="C663" s="35"/>
      <c r="D663" s="47"/>
      <c r="E663" s="47"/>
      <c r="F663" s="47"/>
      <c r="G663" s="47"/>
      <c r="H663" s="47"/>
      <c r="I663" s="47"/>
      <c r="J663" s="47"/>
      <c r="K663" s="47"/>
      <c r="L663" s="47"/>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133"/>
      <c r="BJ663" s="133"/>
      <c r="BK663" s="35"/>
      <c r="BL663" s="266"/>
      <c r="BM663" s="35"/>
      <c r="BN663" s="35"/>
      <c r="BO663" s="35"/>
      <c r="BP663" s="35"/>
      <c r="BQ663" s="35"/>
      <c r="BR663" s="35"/>
      <c r="BS663" s="35"/>
      <c r="BT663" s="35"/>
      <c r="BU663" s="35"/>
      <c r="BV663" s="35"/>
      <c r="BW663" s="35"/>
      <c r="BX663" s="35"/>
      <c r="BY663" s="35"/>
      <c r="BZ663" s="287"/>
      <c r="CA663" s="35"/>
      <c r="CB663" s="35"/>
      <c r="CC663" s="35"/>
      <c r="CD663" s="35"/>
      <c r="CE663" s="35"/>
      <c r="CF663" s="35"/>
      <c r="CG663" s="35"/>
      <c r="CH663" s="35"/>
      <c r="CI663" s="35"/>
      <c r="CJ663" s="35"/>
      <c r="CK663" s="35"/>
      <c r="CL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T663" s="20" t="s">
        <v>1071</v>
      </c>
      <c r="EU663" s="20" t="s">
        <v>1069</v>
      </c>
    </row>
    <row r="664" spans="1:151" ht="12" hidden="1" customHeight="1">
      <c r="A664" s="35"/>
      <c r="B664" s="47"/>
      <c r="C664" s="35"/>
      <c r="D664" s="47"/>
      <c r="E664" s="47"/>
      <c r="F664" s="47"/>
      <c r="G664" s="47"/>
      <c r="H664" s="47"/>
      <c r="I664" s="47"/>
      <c r="J664" s="47"/>
      <c r="K664" s="47"/>
      <c r="L664" s="47"/>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133"/>
      <c r="BJ664" s="133"/>
      <c r="BK664" s="35"/>
      <c r="BL664" s="266"/>
      <c r="BM664" s="35"/>
      <c r="BN664" s="35"/>
      <c r="BO664" s="35"/>
      <c r="BP664" s="35"/>
      <c r="BQ664" s="35"/>
      <c r="BR664" s="35"/>
      <c r="BS664" s="35"/>
      <c r="BT664" s="35"/>
      <c r="BU664" s="35"/>
      <c r="BV664" s="35"/>
      <c r="BW664" s="35"/>
      <c r="BX664" s="35"/>
      <c r="BY664" s="35"/>
      <c r="BZ664" s="287"/>
      <c r="CA664" s="35"/>
      <c r="CB664" s="35"/>
      <c r="CC664" s="35"/>
      <c r="CD664" s="35"/>
      <c r="CE664" s="35"/>
      <c r="CF664" s="35"/>
      <c r="CG664" s="35"/>
      <c r="CH664" s="35"/>
      <c r="CI664" s="35"/>
      <c r="CJ664" s="35"/>
      <c r="CK664" s="35"/>
      <c r="CL664" s="35"/>
      <c r="CM664" s="35"/>
      <c r="CN664" s="35"/>
      <c r="CO664" s="35"/>
      <c r="CP664" s="35"/>
      <c r="CQ664" s="35"/>
      <c r="CR664" s="35"/>
      <c r="CS664" s="35"/>
      <c r="CT664" s="35"/>
      <c r="CU664" s="35"/>
      <c r="CV664" s="35"/>
      <c r="CW664" s="35"/>
      <c r="CX664" s="35"/>
      <c r="CY664" s="35"/>
      <c r="CZ664" s="35"/>
      <c r="DA664" s="35"/>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T664" s="20" t="s">
        <v>1072</v>
      </c>
      <c r="EU664" s="20" t="s">
        <v>1070</v>
      </c>
    </row>
    <row r="665" spans="1:151" ht="12" hidden="1" customHeight="1">
      <c r="A665" s="35"/>
      <c r="B665" s="47"/>
      <c r="C665" s="35"/>
      <c r="D665" s="47"/>
      <c r="E665" s="47"/>
      <c r="F665" s="47"/>
      <c r="G665" s="47"/>
      <c r="H665" s="47"/>
      <c r="I665" s="47"/>
      <c r="J665" s="47"/>
      <c r="K665" s="47"/>
      <c r="L665" s="47"/>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133"/>
      <c r="BJ665" s="133"/>
      <c r="BK665" s="35"/>
      <c r="BL665" s="266"/>
      <c r="BM665" s="35"/>
      <c r="BN665" s="35"/>
      <c r="BO665" s="35"/>
      <c r="BP665" s="35"/>
      <c r="BQ665" s="35"/>
      <c r="BR665" s="35"/>
      <c r="BS665" s="35"/>
      <c r="BT665" s="35"/>
      <c r="BU665" s="35"/>
      <c r="BV665" s="35"/>
      <c r="BW665" s="35"/>
      <c r="BX665" s="35"/>
      <c r="BY665" s="35"/>
      <c r="BZ665" s="287"/>
      <c r="CA665" s="35"/>
      <c r="CB665" s="35"/>
      <c r="CC665" s="35"/>
      <c r="CD665" s="35"/>
      <c r="CE665" s="35"/>
      <c r="CF665" s="35"/>
      <c r="CG665" s="35"/>
      <c r="CH665" s="35"/>
      <c r="CI665" s="35"/>
      <c r="CJ665" s="35"/>
      <c r="CK665" s="35"/>
      <c r="CL665" s="35"/>
      <c r="CM665" s="35"/>
      <c r="CN665" s="35"/>
      <c r="CO665" s="35"/>
      <c r="CP665" s="35"/>
      <c r="CQ665" s="35"/>
      <c r="CR665" s="35"/>
      <c r="CS665" s="35"/>
      <c r="CT665" s="35"/>
      <c r="CU665" s="35"/>
      <c r="CV665" s="35"/>
      <c r="CW665" s="35"/>
      <c r="CX665" s="35"/>
      <c r="CY665" s="35"/>
      <c r="CZ665" s="35"/>
      <c r="DA665" s="35"/>
      <c r="DB665" s="35"/>
      <c r="DC665" s="35"/>
      <c r="DD665" s="35"/>
      <c r="DE665" s="35"/>
      <c r="DF665" s="35"/>
      <c r="DG665" s="35"/>
      <c r="DH665" s="35"/>
      <c r="DI665" s="35"/>
      <c r="DJ665" s="35"/>
      <c r="DK665" s="35"/>
      <c r="DL665" s="35"/>
      <c r="DM665" s="35"/>
      <c r="DN665" s="35"/>
      <c r="DO665" s="35"/>
      <c r="DP665" s="35"/>
      <c r="DQ665" s="35"/>
      <c r="DR665" s="35"/>
      <c r="DS665" s="35"/>
      <c r="DT665" s="35"/>
      <c r="DU665" s="35"/>
      <c r="DV665" s="35"/>
      <c r="DW665" s="35"/>
      <c r="DX665" s="35"/>
      <c r="DY665" s="35"/>
      <c r="DZ665" s="35"/>
      <c r="EA665" s="35"/>
      <c r="EB665" s="35"/>
      <c r="EC665" s="35"/>
      <c r="ED665" s="35"/>
      <c r="EE665" s="35"/>
      <c r="EF665" s="35"/>
      <c r="EG665" s="35"/>
      <c r="EH665" s="35"/>
      <c r="EI665" s="35"/>
      <c r="EJ665" s="35"/>
      <c r="EK665" s="35"/>
      <c r="EL665" s="35"/>
      <c r="ET665" s="20" t="s">
        <v>1073</v>
      </c>
      <c r="EU665" s="20" t="s">
        <v>1071</v>
      </c>
    </row>
    <row r="666" spans="1:151" ht="12" hidden="1" customHeight="1">
      <c r="A666" s="35"/>
      <c r="B666" s="47"/>
      <c r="C666" s="35"/>
      <c r="D666" s="47"/>
      <c r="E666" s="47"/>
      <c r="F666" s="47"/>
      <c r="G666" s="47"/>
      <c r="H666" s="47"/>
      <c r="I666" s="47"/>
      <c r="J666" s="47"/>
      <c r="K666" s="47"/>
      <c r="L666" s="47"/>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133"/>
      <c r="BJ666" s="133"/>
      <c r="BK666" s="35"/>
      <c r="BL666" s="266"/>
      <c r="BM666" s="35"/>
      <c r="BN666" s="35"/>
      <c r="BO666" s="35"/>
      <c r="BP666" s="35"/>
      <c r="BQ666" s="35"/>
      <c r="BR666" s="35"/>
      <c r="BS666" s="35"/>
      <c r="BT666" s="35"/>
      <c r="BU666" s="35"/>
      <c r="BV666" s="35"/>
      <c r="BW666" s="35"/>
      <c r="BX666" s="35"/>
      <c r="BY666" s="35"/>
      <c r="BZ666" s="287"/>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T666" s="20" t="s">
        <v>1074</v>
      </c>
      <c r="EU666" s="20" t="s">
        <v>1072</v>
      </c>
    </row>
    <row r="667" spans="1:151" ht="12" hidden="1" customHeight="1">
      <c r="A667" s="35"/>
      <c r="B667" s="47"/>
      <c r="C667" s="35"/>
      <c r="D667" s="47"/>
      <c r="E667" s="47"/>
      <c r="F667" s="47"/>
      <c r="G667" s="47"/>
      <c r="H667" s="47"/>
      <c r="I667" s="47"/>
      <c r="J667" s="47"/>
      <c r="K667" s="47"/>
      <c r="L667" s="47"/>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133"/>
      <c r="BJ667" s="133"/>
      <c r="BK667" s="35"/>
      <c r="BL667" s="266"/>
      <c r="BM667" s="35"/>
      <c r="BN667" s="35"/>
      <c r="BO667" s="35"/>
      <c r="BP667" s="35"/>
      <c r="BQ667" s="35"/>
      <c r="BR667" s="35"/>
      <c r="BS667" s="35"/>
      <c r="BT667" s="35"/>
      <c r="BU667" s="35"/>
      <c r="BV667" s="35"/>
      <c r="BW667" s="35"/>
      <c r="BX667" s="35"/>
      <c r="BY667" s="35"/>
      <c r="BZ667" s="287"/>
      <c r="CA667" s="35"/>
      <c r="CB667" s="35"/>
      <c r="CC667" s="35"/>
      <c r="CD667" s="35"/>
      <c r="CE667" s="35"/>
      <c r="CF667" s="35"/>
      <c r="CG667" s="35"/>
      <c r="CH667" s="35"/>
      <c r="CI667" s="35"/>
      <c r="CJ667" s="35"/>
      <c r="CK667" s="35"/>
      <c r="CL667" s="35"/>
      <c r="CM667" s="35"/>
      <c r="CN667" s="35"/>
      <c r="CO667" s="35"/>
      <c r="CP667" s="35"/>
      <c r="CQ667" s="35"/>
      <c r="CR667" s="35"/>
      <c r="CS667" s="35"/>
      <c r="CT667" s="35"/>
      <c r="CU667" s="35"/>
      <c r="CV667" s="35"/>
      <c r="CW667" s="35"/>
      <c r="CX667" s="35"/>
      <c r="CY667" s="35"/>
      <c r="CZ667" s="35"/>
      <c r="DA667" s="35"/>
      <c r="DB667" s="35"/>
      <c r="DC667" s="35"/>
      <c r="DD667" s="35"/>
      <c r="DE667" s="35"/>
      <c r="DF667" s="35"/>
      <c r="DG667" s="35"/>
      <c r="DH667" s="35"/>
      <c r="DI667" s="35"/>
      <c r="DJ667" s="35"/>
      <c r="DK667" s="35"/>
      <c r="DL667" s="35"/>
      <c r="DM667" s="35"/>
      <c r="DN667" s="35"/>
      <c r="DO667" s="35"/>
      <c r="DP667" s="35"/>
      <c r="DQ667" s="35"/>
      <c r="DR667" s="35"/>
      <c r="DS667" s="35"/>
      <c r="DT667" s="35"/>
      <c r="DU667" s="35"/>
      <c r="DV667" s="35"/>
      <c r="DW667" s="35"/>
      <c r="DX667" s="35"/>
      <c r="DY667" s="35"/>
      <c r="DZ667" s="35"/>
      <c r="EA667" s="35"/>
      <c r="EB667" s="35"/>
      <c r="EC667" s="35"/>
      <c r="ED667" s="35"/>
      <c r="EE667" s="35"/>
      <c r="EF667" s="35"/>
      <c r="EG667" s="35"/>
      <c r="EH667" s="35"/>
      <c r="EI667" s="35"/>
      <c r="EJ667" s="35"/>
      <c r="EK667" s="35"/>
      <c r="EL667" s="35"/>
      <c r="ET667" s="20" t="s">
        <v>1075</v>
      </c>
      <c r="EU667" s="20" t="s">
        <v>1073</v>
      </c>
    </row>
    <row r="668" spans="1:151" ht="12" hidden="1" customHeight="1">
      <c r="A668" s="35"/>
      <c r="B668" s="47"/>
      <c r="C668" s="35"/>
      <c r="D668" s="47"/>
      <c r="E668" s="47"/>
      <c r="F668" s="47"/>
      <c r="G668" s="47"/>
      <c r="H668" s="47"/>
      <c r="I668" s="47"/>
      <c r="J668" s="47"/>
      <c r="K668" s="47"/>
      <c r="L668" s="47"/>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133"/>
      <c r="BJ668" s="133"/>
      <c r="BK668" s="35"/>
      <c r="BL668" s="266"/>
      <c r="BM668" s="35"/>
      <c r="BN668" s="35"/>
      <c r="BO668" s="35"/>
      <c r="BP668" s="35"/>
      <c r="BQ668" s="35"/>
      <c r="BR668" s="35"/>
      <c r="BS668" s="35"/>
      <c r="BT668" s="35"/>
      <c r="BU668" s="35"/>
      <c r="BV668" s="35"/>
      <c r="BW668" s="35"/>
      <c r="BX668" s="35"/>
      <c r="BY668" s="35"/>
      <c r="BZ668" s="287"/>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T668" s="20" t="s">
        <v>1076</v>
      </c>
      <c r="EU668" s="20" t="s">
        <v>1074</v>
      </c>
    </row>
    <row r="669" spans="1:151" ht="12" hidden="1" customHeight="1">
      <c r="A669" s="35"/>
      <c r="B669" s="47"/>
      <c r="C669" s="35"/>
      <c r="D669" s="47"/>
      <c r="E669" s="47"/>
      <c r="F669" s="47"/>
      <c r="G669" s="47"/>
      <c r="H669" s="47"/>
      <c r="I669" s="47"/>
      <c r="J669" s="47"/>
      <c r="K669" s="47"/>
      <c r="L669" s="47"/>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133"/>
      <c r="BJ669" s="133"/>
      <c r="BK669" s="35"/>
      <c r="BL669" s="266"/>
      <c r="BM669" s="35"/>
      <c r="BN669" s="35"/>
      <c r="BO669" s="35"/>
      <c r="BP669" s="35"/>
      <c r="BQ669" s="35"/>
      <c r="BR669" s="35"/>
      <c r="BS669" s="35"/>
      <c r="BT669" s="35"/>
      <c r="BU669" s="35"/>
      <c r="BV669" s="35"/>
      <c r="BW669" s="35"/>
      <c r="BX669" s="35"/>
      <c r="BY669" s="35"/>
      <c r="BZ669" s="287"/>
      <c r="CA669" s="35"/>
      <c r="CB669" s="35"/>
      <c r="CC669" s="35"/>
      <c r="CD669" s="35"/>
      <c r="CE669" s="35"/>
      <c r="CF669" s="35"/>
      <c r="CG669" s="35"/>
      <c r="CH669" s="35"/>
      <c r="CI669" s="35"/>
      <c r="CJ669" s="35"/>
      <c r="CK669" s="35"/>
      <c r="CL669" s="35"/>
      <c r="CM669" s="35"/>
      <c r="CN669" s="35"/>
      <c r="CO669" s="35"/>
      <c r="CP669" s="35"/>
      <c r="CQ669" s="35"/>
      <c r="CR669" s="35"/>
      <c r="CS669" s="35"/>
      <c r="CT669" s="35"/>
      <c r="CU669" s="35"/>
      <c r="CV669" s="35"/>
      <c r="CW669" s="35"/>
      <c r="CX669" s="35"/>
      <c r="CY669" s="35"/>
      <c r="CZ669" s="35"/>
      <c r="DA669" s="35"/>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T669" s="20" t="s">
        <v>1077</v>
      </c>
      <c r="EU669" s="20" t="s">
        <v>1075</v>
      </c>
    </row>
    <row r="670" spans="1:151" ht="12" hidden="1" customHeight="1">
      <c r="A670" s="35"/>
      <c r="B670" s="47"/>
      <c r="C670" s="35"/>
      <c r="D670" s="47"/>
      <c r="E670" s="47"/>
      <c r="F670" s="47"/>
      <c r="G670" s="47"/>
      <c r="H670" s="47"/>
      <c r="I670" s="47"/>
      <c r="J670" s="47"/>
      <c r="K670" s="47"/>
      <c r="L670" s="47"/>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133"/>
      <c r="BJ670" s="133"/>
      <c r="BK670" s="35"/>
      <c r="BL670" s="266"/>
      <c r="BM670" s="35"/>
      <c r="BN670" s="35"/>
      <c r="BO670" s="35"/>
      <c r="BP670" s="35"/>
      <c r="BQ670" s="35"/>
      <c r="BR670" s="35"/>
      <c r="BS670" s="35"/>
      <c r="BT670" s="35"/>
      <c r="BU670" s="35"/>
      <c r="BV670" s="35"/>
      <c r="BW670" s="35"/>
      <c r="BX670" s="35"/>
      <c r="BY670" s="35"/>
      <c r="BZ670" s="287"/>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T670" s="20" t="s">
        <v>1078</v>
      </c>
      <c r="EU670" s="20" t="s">
        <v>1076</v>
      </c>
    </row>
    <row r="671" spans="1:151" ht="12" hidden="1" customHeight="1">
      <c r="A671" s="35"/>
      <c r="B671" s="47"/>
      <c r="C671" s="35"/>
      <c r="D671" s="47"/>
      <c r="E671" s="47"/>
      <c r="F671" s="47"/>
      <c r="G671" s="47"/>
      <c r="H671" s="47"/>
      <c r="I671" s="47"/>
      <c r="J671" s="47"/>
      <c r="K671" s="47"/>
      <c r="L671" s="47"/>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133"/>
      <c r="BJ671" s="133"/>
      <c r="BK671" s="35"/>
      <c r="BL671" s="266"/>
      <c r="BM671" s="35"/>
      <c r="BN671" s="35"/>
      <c r="BO671" s="35"/>
      <c r="BP671" s="35"/>
      <c r="BQ671" s="35"/>
      <c r="BR671" s="35"/>
      <c r="BS671" s="35"/>
      <c r="BT671" s="35"/>
      <c r="BU671" s="35"/>
      <c r="BV671" s="35"/>
      <c r="BW671" s="35"/>
      <c r="BX671" s="35"/>
      <c r="BY671" s="35"/>
      <c r="BZ671" s="287"/>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5"/>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T671" s="20" t="s">
        <v>1079</v>
      </c>
      <c r="EU671" s="20" t="s">
        <v>1077</v>
      </c>
    </row>
    <row r="672" spans="1:151" ht="12" hidden="1" customHeight="1">
      <c r="A672" s="35"/>
      <c r="B672" s="47"/>
      <c r="C672" s="35"/>
      <c r="D672" s="47"/>
      <c r="E672" s="47"/>
      <c r="F672" s="47"/>
      <c r="G672" s="47"/>
      <c r="H672" s="47"/>
      <c r="I672" s="47"/>
      <c r="J672" s="47"/>
      <c r="K672" s="47"/>
      <c r="L672" s="47"/>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133"/>
      <c r="BJ672" s="133"/>
      <c r="BK672" s="35"/>
      <c r="BL672" s="266"/>
      <c r="BM672" s="35"/>
      <c r="BN672" s="35"/>
      <c r="BO672" s="35"/>
      <c r="BP672" s="35"/>
      <c r="BQ672" s="35"/>
      <c r="BR672" s="35"/>
      <c r="BS672" s="35"/>
      <c r="BT672" s="35"/>
      <c r="BU672" s="35"/>
      <c r="BV672" s="35"/>
      <c r="BW672" s="35"/>
      <c r="BX672" s="35"/>
      <c r="BY672" s="35"/>
      <c r="BZ672" s="287"/>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5"/>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T672" s="20" t="s">
        <v>1080</v>
      </c>
      <c r="EU672" s="20" t="s">
        <v>1078</v>
      </c>
    </row>
    <row r="673" spans="1:151" ht="12" hidden="1" customHeight="1">
      <c r="A673" s="35"/>
      <c r="B673" s="47"/>
      <c r="C673" s="35"/>
      <c r="D673" s="47"/>
      <c r="E673" s="47"/>
      <c r="F673" s="47"/>
      <c r="G673" s="47"/>
      <c r="H673" s="47"/>
      <c r="I673" s="47"/>
      <c r="J673" s="47"/>
      <c r="K673" s="47"/>
      <c r="L673" s="47"/>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133"/>
      <c r="BJ673" s="133"/>
      <c r="BK673" s="35"/>
      <c r="BL673" s="266"/>
      <c r="BM673" s="35"/>
      <c r="BN673" s="35"/>
      <c r="BO673" s="35"/>
      <c r="BP673" s="35"/>
      <c r="BQ673" s="35"/>
      <c r="BR673" s="35"/>
      <c r="BS673" s="35"/>
      <c r="BT673" s="35"/>
      <c r="BU673" s="35"/>
      <c r="BV673" s="35"/>
      <c r="BW673" s="35"/>
      <c r="BX673" s="35"/>
      <c r="BY673" s="35"/>
      <c r="BZ673" s="287"/>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c r="DO673" s="35"/>
      <c r="DP673" s="35"/>
      <c r="DQ673" s="35"/>
      <c r="DR673" s="35"/>
      <c r="DS673" s="35"/>
      <c r="DT673" s="35"/>
      <c r="DU673" s="35"/>
      <c r="DV673" s="35"/>
      <c r="DW673" s="35"/>
      <c r="DX673" s="35"/>
      <c r="DY673" s="35"/>
      <c r="DZ673" s="35"/>
      <c r="EA673" s="35"/>
      <c r="EB673" s="35"/>
      <c r="EC673" s="35"/>
      <c r="ED673" s="35"/>
      <c r="EE673" s="35"/>
      <c r="EF673" s="35"/>
      <c r="EG673" s="35"/>
      <c r="EH673" s="35"/>
      <c r="EI673" s="35"/>
      <c r="EJ673" s="35"/>
      <c r="EK673" s="35"/>
      <c r="EL673" s="35"/>
      <c r="ET673" s="20" t="s">
        <v>1081</v>
      </c>
      <c r="EU673" s="20" t="s">
        <v>1079</v>
      </c>
    </row>
    <row r="674" spans="1:151" ht="12" hidden="1" customHeight="1">
      <c r="A674" s="35"/>
      <c r="B674" s="47"/>
      <c r="C674" s="35"/>
      <c r="D674" s="47"/>
      <c r="E674" s="47"/>
      <c r="F674" s="47"/>
      <c r="G674" s="47"/>
      <c r="H674" s="47"/>
      <c r="I674" s="47"/>
      <c r="J674" s="47"/>
      <c r="K674" s="47"/>
      <c r="L674" s="47"/>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133"/>
      <c r="BJ674" s="133"/>
      <c r="BK674" s="35"/>
      <c r="BL674" s="266"/>
      <c r="BM674" s="35"/>
      <c r="BN674" s="35"/>
      <c r="BO674" s="35"/>
      <c r="BP674" s="35"/>
      <c r="BQ674" s="35"/>
      <c r="BR674" s="35"/>
      <c r="BS674" s="35"/>
      <c r="BT674" s="35"/>
      <c r="BU674" s="35"/>
      <c r="BV674" s="35"/>
      <c r="BW674" s="35"/>
      <c r="BX674" s="35"/>
      <c r="BY674" s="35"/>
      <c r="BZ674" s="287"/>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T674" s="20" t="s">
        <v>1082</v>
      </c>
      <c r="EU674" s="20" t="s">
        <v>1080</v>
      </c>
    </row>
    <row r="675" spans="1:151" ht="12" hidden="1" customHeight="1">
      <c r="A675" s="35"/>
      <c r="B675" s="47"/>
      <c r="C675" s="35"/>
      <c r="D675" s="47"/>
      <c r="E675" s="47"/>
      <c r="F675" s="47"/>
      <c r="G675" s="47"/>
      <c r="H675" s="47"/>
      <c r="I675" s="47"/>
      <c r="J675" s="47"/>
      <c r="K675" s="47"/>
      <c r="L675" s="47"/>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133"/>
      <c r="BJ675" s="133"/>
      <c r="BK675" s="35"/>
      <c r="BL675" s="266"/>
      <c r="BM675" s="35"/>
      <c r="BN675" s="35"/>
      <c r="BO675" s="35"/>
      <c r="BP675" s="35"/>
      <c r="BQ675" s="35"/>
      <c r="BR675" s="35"/>
      <c r="BS675" s="35"/>
      <c r="BT675" s="35"/>
      <c r="BU675" s="35"/>
      <c r="BV675" s="35"/>
      <c r="BW675" s="35"/>
      <c r="BX675" s="35"/>
      <c r="BY675" s="35"/>
      <c r="BZ675" s="287"/>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T675" s="20" t="s">
        <v>1083</v>
      </c>
      <c r="EU675" s="20" t="s">
        <v>1081</v>
      </c>
    </row>
    <row r="676" spans="1:151" ht="12" hidden="1" customHeight="1">
      <c r="A676" s="35"/>
      <c r="B676" s="47"/>
      <c r="C676" s="35"/>
      <c r="D676" s="47"/>
      <c r="E676" s="47"/>
      <c r="F676" s="47"/>
      <c r="G676" s="47"/>
      <c r="H676" s="47"/>
      <c r="I676" s="47"/>
      <c r="J676" s="47"/>
      <c r="K676" s="47"/>
      <c r="L676" s="47"/>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133"/>
      <c r="BJ676" s="133"/>
      <c r="BK676" s="35"/>
      <c r="BL676" s="266"/>
      <c r="BM676" s="35"/>
      <c r="BN676" s="35"/>
      <c r="BO676" s="35"/>
      <c r="BP676" s="35"/>
      <c r="BQ676" s="35"/>
      <c r="BR676" s="35"/>
      <c r="BS676" s="35"/>
      <c r="BT676" s="35"/>
      <c r="BU676" s="35"/>
      <c r="BV676" s="35"/>
      <c r="BW676" s="35"/>
      <c r="BX676" s="35"/>
      <c r="BY676" s="35"/>
      <c r="BZ676" s="287"/>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T676" s="20" t="s">
        <v>1084</v>
      </c>
      <c r="EU676" s="20" t="s">
        <v>1082</v>
      </c>
    </row>
    <row r="677" spans="1:151" ht="12" hidden="1" customHeight="1">
      <c r="A677" s="35"/>
      <c r="B677" s="47"/>
      <c r="C677" s="35"/>
      <c r="D677" s="47"/>
      <c r="E677" s="47"/>
      <c r="F677" s="47"/>
      <c r="G677" s="47"/>
      <c r="H677" s="47"/>
      <c r="I677" s="47"/>
      <c r="J677" s="47"/>
      <c r="K677" s="47"/>
      <c r="L677" s="47"/>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133"/>
      <c r="BJ677" s="133"/>
      <c r="BK677" s="35"/>
      <c r="BL677" s="266"/>
      <c r="BM677" s="35"/>
      <c r="BN677" s="35"/>
      <c r="BO677" s="35"/>
      <c r="BP677" s="35"/>
      <c r="BQ677" s="35"/>
      <c r="BR677" s="35"/>
      <c r="BS677" s="35"/>
      <c r="BT677" s="35"/>
      <c r="BU677" s="35"/>
      <c r="BV677" s="35"/>
      <c r="BW677" s="35"/>
      <c r="BX677" s="35"/>
      <c r="BY677" s="35"/>
      <c r="BZ677" s="287"/>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T677" s="20" t="s">
        <v>1085</v>
      </c>
      <c r="EU677" s="20" t="s">
        <v>1083</v>
      </c>
    </row>
    <row r="678" spans="1:151" ht="12" hidden="1" customHeight="1">
      <c r="A678" s="35"/>
      <c r="B678" s="47"/>
      <c r="C678" s="35"/>
      <c r="D678" s="47"/>
      <c r="E678" s="47"/>
      <c r="F678" s="47"/>
      <c r="G678" s="47"/>
      <c r="H678" s="47"/>
      <c r="I678" s="47"/>
      <c r="J678" s="47"/>
      <c r="K678" s="47"/>
      <c r="L678" s="47"/>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133"/>
      <c r="BJ678" s="133"/>
      <c r="BK678" s="35"/>
      <c r="BL678" s="266"/>
      <c r="BM678" s="35"/>
      <c r="BN678" s="35"/>
      <c r="BO678" s="35"/>
      <c r="BP678" s="35"/>
      <c r="BQ678" s="35"/>
      <c r="BR678" s="35"/>
      <c r="BS678" s="35"/>
      <c r="BT678" s="35"/>
      <c r="BU678" s="35"/>
      <c r="BV678" s="35"/>
      <c r="BW678" s="35"/>
      <c r="BX678" s="35"/>
      <c r="BY678" s="35"/>
      <c r="BZ678" s="287"/>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T678" s="20" t="s">
        <v>1086</v>
      </c>
      <c r="EU678" s="20" t="s">
        <v>1084</v>
      </c>
    </row>
    <row r="679" spans="1:151" ht="12" hidden="1" customHeight="1">
      <c r="A679" s="35"/>
      <c r="B679" s="47"/>
      <c r="C679" s="35"/>
      <c r="D679" s="47"/>
      <c r="E679" s="47"/>
      <c r="F679" s="47"/>
      <c r="G679" s="47"/>
      <c r="H679" s="47"/>
      <c r="I679" s="47"/>
      <c r="J679" s="47"/>
      <c r="K679" s="47"/>
      <c r="L679" s="47"/>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133"/>
      <c r="BJ679" s="133"/>
      <c r="BK679" s="35"/>
      <c r="BL679" s="266"/>
      <c r="BM679" s="35"/>
      <c r="BN679" s="35"/>
      <c r="BO679" s="35"/>
      <c r="BP679" s="35"/>
      <c r="BQ679" s="35"/>
      <c r="BR679" s="35"/>
      <c r="BS679" s="35"/>
      <c r="BT679" s="35"/>
      <c r="BU679" s="35"/>
      <c r="BV679" s="35"/>
      <c r="BW679" s="35"/>
      <c r="BX679" s="35"/>
      <c r="BY679" s="35"/>
      <c r="BZ679" s="287"/>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T679" s="20" t="s">
        <v>1087</v>
      </c>
      <c r="EU679" s="20" t="s">
        <v>1085</v>
      </c>
    </row>
    <row r="680" spans="1:151" ht="12" hidden="1" customHeight="1">
      <c r="A680" s="35"/>
      <c r="B680" s="47"/>
      <c r="C680" s="35"/>
      <c r="D680" s="47"/>
      <c r="E680" s="47"/>
      <c r="F680" s="47"/>
      <c r="G680" s="47"/>
      <c r="H680" s="47"/>
      <c r="I680" s="47"/>
      <c r="J680" s="47"/>
      <c r="K680" s="47"/>
      <c r="L680" s="47"/>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133"/>
      <c r="BJ680" s="133"/>
      <c r="BK680" s="35"/>
      <c r="BL680" s="266"/>
      <c r="BM680" s="35"/>
      <c r="BN680" s="35"/>
      <c r="BO680" s="35"/>
      <c r="BP680" s="35"/>
      <c r="BQ680" s="35"/>
      <c r="BR680" s="35"/>
      <c r="BS680" s="35"/>
      <c r="BT680" s="35"/>
      <c r="BU680" s="35"/>
      <c r="BV680" s="35"/>
      <c r="BW680" s="35"/>
      <c r="BX680" s="35"/>
      <c r="BY680" s="35"/>
      <c r="BZ680" s="287"/>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5"/>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T680" s="20" t="s">
        <v>1088</v>
      </c>
      <c r="EU680" s="20" t="s">
        <v>1086</v>
      </c>
    </row>
    <row r="681" spans="1:151" ht="12" hidden="1" customHeight="1">
      <c r="A681" s="35"/>
      <c r="B681" s="47"/>
      <c r="C681" s="35"/>
      <c r="D681" s="47"/>
      <c r="E681" s="47"/>
      <c r="F681" s="47"/>
      <c r="G681" s="47"/>
      <c r="H681" s="47"/>
      <c r="I681" s="47"/>
      <c r="J681" s="47"/>
      <c r="K681" s="47"/>
      <c r="L681" s="47"/>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133"/>
      <c r="BJ681" s="133"/>
      <c r="BK681" s="35"/>
      <c r="BL681" s="266"/>
      <c r="BM681" s="35"/>
      <c r="BN681" s="35"/>
      <c r="BO681" s="35"/>
      <c r="BP681" s="35"/>
      <c r="BQ681" s="35"/>
      <c r="BR681" s="35"/>
      <c r="BS681" s="35"/>
      <c r="BT681" s="35"/>
      <c r="BU681" s="35"/>
      <c r="BV681" s="35"/>
      <c r="BW681" s="35"/>
      <c r="BX681" s="35"/>
      <c r="BY681" s="35"/>
      <c r="BZ681" s="287"/>
      <c r="CA681" s="35"/>
      <c r="CB681" s="35"/>
      <c r="CC681" s="35"/>
      <c r="CD681" s="35"/>
      <c r="CE681" s="35"/>
      <c r="CF681" s="35"/>
      <c r="CG681" s="35"/>
      <c r="CH681" s="35"/>
      <c r="CI681" s="35"/>
      <c r="CJ681" s="35"/>
      <c r="CK681" s="35"/>
      <c r="CL681" s="35"/>
      <c r="CM681" s="35"/>
      <c r="CN681" s="35"/>
      <c r="CO681" s="35"/>
      <c r="CP681" s="35"/>
      <c r="CQ681" s="35"/>
      <c r="CR681" s="35"/>
      <c r="CS681" s="35"/>
      <c r="CT681" s="35"/>
      <c r="CU681" s="35"/>
      <c r="CV681" s="35"/>
      <c r="CW681" s="35"/>
      <c r="CX681" s="35"/>
      <c r="CY681" s="35"/>
      <c r="CZ681" s="35"/>
      <c r="DA681" s="35"/>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T681" s="20" t="s">
        <v>1089</v>
      </c>
      <c r="EU681" s="20" t="s">
        <v>1087</v>
      </c>
    </row>
    <row r="682" spans="1:151" ht="12" hidden="1" customHeight="1">
      <c r="A682" s="35"/>
      <c r="B682" s="47"/>
      <c r="C682" s="35"/>
      <c r="D682" s="47"/>
      <c r="E682" s="47"/>
      <c r="F682" s="47"/>
      <c r="G682" s="47"/>
      <c r="H682" s="47"/>
      <c r="I682" s="47"/>
      <c r="J682" s="47"/>
      <c r="K682" s="47"/>
      <c r="L682" s="47"/>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133"/>
      <c r="BJ682" s="133"/>
      <c r="BK682" s="35"/>
      <c r="BL682" s="266"/>
      <c r="BM682" s="35"/>
      <c r="BN682" s="35"/>
      <c r="BO682" s="35"/>
      <c r="BP682" s="35"/>
      <c r="BQ682" s="35"/>
      <c r="BR682" s="35"/>
      <c r="BS682" s="35"/>
      <c r="BT682" s="35"/>
      <c r="BU682" s="35"/>
      <c r="BV682" s="35"/>
      <c r="BW682" s="35"/>
      <c r="BX682" s="35"/>
      <c r="BY682" s="35"/>
      <c r="BZ682" s="287"/>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T682" s="20" t="s">
        <v>1090</v>
      </c>
      <c r="EU682" s="20" t="s">
        <v>1088</v>
      </c>
    </row>
    <row r="683" spans="1:151" ht="12" hidden="1" customHeight="1">
      <c r="A683" s="35"/>
      <c r="B683" s="47"/>
      <c r="C683" s="35"/>
      <c r="D683" s="47"/>
      <c r="E683" s="47"/>
      <c r="F683" s="47"/>
      <c r="G683" s="47"/>
      <c r="H683" s="47"/>
      <c r="I683" s="47"/>
      <c r="J683" s="47"/>
      <c r="K683" s="47"/>
      <c r="L683" s="47"/>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133"/>
      <c r="BJ683" s="133"/>
      <c r="BK683" s="35"/>
      <c r="BL683" s="266"/>
      <c r="BM683" s="35"/>
      <c r="BN683" s="35"/>
      <c r="BO683" s="35"/>
      <c r="BP683" s="35"/>
      <c r="BQ683" s="35"/>
      <c r="BR683" s="35"/>
      <c r="BS683" s="35"/>
      <c r="BT683" s="35"/>
      <c r="BU683" s="35"/>
      <c r="BV683" s="35"/>
      <c r="BW683" s="35"/>
      <c r="BX683" s="35"/>
      <c r="BY683" s="35"/>
      <c r="BZ683" s="287"/>
      <c r="CA683" s="35"/>
      <c r="CB683" s="35"/>
      <c r="CC683" s="35"/>
      <c r="CD683" s="35"/>
      <c r="CE683" s="35"/>
      <c r="CF683" s="35"/>
      <c r="CG683" s="35"/>
      <c r="CH683" s="35"/>
      <c r="CI683" s="35"/>
      <c r="CJ683" s="35"/>
      <c r="CK683" s="35"/>
      <c r="CL683" s="35"/>
      <c r="CM683" s="35"/>
      <c r="CN683" s="35"/>
      <c r="CO683" s="35"/>
      <c r="CP683" s="35"/>
      <c r="CQ683" s="35"/>
      <c r="CR683" s="35"/>
      <c r="CS683" s="35"/>
      <c r="CT683" s="35"/>
      <c r="CU683" s="35"/>
      <c r="CV683" s="35"/>
      <c r="CW683" s="35"/>
      <c r="CX683" s="35"/>
      <c r="CY683" s="35"/>
      <c r="CZ683" s="35"/>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T683" s="20" t="s">
        <v>1091</v>
      </c>
      <c r="EU683" s="20" t="s">
        <v>1089</v>
      </c>
    </row>
    <row r="684" spans="1:151" ht="12" hidden="1" customHeight="1">
      <c r="A684" s="35"/>
      <c r="B684" s="47"/>
      <c r="C684" s="35"/>
      <c r="D684" s="47"/>
      <c r="E684" s="47"/>
      <c r="F684" s="47"/>
      <c r="G684" s="47"/>
      <c r="H684" s="47"/>
      <c r="I684" s="47"/>
      <c r="J684" s="47"/>
      <c r="K684" s="47"/>
      <c r="L684" s="47"/>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133"/>
      <c r="BJ684" s="133"/>
      <c r="BK684" s="35"/>
      <c r="BL684" s="266"/>
      <c r="BM684" s="35"/>
      <c r="BN684" s="35"/>
      <c r="BO684" s="35"/>
      <c r="BP684" s="35"/>
      <c r="BQ684" s="35"/>
      <c r="BR684" s="35"/>
      <c r="BS684" s="35"/>
      <c r="BT684" s="35"/>
      <c r="BU684" s="35"/>
      <c r="BV684" s="35"/>
      <c r="BW684" s="35"/>
      <c r="BX684" s="35"/>
      <c r="BY684" s="35"/>
      <c r="BZ684" s="287"/>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5"/>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T684" s="20" t="s">
        <v>1092</v>
      </c>
      <c r="EU684" s="20" t="s">
        <v>1090</v>
      </c>
    </row>
    <row r="685" spans="1:151" ht="12" hidden="1" customHeight="1">
      <c r="A685" s="35"/>
      <c r="B685" s="47"/>
      <c r="C685" s="35"/>
      <c r="D685" s="47"/>
      <c r="E685" s="47"/>
      <c r="F685" s="47"/>
      <c r="G685" s="47"/>
      <c r="H685" s="47"/>
      <c r="I685" s="47"/>
      <c r="J685" s="47"/>
      <c r="K685" s="47"/>
      <c r="L685" s="47"/>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133"/>
      <c r="BJ685" s="133"/>
      <c r="BK685" s="35"/>
      <c r="BL685" s="266"/>
      <c r="BM685" s="35"/>
      <c r="BN685" s="35"/>
      <c r="BO685" s="35"/>
      <c r="BP685" s="35"/>
      <c r="BQ685" s="35"/>
      <c r="BR685" s="35"/>
      <c r="BS685" s="35"/>
      <c r="BT685" s="35"/>
      <c r="BU685" s="35"/>
      <c r="BV685" s="35"/>
      <c r="BW685" s="35"/>
      <c r="BX685" s="35"/>
      <c r="BY685" s="35"/>
      <c r="BZ685" s="287"/>
      <c r="CA685" s="35"/>
      <c r="CB685" s="35"/>
      <c r="CC685" s="35"/>
      <c r="CD685" s="35"/>
      <c r="CE685" s="35"/>
      <c r="CF685" s="35"/>
      <c r="CG685" s="35"/>
      <c r="CH685" s="35"/>
      <c r="CI685" s="35"/>
      <c r="CJ685" s="35"/>
      <c r="CK685" s="35"/>
      <c r="CL685" s="35"/>
      <c r="CM685" s="35"/>
      <c r="CN685" s="35"/>
      <c r="CO685" s="35"/>
      <c r="CP685" s="35"/>
      <c r="CQ685" s="35"/>
      <c r="CR685" s="35"/>
      <c r="CS685" s="35"/>
      <c r="CT685" s="35"/>
      <c r="CU685" s="35"/>
      <c r="CV685" s="35"/>
      <c r="CW685" s="35"/>
      <c r="CX685" s="35"/>
      <c r="CY685" s="35"/>
      <c r="CZ685" s="35"/>
      <c r="DA685" s="35"/>
      <c r="DB685" s="35"/>
      <c r="DC685" s="35"/>
      <c r="DD685" s="35"/>
      <c r="DE685" s="35"/>
      <c r="DF685" s="35"/>
      <c r="DG685" s="35"/>
      <c r="DH685" s="35"/>
      <c r="DI685" s="35"/>
      <c r="DJ685" s="35"/>
      <c r="DK685" s="35"/>
      <c r="DL685" s="35"/>
      <c r="DM685" s="35"/>
      <c r="DN685" s="35"/>
      <c r="DO685" s="35"/>
      <c r="DP685" s="35"/>
      <c r="DQ685" s="35"/>
      <c r="DR685" s="35"/>
      <c r="DS685" s="35"/>
      <c r="DT685" s="35"/>
      <c r="DU685" s="35"/>
      <c r="DV685" s="35"/>
      <c r="DW685" s="35"/>
      <c r="DX685" s="35"/>
      <c r="DY685" s="35"/>
      <c r="DZ685" s="35"/>
      <c r="EA685" s="35"/>
      <c r="EB685" s="35"/>
      <c r="EC685" s="35"/>
      <c r="ED685" s="35"/>
      <c r="EE685" s="35"/>
      <c r="EF685" s="35"/>
      <c r="EG685" s="35"/>
      <c r="EH685" s="35"/>
      <c r="EI685" s="35"/>
      <c r="EJ685" s="35"/>
      <c r="EK685" s="35"/>
      <c r="EL685" s="35"/>
      <c r="ET685" s="20" t="s">
        <v>1093</v>
      </c>
      <c r="EU685" s="20" t="s">
        <v>1091</v>
      </c>
    </row>
    <row r="686" spans="1:151" ht="12" hidden="1" customHeight="1">
      <c r="A686" s="35"/>
      <c r="B686" s="47"/>
      <c r="C686" s="35"/>
      <c r="D686" s="47"/>
      <c r="E686" s="47"/>
      <c r="F686" s="47"/>
      <c r="G686" s="47"/>
      <c r="H686" s="47"/>
      <c r="I686" s="47"/>
      <c r="J686" s="47"/>
      <c r="K686" s="47"/>
      <c r="L686" s="47"/>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133"/>
      <c r="BJ686" s="133"/>
      <c r="BK686" s="35"/>
      <c r="BL686" s="266"/>
      <c r="BM686" s="35"/>
      <c r="BN686" s="35"/>
      <c r="BO686" s="35"/>
      <c r="BP686" s="35"/>
      <c r="BQ686" s="35"/>
      <c r="BR686" s="35"/>
      <c r="BS686" s="35"/>
      <c r="BT686" s="35"/>
      <c r="BU686" s="35"/>
      <c r="BV686" s="35"/>
      <c r="BW686" s="35"/>
      <c r="BX686" s="35"/>
      <c r="BY686" s="35"/>
      <c r="BZ686" s="287"/>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T686" s="20" t="s">
        <v>586</v>
      </c>
      <c r="EU686" s="20" t="s">
        <v>1092</v>
      </c>
    </row>
    <row r="687" spans="1:151" ht="12" hidden="1" customHeight="1">
      <c r="A687" s="35"/>
      <c r="B687" s="47"/>
      <c r="C687" s="35"/>
      <c r="D687" s="47"/>
      <c r="E687" s="47"/>
      <c r="F687" s="47"/>
      <c r="G687" s="47"/>
      <c r="H687" s="47"/>
      <c r="I687" s="47"/>
      <c r="J687" s="47"/>
      <c r="K687" s="47"/>
      <c r="L687" s="47"/>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133"/>
      <c r="BJ687" s="133"/>
      <c r="BK687" s="35"/>
      <c r="BL687" s="266"/>
      <c r="BM687" s="35"/>
      <c r="BN687" s="35"/>
      <c r="BO687" s="35"/>
      <c r="BP687" s="35"/>
      <c r="BQ687" s="35"/>
      <c r="BR687" s="35"/>
      <c r="BS687" s="35"/>
      <c r="BT687" s="35"/>
      <c r="BU687" s="35"/>
      <c r="BV687" s="35"/>
      <c r="BW687" s="35"/>
      <c r="BX687" s="35"/>
      <c r="BY687" s="35"/>
      <c r="BZ687" s="287"/>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T687" s="20" t="s">
        <v>1094</v>
      </c>
      <c r="EU687" s="20" t="s">
        <v>1093</v>
      </c>
    </row>
    <row r="688" spans="1:151" ht="12" hidden="1" customHeight="1">
      <c r="A688" s="35"/>
      <c r="B688" s="47"/>
      <c r="C688" s="35"/>
      <c r="D688" s="47"/>
      <c r="E688" s="47"/>
      <c r="F688" s="47"/>
      <c r="G688" s="47"/>
      <c r="H688" s="47"/>
      <c r="I688" s="47"/>
      <c r="J688" s="47"/>
      <c r="K688" s="47"/>
      <c r="L688" s="47"/>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133"/>
      <c r="BJ688" s="133"/>
      <c r="BK688" s="35"/>
      <c r="BL688" s="266"/>
      <c r="BM688" s="35"/>
      <c r="BN688" s="35"/>
      <c r="BO688" s="35"/>
      <c r="BP688" s="35"/>
      <c r="BQ688" s="35"/>
      <c r="BR688" s="35"/>
      <c r="BS688" s="35"/>
      <c r="BT688" s="35"/>
      <c r="BU688" s="35"/>
      <c r="BV688" s="35"/>
      <c r="BW688" s="35"/>
      <c r="BX688" s="35"/>
      <c r="BY688" s="35"/>
      <c r="BZ688" s="287"/>
      <c r="CA688" s="35"/>
      <c r="CB688" s="35"/>
      <c r="CC688" s="35"/>
      <c r="CD688" s="35"/>
      <c r="CE688" s="35"/>
      <c r="CF688" s="35"/>
      <c r="CG688" s="35"/>
      <c r="CH688" s="35"/>
      <c r="CI688" s="35"/>
      <c r="CJ688" s="35"/>
      <c r="CK688" s="35"/>
      <c r="CL688" s="35"/>
      <c r="CM688" s="35"/>
      <c r="CN688" s="35"/>
      <c r="CO688" s="35"/>
      <c r="CP688" s="35"/>
      <c r="CQ688" s="35"/>
      <c r="CR688" s="35"/>
      <c r="CS688" s="35"/>
      <c r="CT688" s="35"/>
      <c r="CU688" s="35"/>
      <c r="CV688" s="35"/>
      <c r="CW688" s="35"/>
      <c r="CX688" s="35"/>
      <c r="CY688" s="35"/>
      <c r="CZ688" s="35"/>
      <c r="DA688" s="35"/>
      <c r="DB688" s="35"/>
      <c r="DC688" s="35"/>
      <c r="DD688" s="35"/>
      <c r="DE688" s="35"/>
      <c r="DF688" s="35"/>
      <c r="DG688" s="35"/>
      <c r="DH688" s="35"/>
      <c r="DI688" s="35"/>
      <c r="DJ688" s="35"/>
      <c r="DK688" s="35"/>
      <c r="DL688" s="35"/>
      <c r="DM688" s="35"/>
      <c r="DN688" s="35"/>
      <c r="DO688" s="35"/>
      <c r="DP688" s="35"/>
      <c r="DQ688" s="35"/>
      <c r="DR688" s="35"/>
      <c r="DS688" s="35"/>
      <c r="DT688" s="35"/>
      <c r="DU688" s="35"/>
      <c r="DV688" s="35"/>
      <c r="DW688" s="35"/>
      <c r="DX688" s="35"/>
      <c r="DY688" s="35"/>
      <c r="DZ688" s="35"/>
      <c r="EA688" s="35"/>
      <c r="EB688" s="35"/>
      <c r="EC688" s="35"/>
      <c r="ED688" s="35"/>
      <c r="EE688" s="35"/>
      <c r="EF688" s="35"/>
      <c r="EG688" s="35"/>
      <c r="EH688" s="35"/>
      <c r="EI688" s="35"/>
      <c r="EJ688" s="35"/>
      <c r="EK688" s="35"/>
      <c r="EL688" s="35"/>
      <c r="ET688" s="20" t="s">
        <v>1095</v>
      </c>
      <c r="EU688" s="20" t="s">
        <v>586</v>
      </c>
    </row>
    <row r="689" spans="1:151" ht="12" hidden="1" customHeight="1">
      <c r="A689" s="35"/>
      <c r="B689" s="47"/>
      <c r="C689" s="35"/>
      <c r="D689" s="47"/>
      <c r="E689" s="47"/>
      <c r="F689" s="47"/>
      <c r="G689" s="47"/>
      <c r="H689" s="47"/>
      <c r="I689" s="47"/>
      <c r="J689" s="47"/>
      <c r="K689" s="47"/>
      <c r="L689" s="47"/>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133"/>
      <c r="BJ689" s="133"/>
      <c r="BK689" s="35"/>
      <c r="BL689" s="266"/>
      <c r="BM689" s="35"/>
      <c r="BN689" s="35"/>
      <c r="BO689" s="35"/>
      <c r="BP689" s="35"/>
      <c r="BQ689" s="35"/>
      <c r="BR689" s="35"/>
      <c r="BS689" s="35"/>
      <c r="BT689" s="35"/>
      <c r="BU689" s="35"/>
      <c r="BV689" s="35"/>
      <c r="BW689" s="35"/>
      <c r="BX689" s="35"/>
      <c r="BY689" s="35"/>
      <c r="BZ689" s="287"/>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T689" s="20" t="s">
        <v>1096</v>
      </c>
      <c r="EU689" s="20" t="s">
        <v>1094</v>
      </c>
    </row>
    <row r="690" spans="1:151" ht="12" hidden="1" customHeight="1">
      <c r="A690" s="35"/>
      <c r="B690" s="47"/>
      <c r="C690" s="35"/>
      <c r="D690" s="47"/>
      <c r="E690" s="47"/>
      <c r="F690" s="47"/>
      <c r="G690" s="47"/>
      <c r="H690" s="47"/>
      <c r="I690" s="47"/>
      <c r="J690" s="47"/>
      <c r="K690" s="47"/>
      <c r="L690" s="47"/>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133"/>
      <c r="BJ690" s="133"/>
      <c r="BK690" s="35"/>
      <c r="BL690" s="266"/>
      <c r="BM690" s="35"/>
      <c r="BN690" s="35"/>
      <c r="BO690" s="35"/>
      <c r="BP690" s="35"/>
      <c r="BQ690" s="35"/>
      <c r="BR690" s="35"/>
      <c r="BS690" s="35"/>
      <c r="BT690" s="35"/>
      <c r="BU690" s="35"/>
      <c r="BV690" s="35"/>
      <c r="BW690" s="35"/>
      <c r="BX690" s="35"/>
      <c r="BY690" s="35"/>
      <c r="BZ690" s="287"/>
      <c r="CA690" s="35"/>
      <c r="CB690" s="35"/>
      <c r="CC690" s="35"/>
      <c r="CD690" s="35"/>
      <c r="CE690" s="35"/>
      <c r="CF690" s="35"/>
      <c r="CG690" s="35"/>
      <c r="CH690" s="35"/>
      <c r="CI690" s="35"/>
      <c r="CJ690" s="35"/>
      <c r="CK690" s="35"/>
      <c r="CL690" s="35"/>
      <c r="CM690" s="35"/>
      <c r="CN690" s="35"/>
      <c r="CO690" s="35"/>
      <c r="CP690" s="35"/>
      <c r="CQ690" s="35"/>
      <c r="CR690" s="35"/>
      <c r="CS690" s="35"/>
      <c r="CT690" s="35"/>
      <c r="CU690" s="35"/>
      <c r="CV690" s="35"/>
      <c r="CW690" s="35"/>
      <c r="CX690" s="35"/>
      <c r="CY690" s="35"/>
      <c r="CZ690" s="35"/>
      <c r="DA690" s="35"/>
      <c r="DB690" s="35"/>
      <c r="DC690" s="35"/>
      <c r="DD690" s="35"/>
      <c r="DE690" s="35"/>
      <c r="DF690" s="35"/>
      <c r="DG690" s="35"/>
      <c r="DH690" s="35"/>
      <c r="DI690" s="35"/>
      <c r="DJ690" s="35"/>
      <c r="DK690" s="35"/>
      <c r="DL690" s="35"/>
      <c r="DM690" s="35"/>
      <c r="DN690" s="35"/>
      <c r="DO690" s="35"/>
      <c r="DP690" s="35"/>
      <c r="DQ690" s="35"/>
      <c r="DR690" s="35"/>
      <c r="DS690" s="35"/>
      <c r="DT690" s="35"/>
      <c r="DU690" s="35"/>
      <c r="DV690" s="35"/>
      <c r="DW690" s="35"/>
      <c r="DX690" s="35"/>
      <c r="DY690" s="35"/>
      <c r="DZ690" s="35"/>
      <c r="EA690" s="35"/>
      <c r="EB690" s="35"/>
      <c r="EC690" s="35"/>
      <c r="ED690" s="35"/>
      <c r="EE690" s="35"/>
      <c r="EF690" s="35"/>
      <c r="EG690" s="35"/>
      <c r="EH690" s="35"/>
      <c r="EI690" s="35"/>
      <c r="EJ690" s="35"/>
      <c r="EK690" s="35"/>
      <c r="EL690" s="35"/>
      <c r="ET690" s="20" t="s">
        <v>1097</v>
      </c>
      <c r="EU690" s="20" t="s">
        <v>1095</v>
      </c>
    </row>
    <row r="691" spans="1:151" ht="12" hidden="1" customHeight="1">
      <c r="A691" s="35"/>
      <c r="B691" s="47"/>
      <c r="C691" s="35"/>
      <c r="D691" s="47"/>
      <c r="E691" s="47"/>
      <c r="F691" s="47"/>
      <c r="G691" s="47"/>
      <c r="H691" s="47"/>
      <c r="I691" s="47"/>
      <c r="J691" s="47"/>
      <c r="K691" s="47"/>
      <c r="L691" s="47"/>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133"/>
      <c r="BJ691" s="133"/>
      <c r="BK691" s="35"/>
      <c r="BL691" s="266"/>
      <c r="BM691" s="35"/>
      <c r="BN691" s="35"/>
      <c r="BO691" s="35"/>
      <c r="BP691" s="35"/>
      <c r="BQ691" s="35"/>
      <c r="BR691" s="35"/>
      <c r="BS691" s="35"/>
      <c r="BT691" s="35"/>
      <c r="BU691" s="35"/>
      <c r="BV691" s="35"/>
      <c r="BW691" s="35"/>
      <c r="BX691" s="35"/>
      <c r="BY691" s="35"/>
      <c r="BZ691" s="287"/>
      <c r="CA691" s="35"/>
      <c r="CB691" s="35"/>
      <c r="CC691" s="35"/>
      <c r="CD691" s="35"/>
      <c r="CE691" s="35"/>
      <c r="CF691" s="35"/>
      <c r="CG691" s="35"/>
      <c r="CH691" s="35"/>
      <c r="CI691" s="35"/>
      <c r="CJ691" s="35"/>
      <c r="CK691" s="35"/>
      <c r="CL691" s="35"/>
      <c r="CM691" s="35"/>
      <c r="CN691" s="35"/>
      <c r="CO691" s="35"/>
      <c r="CP691" s="35"/>
      <c r="CQ691" s="35"/>
      <c r="CR691" s="35"/>
      <c r="CS691" s="35"/>
      <c r="CT691" s="35"/>
      <c r="CU691" s="35"/>
      <c r="CV691" s="35"/>
      <c r="CW691" s="35"/>
      <c r="CX691" s="35"/>
      <c r="CY691" s="35"/>
      <c r="CZ691" s="35"/>
      <c r="DA691" s="35"/>
      <c r="DB691" s="35"/>
      <c r="DC691" s="35"/>
      <c r="DD691" s="35"/>
      <c r="DE691" s="35"/>
      <c r="DF691" s="35"/>
      <c r="DG691" s="35"/>
      <c r="DH691" s="35"/>
      <c r="DI691" s="35"/>
      <c r="DJ691" s="35"/>
      <c r="DK691" s="35"/>
      <c r="DL691" s="35"/>
      <c r="DM691" s="35"/>
      <c r="DN691" s="35"/>
      <c r="DO691" s="35"/>
      <c r="DP691" s="35"/>
      <c r="DQ691" s="35"/>
      <c r="DR691" s="35"/>
      <c r="DS691" s="35"/>
      <c r="DT691" s="35"/>
      <c r="DU691" s="35"/>
      <c r="DV691" s="35"/>
      <c r="DW691" s="35"/>
      <c r="DX691" s="35"/>
      <c r="DY691" s="35"/>
      <c r="DZ691" s="35"/>
      <c r="EA691" s="35"/>
      <c r="EB691" s="35"/>
      <c r="EC691" s="35"/>
      <c r="ED691" s="35"/>
      <c r="EE691" s="35"/>
      <c r="EF691" s="35"/>
      <c r="EG691" s="35"/>
      <c r="EH691" s="35"/>
      <c r="EI691" s="35"/>
      <c r="EJ691" s="35"/>
      <c r="EK691" s="35"/>
      <c r="EL691" s="35"/>
      <c r="ET691" s="20" t="s">
        <v>1098</v>
      </c>
      <c r="EU691" s="20" t="s">
        <v>1096</v>
      </c>
    </row>
    <row r="692" spans="1:151" ht="12" hidden="1" customHeight="1">
      <c r="A692" s="35"/>
      <c r="B692" s="47"/>
      <c r="C692" s="35"/>
      <c r="D692" s="47"/>
      <c r="E692" s="47"/>
      <c r="F692" s="47"/>
      <c r="G692" s="47"/>
      <c r="H692" s="47"/>
      <c r="I692" s="47"/>
      <c r="J692" s="47"/>
      <c r="K692" s="47"/>
      <c r="L692" s="47"/>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133"/>
      <c r="BJ692" s="133"/>
      <c r="BK692" s="35"/>
      <c r="BL692" s="266"/>
      <c r="BM692" s="35"/>
      <c r="BN692" s="35"/>
      <c r="BO692" s="35"/>
      <c r="BP692" s="35"/>
      <c r="BQ692" s="35"/>
      <c r="BR692" s="35"/>
      <c r="BS692" s="35"/>
      <c r="BT692" s="35"/>
      <c r="BU692" s="35"/>
      <c r="BV692" s="35"/>
      <c r="BW692" s="35"/>
      <c r="BX692" s="35"/>
      <c r="BY692" s="35"/>
      <c r="BZ692" s="287"/>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T692" s="20" t="s">
        <v>1099</v>
      </c>
      <c r="EU692" s="20" t="s">
        <v>1097</v>
      </c>
    </row>
    <row r="693" spans="1:151" ht="12" hidden="1" customHeight="1">
      <c r="A693" s="35"/>
      <c r="B693" s="47"/>
      <c r="C693" s="35"/>
      <c r="D693" s="47"/>
      <c r="E693" s="47"/>
      <c r="F693" s="47"/>
      <c r="G693" s="47"/>
      <c r="H693" s="47"/>
      <c r="I693" s="47"/>
      <c r="J693" s="47"/>
      <c r="K693" s="47"/>
      <c r="L693" s="47"/>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133"/>
      <c r="BJ693" s="133"/>
      <c r="BK693" s="35"/>
      <c r="BL693" s="266"/>
      <c r="BM693" s="35"/>
      <c r="BN693" s="35"/>
      <c r="BO693" s="35"/>
      <c r="BP693" s="35"/>
      <c r="BQ693" s="35"/>
      <c r="BR693" s="35"/>
      <c r="BS693" s="35"/>
      <c r="BT693" s="35"/>
      <c r="BU693" s="35"/>
      <c r="BV693" s="35"/>
      <c r="BW693" s="35"/>
      <c r="BX693" s="35"/>
      <c r="BY693" s="35"/>
      <c r="BZ693" s="287"/>
      <c r="CA693" s="35"/>
      <c r="CB693" s="35"/>
      <c r="CC693" s="35"/>
      <c r="CD693" s="35"/>
      <c r="CE693" s="35"/>
      <c r="CF693" s="35"/>
      <c r="CG693" s="35"/>
      <c r="CH693" s="35"/>
      <c r="CI693" s="35"/>
      <c r="CJ693" s="35"/>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T693" s="20" t="s">
        <v>1100</v>
      </c>
      <c r="EU693" s="20" t="s">
        <v>1098</v>
      </c>
    </row>
    <row r="694" spans="1:151" ht="12" hidden="1" customHeight="1">
      <c r="A694" s="35"/>
      <c r="B694" s="47"/>
      <c r="C694" s="35"/>
      <c r="D694" s="47"/>
      <c r="E694" s="47"/>
      <c r="F694" s="47"/>
      <c r="G694" s="47"/>
      <c r="H694" s="47"/>
      <c r="I694" s="47"/>
      <c r="J694" s="47"/>
      <c r="K694" s="47"/>
      <c r="L694" s="47"/>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133"/>
      <c r="BJ694" s="133"/>
      <c r="BK694" s="35"/>
      <c r="BL694" s="266"/>
      <c r="BM694" s="35"/>
      <c r="BN694" s="35"/>
      <c r="BO694" s="35"/>
      <c r="BP694" s="35"/>
      <c r="BQ694" s="35"/>
      <c r="BR694" s="35"/>
      <c r="BS694" s="35"/>
      <c r="BT694" s="35"/>
      <c r="BU694" s="35"/>
      <c r="BV694" s="35"/>
      <c r="BW694" s="35"/>
      <c r="BX694" s="35"/>
      <c r="BY694" s="35"/>
      <c r="BZ694" s="287"/>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T694" s="20" t="s">
        <v>1101</v>
      </c>
      <c r="EU694" s="20" t="s">
        <v>1099</v>
      </c>
    </row>
    <row r="695" spans="1:151" ht="12" hidden="1" customHeight="1">
      <c r="A695" s="35"/>
      <c r="B695" s="47"/>
      <c r="C695" s="35"/>
      <c r="D695" s="47"/>
      <c r="E695" s="47"/>
      <c r="F695" s="47"/>
      <c r="G695" s="47"/>
      <c r="H695" s="47"/>
      <c r="I695" s="47"/>
      <c r="J695" s="47"/>
      <c r="K695" s="47"/>
      <c r="L695" s="47"/>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133"/>
      <c r="BJ695" s="133"/>
      <c r="BK695" s="35"/>
      <c r="BL695" s="266"/>
      <c r="BM695" s="35"/>
      <c r="BN695" s="35"/>
      <c r="BO695" s="35"/>
      <c r="BP695" s="35"/>
      <c r="BQ695" s="35"/>
      <c r="BR695" s="35"/>
      <c r="BS695" s="35"/>
      <c r="BT695" s="35"/>
      <c r="BU695" s="35"/>
      <c r="BV695" s="35"/>
      <c r="BW695" s="35"/>
      <c r="BX695" s="35"/>
      <c r="BY695" s="35"/>
      <c r="BZ695" s="287"/>
      <c r="CA695" s="35"/>
      <c r="CB695" s="35"/>
      <c r="CC695" s="35"/>
      <c r="CD695" s="35"/>
      <c r="CE695" s="35"/>
      <c r="CF695" s="35"/>
      <c r="CG695" s="35"/>
      <c r="CH695" s="35"/>
      <c r="CI695" s="35"/>
      <c r="CJ695" s="35"/>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c r="DU695" s="35"/>
      <c r="DV695" s="35"/>
      <c r="DW695" s="35"/>
      <c r="DX695" s="35"/>
      <c r="DY695" s="35"/>
      <c r="DZ695" s="35"/>
      <c r="EA695" s="35"/>
      <c r="EB695" s="35"/>
      <c r="EC695" s="35"/>
      <c r="ED695" s="35"/>
      <c r="EE695" s="35"/>
      <c r="EF695" s="35"/>
      <c r="EG695" s="35"/>
      <c r="EH695" s="35"/>
      <c r="EI695" s="35"/>
      <c r="EJ695" s="35"/>
      <c r="EK695" s="35"/>
      <c r="EL695" s="35"/>
      <c r="ET695" s="20" t="s">
        <v>1102</v>
      </c>
      <c r="EU695" s="20" t="s">
        <v>1100</v>
      </c>
    </row>
    <row r="696" spans="1:151" ht="12" hidden="1" customHeight="1">
      <c r="A696" s="35"/>
      <c r="B696" s="47"/>
      <c r="C696" s="35"/>
      <c r="D696" s="47"/>
      <c r="E696" s="47"/>
      <c r="F696" s="47"/>
      <c r="G696" s="47"/>
      <c r="H696" s="47"/>
      <c r="I696" s="47"/>
      <c r="J696" s="47"/>
      <c r="K696" s="47"/>
      <c r="L696" s="47"/>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133"/>
      <c r="BJ696" s="133"/>
      <c r="BK696" s="35"/>
      <c r="BL696" s="266"/>
      <c r="BM696" s="35"/>
      <c r="BN696" s="35"/>
      <c r="BO696" s="35"/>
      <c r="BP696" s="35"/>
      <c r="BQ696" s="35"/>
      <c r="BR696" s="35"/>
      <c r="BS696" s="35"/>
      <c r="BT696" s="35"/>
      <c r="BU696" s="35"/>
      <c r="BV696" s="35"/>
      <c r="BW696" s="35"/>
      <c r="BX696" s="35"/>
      <c r="BY696" s="35"/>
      <c r="BZ696" s="287"/>
      <c r="CA696" s="35"/>
      <c r="CB696" s="35"/>
      <c r="CC696" s="35"/>
      <c r="CD696" s="35"/>
      <c r="CE696" s="35"/>
      <c r="CF696" s="35"/>
      <c r="CG696" s="35"/>
      <c r="CH696" s="35"/>
      <c r="CI696" s="35"/>
      <c r="CJ696" s="35"/>
      <c r="CK696" s="35"/>
      <c r="CL696" s="35"/>
      <c r="CM696" s="35"/>
      <c r="CN696" s="35"/>
      <c r="CO696" s="35"/>
      <c r="CP696" s="35"/>
      <c r="CQ696" s="35"/>
      <c r="CR696" s="35"/>
      <c r="CS696" s="35"/>
      <c r="CT696" s="35"/>
      <c r="CU696" s="35"/>
      <c r="CV696" s="35"/>
      <c r="CW696" s="35"/>
      <c r="CX696" s="35"/>
      <c r="CY696" s="35"/>
      <c r="CZ696" s="35"/>
      <c r="DA696" s="35"/>
      <c r="DB696" s="35"/>
      <c r="DC696" s="35"/>
      <c r="DD696" s="35"/>
      <c r="DE696" s="35"/>
      <c r="DF696" s="35"/>
      <c r="DG696" s="35"/>
      <c r="DH696" s="35"/>
      <c r="DI696" s="35"/>
      <c r="DJ696" s="35"/>
      <c r="DK696" s="35"/>
      <c r="DL696" s="35"/>
      <c r="DM696" s="35"/>
      <c r="DN696" s="35"/>
      <c r="DO696" s="35"/>
      <c r="DP696" s="35"/>
      <c r="DQ696" s="35"/>
      <c r="DR696" s="35"/>
      <c r="DS696" s="35"/>
      <c r="DT696" s="35"/>
      <c r="DU696" s="35"/>
      <c r="DV696" s="35"/>
      <c r="DW696" s="35"/>
      <c r="DX696" s="35"/>
      <c r="DY696" s="35"/>
      <c r="DZ696" s="35"/>
      <c r="EA696" s="35"/>
      <c r="EB696" s="35"/>
      <c r="EC696" s="35"/>
      <c r="ED696" s="35"/>
      <c r="EE696" s="35"/>
      <c r="EF696" s="35"/>
      <c r="EG696" s="35"/>
      <c r="EH696" s="35"/>
      <c r="EI696" s="35"/>
      <c r="EJ696" s="35"/>
      <c r="EK696" s="35"/>
      <c r="EL696" s="35"/>
      <c r="ET696" s="20" t="s">
        <v>1103</v>
      </c>
      <c r="EU696" s="20" t="s">
        <v>1101</v>
      </c>
    </row>
    <row r="697" spans="1:151" ht="12" hidden="1" customHeight="1">
      <c r="A697" s="35"/>
      <c r="B697" s="47"/>
      <c r="C697" s="35"/>
      <c r="D697" s="47"/>
      <c r="E697" s="47"/>
      <c r="F697" s="47"/>
      <c r="G697" s="47"/>
      <c r="H697" s="47"/>
      <c r="I697" s="47"/>
      <c r="J697" s="47"/>
      <c r="K697" s="47"/>
      <c r="L697" s="47"/>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133"/>
      <c r="BJ697" s="133"/>
      <c r="BK697" s="35"/>
      <c r="BL697" s="266"/>
      <c r="BM697" s="35"/>
      <c r="BN697" s="35"/>
      <c r="BO697" s="35"/>
      <c r="BP697" s="35"/>
      <c r="BQ697" s="35"/>
      <c r="BR697" s="35"/>
      <c r="BS697" s="35"/>
      <c r="BT697" s="35"/>
      <c r="BU697" s="35"/>
      <c r="BV697" s="35"/>
      <c r="BW697" s="35"/>
      <c r="BX697" s="35"/>
      <c r="BY697" s="35"/>
      <c r="BZ697" s="287"/>
      <c r="CA697" s="35"/>
      <c r="CB697" s="35"/>
      <c r="CC697" s="35"/>
      <c r="CD697" s="35"/>
      <c r="CE697" s="35"/>
      <c r="CF697" s="35"/>
      <c r="CG697" s="35"/>
      <c r="CH697" s="35"/>
      <c r="CI697" s="35"/>
      <c r="CJ697" s="35"/>
      <c r="CK697" s="35"/>
      <c r="CL697" s="35"/>
      <c r="CM697" s="35"/>
      <c r="CN697" s="35"/>
      <c r="CO697" s="35"/>
      <c r="CP697" s="35"/>
      <c r="CQ697" s="35"/>
      <c r="CR697" s="35"/>
      <c r="CS697" s="35"/>
      <c r="CT697" s="35"/>
      <c r="CU697" s="35"/>
      <c r="CV697" s="35"/>
      <c r="CW697" s="35"/>
      <c r="CX697" s="35"/>
      <c r="CY697" s="35"/>
      <c r="CZ697" s="35"/>
      <c r="DA697" s="35"/>
      <c r="DB697" s="35"/>
      <c r="DC697" s="35"/>
      <c r="DD697" s="35"/>
      <c r="DE697" s="35"/>
      <c r="DF697" s="35"/>
      <c r="DG697" s="35"/>
      <c r="DH697" s="35"/>
      <c r="DI697" s="35"/>
      <c r="DJ697" s="35"/>
      <c r="DK697" s="35"/>
      <c r="DL697" s="35"/>
      <c r="DM697" s="35"/>
      <c r="DN697" s="35"/>
      <c r="DO697" s="35"/>
      <c r="DP697" s="35"/>
      <c r="DQ697" s="35"/>
      <c r="DR697" s="35"/>
      <c r="DS697" s="35"/>
      <c r="DT697" s="35"/>
      <c r="DU697" s="35"/>
      <c r="DV697" s="35"/>
      <c r="DW697" s="35"/>
      <c r="DX697" s="35"/>
      <c r="DY697" s="35"/>
      <c r="DZ697" s="35"/>
      <c r="EA697" s="35"/>
      <c r="EB697" s="35"/>
      <c r="EC697" s="35"/>
      <c r="ED697" s="35"/>
      <c r="EE697" s="35"/>
      <c r="EF697" s="35"/>
      <c r="EG697" s="35"/>
      <c r="EH697" s="35"/>
      <c r="EI697" s="35"/>
      <c r="EJ697" s="35"/>
      <c r="EK697" s="35"/>
      <c r="EL697" s="35"/>
      <c r="ET697" s="20" t="s">
        <v>1104</v>
      </c>
      <c r="EU697" s="20" t="s">
        <v>1102</v>
      </c>
    </row>
    <row r="698" spans="1:151" ht="12" hidden="1" customHeight="1">
      <c r="A698" s="35"/>
      <c r="B698" s="47"/>
      <c r="C698" s="35"/>
      <c r="D698" s="47"/>
      <c r="E698" s="47"/>
      <c r="F698" s="47"/>
      <c r="G698" s="47"/>
      <c r="H698" s="47"/>
      <c r="I698" s="47"/>
      <c r="J698" s="47"/>
      <c r="K698" s="47"/>
      <c r="L698" s="47"/>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133"/>
      <c r="BJ698" s="133"/>
      <c r="BK698" s="35"/>
      <c r="BL698" s="266"/>
      <c r="BM698" s="35"/>
      <c r="BN698" s="35"/>
      <c r="BO698" s="35"/>
      <c r="BP698" s="35"/>
      <c r="BQ698" s="35"/>
      <c r="BR698" s="35"/>
      <c r="BS698" s="35"/>
      <c r="BT698" s="35"/>
      <c r="BU698" s="35"/>
      <c r="BV698" s="35"/>
      <c r="BW698" s="35"/>
      <c r="BX698" s="35"/>
      <c r="BY698" s="35"/>
      <c r="BZ698" s="287"/>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5"/>
      <c r="EJ698" s="35"/>
      <c r="EK698" s="35"/>
      <c r="EL698" s="35"/>
      <c r="ET698" s="20" t="s">
        <v>1105</v>
      </c>
      <c r="EU698" s="20" t="s">
        <v>1103</v>
      </c>
    </row>
    <row r="699" spans="1:151" ht="12" hidden="1" customHeight="1">
      <c r="A699" s="35"/>
      <c r="B699" s="47"/>
      <c r="C699" s="35"/>
      <c r="D699" s="47"/>
      <c r="E699" s="47"/>
      <c r="F699" s="47"/>
      <c r="G699" s="47"/>
      <c r="H699" s="47"/>
      <c r="I699" s="47"/>
      <c r="J699" s="47"/>
      <c r="K699" s="47"/>
      <c r="L699" s="47"/>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133"/>
      <c r="BJ699" s="133"/>
      <c r="BK699" s="35"/>
      <c r="BL699" s="266"/>
      <c r="BM699" s="35"/>
      <c r="BN699" s="35"/>
      <c r="BO699" s="35"/>
      <c r="BP699" s="35"/>
      <c r="BQ699" s="35"/>
      <c r="BR699" s="35"/>
      <c r="BS699" s="35"/>
      <c r="BT699" s="35"/>
      <c r="BU699" s="35"/>
      <c r="BV699" s="35"/>
      <c r="BW699" s="35"/>
      <c r="BX699" s="35"/>
      <c r="BY699" s="35"/>
      <c r="BZ699" s="287"/>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5"/>
      <c r="EK699" s="35"/>
      <c r="EL699" s="35"/>
      <c r="ET699" s="20" t="s">
        <v>1106</v>
      </c>
      <c r="EU699" s="20" t="s">
        <v>1104</v>
      </c>
    </row>
    <row r="700" spans="1:151" ht="12" hidden="1" customHeight="1">
      <c r="A700" s="35"/>
      <c r="B700" s="47"/>
      <c r="C700" s="35"/>
      <c r="D700" s="47"/>
      <c r="E700" s="47"/>
      <c r="F700" s="47"/>
      <c r="G700" s="47"/>
      <c r="H700" s="47"/>
      <c r="I700" s="47"/>
      <c r="J700" s="47"/>
      <c r="K700" s="47"/>
      <c r="L700" s="47"/>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133"/>
      <c r="BJ700" s="133"/>
      <c r="BK700" s="35"/>
      <c r="BL700" s="266"/>
      <c r="BM700" s="35"/>
      <c r="BN700" s="35"/>
      <c r="BO700" s="35"/>
      <c r="BP700" s="35"/>
      <c r="BQ700" s="35"/>
      <c r="BR700" s="35"/>
      <c r="BS700" s="35"/>
      <c r="BT700" s="35"/>
      <c r="BU700" s="35"/>
      <c r="BV700" s="35"/>
      <c r="BW700" s="35"/>
      <c r="BX700" s="35"/>
      <c r="BY700" s="35"/>
      <c r="BZ700" s="287"/>
      <c r="CA700" s="35"/>
      <c r="CB700" s="35"/>
      <c r="CC700" s="35"/>
      <c r="CD700" s="35"/>
      <c r="CE700" s="35"/>
      <c r="CF700" s="35"/>
      <c r="CG700" s="35"/>
      <c r="CH700" s="35"/>
      <c r="CI700" s="35"/>
      <c r="CJ700" s="35"/>
      <c r="CK700" s="35"/>
      <c r="CL700" s="35"/>
      <c r="CM700" s="35"/>
      <c r="CN700" s="35"/>
      <c r="CO700" s="35"/>
      <c r="CP700" s="35"/>
      <c r="CQ700" s="35"/>
      <c r="CR700" s="35"/>
      <c r="CS700" s="35"/>
      <c r="CT700" s="35"/>
      <c r="CU700" s="35"/>
      <c r="CV700" s="35"/>
      <c r="CW700" s="35"/>
      <c r="CX700" s="35"/>
      <c r="CY700" s="35"/>
      <c r="CZ700" s="35"/>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T700" s="20" t="s">
        <v>1107</v>
      </c>
      <c r="EU700" s="20" t="s">
        <v>1105</v>
      </c>
    </row>
    <row r="701" spans="1:151" ht="12" hidden="1" customHeight="1">
      <c r="A701" s="35"/>
      <c r="B701" s="47"/>
      <c r="C701" s="35"/>
      <c r="D701" s="47"/>
      <c r="E701" s="47"/>
      <c r="F701" s="47"/>
      <c r="G701" s="47"/>
      <c r="H701" s="47"/>
      <c r="I701" s="47"/>
      <c r="J701" s="47"/>
      <c r="K701" s="47"/>
      <c r="L701" s="47"/>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133"/>
      <c r="BJ701" s="133"/>
      <c r="BK701" s="35"/>
      <c r="BL701" s="266"/>
      <c r="BM701" s="35"/>
      <c r="BN701" s="35"/>
      <c r="BO701" s="35"/>
      <c r="BP701" s="35"/>
      <c r="BQ701" s="35"/>
      <c r="BR701" s="35"/>
      <c r="BS701" s="35"/>
      <c r="BT701" s="35"/>
      <c r="BU701" s="35"/>
      <c r="BV701" s="35"/>
      <c r="BW701" s="35"/>
      <c r="BX701" s="35"/>
      <c r="BY701" s="35"/>
      <c r="BZ701" s="287"/>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T701" s="20" t="s">
        <v>1108</v>
      </c>
      <c r="EU701" s="20" t="s">
        <v>1106</v>
      </c>
    </row>
    <row r="702" spans="1:151" ht="12" hidden="1" customHeight="1">
      <c r="A702" s="35"/>
      <c r="B702" s="47"/>
      <c r="C702" s="35"/>
      <c r="D702" s="47"/>
      <c r="E702" s="47"/>
      <c r="F702" s="47"/>
      <c r="G702" s="47"/>
      <c r="H702" s="47"/>
      <c r="I702" s="47"/>
      <c r="J702" s="47"/>
      <c r="K702" s="47"/>
      <c r="L702" s="47"/>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133"/>
      <c r="BJ702" s="133"/>
      <c r="BK702" s="35"/>
      <c r="BL702" s="266"/>
      <c r="BM702" s="35"/>
      <c r="BN702" s="35"/>
      <c r="BO702" s="35"/>
      <c r="BP702" s="35"/>
      <c r="BQ702" s="35"/>
      <c r="BR702" s="35"/>
      <c r="BS702" s="35"/>
      <c r="BT702" s="35"/>
      <c r="BU702" s="35"/>
      <c r="BV702" s="35"/>
      <c r="BW702" s="35"/>
      <c r="BX702" s="35"/>
      <c r="BY702" s="35"/>
      <c r="BZ702" s="287"/>
      <c r="CA702" s="35"/>
      <c r="CB702" s="35"/>
      <c r="CC702" s="35"/>
      <c r="CD702" s="35"/>
      <c r="CE702" s="35"/>
      <c r="CF702" s="35"/>
      <c r="CG702" s="35"/>
      <c r="CH702" s="35"/>
      <c r="CI702" s="35"/>
      <c r="CJ702" s="35"/>
      <c r="CK702" s="35"/>
      <c r="CL702" s="35"/>
      <c r="CM702" s="35"/>
      <c r="CN702" s="35"/>
      <c r="CO702" s="35"/>
      <c r="CP702" s="35"/>
      <c r="CQ702" s="35"/>
      <c r="CR702" s="35"/>
      <c r="CS702" s="35"/>
      <c r="CT702" s="35"/>
      <c r="CU702" s="35"/>
      <c r="CV702" s="35"/>
      <c r="CW702" s="35"/>
      <c r="CX702" s="35"/>
      <c r="CY702" s="35"/>
      <c r="CZ702" s="35"/>
      <c r="DA702" s="35"/>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c r="EK702" s="35"/>
      <c r="EL702" s="35"/>
      <c r="ET702" s="20" t="s">
        <v>1109</v>
      </c>
      <c r="EU702" s="20" t="s">
        <v>1107</v>
      </c>
    </row>
    <row r="703" spans="1:151" ht="12" hidden="1" customHeight="1">
      <c r="A703" s="35"/>
      <c r="B703" s="47"/>
      <c r="C703" s="35"/>
      <c r="D703" s="47"/>
      <c r="E703" s="47"/>
      <c r="F703" s="47"/>
      <c r="G703" s="47"/>
      <c r="H703" s="47"/>
      <c r="I703" s="47"/>
      <c r="J703" s="47"/>
      <c r="K703" s="47"/>
      <c r="L703" s="47"/>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133"/>
      <c r="BJ703" s="133"/>
      <c r="BK703" s="35"/>
      <c r="BL703" s="266"/>
      <c r="BM703" s="35"/>
      <c r="BN703" s="35"/>
      <c r="BO703" s="35"/>
      <c r="BP703" s="35"/>
      <c r="BQ703" s="35"/>
      <c r="BR703" s="35"/>
      <c r="BS703" s="35"/>
      <c r="BT703" s="35"/>
      <c r="BU703" s="35"/>
      <c r="BV703" s="35"/>
      <c r="BW703" s="35"/>
      <c r="BX703" s="35"/>
      <c r="BY703" s="35"/>
      <c r="BZ703" s="287"/>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T703" s="20" t="s">
        <v>1110</v>
      </c>
      <c r="EU703" s="20" t="s">
        <v>1108</v>
      </c>
    </row>
    <row r="704" spans="1:151" ht="12" hidden="1" customHeight="1">
      <c r="A704" s="35"/>
      <c r="B704" s="47"/>
      <c r="C704" s="35"/>
      <c r="D704" s="47"/>
      <c r="E704" s="47"/>
      <c r="F704" s="47"/>
      <c r="G704" s="47"/>
      <c r="H704" s="47"/>
      <c r="I704" s="47"/>
      <c r="J704" s="47"/>
      <c r="K704" s="47"/>
      <c r="L704" s="47"/>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133"/>
      <c r="BJ704" s="133"/>
      <c r="BK704" s="35"/>
      <c r="BL704" s="266"/>
      <c r="BM704" s="35"/>
      <c r="BN704" s="35"/>
      <c r="BO704" s="35"/>
      <c r="BP704" s="35"/>
      <c r="BQ704" s="35"/>
      <c r="BR704" s="35"/>
      <c r="BS704" s="35"/>
      <c r="BT704" s="35"/>
      <c r="BU704" s="35"/>
      <c r="BV704" s="35"/>
      <c r="BW704" s="35"/>
      <c r="BX704" s="35"/>
      <c r="BY704" s="35"/>
      <c r="BZ704" s="287"/>
      <c r="CA704" s="35"/>
      <c r="CB704" s="35"/>
      <c r="CC704" s="35"/>
      <c r="CD704" s="35"/>
      <c r="CE704" s="35"/>
      <c r="CF704" s="35"/>
      <c r="CG704" s="35"/>
      <c r="CH704" s="35"/>
      <c r="CI704" s="35"/>
      <c r="CJ704" s="35"/>
      <c r="CK704" s="35"/>
      <c r="CL704" s="35"/>
      <c r="CM704" s="35"/>
      <c r="CN704" s="35"/>
      <c r="CO704" s="35"/>
      <c r="CP704" s="35"/>
      <c r="CQ704" s="35"/>
      <c r="CR704" s="35"/>
      <c r="CS704" s="35"/>
      <c r="CT704" s="35"/>
      <c r="CU704" s="35"/>
      <c r="CV704" s="35"/>
      <c r="CW704" s="35"/>
      <c r="CX704" s="35"/>
      <c r="CY704" s="35"/>
      <c r="CZ704" s="35"/>
      <c r="DA704" s="35"/>
      <c r="DB704" s="35"/>
      <c r="DC704" s="35"/>
      <c r="DD704" s="35"/>
      <c r="DE704" s="35"/>
      <c r="DF704" s="35"/>
      <c r="DG704" s="35"/>
      <c r="DH704" s="35"/>
      <c r="DI704" s="35"/>
      <c r="DJ704" s="35"/>
      <c r="DK704" s="35"/>
      <c r="DL704" s="35"/>
      <c r="DM704" s="35"/>
      <c r="DN704" s="35"/>
      <c r="DO704" s="35"/>
      <c r="DP704" s="35"/>
      <c r="DQ704" s="35"/>
      <c r="DR704" s="35"/>
      <c r="DS704" s="35"/>
      <c r="DT704" s="35"/>
      <c r="DU704" s="35"/>
      <c r="DV704" s="35"/>
      <c r="DW704" s="35"/>
      <c r="DX704" s="35"/>
      <c r="DY704" s="35"/>
      <c r="DZ704" s="35"/>
      <c r="EA704" s="35"/>
      <c r="EB704" s="35"/>
      <c r="EC704" s="35"/>
      <c r="ED704" s="35"/>
      <c r="EE704" s="35"/>
      <c r="EF704" s="35"/>
      <c r="EG704" s="35"/>
      <c r="EH704" s="35"/>
      <c r="EI704" s="35"/>
      <c r="EJ704" s="35"/>
      <c r="EK704" s="35"/>
      <c r="EL704" s="35"/>
      <c r="ET704" s="20" t="s">
        <v>1111</v>
      </c>
      <c r="EU704" s="20" t="s">
        <v>1109</v>
      </c>
    </row>
    <row r="705" spans="1:151" ht="12" hidden="1" customHeight="1">
      <c r="A705" s="35"/>
      <c r="B705" s="47"/>
      <c r="C705" s="35"/>
      <c r="D705" s="47"/>
      <c r="E705" s="47"/>
      <c r="F705" s="47"/>
      <c r="G705" s="47"/>
      <c r="H705" s="47"/>
      <c r="I705" s="47"/>
      <c r="J705" s="47"/>
      <c r="K705" s="47"/>
      <c r="L705" s="47"/>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133"/>
      <c r="BJ705" s="133"/>
      <c r="BK705" s="35"/>
      <c r="BL705" s="266"/>
      <c r="BM705" s="35"/>
      <c r="BN705" s="35"/>
      <c r="BO705" s="35"/>
      <c r="BP705" s="35"/>
      <c r="BQ705" s="35"/>
      <c r="BR705" s="35"/>
      <c r="BS705" s="35"/>
      <c r="BT705" s="35"/>
      <c r="BU705" s="35"/>
      <c r="BV705" s="35"/>
      <c r="BW705" s="35"/>
      <c r="BX705" s="35"/>
      <c r="BY705" s="35"/>
      <c r="BZ705" s="287"/>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T705" s="20" t="s">
        <v>1112</v>
      </c>
      <c r="EU705" s="20" t="s">
        <v>1110</v>
      </c>
    </row>
    <row r="706" spans="1:151" ht="12" hidden="1" customHeight="1">
      <c r="A706" s="35"/>
      <c r="B706" s="47"/>
      <c r="C706" s="35"/>
      <c r="D706" s="47"/>
      <c r="E706" s="47"/>
      <c r="F706" s="47"/>
      <c r="G706" s="47"/>
      <c r="H706" s="47"/>
      <c r="I706" s="47"/>
      <c r="J706" s="47"/>
      <c r="K706" s="47"/>
      <c r="L706" s="47"/>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133"/>
      <c r="BJ706" s="133"/>
      <c r="BK706" s="35"/>
      <c r="BL706" s="266"/>
      <c r="BM706" s="35"/>
      <c r="BN706" s="35"/>
      <c r="BO706" s="35"/>
      <c r="BP706" s="35"/>
      <c r="BQ706" s="35"/>
      <c r="BR706" s="35"/>
      <c r="BS706" s="35"/>
      <c r="BT706" s="35"/>
      <c r="BU706" s="35"/>
      <c r="BV706" s="35"/>
      <c r="BW706" s="35"/>
      <c r="BX706" s="35"/>
      <c r="BY706" s="35"/>
      <c r="BZ706" s="287"/>
      <c r="CA706" s="35"/>
      <c r="CB706" s="35"/>
      <c r="CC706" s="35"/>
      <c r="CD706" s="35"/>
      <c r="CE706" s="35"/>
      <c r="CF706" s="35"/>
      <c r="CG706" s="35"/>
      <c r="CH706" s="35"/>
      <c r="CI706" s="35"/>
      <c r="CJ706" s="35"/>
      <c r="CK706" s="35"/>
      <c r="CL706" s="35"/>
      <c r="CM706" s="35"/>
      <c r="CN706" s="35"/>
      <c r="CO706" s="35"/>
      <c r="CP706" s="35"/>
      <c r="CQ706" s="35"/>
      <c r="CR706" s="35"/>
      <c r="CS706" s="35"/>
      <c r="CT706" s="35"/>
      <c r="CU706" s="35"/>
      <c r="CV706" s="35"/>
      <c r="CW706" s="35"/>
      <c r="CX706" s="35"/>
      <c r="CY706" s="35"/>
      <c r="CZ706" s="35"/>
      <c r="DA706" s="35"/>
      <c r="DB706" s="35"/>
      <c r="DC706" s="35"/>
      <c r="DD706" s="35"/>
      <c r="DE706" s="35"/>
      <c r="DF706" s="35"/>
      <c r="DG706" s="35"/>
      <c r="DH706" s="35"/>
      <c r="DI706" s="35"/>
      <c r="DJ706" s="35"/>
      <c r="DK706" s="35"/>
      <c r="DL706" s="35"/>
      <c r="DM706" s="35"/>
      <c r="DN706" s="35"/>
      <c r="DO706" s="35"/>
      <c r="DP706" s="35"/>
      <c r="DQ706" s="35"/>
      <c r="DR706" s="35"/>
      <c r="DS706" s="35"/>
      <c r="DT706" s="35"/>
      <c r="DU706" s="35"/>
      <c r="DV706" s="35"/>
      <c r="DW706" s="35"/>
      <c r="DX706" s="35"/>
      <c r="DY706" s="35"/>
      <c r="DZ706" s="35"/>
      <c r="EA706" s="35"/>
      <c r="EB706" s="35"/>
      <c r="EC706" s="35"/>
      <c r="ED706" s="35"/>
      <c r="EE706" s="35"/>
      <c r="EF706" s="35"/>
      <c r="EG706" s="35"/>
      <c r="EH706" s="35"/>
      <c r="EI706" s="35"/>
      <c r="EJ706" s="35"/>
      <c r="EK706" s="35"/>
      <c r="EL706" s="35"/>
      <c r="ET706" s="20" t="s">
        <v>1113</v>
      </c>
      <c r="EU706" s="20" t="s">
        <v>1111</v>
      </c>
    </row>
    <row r="707" spans="1:151" ht="12" hidden="1" customHeight="1">
      <c r="A707" s="35"/>
      <c r="B707" s="47"/>
      <c r="C707" s="35"/>
      <c r="D707" s="47"/>
      <c r="E707" s="47"/>
      <c r="F707" s="47"/>
      <c r="G707" s="47"/>
      <c r="H707" s="47"/>
      <c r="I707" s="47"/>
      <c r="J707" s="47"/>
      <c r="K707" s="47"/>
      <c r="L707" s="47"/>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133"/>
      <c r="BJ707" s="133"/>
      <c r="BK707" s="35"/>
      <c r="BL707" s="266"/>
      <c r="BM707" s="35"/>
      <c r="BN707" s="35"/>
      <c r="BO707" s="35"/>
      <c r="BP707" s="35"/>
      <c r="BQ707" s="35"/>
      <c r="BR707" s="35"/>
      <c r="BS707" s="35"/>
      <c r="BT707" s="35"/>
      <c r="BU707" s="35"/>
      <c r="BV707" s="35"/>
      <c r="BW707" s="35"/>
      <c r="BX707" s="35"/>
      <c r="BY707" s="35"/>
      <c r="BZ707" s="287"/>
      <c r="CA707" s="35"/>
      <c r="CB707" s="35"/>
      <c r="CC707" s="35"/>
      <c r="CD707" s="35"/>
      <c r="CE707" s="35"/>
      <c r="CF707" s="35"/>
      <c r="CG707" s="35"/>
      <c r="CH707" s="35"/>
      <c r="CI707" s="35"/>
      <c r="CJ707" s="35"/>
      <c r="CK707" s="35"/>
      <c r="CL707" s="35"/>
      <c r="CM707" s="35"/>
      <c r="CN707" s="35"/>
      <c r="CO707" s="35"/>
      <c r="CP707" s="35"/>
      <c r="CQ707" s="35"/>
      <c r="CR707" s="35"/>
      <c r="CS707" s="35"/>
      <c r="CT707" s="35"/>
      <c r="CU707" s="35"/>
      <c r="CV707" s="35"/>
      <c r="CW707" s="35"/>
      <c r="CX707" s="35"/>
      <c r="CY707" s="35"/>
      <c r="CZ707" s="35"/>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T707" s="20" t="s">
        <v>1114</v>
      </c>
      <c r="EU707" s="20" t="s">
        <v>1112</v>
      </c>
    </row>
    <row r="708" spans="1:151" ht="12" hidden="1" customHeight="1">
      <c r="A708" s="35"/>
      <c r="B708" s="47"/>
      <c r="C708" s="35"/>
      <c r="D708" s="47"/>
      <c r="E708" s="47"/>
      <c r="F708" s="47"/>
      <c r="G708" s="47"/>
      <c r="H708" s="47"/>
      <c r="I708" s="47"/>
      <c r="J708" s="47"/>
      <c r="K708" s="47"/>
      <c r="L708" s="47"/>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133"/>
      <c r="BJ708" s="133"/>
      <c r="BK708" s="35"/>
      <c r="BL708" s="266"/>
      <c r="BM708" s="35"/>
      <c r="BN708" s="35"/>
      <c r="BO708" s="35"/>
      <c r="BP708" s="35"/>
      <c r="BQ708" s="35"/>
      <c r="BR708" s="35"/>
      <c r="BS708" s="35"/>
      <c r="BT708" s="35"/>
      <c r="BU708" s="35"/>
      <c r="BV708" s="35"/>
      <c r="BW708" s="35"/>
      <c r="BX708" s="35"/>
      <c r="BY708" s="35"/>
      <c r="BZ708" s="287"/>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5"/>
      <c r="EJ708" s="35"/>
      <c r="EK708" s="35"/>
      <c r="EL708" s="35"/>
      <c r="ET708" s="20" t="s">
        <v>1115</v>
      </c>
      <c r="EU708" s="20" t="s">
        <v>1113</v>
      </c>
    </row>
    <row r="709" spans="1:151" ht="12" hidden="1" customHeight="1">
      <c r="A709" s="35"/>
      <c r="B709" s="47"/>
      <c r="C709" s="35"/>
      <c r="D709" s="47"/>
      <c r="E709" s="47"/>
      <c r="F709" s="47"/>
      <c r="G709" s="47"/>
      <c r="H709" s="47"/>
      <c r="I709" s="47"/>
      <c r="J709" s="47"/>
      <c r="K709" s="47"/>
      <c r="L709" s="47"/>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133"/>
      <c r="BJ709" s="133"/>
      <c r="BK709" s="35"/>
      <c r="BL709" s="266"/>
      <c r="BM709" s="35"/>
      <c r="BN709" s="35"/>
      <c r="BO709" s="35"/>
      <c r="BP709" s="35"/>
      <c r="BQ709" s="35"/>
      <c r="BR709" s="35"/>
      <c r="BS709" s="35"/>
      <c r="BT709" s="35"/>
      <c r="BU709" s="35"/>
      <c r="BV709" s="35"/>
      <c r="BW709" s="35"/>
      <c r="BX709" s="35"/>
      <c r="BY709" s="35"/>
      <c r="BZ709" s="287"/>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c r="EK709" s="35"/>
      <c r="EL709" s="35"/>
      <c r="ET709" s="20" t="s">
        <v>1116</v>
      </c>
      <c r="EU709" s="20" t="s">
        <v>1114</v>
      </c>
    </row>
    <row r="710" spans="1:151" ht="12" hidden="1" customHeight="1">
      <c r="A710" s="35"/>
      <c r="B710" s="47"/>
      <c r="C710" s="35"/>
      <c r="D710" s="47"/>
      <c r="E710" s="47"/>
      <c r="F710" s="47"/>
      <c r="G710" s="47"/>
      <c r="H710" s="47"/>
      <c r="I710" s="47"/>
      <c r="J710" s="47"/>
      <c r="K710" s="47"/>
      <c r="L710" s="47"/>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133"/>
      <c r="BJ710" s="133"/>
      <c r="BK710" s="35"/>
      <c r="BL710" s="266"/>
      <c r="BM710" s="35"/>
      <c r="BN710" s="35"/>
      <c r="BO710" s="35"/>
      <c r="BP710" s="35"/>
      <c r="BQ710" s="35"/>
      <c r="BR710" s="35"/>
      <c r="BS710" s="35"/>
      <c r="BT710" s="35"/>
      <c r="BU710" s="35"/>
      <c r="BV710" s="35"/>
      <c r="BW710" s="35"/>
      <c r="BX710" s="35"/>
      <c r="BY710" s="35"/>
      <c r="BZ710" s="287"/>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T710" s="20" t="s">
        <v>1117</v>
      </c>
      <c r="EU710" s="20" t="s">
        <v>1115</v>
      </c>
    </row>
    <row r="711" spans="1:151" ht="12" hidden="1" customHeight="1">
      <c r="A711" s="35"/>
      <c r="B711" s="47"/>
      <c r="C711" s="35"/>
      <c r="D711" s="47"/>
      <c r="E711" s="47"/>
      <c r="F711" s="47"/>
      <c r="G711" s="47"/>
      <c r="H711" s="47"/>
      <c r="I711" s="47"/>
      <c r="J711" s="47"/>
      <c r="K711" s="47"/>
      <c r="L711" s="47"/>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133"/>
      <c r="BJ711" s="133"/>
      <c r="BK711" s="35"/>
      <c r="BL711" s="266"/>
      <c r="BM711" s="35"/>
      <c r="BN711" s="35"/>
      <c r="BO711" s="35"/>
      <c r="BP711" s="35"/>
      <c r="BQ711" s="35"/>
      <c r="BR711" s="35"/>
      <c r="BS711" s="35"/>
      <c r="BT711" s="35"/>
      <c r="BU711" s="35"/>
      <c r="BV711" s="35"/>
      <c r="BW711" s="35"/>
      <c r="BX711" s="35"/>
      <c r="BY711" s="35"/>
      <c r="BZ711" s="287"/>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5"/>
      <c r="EJ711" s="35"/>
      <c r="EK711" s="35"/>
      <c r="EL711" s="35"/>
      <c r="ET711" s="20" t="s">
        <v>1118</v>
      </c>
      <c r="EU711" s="20" t="s">
        <v>1116</v>
      </c>
    </row>
    <row r="712" spans="1:151" ht="12" hidden="1" customHeight="1">
      <c r="A712" s="35"/>
      <c r="B712" s="47"/>
      <c r="C712" s="35"/>
      <c r="D712" s="47"/>
      <c r="E712" s="47"/>
      <c r="F712" s="47"/>
      <c r="G712" s="47"/>
      <c r="H712" s="47"/>
      <c r="I712" s="47"/>
      <c r="J712" s="47"/>
      <c r="K712" s="47"/>
      <c r="L712" s="47"/>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133"/>
      <c r="BJ712" s="133"/>
      <c r="BK712" s="35"/>
      <c r="BL712" s="266"/>
      <c r="BM712" s="35"/>
      <c r="BN712" s="35"/>
      <c r="BO712" s="35"/>
      <c r="BP712" s="35"/>
      <c r="BQ712" s="35"/>
      <c r="BR712" s="35"/>
      <c r="BS712" s="35"/>
      <c r="BT712" s="35"/>
      <c r="BU712" s="35"/>
      <c r="BV712" s="35"/>
      <c r="BW712" s="35"/>
      <c r="BX712" s="35"/>
      <c r="BY712" s="35"/>
      <c r="BZ712" s="287"/>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T712" s="20" t="s">
        <v>1119</v>
      </c>
      <c r="EU712" s="20" t="s">
        <v>1117</v>
      </c>
    </row>
    <row r="713" spans="1:151" ht="12" hidden="1" customHeight="1">
      <c r="A713" s="35"/>
      <c r="B713" s="47"/>
      <c r="C713" s="35"/>
      <c r="D713" s="47"/>
      <c r="E713" s="47"/>
      <c r="F713" s="47"/>
      <c r="G713" s="47"/>
      <c r="H713" s="47"/>
      <c r="I713" s="47"/>
      <c r="J713" s="47"/>
      <c r="K713" s="47"/>
      <c r="L713" s="47"/>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133"/>
      <c r="BJ713" s="133"/>
      <c r="BK713" s="35"/>
      <c r="BL713" s="266"/>
      <c r="BM713" s="35"/>
      <c r="BN713" s="35"/>
      <c r="BO713" s="35"/>
      <c r="BP713" s="35"/>
      <c r="BQ713" s="35"/>
      <c r="BR713" s="35"/>
      <c r="BS713" s="35"/>
      <c r="BT713" s="35"/>
      <c r="BU713" s="35"/>
      <c r="BV713" s="35"/>
      <c r="BW713" s="35"/>
      <c r="BX713" s="35"/>
      <c r="BY713" s="35"/>
      <c r="BZ713" s="287"/>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c r="DW713" s="35"/>
      <c r="DX713" s="35"/>
      <c r="DY713" s="35"/>
      <c r="DZ713" s="35"/>
      <c r="EA713" s="35"/>
      <c r="EB713" s="35"/>
      <c r="EC713" s="35"/>
      <c r="ED713" s="35"/>
      <c r="EE713" s="35"/>
      <c r="EF713" s="35"/>
      <c r="EG713" s="35"/>
      <c r="EH713" s="35"/>
      <c r="EI713" s="35"/>
      <c r="EJ713" s="35"/>
      <c r="EK713" s="35"/>
      <c r="EL713" s="35"/>
      <c r="ET713" s="20" t="s">
        <v>1120</v>
      </c>
      <c r="EU713" s="20" t="s">
        <v>1118</v>
      </c>
    </row>
    <row r="714" spans="1:151" ht="12" hidden="1" customHeight="1">
      <c r="A714" s="35"/>
      <c r="B714" s="47"/>
      <c r="C714" s="35"/>
      <c r="D714" s="47"/>
      <c r="E714" s="47"/>
      <c r="F714" s="47"/>
      <c r="G714" s="47"/>
      <c r="H714" s="47"/>
      <c r="I714" s="47"/>
      <c r="J714" s="47"/>
      <c r="K714" s="47"/>
      <c r="L714" s="47"/>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133"/>
      <c r="BJ714" s="133"/>
      <c r="BK714" s="35"/>
      <c r="BL714" s="266"/>
      <c r="BM714" s="35"/>
      <c r="BN714" s="35"/>
      <c r="BO714" s="35"/>
      <c r="BP714" s="35"/>
      <c r="BQ714" s="35"/>
      <c r="BR714" s="35"/>
      <c r="BS714" s="35"/>
      <c r="BT714" s="35"/>
      <c r="BU714" s="35"/>
      <c r="BV714" s="35"/>
      <c r="BW714" s="35"/>
      <c r="BX714" s="35"/>
      <c r="BY714" s="35"/>
      <c r="BZ714" s="287"/>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5"/>
      <c r="EJ714" s="35"/>
      <c r="EK714" s="35"/>
      <c r="EL714" s="35"/>
      <c r="ET714" s="20" t="s">
        <v>1121</v>
      </c>
      <c r="EU714" s="20" t="s">
        <v>1119</v>
      </c>
    </row>
    <row r="715" spans="1:151" ht="12" hidden="1" customHeight="1">
      <c r="A715" s="35"/>
      <c r="B715" s="47"/>
      <c r="C715" s="35"/>
      <c r="D715" s="47"/>
      <c r="E715" s="47"/>
      <c r="F715" s="47"/>
      <c r="G715" s="47"/>
      <c r="H715" s="47"/>
      <c r="I715" s="47"/>
      <c r="J715" s="47"/>
      <c r="K715" s="47"/>
      <c r="L715" s="47"/>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133"/>
      <c r="BJ715" s="133"/>
      <c r="BK715" s="35"/>
      <c r="BL715" s="266"/>
      <c r="BM715" s="35"/>
      <c r="BN715" s="35"/>
      <c r="BO715" s="35"/>
      <c r="BP715" s="35"/>
      <c r="BQ715" s="35"/>
      <c r="BR715" s="35"/>
      <c r="BS715" s="35"/>
      <c r="BT715" s="35"/>
      <c r="BU715" s="35"/>
      <c r="BV715" s="35"/>
      <c r="BW715" s="35"/>
      <c r="BX715" s="35"/>
      <c r="BY715" s="35"/>
      <c r="BZ715" s="287"/>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T715" s="20" t="s">
        <v>1122</v>
      </c>
      <c r="EU715" s="20" t="s">
        <v>1120</v>
      </c>
    </row>
    <row r="716" spans="1:151" ht="12" hidden="1" customHeight="1">
      <c r="A716" s="35"/>
      <c r="B716" s="47"/>
      <c r="C716" s="35"/>
      <c r="D716" s="47"/>
      <c r="E716" s="47"/>
      <c r="F716" s="47"/>
      <c r="G716" s="47"/>
      <c r="H716" s="47"/>
      <c r="I716" s="47"/>
      <c r="J716" s="47"/>
      <c r="K716" s="47"/>
      <c r="L716" s="47"/>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133"/>
      <c r="BJ716" s="133"/>
      <c r="BK716" s="35"/>
      <c r="BL716" s="266"/>
      <c r="BM716" s="35"/>
      <c r="BN716" s="35"/>
      <c r="BO716" s="35"/>
      <c r="BP716" s="35"/>
      <c r="BQ716" s="35"/>
      <c r="BR716" s="35"/>
      <c r="BS716" s="35"/>
      <c r="BT716" s="35"/>
      <c r="BU716" s="35"/>
      <c r="BV716" s="35"/>
      <c r="BW716" s="35"/>
      <c r="BX716" s="35"/>
      <c r="BY716" s="35"/>
      <c r="BZ716" s="287"/>
      <c r="CA716" s="35"/>
      <c r="CB716" s="35"/>
      <c r="CC716" s="35"/>
      <c r="CD716" s="35"/>
      <c r="CE716" s="35"/>
      <c r="CF716" s="35"/>
      <c r="CG716" s="35"/>
      <c r="CH716" s="35"/>
      <c r="CI716" s="35"/>
      <c r="CJ716" s="35"/>
      <c r="CK716" s="35"/>
      <c r="CL716" s="35"/>
      <c r="CM716" s="35"/>
      <c r="CN716" s="35"/>
      <c r="CO716" s="35"/>
      <c r="CP716" s="35"/>
      <c r="CQ716" s="35"/>
      <c r="CR716" s="35"/>
      <c r="CS716" s="35"/>
      <c r="CT716" s="35"/>
      <c r="CU716" s="35"/>
      <c r="CV716" s="35"/>
      <c r="CW716" s="35"/>
      <c r="CX716" s="35"/>
      <c r="CY716" s="35"/>
      <c r="CZ716" s="35"/>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T716" s="20" t="s">
        <v>1123</v>
      </c>
      <c r="EU716" s="20" t="s">
        <v>1121</v>
      </c>
    </row>
    <row r="717" spans="1:151" ht="12" hidden="1" customHeight="1">
      <c r="A717" s="35"/>
      <c r="B717" s="47"/>
      <c r="C717" s="35"/>
      <c r="D717" s="47"/>
      <c r="E717" s="47"/>
      <c r="F717" s="47"/>
      <c r="G717" s="47"/>
      <c r="H717" s="47"/>
      <c r="I717" s="47"/>
      <c r="J717" s="47"/>
      <c r="K717" s="47"/>
      <c r="L717" s="47"/>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133"/>
      <c r="BJ717" s="133"/>
      <c r="BK717" s="35"/>
      <c r="BL717" s="266"/>
      <c r="BM717" s="35"/>
      <c r="BN717" s="35"/>
      <c r="BO717" s="35"/>
      <c r="BP717" s="35"/>
      <c r="BQ717" s="35"/>
      <c r="BR717" s="35"/>
      <c r="BS717" s="35"/>
      <c r="BT717" s="35"/>
      <c r="BU717" s="35"/>
      <c r="BV717" s="35"/>
      <c r="BW717" s="35"/>
      <c r="BX717" s="35"/>
      <c r="BY717" s="35"/>
      <c r="BZ717" s="287"/>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T717" s="20" t="s">
        <v>1124</v>
      </c>
      <c r="EU717" s="20" t="s">
        <v>1122</v>
      </c>
    </row>
    <row r="718" spans="1:151" ht="12" hidden="1" customHeight="1">
      <c r="A718" s="35"/>
      <c r="B718" s="47"/>
      <c r="C718" s="35"/>
      <c r="D718" s="47"/>
      <c r="E718" s="47"/>
      <c r="F718" s="47"/>
      <c r="G718" s="47"/>
      <c r="H718" s="47"/>
      <c r="I718" s="47"/>
      <c r="J718" s="47"/>
      <c r="K718" s="47"/>
      <c r="L718" s="47"/>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133"/>
      <c r="BJ718" s="133"/>
      <c r="BK718" s="35"/>
      <c r="BL718" s="266"/>
      <c r="BM718" s="35"/>
      <c r="BN718" s="35"/>
      <c r="BO718" s="35"/>
      <c r="BP718" s="35"/>
      <c r="BQ718" s="35"/>
      <c r="BR718" s="35"/>
      <c r="BS718" s="35"/>
      <c r="BT718" s="35"/>
      <c r="BU718" s="35"/>
      <c r="BV718" s="35"/>
      <c r="BW718" s="35"/>
      <c r="BX718" s="35"/>
      <c r="BY718" s="35"/>
      <c r="BZ718" s="287"/>
      <c r="CA718" s="35"/>
      <c r="CB718" s="35"/>
      <c r="CC718" s="35"/>
      <c r="CD718" s="35"/>
      <c r="CE718" s="35"/>
      <c r="CF718" s="35"/>
      <c r="CG718" s="35"/>
      <c r="CH718" s="35"/>
      <c r="CI718" s="35"/>
      <c r="CJ718" s="35"/>
      <c r="CK718" s="35"/>
      <c r="CL718" s="35"/>
      <c r="CM718" s="35"/>
      <c r="CN718" s="35"/>
      <c r="CO718" s="35"/>
      <c r="CP718" s="35"/>
      <c r="CQ718" s="35"/>
      <c r="CR718" s="35"/>
      <c r="CS718" s="35"/>
      <c r="CT718" s="35"/>
      <c r="CU718" s="35"/>
      <c r="CV718" s="35"/>
      <c r="CW718" s="35"/>
      <c r="CX718" s="35"/>
      <c r="CY718" s="35"/>
      <c r="CZ718" s="35"/>
      <c r="DA718" s="35"/>
      <c r="DB718" s="35"/>
      <c r="DC718" s="35"/>
      <c r="DD718" s="35"/>
      <c r="DE718" s="35"/>
      <c r="DF718" s="35"/>
      <c r="DG718" s="35"/>
      <c r="DH718" s="35"/>
      <c r="DI718" s="35"/>
      <c r="DJ718" s="35"/>
      <c r="DK718" s="35"/>
      <c r="DL718" s="35"/>
      <c r="DM718" s="35"/>
      <c r="DN718" s="35"/>
      <c r="DO718" s="35"/>
      <c r="DP718" s="35"/>
      <c r="DQ718" s="35"/>
      <c r="DR718" s="35"/>
      <c r="DS718" s="35"/>
      <c r="DT718" s="35"/>
      <c r="DU718" s="35"/>
      <c r="DV718" s="35"/>
      <c r="DW718" s="35"/>
      <c r="DX718" s="35"/>
      <c r="DY718" s="35"/>
      <c r="DZ718" s="35"/>
      <c r="EA718" s="35"/>
      <c r="EB718" s="35"/>
      <c r="EC718" s="35"/>
      <c r="ED718" s="35"/>
      <c r="EE718" s="35"/>
      <c r="EF718" s="35"/>
      <c r="EG718" s="35"/>
      <c r="EH718" s="35"/>
      <c r="EI718" s="35"/>
      <c r="EJ718" s="35"/>
      <c r="EK718" s="35"/>
      <c r="EL718" s="35"/>
      <c r="ET718" s="20" t="s">
        <v>1125</v>
      </c>
      <c r="EU718" s="20" t="s">
        <v>1123</v>
      </c>
    </row>
    <row r="719" spans="1:151" ht="12" hidden="1" customHeight="1">
      <c r="A719" s="35"/>
      <c r="B719" s="47"/>
      <c r="C719" s="35"/>
      <c r="D719" s="47"/>
      <c r="E719" s="47"/>
      <c r="F719" s="47"/>
      <c r="G719" s="47"/>
      <c r="H719" s="47"/>
      <c r="I719" s="47"/>
      <c r="J719" s="47"/>
      <c r="K719" s="47"/>
      <c r="L719" s="47"/>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133"/>
      <c r="BJ719" s="133"/>
      <c r="BK719" s="35"/>
      <c r="BL719" s="266"/>
      <c r="BM719" s="35"/>
      <c r="BN719" s="35"/>
      <c r="BO719" s="35"/>
      <c r="BP719" s="35"/>
      <c r="BQ719" s="35"/>
      <c r="BR719" s="35"/>
      <c r="BS719" s="35"/>
      <c r="BT719" s="35"/>
      <c r="BU719" s="35"/>
      <c r="BV719" s="35"/>
      <c r="BW719" s="35"/>
      <c r="BX719" s="35"/>
      <c r="BY719" s="35"/>
      <c r="BZ719" s="287"/>
      <c r="CA719" s="35"/>
      <c r="CB719" s="35"/>
      <c r="CC719" s="35"/>
      <c r="CD719" s="35"/>
      <c r="CE719" s="35"/>
      <c r="CF719" s="35"/>
      <c r="CG719" s="35"/>
      <c r="CH719" s="35"/>
      <c r="CI719" s="35"/>
      <c r="CJ719" s="35"/>
      <c r="CK719" s="35"/>
      <c r="CL719" s="35"/>
      <c r="CM719" s="35"/>
      <c r="CN719" s="35"/>
      <c r="CO719" s="35"/>
      <c r="CP719" s="35"/>
      <c r="CQ719" s="35"/>
      <c r="CR719" s="35"/>
      <c r="CS719" s="35"/>
      <c r="CT719" s="35"/>
      <c r="CU719" s="35"/>
      <c r="CV719" s="35"/>
      <c r="CW719" s="35"/>
      <c r="CX719" s="35"/>
      <c r="CY719" s="35"/>
      <c r="CZ719" s="35"/>
      <c r="DA719" s="35"/>
      <c r="DB719" s="35"/>
      <c r="DC719" s="35"/>
      <c r="DD719" s="35"/>
      <c r="DE719" s="35"/>
      <c r="DF719" s="35"/>
      <c r="DG719" s="35"/>
      <c r="DH719" s="35"/>
      <c r="DI719" s="35"/>
      <c r="DJ719" s="35"/>
      <c r="DK719" s="35"/>
      <c r="DL719" s="35"/>
      <c r="DM719" s="35"/>
      <c r="DN719" s="35"/>
      <c r="DO719" s="35"/>
      <c r="DP719" s="35"/>
      <c r="DQ719" s="35"/>
      <c r="DR719" s="35"/>
      <c r="DS719" s="35"/>
      <c r="DT719" s="35"/>
      <c r="DU719" s="35"/>
      <c r="DV719" s="35"/>
      <c r="DW719" s="35"/>
      <c r="DX719" s="35"/>
      <c r="DY719" s="35"/>
      <c r="DZ719" s="35"/>
      <c r="EA719" s="35"/>
      <c r="EB719" s="35"/>
      <c r="EC719" s="35"/>
      <c r="ED719" s="35"/>
      <c r="EE719" s="35"/>
      <c r="EF719" s="35"/>
      <c r="EG719" s="35"/>
      <c r="EH719" s="35"/>
      <c r="EI719" s="35"/>
      <c r="EJ719" s="35"/>
      <c r="EK719" s="35"/>
      <c r="EL719" s="35"/>
      <c r="ET719" s="20" t="s">
        <v>1126</v>
      </c>
      <c r="EU719" s="20" t="s">
        <v>1124</v>
      </c>
    </row>
    <row r="720" spans="1:151" ht="12" hidden="1" customHeight="1">
      <c r="A720" s="35"/>
      <c r="B720" s="47"/>
      <c r="C720" s="35"/>
      <c r="D720" s="47"/>
      <c r="E720" s="47"/>
      <c r="F720" s="47"/>
      <c r="G720" s="47"/>
      <c r="H720" s="47"/>
      <c r="I720" s="47"/>
      <c r="J720" s="47"/>
      <c r="K720" s="47"/>
      <c r="L720" s="47"/>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133"/>
      <c r="BJ720" s="133"/>
      <c r="BK720" s="35"/>
      <c r="BL720" s="266"/>
      <c r="BM720" s="35"/>
      <c r="BN720" s="35"/>
      <c r="BO720" s="35"/>
      <c r="BP720" s="35"/>
      <c r="BQ720" s="35"/>
      <c r="BR720" s="35"/>
      <c r="BS720" s="35"/>
      <c r="BT720" s="35"/>
      <c r="BU720" s="35"/>
      <c r="BV720" s="35"/>
      <c r="BW720" s="35"/>
      <c r="BX720" s="35"/>
      <c r="BY720" s="35"/>
      <c r="BZ720" s="287"/>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5"/>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T720" s="20" t="s">
        <v>1127</v>
      </c>
      <c r="EU720" s="20" t="s">
        <v>1125</v>
      </c>
    </row>
    <row r="721" spans="1:151" ht="12" hidden="1" customHeight="1">
      <c r="A721" s="35"/>
      <c r="B721" s="47"/>
      <c r="C721" s="35"/>
      <c r="D721" s="47"/>
      <c r="E721" s="47"/>
      <c r="F721" s="47"/>
      <c r="G721" s="47"/>
      <c r="H721" s="47"/>
      <c r="I721" s="47"/>
      <c r="J721" s="47"/>
      <c r="K721" s="47"/>
      <c r="L721" s="47"/>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133"/>
      <c r="BJ721" s="133"/>
      <c r="BK721" s="35"/>
      <c r="BL721" s="266"/>
      <c r="BM721" s="35"/>
      <c r="BN721" s="35"/>
      <c r="BO721" s="35"/>
      <c r="BP721" s="35"/>
      <c r="BQ721" s="35"/>
      <c r="BR721" s="35"/>
      <c r="BS721" s="35"/>
      <c r="BT721" s="35"/>
      <c r="BU721" s="35"/>
      <c r="BV721" s="35"/>
      <c r="BW721" s="35"/>
      <c r="BX721" s="35"/>
      <c r="BY721" s="35"/>
      <c r="BZ721" s="287"/>
      <c r="CA721" s="35"/>
      <c r="CB721" s="35"/>
      <c r="CC721" s="35"/>
      <c r="CD721" s="35"/>
      <c r="CE721" s="35"/>
      <c r="CF721" s="35"/>
      <c r="CG721" s="35"/>
      <c r="CH721" s="35"/>
      <c r="CI721" s="35"/>
      <c r="CJ721" s="35"/>
      <c r="CK721" s="35"/>
      <c r="CL721" s="35"/>
      <c r="CM721" s="35"/>
      <c r="CN721" s="35"/>
      <c r="CO721" s="35"/>
      <c r="CP721" s="35"/>
      <c r="CQ721" s="35"/>
      <c r="CR721" s="35"/>
      <c r="CS721" s="35"/>
      <c r="CT721" s="35"/>
      <c r="CU721" s="35"/>
      <c r="CV721" s="35"/>
      <c r="CW721" s="35"/>
      <c r="CX721" s="35"/>
      <c r="CY721" s="35"/>
      <c r="CZ721" s="35"/>
      <c r="DA721" s="35"/>
      <c r="DB721" s="35"/>
      <c r="DC721" s="35"/>
      <c r="DD721" s="35"/>
      <c r="DE721" s="35"/>
      <c r="DF721" s="35"/>
      <c r="DG721" s="35"/>
      <c r="DH721" s="35"/>
      <c r="DI721" s="35"/>
      <c r="DJ721" s="35"/>
      <c r="DK721" s="35"/>
      <c r="DL721" s="35"/>
      <c r="DM721" s="35"/>
      <c r="DN721" s="35"/>
      <c r="DO721" s="35"/>
      <c r="DP721" s="35"/>
      <c r="DQ721" s="35"/>
      <c r="DR721" s="35"/>
      <c r="DS721" s="35"/>
      <c r="DT721" s="35"/>
      <c r="DU721" s="35"/>
      <c r="DV721" s="35"/>
      <c r="DW721" s="35"/>
      <c r="DX721" s="35"/>
      <c r="DY721" s="35"/>
      <c r="DZ721" s="35"/>
      <c r="EA721" s="35"/>
      <c r="EB721" s="35"/>
      <c r="EC721" s="35"/>
      <c r="ED721" s="35"/>
      <c r="EE721" s="35"/>
      <c r="EF721" s="35"/>
      <c r="EG721" s="35"/>
      <c r="EH721" s="35"/>
      <c r="EI721" s="35"/>
      <c r="EJ721" s="35"/>
      <c r="EK721" s="35"/>
      <c r="EL721" s="35"/>
      <c r="ET721" s="20" t="s">
        <v>1128</v>
      </c>
      <c r="EU721" s="20" t="s">
        <v>1126</v>
      </c>
    </row>
    <row r="722" spans="1:151" ht="12" hidden="1" customHeight="1">
      <c r="A722" s="35"/>
      <c r="B722" s="47"/>
      <c r="C722" s="35"/>
      <c r="D722" s="47"/>
      <c r="E722" s="47"/>
      <c r="F722" s="47"/>
      <c r="G722" s="47"/>
      <c r="H722" s="47"/>
      <c r="I722" s="47"/>
      <c r="J722" s="47"/>
      <c r="K722" s="47"/>
      <c r="L722" s="47"/>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133"/>
      <c r="BJ722" s="133"/>
      <c r="BK722" s="35"/>
      <c r="BL722" s="266"/>
      <c r="BM722" s="35"/>
      <c r="BN722" s="35"/>
      <c r="BO722" s="35"/>
      <c r="BP722" s="35"/>
      <c r="BQ722" s="35"/>
      <c r="BR722" s="35"/>
      <c r="BS722" s="35"/>
      <c r="BT722" s="35"/>
      <c r="BU722" s="35"/>
      <c r="BV722" s="35"/>
      <c r="BW722" s="35"/>
      <c r="BX722" s="35"/>
      <c r="BY722" s="35"/>
      <c r="BZ722" s="287"/>
      <c r="CA722" s="35"/>
      <c r="CB722" s="35"/>
      <c r="CC722" s="35"/>
      <c r="CD722" s="35"/>
      <c r="CE722" s="35"/>
      <c r="CF722" s="35"/>
      <c r="CG722" s="35"/>
      <c r="CH722" s="35"/>
      <c r="CI722" s="35"/>
      <c r="CJ722" s="35"/>
      <c r="CK722" s="35"/>
      <c r="CL722" s="35"/>
      <c r="CM722" s="35"/>
      <c r="CN722" s="35"/>
      <c r="CO722" s="35"/>
      <c r="CP722" s="35"/>
      <c r="CQ722" s="35"/>
      <c r="CR722" s="35"/>
      <c r="CS722" s="35"/>
      <c r="CT722" s="35"/>
      <c r="CU722" s="35"/>
      <c r="CV722" s="35"/>
      <c r="CW722" s="35"/>
      <c r="CX722" s="35"/>
      <c r="CY722" s="35"/>
      <c r="CZ722" s="35"/>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T722" s="20" t="s">
        <v>1129</v>
      </c>
      <c r="EU722" s="20" t="s">
        <v>1127</v>
      </c>
    </row>
    <row r="723" spans="1:151" ht="12" hidden="1" customHeight="1">
      <c r="A723" s="35"/>
      <c r="B723" s="47"/>
      <c r="C723" s="35"/>
      <c r="D723" s="47"/>
      <c r="E723" s="47"/>
      <c r="F723" s="47"/>
      <c r="G723" s="47"/>
      <c r="H723" s="47"/>
      <c r="I723" s="47"/>
      <c r="J723" s="47"/>
      <c r="K723" s="47"/>
      <c r="L723" s="47"/>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133"/>
      <c r="BJ723" s="133"/>
      <c r="BK723" s="35"/>
      <c r="BL723" s="266"/>
      <c r="BM723" s="35"/>
      <c r="BN723" s="35"/>
      <c r="BO723" s="35"/>
      <c r="BP723" s="35"/>
      <c r="BQ723" s="35"/>
      <c r="BR723" s="35"/>
      <c r="BS723" s="35"/>
      <c r="BT723" s="35"/>
      <c r="BU723" s="35"/>
      <c r="BV723" s="35"/>
      <c r="BW723" s="35"/>
      <c r="BX723" s="35"/>
      <c r="BY723" s="35"/>
      <c r="BZ723" s="287"/>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T723" s="20" t="s">
        <v>1130</v>
      </c>
      <c r="EU723" s="20" t="s">
        <v>1128</v>
      </c>
    </row>
    <row r="724" spans="1:151" ht="12" hidden="1" customHeight="1">
      <c r="A724" s="35"/>
      <c r="B724" s="47"/>
      <c r="C724" s="35"/>
      <c r="D724" s="47"/>
      <c r="E724" s="47"/>
      <c r="F724" s="47"/>
      <c r="G724" s="47"/>
      <c r="H724" s="47"/>
      <c r="I724" s="47"/>
      <c r="J724" s="47"/>
      <c r="K724" s="47"/>
      <c r="L724" s="47"/>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133"/>
      <c r="BJ724" s="133"/>
      <c r="BK724" s="35"/>
      <c r="BL724" s="266"/>
      <c r="BM724" s="35"/>
      <c r="BN724" s="35"/>
      <c r="BO724" s="35"/>
      <c r="BP724" s="35"/>
      <c r="BQ724" s="35"/>
      <c r="BR724" s="35"/>
      <c r="BS724" s="35"/>
      <c r="BT724" s="35"/>
      <c r="BU724" s="35"/>
      <c r="BV724" s="35"/>
      <c r="BW724" s="35"/>
      <c r="BX724" s="35"/>
      <c r="BY724" s="35"/>
      <c r="BZ724" s="287"/>
      <c r="CA724" s="35"/>
      <c r="CB724" s="35"/>
      <c r="CC724" s="35"/>
      <c r="CD724" s="35"/>
      <c r="CE724" s="35"/>
      <c r="CF724" s="35"/>
      <c r="CG724" s="35"/>
      <c r="CH724" s="35"/>
      <c r="CI724" s="35"/>
      <c r="CJ724" s="35"/>
      <c r="CK724" s="35"/>
      <c r="CL724" s="35"/>
      <c r="CM724" s="35"/>
      <c r="CN724" s="35"/>
      <c r="CO724" s="35"/>
      <c r="CP724" s="35"/>
      <c r="CQ724" s="35"/>
      <c r="CR724" s="35"/>
      <c r="CS724" s="35"/>
      <c r="CT724" s="35"/>
      <c r="CU724" s="35"/>
      <c r="CV724" s="35"/>
      <c r="CW724" s="35"/>
      <c r="CX724" s="35"/>
      <c r="CY724" s="35"/>
      <c r="CZ724" s="35"/>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T724" s="20" t="s">
        <v>1131</v>
      </c>
      <c r="EU724" s="20" t="s">
        <v>1129</v>
      </c>
    </row>
    <row r="725" spans="1:151" ht="12" hidden="1" customHeight="1">
      <c r="A725" s="35"/>
      <c r="B725" s="47"/>
      <c r="C725" s="35"/>
      <c r="D725" s="47"/>
      <c r="E725" s="47"/>
      <c r="F725" s="47"/>
      <c r="G725" s="47"/>
      <c r="H725" s="47"/>
      <c r="I725" s="47"/>
      <c r="J725" s="47"/>
      <c r="K725" s="47"/>
      <c r="L725" s="47"/>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133"/>
      <c r="BJ725" s="133"/>
      <c r="BK725" s="35"/>
      <c r="BL725" s="266"/>
      <c r="BM725" s="35"/>
      <c r="BN725" s="35"/>
      <c r="BO725" s="35"/>
      <c r="BP725" s="35"/>
      <c r="BQ725" s="35"/>
      <c r="BR725" s="35"/>
      <c r="BS725" s="35"/>
      <c r="BT725" s="35"/>
      <c r="BU725" s="35"/>
      <c r="BV725" s="35"/>
      <c r="BW725" s="35"/>
      <c r="BX725" s="35"/>
      <c r="BY725" s="35"/>
      <c r="BZ725" s="287"/>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T725" s="20" t="s">
        <v>1132</v>
      </c>
      <c r="EU725" s="20" t="s">
        <v>1130</v>
      </c>
    </row>
    <row r="726" spans="1:151" ht="12" hidden="1" customHeight="1">
      <c r="A726" s="35"/>
      <c r="B726" s="47"/>
      <c r="C726" s="35"/>
      <c r="D726" s="47"/>
      <c r="E726" s="47"/>
      <c r="F726" s="47"/>
      <c r="G726" s="47"/>
      <c r="H726" s="47"/>
      <c r="I726" s="47"/>
      <c r="J726" s="47"/>
      <c r="K726" s="47"/>
      <c r="L726" s="47"/>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133"/>
      <c r="BJ726" s="133"/>
      <c r="BK726" s="35"/>
      <c r="BL726" s="266"/>
      <c r="BM726" s="35"/>
      <c r="BN726" s="35"/>
      <c r="BO726" s="35"/>
      <c r="BP726" s="35"/>
      <c r="BQ726" s="35"/>
      <c r="BR726" s="35"/>
      <c r="BS726" s="35"/>
      <c r="BT726" s="35"/>
      <c r="BU726" s="35"/>
      <c r="BV726" s="35"/>
      <c r="BW726" s="35"/>
      <c r="BX726" s="35"/>
      <c r="BY726" s="35"/>
      <c r="BZ726" s="287"/>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T726" s="20" t="s">
        <v>1133</v>
      </c>
      <c r="EU726" s="20" t="s">
        <v>1131</v>
      </c>
    </row>
    <row r="727" spans="1:151" ht="12" hidden="1" customHeight="1">
      <c r="A727" s="35"/>
      <c r="B727" s="47"/>
      <c r="C727" s="35"/>
      <c r="D727" s="47"/>
      <c r="E727" s="47"/>
      <c r="F727" s="47"/>
      <c r="G727" s="47"/>
      <c r="H727" s="47"/>
      <c r="I727" s="47"/>
      <c r="J727" s="47"/>
      <c r="K727" s="47"/>
      <c r="L727" s="47"/>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133"/>
      <c r="BJ727" s="133"/>
      <c r="BK727" s="35"/>
      <c r="BL727" s="266"/>
      <c r="BM727" s="35"/>
      <c r="BN727" s="35"/>
      <c r="BO727" s="35"/>
      <c r="BP727" s="35"/>
      <c r="BQ727" s="35"/>
      <c r="BR727" s="35"/>
      <c r="BS727" s="35"/>
      <c r="BT727" s="35"/>
      <c r="BU727" s="35"/>
      <c r="BV727" s="35"/>
      <c r="BW727" s="35"/>
      <c r="BX727" s="35"/>
      <c r="BY727" s="35"/>
      <c r="BZ727" s="287"/>
      <c r="CA727" s="35"/>
      <c r="CB727" s="35"/>
      <c r="CC727" s="35"/>
      <c r="CD727" s="35"/>
      <c r="CE727" s="35"/>
      <c r="CF727" s="35"/>
      <c r="CG727" s="35"/>
      <c r="CH727" s="35"/>
      <c r="CI727" s="35"/>
      <c r="CJ727" s="35"/>
      <c r="CK727" s="35"/>
      <c r="CL727" s="35"/>
      <c r="CM727" s="35"/>
      <c r="CN727" s="35"/>
      <c r="CO727" s="35"/>
      <c r="CP727" s="35"/>
      <c r="CQ727" s="35"/>
      <c r="CR727" s="35"/>
      <c r="CS727" s="35"/>
      <c r="CT727" s="35"/>
      <c r="CU727" s="35"/>
      <c r="CV727" s="35"/>
      <c r="CW727" s="35"/>
      <c r="CX727" s="35"/>
      <c r="CY727" s="35"/>
      <c r="CZ727" s="35"/>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5"/>
      <c r="EK727" s="35"/>
      <c r="EL727" s="35"/>
      <c r="ET727" s="20" t="s">
        <v>1134</v>
      </c>
      <c r="EU727" s="20" t="s">
        <v>1132</v>
      </c>
    </row>
    <row r="728" spans="1:151" ht="12" hidden="1" customHeight="1">
      <c r="A728" s="35"/>
      <c r="B728" s="47"/>
      <c r="C728" s="35"/>
      <c r="D728" s="47"/>
      <c r="E728" s="47"/>
      <c r="F728" s="47"/>
      <c r="G728" s="47"/>
      <c r="H728" s="47"/>
      <c r="I728" s="47"/>
      <c r="J728" s="47"/>
      <c r="K728" s="47"/>
      <c r="L728" s="47"/>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133"/>
      <c r="BJ728" s="133"/>
      <c r="BK728" s="35"/>
      <c r="BL728" s="266"/>
      <c r="BM728" s="35"/>
      <c r="BN728" s="35"/>
      <c r="BO728" s="35"/>
      <c r="BP728" s="35"/>
      <c r="BQ728" s="35"/>
      <c r="BR728" s="35"/>
      <c r="BS728" s="35"/>
      <c r="BT728" s="35"/>
      <c r="BU728" s="35"/>
      <c r="BV728" s="35"/>
      <c r="BW728" s="35"/>
      <c r="BX728" s="35"/>
      <c r="BY728" s="35"/>
      <c r="BZ728" s="287"/>
      <c r="CA728" s="35"/>
      <c r="CB728" s="35"/>
      <c r="CC728" s="35"/>
      <c r="CD728" s="35"/>
      <c r="CE728" s="35"/>
      <c r="CF728" s="35"/>
      <c r="CG728" s="35"/>
      <c r="CH728" s="35"/>
      <c r="CI728" s="35"/>
      <c r="CJ728" s="35"/>
      <c r="CK728" s="35"/>
      <c r="CL728" s="35"/>
      <c r="CM728" s="35"/>
      <c r="CN728" s="35"/>
      <c r="CO728" s="35"/>
      <c r="CP728" s="35"/>
      <c r="CQ728" s="35"/>
      <c r="CR728" s="35"/>
      <c r="CS728" s="35"/>
      <c r="CT728" s="35"/>
      <c r="CU728" s="35"/>
      <c r="CV728" s="35"/>
      <c r="CW728" s="35"/>
      <c r="CX728" s="35"/>
      <c r="CY728" s="35"/>
      <c r="CZ728" s="35"/>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T728" s="20" t="s">
        <v>1135</v>
      </c>
      <c r="EU728" s="20" t="s">
        <v>1133</v>
      </c>
    </row>
    <row r="729" spans="1:151" ht="12" hidden="1" customHeight="1">
      <c r="A729" s="35"/>
      <c r="B729" s="47"/>
      <c r="C729" s="35"/>
      <c r="D729" s="47"/>
      <c r="E729" s="47"/>
      <c r="F729" s="47"/>
      <c r="G729" s="47"/>
      <c r="H729" s="47"/>
      <c r="I729" s="47"/>
      <c r="J729" s="47"/>
      <c r="K729" s="47"/>
      <c r="L729" s="47"/>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133"/>
      <c r="BJ729" s="133"/>
      <c r="BK729" s="35"/>
      <c r="BL729" s="266"/>
      <c r="BM729" s="35"/>
      <c r="BN729" s="35"/>
      <c r="BO729" s="35"/>
      <c r="BP729" s="35"/>
      <c r="BQ729" s="35"/>
      <c r="BR729" s="35"/>
      <c r="BS729" s="35"/>
      <c r="BT729" s="35"/>
      <c r="BU729" s="35"/>
      <c r="BV729" s="35"/>
      <c r="BW729" s="35"/>
      <c r="BX729" s="35"/>
      <c r="BY729" s="35"/>
      <c r="BZ729" s="287"/>
      <c r="CA729" s="35"/>
      <c r="CB729" s="35"/>
      <c r="CC729" s="35"/>
      <c r="CD729" s="35"/>
      <c r="CE729" s="35"/>
      <c r="CF729" s="35"/>
      <c r="CG729" s="35"/>
      <c r="CH729" s="35"/>
      <c r="CI729" s="35"/>
      <c r="CJ729" s="35"/>
      <c r="CK729" s="35"/>
      <c r="CL729" s="35"/>
      <c r="CM729" s="35"/>
      <c r="CN729" s="35"/>
      <c r="CO729" s="35"/>
      <c r="CP729" s="35"/>
      <c r="CQ729" s="35"/>
      <c r="CR729" s="35"/>
      <c r="CS729" s="35"/>
      <c r="CT729" s="35"/>
      <c r="CU729" s="35"/>
      <c r="CV729" s="35"/>
      <c r="CW729" s="35"/>
      <c r="CX729" s="35"/>
      <c r="CY729" s="35"/>
      <c r="CZ729" s="35"/>
      <c r="DA729" s="35"/>
      <c r="DB729" s="35"/>
      <c r="DC729" s="35"/>
      <c r="DD729" s="35"/>
      <c r="DE729" s="35"/>
      <c r="DF729" s="35"/>
      <c r="DG729" s="35"/>
      <c r="DH729" s="35"/>
      <c r="DI729" s="35"/>
      <c r="DJ729" s="35"/>
      <c r="DK729" s="35"/>
      <c r="DL729" s="35"/>
      <c r="DM729" s="35"/>
      <c r="DN729" s="35"/>
      <c r="DO729" s="35"/>
      <c r="DP729" s="35"/>
      <c r="DQ729" s="35"/>
      <c r="DR729" s="35"/>
      <c r="DS729" s="35"/>
      <c r="DT729" s="35"/>
      <c r="DU729" s="35"/>
      <c r="DV729" s="35"/>
      <c r="DW729" s="35"/>
      <c r="DX729" s="35"/>
      <c r="DY729" s="35"/>
      <c r="DZ729" s="35"/>
      <c r="EA729" s="35"/>
      <c r="EB729" s="35"/>
      <c r="EC729" s="35"/>
      <c r="ED729" s="35"/>
      <c r="EE729" s="35"/>
      <c r="EF729" s="35"/>
      <c r="EG729" s="35"/>
      <c r="EH729" s="35"/>
      <c r="EI729" s="35"/>
      <c r="EJ729" s="35"/>
      <c r="EK729" s="35"/>
      <c r="EL729" s="35"/>
      <c r="ET729" s="20" t="s">
        <v>1136</v>
      </c>
      <c r="EU729" s="20" t="s">
        <v>1134</v>
      </c>
    </row>
    <row r="730" spans="1:151" ht="12" hidden="1" customHeight="1">
      <c r="A730" s="35"/>
      <c r="B730" s="47"/>
      <c r="C730" s="35"/>
      <c r="D730" s="47"/>
      <c r="E730" s="47"/>
      <c r="F730" s="47"/>
      <c r="G730" s="47"/>
      <c r="H730" s="47"/>
      <c r="I730" s="47"/>
      <c r="J730" s="47"/>
      <c r="K730" s="47"/>
      <c r="L730" s="47"/>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133"/>
      <c r="BJ730" s="133"/>
      <c r="BK730" s="35"/>
      <c r="BL730" s="266"/>
      <c r="BM730" s="35"/>
      <c r="BN730" s="35"/>
      <c r="BO730" s="35"/>
      <c r="BP730" s="35"/>
      <c r="BQ730" s="35"/>
      <c r="BR730" s="35"/>
      <c r="BS730" s="35"/>
      <c r="BT730" s="35"/>
      <c r="BU730" s="35"/>
      <c r="BV730" s="35"/>
      <c r="BW730" s="35"/>
      <c r="BX730" s="35"/>
      <c r="BY730" s="35"/>
      <c r="BZ730" s="287"/>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T730" s="20" t="s">
        <v>1137</v>
      </c>
      <c r="EU730" s="20" t="s">
        <v>1135</v>
      </c>
    </row>
    <row r="731" spans="1:151" ht="12" hidden="1" customHeight="1">
      <c r="A731" s="35"/>
      <c r="B731" s="47"/>
      <c r="C731" s="35"/>
      <c r="D731" s="47"/>
      <c r="E731" s="47"/>
      <c r="F731" s="47"/>
      <c r="G731" s="47"/>
      <c r="H731" s="47"/>
      <c r="I731" s="47"/>
      <c r="J731" s="47"/>
      <c r="K731" s="47"/>
      <c r="L731" s="47"/>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133"/>
      <c r="BJ731" s="133"/>
      <c r="BK731" s="35"/>
      <c r="BL731" s="266"/>
      <c r="BM731" s="35"/>
      <c r="BN731" s="35"/>
      <c r="BO731" s="35"/>
      <c r="BP731" s="35"/>
      <c r="BQ731" s="35"/>
      <c r="BR731" s="35"/>
      <c r="BS731" s="35"/>
      <c r="BT731" s="35"/>
      <c r="BU731" s="35"/>
      <c r="BV731" s="35"/>
      <c r="BW731" s="35"/>
      <c r="BX731" s="35"/>
      <c r="BY731" s="35"/>
      <c r="BZ731" s="287"/>
      <c r="CA731" s="35"/>
      <c r="CB731" s="35"/>
      <c r="CC731" s="35"/>
      <c r="CD731" s="35"/>
      <c r="CE731" s="35"/>
      <c r="CF731" s="35"/>
      <c r="CG731" s="35"/>
      <c r="CH731" s="35"/>
      <c r="CI731" s="35"/>
      <c r="CJ731" s="35"/>
      <c r="CK731" s="35"/>
      <c r="CL731" s="35"/>
      <c r="CM731" s="35"/>
      <c r="CN731" s="35"/>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T731" s="20" t="s">
        <v>1138</v>
      </c>
      <c r="EU731" s="20" t="s">
        <v>1136</v>
      </c>
    </row>
    <row r="732" spans="1:151" ht="12" hidden="1" customHeight="1">
      <c r="A732" s="35"/>
      <c r="B732" s="47"/>
      <c r="C732" s="35"/>
      <c r="D732" s="47"/>
      <c r="E732" s="47"/>
      <c r="F732" s="47"/>
      <c r="G732" s="47"/>
      <c r="H732" s="47"/>
      <c r="I732" s="47"/>
      <c r="J732" s="47"/>
      <c r="K732" s="47"/>
      <c r="L732" s="47"/>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133"/>
      <c r="BJ732" s="133"/>
      <c r="BK732" s="35"/>
      <c r="BL732" s="266"/>
      <c r="BM732" s="35"/>
      <c r="BN732" s="35"/>
      <c r="BO732" s="35"/>
      <c r="BP732" s="35"/>
      <c r="BQ732" s="35"/>
      <c r="BR732" s="35"/>
      <c r="BS732" s="35"/>
      <c r="BT732" s="35"/>
      <c r="BU732" s="35"/>
      <c r="BV732" s="35"/>
      <c r="BW732" s="35"/>
      <c r="BX732" s="35"/>
      <c r="BY732" s="35"/>
      <c r="BZ732" s="287"/>
      <c r="CA732" s="35"/>
      <c r="CB732" s="35"/>
      <c r="CC732" s="35"/>
      <c r="CD732" s="35"/>
      <c r="CE732" s="35"/>
      <c r="CF732" s="35"/>
      <c r="CG732" s="35"/>
      <c r="CH732" s="35"/>
      <c r="CI732" s="35"/>
      <c r="CJ732" s="35"/>
      <c r="CK732" s="35"/>
      <c r="CL732" s="35"/>
      <c r="CM732" s="35"/>
      <c r="CN732" s="35"/>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c r="EK732" s="35"/>
      <c r="EL732" s="35"/>
      <c r="ET732" s="20" t="s">
        <v>1139</v>
      </c>
      <c r="EU732" s="20" t="s">
        <v>1137</v>
      </c>
    </row>
    <row r="733" spans="1:151" ht="12" hidden="1" customHeight="1">
      <c r="A733" s="35"/>
      <c r="B733" s="47"/>
      <c r="C733" s="35"/>
      <c r="D733" s="47"/>
      <c r="E733" s="47"/>
      <c r="F733" s="47"/>
      <c r="G733" s="47"/>
      <c r="H733" s="47"/>
      <c r="I733" s="47"/>
      <c r="J733" s="47"/>
      <c r="K733" s="47"/>
      <c r="L733" s="47"/>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133"/>
      <c r="BJ733" s="133"/>
      <c r="BK733" s="35"/>
      <c r="BL733" s="266"/>
      <c r="BM733" s="35"/>
      <c r="BN733" s="35"/>
      <c r="BO733" s="35"/>
      <c r="BP733" s="35"/>
      <c r="BQ733" s="35"/>
      <c r="BR733" s="35"/>
      <c r="BS733" s="35"/>
      <c r="BT733" s="35"/>
      <c r="BU733" s="35"/>
      <c r="BV733" s="35"/>
      <c r="BW733" s="35"/>
      <c r="BX733" s="35"/>
      <c r="BY733" s="35"/>
      <c r="BZ733" s="287"/>
      <c r="CA733" s="35"/>
      <c r="CB733" s="35"/>
      <c r="CC733" s="35"/>
      <c r="CD733" s="35"/>
      <c r="CE733" s="35"/>
      <c r="CF733" s="35"/>
      <c r="CG733" s="35"/>
      <c r="CH733" s="35"/>
      <c r="CI733" s="35"/>
      <c r="CJ733" s="35"/>
      <c r="CK733" s="35"/>
      <c r="CL733" s="35"/>
      <c r="CM733" s="35"/>
      <c r="CN733" s="35"/>
      <c r="CO733" s="35"/>
      <c r="CP733" s="35"/>
      <c r="CQ733" s="35"/>
      <c r="CR733" s="35"/>
      <c r="CS733" s="35"/>
      <c r="CT733" s="35"/>
      <c r="CU733" s="35"/>
      <c r="CV733" s="35"/>
      <c r="CW733" s="35"/>
      <c r="CX733" s="35"/>
      <c r="CY733" s="35"/>
      <c r="CZ733" s="35"/>
      <c r="DA733" s="35"/>
      <c r="DB733" s="35"/>
      <c r="DC733" s="35"/>
      <c r="DD733" s="35"/>
      <c r="DE733" s="35"/>
      <c r="DF733" s="35"/>
      <c r="DG733" s="35"/>
      <c r="DH733" s="35"/>
      <c r="DI733" s="35"/>
      <c r="DJ733" s="35"/>
      <c r="DK733" s="35"/>
      <c r="DL733" s="35"/>
      <c r="DM733" s="35"/>
      <c r="DN733" s="35"/>
      <c r="DO733" s="35"/>
      <c r="DP733" s="35"/>
      <c r="DQ733" s="35"/>
      <c r="DR733" s="35"/>
      <c r="DS733" s="35"/>
      <c r="DT733" s="35"/>
      <c r="DU733" s="35"/>
      <c r="DV733" s="35"/>
      <c r="DW733" s="35"/>
      <c r="DX733" s="35"/>
      <c r="DY733" s="35"/>
      <c r="DZ733" s="35"/>
      <c r="EA733" s="35"/>
      <c r="EB733" s="35"/>
      <c r="EC733" s="35"/>
      <c r="ED733" s="35"/>
      <c r="EE733" s="35"/>
      <c r="EF733" s="35"/>
      <c r="EG733" s="35"/>
      <c r="EH733" s="35"/>
      <c r="EI733" s="35"/>
      <c r="EJ733" s="35"/>
      <c r="EK733" s="35"/>
      <c r="EL733" s="35"/>
      <c r="ET733" s="20" t="s">
        <v>1140</v>
      </c>
      <c r="EU733" s="20" t="s">
        <v>1138</v>
      </c>
    </row>
    <row r="734" spans="1:151" ht="12" hidden="1" customHeight="1">
      <c r="A734" s="35"/>
      <c r="B734" s="47"/>
      <c r="C734" s="35"/>
      <c r="D734" s="47"/>
      <c r="E734" s="47"/>
      <c r="F734" s="47"/>
      <c r="G734" s="47"/>
      <c r="H734" s="47"/>
      <c r="I734" s="47"/>
      <c r="J734" s="47"/>
      <c r="K734" s="47"/>
      <c r="L734" s="47"/>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133"/>
      <c r="BJ734" s="133"/>
      <c r="BK734" s="35"/>
      <c r="BL734" s="266"/>
      <c r="BM734" s="35"/>
      <c r="BN734" s="35"/>
      <c r="BO734" s="35"/>
      <c r="BP734" s="35"/>
      <c r="BQ734" s="35"/>
      <c r="BR734" s="35"/>
      <c r="BS734" s="35"/>
      <c r="BT734" s="35"/>
      <c r="BU734" s="35"/>
      <c r="BV734" s="35"/>
      <c r="BW734" s="35"/>
      <c r="BX734" s="35"/>
      <c r="BY734" s="35"/>
      <c r="BZ734" s="287"/>
      <c r="CA734" s="35"/>
      <c r="CB734" s="35"/>
      <c r="CC734" s="35"/>
      <c r="CD734" s="35"/>
      <c r="CE734" s="35"/>
      <c r="CF734" s="35"/>
      <c r="CG734" s="35"/>
      <c r="CH734" s="35"/>
      <c r="CI734" s="35"/>
      <c r="CJ734" s="35"/>
      <c r="CK734" s="35"/>
      <c r="CL734" s="35"/>
      <c r="CM734" s="35"/>
      <c r="CN734" s="35"/>
      <c r="CO734" s="35"/>
      <c r="CP734" s="35"/>
      <c r="CQ734" s="35"/>
      <c r="CR734" s="35"/>
      <c r="CS734" s="35"/>
      <c r="CT734" s="35"/>
      <c r="CU734" s="35"/>
      <c r="CV734" s="35"/>
      <c r="CW734" s="35"/>
      <c r="CX734" s="35"/>
      <c r="CY734" s="35"/>
      <c r="CZ734" s="35"/>
      <c r="DA734" s="35"/>
      <c r="DB734" s="35"/>
      <c r="DC734" s="35"/>
      <c r="DD734" s="35"/>
      <c r="DE734" s="35"/>
      <c r="DF734" s="35"/>
      <c r="DG734" s="35"/>
      <c r="DH734" s="35"/>
      <c r="DI734" s="35"/>
      <c r="DJ734" s="35"/>
      <c r="DK734" s="35"/>
      <c r="DL734" s="35"/>
      <c r="DM734" s="35"/>
      <c r="DN734" s="35"/>
      <c r="DO734" s="35"/>
      <c r="DP734" s="35"/>
      <c r="DQ734" s="35"/>
      <c r="DR734" s="35"/>
      <c r="DS734" s="35"/>
      <c r="DT734" s="35"/>
      <c r="DU734" s="35"/>
      <c r="DV734" s="35"/>
      <c r="DW734" s="35"/>
      <c r="DX734" s="35"/>
      <c r="DY734" s="35"/>
      <c r="DZ734" s="35"/>
      <c r="EA734" s="35"/>
      <c r="EB734" s="35"/>
      <c r="EC734" s="35"/>
      <c r="ED734" s="35"/>
      <c r="EE734" s="35"/>
      <c r="EF734" s="35"/>
      <c r="EG734" s="35"/>
      <c r="EH734" s="35"/>
      <c r="EI734" s="35"/>
      <c r="EJ734" s="35"/>
      <c r="EK734" s="35"/>
      <c r="EL734" s="35"/>
      <c r="ET734" s="20" t="s">
        <v>1141</v>
      </c>
      <c r="EU734" s="20" t="s">
        <v>1139</v>
      </c>
    </row>
    <row r="735" spans="1:151" ht="12" hidden="1" customHeight="1">
      <c r="A735" s="35"/>
      <c r="B735" s="47"/>
      <c r="C735" s="35"/>
      <c r="D735" s="47"/>
      <c r="E735" s="47"/>
      <c r="F735" s="47"/>
      <c r="G735" s="47"/>
      <c r="H735" s="47"/>
      <c r="I735" s="47"/>
      <c r="J735" s="47"/>
      <c r="K735" s="47"/>
      <c r="L735" s="47"/>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133"/>
      <c r="BJ735" s="133"/>
      <c r="BK735" s="35"/>
      <c r="BL735" s="266"/>
      <c r="BM735" s="35"/>
      <c r="BN735" s="35"/>
      <c r="BO735" s="35"/>
      <c r="BP735" s="35"/>
      <c r="BQ735" s="35"/>
      <c r="BR735" s="35"/>
      <c r="BS735" s="35"/>
      <c r="BT735" s="35"/>
      <c r="BU735" s="35"/>
      <c r="BV735" s="35"/>
      <c r="BW735" s="35"/>
      <c r="BX735" s="35"/>
      <c r="BY735" s="35"/>
      <c r="BZ735" s="287"/>
      <c r="CA735" s="35"/>
      <c r="CB735" s="35"/>
      <c r="CC735" s="35"/>
      <c r="CD735" s="35"/>
      <c r="CE735" s="35"/>
      <c r="CF735" s="35"/>
      <c r="CG735" s="35"/>
      <c r="CH735" s="35"/>
      <c r="CI735" s="35"/>
      <c r="CJ735" s="35"/>
      <c r="CK735" s="35"/>
      <c r="CL735" s="35"/>
      <c r="CM735" s="35"/>
      <c r="CN735" s="35"/>
      <c r="CO735" s="35"/>
      <c r="CP735" s="35"/>
      <c r="CQ735" s="35"/>
      <c r="CR735" s="35"/>
      <c r="CS735" s="35"/>
      <c r="CT735" s="35"/>
      <c r="CU735" s="35"/>
      <c r="CV735" s="35"/>
      <c r="CW735" s="35"/>
      <c r="CX735" s="35"/>
      <c r="CY735" s="35"/>
      <c r="CZ735" s="35"/>
      <c r="DA735" s="35"/>
      <c r="DB735" s="35"/>
      <c r="DC735" s="35"/>
      <c r="DD735" s="35"/>
      <c r="DE735" s="35"/>
      <c r="DF735" s="35"/>
      <c r="DG735" s="35"/>
      <c r="DH735" s="35"/>
      <c r="DI735" s="35"/>
      <c r="DJ735" s="35"/>
      <c r="DK735" s="35"/>
      <c r="DL735" s="35"/>
      <c r="DM735" s="35"/>
      <c r="DN735" s="35"/>
      <c r="DO735" s="35"/>
      <c r="DP735" s="35"/>
      <c r="DQ735" s="35"/>
      <c r="DR735" s="35"/>
      <c r="DS735" s="35"/>
      <c r="DT735" s="35"/>
      <c r="DU735" s="35"/>
      <c r="DV735" s="35"/>
      <c r="DW735" s="35"/>
      <c r="DX735" s="35"/>
      <c r="DY735" s="35"/>
      <c r="DZ735" s="35"/>
      <c r="EA735" s="35"/>
      <c r="EB735" s="35"/>
      <c r="EC735" s="35"/>
      <c r="ED735" s="35"/>
      <c r="EE735" s="35"/>
      <c r="EF735" s="35"/>
      <c r="EG735" s="35"/>
      <c r="EH735" s="35"/>
      <c r="EI735" s="35"/>
      <c r="EJ735" s="35"/>
      <c r="EK735" s="35"/>
      <c r="EL735" s="35"/>
      <c r="ET735" s="20" t="s">
        <v>1142</v>
      </c>
      <c r="EU735" s="20" t="s">
        <v>1140</v>
      </c>
    </row>
    <row r="736" spans="1:151" ht="12" hidden="1" customHeight="1">
      <c r="A736" s="35"/>
      <c r="B736" s="47"/>
      <c r="C736" s="35"/>
      <c r="D736" s="47"/>
      <c r="E736" s="47"/>
      <c r="F736" s="47"/>
      <c r="G736" s="47"/>
      <c r="H736" s="47"/>
      <c r="I736" s="47"/>
      <c r="J736" s="47"/>
      <c r="K736" s="47"/>
      <c r="L736" s="47"/>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133"/>
      <c r="BJ736" s="133"/>
      <c r="BK736" s="35"/>
      <c r="BL736" s="266"/>
      <c r="BM736" s="35"/>
      <c r="BN736" s="35"/>
      <c r="BO736" s="35"/>
      <c r="BP736" s="35"/>
      <c r="BQ736" s="35"/>
      <c r="BR736" s="35"/>
      <c r="BS736" s="35"/>
      <c r="BT736" s="35"/>
      <c r="BU736" s="35"/>
      <c r="BV736" s="35"/>
      <c r="BW736" s="35"/>
      <c r="BX736" s="35"/>
      <c r="BY736" s="35"/>
      <c r="BZ736" s="287"/>
      <c r="CA736" s="35"/>
      <c r="CB736" s="35"/>
      <c r="CC736" s="35"/>
      <c r="CD736" s="35"/>
      <c r="CE736" s="35"/>
      <c r="CF736" s="35"/>
      <c r="CG736" s="35"/>
      <c r="CH736" s="35"/>
      <c r="CI736" s="35"/>
      <c r="CJ736" s="35"/>
      <c r="CK736" s="35"/>
      <c r="CL736" s="35"/>
      <c r="CM736" s="35"/>
      <c r="CN736" s="35"/>
      <c r="CO736" s="35"/>
      <c r="CP736" s="35"/>
      <c r="CQ736" s="35"/>
      <c r="CR736" s="35"/>
      <c r="CS736" s="35"/>
      <c r="CT736" s="35"/>
      <c r="CU736" s="35"/>
      <c r="CV736" s="35"/>
      <c r="CW736" s="35"/>
      <c r="CX736" s="35"/>
      <c r="CY736" s="35"/>
      <c r="CZ736" s="35"/>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T736" s="20" t="s">
        <v>1143</v>
      </c>
      <c r="EU736" s="20" t="s">
        <v>1141</v>
      </c>
    </row>
    <row r="737" spans="1:151" ht="12" hidden="1" customHeight="1">
      <c r="A737" s="35"/>
      <c r="B737" s="47"/>
      <c r="C737" s="35"/>
      <c r="D737" s="47"/>
      <c r="E737" s="47"/>
      <c r="F737" s="47"/>
      <c r="G737" s="47"/>
      <c r="H737" s="47"/>
      <c r="I737" s="47"/>
      <c r="J737" s="47"/>
      <c r="K737" s="47"/>
      <c r="L737" s="47"/>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133"/>
      <c r="BJ737" s="133"/>
      <c r="BK737" s="35"/>
      <c r="BL737" s="266"/>
      <c r="BM737" s="35"/>
      <c r="BN737" s="35"/>
      <c r="BO737" s="35"/>
      <c r="BP737" s="35"/>
      <c r="BQ737" s="35"/>
      <c r="BR737" s="35"/>
      <c r="BS737" s="35"/>
      <c r="BT737" s="35"/>
      <c r="BU737" s="35"/>
      <c r="BV737" s="35"/>
      <c r="BW737" s="35"/>
      <c r="BX737" s="35"/>
      <c r="BY737" s="35"/>
      <c r="BZ737" s="287"/>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T737" s="20" t="s">
        <v>1144</v>
      </c>
      <c r="EU737" s="20" t="s">
        <v>1142</v>
      </c>
    </row>
    <row r="738" spans="1:151" ht="12" hidden="1" customHeight="1">
      <c r="A738" s="35"/>
      <c r="B738" s="47"/>
      <c r="C738" s="35"/>
      <c r="D738" s="47"/>
      <c r="E738" s="47"/>
      <c r="F738" s="47"/>
      <c r="G738" s="47"/>
      <c r="H738" s="47"/>
      <c r="I738" s="47"/>
      <c r="J738" s="47"/>
      <c r="K738" s="47"/>
      <c r="L738" s="47"/>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133"/>
      <c r="BJ738" s="133"/>
      <c r="BK738" s="35"/>
      <c r="BL738" s="266"/>
      <c r="BM738" s="35"/>
      <c r="BN738" s="35"/>
      <c r="BO738" s="35"/>
      <c r="BP738" s="35"/>
      <c r="BQ738" s="35"/>
      <c r="BR738" s="35"/>
      <c r="BS738" s="35"/>
      <c r="BT738" s="35"/>
      <c r="BU738" s="35"/>
      <c r="BV738" s="35"/>
      <c r="BW738" s="35"/>
      <c r="BX738" s="35"/>
      <c r="BY738" s="35"/>
      <c r="BZ738" s="287"/>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T738" s="20" t="s">
        <v>1145</v>
      </c>
      <c r="EU738" s="20" t="s">
        <v>1143</v>
      </c>
    </row>
    <row r="739" spans="1:151" ht="12" hidden="1" customHeight="1">
      <c r="A739" s="35"/>
      <c r="B739" s="47"/>
      <c r="C739" s="35"/>
      <c r="D739" s="47"/>
      <c r="E739" s="47"/>
      <c r="F739" s="47"/>
      <c r="G739" s="47"/>
      <c r="H739" s="47"/>
      <c r="I739" s="47"/>
      <c r="J739" s="47"/>
      <c r="K739" s="47"/>
      <c r="L739" s="47"/>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133"/>
      <c r="BJ739" s="133"/>
      <c r="BK739" s="35"/>
      <c r="BL739" s="266"/>
      <c r="BM739" s="35"/>
      <c r="BN739" s="35"/>
      <c r="BO739" s="35"/>
      <c r="BP739" s="35"/>
      <c r="BQ739" s="35"/>
      <c r="BR739" s="35"/>
      <c r="BS739" s="35"/>
      <c r="BT739" s="35"/>
      <c r="BU739" s="35"/>
      <c r="BV739" s="35"/>
      <c r="BW739" s="35"/>
      <c r="BX739" s="35"/>
      <c r="BY739" s="35"/>
      <c r="BZ739" s="287"/>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T739" s="20" t="s">
        <v>1146</v>
      </c>
      <c r="EU739" s="20" t="s">
        <v>1144</v>
      </c>
    </row>
    <row r="740" spans="1:151" ht="12" hidden="1" customHeight="1">
      <c r="A740" s="35"/>
      <c r="B740" s="47"/>
      <c r="C740" s="35"/>
      <c r="D740" s="47"/>
      <c r="E740" s="47"/>
      <c r="F740" s="47"/>
      <c r="G740" s="47"/>
      <c r="H740" s="47"/>
      <c r="I740" s="47"/>
      <c r="J740" s="47"/>
      <c r="K740" s="47"/>
      <c r="L740" s="47"/>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133"/>
      <c r="BJ740" s="133"/>
      <c r="BK740" s="35"/>
      <c r="BL740" s="266"/>
      <c r="BM740" s="35"/>
      <c r="BN740" s="35"/>
      <c r="BO740" s="35"/>
      <c r="BP740" s="35"/>
      <c r="BQ740" s="35"/>
      <c r="BR740" s="35"/>
      <c r="BS740" s="35"/>
      <c r="BT740" s="35"/>
      <c r="BU740" s="35"/>
      <c r="BV740" s="35"/>
      <c r="BW740" s="35"/>
      <c r="BX740" s="35"/>
      <c r="BY740" s="35"/>
      <c r="BZ740" s="287"/>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T740" s="20" t="s">
        <v>1147</v>
      </c>
      <c r="EU740" s="20" t="s">
        <v>1145</v>
      </c>
    </row>
    <row r="741" spans="1:151" ht="12" hidden="1" customHeight="1">
      <c r="A741" s="35"/>
      <c r="B741" s="47"/>
      <c r="C741" s="35"/>
      <c r="D741" s="47"/>
      <c r="E741" s="47"/>
      <c r="F741" s="47"/>
      <c r="G741" s="47"/>
      <c r="H741" s="47"/>
      <c r="I741" s="47"/>
      <c r="J741" s="47"/>
      <c r="K741" s="47"/>
      <c r="L741" s="47"/>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133"/>
      <c r="BJ741" s="133"/>
      <c r="BK741" s="35"/>
      <c r="BL741" s="266"/>
      <c r="BM741" s="35"/>
      <c r="BN741" s="35"/>
      <c r="BO741" s="35"/>
      <c r="BP741" s="35"/>
      <c r="BQ741" s="35"/>
      <c r="BR741" s="35"/>
      <c r="BS741" s="35"/>
      <c r="BT741" s="35"/>
      <c r="BU741" s="35"/>
      <c r="BV741" s="35"/>
      <c r="BW741" s="35"/>
      <c r="BX741" s="35"/>
      <c r="BY741" s="35"/>
      <c r="BZ741" s="287"/>
      <c r="CA741" s="35"/>
      <c r="CB741" s="35"/>
      <c r="CC741" s="35"/>
      <c r="CD741" s="35"/>
      <c r="CE741" s="35"/>
      <c r="CF741" s="35"/>
      <c r="CG741" s="35"/>
      <c r="CH741" s="35"/>
      <c r="CI741" s="35"/>
      <c r="CJ741" s="35"/>
      <c r="CK741" s="35"/>
      <c r="CL741" s="35"/>
      <c r="CM741" s="35"/>
      <c r="CN741" s="35"/>
      <c r="CO741" s="35"/>
      <c r="CP741" s="35"/>
      <c r="CQ741" s="35"/>
      <c r="CR741" s="35"/>
      <c r="CS741" s="35"/>
      <c r="CT741" s="35"/>
      <c r="CU741" s="35"/>
      <c r="CV741" s="35"/>
      <c r="CW741" s="35"/>
      <c r="CX741" s="35"/>
      <c r="CY741" s="35"/>
      <c r="CZ741" s="35"/>
      <c r="DA741" s="35"/>
      <c r="DB741" s="35"/>
      <c r="DC741" s="35"/>
      <c r="DD741" s="35"/>
      <c r="DE741" s="35"/>
      <c r="DF741" s="35"/>
      <c r="DG741" s="35"/>
      <c r="DH741" s="35"/>
      <c r="DI741" s="35"/>
      <c r="DJ741" s="35"/>
      <c r="DK741" s="35"/>
      <c r="DL741" s="35"/>
      <c r="DM741" s="35"/>
      <c r="DN741" s="35"/>
      <c r="DO741" s="35"/>
      <c r="DP741" s="35"/>
      <c r="DQ741" s="35"/>
      <c r="DR741" s="35"/>
      <c r="DS741" s="35"/>
      <c r="DT741" s="35"/>
      <c r="DU741" s="35"/>
      <c r="DV741" s="35"/>
      <c r="DW741" s="35"/>
      <c r="DX741" s="35"/>
      <c r="DY741" s="35"/>
      <c r="DZ741" s="35"/>
      <c r="EA741" s="35"/>
      <c r="EB741" s="35"/>
      <c r="EC741" s="35"/>
      <c r="ED741" s="35"/>
      <c r="EE741" s="35"/>
      <c r="EF741" s="35"/>
      <c r="EG741" s="35"/>
      <c r="EH741" s="35"/>
      <c r="EI741" s="35"/>
      <c r="EJ741" s="35"/>
      <c r="EK741" s="35"/>
      <c r="EL741" s="35"/>
      <c r="ET741" s="20" t="s">
        <v>1148</v>
      </c>
      <c r="EU741" s="20" t="s">
        <v>1146</v>
      </c>
    </row>
    <row r="742" spans="1:151" ht="12" hidden="1" customHeight="1">
      <c r="A742" s="35"/>
      <c r="B742" s="47"/>
      <c r="C742" s="35"/>
      <c r="D742" s="47"/>
      <c r="E742" s="47"/>
      <c r="F742" s="47"/>
      <c r="G742" s="47"/>
      <c r="H742" s="47"/>
      <c r="I742" s="47"/>
      <c r="J742" s="47"/>
      <c r="K742" s="47"/>
      <c r="L742" s="47"/>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133"/>
      <c r="BJ742" s="133"/>
      <c r="BK742" s="35"/>
      <c r="BL742" s="266"/>
      <c r="BM742" s="35"/>
      <c r="BN742" s="35"/>
      <c r="BO742" s="35"/>
      <c r="BP742" s="35"/>
      <c r="BQ742" s="35"/>
      <c r="BR742" s="35"/>
      <c r="BS742" s="35"/>
      <c r="BT742" s="35"/>
      <c r="BU742" s="35"/>
      <c r="BV742" s="35"/>
      <c r="BW742" s="35"/>
      <c r="BX742" s="35"/>
      <c r="BY742" s="35"/>
      <c r="BZ742" s="287"/>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T742" s="20" t="s">
        <v>1149</v>
      </c>
      <c r="EU742" s="20" t="s">
        <v>1147</v>
      </c>
    </row>
    <row r="743" spans="1:151" ht="12" hidden="1" customHeight="1">
      <c r="A743" s="35"/>
      <c r="B743" s="47"/>
      <c r="C743" s="35"/>
      <c r="D743" s="47"/>
      <c r="E743" s="47"/>
      <c r="F743" s="47"/>
      <c r="G743" s="47"/>
      <c r="H743" s="47"/>
      <c r="I743" s="47"/>
      <c r="J743" s="47"/>
      <c r="K743" s="47"/>
      <c r="L743" s="47"/>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133"/>
      <c r="BJ743" s="133"/>
      <c r="BK743" s="35"/>
      <c r="BL743" s="266"/>
      <c r="BM743" s="35"/>
      <c r="BN743" s="35"/>
      <c r="BO743" s="35"/>
      <c r="BP743" s="35"/>
      <c r="BQ743" s="35"/>
      <c r="BR743" s="35"/>
      <c r="BS743" s="35"/>
      <c r="BT743" s="35"/>
      <c r="BU743" s="35"/>
      <c r="BV743" s="35"/>
      <c r="BW743" s="35"/>
      <c r="BX743" s="35"/>
      <c r="BY743" s="35"/>
      <c r="BZ743" s="287"/>
      <c r="CA743" s="35"/>
      <c r="CB743" s="35"/>
      <c r="CC743" s="35"/>
      <c r="CD743" s="35"/>
      <c r="CE743" s="35"/>
      <c r="CF743" s="35"/>
      <c r="CG743" s="35"/>
      <c r="CH743" s="35"/>
      <c r="CI743" s="35"/>
      <c r="CJ743" s="35"/>
      <c r="CK743" s="35"/>
      <c r="CL743" s="35"/>
      <c r="CM743" s="35"/>
      <c r="CN743" s="35"/>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T743" s="20" t="s">
        <v>1150</v>
      </c>
      <c r="EU743" s="20" t="s">
        <v>1148</v>
      </c>
    </row>
    <row r="744" spans="1:151" ht="12" hidden="1" customHeight="1">
      <c r="A744" s="35"/>
      <c r="B744" s="47"/>
      <c r="C744" s="35"/>
      <c r="D744" s="47"/>
      <c r="E744" s="47"/>
      <c r="F744" s="47"/>
      <c r="G744" s="47"/>
      <c r="H744" s="47"/>
      <c r="I744" s="47"/>
      <c r="J744" s="47"/>
      <c r="K744" s="47"/>
      <c r="L744" s="47"/>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133"/>
      <c r="BJ744" s="133"/>
      <c r="BK744" s="35"/>
      <c r="BL744" s="266"/>
      <c r="BM744" s="35"/>
      <c r="BN744" s="35"/>
      <c r="BO744" s="35"/>
      <c r="BP744" s="35"/>
      <c r="BQ744" s="35"/>
      <c r="BR744" s="35"/>
      <c r="BS744" s="35"/>
      <c r="BT744" s="35"/>
      <c r="BU744" s="35"/>
      <c r="BV744" s="35"/>
      <c r="BW744" s="35"/>
      <c r="BX744" s="35"/>
      <c r="BY744" s="35"/>
      <c r="BZ744" s="287"/>
      <c r="CA744" s="35"/>
      <c r="CB744" s="35"/>
      <c r="CC744" s="35"/>
      <c r="CD744" s="35"/>
      <c r="CE744" s="35"/>
      <c r="CF744" s="35"/>
      <c r="CG744" s="35"/>
      <c r="CH744" s="35"/>
      <c r="CI744" s="35"/>
      <c r="CJ744" s="35"/>
      <c r="CK744" s="35"/>
      <c r="CL744" s="35"/>
      <c r="CM744" s="35"/>
      <c r="CN744" s="35"/>
      <c r="CO744" s="35"/>
      <c r="CP744" s="35"/>
      <c r="CQ744" s="35"/>
      <c r="CR744" s="35"/>
      <c r="CS744" s="35"/>
      <c r="CT744" s="35"/>
      <c r="CU744" s="35"/>
      <c r="CV744" s="35"/>
      <c r="CW744" s="35"/>
      <c r="CX744" s="35"/>
      <c r="CY744" s="35"/>
      <c r="CZ744" s="35"/>
      <c r="DA744" s="35"/>
      <c r="DB744" s="35"/>
      <c r="DC744" s="35"/>
      <c r="DD744" s="35"/>
      <c r="DE744" s="35"/>
      <c r="DF744" s="35"/>
      <c r="DG744" s="35"/>
      <c r="DH744" s="35"/>
      <c r="DI744" s="35"/>
      <c r="DJ744" s="35"/>
      <c r="DK744" s="35"/>
      <c r="DL744" s="35"/>
      <c r="DM744" s="35"/>
      <c r="DN744" s="35"/>
      <c r="DO744" s="35"/>
      <c r="DP744" s="35"/>
      <c r="DQ744" s="35"/>
      <c r="DR744" s="35"/>
      <c r="DS744" s="35"/>
      <c r="DT744" s="35"/>
      <c r="DU744" s="35"/>
      <c r="DV744" s="35"/>
      <c r="DW744" s="35"/>
      <c r="DX744" s="35"/>
      <c r="DY744" s="35"/>
      <c r="DZ744" s="35"/>
      <c r="EA744" s="35"/>
      <c r="EB744" s="35"/>
      <c r="EC744" s="35"/>
      <c r="ED744" s="35"/>
      <c r="EE744" s="35"/>
      <c r="EF744" s="35"/>
      <c r="EG744" s="35"/>
      <c r="EH744" s="35"/>
      <c r="EI744" s="35"/>
      <c r="EJ744" s="35"/>
      <c r="EK744" s="35"/>
      <c r="EL744" s="35"/>
      <c r="ET744" s="20" t="s">
        <v>1151</v>
      </c>
      <c r="EU744" s="20" t="s">
        <v>1149</v>
      </c>
    </row>
    <row r="745" spans="1:151" ht="12" hidden="1" customHeight="1">
      <c r="A745" s="35"/>
      <c r="B745" s="47"/>
      <c r="C745" s="35"/>
      <c r="D745" s="47"/>
      <c r="E745" s="47"/>
      <c r="F745" s="47"/>
      <c r="G745" s="47"/>
      <c r="H745" s="47"/>
      <c r="I745" s="47"/>
      <c r="J745" s="47"/>
      <c r="K745" s="47"/>
      <c r="L745" s="47"/>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133"/>
      <c r="BJ745" s="133"/>
      <c r="BK745" s="35"/>
      <c r="BL745" s="266"/>
      <c r="BM745" s="35"/>
      <c r="BN745" s="35"/>
      <c r="BO745" s="35"/>
      <c r="BP745" s="35"/>
      <c r="BQ745" s="35"/>
      <c r="BR745" s="35"/>
      <c r="BS745" s="35"/>
      <c r="BT745" s="35"/>
      <c r="BU745" s="35"/>
      <c r="BV745" s="35"/>
      <c r="BW745" s="35"/>
      <c r="BX745" s="35"/>
      <c r="BY745" s="35"/>
      <c r="BZ745" s="287"/>
      <c r="CA745" s="35"/>
      <c r="CB745" s="35"/>
      <c r="CC745" s="35"/>
      <c r="CD745" s="35"/>
      <c r="CE745" s="35"/>
      <c r="CF745" s="35"/>
      <c r="CG745" s="35"/>
      <c r="CH745" s="35"/>
      <c r="CI745" s="35"/>
      <c r="CJ745" s="35"/>
      <c r="CK745" s="35"/>
      <c r="CL745" s="35"/>
      <c r="CM745" s="35"/>
      <c r="CN745" s="35"/>
      <c r="CO745" s="35"/>
      <c r="CP745" s="35"/>
      <c r="CQ745" s="35"/>
      <c r="CR745" s="35"/>
      <c r="CS745" s="35"/>
      <c r="CT745" s="35"/>
      <c r="CU745" s="35"/>
      <c r="CV745" s="35"/>
      <c r="CW745" s="35"/>
      <c r="CX745" s="35"/>
      <c r="CY745" s="35"/>
      <c r="CZ745" s="35"/>
      <c r="DA745" s="35"/>
      <c r="DB745" s="35"/>
      <c r="DC745" s="35"/>
      <c r="DD745" s="35"/>
      <c r="DE745" s="35"/>
      <c r="DF745" s="35"/>
      <c r="DG745" s="35"/>
      <c r="DH745" s="35"/>
      <c r="DI745" s="35"/>
      <c r="DJ745" s="35"/>
      <c r="DK745" s="35"/>
      <c r="DL745" s="35"/>
      <c r="DM745" s="35"/>
      <c r="DN745" s="35"/>
      <c r="DO745" s="35"/>
      <c r="DP745" s="35"/>
      <c r="DQ745" s="35"/>
      <c r="DR745" s="35"/>
      <c r="DS745" s="35"/>
      <c r="DT745" s="35"/>
      <c r="DU745" s="35"/>
      <c r="DV745" s="35"/>
      <c r="DW745" s="35"/>
      <c r="DX745" s="35"/>
      <c r="DY745" s="35"/>
      <c r="DZ745" s="35"/>
      <c r="EA745" s="35"/>
      <c r="EB745" s="35"/>
      <c r="EC745" s="35"/>
      <c r="ED745" s="35"/>
      <c r="EE745" s="35"/>
      <c r="EF745" s="35"/>
      <c r="EG745" s="35"/>
      <c r="EH745" s="35"/>
      <c r="EI745" s="35"/>
      <c r="EJ745" s="35"/>
      <c r="EK745" s="35"/>
      <c r="EL745" s="35"/>
      <c r="ET745" s="20" t="s">
        <v>1152</v>
      </c>
      <c r="EU745" s="20" t="s">
        <v>1150</v>
      </c>
    </row>
    <row r="746" spans="1:151" ht="12" hidden="1" customHeight="1">
      <c r="A746" s="35"/>
      <c r="B746" s="47"/>
      <c r="C746" s="35"/>
      <c r="D746" s="47"/>
      <c r="E746" s="47"/>
      <c r="F746" s="47"/>
      <c r="G746" s="47"/>
      <c r="H746" s="47"/>
      <c r="I746" s="47"/>
      <c r="J746" s="47"/>
      <c r="K746" s="47"/>
      <c r="L746" s="47"/>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133"/>
      <c r="BJ746" s="133"/>
      <c r="BK746" s="35"/>
      <c r="BL746" s="266"/>
      <c r="BM746" s="35"/>
      <c r="BN746" s="35"/>
      <c r="BO746" s="35"/>
      <c r="BP746" s="35"/>
      <c r="BQ746" s="35"/>
      <c r="BR746" s="35"/>
      <c r="BS746" s="35"/>
      <c r="BT746" s="35"/>
      <c r="BU746" s="35"/>
      <c r="BV746" s="35"/>
      <c r="BW746" s="35"/>
      <c r="BX746" s="35"/>
      <c r="BY746" s="35"/>
      <c r="BZ746" s="287"/>
      <c r="CA746" s="35"/>
      <c r="CB746" s="35"/>
      <c r="CC746" s="35"/>
      <c r="CD746" s="35"/>
      <c r="CE746" s="35"/>
      <c r="CF746" s="35"/>
      <c r="CG746" s="35"/>
      <c r="CH746" s="35"/>
      <c r="CI746" s="35"/>
      <c r="CJ746" s="35"/>
      <c r="CK746" s="35"/>
      <c r="CL746" s="35"/>
      <c r="CM746" s="35"/>
      <c r="CN746" s="35"/>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T746" s="20" t="s">
        <v>1153</v>
      </c>
      <c r="EU746" s="20" t="s">
        <v>1151</v>
      </c>
    </row>
    <row r="747" spans="1:151" ht="12" hidden="1" customHeight="1">
      <c r="A747" s="35"/>
      <c r="B747" s="47"/>
      <c r="C747" s="35"/>
      <c r="D747" s="47"/>
      <c r="E747" s="47"/>
      <c r="F747" s="47"/>
      <c r="G747" s="47"/>
      <c r="H747" s="47"/>
      <c r="I747" s="47"/>
      <c r="J747" s="47"/>
      <c r="K747" s="47"/>
      <c r="L747" s="47"/>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133"/>
      <c r="BJ747" s="133"/>
      <c r="BK747" s="35"/>
      <c r="BL747" s="266"/>
      <c r="BM747" s="35"/>
      <c r="BN747" s="35"/>
      <c r="BO747" s="35"/>
      <c r="BP747" s="35"/>
      <c r="BQ747" s="35"/>
      <c r="BR747" s="35"/>
      <c r="BS747" s="35"/>
      <c r="BT747" s="35"/>
      <c r="BU747" s="35"/>
      <c r="BV747" s="35"/>
      <c r="BW747" s="35"/>
      <c r="BX747" s="35"/>
      <c r="BY747" s="35"/>
      <c r="BZ747" s="287"/>
      <c r="CA747" s="35"/>
      <c r="CB747" s="35"/>
      <c r="CC747" s="35"/>
      <c r="CD747" s="35"/>
      <c r="CE747" s="35"/>
      <c r="CF747" s="35"/>
      <c r="CG747" s="35"/>
      <c r="CH747" s="35"/>
      <c r="CI747" s="35"/>
      <c r="CJ747" s="35"/>
      <c r="CK747" s="35"/>
      <c r="CL747" s="35"/>
      <c r="CM747" s="35"/>
      <c r="CN747" s="35"/>
      <c r="CO747" s="35"/>
      <c r="CP747" s="35"/>
      <c r="CQ747" s="35"/>
      <c r="CR747" s="35"/>
      <c r="CS747" s="35"/>
      <c r="CT747" s="35"/>
      <c r="CU747" s="35"/>
      <c r="CV747" s="35"/>
      <c r="CW747" s="35"/>
      <c r="CX747" s="35"/>
      <c r="CY747" s="35"/>
      <c r="CZ747" s="35"/>
      <c r="DA747" s="35"/>
      <c r="DB747" s="35"/>
      <c r="DC747" s="35"/>
      <c r="DD747" s="35"/>
      <c r="DE747" s="35"/>
      <c r="DF747" s="35"/>
      <c r="DG747" s="35"/>
      <c r="DH747" s="35"/>
      <c r="DI747" s="35"/>
      <c r="DJ747" s="35"/>
      <c r="DK747" s="35"/>
      <c r="DL747" s="35"/>
      <c r="DM747" s="35"/>
      <c r="DN747" s="35"/>
      <c r="DO747" s="35"/>
      <c r="DP747" s="35"/>
      <c r="DQ747" s="35"/>
      <c r="DR747" s="35"/>
      <c r="DS747" s="35"/>
      <c r="DT747" s="35"/>
      <c r="DU747" s="35"/>
      <c r="DV747" s="35"/>
      <c r="DW747" s="35"/>
      <c r="DX747" s="35"/>
      <c r="DY747" s="35"/>
      <c r="DZ747" s="35"/>
      <c r="EA747" s="35"/>
      <c r="EB747" s="35"/>
      <c r="EC747" s="35"/>
      <c r="ED747" s="35"/>
      <c r="EE747" s="35"/>
      <c r="EF747" s="35"/>
      <c r="EG747" s="35"/>
      <c r="EH747" s="35"/>
      <c r="EI747" s="35"/>
      <c r="EJ747" s="35"/>
      <c r="EK747" s="35"/>
      <c r="EL747" s="35"/>
      <c r="ET747" s="20" t="s">
        <v>1154</v>
      </c>
      <c r="EU747" s="20" t="s">
        <v>1152</v>
      </c>
    </row>
    <row r="748" spans="1:151" ht="12" hidden="1" customHeight="1">
      <c r="A748" s="35"/>
      <c r="B748" s="47"/>
      <c r="C748" s="35"/>
      <c r="D748" s="47"/>
      <c r="E748" s="47"/>
      <c r="F748" s="47"/>
      <c r="G748" s="47"/>
      <c r="H748" s="47"/>
      <c r="I748" s="47"/>
      <c r="J748" s="47"/>
      <c r="K748" s="47"/>
      <c r="L748" s="47"/>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133"/>
      <c r="BJ748" s="133"/>
      <c r="BK748" s="35"/>
      <c r="BL748" s="266"/>
      <c r="BM748" s="35"/>
      <c r="BN748" s="35"/>
      <c r="BO748" s="35"/>
      <c r="BP748" s="35"/>
      <c r="BQ748" s="35"/>
      <c r="BR748" s="35"/>
      <c r="BS748" s="35"/>
      <c r="BT748" s="35"/>
      <c r="BU748" s="35"/>
      <c r="BV748" s="35"/>
      <c r="BW748" s="35"/>
      <c r="BX748" s="35"/>
      <c r="BY748" s="35"/>
      <c r="BZ748" s="287"/>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T748" s="20" t="s">
        <v>1155</v>
      </c>
      <c r="EU748" s="20" t="s">
        <v>1153</v>
      </c>
    </row>
    <row r="749" spans="1:151" ht="12" hidden="1" customHeight="1">
      <c r="A749" s="35"/>
      <c r="B749" s="47"/>
      <c r="C749" s="35"/>
      <c r="D749" s="47"/>
      <c r="E749" s="47"/>
      <c r="F749" s="47"/>
      <c r="G749" s="47"/>
      <c r="H749" s="47"/>
      <c r="I749" s="47"/>
      <c r="J749" s="47"/>
      <c r="K749" s="47"/>
      <c r="L749" s="47"/>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133"/>
      <c r="BJ749" s="133"/>
      <c r="BK749" s="35"/>
      <c r="BL749" s="266"/>
      <c r="BM749" s="35"/>
      <c r="BN749" s="35"/>
      <c r="BO749" s="35"/>
      <c r="BP749" s="35"/>
      <c r="BQ749" s="35"/>
      <c r="BR749" s="35"/>
      <c r="BS749" s="35"/>
      <c r="BT749" s="35"/>
      <c r="BU749" s="35"/>
      <c r="BV749" s="35"/>
      <c r="BW749" s="35"/>
      <c r="BX749" s="35"/>
      <c r="BY749" s="35"/>
      <c r="BZ749" s="287"/>
      <c r="CA749" s="35"/>
      <c r="CB749" s="35"/>
      <c r="CC749" s="35"/>
      <c r="CD749" s="35"/>
      <c r="CE749" s="35"/>
      <c r="CF749" s="35"/>
      <c r="CG749" s="35"/>
      <c r="CH749" s="35"/>
      <c r="CI749" s="35"/>
      <c r="CJ749" s="35"/>
      <c r="CK749" s="35"/>
      <c r="CL749" s="35"/>
      <c r="CM749" s="35"/>
      <c r="CN749" s="35"/>
      <c r="CO749" s="35"/>
      <c r="CP749" s="35"/>
      <c r="CQ749" s="35"/>
      <c r="CR749" s="35"/>
      <c r="CS749" s="35"/>
      <c r="CT749" s="35"/>
      <c r="CU749" s="35"/>
      <c r="CV749" s="35"/>
      <c r="CW749" s="35"/>
      <c r="CX749" s="35"/>
      <c r="CY749" s="35"/>
      <c r="CZ749" s="35"/>
      <c r="DA749" s="35"/>
      <c r="DB749" s="35"/>
      <c r="DC749" s="35"/>
      <c r="DD749" s="35"/>
      <c r="DE749" s="35"/>
      <c r="DF749" s="35"/>
      <c r="DG749" s="35"/>
      <c r="DH749" s="35"/>
      <c r="DI749" s="35"/>
      <c r="DJ749" s="35"/>
      <c r="DK749" s="35"/>
      <c r="DL749" s="35"/>
      <c r="DM749" s="35"/>
      <c r="DN749" s="35"/>
      <c r="DO749" s="35"/>
      <c r="DP749" s="35"/>
      <c r="DQ749" s="35"/>
      <c r="DR749" s="35"/>
      <c r="DS749" s="35"/>
      <c r="DT749" s="35"/>
      <c r="DU749" s="35"/>
      <c r="DV749" s="35"/>
      <c r="DW749" s="35"/>
      <c r="DX749" s="35"/>
      <c r="DY749" s="35"/>
      <c r="DZ749" s="35"/>
      <c r="EA749" s="35"/>
      <c r="EB749" s="35"/>
      <c r="EC749" s="35"/>
      <c r="ED749" s="35"/>
      <c r="EE749" s="35"/>
      <c r="EF749" s="35"/>
      <c r="EG749" s="35"/>
      <c r="EH749" s="35"/>
      <c r="EI749" s="35"/>
      <c r="EJ749" s="35"/>
      <c r="EK749" s="35"/>
      <c r="EL749" s="35"/>
      <c r="ET749" s="20" t="s">
        <v>1156</v>
      </c>
      <c r="EU749" s="20" t="s">
        <v>1154</v>
      </c>
    </row>
    <row r="750" spans="1:151" ht="12" hidden="1" customHeight="1">
      <c r="A750" s="35"/>
      <c r="B750" s="47"/>
      <c r="C750" s="35"/>
      <c r="D750" s="47"/>
      <c r="E750" s="47"/>
      <c r="F750" s="47"/>
      <c r="G750" s="47"/>
      <c r="H750" s="47"/>
      <c r="I750" s="47"/>
      <c r="J750" s="47"/>
      <c r="K750" s="47"/>
      <c r="L750" s="47"/>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133"/>
      <c r="BJ750" s="133"/>
      <c r="BK750" s="35"/>
      <c r="BL750" s="266"/>
      <c r="BM750" s="35"/>
      <c r="BN750" s="35"/>
      <c r="BO750" s="35"/>
      <c r="BP750" s="35"/>
      <c r="BQ750" s="35"/>
      <c r="BR750" s="35"/>
      <c r="BS750" s="35"/>
      <c r="BT750" s="35"/>
      <c r="BU750" s="35"/>
      <c r="BV750" s="35"/>
      <c r="BW750" s="35"/>
      <c r="BX750" s="35"/>
      <c r="BY750" s="35"/>
      <c r="BZ750" s="287"/>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T750" s="20" t="s">
        <v>586</v>
      </c>
      <c r="EU750" s="20" t="s">
        <v>1155</v>
      </c>
    </row>
    <row r="751" spans="1:151" ht="12" hidden="1" customHeight="1">
      <c r="A751" s="35"/>
      <c r="B751" s="47"/>
      <c r="C751" s="35"/>
      <c r="D751" s="47"/>
      <c r="E751" s="47"/>
      <c r="F751" s="47"/>
      <c r="G751" s="47"/>
      <c r="H751" s="47"/>
      <c r="I751" s="47"/>
      <c r="J751" s="47"/>
      <c r="K751" s="47"/>
      <c r="L751" s="47"/>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133"/>
      <c r="BJ751" s="133"/>
      <c r="BK751" s="35"/>
      <c r="BL751" s="266"/>
      <c r="BM751" s="35"/>
      <c r="BN751" s="35"/>
      <c r="BO751" s="35"/>
      <c r="BP751" s="35"/>
      <c r="BQ751" s="35"/>
      <c r="BR751" s="35"/>
      <c r="BS751" s="35"/>
      <c r="BT751" s="35"/>
      <c r="BU751" s="35"/>
      <c r="BV751" s="35"/>
      <c r="BW751" s="35"/>
      <c r="BX751" s="35"/>
      <c r="BY751" s="35"/>
      <c r="BZ751" s="287"/>
      <c r="CA751" s="35"/>
      <c r="CB751" s="35"/>
      <c r="CC751" s="35"/>
      <c r="CD751" s="35"/>
      <c r="CE751" s="35"/>
      <c r="CF751" s="35"/>
      <c r="CG751" s="35"/>
      <c r="CH751" s="35"/>
      <c r="CI751" s="35"/>
      <c r="CJ751" s="35"/>
      <c r="CK751" s="35"/>
      <c r="CL751" s="35"/>
      <c r="CM751" s="35"/>
      <c r="CN751" s="35"/>
      <c r="CO751" s="35"/>
      <c r="CP751" s="35"/>
      <c r="CQ751" s="35"/>
      <c r="CR751" s="35"/>
      <c r="CS751" s="35"/>
      <c r="CT751" s="35"/>
      <c r="CU751" s="35"/>
      <c r="CV751" s="35"/>
      <c r="CW751" s="35"/>
      <c r="CX751" s="35"/>
      <c r="CY751" s="35"/>
      <c r="CZ751" s="35"/>
      <c r="DA751" s="35"/>
      <c r="DB751" s="35"/>
      <c r="DC751" s="35"/>
      <c r="DD751" s="35"/>
      <c r="DE751" s="35"/>
      <c r="DF751" s="35"/>
      <c r="DG751" s="35"/>
      <c r="DH751" s="35"/>
      <c r="DI751" s="35"/>
      <c r="DJ751" s="35"/>
      <c r="DK751" s="35"/>
      <c r="DL751" s="35"/>
      <c r="DM751" s="35"/>
      <c r="DN751" s="35"/>
      <c r="DO751" s="35"/>
      <c r="DP751" s="35"/>
      <c r="DQ751" s="35"/>
      <c r="DR751" s="35"/>
      <c r="DS751" s="35"/>
      <c r="DT751" s="35"/>
      <c r="DU751" s="35"/>
      <c r="DV751" s="35"/>
      <c r="DW751" s="35"/>
      <c r="DX751" s="35"/>
      <c r="DY751" s="35"/>
      <c r="DZ751" s="35"/>
      <c r="EA751" s="35"/>
      <c r="EB751" s="35"/>
      <c r="EC751" s="35"/>
      <c r="ED751" s="35"/>
      <c r="EE751" s="35"/>
      <c r="EF751" s="35"/>
      <c r="EG751" s="35"/>
      <c r="EH751" s="35"/>
      <c r="EI751" s="35"/>
      <c r="EJ751" s="35"/>
      <c r="EK751" s="35"/>
      <c r="EL751" s="35"/>
      <c r="ET751" s="20" t="s">
        <v>1157</v>
      </c>
      <c r="EU751" s="20" t="s">
        <v>1156</v>
      </c>
    </row>
    <row r="752" spans="1:151" ht="12" hidden="1" customHeight="1">
      <c r="A752" s="35"/>
      <c r="B752" s="47"/>
      <c r="C752" s="35"/>
      <c r="D752" s="47"/>
      <c r="E752" s="47"/>
      <c r="F752" s="47"/>
      <c r="G752" s="47"/>
      <c r="H752" s="47"/>
      <c r="I752" s="47"/>
      <c r="J752" s="47"/>
      <c r="K752" s="47"/>
      <c r="L752" s="47"/>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133"/>
      <c r="BJ752" s="133"/>
      <c r="BK752" s="35"/>
      <c r="BL752" s="266"/>
      <c r="BM752" s="35"/>
      <c r="BN752" s="35"/>
      <c r="BO752" s="35"/>
      <c r="BP752" s="35"/>
      <c r="BQ752" s="35"/>
      <c r="BR752" s="35"/>
      <c r="BS752" s="35"/>
      <c r="BT752" s="35"/>
      <c r="BU752" s="35"/>
      <c r="BV752" s="35"/>
      <c r="BW752" s="35"/>
      <c r="BX752" s="35"/>
      <c r="BY752" s="35"/>
      <c r="BZ752" s="287"/>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T752" s="20" t="s">
        <v>1158</v>
      </c>
      <c r="EU752" s="20" t="s">
        <v>586</v>
      </c>
    </row>
    <row r="753" spans="1:151" ht="12" hidden="1" customHeight="1">
      <c r="A753" s="35"/>
      <c r="B753" s="47"/>
      <c r="C753" s="35"/>
      <c r="D753" s="47"/>
      <c r="E753" s="47"/>
      <c r="F753" s="47"/>
      <c r="G753" s="47"/>
      <c r="H753" s="47"/>
      <c r="I753" s="47"/>
      <c r="J753" s="47"/>
      <c r="K753" s="47"/>
      <c r="L753" s="47"/>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133"/>
      <c r="BJ753" s="133"/>
      <c r="BK753" s="35"/>
      <c r="BL753" s="266"/>
      <c r="BM753" s="35"/>
      <c r="BN753" s="35"/>
      <c r="BO753" s="35"/>
      <c r="BP753" s="35"/>
      <c r="BQ753" s="35"/>
      <c r="BR753" s="35"/>
      <c r="BS753" s="35"/>
      <c r="BT753" s="35"/>
      <c r="BU753" s="35"/>
      <c r="BV753" s="35"/>
      <c r="BW753" s="35"/>
      <c r="BX753" s="35"/>
      <c r="BY753" s="35"/>
      <c r="BZ753" s="287"/>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T753" s="20" t="s">
        <v>1159</v>
      </c>
      <c r="EU753" s="20" t="s">
        <v>1157</v>
      </c>
    </row>
    <row r="754" spans="1:151" ht="12" hidden="1" customHeight="1">
      <c r="A754" s="35"/>
      <c r="B754" s="47"/>
      <c r="C754" s="35"/>
      <c r="D754" s="47"/>
      <c r="E754" s="47"/>
      <c r="F754" s="47"/>
      <c r="G754" s="47"/>
      <c r="H754" s="47"/>
      <c r="I754" s="47"/>
      <c r="J754" s="47"/>
      <c r="K754" s="47"/>
      <c r="L754" s="47"/>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133"/>
      <c r="BJ754" s="133"/>
      <c r="BK754" s="35"/>
      <c r="BL754" s="266"/>
      <c r="BM754" s="35"/>
      <c r="BN754" s="35"/>
      <c r="BO754" s="35"/>
      <c r="BP754" s="35"/>
      <c r="BQ754" s="35"/>
      <c r="BR754" s="35"/>
      <c r="BS754" s="35"/>
      <c r="BT754" s="35"/>
      <c r="BU754" s="35"/>
      <c r="BV754" s="35"/>
      <c r="BW754" s="35"/>
      <c r="BX754" s="35"/>
      <c r="BY754" s="35"/>
      <c r="BZ754" s="287"/>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T754" s="20" t="s">
        <v>1160</v>
      </c>
      <c r="EU754" s="20" t="s">
        <v>1158</v>
      </c>
    </row>
    <row r="755" spans="1:151" ht="12" hidden="1" customHeight="1">
      <c r="A755" s="35"/>
      <c r="B755" s="47"/>
      <c r="C755" s="35"/>
      <c r="D755" s="47"/>
      <c r="E755" s="47"/>
      <c r="F755" s="47"/>
      <c r="G755" s="47"/>
      <c r="H755" s="47"/>
      <c r="I755" s="47"/>
      <c r="J755" s="47"/>
      <c r="K755" s="47"/>
      <c r="L755" s="47"/>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133"/>
      <c r="BJ755" s="133"/>
      <c r="BK755" s="35"/>
      <c r="BL755" s="266"/>
      <c r="BM755" s="35"/>
      <c r="BN755" s="35"/>
      <c r="BO755" s="35"/>
      <c r="BP755" s="35"/>
      <c r="BQ755" s="35"/>
      <c r="BR755" s="35"/>
      <c r="BS755" s="35"/>
      <c r="BT755" s="35"/>
      <c r="BU755" s="35"/>
      <c r="BV755" s="35"/>
      <c r="BW755" s="35"/>
      <c r="BX755" s="35"/>
      <c r="BY755" s="35"/>
      <c r="BZ755" s="287"/>
      <c r="CA755" s="35"/>
      <c r="CB755" s="35"/>
      <c r="CC755" s="35"/>
      <c r="CD755" s="35"/>
      <c r="CE755" s="35"/>
      <c r="CF755" s="35"/>
      <c r="CG755" s="35"/>
      <c r="CH755" s="35"/>
      <c r="CI755" s="35"/>
      <c r="CJ755" s="35"/>
      <c r="CK755" s="35"/>
      <c r="CL755" s="35"/>
      <c r="CM755" s="35"/>
      <c r="CN755" s="35"/>
      <c r="CO755" s="35"/>
      <c r="CP755" s="35"/>
      <c r="CQ755" s="35"/>
      <c r="CR755" s="35"/>
      <c r="CS755" s="35"/>
      <c r="CT755" s="35"/>
      <c r="CU755" s="35"/>
      <c r="CV755" s="35"/>
      <c r="CW755" s="35"/>
      <c r="CX755" s="35"/>
      <c r="CY755" s="35"/>
      <c r="CZ755" s="35"/>
      <c r="DA755" s="35"/>
      <c r="DB755" s="35"/>
      <c r="DC755" s="35"/>
      <c r="DD755" s="35"/>
      <c r="DE755" s="35"/>
      <c r="DF755" s="35"/>
      <c r="DG755" s="35"/>
      <c r="DH755" s="35"/>
      <c r="DI755" s="35"/>
      <c r="DJ755" s="35"/>
      <c r="DK755" s="35"/>
      <c r="DL755" s="35"/>
      <c r="DM755" s="35"/>
      <c r="DN755" s="35"/>
      <c r="DO755" s="35"/>
      <c r="DP755" s="35"/>
      <c r="DQ755" s="35"/>
      <c r="DR755" s="35"/>
      <c r="DS755" s="35"/>
      <c r="DT755" s="35"/>
      <c r="DU755" s="35"/>
      <c r="DV755" s="35"/>
      <c r="DW755" s="35"/>
      <c r="DX755" s="35"/>
      <c r="DY755" s="35"/>
      <c r="DZ755" s="35"/>
      <c r="EA755" s="35"/>
      <c r="EB755" s="35"/>
      <c r="EC755" s="35"/>
      <c r="ED755" s="35"/>
      <c r="EE755" s="35"/>
      <c r="EF755" s="35"/>
      <c r="EG755" s="35"/>
      <c r="EH755" s="35"/>
      <c r="EI755" s="35"/>
      <c r="EJ755" s="35"/>
      <c r="EK755" s="35"/>
      <c r="EL755" s="35"/>
      <c r="ET755" s="20" t="s">
        <v>1161</v>
      </c>
      <c r="EU755" s="20" t="s">
        <v>1159</v>
      </c>
    </row>
    <row r="756" spans="1:151" ht="12" hidden="1" customHeight="1">
      <c r="A756" s="35"/>
      <c r="B756" s="47"/>
      <c r="C756" s="35"/>
      <c r="D756" s="47"/>
      <c r="E756" s="47"/>
      <c r="F756" s="47"/>
      <c r="G756" s="47"/>
      <c r="H756" s="47"/>
      <c r="I756" s="47"/>
      <c r="J756" s="47"/>
      <c r="K756" s="47"/>
      <c r="L756" s="47"/>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133"/>
      <c r="BJ756" s="133"/>
      <c r="BK756" s="35"/>
      <c r="BL756" s="266"/>
      <c r="BM756" s="35"/>
      <c r="BN756" s="35"/>
      <c r="BO756" s="35"/>
      <c r="BP756" s="35"/>
      <c r="BQ756" s="35"/>
      <c r="BR756" s="35"/>
      <c r="BS756" s="35"/>
      <c r="BT756" s="35"/>
      <c r="BU756" s="35"/>
      <c r="BV756" s="35"/>
      <c r="BW756" s="35"/>
      <c r="BX756" s="35"/>
      <c r="BY756" s="35"/>
      <c r="BZ756" s="287"/>
      <c r="CA756" s="35"/>
      <c r="CB756" s="35"/>
      <c r="CC756" s="35"/>
      <c r="CD756" s="35"/>
      <c r="CE756" s="35"/>
      <c r="CF756" s="35"/>
      <c r="CG756" s="35"/>
      <c r="CH756" s="35"/>
      <c r="CI756" s="35"/>
      <c r="CJ756" s="35"/>
      <c r="CK756" s="35"/>
      <c r="CL756" s="35"/>
      <c r="CM756" s="35"/>
      <c r="CN756" s="35"/>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T756" s="20" t="s">
        <v>1162</v>
      </c>
      <c r="EU756" s="20" t="s">
        <v>1160</v>
      </c>
    </row>
    <row r="757" spans="1:151" ht="12" hidden="1" customHeight="1">
      <c r="A757" s="35"/>
      <c r="B757" s="47"/>
      <c r="C757" s="35"/>
      <c r="D757" s="47"/>
      <c r="E757" s="47"/>
      <c r="F757" s="47"/>
      <c r="G757" s="47"/>
      <c r="H757" s="47"/>
      <c r="I757" s="47"/>
      <c r="J757" s="47"/>
      <c r="K757" s="47"/>
      <c r="L757" s="47"/>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133"/>
      <c r="BJ757" s="133"/>
      <c r="BK757" s="35"/>
      <c r="BL757" s="266"/>
      <c r="BM757" s="35"/>
      <c r="BN757" s="35"/>
      <c r="BO757" s="35"/>
      <c r="BP757" s="35"/>
      <c r="BQ757" s="35"/>
      <c r="BR757" s="35"/>
      <c r="BS757" s="35"/>
      <c r="BT757" s="35"/>
      <c r="BU757" s="35"/>
      <c r="BV757" s="35"/>
      <c r="BW757" s="35"/>
      <c r="BX757" s="35"/>
      <c r="BY757" s="35"/>
      <c r="BZ757" s="287"/>
      <c r="CA757" s="35"/>
      <c r="CB757" s="35"/>
      <c r="CC757" s="35"/>
      <c r="CD757" s="35"/>
      <c r="CE757" s="35"/>
      <c r="CF757" s="35"/>
      <c r="CG757" s="35"/>
      <c r="CH757" s="35"/>
      <c r="CI757" s="35"/>
      <c r="CJ757" s="35"/>
      <c r="CK757" s="35"/>
      <c r="CL757" s="35"/>
      <c r="CM757" s="35"/>
      <c r="CN757" s="35"/>
      <c r="CO757" s="35"/>
      <c r="CP757" s="35"/>
      <c r="CQ757" s="35"/>
      <c r="CR757" s="35"/>
      <c r="CS757" s="35"/>
      <c r="CT757" s="35"/>
      <c r="CU757" s="35"/>
      <c r="CV757" s="35"/>
      <c r="CW757" s="35"/>
      <c r="CX757" s="35"/>
      <c r="CY757" s="35"/>
      <c r="CZ757" s="35"/>
      <c r="DA757" s="35"/>
      <c r="DB757" s="35"/>
      <c r="DC757" s="35"/>
      <c r="DD757" s="35"/>
      <c r="DE757" s="35"/>
      <c r="DF757" s="35"/>
      <c r="DG757" s="35"/>
      <c r="DH757" s="35"/>
      <c r="DI757" s="35"/>
      <c r="DJ757" s="35"/>
      <c r="DK757" s="35"/>
      <c r="DL757" s="35"/>
      <c r="DM757" s="35"/>
      <c r="DN757" s="35"/>
      <c r="DO757" s="35"/>
      <c r="DP757" s="35"/>
      <c r="DQ757" s="35"/>
      <c r="DR757" s="35"/>
      <c r="DS757" s="35"/>
      <c r="DT757" s="35"/>
      <c r="DU757" s="35"/>
      <c r="DV757" s="35"/>
      <c r="DW757" s="35"/>
      <c r="DX757" s="35"/>
      <c r="DY757" s="35"/>
      <c r="DZ757" s="35"/>
      <c r="EA757" s="35"/>
      <c r="EB757" s="35"/>
      <c r="EC757" s="35"/>
      <c r="ED757" s="35"/>
      <c r="EE757" s="35"/>
      <c r="EF757" s="35"/>
      <c r="EG757" s="35"/>
      <c r="EH757" s="35"/>
      <c r="EI757" s="35"/>
      <c r="EJ757" s="35"/>
      <c r="EK757" s="35"/>
      <c r="EL757" s="35"/>
      <c r="ET757" s="20" t="s">
        <v>1163</v>
      </c>
      <c r="EU757" s="20" t="s">
        <v>1161</v>
      </c>
    </row>
    <row r="758" spans="1:151" ht="12" hidden="1" customHeight="1">
      <c r="A758" s="35"/>
      <c r="B758" s="47"/>
      <c r="C758" s="35"/>
      <c r="D758" s="47"/>
      <c r="E758" s="47"/>
      <c r="F758" s="47"/>
      <c r="G758" s="47"/>
      <c r="H758" s="47"/>
      <c r="I758" s="47"/>
      <c r="J758" s="47"/>
      <c r="K758" s="47"/>
      <c r="L758" s="47"/>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133"/>
      <c r="BJ758" s="133"/>
      <c r="BK758" s="35"/>
      <c r="BL758" s="266"/>
      <c r="BM758" s="35"/>
      <c r="BN758" s="35"/>
      <c r="BO758" s="35"/>
      <c r="BP758" s="35"/>
      <c r="BQ758" s="35"/>
      <c r="BR758" s="35"/>
      <c r="BS758" s="35"/>
      <c r="BT758" s="35"/>
      <c r="BU758" s="35"/>
      <c r="BV758" s="35"/>
      <c r="BW758" s="35"/>
      <c r="BX758" s="35"/>
      <c r="BY758" s="35"/>
      <c r="BZ758" s="287"/>
      <c r="CA758" s="35"/>
      <c r="CB758" s="35"/>
      <c r="CC758" s="35"/>
      <c r="CD758" s="35"/>
      <c r="CE758" s="35"/>
      <c r="CF758" s="35"/>
      <c r="CG758" s="35"/>
      <c r="CH758" s="35"/>
      <c r="CI758" s="35"/>
      <c r="CJ758" s="35"/>
      <c r="CK758" s="35"/>
      <c r="CL758" s="35"/>
      <c r="CM758" s="35"/>
      <c r="CN758" s="35"/>
      <c r="CO758" s="35"/>
      <c r="CP758" s="35"/>
      <c r="CQ758" s="35"/>
      <c r="CR758" s="35"/>
      <c r="CS758" s="35"/>
      <c r="CT758" s="35"/>
      <c r="CU758" s="35"/>
      <c r="CV758" s="35"/>
      <c r="CW758" s="35"/>
      <c r="CX758" s="35"/>
      <c r="CY758" s="35"/>
      <c r="CZ758" s="35"/>
      <c r="DA758" s="35"/>
      <c r="DB758" s="35"/>
      <c r="DC758" s="35"/>
      <c r="DD758" s="35"/>
      <c r="DE758" s="35"/>
      <c r="DF758" s="35"/>
      <c r="DG758" s="35"/>
      <c r="DH758" s="35"/>
      <c r="DI758" s="35"/>
      <c r="DJ758" s="35"/>
      <c r="DK758" s="35"/>
      <c r="DL758" s="35"/>
      <c r="DM758" s="35"/>
      <c r="DN758" s="35"/>
      <c r="DO758" s="35"/>
      <c r="DP758" s="35"/>
      <c r="DQ758" s="35"/>
      <c r="DR758" s="35"/>
      <c r="DS758" s="35"/>
      <c r="DT758" s="35"/>
      <c r="DU758" s="35"/>
      <c r="DV758" s="35"/>
      <c r="DW758" s="35"/>
      <c r="DX758" s="35"/>
      <c r="DY758" s="35"/>
      <c r="DZ758" s="35"/>
      <c r="EA758" s="35"/>
      <c r="EB758" s="35"/>
      <c r="EC758" s="35"/>
      <c r="ED758" s="35"/>
      <c r="EE758" s="35"/>
      <c r="EF758" s="35"/>
      <c r="EG758" s="35"/>
      <c r="EH758" s="35"/>
      <c r="EI758" s="35"/>
      <c r="EJ758" s="35"/>
      <c r="EK758" s="35"/>
      <c r="EL758" s="35"/>
      <c r="ET758" s="20" t="s">
        <v>1164</v>
      </c>
      <c r="EU758" s="20" t="s">
        <v>1162</v>
      </c>
    </row>
    <row r="759" spans="1:151" ht="12" hidden="1" customHeight="1">
      <c r="A759" s="35"/>
      <c r="B759" s="47"/>
      <c r="C759" s="35"/>
      <c r="D759" s="47"/>
      <c r="E759" s="47"/>
      <c r="F759" s="47"/>
      <c r="G759" s="47"/>
      <c r="H759" s="47"/>
      <c r="I759" s="47"/>
      <c r="J759" s="47"/>
      <c r="K759" s="47"/>
      <c r="L759" s="47"/>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133"/>
      <c r="BJ759" s="133"/>
      <c r="BK759" s="35"/>
      <c r="BL759" s="266"/>
      <c r="BM759" s="35"/>
      <c r="BN759" s="35"/>
      <c r="BO759" s="35"/>
      <c r="BP759" s="35"/>
      <c r="BQ759" s="35"/>
      <c r="BR759" s="35"/>
      <c r="BS759" s="35"/>
      <c r="BT759" s="35"/>
      <c r="BU759" s="35"/>
      <c r="BV759" s="35"/>
      <c r="BW759" s="35"/>
      <c r="BX759" s="35"/>
      <c r="BY759" s="35"/>
      <c r="BZ759" s="287"/>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5"/>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5"/>
      <c r="EK759" s="35"/>
      <c r="EL759" s="35"/>
      <c r="ET759" s="20" t="s">
        <v>1165</v>
      </c>
      <c r="EU759" s="20" t="s">
        <v>1163</v>
      </c>
    </row>
    <row r="760" spans="1:151" ht="12" hidden="1" customHeight="1">
      <c r="A760" s="35"/>
      <c r="B760" s="47"/>
      <c r="C760" s="35"/>
      <c r="D760" s="47"/>
      <c r="E760" s="47"/>
      <c r="F760" s="47"/>
      <c r="G760" s="47"/>
      <c r="H760" s="47"/>
      <c r="I760" s="47"/>
      <c r="J760" s="47"/>
      <c r="K760" s="47"/>
      <c r="L760" s="47"/>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133"/>
      <c r="BJ760" s="133"/>
      <c r="BK760" s="35"/>
      <c r="BL760" s="266"/>
      <c r="BM760" s="35"/>
      <c r="BN760" s="35"/>
      <c r="BO760" s="35"/>
      <c r="BP760" s="35"/>
      <c r="BQ760" s="35"/>
      <c r="BR760" s="35"/>
      <c r="BS760" s="35"/>
      <c r="BT760" s="35"/>
      <c r="BU760" s="35"/>
      <c r="BV760" s="35"/>
      <c r="BW760" s="35"/>
      <c r="BX760" s="35"/>
      <c r="BY760" s="35"/>
      <c r="BZ760" s="287"/>
      <c r="CA760" s="35"/>
      <c r="CB760" s="35"/>
      <c r="CC760" s="35"/>
      <c r="CD760" s="35"/>
      <c r="CE760" s="35"/>
      <c r="CF760" s="35"/>
      <c r="CG760" s="35"/>
      <c r="CH760" s="35"/>
      <c r="CI760" s="35"/>
      <c r="CJ760" s="35"/>
      <c r="CK760" s="35"/>
      <c r="CL760" s="35"/>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T760" s="20" t="s">
        <v>1166</v>
      </c>
      <c r="EU760" s="20" t="s">
        <v>1164</v>
      </c>
    </row>
    <row r="761" spans="1:151" ht="12" hidden="1" customHeight="1">
      <c r="A761" s="35"/>
      <c r="B761" s="47"/>
      <c r="C761" s="35"/>
      <c r="D761" s="47"/>
      <c r="E761" s="47"/>
      <c r="F761" s="47"/>
      <c r="G761" s="47"/>
      <c r="H761" s="47"/>
      <c r="I761" s="47"/>
      <c r="J761" s="47"/>
      <c r="K761" s="47"/>
      <c r="L761" s="47"/>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133"/>
      <c r="BJ761" s="133"/>
      <c r="BK761" s="35"/>
      <c r="BL761" s="266"/>
      <c r="BM761" s="35"/>
      <c r="BN761" s="35"/>
      <c r="BO761" s="35"/>
      <c r="BP761" s="35"/>
      <c r="BQ761" s="35"/>
      <c r="BR761" s="35"/>
      <c r="BS761" s="35"/>
      <c r="BT761" s="35"/>
      <c r="BU761" s="35"/>
      <c r="BV761" s="35"/>
      <c r="BW761" s="35"/>
      <c r="BX761" s="35"/>
      <c r="BY761" s="35"/>
      <c r="BZ761" s="287"/>
      <c r="CA761" s="35"/>
      <c r="CB761" s="35"/>
      <c r="CC761" s="35"/>
      <c r="CD761" s="35"/>
      <c r="CE761" s="35"/>
      <c r="CF761" s="35"/>
      <c r="CG761" s="35"/>
      <c r="CH761" s="35"/>
      <c r="CI761" s="35"/>
      <c r="CJ761" s="35"/>
      <c r="CK761" s="35"/>
      <c r="CL761" s="35"/>
      <c r="CM761" s="35"/>
      <c r="CN761" s="35"/>
      <c r="CO761" s="35"/>
      <c r="CP761" s="35"/>
      <c r="CQ761" s="35"/>
      <c r="CR761" s="35"/>
      <c r="CS761" s="35"/>
      <c r="CT761" s="35"/>
      <c r="CU761" s="35"/>
      <c r="CV761" s="35"/>
      <c r="CW761" s="35"/>
      <c r="CX761" s="35"/>
      <c r="CY761" s="35"/>
      <c r="CZ761" s="35"/>
      <c r="DA761" s="35"/>
      <c r="DB761" s="35"/>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5"/>
      <c r="EK761" s="35"/>
      <c r="EL761" s="35"/>
      <c r="ET761" s="20" t="s">
        <v>1167</v>
      </c>
      <c r="EU761" s="20" t="s">
        <v>1165</v>
      </c>
    </row>
    <row r="762" spans="1:151" ht="12" hidden="1" customHeight="1">
      <c r="A762" s="35"/>
      <c r="B762" s="47"/>
      <c r="C762" s="35"/>
      <c r="D762" s="47"/>
      <c r="E762" s="47"/>
      <c r="F762" s="47"/>
      <c r="G762" s="47"/>
      <c r="H762" s="47"/>
      <c r="I762" s="47"/>
      <c r="J762" s="47"/>
      <c r="K762" s="47"/>
      <c r="L762" s="47"/>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133"/>
      <c r="BJ762" s="133"/>
      <c r="BK762" s="35"/>
      <c r="BL762" s="266"/>
      <c r="BM762" s="35"/>
      <c r="BN762" s="35"/>
      <c r="BO762" s="35"/>
      <c r="BP762" s="35"/>
      <c r="BQ762" s="35"/>
      <c r="BR762" s="35"/>
      <c r="BS762" s="35"/>
      <c r="BT762" s="35"/>
      <c r="BU762" s="35"/>
      <c r="BV762" s="35"/>
      <c r="BW762" s="35"/>
      <c r="BX762" s="35"/>
      <c r="BY762" s="35"/>
      <c r="BZ762" s="287"/>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T762" s="20" t="s">
        <v>1168</v>
      </c>
      <c r="EU762" s="20" t="s">
        <v>1166</v>
      </c>
    </row>
    <row r="763" spans="1:151" ht="12" hidden="1" customHeight="1">
      <c r="A763" s="35"/>
      <c r="B763" s="47"/>
      <c r="C763" s="35"/>
      <c r="D763" s="47"/>
      <c r="E763" s="47"/>
      <c r="F763" s="47"/>
      <c r="G763" s="47"/>
      <c r="H763" s="47"/>
      <c r="I763" s="47"/>
      <c r="J763" s="47"/>
      <c r="K763" s="47"/>
      <c r="L763" s="47"/>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133"/>
      <c r="BJ763" s="133"/>
      <c r="BK763" s="35"/>
      <c r="BL763" s="266"/>
      <c r="BM763" s="35"/>
      <c r="BN763" s="35"/>
      <c r="BO763" s="35"/>
      <c r="BP763" s="35"/>
      <c r="BQ763" s="35"/>
      <c r="BR763" s="35"/>
      <c r="BS763" s="35"/>
      <c r="BT763" s="35"/>
      <c r="BU763" s="35"/>
      <c r="BV763" s="35"/>
      <c r="BW763" s="35"/>
      <c r="BX763" s="35"/>
      <c r="BY763" s="35"/>
      <c r="BZ763" s="287"/>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c r="DO763" s="35"/>
      <c r="DP763" s="35"/>
      <c r="DQ763" s="35"/>
      <c r="DR763" s="35"/>
      <c r="DS763" s="35"/>
      <c r="DT763" s="35"/>
      <c r="DU763" s="35"/>
      <c r="DV763" s="35"/>
      <c r="DW763" s="35"/>
      <c r="DX763" s="35"/>
      <c r="DY763" s="35"/>
      <c r="DZ763" s="35"/>
      <c r="EA763" s="35"/>
      <c r="EB763" s="35"/>
      <c r="EC763" s="35"/>
      <c r="ED763" s="35"/>
      <c r="EE763" s="35"/>
      <c r="EF763" s="35"/>
      <c r="EG763" s="35"/>
      <c r="EH763" s="35"/>
      <c r="EI763" s="35"/>
      <c r="EJ763" s="35"/>
      <c r="EK763" s="35"/>
      <c r="EL763" s="35"/>
      <c r="ET763" s="20" t="s">
        <v>1169</v>
      </c>
      <c r="EU763" s="20" t="s">
        <v>1167</v>
      </c>
    </row>
    <row r="764" spans="1:151" ht="12" hidden="1" customHeight="1">
      <c r="A764" s="35"/>
      <c r="B764" s="47"/>
      <c r="C764" s="35"/>
      <c r="D764" s="47"/>
      <c r="E764" s="47"/>
      <c r="F764" s="47"/>
      <c r="G764" s="47"/>
      <c r="H764" s="47"/>
      <c r="I764" s="47"/>
      <c r="J764" s="47"/>
      <c r="K764" s="47"/>
      <c r="L764" s="47"/>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133"/>
      <c r="BJ764" s="133"/>
      <c r="BK764" s="35"/>
      <c r="BL764" s="266"/>
      <c r="BM764" s="35"/>
      <c r="BN764" s="35"/>
      <c r="BO764" s="35"/>
      <c r="BP764" s="35"/>
      <c r="BQ764" s="35"/>
      <c r="BR764" s="35"/>
      <c r="BS764" s="35"/>
      <c r="BT764" s="35"/>
      <c r="BU764" s="35"/>
      <c r="BV764" s="35"/>
      <c r="BW764" s="35"/>
      <c r="BX764" s="35"/>
      <c r="BY764" s="35"/>
      <c r="BZ764" s="287"/>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c r="DO764" s="35"/>
      <c r="DP764" s="35"/>
      <c r="DQ764" s="35"/>
      <c r="DR764" s="35"/>
      <c r="DS764" s="35"/>
      <c r="DT764" s="35"/>
      <c r="DU764" s="35"/>
      <c r="DV764" s="35"/>
      <c r="DW764" s="35"/>
      <c r="DX764" s="35"/>
      <c r="DY764" s="35"/>
      <c r="DZ764" s="35"/>
      <c r="EA764" s="35"/>
      <c r="EB764" s="35"/>
      <c r="EC764" s="35"/>
      <c r="ED764" s="35"/>
      <c r="EE764" s="35"/>
      <c r="EF764" s="35"/>
      <c r="EG764" s="35"/>
      <c r="EH764" s="35"/>
      <c r="EI764" s="35"/>
      <c r="EJ764" s="35"/>
      <c r="EK764" s="35"/>
      <c r="EL764" s="35"/>
      <c r="ET764" s="20" t="s">
        <v>1170</v>
      </c>
      <c r="EU764" s="20" t="s">
        <v>1168</v>
      </c>
    </row>
    <row r="765" spans="1:151" ht="12" hidden="1" customHeight="1">
      <c r="A765" s="35"/>
      <c r="B765" s="47"/>
      <c r="C765" s="35"/>
      <c r="D765" s="47"/>
      <c r="E765" s="47"/>
      <c r="F765" s="47"/>
      <c r="G765" s="47"/>
      <c r="H765" s="47"/>
      <c r="I765" s="47"/>
      <c r="J765" s="47"/>
      <c r="K765" s="47"/>
      <c r="L765" s="47"/>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133"/>
      <c r="BJ765" s="133"/>
      <c r="BK765" s="35"/>
      <c r="BL765" s="266"/>
      <c r="BM765" s="35"/>
      <c r="BN765" s="35"/>
      <c r="BO765" s="35"/>
      <c r="BP765" s="35"/>
      <c r="BQ765" s="35"/>
      <c r="BR765" s="35"/>
      <c r="BS765" s="35"/>
      <c r="BT765" s="35"/>
      <c r="BU765" s="35"/>
      <c r="BV765" s="35"/>
      <c r="BW765" s="35"/>
      <c r="BX765" s="35"/>
      <c r="BY765" s="35"/>
      <c r="BZ765" s="287"/>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T765" s="20" t="s">
        <v>1171</v>
      </c>
      <c r="EU765" s="20" t="s">
        <v>1169</v>
      </c>
    </row>
    <row r="766" spans="1:151" ht="12" hidden="1" customHeight="1">
      <c r="A766" s="35"/>
      <c r="B766" s="47"/>
      <c r="C766" s="35"/>
      <c r="D766" s="47"/>
      <c r="E766" s="47"/>
      <c r="F766" s="47"/>
      <c r="G766" s="47"/>
      <c r="H766" s="47"/>
      <c r="I766" s="47"/>
      <c r="J766" s="47"/>
      <c r="K766" s="47"/>
      <c r="L766" s="47"/>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133"/>
      <c r="BJ766" s="133"/>
      <c r="BK766" s="35"/>
      <c r="BL766" s="266"/>
      <c r="BM766" s="35"/>
      <c r="BN766" s="35"/>
      <c r="BO766" s="35"/>
      <c r="BP766" s="35"/>
      <c r="BQ766" s="35"/>
      <c r="BR766" s="35"/>
      <c r="BS766" s="35"/>
      <c r="BT766" s="35"/>
      <c r="BU766" s="35"/>
      <c r="BV766" s="35"/>
      <c r="BW766" s="35"/>
      <c r="BX766" s="35"/>
      <c r="BY766" s="35"/>
      <c r="BZ766" s="287"/>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T766" s="20" t="s">
        <v>1172</v>
      </c>
      <c r="EU766" s="20" t="s">
        <v>1170</v>
      </c>
    </row>
    <row r="767" spans="1:151" ht="12" hidden="1" customHeight="1">
      <c r="A767" s="35"/>
      <c r="B767" s="47"/>
      <c r="C767" s="35"/>
      <c r="D767" s="47"/>
      <c r="E767" s="47"/>
      <c r="F767" s="47"/>
      <c r="G767" s="47"/>
      <c r="H767" s="47"/>
      <c r="I767" s="47"/>
      <c r="J767" s="47"/>
      <c r="K767" s="47"/>
      <c r="L767" s="47"/>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133"/>
      <c r="BJ767" s="133"/>
      <c r="BK767" s="35"/>
      <c r="BL767" s="266"/>
      <c r="BM767" s="35"/>
      <c r="BN767" s="35"/>
      <c r="BO767" s="35"/>
      <c r="BP767" s="35"/>
      <c r="BQ767" s="35"/>
      <c r="BR767" s="35"/>
      <c r="BS767" s="35"/>
      <c r="BT767" s="35"/>
      <c r="BU767" s="35"/>
      <c r="BV767" s="35"/>
      <c r="BW767" s="35"/>
      <c r="BX767" s="35"/>
      <c r="BY767" s="35"/>
      <c r="BZ767" s="287"/>
      <c r="CA767" s="35"/>
      <c r="CB767" s="35"/>
      <c r="CC767" s="35"/>
      <c r="CD767" s="35"/>
      <c r="CE767" s="35"/>
      <c r="CF767" s="35"/>
      <c r="CG767" s="35"/>
      <c r="CH767" s="35"/>
      <c r="CI767" s="35"/>
      <c r="CJ767" s="35"/>
      <c r="CK767" s="35"/>
      <c r="CL767" s="35"/>
      <c r="CM767" s="35"/>
      <c r="CN767" s="35"/>
      <c r="CO767" s="35"/>
      <c r="CP767" s="35"/>
      <c r="CQ767" s="35"/>
      <c r="CR767" s="35"/>
      <c r="CS767" s="35"/>
      <c r="CT767" s="35"/>
      <c r="CU767" s="35"/>
      <c r="CV767" s="35"/>
      <c r="CW767" s="35"/>
      <c r="CX767" s="35"/>
      <c r="CY767" s="35"/>
      <c r="CZ767" s="35"/>
      <c r="DA767" s="35"/>
      <c r="DB767" s="35"/>
      <c r="DC767" s="35"/>
      <c r="DD767" s="35"/>
      <c r="DE767" s="35"/>
      <c r="DF767" s="35"/>
      <c r="DG767" s="35"/>
      <c r="DH767" s="35"/>
      <c r="DI767" s="35"/>
      <c r="DJ767" s="35"/>
      <c r="DK767" s="35"/>
      <c r="DL767" s="35"/>
      <c r="DM767" s="35"/>
      <c r="DN767" s="35"/>
      <c r="DO767" s="35"/>
      <c r="DP767" s="35"/>
      <c r="DQ767" s="35"/>
      <c r="DR767" s="35"/>
      <c r="DS767" s="35"/>
      <c r="DT767" s="35"/>
      <c r="DU767" s="35"/>
      <c r="DV767" s="35"/>
      <c r="DW767" s="35"/>
      <c r="DX767" s="35"/>
      <c r="DY767" s="35"/>
      <c r="DZ767" s="35"/>
      <c r="EA767" s="35"/>
      <c r="EB767" s="35"/>
      <c r="EC767" s="35"/>
      <c r="ED767" s="35"/>
      <c r="EE767" s="35"/>
      <c r="EF767" s="35"/>
      <c r="EG767" s="35"/>
      <c r="EH767" s="35"/>
      <c r="EI767" s="35"/>
      <c r="EJ767" s="35"/>
      <c r="EK767" s="35"/>
      <c r="EL767" s="35"/>
      <c r="ET767" s="20" t="s">
        <v>1173</v>
      </c>
      <c r="EU767" s="20" t="s">
        <v>1171</v>
      </c>
    </row>
    <row r="768" spans="1:151" ht="12" hidden="1" customHeight="1">
      <c r="A768" s="35"/>
      <c r="B768" s="47"/>
      <c r="C768" s="35"/>
      <c r="D768" s="47"/>
      <c r="E768" s="47"/>
      <c r="F768" s="47"/>
      <c r="G768" s="47"/>
      <c r="H768" s="47"/>
      <c r="I768" s="47"/>
      <c r="J768" s="47"/>
      <c r="K768" s="47"/>
      <c r="L768" s="47"/>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133"/>
      <c r="BJ768" s="133"/>
      <c r="BK768" s="35"/>
      <c r="BL768" s="266"/>
      <c r="BM768" s="35"/>
      <c r="BN768" s="35"/>
      <c r="BO768" s="35"/>
      <c r="BP768" s="35"/>
      <c r="BQ768" s="35"/>
      <c r="BR768" s="35"/>
      <c r="BS768" s="35"/>
      <c r="BT768" s="35"/>
      <c r="BU768" s="35"/>
      <c r="BV768" s="35"/>
      <c r="BW768" s="35"/>
      <c r="BX768" s="35"/>
      <c r="BY768" s="35"/>
      <c r="BZ768" s="287"/>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c r="DO768" s="35"/>
      <c r="DP768" s="35"/>
      <c r="DQ768" s="35"/>
      <c r="DR768" s="35"/>
      <c r="DS768" s="35"/>
      <c r="DT768" s="35"/>
      <c r="DU768" s="35"/>
      <c r="DV768" s="35"/>
      <c r="DW768" s="35"/>
      <c r="DX768" s="35"/>
      <c r="DY768" s="35"/>
      <c r="DZ768" s="35"/>
      <c r="EA768" s="35"/>
      <c r="EB768" s="35"/>
      <c r="EC768" s="35"/>
      <c r="ED768" s="35"/>
      <c r="EE768" s="35"/>
      <c r="EF768" s="35"/>
      <c r="EG768" s="35"/>
      <c r="EH768" s="35"/>
      <c r="EI768" s="35"/>
      <c r="EJ768" s="35"/>
      <c r="EK768" s="35"/>
      <c r="EL768" s="35"/>
      <c r="ET768" s="20" t="s">
        <v>1174</v>
      </c>
      <c r="EU768" s="20" t="s">
        <v>1172</v>
      </c>
    </row>
    <row r="769" spans="1:151" ht="12" hidden="1" customHeight="1">
      <c r="A769" s="35"/>
      <c r="B769" s="47"/>
      <c r="C769" s="35"/>
      <c r="D769" s="47"/>
      <c r="E769" s="47"/>
      <c r="F769" s="47"/>
      <c r="G769" s="47"/>
      <c r="H769" s="47"/>
      <c r="I769" s="47"/>
      <c r="J769" s="47"/>
      <c r="K769" s="47"/>
      <c r="L769" s="47"/>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133"/>
      <c r="BJ769" s="133"/>
      <c r="BK769" s="35"/>
      <c r="BL769" s="266"/>
      <c r="BM769" s="35"/>
      <c r="BN769" s="35"/>
      <c r="BO769" s="35"/>
      <c r="BP769" s="35"/>
      <c r="BQ769" s="35"/>
      <c r="BR769" s="35"/>
      <c r="BS769" s="35"/>
      <c r="BT769" s="35"/>
      <c r="BU769" s="35"/>
      <c r="BV769" s="35"/>
      <c r="BW769" s="35"/>
      <c r="BX769" s="35"/>
      <c r="BY769" s="35"/>
      <c r="BZ769" s="287"/>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c r="DO769" s="35"/>
      <c r="DP769" s="35"/>
      <c r="DQ769" s="35"/>
      <c r="DR769" s="35"/>
      <c r="DS769" s="35"/>
      <c r="DT769" s="35"/>
      <c r="DU769" s="35"/>
      <c r="DV769" s="35"/>
      <c r="DW769" s="35"/>
      <c r="DX769" s="35"/>
      <c r="DY769" s="35"/>
      <c r="DZ769" s="35"/>
      <c r="EA769" s="35"/>
      <c r="EB769" s="35"/>
      <c r="EC769" s="35"/>
      <c r="ED769" s="35"/>
      <c r="EE769" s="35"/>
      <c r="EF769" s="35"/>
      <c r="EG769" s="35"/>
      <c r="EH769" s="35"/>
      <c r="EI769" s="35"/>
      <c r="EJ769" s="35"/>
      <c r="EK769" s="35"/>
      <c r="EL769" s="35"/>
      <c r="ET769" s="20" t="s">
        <v>1175</v>
      </c>
      <c r="EU769" s="20" t="s">
        <v>1173</v>
      </c>
    </row>
    <row r="770" spans="1:151" ht="12" hidden="1" customHeight="1">
      <c r="A770" s="35"/>
      <c r="B770" s="47"/>
      <c r="C770" s="35"/>
      <c r="D770" s="47"/>
      <c r="E770" s="47"/>
      <c r="F770" s="47"/>
      <c r="G770" s="47"/>
      <c r="H770" s="47"/>
      <c r="I770" s="47"/>
      <c r="J770" s="47"/>
      <c r="K770" s="47"/>
      <c r="L770" s="47"/>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133"/>
      <c r="BJ770" s="133"/>
      <c r="BK770" s="35"/>
      <c r="BL770" s="266"/>
      <c r="BM770" s="35"/>
      <c r="BN770" s="35"/>
      <c r="BO770" s="35"/>
      <c r="BP770" s="35"/>
      <c r="BQ770" s="35"/>
      <c r="BR770" s="35"/>
      <c r="BS770" s="35"/>
      <c r="BT770" s="35"/>
      <c r="BU770" s="35"/>
      <c r="BV770" s="35"/>
      <c r="BW770" s="35"/>
      <c r="BX770" s="35"/>
      <c r="BY770" s="35"/>
      <c r="BZ770" s="287"/>
      <c r="CA770" s="35"/>
      <c r="CB770" s="35"/>
      <c r="CC770" s="35"/>
      <c r="CD770" s="35"/>
      <c r="CE770" s="35"/>
      <c r="CF770" s="35"/>
      <c r="CG770" s="35"/>
      <c r="CH770" s="35"/>
      <c r="CI770" s="35"/>
      <c r="CJ770" s="35"/>
      <c r="CK770" s="35"/>
      <c r="CL770" s="35"/>
      <c r="CM770" s="35"/>
      <c r="CN770" s="35"/>
      <c r="CO770" s="35"/>
      <c r="CP770" s="35"/>
      <c r="CQ770" s="35"/>
      <c r="CR770" s="35"/>
      <c r="CS770" s="35"/>
      <c r="CT770" s="35"/>
      <c r="CU770" s="35"/>
      <c r="CV770" s="35"/>
      <c r="CW770" s="35"/>
      <c r="CX770" s="35"/>
      <c r="CY770" s="35"/>
      <c r="CZ770" s="35"/>
      <c r="DA770" s="35"/>
      <c r="DB770" s="35"/>
      <c r="DC770" s="35"/>
      <c r="DD770" s="35"/>
      <c r="DE770" s="35"/>
      <c r="DF770" s="35"/>
      <c r="DG770" s="35"/>
      <c r="DH770" s="35"/>
      <c r="DI770" s="35"/>
      <c r="DJ770" s="35"/>
      <c r="DK770" s="35"/>
      <c r="DL770" s="35"/>
      <c r="DM770" s="35"/>
      <c r="DN770" s="35"/>
      <c r="DO770" s="35"/>
      <c r="DP770" s="35"/>
      <c r="DQ770" s="35"/>
      <c r="DR770" s="35"/>
      <c r="DS770" s="35"/>
      <c r="DT770" s="35"/>
      <c r="DU770" s="35"/>
      <c r="DV770" s="35"/>
      <c r="DW770" s="35"/>
      <c r="DX770" s="35"/>
      <c r="DY770" s="35"/>
      <c r="DZ770" s="35"/>
      <c r="EA770" s="35"/>
      <c r="EB770" s="35"/>
      <c r="EC770" s="35"/>
      <c r="ED770" s="35"/>
      <c r="EE770" s="35"/>
      <c r="EF770" s="35"/>
      <c r="EG770" s="35"/>
      <c r="EH770" s="35"/>
      <c r="EI770" s="35"/>
      <c r="EJ770" s="35"/>
      <c r="EK770" s="35"/>
      <c r="EL770" s="35"/>
      <c r="ET770" s="20" t="s">
        <v>1176</v>
      </c>
      <c r="EU770" s="20" t="s">
        <v>1174</v>
      </c>
    </row>
    <row r="771" spans="1:151" ht="12" hidden="1" customHeight="1">
      <c r="A771" s="35"/>
      <c r="B771" s="47"/>
      <c r="C771" s="35"/>
      <c r="D771" s="47"/>
      <c r="E771" s="47"/>
      <c r="F771" s="47"/>
      <c r="G771" s="47"/>
      <c r="H771" s="47"/>
      <c r="I771" s="47"/>
      <c r="J771" s="47"/>
      <c r="K771" s="47"/>
      <c r="L771" s="47"/>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133"/>
      <c r="BJ771" s="133"/>
      <c r="BK771" s="35"/>
      <c r="BL771" s="266"/>
      <c r="BM771" s="35"/>
      <c r="BN771" s="35"/>
      <c r="BO771" s="35"/>
      <c r="BP771" s="35"/>
      <c r="BQ771" s="35"/>
      <c r="BR771" s="35"/>
      <c r="BS771" s="35"/>
      <c r="BT771" s="35"/>
      <c r="BU771" s="35"/>
      <c r="BV771" s="35"/>
      <c r="BW771" s="35"/>
      <c r="BX771" s="35"/>
      <c r="BY771" s="35"/>
      <c r="BZ771" s="287"/>
      <c r="CA771" s="35"/>
      <c r="CB771" s="35"/>
      <c r="CC771" s="35"/>
      <c r="CD771" s="35"/>
      <c r="CE771" s="35"/>
      <c r="CF771" s="35"/>
      <c r="CG771" s="35"/>
      <c r="CH771" s="35"/>
      <c r="CI771" s="35"/>
      <c r="CJ771" s="35"/>
      <c r="CK771" s="35"/>
      <c r="CL771" s="35"/>
      <c r="CM771" s="35"/>
      <c r="CN771" s="35"/>
      <c r="CO771" s="35"/>
      <c r="CP771" s="35"/>
      <c r="CQ771" s="35"/>
      <c r="CR771" s="35"/>
      <c r="CS771" s="35"/>
      <c r="CT771" s="35"/>
      <c r="CU771" s="35"/>
      <c r="CV771" s="35"/>
      <c r="CW771" s="35"/>
      <c r="CX771" s="35"/>
      <c r="CY771" s="35"/>
      <c r="CZ771" s="35"/>
      <c r="DA771" s="35"/>
      <c r="DB771" s="35"/>
      <c r="DC771" s="35"/>
      <c r="DD771" s="35"/>
      <c r="DE771" s="35"/>
      <c r="DF771" s="35"/>
      <c r="DG771" s="35"/>
      <c r="DH771" s="35"/>
      <c r="DI771" s="35"/>
      <c r="DJ771" s="35"/>
      <c r="DK771" s="35"/>
      <c r="DL771" s="35"/>
      <c r="DM771" s="35"/>
      <c r="DN771" s="35"/>
      <c r="DO771" s="35"/>
      <c r="DP771" s="35"/>
      <c r="DQ771" s="35"/>
      <c r="DR771" s="35"/>
      <c r="DS771" s="35"/>
      <c r="DT771" s="35"/>
      <c r="DU771" s="35"/>
      <c r="DV771" s="35"/>
      <c r="DW771" s="35"/>
      <c r="DX771" s="35"/>
      <c r="DY771" s="35"/>
      <c r="DZ771" s="35"/>
      <c r="EA771" s="35"/>
      <c r="EB771" s="35"/>
      <c r="EC771" s="35"/>
      <c r="ED771" s="35"/>
      <c r="EE771" s="35"/>
      <c r="EF771" s="35"/>
      <c r="EG771" s="35"/>
      <c r="EH771" s="35"/>
      <c r="EI771" s="35"/>
      <c r="EJ771" s="35"/>
      <c r="EK771" s="35"/>
      <c r="EL771" s="35"/>
      <c r="ET771" s="20" t="s">
        <v>1177</v>
      </c>
      <c r="EU771" s="20" t="s">
        <v>1175</v>
      </c>
    </row>
    <row r="772" spans="1:151" ht="12" hidden="1" customHeight="1">
      <c r="A772" s="35"/>
      <c r="B772" s="47"/>
      <c r="C772" s="35"/>
      <c r="D772" s="47"/>
      <c r="E772" s="47"/>
      <c r="F772" s="47"/>
      <c r="G772" s="47"/>
      <c r="H772" s="47"/>
      <c r="I772" s="47"/>
      <c r="J772" s="47"/>
      <c r="K772" s="47"/>
      <c r="L772" s="47"/>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133"/>
      <c r="BJ772" s="133"/>
      <c r="BK772" s="35"/>
      <c r="BL772" s="266"/>
      <c r="BM772" s="35"/>
      <c r="BN772" s="35"/>
      <c r="BO772" s="35"/>
      <c r="BP772" s="35"/>
      <c r="BQ772" s="35"/>
      <c r="BR772" s="35"/>
      <c r="BS772" s="35"/>
      <c r="BT772" s="35"/>
      <c r="BU772" s="35"/>
      <c r="BV772" s="35"/>
      <c r="BW772" s="35"/>
      <c r="BX772" s="35"/>
      <c r="BY772" s="35"/>
      <c r="BZ772" s="287"/>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c r="DO772" s="35"/>
      <c r="DP772" s="35"/>
      <c r="DQ772" s="35"/>
      <c r="DR772" s="35"/>
      <c r="DS772" s="35"/>
      <c r="DT772" s="35"/>
      <c r="DU772" s="35"/>
      <c r="DV772" s="35"/>
      <c r="DW772" s="35"/>
      <c r="DX772" s="35"/>
      <c r="DY772" s="35"/>
      <c r="DZ772" s="35"/>
      <c r="EA772" s="35"/>
      <c r="EB772" s="35"/>
      <c r="EC772" s="35"/>
      <c r="ED772" s="35"/>
      <c r="EE772" s="35"/>
      <c r="EF772" s="35"/>
      <c r="EG772" s="35"/>
      <c r="EH772" s="35"/>
      <c r="EI772" s="35"/>
      <c r="EJ772" s="35"/>
      <c r="EK772" s="35"/>
      <c r="EL772" s="35"/>
      <c r="ET772" s="20" t="s">
        <v>1178</v>
      </c>
      <c r="EU772" s="20" t="s">
        <v>1176</v>
      </c>
    </row>
    <row r="773" spans="1:151" ht="12" hidden="1" customHeight="1">
      <c r="A773" s="35"/>
      <c r="B773" s="47"/>
      <c r="C773" s="35"/>
      <c r="D773" s="47"/>
      <c r="E773" s="47"/>
      <c r="F773" s="47"/>
      <c r="G773" s="47"/>
      <c r="H773" s="47"/>
      <c r="I773" s="47"/>
      <c r="J773" s="47"/>
      <c r="K773" s="47"/>
      <c r="L773" s="47"/>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133"/>
      <c r="BJ773" s="133"/>
      <c r="BK773" s="35"/>
      <c r="BL773" s="266"/>
      <c r="BM773" s="35"/>
      <c r="BN773" s="35"/>
      <c r="BO773" s="35"/>
      <c r="BP773" s="35"/>
      <c r="BQ773" s="35"/>
      <c r="BR773" s="35"/>
      <c r="BS773" s="35"/>
      <c r="BT773" s="35"/>
      <c r="BU773" s="35"/>
      <c r="BV773" s="35"/>
      <c r="BW773" s="35"/>
      <c r="BX773" s="35"/>
      <c r="BY773" s="35"/>
      <c r="BZ773" s="287"/>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T773" s="20" t="s">
        <v>1179</v>
      </c>
      <c r="EU773" s="20" t="s">
        <v>1177</v>
      </c>
    </row>
    <row r="774" spans="1:151" ht="12" hidden="1" customHeight="1">
      <c r="A774" s="35"/>
      <c r="B774" s="47"/>
      <c r="C774" s="35"/>
      <c r="D774" s="47"/>
      <c r="E774" s="47"/>
      <c r="F774" s="47"/>
      <c r="G774" s="47"/>
      <c r="H774" s="47"/>
      <c r="I774" s="47"/>
      <c r="J774" s="47"/>
      <c r="K774" s="47"/>
      <c r="L774" s="47"/>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133"/>
      <c r="BJ774" s="133"/>
      <c r="BK774" s="35"/>
      <c r="BL774" s="266"/>
      <c r="BM774" s="35"/>
      <c r="BN774" s="35"/>
      <c r="BO774" s="35"/>
      <c r="BP774" s="35"/>
      <c r="BQ774" s="35"/>
      <c r="BR774" s="35"/>
      <c r="BS774" s="35"/>
      <c r="BT774" s="35"/>
      <c r="BU774" s="35"/>
      <c r="BV774" s="35"/>
      <c r="BW774" s="35"/>
      <c r="BX774" s="35"/>
      <c r="BY774" s="35"/>
      <c r="BZ774" s="287"/>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c r="EK774" s="35"/>
      <c r="EL774" s="35"/>
      <c r="ET774" s="20" t="s">
        <v>1180</v>
      </c>
      <c r="EU774" s="20" t="s">
        <v>1178</v>
      </c>
    </row>
    <row r="775" spans="1:151" ht="12" hidden="1" customHeight="1">
      <c r="A775" s="35"/>
      <c r="B775" s="47"/>
      <c r="C775" s="35"/>
      <c r="D775" s="47"/>
      <c r="E775" s="47"/>
      <c r="F775" s="47"/>
      <c r="G775" s="47"/>
      <c r="H775" s="47"/>
      <c r="I775" s="47"/>
      <c r="J775" s="47"/>
      <c r="K775" s="47"/>
      <c r="L775" s="47"/>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133"/>
      <c r="BJ775" s="133"/>
      <c r="BK775" s="35"/>
      <c r="BL775" s="266"/>
      <c r="BM775" s="35"/>
      <c r="BN775" s="35"/>
      <c r="BO775" s="35"/>
      <c r="BP775" s="35"/>
      <c r="BQ775" s="35"/>
      <c r="BR775" s="35"/>
      <c r="BS775" s="35"/>
      <c r="BT775" s="35"/>
      <c r="BU775" s="35"/>
      <c r="BV775" s="35"/>
      <c r="BW775" s="35"/>
      <c r="BX775" s="35"/>
      <c r="BY775" s="35"/>
      <c r="BZ775" s="287"/>
      <c r="CA775" s="35"/>
      <c r="CB775" s="35"/>
      <c r="CC775" s="35"/>
      <c r="CD775" s="35"/>
      <c r="CE775" s="35"/>
      <c r="CF775" s="35"/>
      <c r="CG775" s="35"/>
      <c r="CH775" s="35"/>
      <c r="CI775" s="35"/>
      <c r="CJ775" s="35"/>
      <c r="CK775" s="35"/>
      <c r="CL775" s="35"/>
      <c r="CM775" s="35"/>
      <c r="CN775" s="35"/>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T775" s="20" t="s">
        <v>1181</v>
      </c>
      <c r="EU775" s="20" t="s">
        <v>1179</v>
      </c>
    </row>
    <row r="776" spans="1:151" ht="12" hidden="1" customHeight="1">
      <c r="A776" s="35"/>
      <c r="B776" s="47"/>
      <c r="C776" s="35"/>
      <c r="D776" s="47"/>
      <c r="E776" s="47"/>
      <c r="F776" s="47"/>
      <c r="G776" s="47"/>
      <c r="H776" s="47"/>
      <c r="I776" s="47"/>
      <c r="J776" s="47"/>
      <c r="K776" s="47"/>
      <c r="L776" s="47"/>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133"/>
      <c r="BJ776" s="133"/>
      <c r="BK776" s="35"/>
      <c r="BL776" s="266"/>
      <c r="BM776" s="35"/>
      <c r="BN776" s="35"/>
      <c r="BO776" s="35"/>
      <c r="BP776" s="35"/>
      <c r="BQ776" s="35"/>
      <c r="BR776" s="35"/>
      <c r="BS776" s="35"/>
      <c r="BT776" s="35"/>
      <c r="BU776" s="35"/>
      <c r="BV776" s="35"/>
      <c r="BW776" s="35"/>
      <c r="BX776" s="35"/>
      <c r="BY776" s="35"/>
      <c r="BZ776" s="287"/>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5"/>
      <c r="EK776" s="35"/>
      <c r="EL776" s="35"/>
      <c r="ET776" s="20" t="s">
        <v>1182</v>
      </c>
      <c r="EU776" s="20" t="s">
        <v>1180</v>
      </c>
    </row>
    <row r="777" spans="1:151" ht="12" hidden="1" customHeight="1">
      <c r="A777" s="35"/>
      <c r="B777" s="47"/>
      <c r="C777" s="35"/>
      <c r="D777" s="47"/>
      <c r="E777" s="47"/>
      <c r="F777" s="47"/>
      <c r="G777" s="47"/>
      <c r="H777" s="47"/>
      <c r="I777" s="47"/>
      <c r="J777" s="47"/>
      <c r="K777" s="47"/>
      <c r="L777" s="47"/>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133"/>
      <c r="BJ777" s="133"/>
      <c r="BK777" s="35"/>
      <c r="BL777" s="266"/>
      <c r="BM777" s="35"/>
      <c r="BN777" s="35"/>
      <c r="BO777" s="35"/>
      <c r="BP777" s="35"/>
      <c r="BQ777" s="35"/>
      <c r="BR777" s="35"/>
      <c r="BS777" s="35"/>
      <c r="BT777" s="35"/>
      <c r="BU777" s="35"/>
      <c r="BV777" s="35"/>
      <c r="BW777" s="35"/>
      <c r="BX777" s="35"/>
      <c r="BY777" s="35"/>
      <c r="BZ777" s="287"/>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T777" s="20" t="s">
        <v>1183</v>
      </c>
      <c r="EU777" s="20" t="s">
        <v>1181</v>
      </c>
    </row>
    <row r="778" spans="1:151" ht="12" hidden="1" customHeight="1">
      <c r="A778" s="35"/>
      <c r="B778" s="47"/>
      <c r="C778" s="35"/>
      <c r="D778" s="47"/>
      <c r="E778" s="47"/>
      <c r="F778" s="47"/>
      <c r="G778" s="47"/>
      <c r="H778" s="47"/>
      <c r="I778" s="47"/>
      <c r="J778" s="47"/>
      <c r="K778" s="47"/>
      <c r="L778" s="47"/>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133"/>
      <c r="BJ778" s="133"/>
      <c r="BK778" s="35"/>
      <c r="BL778" s="266"/>
      <c r="BM778" s="35"/>
      <c r="BN778" s="35"/>
      <c r="BO778" s="35"/>
      <c r="BP778" s="35"/>
      <c r="BQ778" s="35"/>
      <c r="BR778" s="35"/>
      <c r="BS778" s="35"/>
      <c r="BT778" s="35"/>
      <c r="BU778" s="35"/>
      <c r="BV778" s="35"/>
      <c r="BW778" s="35"/>
      <c r="BX778" s="35"/>
      <c r="BY778" s="35"/>
      <c r="BZ778" s="287"/>
      <c r="CA778" s="35"/>
      <c r="CB778" s="35"/>
      <c r="CC778" s="35"/>
      <c r="CD778" s="35"/>
      <c r="CE778" s="35"/>
      <c r="CF778" s="35"/>
      <c r="CG778" s="35"/>
      <c r="CH778" s="35"/>
      <c r="CI778" s="35"/>
      <c r="CJ778" s="35"/>
      <c r="CK778" s="35"/>
      <c r="CL778" s="35"/>
      <c r="CM778" s="35"/>
      <c r="CN778" s="35"/>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c r="DO778" s="35"/>
      <c r="DP778" s="35"/>
      <c r="DQ778" s="35"/>
      <c r="DR778" s="35"/>
      <c r="DS778" s="35"/>
      <c r="DT778" s="35"/>
      <c r="DU778" s="35"/>
      <c r="DV778" s="35"/>
      <c r="DW778" s="35"/>
      <c r="DX778" s="35"/>
      <c r="DY778" s="35"/>
      <c r="DZ778" s="35"/>
      <c r="EA778" s="35"/>
      <c r="EB778" s="35"/>
      <c r="EC778" s="35"/>
      <c r="ED778" s="35"/>
      <c r="EE778" s="35"/>
      <c r="EF778" s="35"/>
      <c r="EG778" s="35"/>
      <c r="EH778" s="35"/>
      <c r="EI778" s="35"/>
      <c r="EJ778" s="35"/>
      <c r="EK778" s="35"/>
      <c r="EL778" s="35"/>
      <c r="ET778" s="20" t="s">
        <v>1184</v>
      </c>
      <c r="EU778" s="20" t="s">
        <v>1182</v>
      </c>
    </row>
    <row r="779" spans="1:151" ht="12" hidden="1" customHeight="1">
      <c r="A779" s="35"/>
      <c r="B779" s="47"/>
      <c r="C779" s="35"/>
      <c r="D779" s="47"/>
      <c r="E779" s="47"/>
      <c r="F779" s="47"/>
      <c r="G779" s="47"/>
      <c r="H779" s="47"/>
      <c r="I779" s="47"/>
      <c r="J779" s="47"/>
      <c r="K779" s="47"/>
      <c r="L779" s="47"/>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133"/>
      <c r="BJ779" s="133"/>
      <c r="BK779" s="35"/>
      <c r="BL779" s="266"/>
      <c r="BM779" s="35"/>
      <c r="BN779" s="35"/>
      <c r="BO779" s="35"/>
      <c r="BP779" s="35"/>
      <c r="BQ779" s="35"/>
      <c r="BR779" s="35"/>
      <c r="BS779" s="35"/>
      <c r="BT779" s="35"/>
      <c r="BU779" s="35"/>
      <c r="BV779" s="35"/>
      <c r="BW779" s="35"/>
      <c r="BX779" s="35"/>
      <c r="BY779" s="35"/>
      <c r="BZ779" s="287"/>
      <c r="CA779" s="35"/>
      <c r="CB779" s="35"/>
      <c r="CC779" s="35"/>
      <c r="CD779" s="35"/>
      <c r="CE779" s="35"/>
      <c r="CF779" s="35"/>
      <c r="CG779" s="35"/>
      <c r="CH779" s="35"/>
      <c r="CI779" s="35"/>
      <c r="CJ779" s="35"/>
      <c r="CK779" s="35"/>
      <c r="CL779" s="35"/>
      <c r="CM779" s="35"/>
      <c r="CN779" s="35"/>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c r="DO779" s="35"/>
      <c r="DP779" s="35"/>
      <c r="DQ779" s="35"/>
      <c r="DR779" s="35"/>
      <c r="DS779" s="35"/>
      <c r="DT779" s="35"/>
      <c r="DU779" s="35"/>
      <c r="DV779" s="35"/>
      <c r="DW779" s="35"/>
      <c r="DX779" s="35"/>
      <c r="DY779" s="35"/>
      <c r="DZ779" s="35"/>
      <c r="EA779" s="35"/>
      <c r="EB779" s="35"/>
      <c r="EC779" s="35"/>
      <c r="ED779" s="35"/>
      <c r="EE779" s="35"/>
      <c r="EF779" s="35"/>
      <c r="EG779" s="35"/>
      <c r="EH779" s="35"/>
      <c r="EI779" s="35"/>
      <c r="EJ779" s="35"/>
      <c r="EK779" s="35"/>
      <c r="EL779" s="35"/>
      <c r="ET779" s="20" t="s">
        <v>1185</v>
      </c>
      <c r="EU779" s="20" t="s">
        <v>1183</v>
      </c>
    </row>
    <row r="780" spans="1:151" ht="12" hidden="1" customHeight="1">
      <c r="A780" s="35"/>
      <c r="B780" s="47"/>
      <c r="C780" s="35"/>
      <c r="D780" s="47"/>
      <c r="E780" s="47"/>
      <c r="F780" s="47"/>
      <c r="G780" s="47"/>
      <c r="H780" s="47"/>
      <c r="I780" s="47"/>
      <c r="J780" s="47"/>
      <c r="K780" s="47"/>
      <c r="L780" s="47"/>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133"/>
      <c r="BJ780" s="133"/>
      <c r="BK780" s="35"/>
      <c r="BL780" s="266"/>
      <c r="BM780" s="35"/>
      <c r="BN780" s="35"/>
      <c r="BO780" s="35"/>
      <c r="BP780" s="35"/>
      <c r="BQ780" s="35"/>
      <c r="BR780" s="35"/>
      <c r="BS780" s="35"/>
      <c r="BT780" s="35"/>
      <c r="BU780" s="35"/>
      <c r="BV780" s="35"/>
      <c r="BW780" s="35"/>
      <c r="BX780" s="35"/>
      <c r="BY780" s="35"/>
      <c r="BZ780" s="287"/>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c r="DO780" s="35"/>
      <c r="DP780" s="35"/>
      <c r="DQ780" s="35"/>
      <c r="DR780" s="35"/>
      <c r="DS780" s="35"/>
      <c r="DT780" s="35"/>
      <c r="DU780" s="35"/>
      <c r="DV780" s="35"/>
      <c r="DW780" s="35"/>
      <c r="DX780" s="35"/>
      <c r="DY780" s="35"/>
      <c r="DZ780" s="35"/>
      <c r="EA780" s="35"/>
      <c r="EB780" s="35"/>
      <c r="EC780" s="35"/>
      <c r="ED780" s="35"/>
      <c r="EE780" s="35"/>
      <c r="EF780" s="35"/>
      <c r="EG780" s="35"/>
      <c r="EH780" s="35"/>
      <c r="EI780" s="35"/>
      <c r="EJ780" s="35"/>
      <c r="EK780" s="35"/>
      <c r="EL780" s="35"/>
      <c r="ET780" s="20" t="s">
        <v>1186</v>
      </c>
      <c r="EU780" s="20" t="s">
        <v>1184</v>
      </c>
    </row>
    <row r="781" spans="1:151" ht="12" hidden="1" customHeight="1">
      <c r="A781" s="35"/>
      <c r="B781" s="47"/>
      <c r="C781" s="35"/>
      <c r="D781" s="47"/>
      <c r="E781" s="47"/>
      <c r="F781" s="47"/>
      <c r="G781" s="47"/>
      <c r="H781" s="47"/>
      <c r="I781" s="47"/>
      <c r="J781" s="47"/>
      <c r="K781" s="47"/>
      <c r="L781" s="47"/>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133"/>
      <c r="BJ781" s="133"/>
      <c r="BK781" s="35"/>
      <c r="BL781" s="266"/>
      <c r="BM781" s="35"/>
      <c r="BN781" s="35"/>
      <c r="BO781" s="35"/>
      <c r="BP781" s="35"/>
      <c r="BQ781" s="35"/>
      <c r="BR781" s="35"/>
      <c r="BS781" s="35"/>
      <c r="BT781" s="35"/>
      <c r="BU781" s="35"/>
      <c r="BV781" s="35"/>
      <c r="BW781" s="35"/>
      <c r="BX781" s="35"/>
      <c r="BY781" s="35"/>
      <c r="BZ781" s="287"/>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c r="DO781" s="35"/>
      <c r="DP781" s="35"/>
      <c r="DQ781" s="35"/>
      <c r="DR781" s="35"/>
      <c r="DS781" s="35"/>
      <c r="DT781" s="35"/>
      <c r="DU781" s="35"/>
      <c r="DV781" s="35"/>
      <c r="DW781" s="35"/>
      <c r="DX781" s="35"/>
      <c r="DY781" s="35"/>
      <c r="DZ781" s="35"/>
      <c r="EA781" s="35"/>
      <c r="EB781" s="35"/>
      <c r="EC781" s="35"/>
      <c r="ED781" s="35"/>
      <c r="EE781" s="35"/>
      <c r="EF781" s="35"/>
      <c r="EG781" s="35"/>
      <c r="EH781" s="35"/>
      <c r="EI781" s="35"/>
      <c r="EJ781" s="35"/>
      <c r="EK781" s="35"/>
      <c r="EL781" s="35"/>
      <c r="ET781" s="20" t="s">
        <v>1187</v>
      </c>
      <c r="EU781" s="20" t="s">
        <v>1185</v>
      </c>
    </row>
    <row r="782" spans="1:151" ht="12" hidden="1" customHeight="1">
      <c r="A782" s="35"/>
      <c r="B782" s="47"/>
      <c r="C782" s="35"/>
      <c r="D782" s="47"/>
      <c r="E782" s="47"/>
      <c r="F782" s="47"/>
      <c r="G782" s="47"/>
      <c r="H782" s="47"/>
      <c r="I782" s="47"/>
      <c r="J782" s="47"/>
      <c r="K782" s="47"/>
      <c r="L782" s="47"/>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133"/>
      <c r="BJ782" s="133"/>
      <c r="BK782" s="35"/>
      <c r="BL782" s="266"/>
      <c r="BM782" s="35"/>
      <c r="BN782" s="35"/>
      <c r="BO782" s="35"/>
      <c r="BP782" s="35"/>
      <c r="BQ782" s="35"/>
      <c r="BR782" s="35"/>
      <c r="BS782" s="35"/>
      <c r="BT782" s="35"/>
      <c r="BU782" s="35"/>
      <c r="BV782" s="35"/>
      <c r="BW782" s="35"/>
      <c r="BX782" s="35"/>
      <c r="BY782" s="35"/>
      <c r="BZ782" s="287"/>
      <c r="CA782" s="35"/>
      <c r="CB782" s="35"/>
      <c r="CC782" s="35"/>
      <c r="CD782" s="35"/>
      <c r="CE782" s="35"/>
      <c r="CF782" s="35"/>
      <c r="CG782" s="35"/>
      <c r="CH782" s="35"/>
      <c r="CI782" s="35"/>
      <c r="CJ782" s="35"/>
      <c r="CK782" s="35"/>
      <c r="CL782" s="35"/>
      <c r="CM782" s="35"/>
      <c r="CN782" s="35"/>
      <c r="CO782" s="35"/>
      <c r="CP782" s="35"/>
      <c r="CQ782" s="35"/>
      <c r="CR782" s="35"/>
      <c r="CS782" s="35"/>
      <c r="CT782" s="35"/>
      <c r="CU782" s="35"/>
      <c r="CV782" s="35"/>
      <c r="CW782" s="35"/>
      <c r="CX782" s="35"/>
      <c r="CY782" s="35"/>
      <c r="CZ782" s="35"/>
      <c r="DA782" s="35"/>
      <c r="DB782" s="35"/>
      <c r="DC782" s="35"/>
      <c r="DD782" s="35"/>
      <c r="DE782" s="35"/>
      <c r="DF782" s="35"/>
      <c r="DG782" s="35"/>
      <c r="DH782" s="35"/>
      <c r="DI782" s="35"/>
      <c r="DJ782" s="35"/>
      <c r="DK782" s="35"/>
      <c r="DL782" s="35"/>
      <c r="DM782" s="35"/>
      <c r="DN782" s="35"/>
      <c r="DO782" s="35"/>
      <c r="DP782" s="35"/>
      <c r="DQ782" s="35"/>
      <c r="DR782" s="35"/>
      <c r="DS782" s="35"/>
      <c r="DT782" s="35"/>
      <c r="DU782" s="35"/>
      <c r="DV782" s="35"/>
      <c r="DW782" s="35"/>
      <c r="DX782" s="35"/>
      <c r="DY782" s="35"/>
      <c r="DZ782" s="35"/>
      <c r="EA782" s="35"/>
      <c r="EB782" s="35"/>
      <c r="EC782" s="35"/>
      <c r="ED782" s="35"/>
      <c r="EE782" s="35"/>
      <c r="EF782" s="35"/>
      <c r="EG782" s="35"/>
      <c r="EH782" s="35"/>
      <c r="EI782" s="35"/>
      <c r="EJ782" s="35"/>
      <c r="EK782" s="35"/>
      <c r="EL782" s="35"/>
      <c r="ET782" s="20" t="s">
        <v>1188</v>
      </c>
      <c r="EU782" s="20" t="s">
        <v>1186</v>
      </c>
    </row>
    <row r="783" spans="1:151" ht="12" hidden="1" customHeight="1">
      <c r="A783" s="35"/>
      <c r="B783" s="47"/>
      <c r="C783" s="35"/>
      <c r="D783" s="47"/>
      <c r="E783" s="47"/>
      <c r="F783" s="47"/>
      <c r="G783" s="47"/>
      <c r="H783" s="47"/>
      <c r="I783" s="47"/>
      <c r="J783" s="47"/>
      <c r="K783" s="47"/>
      <c r="L783" s="47"/>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133"/>
      <c r="BJ783" s="133"/>
      <c r="BK783" s="35"/>
      <c r="BL783" s="266"/>
      <c r="BM783" s="35"/>
      <c r="BN783" s="35"/>
      <c r="BO783" s="35"/>
      <c r="BP783" s="35"/>
      <c r="BQ783" s="35"/>
      <c r="BR783" s="35"/>
      <c r="BS783" s="35"/>
      <c r="BT783" s="35"/>
      <c r="BU783" s="35"/>
      <c r="BV783" s="35"/>
      <c r="BW783" s="35"/>
      <c r="BX783" s="35"/>
      <c r="BY783" s="35"/>
      <c r="BZ783" s="287"/>
      <c r="CA783" s="35"/>
      <c r="CB783" s="35"/>
      <c r="CC783" s="35"/>
      <c r="CD783" s="35"/>
      <c r="CE783" s="35"/>
      <c r="CF783" s="35"/>
      <c r="CG783" s="35"/>
      <c r="CH783" s="35"/>
      <c r="CI783" s="35"/>
      <c r="CJ783" s="35"/>
      <c r="CK783" s="35"/>
      <c r="CL783" s="35"/>
      <c r="CM783" s="35"/>
      <c r="CN783" s="35"/>
      <c r="CO783" s="35"/>
      <c r="CP783" s="35"/>
      <c r="CQ783" s="35"/>
      <c r="CR783" s="35"/>
      <c r="CS783" s="35"/>
      <c r="CT783" s="35"/>
      <c r="CU783" s="35"/>
      <c r="CV783" s="35"/>
      <c r="CW783" s="35"/>
      <c r="CX783" s="35"/>
      <c r="CY783" s="35"/>
      <c r="CZ783" s="35"/>
      <c r="DA783" s="35"/>
      <c r="DB783" s="35"/>
      <c r="DC783" s="35"/>
      <c r="DD783" s="35"/>
      <c r="DE783" s="35"/>
      <c r="DF783" s="35"/>
      <c r="DG783" s="35"/>
      <c r="DH783" s="35"/>
      <c r="DI783" s="35"/>
      <c r="DJ783" s="35"/>
      <c r="DK783" s="35"/>
      <c r="DL783" s="35"/>
      <c r="DM783" s="35"/>
      <c r="DN783" s="35"/>
      <c r="DO783" s="35"/>
      <c r="DP783" s="35"/>
      <c r="DQ783" s="35"/>
      <c r="DR783" s="35"/>
      <c r="DS783" s="35"/>
      <c r="DT783" s="35"/>
      <c r="DU783" s="35"/>
      <c r="DV783" s="35"/>
      <c r="DW783" s="35"/>
      <c r="DX783" s="35"/>
      <c r="DY783" s="35"/>
      <c r="DZ783" s="35"/>
      <c r="EA783" s="35"/>
      <c r="EB783" s="35"/>
      <c r="EC783" s="35"/>
      <c r="ED783" s="35"/>
      <c r="EE783" s="35"/>
      <c r="EF783" s="35"/>
      <c r="EG783" s="35"/>
      <c r="EH783" s="35"/>
      <c r="EI783" s="35"/>
      <c r="EJ783" s="35"/>
      <c r="EK783" s="35"/>
      <c r="EL783" s="35"/>
      <c r="ET783" s="20" t="s">
        <v>1189</v>
      </c>
      <c r="EU783" s="20" t="s">
        <v>1187</v>
      </c>
    </row>
    <row r="784" spans="1:151" ht="12" hidden="1" customHeight="1">
      <c r="A784" s="35"/>
      <c r="B784" s="47"/>
      <c r="C784" s="35"/>
      <c r="D784" s="47"/>
      <c r="E784" s="47"/>
      <c r="F784" s="47"/>
      <c r="G784" s="47"/>
      <c r="H784" s="47"/>
      <c r="I784" s="47"/>
      <c r="J784" s="47"/>
      <c r="K784" s="47"/>
      <c r="L784" s="47"/>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133"/>
      <c r="BJ784" s="133"/>
      <c r="BK784" s="35"/>
      <c r="BL784" s="266"/>
      <c r="BM784" s="35"/>
      <c r="BN784" s="35"/>
      <c r="BO784" s="35"/>
      <c r="BP784" s="35"/>
      <c r="BQ784" s="35"/>
      <c r="BR784" s="35"/>
      <c r="BS784" s="35"/>
      <c r="BT784" s="35"/>
      <c r="BU784" s="35"/>
      <c r="BV784" s="35"/>
      <c r="BW784" s="35"/>
      <c r="BX784" s="35"/>
      <c r="BY784" s="35"/>
      <c r="BZ784" s="287"/>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c r="DO784" s="35"/>
      <c r="DP784" s="35"/>
      <c r="DQ784" s="35"/>
      <c r="DR784" s="35"/>
      <c r="DS784" s="35"/>
      <c r="DT784" s="35"/>
      <c r="DU784" s="35"/>
      <c r="DV784" s="35"/>
      <c r="DW784" s="35"/>
      <c r="DX784" s="35"/>
      <c r="DY784" s="35"/>
      <c r="DZ784" s="35"/>
      <c r="EA784" s="35"/>
      <c r="EB784" s="35"/>
      <c r="EC784" s="35"/>
      <c r="ED784" s="35"/>
      <c r="EE784" s="35"/>
      <c r="EF784" s="35"/>
      <c r="EG784" s="35"/>
      <c r="EH784" s="35"/>
      <c r="EI784" s="35"/>
      <c r="EJ784" s="35"/>
      <c r="EK784" s="35"/>
      <c r="EL784" s="35"/>
      <c r="ET784" s="20" t="s">
        <v>1190</v>
      </c>
      <c r="EU784" s="20" t="s">
        <v>1188</v>
      </c>
    </row>
    <row r="785" spans="1:151" ht="12" hidden="1" customHeight="1">
      <c r="A785" s="35"/>
      <c r="B785" s="47"/>
      <c r="C785" s="35"/>
      <c r="D785" s="47"/>
      <c r="E785" s="47"/>
      <c r="F785" s="47"/>
      <c r="G785" s="47"/>
      <c r="H785" s="47"/>
      <c r="I785" s="47"/>
      <c r="J785" s="47"/>
      <c r="K785" s="47"/>
      <c r="L785" s="47"/>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133"/>
      <c r="BJ785" s="133"/>
      <c r="BK785" s="35"/>
      <c r="BL785" s="266"/>
      <c r="BM785" s="35"/>
      <c r="BN785" s="35"/>
      <c r="BO785" s="35"/>
      <c r="BP785" s="35"/>
      <c r="BQ785" s="35"/>
      <c r="BR785" s="35"/>
      <c r="BS785" s="35"/>
      <c r="BT785" s="35"/>
      <c r="BU785" s="35"/>
      <c r="BV785" s="35"/>
      <c r="BW785" s="35"/>
      <c r="BX785" s="35"/>
      <c r="BY785" s="35"/>
      <c r="BZ785" s="287"/>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c r="DO785" s="35"/>
      <c r="DP785" s="35"/>
      <c r="DQ785" s="35"/>
      <c r="DR785" s="35"/>
      <c r="DS785" s="35"/>
      <c r="DT785" s="35"/>
      <c r="DU785" s="35"/>
      <c r="DV785" s="35"/>
      <c r="DW785" s="35"/>
      <c r="DX785" s="35"/>
      <c r="DY785" s="35"/>
      <c r="DZ785" s="35"/>
      <c r="EA785" s="35"/>
      <c r="EB785" s="35"/>
      <c r="EC785" s="35"/>
      <c r="ED785" s="35"/>
      <c r="EE785" s="35"/>
      <c r="EF785" s="35"/>
      <c r="EG785" s="35"/>
      <c r="EH785" s="35"/>
      <c r="EI785" s="35"/>
      <c r="EJ785" s="35"/>
      <c r="EK785" s="35"/>
      <c r="EL785" s="35"/>
      <c r="ET785" s="20" t="s">
        <v>1191</v>
      </c>
      <c r="EU785" s="20" t="s">
        <v>1189</v>
      </c>
    </row>
    <row r="786" spans="1:151" ht="12" hidden="1" customHeight="1">
      <c r="A786" s="35"/>
      <c r="B786" s="47"/>
      <c r="C786" s="35"/>
      <c r="D786" s="47"/>
      <c r="E786" s="47"/>
      <c r="F786" s="47"/>
      <c r="G786" s="47"/>
      <c r="H786" s="47"/>
      <c r="I786" s="47"/>
      <c r="J786" s="47"/>
      <c r="K786" s="47"/>
      <c r="L786" s="47"/>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133"/>
      <c r="BJ786" s="133"/>
      <c r="BK786" s="35"/>
      <c r="BL786" s="266"/>
      <c r="BM786" s="35"/>
      <c r="BN786" s="35"/>
      <c r="BO786" s="35"/>
      <c r="BP786" s="35"/>
      <c r="BQ786" s="35"/>
      <c r="BR786" s="35"/>
      <c r="BS786" s="35"/>
      <c r="BT786" s="35"/>
      <c r="BU786" s="35"/>
      <c r="BV786" s="35"/>
      <c r="BW786" s="35"/>
      <c r="BX786" s="35"/>
      <c r="BY786" s="35"/>
      <c r="BZ786" s="287"/>
      <c r="CA786" s="35"/>
      <c r="CB786" s="35"/>
      <c r="CC786" s="35"/>
      <c r="CD786" s="35"/>
      <c r="CE786" s="35"/>
      <c r="CF786" s="35"/>
      <c r="CG786" s="35"/>
      <c r="CH786" s="35"/>
      <c r="CI786" s="35"/>
      <c r="CJ786" s="35"/>
      <c r="CK786" s="35"/>
      <c r="CL786" s="35"/>
      <c r="CM786" s="35"/>
      <c r="CN786" s="35"/>
      <c r="CO786" s="35"/>
      <c r="CP786" s="35"/>
      <c r="CQ786" s="35"/>
      <c r="CR786" s="35"/>
      <c r="CS786" s="35"/>
      <c r="CT786" s="35"/>
      <c r="CU786" s="35"/>
      <c r="CV786" s="35"/>
      <c r="CW786" s="35"/>
      <c r="CX786" s="35"/>
      <c r="CY786" s="35"/>
      <c r="CZ786" s="35"/>
      <c r="DA786" s="35"/>
      <c r="DB786" s="35"/>
      <c r="DC786" s="35"/>
      <c r="DD786" s="35"/>
      <c r="DE786" s="35"/>
      <c r="DF786" s="35"/>
      <c r="DG786" s="35"/>
      <c r="DH786" s="35"/>
      <c r="DI786" s="35"/>
      <c r="DJ786" s="35"/>
      <c r="DK786" s="35"/>
      <c r="DL786" s="35"/>
      <c r="DM786" s="35"/>
      <c r="DN786" s="35"/>
      <c r="DO786" s="35"/>
      <c r="DP786" s="35"/>
      <c r="DQ786" s="35"/>
      <c r="DR786" s="35"/>
      <c r="DS786" s="35"/>
      <c r="DT786" s="35"/>
      <c r="DU786" s="35"/>
      <c r="DV786" s="35"/>
      <c r="DW786" s="35"/>
      <c r="DX786" s="35"/>
      <c r="DY786" s="35"/>
      <c r="DZ786" s="35"/>
      <c r="EA786" s="35"/>
      <c r="EB786" s="35"/>
      <c r="EC786" s="35"/>
      <c r="ED786" s="35"/>
      <c r="EE786" s="35"/>
      <c r="EF786" s="35"/>
      <c r="EG786" s="35"/>
      <c r="EH786" s="35"/>
      <c r="EI786" s="35"/>
      <c r="EJ786" s="35"/>
      <c r="EK786" s="35"/>
      <c r="EL786" s="35"/>
      <c r="ET786" s="20" t="s">
        <v>1192</v>
      </c>
      <c r="EU786" s="20" t="s">
        <v>1190</v>
      </c>
    </row>
    <row r="787" spans="1:151" ht="12" hidden="1" customHeight="1">
      <c r="A787" s="35"/>
      <c r="B787" s="47"/>
      <c r="C787" s="35"/>
      <c r="D787" s="47"/>
      <c r="E787" s="47"/>
      <c r="F787" s="47"/>
      <c r="G787" s="47"/>
      <c r="H787" s="47"/>
      <c r="I787" s="47"/>
      <c r="J787" s="47"/>
      <c r="K787" s="47"/>
      <c r="L787" s="47"/>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133"/>
      <c r="BJ787" s="133"/>
      <c r="BK787" s="35"/>
      <c r="BL787" s="266"/>
      <c r="BM787" s="35"/>
      <c r="BN787" s="35"/>
      <c r="BO787" s="35"/>
      <c r="BP787" s="35"/>
      <c r="BQ787" s="35"/>
      <c r="BR787" s="35"/>
      <c r="BS787" s="35"/>
      <c r="BT787" s="35"/>
      <c r="BU787" s="35"/>
      <c r="BV787" s="35"/>
      <c r="BW787" s="35"/>
      <c r="BX787" s="35"/>
      <c r="BY787" s="35"/>
      <c r="BZ787" s="287"/>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c r="DO787" s="35"/>
      <c r="DP787" s="35"/>
      <c r="DQ787" s="35"/>
      <c r="DR787" s="35"/>
      <c r="DS787" s="35"/>
      <c r="DT787" s="35"/>
      <c r="DU787" s="35"/>
      <c r="DV787" s="35"/>
      <c r="DW787" s="35"/>
      <c r="DX787" s="35"/>
      <c r="DY787" s="35"/>
      <c r="DZ787" s="35"/>
      <c r="EA787" s="35"/>
      <c r="EB787" s="35"/>
      <c r="EC787" s="35"/>
      <c r="ED787" s="35"/>
      <c r="EE787" s="35"/>
      <c r="EF787" s="35"/>
      <c r="EG787" s="35"/>
      <c r="EH787" s="35"/>
      <c r="EI787" s="35"/>
      <c r="EJ787" s="35"/>
      <c r="EK787" s="35"/>
      <c r="EL787" s="35"/>
      <c r="ET787" s="20" t="s">
        <v>1193</v>
      </c>
      <c r="EU787" s="20" t="s">
        <v>1191</v>
      </c>
    </row>
    <row r="788" spans="1:151" ht="12" hidden="1" customHeight="1">
      <c r="A788" s="35"/>
      <c r="B788" s="47"/>
      <c r="C788" s="35"/>
      <c r="D788" s="47"/>
      <c r="E788" s="47"/>
      <c r="F788" s="47"/>
      <c r="G788" s="47"/>
      <c r="H788" s="47"/>
      <c r="I788" s="47"/>
      <c r="J788" s="47"/>
      <c r="K788" s="47"/>
      <c r="L788" s="47"/>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133"/>
      <c r="BJ788" s="133"/>
      <c r="BK788" s="35"/>
      <c r="BL788" s="266"/>
      <c r="BM788" s="35"/>
      <c r="BN788" s="35"/>
      <c r="BO788" s="35"/>
      <c r="BP788" s="35"/>
      <c r="BQ788" s="35"/>
      <c r="BR788" s="35"/>
      <c r="BS788" s="35"/>
      <c r="BT788" s="35"/>
      <c r="BU788" s="35"/>
      <c r="BV788" s="35"/>
      <c r="BW788" s="35"/>
      <c r="BX788" s="35"/>
      <c r="BY788" s="35"/>
      <c r="BZ788" s="287"/>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c r="DO788" s="35"/>
      <c r="DP788" s="35"/>
      <c r="DQ788" s="35"/>
      <c r="DR788" s="35"/>
      <c r="DS788" s="35"/>
      <c r="DT788" s="35"/>
      <c r="DU788" s="35"/>
      <c r="DV788" s="35"/>
      <c r="DW788" s="35"/>
      <c r="DX788" s="35"/>
      <c r="DY788" s="35"/>
      <c r="DZ788" s="35"/>
      <c r="EA788" s="35"/>
      <c r="EB788" s="35"/>
      <c r="EC788" s="35"/>
      <c r="ED788" s="35"/>
      <c r="EE788" s="35"/>
      <c r="EF788" s="35"/>
      <c r="EG788" s="35"/>
      <c r="EH788" s="35"/>
      <c r="EI788" s="35"/>
      <c r="EJ788" s="35"/>
      <c r="EK788" s="35"/>
      <c r="EL788" s="35"/>
      <c r="ET788" s="20" t="s">
        <v>1194</v>
      </c>
      <c r="EU788" s="20" t="s">
        <v>1192</v>
      </c>
    </row>
    <row r="789" spans="1:151" ht="12" hidden="1" customHeight="1">
      <c r="A789" s="35"/>
      <c r="B789" s="47"/>
      <c r="C789" s="35"/>
      <c r="D789" s="47"/>
      <c r="E789" s="47"/>
      <c r="F789" s="47"/>
      <c r="G789" s="47"/>
      <c r="H789" s="47"/>
      <c r="I789" s="47"/>
      <c r="J789" s="47"/>
      <c r="K789" s="47"/>
      <c r="L789" s="47"/>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133"/>
      <c r="BJ789" s="133"/>
      <c r="BK789" s="35"/>
      <c r="BL789" s="266"/>
      <c r="BM789" s="35"/>
      <c r="BN789" s="35"/>
      <c r="BO789" s="35"/>
      <c r="BP789" s="35"/>
      <c r="BQ789" s="35"/>
      <c r="BR789" s="35"/>
      <c r="BS789" s="35"/>
      <c r="BT789" s="35"/>
      <c r="BU789" s="35"/>
      <c r="BV789" s="35"/>
      <c r="BW789" s="35"/>
      <c r="BX789" s="35"/>
      <c r="BY789" s="35"/>
      <c r="BZ789" s="287"/>
      <c r="CA789" s="35"/>
      <c r="CB789" s="35"/>
      <c r="CC789" s="35"/>
      <c r="CD789" s="35"/>
      <c r="CE789" s="35"/>
      <c r="CF789" s="35"/>
      <c r="CG789" s="35"/>
      <c r="CH789" s="35"/>
      <c r="CI789" s="35"/>
      <c r="CJ789" s="35"/>
      <c r="CK789" s="35"/>
      <c r="CL789" s="35"/>
      <c r="CM789" s="35"/>
      <c r="CN789" s="35"/>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c r="DO789" s="35"/>
      <c r="DP789" s="35"/>
      <c r="DQ789" s="35"/>
      <c r="DR789" s="35"/>
      <c r="DS789" s="35"/>
      <c r="DT789" s="35"/>
      <c r="DU789" s="35"/>
      <c r="DV789" s="35"/>
      <c r="DW789" s="35"/>
      <c r="DX789" s="35"/>
      <c r="DY789" s="35"/>
      <c r="DZ789" s="35"/>
      <c r="EA789" s="35"/>
      <c r="EB789" s="35"/>
      <c r="EC789" s="35"/>
      <c r="ED789" s="35"/>
      <c r="EE789" s="35"/>
      <c r="EF789" s="35"/>
      <c r="EG789" s="35"/>
      <c r="EH789" s="35"/>
      <c r="EI789" s="35"/>
      <c r="EJ789" s="35"/>
      <c r="EK789" s="35"/>
      <c r="EL789" s="35"/>
      <c r="ET789" s="20" t="s">
        <v>1195</v>
      </c>
      <c r="EU789" s="20" t="s">
        <v>1193</v>
      </c>
    </row>
    <row r="790" spans="1:151" ht="12" hidden="1" customHeight="1">
      <c r="A790" s="35"/>
      <c r="B790" s="47"/>
      <c r="C790" s="35"/>
      <c r="D790" s="47"/>
      <c r="E790" s="47"/>
      <c r="F790" s="47"/>
      <c r="G790" s="47"/>
      <c r="H790" s="47"/>
      <c r="I790" s="47"/>
      <c r="J790" s="47"/>
      <c r="K790" s="47"/>
      <c r="L790" s="47"/>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133"/>
      <c r="BJ790" s="133"/>
      <c r="BK790" s="35"/>
      <c r="BL790" s="266"/>
      <c r="BM790" s="35"/>
      <c r="BN790" s="35"/>
      <c r="BO790" s="35"/>
      <c r="BP790" s="35"/>
      <c r="BQ790" s="35"/>
      <c r="BR790" s="35"/>
      <c r="BS790" s="35"/>
      <c r="BT790" s="35"/>
      <c r="BU790" s="35"/>
      <c r="BV790" s="35"/>
      <c r="BW790" s="35"/>
      <c r="BX790" s="35"/>
      <c r="BY790" s="35"/>
      <c r="BZ790" s="287"/>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c r="DO790" s="35"/>
      <c r="DP790" s="35"/>
      <c r="DQ790" s="35"/>
      <c r="DR790" s="35"/>
      <c r="DS790" s="35"/>
      <c r="DT790" s="35"/>
      <c r="DU790" s="35"/>
      <c r="DV790" s="35"/>
      <c r="DW790" s="35"/>
      <c r="DX790" s="35"/>
      <c r="DY790" s="35"/>
      <c r="DZ790" s="35"/>
      <c r="EA790" s="35"/>
      <c r="EB790" s="35"/>
      <c r="EC790" s="35"/>
      <c r="ED790" s="35"/>
      <c r="EE790" s="35"/>
      <c r="EF790" s="35"/>
      <c r="EG790" s="35"/>
      <c r="EH790" s="35"/>
      <c r="EI790" s="35"/>
      <c r="EJ790" s="35"/>
      <c r="EK790" s="35"/>
      <c r="EL790" s="35"/>
      <c r="ET790" s="20" t="s">
        <v>1196</v>
      </c>
      <c r="EU790" s="20" t="s">
        <v>1194</v>
      </c>
    </row>
    <row r="791" spans="1:151" ht="12" hidden="1" customHeight="1">
      <c r="A791" s="35"/>
      <c r="B791" s="47"/>
      <c r="C791" s="35"/>
      <c r="D791" s="47"/>
      <c r="E791" s="47"/>
      <c r="F791" s="47"/>
      <c r="G791" s="47"/>
      <c r="H791" s="47"/>
      <c r="I791" s="47"/>
      <c r="J791" s="47"/>
      <c r="K791" s="47"/>
      <c r="L791" s="47"/>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133"/>
      <c r="BJ791" s="133"/>
      <c r="BK791" s="35"/>
      <c r="BL791" s="266"/>
      <c r="BM791" s="35"/>
      <c r="BN791" s="35"/>
      <c r="BO791" s="35"/>
      <c r="BP791" s="35"/>
      <c r="BQ791" s="35"/>
      <c r="BR791" s="35"/>
      <c r="BS791" s="35"/>
      <c r="BT791" s="35"/>
      <c r="BU791" s="35"/>
      <c r="BV791" s="35"/>
      <c r="BW791" s="35"/>
      <c r="BX791" s="35"/>
      <c r="BY791" s="35"/>
      <c r="BZ791" s="287"/>
      <c r="CA791" s="35"/>
      <c r="CB791" s="35"/>
      <c r="CC791" s="35"/>
      <c r="CD791" s="35"/>
      <c r="CE791" s="35"/>
      <c r="CF791" s="35"/>
      <c r="CG791" s="35"/>
      <c r="CH791" s="35"/>
      <c r="CI791" s="35"/>
      <c r="CJ791" s="35"/>
      <c r="CK791" s="35"/>
      <c r="CL791" s="35"/>
      <c r="CM791" s="35"/>
      <c r="CN791" s="35"/>
      <c r="CO791" s="35"/>
      <c r="CP791" s="35"/>
      <c r="CQ791" s="35"/>
      <c r="CR791" s="35"/>
      <c r="CS791" s="35"/>
      <c r="CT791" s="35"/>
      <c r="CU791" s="35"/>
      <c r="CV791" s="35"/>
      <c r="CW791" s="35"/>
      <c r="CX791" s="35"/>
      <c r="CY791" s="35"/>
      <c r="CZ791" s="35"/>
      <c r="DA791" s="35"/>
      <c r="DB791" s="35"/>
      <c r="DC791" s="35"/>
      <c r="DD791" s="35"/>
      <c r="DE791" s="35"/>
      <c r="DF791" s="35"/>
      <c r="DG791" s="35"/>
      <c r="DH791" s="35"/>
      <c r="DI791" s="35"/>
      <c r="DJ791" s="35"/>
      <c r="DK791" s="35"/>
      <c r="DL791" s="35"/>
      <c r="DM791" s="35"/>
      <c r="DN791" s="35"/>
      <c r="DO791" s="35"/>
      <c r="DP791" s="35"/>
      <c r="DQ791" s="35"/>
      <c r="DR791" s="35"/>
      <c r="DS791" s="35"/>
      <c r="DT791" s="35"/>
      <c r="DU791" s="35"/>
      <c r="DV791" s="35"/>
      <c r="DW791" s="35"/>
      <c r="DX791" s="35"/>
      <c r="DY791" s="35"/>
      <c r="DZ791" s="35"/>
      <c r="EA791" s="35"/>
      <c r="EB791" s="35"/>
      <c r="EC791" s="35"/>
      <c r="ED791" s="35"/>
      <c r="EE791" s="35"/>
      <c r="EF791" s="35"/>
      <c r="EG791" s="35"/>
      <c r="EH791" s="35"/>
      <c r="EI791" s="35"/>
      <c r="EJ791" s="35"/>
      <c r="EK791" s="35"/>
      <c r="EL791" s="35"/>
      <c r="ET791" s="20" t="s">
        <v>1197</v>
      </c>
      <c r="EU791" s="20" t="s">
        <v>1195</v>
      </c>
    </row>
    <row r="792" spans="1:151" ht="12" hidden="1" customHeight="1">
      <c r="A792" s="35"/>
      <c r="B792" s="47"/>
      <c r="C792" s="35"/>
      <c r="D792" s="47"/>
      <c r="E792" s="47"/>
      <c r="F792" s="47"/>
      <c r="G792" s="47"/>
      <c r="H792" s="47"/>
      <c r="I792" s="47"/>
      <c r="J792" s="47"/>
      <c r="K792" s="47"/>
      <c r="L792" s="47"/>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133"/>
      <c r="BJ792" s="133"/>
      <c r="BK792" s="35"/>
      <c r="BL792" s="266"/>
      <c r="BM792" s="35"/>
      <c r="BN792" s="35"/>
      <c r="BO792" s="35"/>
      <c r="BP792" s="35"/>
      <c r="BQ792" s="35"/>
      <c r="BR792" s="35"/>
      <c r="BS792" s="35"/>
      <c r="BT792" s="35"/>
      <c r="BU792" s="35"/>
      <c r="BV792" s="35"/>
      <c r="BW792" s="35"/>
      <c r="BX792" s="35"/>
      <c r="BY792" s="35"/>
      <c r="BZ792" s="287"/>
      <c r="CA792" s="35"/>
      <c r="CB792" s="35"/>
      <c r="CC792" s="35"/>
      <c r="CD792" s="35"/>
      <c r="CE792" s="35"/>
      <c r="CF792" s="35"/>
      <c r="CG792" s="35"/>
      <c r="CH792" s="35"/>
      <c r="CI792" s="35"/>
      <c r="CJ792" s="35"/>
      <c r="CK792" s="35"/>
      <c r="CL792" s="35"/>
      <c r="CM792" s="35"/>
      <c r="CN792" s="35"/>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c r="DO792" s="35"/>
      <c r="DP792" s="35"/>
      <c r="DQ792" s="35"/>
      <c r="DR792" s="35"/>
      <c r="DS792" s="35"/>
      <c r="DT792" s="35"/>
      <c r="DU792" s="35"/>
      <c r="DV792" s="35"/>
      <c r="DW792" s="35"/>
      <c r="DX792" s="35"/>
      <c r="DY792" s="35"/>
      <c r="DZ792" s="35"/>
      <c r="EA792" s="35"/>
      <c r="EB792" s="35"/>
      <c r="EC792" s="35"/>
      <c r="ED792" s="35"/>
      <c r="EE792" s="35"/>
      <c r="EF792" s="35"/>
      <c r="EG792" s="35"/>
      <c r="EH792" s="35"/>
      <c r="EI792" s="35"/>
      <c r="EJ792" s="35"/>
      <c r="EK792" s="35"/>
      <c r="EL792" s="35"/>
      <c r="ET792" s="20" t="s">
        <v>1198</v>
      </c>
      <c r="EU792" s="20" t="s">
        <v>1196</v>
      </c>
    </row>
    <row r="793" spans="1:151" ht="12" hidden="1" customHeight="1">
      <c r="A793" s="35"/>
      <c r="B793" s="47"/>
      <c r="C793" s="35"/>
      <c r="D793" s="47"/>
      <c r="E793" s="47"/>
      <c r="F793" s="47"/>
      <c r="G793" s="47"/>
      <c r="H793" s="47"/>
      <c r="I793" s="47"/>
      <c r="J793" s="47"/>
      <c r="K793" s="47"/>
      <c r="L793" s="47"/>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133"/>
      <c r="BJ793" s="133"/>
      <c r="BK793" s="35"/>
      <c r="BL793" s="266"/>
      <c r="BM793" s="35"/>
      <c r="BN793" s="35"/>
      <c r="BO793" s="35"/>
      <c r="BP793" s="35"/>
      <c r="BQ793" s="35"/>
      <c r="BR793" s="35"/>
      <c r="BS793" s="35"/>
      <c r="BT793" s="35"/>
      <c r="BU793" s="35"/>
      <c r="BV793" s="35"/>
      <c r="BW793" s="35"/>
      <c r="BX793" s="35"/>
      <c r="BY793" s="35"/>
      <c r="BZ793" s="287"/>
      <c r="CA793" s="35"/>
      <c r="CB793" s="35"/>
      <c r="CC793" s="35"/>
      <c r="CD793" s="35"/>
      <c r="CE793" s="35"/>
      <c r="CF793" s="35"/>
      <c r="CG793" s="35"/>
      <c r="CH793" s="35"/>
      <c r="CI793" s="35"/>
      <c r="CJ793" s="35"/>
      <c r="CK793" s="35"/>
      <c r="CL793" s="35"/>
      <c r="CM793" s="35"/>
      <c r="CN793" s="35"/>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c r="DO793" s="35"/>
      <c r="DP793" s="35"/>
      <c r="DQ793" s="35"/>
      <c r="DR793" s="35"/>
      <c r="DS793" s="35"/>
      <c r="DT793" s="35"/>
      <c r="DU793" s="35"/>
      <c r="DV793" s="35"/>
      <c r="DW793" s="35"/>
      <c r="DX793" s="35"/>
      <c r="DY793" s="35"/>
      <c r="DZ793" s="35"/>
      <c r="EA793" s="35"/>
      <c r="EB793" s="35"/>
      <c r="EC793" s="35"/>
      <c r="ED793" s="35"/>
      <c r="EE793" s="35"/>
      <c r="EF793" s="35"/>
      <c r="EG793" s="35"/>
      <c r="EH793" s="35"/>
      <c r="EI793" s="35"/>
      <c r="EJ793" s="35"/>
      <c r="EK793" s="35"/>
      <c r="EL793" s="35"/>
      <c r="ET793" s="20" t="s">
        <v>1199</v>
      </c>
      <c r="EU793" s="20" t="s">
        <v>1197</v>
      </c>
    </row>
    <row r="794" spans="1:151" ht="12" hidden="1" customHeight="1">
      <c r="A794" s="35"/>
      <c r="B794" s="47"/>
      <c r="C794" s="35"/>
      <c r="D794" s="47"/>
      <c r="E794" s="47"/>
      <c r="F794" s="47"/>
      <c r="G794" s="47"/>
      <c r="H794" s="47"/>
      <c r="I794" s="47"/>
      <c r="J794" s="47"/>
      <c r="K794" s="47"/>
      <c r="L794" s="47"/>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133"/>
      <c r="BJ794" s="133"/>
      <c r="BK794" s="35"/>
      <c r="BL794" s="266"/>
      <c r="BM794" s="35"/>
      <c r="BN794" s="35"/>
      <c r="BO794" s="35"/>
      <c r="BP794" s="35"/>
      <c r="BQ794" s="35"/>
      <c r="BR794" s="35"/>
      <c r="BS794" s="35"/>
      <c r="BT794" s="35"/>
      <c r="BU794" s="35"/>
      <c r="BV794" s="35"/>
      <c r="BW794" s="35"/>
      <c r="BX794" s="35"/>
      <c r="BY794" s="35"/>
      <c r="BZ794" s="287"/>
      <c r="CA794" s="35"/>
      <c r="CB794" s="35"/>
      <c r="CC794" s="35"/>
      <c r="CD794" s="35"/>
      <c r="CE794" s="35"/>
      <c r="CF794" s="35"/>
      <c r="CG794" s="35"/>
      <c r="CH794" s="35"/>
      <c r="CI794" s="35"/>
      <c r="CJ794" s="35"/>
      <c r="CK794" s="35"/>
      <c r="CL794" s="35"/>
      <c r="CM794" s="35"/>
      <c r="CN794" s="35"/>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c r="DO794" s="35"/>
      <c r="DP794" s="35"/>
      <c r="DQ794" s="35"/>
      <c r="DR794" s="35"/>
      <c r="DS794" s="35"/>
      <c r="DT794" s="35"/>
      <c r="DU794" s="35"/>
      <c r="DV794" s="35"/>
      <c r="DW794" s="35"/>
      <c r="DX794" s="35"/>
      <c r="DY794" s="35"/>
      <c r="DZ794" s="35"/>
      <c r="EA794" s="35"/>
      <c r="EB794" s="35"/>
      <c r="EC794" s="35"/>
      <c r="ED794" s="35"/>
      <c r="EE794" s="35"/>
      <c r="EF794" s="35"/>
      <c r="EG794" s="35"/>
      <c r="EH794" s="35"/>
      <c r="EI794" s="35"/>
      <c r="EJ794" s="35"/>
      <c r="EK794" s="35"/>
      <c r="EL794" s="35"/>
      <c r="ET794" s="20" t="s">
        <v>1200</v>
      </c>
      <c r="EU794" s="20" t="s">
        <v>1198</v>
      </c>
    </row>
    <row r="795" spans="1:151" ht="12" hidden="1" customHeight="1">
      <c r="A795" s="35"/>
      <c r="B795" s="47"/>
      <c r="C795" s="35"/>
      <c r="D795" s="47"/>
      <c r="E795" s="47"/>
      <c r="F795" s="47"/>
      <c r="G795" s="47"/>
      <c r="H795" s="47"/>
      <c r="I795" s="47"/>
      <c r="J795" s="47"/>
      <c r="K795" s="47"/>
      <c r="L795" s="47"/>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133"/>
      <c r="BJ795" s="133"/>
      <c r="BK795" s="35"/>
      <c r="BL795" s="266"/>
      <c r="BM795" s="35"/>
      <c r="BN795" s="35"/>
      <c r="BO795" s="35"/>
      <c r="BP795" s="35"/>
      <c r="BQ795" s="35"/>
      <c r="BR795" s="35"/>
      <c r="BS795" s="35"/>
      <c r="BT795" s="35"/>
      <c r="BU795" s="35"/>
      <c r="BV795" s="35"/>
      <c r="BW795" s="35"/>
      <c r="BX795" s="35"/>
      <c r="BY795" s="35"/>
      <c r="BZ795" s="287"/>
      <c r="CA795" s="35"/>
      <c r="CB795" s="35"/>
      <c r="CC795" s="35"/>
      <c r="CD795" s="35"/>
      <c r="CE795" s="35"/>
      <c r="CF795" s="35"/>
      <c r="CG795" s="35"/>
      <c r="CH795" s="35"/>
      <c r="CI795" s="35"/>
      <c r="CJ795" s="35"/>
      <c r="CK795" s="35"/>
      <c r="CL795" s="35"/>
      <c r="CM795" s="35"/>
      <c r="CN795" s="35"/>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c r="DO795" s="35"/>
      <c r="DP795" s="35"/>
      <c r="DQ795" s="35"/>
      <c r="DR795" s="35"/>
      <c r="DS795" s="35"/>
      <c r="DT795" s="35"/>
      <c r="DU795" s="35"/>
      <c r="DV795" s="35"/>
      <c r="DW795" s="35"/>
      <c r="DX795" s="35"/>
      <c r="DY795" s="35"/>
      <c r="DZ795" s="35"/>
      <c r="EA795" s="35"/>
      <c r="EB795" s="35"/>
      <c r="EC795" s="35"/>
      <c r="ED795" s="35"/>
      <c r="EE795" s="35"/>
      <c r="EF795" s="35"/>
      <c r="EG795" s="35"/>
      <c r="EH795" s="35"/>
      <c r="EI795" s="35"/>
      <c r="EJ795" s="35"/>
      <c r="EK795" s="35"/>
      <c r="EL795" s="35"/>
      <c r="ET795" s="20" t="s">
        <v>1201</v>
      </c>
      <c r="EU795" s="20" t="s">
        <v>1199</v>
      </c>
    </row>
    <row r="796" spans="1:151" ht="12" hidden="1" customHeight="1">
      <c r="A796" s="35"/>
      <c r="B796" s="47"/>
      <c r="C796" s="35"/>
      <c r="D796" s="47"/>
      <c r="E796" s="47"/>
      <c r="F796" s="47"/>
      <c r="G796" s="47"/>
      <c r="H796" s="47"/>
      <c r="I796" s="47"/>
      <c r="J796" s="47"/>
      <c r="K796" s="47"/>
      <c r="L796" s="47"/>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133"/>
      <c r="BJ796" s="133"/>
      <c r="BK796" s="35"/>
      <c r="BL796" s="266"/>
      <c r="BM796" s="35"/>
      <c r="BN796" s="35"/>
      <c r="BO796" s="35"/>
      <c r="BP796" s="35"/>
      <c r="BQ796" s="35"/>
      <c r="BR796" s="35"/>
      <c r="BS796" s="35"/>
      <c r="BT796" s="35"/>
      <c r="BU796" s="35"/>
      <c r="BV796" s="35"/>
      <c r="BW796" s="35"/>
      <c r="BX796" s="35"/>
      <c r="BY796" s="35"/>
      <c r="BZ796" s="287"/>
      <c r="CA796" s="35"/>
      <c r="CB796" s="35"/>
      <c r="CC796" s="35"/>
      <c r="CD796" s="35"/>
      <c r="CE796" s="35"/>
      <c r="CF796" s="35"/>
      <c r="CG796" s="35"/>
      <c r="CH796" s="35"/>
      <c r="CI796" s="35"/>
      <c r="CJ796" s="35"/>
      <c r="CK796" s="35"/>
      <c r="CL796" s="35"/>
      <c r="CM796" s="35"/>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c r="DO796" s="35"/>
      <c r="DP796" s="35"/>
      <c r="DQ796" s="35"/>
      <c r="DR796" s="35"/>
      <c r="DS796" s="35"/>
      <c r="DT796" s="35"/>
      <c r="DU796" s="35"/>
      <c r="DV796" s="35"/>
      <c r="DW796" s="35"/>
      <c r="DX796" s="35"/>
      <c r="DY796" s="35"/>
      <c r="DZ796" s="35"/>
      <c r="EA796" s="35"/>
      <c r="EB796" s="35"/>
      <c r="EC796" s="35"/>
      <c r="ED796" s="35"/>
      <c r="EE796" s="35"/>
      <c r="EF796" s="35"/>
      <c r="EG796" s="35"/>
      <c r="EH796" s="35"/>
      <c r="EI796" s="35"/>
      <c r="EJ796" s="35"/>
      <c r="EK796" s="35"/>
      <c r="EL796" s="35"/>
      <c r="ET796" s="20" t="s">
        <v>1202</v>
      </c>
      <c r="EU796" s="20" t="s">
        <v>1200</v>
      </c>
    </row>
    <row r="797" spans="1:151" ht="12" hidden="1" customHeight="1">
      <c r="A797" s="35"/>
      <c r="B797" s="47"/>
      <c r="C797" s="35"/>
      <c r="D797" s="47"/>
      <c r="E797" s="47"/>
      <c r="F797" s="47"/>
      <c r="G797" s="47"/>
      <c r="H797" s="47"/>
      <c r="I797" s="47"/>
      <c r="J797" s="47"/>
      <c r="K797" s="47"/>
      <c r="L797" s="47"/>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133"/>
      <c r="BJ797" s="133"/>
      <c r="BK797" s="35"/>
      <c r="BL797" s="266"/>
      <c r="BM797" s="35"/>
      <c r="BN797" s="35"/>
      <c r="BO797" s="35"/>
      <c r="BP797" s="35"/>
      <c r="BQ797" s="35"/>
      <c r="BR797" s="35"/>
      <c r="BS797" s="35"/>
      <c r="BT797" s="35"/>
      <c r="BU797" s="35"/>
      <c r="BV797" s="35"/>
      <c r="BW797" s="35"/>
      <c r="BX797" s="35"/>
      <c r="BY797" s="35"/>
      <c r="BZ797" s="287"/>
      <c r="CA797" s="35"/>
      <c r="CB797" s="35"/>
      <c r="CC797" s="35"/>
      <c r="CD797" s="35"/>
      <c r="CE797" s="35"/>
      <c r="CF797" s="35"/>
      <c r="CG797" s="35"/>
      <c r="CH797" s="35"/>
      <c r="CI797" s="35"/>
      <c r="CJ797" s="35"/>
      <c r="CK797" s="35"/>
      <c r="CL797" s="35"/>
      <c r="CM797" s="35"/>
      <c r="CN797" s="35"/>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c r="DO797" s="35"/>
      <c r="DP797" s="35"/>
      <c r="DQ797" s="35"/>
      <c r="DR797" s="35"/>
      <c r="DS797" s="35"/>
      <c r="DT797" s="35"/>
      <c r="DU797" s="35"/>
      <c r="DV797" s="35"/>
      <c r="DW797" s="35"/>
      <c r="DX797" s="35"/>
      <c r="DY797" s="35"/>
      <c r="DZ797" s="35"/>
      <c r="EA797" s="35"/>
      <c r="EB797" s="35"/>
      <c r="EC797" s="35"/>
      <c r="ED797" s="35"/>
      <c r="EE797" s="35"/>
      <c r="EF797" s="35"/>
      <c r="EG797" s="35"/>
      <c r="EH797" s="35"/>
      <c r="EI797" s="35"/>
      <c r="EJ797" s="35"/>
      <c r="EK797" s="35"/>
      <c r="EL797" s="35"/>
      <c r="ET797" s="20" t="s">
        <v>1203</v>
      </c>
      <c r="EU797" s="20" t="s">
        <v>1201</v>
      </c>
    </row>
    <row r="798" spans="1:151" ht="12" hidden="1" customHeight="1">
      <c r="A798" s="35"/>
      <c r="B798" s="47"/>
      <c r="C798" s="35"/>
      <c r="D798" s="47"/>
      <c r="E798" s="47"/>
      <c r="F798" s="47"/>
      <c r="G798" s="47"/>
      <c r="H798" s="47"/>
      <c r="I798" s="47"/>
      <c r="J798" s="47"/>
      <c r="K798" s="47"/>
      <c r="L798" s="47"/>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133"/>
      <c r="BJ798" s="133"/>
      <c r="BK798" s="35"/>
      <c r="BL798" s="266"/>
      <c r="BM798" s="35"/>
      <c r="BN798" s="35"/>
      <c r="BO798" s="35"/>
      <c r="BP798" s="35"/>
      <c r="BQ798" s="35"/>
      <c r="BR798" s="35"/>
      <c r="BS798" s="35"/>
      <c r="BT798" s="35"/>
      <c r="BU798" s="35"/>
      <c r="BV798" s="35"/>
      <c r="BW798" s="35"/>
      <c r="BX798" s="35"/>
      <c r="BY798" s="35"/>
      <c r="BZ798" s="287"/>
      <c r="CA798" s="35"/>
      <c r="CB798" s="35"/>
      <c r="CC798" s="35"/>
      <c r="CD798" s="35"/>
      <c r="CE798" s="35"/>
      <c r="CF798" s="35"/>
      <c r="CG798" s="35"/>
      <c r="CH798" s="35"/>
      <c r="CI798" s="35"/>
      <c r="CJ798" s="35"/>
      <c r="CK798" s="35"/>
      <c r="CL798" s="35"/>
      <c r="CM798" s="35"/>
      <c r="CN798" s="35"/>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c r="DO798" s="35"/>
      <c r="DP798" s="35"/>
      <c r="DQ798" s="35"/>
      <c r="DR798" s="35"/>
      <c r="DS798" s="35"/>
      <c r="DT798" s="35"/>
      <c r="DU798" s="35"/>
      <c r="DV798" s="35"/>
      <c r="DW798" s="35"/>
      <c r="DX798" s="35"/>
      <c r="DY798" s="35"/>
      <c r="DZ798" s="35"/>
      <c r="EA798" s="35"/>
      <c r="EB798" s="35"/>
      <c r="EC798" s="35"/>
      <c r="ED798" s="35"/>
      <c r="EE798" s="35"/>
      <c r="EF798" s="35"/>
      <c r="EG798" s="35"/>
      <c r="EH798" s="35"/>
      <c r="EI798" s="35"/>
      <c r="EJ798" s="35"/>
      <c r="EK798" s="35"/>
      <c r="EL798" s="35"/>
      <c r="ET798" s="20" t="s">
        <v>1204</v>
      </c>
      <c r="EU798" s="20" t="s">
        <v>1202</v>
      </c>
    </row>
    <row r="799" spans="1:151" ht="12" hidden="1" customHeight="1">
      <c r="A799" s="35"/>
      <c r="B799" s="47"/>
      <c r="C799" s="35"/>
      <c r="D799" s="47"/>
      <c r="E799" s="47"/>
      <c r="F799" s="47"/>
      <c r="G799" s="47"/>
      <c r="H799" s="47"/>
      <c r="I799" s="47"/>
      <c r="J799" s="47"/>
      <c r="K799" s="47"/>
      <c r="L799" s="47"/>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133"/>
      <c r="BJ799" s="133"/>
      <c r="BK799" s="35"/>
      <c r="BL799" s="266"/>
      <c r="BM799" s="35"/>
      <c r="BN799" s="35"/>
      <c r="BO799" s="35"/>
      <c r="BP799" s="35"/>
      <c r="BQ799" s="35"/>
      <c r="BR799" s="35"/>
      <c r="BS799" s="35"/>
      <c r="BT799" s="35"/>
      <c r="BU799" s="35"/>
      <c r="BV799" s="35"/>
      <c r="BW799" s="35"/>
      <c r="BX799" s="35"/>
      <c r="BY799" s="35"/>
      <c r="BZ799" s="287"/>
      <c r="CA799" s="35"/>
      <c r="CB799" s="35"/>
      <c r="CC799" s="35"/>
      <c r="CD799" s="35"/>
      <c r="CE799" s="35"/>
      <c r="CF799" s="35"/>
      <c r="CG799" s="35"/>
      <c r="CH799" s="35"/>
      <c r="CI799" s="35"/>
      <c r="CJ799" s="35"/>
      <c r="CK799" s="35"/>
      <c r="CL799" s="35"/>
      <c r="CM799" s="35"/>
      <c r="CN799" s="35"/>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c r="DO799" s="35"/>
      <c r="DP799" s="35"/>
      <c r="DQ799" s="35"/>
      <c r="DR799" s="35"/>
      <c r="DS799" s="35"/>
      <c r="DT799" s="35"/>
      <c r="DU799" s="35"/>
      <c r="DV799" s="35"/>
      <c r="DW799" s="35"/>
      <c r="DX799" s="35"/>
      <c r="DY799" s="35"/>
      <c r="DZ799" s="35"/>
      <c r="EA799" s="35"/>
      <c r="EB799" s="35"/>
      <c r="EC799" s="35"/>
      <c r="ED799" s="35"/>
      <c r="EE799" s="35"/>
      <c r="EF799" s="35"/>
      <c r="EG799" s="35"/>
      <c r="EH799" s="35"/>
      <c r="EI799" s="35"/>
      <c r="EJ799" s="35"/>
      <c r="EK799" s="35"/>
      <c r="EL799" s="35"/>
      <c r="ET799" s="20" t="s">
        <v>1205</v>
      </c>
      <c r="EU799" s="20" t="s">
        <v>1203</v>
      </c>
    </row>
    <row r="800" spans="1:151" ht="12" hidden="1" customHeight="1">
      <c r="A800" s="35"/>
      <c r="B800" s="47"/>
      <c r="C800" s="35"/>
      <c r="D800" s="47"/>
      <c r="E800" s="47"/>
      <c r="F800" s="47"/>
      <c r="G800" s="47"/>
      <c r="H800" s="47"/>
      <c r="I800" s="47"/>
      <c r="J800" s="47"/>
      <c r="K800" s="47"/>
      <c r="L800" s="47"/>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133"/>
      <c r="BJ800" s="133"/>
      <c r="BK800" s="35"/>
      <c r="BL800" s="266"/>
      <c r="BM800" s="35"/>
      <c r="BN800" s="35"/>
      <c r="BO800" s="35"/>
      <c r="BP800" s="35"/>
      <c r="BQ800" s="35"/>
      <c r="BR800" s="35"/>
      <c r="BS800" s="35"/>
      <c r="BT800" s="35"/>
      <c r="BU800" s="35"/>
      <c r="BV800" s="35"/>
      <c r="BW800" s="35"/>
      <c r="BX800" s="35"/>
      <c r="BY800" s="35"/>
      <c r="BZ800" s="287"/>
      <c r="CA800" s="35"/>
      <c r="CB800" s="35"/>
      <c r="CC800" s="35"/>
      <c r="CD800" s="35"/>
      <c r="CE800" s="35"/>
      <c r="CF800" s="35"/>
      <c r="CG800" s="35"/>
      <c r="CH800" s="35"/>
      <c r="CI800" s="35"/>
      <c r="CJ800" s="35"/>
      <c r="CK800" s="35"/>
      <c r="CL800" s="35"/>
      <c r="CM800" s="35"/>
      <c r="CN800" s="35"/>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c r="DO800" s="35"/>
      <c r="DP800" s="35"/>
      <c r="DQ800" s="35"/>
      <c r="DR800" s="35"/>
      <c r="DS800" s="35"/>
      <c r="DT800" s="35"/>
      <c r="DU800" s="35"/>
      <c r="DV800" s="35"/>
      <c r="DW800" s="35"/>
      <c r="DX800" s="35"/>
      <c r="DY800" s="35"/>
      <c r="DZ800" s="35"/>
      <c r="EA800" s="35"/>
      <c r="EB800" s="35"/>
      <c r="EC800" s="35"/>
      <c r="ED800" s="35"/>
      <c r="EE800" s="35"/>
      <c r="EF800" s="35"/>
      <c r="EG800" s="35"/>
      <c r="EH800" s="35"/>
      <c r="EI800" s="35"/>
      <c r="EJ800" s="35"/>
      <c r="EK800" s="35"/>
      <c r="EL800" s="35"/>
      <c r="ET800" s="20" t="s">
        <v>1206</v>
      </c>
      <c r="EU800" s="20" t="s">
        <v>1204</v>
      </c>
    </row>
    <row r="801" spans="1:151" ht="12" hidden="1" customHeight="1">
      <c r="A801" s="35"/>
      <c r="B801" s="47"/>
      <c r="C801" s="35"/>
      <c r="D801" s="47"/>
      <c r="E801" s="47"/>
      <c r="F801" s="47"/>
      <c r="G801" s="47"/>
      <c r="H801" s="47"/>
      <c r="I801" s="47"/>
      <c r="J801" s="47"/>
      <c r="K801" s="47"/>
      <c r="L801" s="47"/>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133"/>
      <c r="BJ801" s="133"/>
      <c r="BK801" s="35"/>
      <c r="BL801" s="266"/>
      <c r="BM801" s="35"/>
      <c r="BN801" s="35"/>
      <c r="BO801" s="35"/>
      <c r="BP801" s="35"/>
      <c r="BQ801" s="35"/>
      <c r="BR801" s="35"/>
      <c r="BS801" s="35"/>
      <c r="BT801" s="35"/>
      <c r="BU801" s="35"/>
      <c r="BV801" s="35"/>
      <c r="BW801" s="35"/>
      <c r="BX801" s="35"/>
      <c r="BY801" s="35"/>
      <c r="BZ801" s="287"/>
      <c r="CA801" s="35"/>
      <c r="CB801" s="35"/>
      <c r="CC801" s="35"/>
      <c r="CD801" s="35"/>
      <c r="CE801" s="35"/>
      <c r="CF801" s="35"/>
      <c r="CG801" s="35"/>
      <c r="CH801" s="35"/>
      <c r="CI801" s="35"/>
      <c r="CJ801" s="35"/>
      <c r="CK801" s="35"/>
      <c r="CL801" s="35"/>
      <c r="CM801" s="35"/>
      <c r="CN801" s="35"/>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c r="DO801" s="35"/>
      <c r="DP801" s="35"/>
      <c r="DQ801" s="35"/>
      <c r="DR801" s="35"/>
      <c r="DS801" s="35"/>
      <c r="DT801" s="35"/>
      <c r="DU801" s="35"/>
      <c r="DV801" s="35"/>
      <c r="DW801" s="35"/>
      <c r="DX801" s="35"/>
      <c r="DY801" s="35"/>
      <c r="DZ801" s="35"/>
      <c r="EA801" s="35"/>
      <c r="EB801" s="35"/>
      <c r="EC801" s="35"/>
      <c r="ED801" s="35"/>
      <c r="EE801" s="35"/>
      <c r="EF801" s="35"/>
      <c r="EG801" s="35"/>
      <c r="EH801" s="35"/>
      <c r="EI801" s="35"/>
      <c r="EJ801" s="35"/>
      <c r="EK801" s="35"/>
      <c r="EL801" s="35"/>
      <c r="ET801" s="20" t="s">
        <v>1207</v>
      </c>
      <c r="EU801" s="20" t="s">
        <v>1205</v>
      </c>
    </row>
    <row r="802" spans="1:151" ht="12" hidden="1" customHeight="1">
      <c r="A802" s="35"/>
      <c r="B802" s="47"/>
      <c r="C802" s="35"/>
      <c r="D802" s="47"/>
      <c r="E802" s="47"/>
      <c r="F802" s="47"/>
      <c r="G802" s="47"/>
      <c r="H802" s="47"/>
      <c r="I802" s="47"/>
      <c r="J802" s="47"/>
      <c r="K802" s="47"/>
      <c r="L802" s="47"/>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133"/>
      <c r="BJ802" s="133"/>
      <c r="BK802" s="35"/>
      <c r="BL802" s="266"/>
      <c r="BM802" s="35"/>
      <c r="BN802" s="35"/>
      <c r="BO802" s="35"/>
      <c r="BP802" s="35"/>
      <c r="BQ802" s="35"/>
      <c r="BR802" s="35"/>
      <c r="BS802" s="35"/>
      <c r="BT802" s="35"/>
      <c r="BU802" s="35"/>
      <c r="BV802" s="35"/>
      <c r="BW802" s="35"/>
      <c r="BX802" s="35"/>
      <c r="BY802" s="35"/>
      <c r="BZ802" s="287"/>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5"/>
      <c r="DS802" s="35"/>
      <c r="DT802" s="35"/>
      <c r="DU802" s="35"/>
      <c r="DV802" s="35"/>
      <c r="DW802" s="35"/>
      <c r="DX802" s="35"/>
      <c r="DY802" s="35"/>
      <c r="DZ802" s="35"/>
      <c r="EA802" s="35"/>
      <c r="EB802" s="35"/>
      <c r="EC802" s="35"/>
      <c r="ED802" s="35"/>
      <c r="EE802" s="35"/>
      <c r="EF802" s="35"/>
      <c r="EG802" s="35"/>
      <c r="EH802" s="35"/>
      <c r="EI802" s="35"/>
      <c r="EJ802" s="35"/>
      <c r="EK802" s="35"/>
      <c r="EL802" s="35"/>
      <c r="ET802" s="20" t="s">
        <v>1208</v>
      </c>
      <c r="EU802" s="20" t="s">
        <v>1206</v>
      </c>
    </row>
    <row r="803" spans="1:151" ht="12" hidden="1" customHeight="1">
      <c r="A803" s="35"/>
      <c r="B803" s="47"/>
      <c r="C803" s="35"/>
      <c r="D803" s="47"/>
      <c r="E803" s="47"/>
      <c r="F803" s="47"/>
      <c r="G803" s="47"/>
      <c r="H803" s="47"/>
      <c r="I803" s="47"/>
      <c r="J803" s="47"/>
      <c r="K803" s="47"/>
      <c r="L803" s="47"/>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133"/>
      <c r="BJ803" s="133"/>
      <c r="BK803" s="35"/>
      <c r="BL803" s="266"/>
      <c r="BM803" s="35"/>
      <c r="BN803" s="35"/>
      <c r="BO803" s="35"/>
      <c r="BP803" s="35"/>
      <c r="BQ803" s="35"/>
      <c r="BR803" s="35"/>
      <c r="BS803" s="35"/>
      <c r="BT803" s="35"/>
      <c r="BU803" s="35"/>
      <c r="BV803" s="35"/>
      <c r="BW803" s="35"/>
      <c r="BX803" s="35"/>
      <c r="BY803" s="35"/>
      <c r="BZ803" s="287"/>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c r="DO803" s="35"/>
      <c r="DP803" s="35"/>
      <c r="DQ803" s="35"/>
      <c r="DR803" s="35"/>
      <c r="DS803" s="35"/>
      <c r="DT803" s="35"/>
      <c r="DU803" s="35"/>
      <c r="DV803" s="35"/>
      <c r="DW803" s="35"/>
      <c r="DX803" s="35"/>
      <c r="DY803" s="35"/>
      <c r="DZ803" s="35"/>
      <c r="EA803" s="35"/>
      <c r="EB803" s="35"/>
      <c r="EC803" s="35"/>
      <c r="ED803" s="35"/>
      <c r="EE803" s="35"/>
      <c r="EF803" s="35"/>
      <c r="EG803" s="35"/>
      <c r="EH803" s="35"/>
      <c r="EI803" s="35"/>
      <c r="EJ803" s="35"/>
      <c r="EK803" s="35"/>
      <c r="EL803" s="35"/>
      <c r="ET803" s="20" t="s">
        <v>1209</v>
      </c>
      <c r="EU803" s="20" t="s">
        <v>1207</v>
      </c>
    </row>
    <row r="804" spans="1:151" ht="12" hidden="1" customHeight="1">
      <c r="A804" s="35"/>
      <c r="B804" s="47"/>
      <c r="C804" s="35"/>
      <c r="D804" s="47"/>
      <c r="E804" s="47"/>
      <c r="F804" s="47"/>
      <c r="G804" s="47"/>
      <c r="H804" s="47"/>
      <c r="I804" s="47"/>
      <c r="J804" s="47"/>
      <c r="K804" s="47"/>
      <c r="L804" s="47"/>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133"/>
      <c r="BJ804" s="133"/>
      <c r="BK804" s="35"/>
      <c r="BL804" s="266"/>
      <c r="BM804" s="35"/>
      <c r="BN804" s="35"/>
      <c r="BO804" s="35"/>
      <c r="BP804" s="35"/>
      <c r="BQ804" s="35"/>
      <c r="BR804" s="35"/>
      <c r="BS804" s="35"/>
      <c r="BT804" s="35"/>
      <c r="BU804" s="35"/>
      <c r="BV804" s="35"/>
      <c r="BW804" s="35"/>
      <c r="BX804" s="35"/>
      <c r="BY804" s="35"/>
      <c r="BZ804" s="287"/>
      <c r="CA804" s="35"/>
      <c r="CB804" s="35"/>
      <c r="CC804" s="35"/>
      <c r="CD804" s="35"/>
      <c r="CE804" s="35"/>
      <c r="CF804" s="35"/>
      <c r="CG804" s="35"/>
      <c r="CH804" s="35"/>
      <c r="CI804" s="35"/>
      <c r="CJ804" s="35"/>
      <c r="CK804" s="35"/>
      <c r="CL804" s="35"/>
      <c r="CM804" s="35"/>
      <c r="CN804" s="35"/>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c r="DO804" s="35"/>
      <c r="DP804" s="35"/>
      <c r="DQ804" s="35"/>
      <c r="DR804" s="35"/>
      <c r="DS804" s="35"/>
      <c r="DT804" s="35"/>
      <c r="DU804" s="35"/>
      <c r="DV804" s="35"/>
      <c r="DW804" s="35"/>
      <c r="DX804" s="35"/>
      <c r="DY804" s="35"/>
      <c r="DZ804" s="35"/>
      <c r="EA804" s="35"/>
      <c r="EB804" s="35"/>
      <c r="EC804" s="35"/>
      <c r="ED804" s="35"/>
      <c r="EE804" s="35"/>
      <c r="EF804" s="35"/>
      <c r="EG804" s="35"/>
      <c r="EH804" s="35"/>
      <c r="EI804" s="35"/>
      <c r="EJ804" s="35"/>
      <c r="EK804" s="35"/>
      <c r="EL804" s="35"/>
      <c r="ET804" s="20" t="s">
        <v>1210</v>
      </c>
      <c r="EU804" s="20" t="s">
        <v>1208</v>
      </c>
    </row>
    <row r="805" spans="1:151" ht="12" hidden="1" customHeight="1">
      <c r="A805" s="35"/>
      <c r="B805" s="47"/>
      <c r="C805" s="35"/>
      <c r="D805" s="47"/>
      <c r="E805" s="47"/>
      <c r="F805" s="47"/>
      <c r="G805" s="47"/>
      <c r="H805" s="47"/>
      <c r="I805" s="47"/>
      <c r="J805" s="47"/>
      <c r="K805" s="47"/>
      <c r="L805" s="47"/>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133"/>
      <c r="BJ805" s="133"/>
      <c r="BK805" s="35"/>
      <c r="BL805" s="266"/>
      <c r="BM805" s="35"/>
      <c r="BN805" s="35"/>
      <c r="BO805" s="35"/>
      <c r="BP805" s="35"/>
      <c r="BQ805" s="35"/>
      <c r="BR805" s="35"/>
      <c r="BS805" s="35"/>
      <c r="BT805" s="35"/>
      <c r="BU805" s="35"/>
      <c r="BV805" s="35"/>
      <c r="BW805" s="35"/>
      <c r="BX805" s="35"/>
      <c r="BY805" s="35"/>
      <c r="BZ805" s="287"/>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5"/>
      <c r="DQ805" s="35"/>
      <c r="DR805" s="35"/>
      <c r="DS805" s="35"/>
      <c r="DT805" s="35"/>
      <c r="DU805" s="35"/>
      <c r="DV805" s="35"/>
      <c r="DW805" s="35"/>
      <c r="DX805" s="35"/>
      <c r="DY805" s="35"/>
      <c r="DZ805" s="35"/>
      <c r="EA805" s="35"/>
      <c r="EB805" s="35"/>
      <c r="EC805" s="35"/>
      <c r="ED805" s="35"/>
      <c r="EE805" s="35"/>
      <c r="EF805" s="35"/>
      <c r="EG805" s="35"/>
      <c r="EH805" s="35"/>
      <c r="EI805" s="35"/>
      <c r="EJ805" s="35"/>
      <c r="EK805" s="35"/>
      <c r="EL805" s="35"/>
      <c r="ET805" s="20" t="s">
        <v>1211</v>
      </c>
      <c r="EU805" s="20" t="s">
        <v>1209</v>
      </c>
    </row>
    <row r="806" spans="1:151" ht="12" hidden="1" customHeight="1">
      <c r="A806" s="35"/>
      <c r="B806" s="47"/>
      <c r="C806" s="35"/>
      <c r="D806" s="47"/>
      <c r="E806" s="47"/>
      <c r="F806" s="47"/>
      <c r="G806" s="47"/>
      <c r="H806" s="47"/>
      <c r="I806" s="47"/>
      <c r="J806" s="47"/>
      <c r="K806" s="47"/>
      <c r="L806" s="47"/>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133"/>
      <c r="BJ806" s="133"/>
      <c r="BK806" s="35"/>
      <c r="BL806" s="266"/>
      <c r="BM806" s="35"/>
      <c r="BN806" s="35"/>
      <c r="BO806" s="35"/>
      <c r="BP806" s="35"/>
      <c r="BQ806" s="35"/>
      <c r="BR806" s="35"/>
      <c r="BS806" s="35"/>
      <c r="BT806" s="35"/>
      <c r="BU806" s="35"/>
      <c r="BV806" s="35"/>
      <c r="BW806" s="35"/>
      <c r="BX806" s="35"/>
      <c r="BY806" s="35"/>
      <c r="BZ806" s="287"/>
      <c r="CA806" s="35"/>
      <c r="CB806" s="35"/>
      <c r="CC806" s="35"/>
      <c r="CD806" s="35"/>
      <c r="CE806" s="35"/>
      <c r="CF806" s="35"/>
      <c r="CG806" s="35"/>
      <c r="CH806" s="35"/>
      <c r="CI806" s="35"/>
      <c r="CJ806" s="35"/>
      <c r="CK806" s="35"/>
      <c r="CL806" s="35"/>
      <c r="CM806" s="35"/>
      <c r="CN806" s="35"/>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c r="DO806" s="35"/>
      <c r="DP806" s="35"/>
      <c r="DQ806" s="35"/>
      <c r="DR806" s="35"/>
      <c r="DS806" s="35"/>
      <c r="DT806" s="35"/>
      <c r="DU806" s="35"/>
      <c r="DV806" s="35"/>
      <c r="DW806" s="35"/>
      <c r="DX806" s="35"/>
      <c r="DY806" s="35"/>
      <c r="DZ806" s="35"/>
      <c r="EA806" s="35"/>
      <c r="EB806" s="35"/>
      <c r="EC806" s="35"/>
      <c r="ED806" s="35"/>
      <c r="EE806" s="35"/>
      <c r="EF806" s="35"/>
      <c r="EG806" s="35"/>
      <c r="EH806" s="35"/>
      <c r="EI806" s="35"/>
      <c r="EJ806" s="35"/>
      <c r="EK806" s="35"/>
      <c r="EL806" s="35"/>
      <c r="ET806" s="20" t="s">
        <v>1212</v>
      </c>
      <c r="EU806" s="20" t="s">
        <v>1210</v>
      </c>
    </row>
    <row r="807" spans="1:151" ht="12" hidden="1" customHeight="1">
      <c r="A807" s="35"/>
      <c r="B807" s="47"/>
      <c r="C807" s="35"/>
      <c r="D807" s="47"/>
      <c r="E807" s="47"/>
      <c r="F807" s="47"/>
      <c r="G807" s="47"/>
      <c r="H807" s="47"/>
      <c r="I807" s="47"/>
      <c r="J807" s="47"/>
      <c r="K807" s="47"/>
      <c r="L807" s="47"/>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133"/>
      <c r="BJ807" s="133"/>
      <c r="BK807" s="35"/>
      <c r="BL807" s="266"/>
      <c r="BM807" s="35"/>
      <c r="BN807" s="35"/>
      <c r="BO807" s="35"/>
      <c r="BP807" s="35"/>
      <c r="BQ807" s="35"/>
      <c r="BR807" s="35"/>
      <c r="BS807" s="35"/>
      <c r="BT807" s="35"/>
      <c r="BU807" s="35"/>
      <c r="BV807" s="35"/>
      <c r="BW807" s="35"/>
      <c r="BX807" s="35"/>
      <c r="BY807" s="35"/>
      <c r="BZ807" s="287"/>
      <c r="CA807" s="35"/>
      <c r="CB807" s="35"/>
      <c r="CC807" s="35"/>
      <c r="CD807" s="35"/>
      <c r="CE807" s="35"/>
      <c r="CF807" s="35"/>
      <c r="CG807" s="35"/>
      <c r="CH807" s="35"/>
      <c r="CI807" s="35"/>
      <c r="CJ807" s="35"/>
      <c r="CK807" s="35"/>
      <c r="CL807" s="35"/>
      <c r="CM807" s="35"/>
      <c r="CN807" s="35"/>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c r="DO807" s="35"/>
      <c r="DP807" s="35"/>
      <c r="DQ807" s="35"/>
      <c r="DR807" s="35"/>
      <c r="DS807" s="35"/>
      <c r="DT807" s="35"/>
      <c r="DU807" s="35"/>
      <c r="DV807" s="35"/>
      <c r="DW807" s="35"/>
      <c r="DX807" s="35"/>
      <c r="DY807" s="35"/>
      <c r="DZ807" s="35"/>
      <c r="EA807" s="35"/>
      <c r="EB807" s="35"/>
      <c r="EC807" s="35"/>
      <c r="ED807" s="35"/>
      <c r="EE807" s="35"/>
      <c r="EF807" s="35"/>
      <c r="EG807" s="35"/>
      <c r="EH807" s="35"/>
      <c r="EI807" s="35"/>
      <c r="EJ807" s="35"/>
      <c r="EK807" s="35"/>
      <c r="EL807" s="35"/>
      <c r="ET807" s="20" t="s">
        <v>1213</v>
      </c>
      <c r="EU807" s="20" t="s">
        <v>1211</v>
      </c>
    </row>
    <row r="808" spans="1:151" ht="12" hidden="1" customHeight="1">
      <c r="A808" s="35"/>
      <c r="B808" s="47"/>
      <c r="C808" s="35"/>
      <c r="D808" s="47"/>
      <c r="E808" s="47"/>
      <c r="F808" s="47"/>
      <c r="G808" s="47"/>
      <c r="H808" s="47"/>
      <c r="I808" s="47"/>
      <c r="J808" s="47"/>
      <c r="K808" s="47"/>
      <c r="L808" s="47"/>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133"/>
      <c r="BJ808" s="133"/>
      <c r="BK808" s="35"/>
      <c r="BL808" s="266"/>
      <c r="BM808" s="35"/>
      <c r="BN808" s="35"/>
      <c r="BO808" s="35"/>
      <c r="BP808" s="35"/>
      <c r="BQ808" s="35"/>
      <c r="BR808" s="35"/>
      <c r="BS808" s="35"/>
      <c r="BT808" s="35"/>
      <c r="BU808" s="35"/>
      <c r="BV808" s="35"/>
      <c r="BW808" s="35"/>
      <c r="BX808" s="35"/>
      <c r="BY808" s="35"/>
      <c r="BZ808" s="287"/>
      <c r="CA808" s="35"/>
      <c r="CB808" s="35"/>
      <c r="CC808" s="35"/>
      <c r="CD808" s="35"/>
      <c r="CE808" s="35"/>
      <c r="CF808" s="35"/>
      <c r="CG808" s="35"/>
      <c r="CH808" s="35"/>
      <c r="CI808" s="35"/>
      <c r="CJ808" s="35"/>
      <c r="CK808" s="35"/>
      <c r="CL808" s="35"/>
      <c r="CM808" s="35"/>
      <c r="CN808" s="35"/>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c r="DO808" s="35"/>
      <c r="DP808" s="35"/>
      <c r="DQ808" s="35"/>
      <c r="DR808" s="35"/>
      <c r="DS808" s="35"/>
      <c r="DT808" s="35"/>
      <c r="DU808" s="35"/>
      <c r="DV808" s="35"/>
      <c r="DW808" s="35"/>
      <c r="DX808" s="35"/>
      <c r="DY808" s="35"/>
      <c r="DZ808" s="35"/>
      <c r="EA808" s="35"/>
      <c r="EB808" s="35"/>
      <c r="EC808" s="35"/>
      <c r="ED808" s="35"/>
      <c r="EE808" s="35"/>
      <c r="EF808" s="35"/>
      <c r="EG808" s="35"/>
      <c r="EH808" s="35"/>
      <c r="EI808" s="35"/>
      <c r="EJ808" s="35"/>
      <c r="EK808" s="35"/>
      <c r="EL808" s="35"/>
      <c r="ET808" s="20" t="s">
        <v>1214</v>
      </c>
      <c r="EU808" s="20" t="s">
        <v>1212</v>
      </c>
    </row>
    <row r="809" spans="1:151" ht="12" hidden="1" customHeight="1">
      <c r="A809" s="35"/>
      <c r="B809" s="47"/>
      <c r="C809" s="35"/>
      <c r="D809" s="47"/>
      <c r="E809" s="47"/>
      <c r="F809" s="47"/>
      <c r="G809" s="47"/>
      <c r="H809" s="47"/>
      <c r="I809" s="47"/>
      <c r="J809" s="47"/>
      <c r="K809" s="47"/>
      <c r="L809" s="47"/>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133"/>
      <c r="BJ809" s="133"/>
      <c r="BK809" s="35"/>
      <c r="BL809" s="266"/>
      <c r="BM809" s="35"/>
      <c r="BN809" s="35"/>
      <c r="BO809" s="35"/>
      <c r="BP809" s="35"/>
      <c r="BQ809" s="35"/>
      <c r="BR809" s="35"/>
      <c r="BS809" s="35"/>
      <c r="BT809" s="35"/>
      <c r="BU809" s="35"/>
      <c r="BV809" s="35"/>
      <c r="BW809" s="35"/>
      <c r="BX809" s="35"/>
      <c r="BY809" s="35"/>
      <c r="BZ809" s="287"/>
      <c r="CA809" s="35"/>
      <c r="CB809" s="35"/>
      <c r="CC809" s="35"/>
      <c r="CD809" s="35"/>
      <c r="CE809" s="35"/>
      <c r="CF809" s="35"/>
      <c r="CG809" s="35"/>
      <c r="CH809" s="35"/>
      <c r="CI809" s="35"/>
      <c r="CJ809" s="35"/>
      <c r="CK809" s="35"/>
      <c r="CL809" s="35"/>
      <c r="CM809" s="35"/>
      <c r="CN809" s="35"/>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c r="DO809" s="35"/>
      <c r="DP809" s="35"/>
      <c r="DQ809" s="35"/>
      <c r="DR809" s="35"/>
      <c r="DS809" s="35"/>
      <c r="DT809" s="35"/>
      <c r="DU809" s="35"/>
      <c r="DV809" s="35"/>
      <c r="DW809" s="35"/>
      <c r="DX809" s="35"/>
      <c r="DY809" s="35"/>
      <c r="DZ809" s="35"/>
      <c r="EA809" s="35"/>
      <c r="EB809" s="35"/>
      <c r="EC809" s="35"/>
      <c r="ED809" s="35"/>
      <c r="EE809" s="35"/>
      <c r="EF809" s="35"/>
      <c r="EG809" s="35"/>
      <c r="EH809" s="35"/>
      <c r="EI809" s="35"/>
      <c r="EJ809" s="35"/>
      <c r="EK809" s="35"/>
      <c r="EL809" s="35"/>
      <c r="ET809" s="20" t="s">
        <v>1215</v>
      </c>
      <c r="EU809" s="20" t="s">
        <v>1213</v>
      </c>
    </row>
    <row r="810" spans="1:151" ht="12" hidden="1" customHeight="1">
      <c r="A810" s="35"/>
      <c r="B810" s="47"/>
      <c r="C810" s="35"/>
      <c r="D810" s="47"/>
      <c r="E810" s="47"/>
      <c r="F810" s="47"/>
      <c r="G810" s="47"/>
      <c r="H810" s="47"/>
      <c r="I810" s="47"/>
      <c r="J810" s="47"/>
      <c r="K810" s="47"/>
      <c r="L810" s="47"/>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133"/>
      <c r="BJ810" s="133"/>
      <c r="BK810" s="35"/>
      <c r="BL810" s="266"/>
      <c r="BM810" s="35"/>
      <c r="BN810" s="35"/>
      <c r="BO810" s="35"/>
      <c r="BP810" s="35"/>
      <c r="BQ810" s="35"/>
      <c r="BR810" s="35"/>
      <c r="BS810" s="35"/>
      <c r="BT810" s="35"/>
      <c r="BU810" s="35"/>
      <c r="BV810" s="35"/>
      <c r="BW810" s="35"/>
      <c r="BX810" s="35"/>
      <c r="BY810" s="35"/>
      <c r="BZ810" s="287"/>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c r="DO810" s="35"/>
      <c r="DP810" s="35"/>
      <c r="DQ810" s="35"/>
      <c r="DR810" s="35"/>
      <c r="DS810" s="35"/>
      <c r="DT810" s="35"/>
      <c r="DU810" s="35"/>
      <c r="DV810" s="35"/>
      <c r="DW810" s="35"/>
      <c r="DX810" s="35"/>
      <c r="DY810" s="35"/>
      <c r="DZ810" s="35"/>
      <c r="EA810" s="35"/>
      <c r="EB810" s="35"/>
      <c r="EC810" s="35"/>
      <c r="ED810" s="35"/>
      <c r="EE810" s="35"/>
      <c r="EF810" s="35"/>
      <c r="EG810" s="35"/>
      <c r="EH810" s="35"/>
      <c r="EI810" s="35"/>
      <c r="EJ810" s="35"/>
      <c r="EK810" s="35"/>
      <c r="EL810" s="35"/>
      <c r="ET810" s="20" t="s">
        <v>1216</v>
      </c>
      <c r="EU810" s="20" t="s">
        <v>1214</v>
      </c>
    </row>
    <row r="811" spans="1:151" ht="12" hidden="1" customHeight="1">
      <c r="A811" s="35"/>
      <c r="B811" s="47"/>
      <c r="C811" s="35"/>
      <c r="D811" s="47"/>
      <c r="E811" s="47"/>
      <c r="F811" s="47"/>
      <c r="G811" s="47"/>
      <c r="H811" s="47"/>
      <c r="I811" s="47"/>
      <c r="J811" s="47"/>
      <c r="K811" s="47"/>
      <c r="L811" s="47"/>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133"/>
      <c r="BJ811" s="133"/>
      <c r="BK811" s="35"/>
      <c r="BL811" s="266"/>
      <c r="BM811" s="35"/>
      <c r="BN811" s="35"/>
      <c r="BO811" s="35"/>
      <c r="BP811" s="35"/>
      <c r="BQ811" s="35"/>
      <c r="BR811" s="35"/>
      <c r="BS811" s="35"/>
      <c r="BT811" s="35"/>
      <c r="BU811" s="35"/>
      <c r="BV811" s="35"/>
      <c r="BW811" s="35"/>
      <c r="BX811" s="35"/>
      <c r="BY811" s="35"/>
      <c r="BZ811" s="287"/>
      <c r="CA811" s="35"/>
      <c r="CB811" s="35"/>
      <c r="CC811" s="35"/>
      <c r="CD811" s="35"/>
      <c r="CE811" s="35"/>
      <c r="CF811" s="35"/>
      <c r="CG811" s="35"/>
      <c r="CH811" s="35"/>
      <c r="CI811" s="35"/>
      <c r="CJ811" s="35"/>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35"/>
      <c r="EE811" s="35"/>
      <c r="EF811" s="35"/>
      <c r="EG811" s="35"/>
      <c r="EH811" s="35"/>
      <c r="EI811" s="35"/>
      <c r="EJ811" s="35"/>
      <c r="EK811" s="35"/>
      <c r="EL811" s="35"/>
      <c r="ET811" s="20" t="s">
        <v>1217</v>
      </c>
      <c r="EU811" s="20" t="s">
        <v>1215</v>
      </c>
    </row>
    <row r="812" spans="1:151" ht="12" hidden="1" customHeight="1">
      <c r="A812" s="35"/>
      <c r="B812" s="47"/>
      <c r="C812" s="35"/>
      <c r="D812" s="47"/>
      <c r="E812" s="47"/>
      <c r="F812" s="47"/>
      <c r="G812" s="47"/>
      <c r="H812" s="47"/>
      <c r="I812" s="47"/>
      <c r="J812" s="47"/>
      <c r="K812" s="47"/>
      <c r="L812" s="47"/>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133"/>
      <c r="BJ812" s="133"/>
      <c r="BK812" s="35"/>
      <c r="BL812" s="266"/>
      <c r="BM812" s="35"/>
      <c r="BN812" s="35"/>
      <c r="BO812" s="35"/>
      <c r="BP812" s="35"/>
      <c r="BQ812" s="35"/>
      <c r="BR812" s="35"/>
      <c r="BS812" s="35"/>
      <c r="BT812" s="35"/>
      <c r="BU812" s="35"/>
      <c r="BV812" s="35"/>
      <c r="BW812" s="35"/>
      <c r="BX812" s="35"/>
      <c r="BY812" s="35"/>
      <c r="BZ812" s="287"/>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c r="DO812" s="35"/>
      <c r="DP812" s="35"/>
      <c r="DQ812" s="35"/>
      <c r="DR812" s="35"/>
      <c r="DS812" s="35"/>
      <c r="DT812" s="35"/>
      <c r="DU812" s="35"/>
      <c r="DV812" s="35"/>
      <c r="DW812" s="35"/>
      <c r="DX812" s="35"/>
      <c r="DY812" s="35"/>
      <c r="DZ812" s="35"/>
      <c r="EA812" s="35"/>
      <c r="EB812" s="35"/>
      <c r="EC812" s="35"/>
      <c r="ED812" s="35"/>
      <c r="EE812" s="35"/>
      <c r="EF812" s="35"/>
      <c r="EG812" s="35"/>
      <c r="EH812" s="35"/>
      <c r="EI812" s="35"/>
      <c r="EJ812" s="35"/>
      <c r="EK812" s="35"/>
      <c r="EL812" s="35"/>
      <c r="ET812" s="20" t="s">
        <v>1218</v>
      </c>
      <c r="EU812" s="20" t="s">
        <v>1216</v>
      </c>
    </row>
    <row r="813" spans="1:151" ht="12" hidden="1" customHeight="1">
      <c r="A813" s="35"/>
      <c r="B813" s="47"/>
      <c r="C813" s="35"/>
      <c r="D813" s="47"/>
      <c r="E813" s="47"/>
      <c r="F813" s="47"/>
      <c r="G813" s="47"/>
      <c r="H813" s="47"/>
      <c r="I813" s="47"/>
      <c r="J813" s="47"/>
      <c r="K813" s="47"/>
      <c r="L813" s="47"/>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133"/>
      <c r="BJ813" s="133"/>
      <c r="BK813" s="35"/>
      <c r="BL813" s="266"/>
      <c r="BM813" s="35"/>
      <c r="BN813" s="35"/>
      <c r="BO813" s="35"/>
      <c r="BP813" s="35"/>
      <c r="BQ813" s="35"/>
      <c r="BR813" s="35"/>
      <c r="BS813" s="35"/>
      <c r="BT813" s="35"/>
      <c r="BU813" s="35"/>
      <c r="BV813" s="35"/>
      <c r="BW813" s="35"/>
      <c r="BX813" s="35"/>
      <c r="BY813" s="35"/>
      <c r="BZ813" s="287"/>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c r="DO813" s="35"/>
      <c r="DP813" s="35"/>
      <c r="DQ813" s="35"/>
      <c r="DR813" s="35"/>
      <c r="DS813" s="35"/>
      <c r="DT813" s="35"/>
      <c r="DU813" s="35"/>
      <c r="DV813" s="35"/>
      <c r="DW813" s="35"/>
      <c r="DX813" s="35"/>
      <c r="DY813" s="35"/>
      <c r="DZ813" s="35"/>
      <c r="EA813" s="35"/>
      <c r="EB813" s="35"/>
      <c r="EC813" s="35"/>
      <c r="ED813" s="35"/>
      <c r="EE813" s="35"/>
      <c r="EF813" s="35"/>
      <c r="EG813" s="35"/>
      <c r="EH813" s="35"/>
      <c r="EI813" s="35"/>
      <c r="EJ813" s="35"/>
      <c r="EK813" s="35"/>
      <c r="EL813" s="35"/>
      <c r="ET813" s="20" t="s">
        <v>586</v>
      </c>
      <c r="EU813" s="20" t="s">
        <v>1217</v>
      </c>
    </row>
    <row r="814" spans="1:151" ht="12" hidden="1" customHeight="1">
      <c r="A814" s="35"/>
      <c r="B814" s="47"/>
      <c r="C814" s="35"/>
      <c r="D814" s="47"/>
      <c r="E814" s="47"/>
      <c r="F814" s="47"/>
      <c r="G814" s="47"/>
      <c r="H814" s="47"/>
      <c r="I814" s="47"/>
      <c r="J814" s="47"/>
      <c r="K814" s="47"/>
      <c r="L814" s="47"/>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133"/>
      <c r="BJ814" s="133"/>
      <c r="BK814" s="35"/>
      <c r="BL814" s="266"/>
      <c r="BM814" s="35"/>
      <c r="BN814" s="35"/>
      <c r="BO814" s="35"/>
      <c r="BP814" s="35"/>
      <c r="BQ814" s="35"/>
      <c r="BR814" s="35"/>
      <c r="BS814" s="35"/>
      <c r="BT814" s="35"/>
      <c r="BU814" s="35"/>
      <c r="BV814" s="35"/>
      <c r="BW814" s="35"/>
      <c r="BX814" s="35"/>
      <c r="BY814" s="35"/>
      <c r="BZ814" s="287"/>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c r="DA814" s="35"/>
      <c r="DB814" s="35"/>
      <c r="DC814" s="35"/>
      <c r="DD814" s="35"/>
      <c r="DE814" s="35"/>
      <c r="DF814" s="35"/>
      <c r="DG814" s="35"/>
      <c r="DH814" s="35"/>
      <c r="DI814" s="35"/>
      <c r="DJ814" s="35"/>
      <c r="DK814" s="35"/>
      <c r="DL814" s="35"/>
      <c r="DM814" s="35"/>
      <c r="DN814" s="35"/>
      <c r="DO814" s="35"/>
      <c r="DP814" s="35"/>
      <c r="DQ814" s="35"/>
      <c r="DR814" s="35"/>
      <c r="DS814" s="35"/>
      <c r="DT814" s="35"/>
      <c r="DU814" s="35"/>
      <c r="DV814" s="35"/>
      <c r="DW814" s="35"/>
      <c r="DX814" s="35"/>
      <c r="DY814" s="35"/>
      <c r="DZ814" s="35"/>
      <c r="EA814" s="35"/>
      <c r="EB814" s="35"/>
      <c r="EC814" s="35"/>
      <c r="ED814" s="35"/>
      <c r="EE814" s="35"/>
      <c r="EF814" s="35"/>
      <c r="EG814" s="35"/>
      <c r="EH814" s="35"/>
      <c r="EI814" s="35"/>
      <c r="EJ814" s="35"/>
      <c r="EK814" s="35"/>
      <c r="EL814" s="35"/>
      <c r="ET814" s="20" t="s">
        <v>1219</v>
      </c>
      <c r="EU814" s="20" t="s">
        <v>1218</v>
      </c>
    </row>
    <row r="815" spans="1:151" ht="12" hidden="1" customHeight="1">
      <c r="A815" s="35"/>
      <c r="B815" s="47"/>
      <c r="C815" s="35"/>
      <c r="D815" s="47"/>
      <c r="E815" s="47"/>
      <c r="F815" s="47"/>
      <c r="G815" s="47"/>
      <c r="H815" s="47"/>
      <c r="I815" s="47"/>
      <c r="J815" s="47"/>
      <c r="K815" s="47"/>
      <c r="L815" s="47"/>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133"/>
      <c r="BJ815" s="133"/>
      <c r="BK815" s="35"/>
      <c r="BL815" s="266"/>
      <c r="BM815" s="35"/>
      <c r="BN815" s="35"/>
      <c r="BO815" s="35"/>
      <c r="BP815" s="35"/>
      <c r="BQ815" s="35"/>
      <c r="BR815" s="35"/>
      <c r="BS815" s="35"/>
      <c r="BT815" s="35"/>
      <c r="BU815" s="35"/>
      <c r="BV815" s="35"/>
      <c r="BW815" s="35"/>
      <c r="BX815" s="35"/>
      <c r="BY815" s="35"/>
      <c r="BZ815" s="287"/>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c r="DO815" s="35"/>
      <c r="DP815" s="35"/>
      <c r="DQ815" s="35"/>
      <c r="DR815" s="35"/>
      <c r="DS815" s="35"/>
      <c r="DT815" s="35"/>
      <c r="DU815" s="35"/>
      <c r="DV815" s="35"/>
      <c r="DW815" s="35"/>
      <c r="DX815" s="35"/>
      <c r="DY815" s="35"/>
      <c r="DZ815" s="35"/>
      <c r="EA815" s="35"/>
      <c r="EB815" s="35"/>
      <c r="EC815" s="35"/>
      <c r="ED815" s="35"/>
      <c r="EE815" s="35"/>
      <c r="EF815" s="35"/>
      <c r="EG815" s="35"/>
      <c r="EH815" s="35"/>
      <c r="EI815" s="35"/>
      <c r="EJ815" s="35"/>
      <c r="EK815" s="35"/>
      <c r="EL815" s="35"/>
      <c r="ET815" s="20" t="s">
        <v>1220</v>
      </c>
      <c r="EU815" s="20" t="s">
        <v>586</v>
      </c>
    </row>
    <row r="816" spans="1:151" ht="12" hidden="1" customHeight="1">
      <c r="A816" s="35"/>
      <c r="B816" s="47"/>
      <c r="C816" s="35"/>
      <c r="D816" s="47"/>
      <c r="E816" s="47"/>
      <c r="F816" s="47"/>
      <c r="G816" s="47"/>
      <c r="H816" s="47"/>
      <c r="I816" s="47"/>
      <c r="J816" s="47"/>
      <c r="K816" s="47"/>
      <c r="L816" s="47"/>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133"/>
      <c r="BJ816" s="133"/>
      <c r="BK816" s="35"/>
      <c r="BL816" s="266"/>
      <c r="BM816" s="35"/>
      <c r="BN816" s="35"/>
      <c r="BO816" s="35"/>
      <c r="BP816" s="35"/>
      <c r="BQ816" s="35"/>
      <c r="BR816" s="35"/>
      <c r="BS816" s="35"/>
      <c r="BT816" s="35"/>
      <c r="BU816" s="35"/>
      <c r="BV816" s="35"/>
      <c r="BW816" s="35"/>
      <c r="BX816" s="35"/>
      <c r="BY816" s="35"/>
      <c r="BZ816" s="287"/>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c r="DO816" s="35"/>
      <c r="DP816" s="35"/>
      <c r="DQ816" s="35"/>
      <c r="DR816" s="35"/>
      <c r="DS816" s="35"/>
      <c r="DT816" s="35"/>
      <c r="DU816" s="35"/>
      <c r="DV816" s="35"/>
      <c r="DW816" s="35"/>
      <c r="DX816" s="35"/>
      <c r="DY816" s="35"/>
      <c r="DZ816" s="35"/>
      <c r="EA816" s="35"/>
      <c r="EB816" s="35"/>
      <c r="EC816" s="35"/>
      <c r="ED816" s="35"/>
      <c r="EE816" s="35"/>
      <c r="EF816" s="35"/>
      <c r="EG816" s="35"/>
      <c r="EH816" s="35"/>
      <c r="EI816" s="35"/>
      <c r="EJ816" s="35"/>
      <c r="EK816" s="35"/>
      <c r="EL816" s="35"/>
      <c r="ET816" s="20" t="s">
        <v>1221</v>
      </c>
      <c r="EU816" s="20" t="s">
        <v>1219</v>
      </c>
    </row>
    <row r="817" spans="1:151" ht="12" hidden="1" customHeight="1">
      <c r="A817" s="35"/>
      <c r="B817" s="47"/>
      <c r="C817" s="35"/>
      <c r="D817" s="47"/>
      <c r="E817" s="47"/>
      <c r="F817" s="47"/>
      <c r="G817" s="47"/>
      <c r="H817" s="47"/>
      <c r="I817" s="47"/>
      <c r="J817" s="47"/>
      <c r="K817" s="47"/>
      <c r="L817" s="47"/>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133"/>
      <c r="BJ817" s="133"/>
      <c r="BK817" s="35"/>
      <c r="BL817" s="266"/>
      <c r="BM817" s="35"/>
      <c r="BN817" s="35"/>
      <c r="BO817" s="35"/>
      <c r="BP817" s="35"/>
      <c r="BQ817" s="35"/>
      <c r="BR817" s="35"/>
      <c r="BS817" s="35"/>
      <c r="BT817" s="35"/>
      <c r="BU817" s="35"/>
      <c r="BV817" s="35"/>
      <c r="BW817" s="35"/>
      <c r="BX817" s="35"/>
      <c r="BY817" s="35"/>
      <c r="BZ817" s="287"/>
      <c r="CA817" s="35"/>
      <c r="CB817" s="35"/>
      <c r="CC817" s="35"/>
      <c r="CD817" s="35"/>
      <c r="CE817" s="35"/>
      <c r="CF817" s="35"/>
      <c r="CG817" s="35"/>
      <c r="CH817" s="35"/>
      <c r="CI817" s="35"/>
      <c r="CJ817" s="35"/>
      <c r="CK817" s="35"/>
      <c r="CL817" s="35"/>
      <c r="CM817" s="35"/>
      <c r="CN817" s="35"/>
      <c r="CO817" s="35"/>
      <c r="CP817" s="35"/>
      <c r="CQ817" s="35"/>
      <c r="CR817" s="35"/>
      <c r="CS817" s="35"/>
      <c r="CT817" s="35"/>
      <c r="CU817" s="35"/>
      <c r="CV817" s="35"/>
      <c r="CW817" s="35"/>
      <c r="CX817" s="35"/>
      <c r="CY817" s="35"/>
      <c r="CZ817" s="35"/>
      <c r="DA817" s="35"/>
      <c r="DB817" s="35"/>
      <c r="DC817" s="35"/>
      <c r="DD817" s="35"/>
      <c r="DE817" s="35"/>
      <c r="DF817" s="35"/>
      <c r="DG817" s="35"/>
      <c r="DH817" s="35"/>
      <c r="DI817" s="35"/>
      <c r="DJ817" s="35"/>
      <c r="DK817" s="35"/>
      <c r="DL817" s="35"/>
      <c r="DM817" s="35"/>
      <c r="DN817" s="35"/>
      <c r="DO817" s="35"/>
      <c r="DP817" s="35"/>
      <c r="DQ817" s="35"/>
      <c r="DR817" s="35"/>
      <c r="DS817" s="35"/>
      <c r="DT817" s="35"/>
      <c r="DU817" s="35"/>
      <c r="DV817" s="35"/>
      <c r="DW817" s="35"/>
      <c r="DX817" s="35"/>
      <c r="DY817" s="35"/>
      <c r="DZ817" s="35"/>
      <c r="EA817" s="35"/>
      <c r="EB817" s="35"/>
      <c r="EC817" s="35"/>
      <c r="ED817" s="35"/>
      <c r="EE817" s="35"/>
      <c r="EF817" s="35"/>
      <c r="EG817" s="35"/>
      <c r="EH817" s="35"/>
      <c r="EI817" s="35"/>
      <c r="EJ817" s="35"/>
      <c r="EK817" s="35"/>
      <c r="EL817" s="35"/>
      <c r="ET817" s="20" t="s">
        <v>1222</v>
      </c>
      <c r="EU817" s="20" t="s">
        <v>1220</v>
      </c>
    </row>
    <row r="818" spans="1:151" ht="12" hidden="1" customHeight="1">
      <c r="A818" s="35"/>
      <c r="B818" s="47"/>
      <c r="C818" s="35"/>
      <c r="D818" s="47"/>
      <c r="E818" s="47"/>
      <c r="F818" s="47"/>
      <c r="G818" s="47"/>
      <c r="H818" s="47"/>
      <c r="I818" s="47"/>
      <c r="J818" s="47"/>
      <c r="K818" s="47"/>
      <c r="L818" s="47"/>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133"/>
      <c r="BJ818" s="133"/>
      <c r="BK818" s="35"/>
      <c r="BL818" s="266"/>
      <c r="BM818" s="35"/>
      <c r="BN818" s="35"/>
      <c r="BO818" s="35"/>
      <c r="BP818" s="35"/>
      <c r="BQ818" s="35"/>
      <c r="BR818" s="35"/>
      <c r="BS818" s="35"/>
      <c r="BT818" s="35"/>
      <c r="BU818" s="35"/>
      <c r="BV818" s="35"/>
      <c r="BW818" s="35"/>
      <c r="BX818" s="35"/>
      <c r="BY818" s="35"/>
      <c r="BZ818" s="287"/>
      <c r="CA818" s="35"/>
      <c r="CB818" s="35"/>
      <c r="CC818" s="35"/>
      <c r="CD818" s="35"/>
      <c r="CE818" s="35"/>
      <c r="CF818" s="35"/>
      <c r="CG818" s="35"/>
      <c r="CH818" s="35"/>
      <c r="CI818" s="35"/>
      <c r="CJ818" s="35"/>
      <c r="CK818" s="35"/>
      <c r="CL818" s="35"/>
      <c r="CM818" s="35"/>
      <c r="CN818" s="35"/>
      <c r="CO818" s="35"/>
      <c r="CP818" s="35"/>
      <c r="CQ818" s="35"/>
      <c r="CR818" s="35"/>
      <c r="CS818" s="35"/>
      <c r="CT818" s="35"/>
      <c r="CU818" s="35"/>
      <c r="CV818" s="35"/>
      <c r="CW818" s="35"/>
      <c r="CX818" s="35"/>
      <c r="CY818" s="35"/>
      <c r="CZ818" s="35"/>
      <c r="DA818" s="35"/>
      <c r="DB818" s="35"/>
      <c r="DC818" s="35"/>
      <c r="DD818" s="35"/>
      <c r="DE818" s="35"/>
      <c r="DF818" s="35"/>
      <c r="DG818" s="35"/>
      <c r="DH818" s="35"/>
      <c r="DI818" s="35"/>
      <c r="DJ818" s="35"/>
      <c r="DK818" s="35"/>
      <c r="DL818" s="35"/>
      <c r="DM818" s="35"/>
      <c r="DN818" s="35"/>
      <c r="DO818" s="35"/>
      <c r="DP818" s="35"/>
      <c r="DQ818" s="35"/>
      <c r="DR818" s="35"/>
      <c r="DS818" s="35"/>
      <c r="DT818" s="35"/>
      <c r="DU818" s="35"/>
      <c r="DV818" s="35"/>
      <c r="DW818" s="35"/>
      <c r="DX818" s="35"/>
      <c r="DY818" s="35"/>
      <c r="DZ818" s="35"/>
      <c r="EA818" s="35"/>
      <c r="EB818" s="35"/>
      <c r="EC818" s="35"/>
      <c r="ED818" s="35"/>
      <c r="EE818" s="35"/>
      <c r="EF818" s="35"/>
      <c r="EG818" s="35"/>
      <c r="EH818" s="35"/>
      <c r="EI818" s="35"/>
      <c r="EJ818" s="35"/>
      <c r="EK818" s="35"/>
      <c r="EL818" s="35"/>
      <c r="ET818" s="20" t="s">
        <v>1223</v>
      </c>
      <c r="EU818" s="20" t="s">
        <v>1221</v>
      </c>
    </row>
    <row r="819" spans="1:151" ht="12" hidden="1" customHeight="1">
      <c r="A819" s="35"/>
      <c r="B819" s="47"/>
      <c r="C819" s="35"/>
      <c r="D819" s="47"/>
      <c r="E819" s="47"/>
      <c r="F819" s="47"/>
      <c r="G819" s="47"/>
      <c r="H819" s="47"/>
      <c r="I819" s="47"/>
      <c r="J819" s="47"/>
      <c r="K819" s="47"/>
      <c r="L819" s="47"/>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133"/>
      <c r="BJ819" s="133"/>
      <c r="BK819" s="35"/>
      <c r="BL819" s="266"/>
      <c r="BM819" s="35"/>
      <c r="BN819" s="35"/>
      <c r="BO819" s="35"/>
      <c r="BP819" s="35"/>
      <c r="BQ819" s="35"/>
      <c r="BR819" s="35"/>
      <c r="BS819" s="35"/>
      <c r="BT819" s="35"/>
      <c r="BU819" s="35"/>
      <c r="BV819" s="35"/>
      <c r="BW819" s="35"/>
      <c r="BX819" s="35"/>
      <c r="BY819" s="35"/>
      <c r="BZ819" s="287"/>
      <c r="CA819" s="35"/>
      <c r="CB819" s="35"/>
      <c r="CC819" s="35"/>
      <c r="CD819" s="35"/>
      <c r="CE819" s="35"/>
      <c r="CF819" s="35"/>
      <c r="CG819" s="35"/>
      <c r="CH819" s="35"/>
      <c r="CI819" s="35"/>
      <c r="CJ819" s="35"/>
      <c r="CK819" s="35"/>
      <c r="CL819" s="35"/>
      <c r="CM819" s="35"/>
      <c r="CN819" s="35"/>
      <c r="CO819" s="35"/>
      <c r="CP819" s="35"/>
      <c r="CQ819" s="35"/>
      <c r="CR819" s="35"/>
      <c r="CS819" s="35"/>
      <c r="CT819" s="35"/>
      <c r="CU819" s="35"/>
      <c r="CV819" s="35"/>
      <c r="CW819" s="35"/>
      <c r="CX819" s="35"/>
      <c r="CY819" s="35"/>
      <c r="CZ819" s="35"/>
      <c r="DA819" s="35"/>
      <c r="DB819" s="35"/>
      <c r="DC819" s="35"/>
      <c r="DD819" s="35"/>
      <c r="DE819" s="35"/>
      <c r="DF819" s="35"/>
      <c r="DG819" s="35"/>
      <c r="DH819" s="35"/>
      <c r="DI819" s="35"/>
      <c r="DJ819" s="35"/>
      <c r="DK819" s="35"/>
      <c r="DL819" s="35"/>
      <c r="DM819" s="35"/>
      <c r="DN819" s="35"/>
      <c r="DO819" s="35"/>
      <c r="DP819" s="35"/>
      <c r="DQ819" s="35"/>
      <c r="DR819" s="35"/>
      <c r="DS819" s="35"/>
      <c r="DT819" s="35"/>
      <c r="DU819" s="35"/>
      <c r="DV819" s="35"/>
      <c r="DW819" s="35"/>
      <c r="DX819" s="35"/>
      <c r="DY819" s="35"/>
      <c r="DZ819" s="35"/>
      <c r="EA819" s="35"/>
      <c r="EB819" s="35"/>
      <c r="EC819" s="35"/>
      <c r="ED819" s="35"/>
      <c r="EE819" s="35"/>
      <c r="EF819" s="35"/>
      <c r="EG819" s="35"/>
      <c r="EH819" s="35"/>
      <c r="EI819" s="35"/>
      <c r="EJ819" s="35"/>
      <c r="EK819" s="35"/>
      <c r="EL819" s="35"/>
      <c r="ET819" s="20" t="s">
        <v>1224</v>
      </c>
      <c r="EU819" s="20" t="s">
        <v>1222</v>
      </c>
    </row>
    <row r="820" spans="1:151" ht="12" hidden="1" customHeight="1">
      <c r="A820" s="35"/>
      <c r="B820" s="47"/>
      <c r="C820" s="35"/>
      <c r="D820" s="47"/>
      <c r="E820" s="47"/>
      <c r="F820" s="47"/>
      <c r="G820" s="47"/>
      <c r="H820" s="47"/>
      <c r="I820" s="47"/>
      <c r="J820" s="47"/>
      <c r="K820" s="47"/>
      <c r="L820" s="47"/>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133"/>
      <c r="BJ820" s="133"/>
      <c r="BK820" s="35"/>
      <c r="BL820" s="266"/>
      <c r="BM820" s="35"/>
      <c r="BN820" s="35"/>
      <c r="BO820" s="35"/>
      <c r="BP820" s="35"/>
      <c r="BQ820" s="35"/>
      <c r="BR820" s="35"/>
      <c r="BS820" s="35"/>
      <c r="BT820" s="35"/>
      <c r="BU820" s="35"/>
      <c r="BV820" s="35"/>
      <c r="BW820" s="35"/>
      <c r="BX820" s="35"/>
      <c r="BY820" s="35"/>
      <c r="BZ820" s="287"/>
      <c r="CA820" s="35"/>
      <c r="CB820" s="35"/>
      <c r="CC820" s="35"/>
      <c r="CD820" s="35"/>
      <c r="CE820" s="35"/>
      <c r="CF820" s="35"/>
      <c r="CG820" s="35"/>
      <c r="CH820" s="35"/>
      <c r="CI820" s="35"/>
      <c r="CJ820" s="35"/>
      <c r="CK820" s="35"/>
      <c r="CL820" s="35"/>
      <c r="CM820" s="35"/>
      <c r="CN820" s="35"/>
      <c r="CO820" s="35"/>
      <c r="CP820" s="35"/>
      <c r="CQ820" s="35"/>
      <c r="CR820" s="35"/>
      <c r="CS820" s="35"/>
      <c r="CT820" s="35"/>
      <c r="CU820" s="35"/>
      <c r="CV820" s="35"/>
      <c r="CW820" s="35"/>
      <c r="CX820" s="35"/>
      <c r="CY820" s="35"/>
      <c r="CZ820" s="35"/>
      <c r="DA820" s="35"/>
      <c r="DB820" s="35"/>
      <c r="DC820" s="35"/>
      <c r="DD820" s="35"/>
      <c r="DE820" s="35"/>
      <c r="DF820" s="35"/>
      <c r="DG820" s="35"/>
      <c r="DH820" s="35"/>
      <c r="DI820" s="35"/>
      <c r="DJ820" s="35"/>
      <c r="DK820" s="35"/>
      <c r="DL820" s="35"/>
      <c r="DM820" s="35"/>
      <c r="DN820" s="35"/>
      <c r="DO820" s="35"/>
      <c r="DP820" s="35"/>
      <c r="DQ820" s="35"/>
      <c r="DR820" s="35"/>
      <c r="DS820" s="35"/>
      <c r="DT820" s="35"/>
      <c r="DU820" s="35"/>
      <c r="DV820" s="35"/>
      <c r="DW820" s="35"/>
      <c r="DX820" s="35"/>
      <c r="DY820" s="35"/>
      <c r="DZ820" s="35"/>
      <c r="EA820" s="35"/>
      <c r="EB820" s="35"/>
      <c r="EC820" s="35"/>
      <c r="ED820" s="35"/>
      <c r="EE820" s="35"/>
      <c r="EF820" s="35"/>
      <c r="EG820" s="35"/>
      <c r="EH820" s="35"/>
      <c r="EI820" s="35"/>
      <c r="EJ820" s="35"/>
      <c r="EK820" s="35"/>
      <c r="EL820" s="35"/>
      <c r="ET820" s="20" t="s">
        <v>1225</v>
      </c>
      <c r="EU820" s="20" t="s">
        <v>1223</v>
      </c>
    </row>
    <row r="821" spans="1:151" ht="12" hidden="1" customHeight="1">
      <c r="A821" s="35"/>
      <c r="B821" s="47"/>
      <c r="C821" s="35"/>
      <c r="D821" s="47"/>
      <c r="E821" s="47"/>
      <c r="F821" s="47"/>
      <c r="G821" s="47"/>
      <c r="H821" s="47"/>
      <c r="I821" s="47"/>
      <c r="J821" s="47"/>
      <c r="K821" s="47"/>
      <c r="L821" s="47"/>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133"/>
      <c r="BJ821" s="133"/>
      <c r="BK821" s="35"/>
      <c r="BL821" s="266"/>
      <c r="BM821" s="35"/>
      <c r="BN821" s="35"/>
      <c r="BO821" s="35"/>
      <c r="BP821" s="35"/>
      <c r="BQ821" s="35"/>
      <c r="BR821" s="35"/>
      <c r="BS821" s="35"/>
      <c r="BT821" s="35"/>
      <c r="BU821" s="35"/>
      <c r="BV821" s="35"/>
      <c r="BW821" s="35"/>
      <c r="BX821" s="35"/>
      <c r="BY821" s="35"/>
      <c r="BZ821" s="287"/>
      <c r="CA821" s="35"/>
      <c r="CB821" s="35"/>
      <c r="CC821" s="35"/>
      <c r="CD821" s="35"/>
      <c r="CE821" s="35"/>
      <c r="CF821" s="35"/>
      <c r="CG821" s="35"/>
      <c r="CH821" s="35"/>
      <c r="CI821" s="35"/>
      <c r="CJ821" s="35"/>
      <c r="CK821" s="35"/>
      <c r="CL821" s="35"/>
      <c r="CM821" s="35"/>
      <c r="CN821" s="35"/>
      <c r="CO821" s="35"/>
      <c r="CP821" s="35"/>
      <c r="CQ821" s="35"/>
      <c r="CR821" s="35"/>
      <c r="CS821" s="35"/>
      <c r="CT821" s="35"/>
      <c r="CU821" s="35"/>
      <c r="CV821" s="35"/>
      <c r="CW821" s="35"/>
      <c r="CX821" s="35"/>
      <c r="CY821" s="35"/>
      <c r="CZ821" s="35"/>
      <c r="DA821" s="35"/>
      <c r="DB821" s="35"/>
      <c r="DC821" s="35"/>
      <c r="DD821" s="35"/>
      <c r="DE821" s="35"/>
      <c r="DF821" s="35"/>
      <c r="DG821" s="35"/>
      <c r="DH821" s="35"/>
      <c r="DI821" s="35"/>
      <c r="DJ821" s="35"/>
      <c r="DK821" s="35"/>
      <c r="DL821" s="35"/>
      <c r="DM821" s="35"/>
      <c r="DN821" s="35"/>
      <c r="DO821" s="35"/>
      <c r="DP821" s="35"/>
      <c r="DQ821" s="35"/>
      <c r="DR821" s="35"/>
      <c r="DS821" s="35"/>
      <c r="DT821" s="35"/>
      <c r="DU821" s="35"/>
      <c r="DV821" s="35"/>
      <c r="DW821" s="35"/>
      <c r="DX821" s="35"/>
      <c r="DY821" s="35"/>
      <c r="DZ821" s="35"/>
      <c r="EA821" s="35"/>
      <c r="EB821" s="35"/>
      <c r="EC821" s="35"/>
      <c r="ED821" s="35"/>
      <c r="EE821" s="35"/>
      <c r="EF821" s="35"/>
      <c r="EG821" s="35"/>
      <c r="EH821" s="35"/>
      <c r="EI821" s="35"/>
      <c r="EJ821" s="35"/>
      <c r="EK821" s="35"/>
      <c r="EL821" s="35"/>
      <c r="ET821" s="20" t="s">
        <v>1226</v>
      </c>
      <c r="EU821" s="20" t="s">
        <v>1224</v>
      </c>
    </row>
    <row r="822" spans="1:151" ht="12" hidden="1" customHeight="1">
      <c r="A822" s="35"/>
      <c r="B822" s="47"/>
      <c r="C822" s="35"/>
      <c r="D822" s="47"/>
      <c r="E822" s="47"/>
      <c r="F822" s="47"/>
      <c r="G822" s="47"/>
      <c r="H822" s="47"/>
      <c r="I822" s="47"/>
      <c r="J822" s="47"/>
      <c r="K822" s="47"/>
      <c r="L822" s="47"/>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133"/>
      <c r="BJ822" s="133"/>
      <c r="BK822" s="35"/>
      <c r="BL822" s="266"/>
      <c r="BM822" s="35"/>
      <c r="BN822" s="35"/>
      <c r="BO822" s="35"/>
      <c r="BP822" s="35"/>
      <c r="BQ822" s="35"/>
      <c r="BR822" s="35"/>
      <c r="BS822" s="35"/>
      <c r="BT822" s="35"/>
      <c r="BU822" s="35"/>
      <c r="BV822" s="35"/>
      <c r="BW822" s="35"/>
      <c r="BX822" s="35"/>
      <c r="BY822" s="35"/>
      <c r="BZ822" s="287"/>
      <c r="CA822" s="35"/>
      <c r="CB822" s="35"/>
      <c r="CC822" s="35"/>
      <c r="CD822" s="35"/>
      <c r="CE822" s="35"/>
      <c r="CF822" s="35"/>
      <c r="CG822" s="35"/>
      <c r="CH822" s="35"/>
      <c r="CI822" s="35"/>
      <c r="CJ822" s="35"/>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c r="DO822" s="35"/>
      <c r="DP822" s="35"/>
      <c r="DQ822" s="35"/>
      <c r="DR822" s="35"/>
      <c r="DS822" s="35"/>
      <c r="DT822" s="35"/>
      <c r="DU822" s="35"/>
      <c r="DV822" s="35"/>
      <c r="DW822" s="35"/>
      <c r="DX822" s="35"/>
      <c r="DY822" s="35"/>
      <c r="DZ822" s="35"/>
      <c r="EA822" s="35"/>
      <c r="EB822" s="35"/>
      <c r="EC822" s="35"/>
      <c r="ED822" s="35"/>
      <c r="EE822" s="35"/>
      <c r="EF822" s="35"/>
      <c r="EG822" s="35"/>
      <c r="EH822" s="35"/>
      <c r="EI822" s="35"/>
      <c r="EJ822" s="35"/>
      <c r="EK822" s="35"/>
      <c r="EL822" s="35"/>
      <c r="ET822" s="20" t="s">
        <v>1227</v>
      </c>
      <c r="EU822" s="20" t="s">
        <v>1225</v>
      </c>
    </row>
    <row r="823" spans="1:151" ht="12" hidden="1" customHeight="1">
      <c r="A823" s="35"/>
      <c r="B823" s="47"/>
      <c r="C823" s="35"/>
      <c r="D823" s="47"/>
      <c r="E823" s="47"/>
      <c r="F823" s="47"/>
      <c r="G823" s="47"/>
      <c r="H823" s="47"/>
      <c r="I823" s="47"/>
      <c r="J823" s="47"/>
      <c r="K823" s="47"/>
      <c r="L823" s="47"/>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133"/>
      <c r="BJ823" s="133"/>
      <c r="BK823" s="35"/>
      <c r="BL823" s="266"/>
      <c r="BM823" s="35"/>
      <c r="BN823" s="35"/>
      <c r="BO823" s="35"/>
      <c r="BP823" s="35"/>
      <c r="BQ823" s="35"/>
      <c r="BR823" s="35"/>
      <c r="BS823" s="35"/>
      <c r="BT823" s="35"/>
      <c r="BU823" s="35"/>
      <c r="BV823" s="35"/>
      <c r="BW823" s="35"/>
      <c r="BX823" s="35"/>
      <c r="BY823" s="35"/>
      <c r="BZ823" s="287"/>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c r="DO823" s="35"/>
      <c r="DP823" s="35"/>
      <c r="DQ823" s="35"/>
      <c r="DR823" s="35"/>
      <c r="DS823" s="35"/>
      <c r="DT823" s="35"/>
      <c r="DU823" s="35"/>
      <c r="DV823" s="35"/>
      <c r="DW823" s="35"/>
      <c r="DX823" s="35"/>
      <c r="DY823" s="35"/>
      <c r="DZ823" s="35"/>
      <c r="EA823" s="35"/>
      <c r="EB823" s="35"/>
      <c r="EC823" s="35"/>
      <c r="ED823" s="35"/>
      <c r="EE823" s="35"/>
      <c r="EF823" s="35"/>
      <c r="EG823" s="35"/>
      <c r="EH823" s="35"/>
      <c r="EI823" s="35"/>
      <c r="EJ823" s="35"/>
      <c r="EK823" s="35"/>
      <c r="EL823" s="35"/>
      <c r="ET823" s="20" t="s">
        <v>1228</v>
      </c>
      <c r="EU823" s="20" t="s">
        <v>1226</v>
      </c>
    </row>
    <row r="824" spans="1:151" ht="12" hidden="1" customHeight="1">
      <c r="A824" s="35"/>
      <c r="B824" s="47"/>
      <c r="C824" s="35"/>
      <c r="D824" s="47"/>
      <c r="E824" s="47"/>
      <c r="F824" s="47"/>
      <c r="G824" s="47"/>
      <c r="H824" s="47"/>
      <c r="I824" s="47"/>
      <c r="J824" s="47"/>
      <c r="K824" s="47"/>
      <c r="L824" s="47"/>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133"/>
      <c r="BJ824" s="133"/>
      <c r="BK824" s="35"/>
      <c r="BL824" s="266"/>
      <c r="BM824" s="35"/>
      <c r="BN824" s="35"/>
      <c r="BO824" s="35"/>
      <c r="BP824" s="35"/>
      <c r="BQ824" s="35"/>
      <c r="BR824" s="35"/>
      <c r="BS824" s="35"/>
      <c r="BT824" s="35"/>
      <c r="BU824" s="35"/>
      <c r="BV824" s="35"/>
      <c r="BW824" s="35"/>
      <c r="BX824" s="35"/>
      <c r="BY824" s="35"/>
      <c r="BZ824" s="287"/>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T824" s="20" t="s">
        <v>1229</v>
      </c>
      <c r="EU824" s="20" t="s">
        <v>1227</v>
      </c>
    </row>
    <row r="825" spans="1:151" ht="12" hidden="1" customHeight="1">
      <c r="A825" s="35"/>
      <c r="B825" s="47"/>
      <c r="C825" s="35"/>
      <c r="D825" s="47"/>
      <c r="E825" s="47"/>
      <c r="F825" s="47"/>
      <c r="G825" s="47"/>
      <c r="H825" s="47"/>
      <c r="I825" s="47"/>
      <c r="J825" s="47"/>
      <c r="K825" s="47"/>
      <c r="L825" s="47"/>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133"/>
      <c r="BJ825" s="133"/>
      <c r="BK825" s="35"/>
      <c r="BL825" s="266"/>
      <c r="BM825" s="35"/>
      <c r="BN825" s="35"/>
      <c r="BO825" s="35"/>
      <c r="BP825" s="35"/>
      <c r="BQ825" s="35"/>
      <c r="BR825" s="35"/>
      <c r="BS825" s="35"/>
      <c r="BT825" s="35"/>
      <c r="BU825" s="35"/>
      <c r="BV825" s="35"/>
      <c r="BW825" s="35"/>
      <c r="BX825" s="35"/>
      <c r="BY825" s="35"/>
      <c r="BZ825" s="287"/>
      <c r="CA825" s="35"/>
      <c r="CB825" s="35"/>
      <c r="CC825" s="35"/>
      <c r="CD825" s="35"/>
      <c r="CE825" s="35"/>
      <c r="CF825" s="35"/>
      <c r="CG825" s="35"/>
      <c r="CH825" s="35"/>
      <c r="CI825" s="35"/>
      <c r="CJ825" s="35"/>
      <c r="CK825" s="35"/>
      <c r="CL825" s="35"/>
      <c r="CM825" s="35"/>
      <c r="CN825" s="35"/>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c r="DO825" s="35"/>
      <c r="DP825" s="35"/>
      <c r="DQ825" s="35"/>
      <c r="DR825" s="35"/>
      <c r="DS825" s="35"/>
      <c r="DT825" s="35"/>
      <c r="DU825" s="35"/>
      <c r="DV825" s="35"/>
      <c r="DW825" s="35"/>
      <c r="DX825" s="35"/>
      <c r="DY825" s="35"/>
      <c r="DZ825" s="35"/>
      <c r="EA825" s="35"/>
      <c r="EB825" s="35"/>
      <c r="EC825" s="35"/>
      <c r="ED825" s="35"/>
      <c r="EE825" s="35"/>
      <c r="EF825" s="35"/>
      <c r="EG825" s="35"/>
      <c r="EH825" s="35"/>
      <c r="EI825" s="35"/>
      <c r="EJ825" s="35"/>
      <c r="EK825" s="35"/>
      <c r="EL825" s="35"/>
      <c r="ET825" s="20" t="s">
        <v>1230</v>
      </c>
      <c r="EU825" s="20" t="s">
        <v>1228</v>
      </c>
    </row>
    <row r="826" spans="1:151" ht="12" hidden="1" customHeight="1">
      <c r="A826" s="35"/>
      <c r="B826" s="47"/>
      <c r="C826" s="35"/>
      <c r="D826" s="47"/>
      <c r="E826" s="47"/>
      <c r="F826" s="47"/>
      <c r="G826" s="47"/>
      <c r="H826" s="47"/>
      <c r="I826" s="47"/>
      <c r="J826" s="47"/>
      <c r="K826" s="47"/>
      <c r="L826" s="47"/>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133"/>
      <c r="BJ826" s="133"/>
      <c r="BK826" s="35"/>
      <c r="BL826" s="266"/>
      <c r="BM826" s="35"/>
      <c r="BN826" s="35"/>
      <c r="BO826" s="35"/>
      <c r="BP826" s="35"/>
      <c r="BQ826" s="35"/>
      <c r="BR826" s="35"/>
      <c r="BS826" s="35"/>
      <c r="BT826" s="35"/>
      <c r="BU826" s="35"/>
      <c r="BV826" s="35"/>
      <c r="BW826" s="35"/>
      <c r="BX826" s="35"/>
      <c r="BY826" s="35"/>
      <c r="BZ826" s="287"/>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c r="DO826" s="35"/>
      <c r="DP826" s="35"/>
      <c r="DQ826" s="35"/>
      <c r="DR826" s="35"/>
      <c r="DS826" s="35"/>
      <c r="DT826" s="35"/>
      <c r="DU826" s="35"/>
      <c r="DV826" s="35"/>
      <c r="DW826" s="35"/>
      <c r="DX826" s="35"/>
      <c r="DY826" s="35"/>
      <c r="DZ826" s="35"/>
      <c r="EA826" s="35"/>
      <c r="EB826" s="35"/>
      <c r="EC826" s="35"/>
      <c r="ED826" s="35"/>
      <c r="EE826" s="35"/>
      <c r="EF826" s="35"/>
      <c r="EG826" s="35"/>
      <c r="EH826" s="35"/>
      <c r="EI826" s="35"/>
      <c r="EJ826" s="35"/>
      <c r="EK826" s="35"/>
      <c r="EL826" s="35"/>
      <c r="ET826" s="20" t="s">
        <v>1231</v>
      </c>
      <c r="EU826" s="20" t="s">
        <v>1229</v>
      </c>
    </row>
    <row r="827" spans="1:151" ht="12" hidden="1" customHeight="1">
      <c r="A827" s="35"/>
      <c r="B827" s="47"/>
      <c r="C827" s="35"/>
      <c r="D827" s="47"/>
      <c r="E827" s="47"/>
      <c r="F827" s="47"/>
      <c r="G827" s="47"/>
      <c r="H827" s="47"/>
      <c r="I827" s="47"/>
      <c r="J827" s="47"/>
      <c r="K827" s="47"/>
      <c r="L827" s="47"/>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133"/>
      <c r="BJ827" s="133"/>
      <c r="BK827" s="35"/>
      <c r="BL827" s="266"/>
      <c r="BM827" s="35"/>
      <c r="BN827" s="35"/>
      <c r="BO827" s="35"/>
      <c r="BP827" s="35"/>
      <c r="BQ827" s="35"/>
      <c r="BR827" s="35"/>
      <c r="BS827" s="35"/>
      <c r="BT827" s="35"/>
      <c r="BU827" s="35"/>
      <c r="BV827" s="35"/>
      <c r="BW827" s="35"/>
      <c r="BX827" s="35"/>
      <c r="BY827" s="35"/>
      <c r="BZ827" s="287"/>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c r="DO827" s="35"/>
      <c r="DP827" s="35"/>
      <c r="DQ827" s="35"/>
      <c r="DR827" s="35"/>
      <c r="DS827" s="35"/>
      <c r="DT827" s="35"/>
      <c r="DU827" s="35"/>
      <c r="DV827" s="35"/>
      <c r="DW827" s="35"/>
      <c r="DX827" s="35"/>
      <c r="DY827" s="35"/>
      <c r="DZ827" s="35"/>
      <c r="EA827" s="35"/>
      <c r="EB827" s="35"/>
      <c r="EC827" s="35"/>
      <c r="ED827" s="35"/>
      <c r="EE827" s="35"/>
      <c r="EF827" s="35"/>
      <c r="EG827" s="35"/>
      <c r="EH827" s="35"/>
      <c r="EI827" s="35"/>
      <c r="EJ827" s="35"/>
      <c r="EK827" s="35"/>
      <c r="EL827" s="35"/>
      <c r="ET827" s="20" t="s">
        <v>1232</v>
      </c>
      <c r="EU827" s="20" t="s">
        <v>1230</v>
      </c>
    </row>
    <row r="828" spans="1:151" ht="12" hidden="1" customHeight="1">
      <c r="A828" s="35"/>
      <c r="B828" s="47"/>
      <c r="C828" s="35"/>
      <c r="D828" s="47"/>
      <c r="E828" s="47"/>
      <c r="F828" s="47"/>
      <c r="G828" s="47"/>
      <c r="H828" s="47"/>
      <c r="I828" s="47"/>
      <c r="J828" s="47"/>
      <c r="K828" s="47"/>
      <c r="L828" s="47"/>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133"/>
      <c r="BJ828" s="133"/>
      <c r="BK828" s="35"/>
      <c r="BL828" s="266"/>
      <c r="BM828" s="35"/>
      <c r="BN828" s="35"/>
      <c r="BO828" s="35"/>
      <c r="BP828" s="35"/>
      <c r="BQ828" s="35"/>
      <c r="BR828" s="35"/>
      <c r="BS828" s="35"/>
      <c r="BT828" s="35"/>
      <c r="BU828" s="35"/>
      <c r="BV828" s="35"/>
      <c r="BW828" s="35"/>
      <c r="BX828" s="35"/>
      <c r="BY828" s="35"/>
      <c r="BZ828" s="287"/>
      <c r="CA828" s="35"/>
      <c r="CB828" s="35"/>
      <c r="CC828" s="35"/>
      <c r="CD828" s="35"/>
      <c r="CE828" s="35"/>
      <c r="CF828" s="35"/>
      <c r="CG828" s="35"/>
      <c r="CH828" s="35"/>
      <c r="CI828" s="35"/>
      <c r="CJ828" s="35"/>
      <c r="CK828" s="35"/>
      <c r="CL828" s="35"/>
      <c r="CM828" s="35"/>
      <c r="CN828" s="35"/>
      <c r="CO828" s="35"/>
      <c r="CP828" s="35"/>
      <c r="CQ828" s="35"/>
      <c r="CR828" s="35"/>
      <c r="CS828" s="35"/>
      <c r="CT828" s="35"/>
      <c r="CU828" s="35"/>
      <c r="CV828" s="35"/>
      <c r="CW828" s="35"/>
      <c r="CX828" s="35"/>
      <c r="CY828" s="35"/>
      <c r="CZ828" s="35"/>
      <c r="DA828" s="35"/>
      <c r="DB828" s="35"/>
      <c r="DC828" s="35"/>
      <c r="DD828" s="35"/>
      <c r="DE828" s="35"/>
      <c r="DF828" s="35"/>
      <c r="DG828" s="35"/>
      <c r="DH828" s="35"/>
      <c r="DI828" s="35"/>
      <c r="DJ828" s="35"/>
      <c r="DK828" s="35"/>
      <c r="DL828" s="35"/>
      <c r="DM828" s="35"/>
      <c r="DN828" s="35"/>
      <c r="DO828" s="35"/>
      <c r="DP828" s="35"/>
      <c r="DQ828" s="35"/>
      <c r="DR828" s="35"/>
      <c r="DS828" s="35"/>
      <c r="DT828" s="35"/>
      <c r="DU828" s="35"/>
      <c r="DV828" s="35"/>
      <c r="DW828" s="35"/>
      <c r="DX828" s="35"/>
      <c r="DY828" s="35"/>
      <c r="DZ828" s="35"/>
      <c r="EA828" s="35"/>
      <c r="EB828" s="35"/>
      <c r="EC828" s="35"/>
      <c r="ED828" s="35"/>
      <c r="EE828" s="35"/>
      <c r="EF828" s="35"/>
      <c r="EG828" s="35"/>
      <c r="EH828" s="35"/>
      <c r="EI828" s="35"/>
      <c r="EJ828" s="35"/>
      <c r="EK828" s="35"/>
      <c r="EL828" s="35"/>
      <c r="ET828" s="20" t="s">
        <v>1233</v>
      </c>
      <c r="EU828" s="20" t="s">
        <v>1231</v>
      </c>
    </row>
    <row r="829" spans="1:151" ht="12" hidden="1" customHeight="1">
      <c r="A829" s="35"/>
      <c r="B829" s="47"/>
      <c r="C829" s="35"/>
      <c r="D829" s="47"/>
      <c r="E829" s="47"/>
      <c r="F829" s="47"/>
      <c r="G829" s="47"/>
      <c r="H829" s="47"/>
      <c r="I829" s="47"/>
      <c r="J829" s="47"/>
      <c r="K829" s="47"/>
      <c r="L829" s="47"/>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133"/>
      <c r="BJ829" s="133"/>
      <c r="BK829" s="35"/>
      <c r="BL829" s="266"/>
      <c r="BM829" s="35"/>
      <c r="BN829" s="35"/>
      <c r="BO829" s="35"/>
      <c r="BP829" s="35"/>
      <c r="BQ829" s="35"/>
      <c r="BR829" s="35"/>
      <c r="BS829" s="35"/>
      <c r="BT829" s="35"/>
      <c r="BU829" s="35"/>
      <c r="BV829" s="35"/>
      <c r="BW829" s="35"/>
      <c r="BX829" s="35"/>
      <c r="BY829" s="35"/>
      <c r="BZ829" s="287"/>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c r="DO829" s="35"/>
      <c r="DP829" s="35"/>
      <c r="DQ829" s="35"/>
      <c r="DR829" s="35"/>
      <c r="DS829" s="35"/>
      <c r="DT829" s="35"/>
      <c r="DU829" s="35"/>
      <c r="DV829" s="35"/>
      <c r="DW829" s="35"/>
      <c r="DX829" s="35"/>
      <c r="DY829" s="35"/>
      <c r="DZ829" s="35"/>
      <c r="EA829" s="35"/>
      <c r="EB829" s="35"/>
      <c r="EC829" s="35"/>
      <c r="ED829" s="35"/>
      <c r="EE829" s="35"/>
      <c r="EF829" s="35"/>
      <c r="EG829" s="35"/>
      <c r="EH829" s="35"/>
      <c r="EI829" s="35"/>
      <c r="EJ829" s="35"/>
      <c r="EK829" s="35"/>
      <c r="EL829" s="35"/>
      <c r="ET829" s="20" t="s">
        <v>1234</v>
      </c>
      <c r="EU829" s="20" t="s">
        <v>1232</v>
      </c>
    </row>
    <row r="830" spans="1:151" ht="12" hidden="1" customHeight="1">
      <c r="A830" s="35"/>
      <c r="B830" s="47"/>
      <c r="C830" s="35"/>
      <c r="D830" s="47"/>
      <c r="E830" s="47"/>
      <c r="F830" s="47"/>
      <c r="G830" s="47"/>
      <c r="H830" s="47"/>
      <c r="I830" s="47"/>
      <c r="J830" s="47"/>
      <c r="K830" s="47"/>
      <c r="L830" s="47"/>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133"/>
      <c r="BJ830" s="133"/>
      <c r="BK830" s="35"/>
      <c r="BL830" s="266"/>
      <c r="BM830" s="35"/>
      <c r="BN830" s="35"/>
      <c r="BO830" s="35"/>
      <c r="BP830" s="35"/>
      <c r="BQ830" s="35"/>
      <c r="BR830" s="35"/>
      <c r="BS830" s="35"/>
      <c r="BT830" s="35"/>
      <c r="BU830" s="35"/>
      <c r="BV830" s="35"/>
      <c r="BW830" s="35"/>
      <c r="BX830" s="35"/>
      <c r="BY830" s="35"/>
      <c r="BZ830" s="287"/>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c r="DA830" s="35"/>
      <c r="DB830" s="35"/>
      <c r="DC830" s="35"/>
      <c r="DD830" s="35"/>
      <c r="DE830" s="35"/>
      <c r="DF830" s="35"/>
      <c r="DG830" s="35"/>
      <c r="DH830" s="35"/>
      <c r="DI830" s="35"/>
      <c r="DJ830" s="35"/>
      <c r="DK830" s="35"/>
      <c r="DL830" s="35"/>
      <c r="DM830" s="35"/>
      <c r="DN830" s="35"/>
      <c r="DO830" s="35"/>
      <c r="DP830" s="35"/>
      <c r="DQ830" s="35"/>
      <c r="DR830" s="35"/>
      <c r="DS830" s="35"/>
      <c r="DT830" s="35"/>
      <c r="DU830" s="35"/>
      <c r="DV830" s="35"/>
      <c r="DW830" s="35"/>
      <c r="DX830" s="35"/>
      <c r="DY830" s="35"/>
      <c r="DZ830" s="35"/>
      <c r="EA830" s="35"/>
      <c r="EB830" s="35"/>
      <c r="EC830" s="35"/>
      <c r="ED830" s="35"/>
      <c r="EE830" s="35"/>
      <c r="EF830" s="35"/>
      <c r="EG830" s="35"/>
      <c r="EH830" s="35"/>
      <c r="EI830" s="35"/>
      <c r="EJ830" s="35"/>
      <c r="EK830" s="35"/>
      <c r="EL830" s="35"/>
      <c r="ET830" s="20" t="s">
        <v>1235</v>
      </c>
      <c r="EU830" s="20" t="s">
        <v>1233</v>
      </c>
    </row>
    <row r="831" spans="1:151" ht="12" hidden="1" customHeight="1">
      <c r="A831" s="35"/>
      <c r="B831" s="47"/>
      <c r="C831" s="35"/>
      <c r="D831" s="47"/>
      <c r="E831" s="47"/>
      <c r="F831" s="47"/>
      <c r="G831" s="47"/>
      <c r="H831" s="47"/>
      <c r="I831" s="47"/>
      <c r="J831" s="47"/>
      <c r="K831" s="47"/>
      <c r="L831" s="47"/>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133"/>
      <c r="BJ831" s="133"/>
      <c r="BK831" s="35"/>
      <c r="BL831" s="266"/>
      <c r="BM831" s="35"/>
      <c r="BN831" s="35"/>
      <c r="BO831" s="35"/>
      <c r="BP831" s="35"/>
      <c r="BQ831" s="35"/>
      <c r="BR831" s="35"/>
      <c r="BS831" s="35"/>
      <c r="BT831" s="35"/>
      <c r="BU831" s="35"/>
      <c r="BV831" s="35"/>
      <c r="BW831" s="35"/>
      <c r="BX831" s="35"/>
      <c r="BY831" s="35"/>
      <c r="BZ831" s="287"/>
      <c r="CA831" s="35"/>
      <c r="CB831" s="35"/>
      <c r="CC831" s="35"/>
      <c r="CD831" s="35"/>
      <c r="CE831" s="35"/>
      <c r="CF831" s="35"/>
      <c r="CG831" s="35"/>
      <c r="CH831" s="35"/>
      <c r="CI831" s="35"/>
      <c r="CJ831" s="35"/>
      <c r="CK831" s="35"/>
      <c r="CL831" s="35"/>
      <c r="CM831" s="35"/>
      <c r="CN831" s="35"/>
      <c r="CO831" s="35"/>
      <c r="CP831" s="35"/>
      <c r="CQ831" s="35"/>
      <c r="CR831" s="35"/>
      <c r="CS831" s="35"/>
      <c r="CT831" s="35"/>
      <c r="CU831" s="35"/>
      <c r="CV831" s="35"/>
      <c r="CW831" s="35"/>
      <c r="CX831" s="35"/>
      <c r="CY831" s="35"/>
      <c r="CZ831" s="35"/>
      <c r="DA831" s="35"/>
      <c r="DB831" s="35"/>
      <c r="DC831" s="35"/>
      <c r="DD831" s="35"/>
      <c r="DE831" s="35"/>
      <c r="DF831" s="35"/>
      <c r="DG831" s="35"/>
      <c r="DH831" s="35"/>
      <c r="DI831" s="35"/>
      <c r="DJ831" s="35"/>
      <c r="DK831" s="35"/>
      <c r="DL831" s="35"/>
      <c r="DM831" s="35"/>
      <c r="DN831" s="35"/>
      <c r="DO831" s="35"/>
      <c r="DP831" s="35"/>
      <c r="DQ831" s="35"/>
      <c r="DR831" s="35"/>
      <c r="DS831" s="35"/>
      <c r="DT831" s="35"/>
      <c r="DU831" s="35"/>
      <c r="DV831" s="35"/>
      <c r="DW831" s="35"/>
      <c r="DX831" s="35"/>
      <c r="DY831" s="35"/>
      <c r="DZ831" s="35"/>
      <c r="EA831" s="35"/>
      <c r="EB831" s="35"/>
      <c r="EC831" s="35"/>
      <c r="ED831" s="35"/>
      <c r="EE831" s="35"/>
      <c r="EF831" s="35"/>
      <c r="EG831" s="35"/>
      <c r="EH831" s="35"/>
      <c r="EI831" s="35"/>
      <c r="EJ831" s="35"/>
      <c r="EK831" s="35"/>
      <c r="EL831" s="35"/>
      <c r="ET831" s="20" t="s">
        <v>1236</v>
      </c>
      <c r="EU831" s="20" t="s">
        <v>1234</v>
      </c>
    </row>
    <row r="832" spans="1:151" ht="12" hidden="1" customHeight="1">
      <c r="A832" s="35"/>
      <c r="B832" s="47"/>
      <c r="C832" s="35"/>
      <c r="D832" s="47"/>
      <c r="E832" s="47"/>
      <c r="F832" s="47"/>
      <c r="G832" s="47"/>
      <c r="H832" s="47"/>
      <c r="I832" s="47"/>
      <c r="J832" s="47"/>
      <c r="K832" s="47"/>
      <c r="L832" s="47"/>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133"/>
      <c r="BJ832" s="133"/>
      <c r="BK832" s="35"/>
      <c r="BL832" s="266"/>
      <c r="BM832" s="35"/>
      <c r="BN832" s="35"/>
      <c r="BO832" s="35"/>
      <c r="BP832" s="35"/>
      <c r="BQ832" s="35"/>
      <c r="BR832" s="35"/>
      <c r="BS832" s="35"/>
      <c r="BT832" s="35"/>
      <c r="BU832" s="35"/>
      <c r="BV832" s="35"/>
      <c r="BW832" s="35"/>
      <c r="BX832" s="35"/>
      <c r="BY832" s="35"/>
      <c r="BZ832" s="287"/>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35"/>
      <c r="EE832" s="35"/>
      <c r="EF832" s="35"/>
      <c r="EG832" s="35"/>
      <c r="EH832" s="35"/>
      <c r="EI832" s="35"/>
      <c r="EJ832" s="35"/>
      <c r="EK832" s="35"/>
      <c r="EL832" s="35"/>
      <c r="ET832" s="20" t="s">
        <v>1237</v>
      </c>
      <c r="EU832" s="20" t="s">
        <v>1235</v>
      </c>
    </row>
    <row r="833" spans="1:151" ht="12" hidden="1" customHeight="1">
      <c r="A833" s="35"/>
      <c r="B833" s="47"/>
      <c r="C833" s="35"/>
      <c r="D833" s="47"/>
      <c r="E833" s="47"/>
      <c r="F833" s="47"/>
      <c r="G833" s="47"/>
      <c r="H833" s="47"/>
      <c r="I833" s="47"/>
      <c r="J833" s="47"/>
      <c r="K833" s="47"/>
      <c r="L833" s="47"/>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133"/>
      <c r="BJ833" s="133"/>
      <c r="BK833" s="35"/>
      <c r="BL833" s="266"/>
      <c r="BM833" s="35"/>
      <c r="BN833" s="35"/>
      <c r="BO833" s="35"/>
      <c r="BP833" s="35"/>
      <c r="BQ833" s="35"/>
      <c r="BR833" s="35"/>
      <c r="BS833" s="35"/>
      <c r="BT833" s="35"/>
      <c r="BU833" s="35"/>
      <c r="BV833" s="35"/>
      <c r="BW833" s="35"/>
      <c r="BX833" s="35"/>
      <c r="BY833" s="35"/>
      <c r="BZ833" s="287"/>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c r="DO833" s="35"/>
      <c r="DP833" s="35"/>
      <c r="DQ833" s="35"/>
      <c r="DR833" s="35"/>
      <c r="DS833" s="35"/>
      <c r="DT833" s="35"/>
      <c r="DU833" s="35"/>
      <c r="DV833" s="35"/>
      <c r="DW833" s="35"/>
      <c r="DX833" s="35"/>
      <c r="DY833" s="35"/>
      <c r="DZ833" s="35"/>
      <c r="EA833" s="35"/>
      <c r="EB833" s="35"/>
      <c r="EC833" s="35"/>
      <c r="ED833" s="35"/>
      <c r="EE833" s="35"/>
      <c r="EF833" s="35"/>
      <c r="EG833" s="35"/>
      <c r="EH833" s="35"/>
      <c r="EI833" s="35"/>
      <c r="EJ833" s="35"/>
      <c r="EK833" s="35"/>
      <c r="EL833" s="35"/>
      <c r="ET833" s="20" t="s">
        <v>1238</v>
      </c>
      <c r="EU833" s="20" t="s">
        <v>1236</v>
      </c>
    </row>
    <row r="834" spans="1:151" ht="12" hidden="1" customHeight="1">
      <c r="A834" s="35"/>
      <c r="B834" s="47"/>
      <c r="C834" s="35"/>
      <c r="D834" s="47"/>
      <c r="E834" s="47"/>
      <c r="F834" s="47"/>
      <c r="G834" s="47"/>
      <c r="H834" s="47"/>
      <c r="I834" s="47"/>
      <c r="J834" s="47"/>
      <c r="K834" s="47"/>
      <c r="L834" s="47"/>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133"/>
      <c r="BJ834" s="133"/>
      <c r="BK834" s="35"/>
      <c r="BL834" s="266"/>
      <c r="BM834" s="35"/>
      <c r="BN834" s="35"/>
      <c r="BO834" s="35"/>
      <c r="BP834" s="35"/>
      <c r="BQ834" s="35"/>
      <c r="BR834" s="35"/>
      <c r="BS834" s="35"/>
      <c r="BT834" s="35"/>
      <c r="BU834" s="35"/>
      <c r="BV834" s="35"/>
      <c r="BW834" s="35"/>
      <c r="BX834" s="35"/>
      <c r="BY834" s="35"/>
      <c r="BZ834" s="287"/>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c r="DA834" s="35"/>
      <c r="DB834" s="35"/>
      <c r="DC834" s="35"/>
      <c r="DD834" s="35"/>
      <c r="DE834" s="35"/>
      <c r="DF834" s="35"/>
      <c r="DG834" s="35"/>
      <c r="DH834" s="35"/>
      <c r="DI834" s="35"/>
      <c r="DJ834" s="35"/>
      <c r="DK834" s="35"/>
      <c r="DL834" s="35"/>
      <c r="DM834" s="35"/>
      <c r="DN834" s="35"/>
      <c r="DO834" s="35"/>
      <c r="DP834" s="35"/>
      <c r="DQ834" s="35"/>
      <c r="DR834" s="35"/>
      <c r="DS834" s="35"/>
      <c r="DT834" s="35"/>
      <c r="DU834" s="35"/>
      <c r="DV834" s="35"/>
      <c r="DW834" s="35"/>
      <c r="DX834" s="35"/>
      <c r="DY834" s="35"/>
      <c r="DZ834" s="35"/>
      <c r="EA834" s="35"/>
      <c r="EB834" s="35"/>
      <c r="EC834" s="35"/>
      <c r="ED834" s="35"/>
      <c r="EE834" s="35"/>
      <c r="EF834" s="35"/>
      <c r="EG834" s="35"/>
      <c r="EH834" s="35"/>
      <c r="EI834" s="35"/>
      <c r="EJ834" s="35"/>
      <c r="EK834" s="35"/>
      <c r="EL834" s="35"/>
      <c r="ET834" s="20" t="s">
        <v>1239</v>
      </c>
      <c r="EU834" s="20" t="s">
        <v>1237</v>
      </c>
    </row>
    <row r="835" spans="1:151" ht="12" hidden="1" customHeight="1">
      <c r="A835" s="35"/>
      <c r="B835" s="47"/>
      <c r="C835" s="35"/>
      <c r="D835" s="47"/>
      <c r="E835" s="47"/>
      <c r="F835" s="47"/>
      <c r="G835" s="47"/>
      <c r="H835" s="47"/>
      <c r="I835" s="47"/>
      <c r="J835" s="47"/>
      <c r="K835" s="47"/>
      <c r="L835" s="47"/>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133"/>
      <c r="BJ835" s="133"/>
      <c r="BK835" s="35"/>
      <c r="BL835" s="266"/>
      <c r="BM835" s="35"/>
      <c r="BN835" s="35"/>
      <c r="BO835" s="35"/>
      <c r="BP835" s="35"/>
      <c r="BQ835" s="35"/>
      <c r="BR835" s="35"/>
      <c r="BS835" s="35"/>
      <c r="BT835" s="35"/>
      <c r="BU835" s="35"/>
      <c r="BV835" s="35"/>
      <c r="BW835" s="35"/>
      <c r="BX835" s="35"/>
      <c r="BY835" s="35"/>
      <c r="BZ835" s="287"/>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c r="DO835" s="35"/>
      <c r="DP835" s="35"/>
      <c r="DQ835" s="35"/>
      <c r="DR835" s="35"/>
      <c r="DS835" s="35"/>
      <c r="DT835" s="35"/>
      <c r="DU835" s="35"/>
      <c r="DV835" s="35"/>
      <c r="DW835" s="35"/>
      <c r="DX835" s="35"/>
      <c r="DY835" s="35"/>
      <c r="DZ835" s="35"/>
      <c r="EA835" s="35"/>
      <c r="EB835" s="35"/>
      <c r="EC835" s="35"/>
      <c r="ED835" s="35"/>
      <c r="EE835" s="35"/>
      <c r="EF835" s="35"/>
      <c r="EG835" s="35"/>
      <c r="EH835" s="35"/>
      <c r="EI835" s="35"/>
      <c r="EJ835" s="35"/>
      <c r="EK835" s="35"/>
      <c r="EL835" s="35"/>
      <c r="ET835" s="20" t="s">
        <v>1240</v>
      </c>
      <c r="EU835" s="20" t="s">
        <v>1238</v>
      </c>
    </row>
    <row r="836" spans="1:151" ht="12" hidden="1" customHeight="1">
      <c r="A836" s="35"/>
      <c r="B836" s="47"/>
      <c r="C836" s="35"/>
      <c r="D836" s="47"/>
      <c r="E836" s="47"/>
      <c r="F836" s="47"/>
      <c r="G836" s="47"/>
      <c r="H836" s="47"/>
      <c r="I836" s="47"/>
      <c r="J836" s="47"/>
      <c r="K836" s="47"/>
      <c r="L836" s="47"/>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133"/>
      <c r="BJ836" s="133"/>
      <c r="BK836" s="35"/>
      <c r="BL836" s="266"/>
      <c r="BM836" s="35"/>
      <c r="BN836" s="35"/>
      <c r="BO836" s="35"/>
      <c r="BP836" s="35"/>
      <c r="BQ836" s="35"/>
      <c r="BR836" s="35"/>
      <c r="BS836" s="35"/>
      <c r="BT836" s="35"/>
      <c r="BU836" s="35"/>
      <c r="BV836" s="35"/>
      <c r="BW836" s="35"/>
      <c r="BX836" s="35"/>
      <c r="BY836" s="35"/>
      <c r="BZ836" s="287"/>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c r="DO836" s="35"/>
      <c r="DP836" s="35"/>
      <c r="DQ836" s="35"/>
      <c r="DR836" s="35"/>
      <c r="DS836" s="35"/>
      <c r="DT836" s="35"/>
      <c r="DU836" s="35"/>
      <c r="DV836" s="35"/>
      <c r="DW836" s="35"/>
      <c r="DX836" s="35"/>
      <c r="DY836" s="35"/>
      <c r="DZ836" s="35"/>
      <c r="EA836" s="35"/>
      <c r="EB836" s="35"/>
      <c r="EC836" s="35"/>
      <c r="ED836" s="35"/>
      <c r="EE836" s="35"/>
      <c r="EF836" s="35"/>
      <c r="EG836" s="35"/>
      <c r="EH836" s="35"/>
      <c r="EI836" s="35"/>
      <c r="EJ836" s="35"/>
      <c r="EK836" s="35"/>
      <c r="EL836" s="35"/>
      <c r="ET836" s="20" t="s">
        <v>1241</v>
      </c>
      <c r="EU836" s="20" t="s">
        <v>1239</v>
      </c>
    </row>
    <row r="837" spans="1:151" ht="12" hidden="1" customHeight="1">
      <c r="A837" s="35"/>
      <c r="B837" s="47"/>
      <c r="C837" s="35"/>
      <c r="D837" s="47"/>
      <c r="E837" s="47"/>
      <c r="F837" s="47"/>
      <c r="G837" s="47"/>
      <c r="H837" s="47"/>
      <c r="I837" s="47"/>
      <c r="J837" s="47"/>
      <c r="K837" s="47"/>
      <c r="L837" s="47"/>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133"/>
      <c r="BJ837" s="133"/>
      <c r="BK837" s="35"/>
      <c r="BL837" s="266"/>
      <c r="BM837" s="35"/>
      <c r="BN837" s="35"/>
      <c r="BO837" s="35"/>
      <c r="BP837" s="35"/>
      <c r="BQ837" s="35"/>
      <c r="BR837" s="35"/>
      <c r="BS837" s="35"/>
      <c r="BT837" s="35"/>
      <c r="BU837" s="35"/>
      <c r="BV837" s="35"/>
      <c r="BW837" s="35"/>
      <c r="BX837" s="35"/>
      <c r="BY837" s="35"/>
      <c r="BZ837" s="287"/>
      <c r="CA837" s="35"/>
      <c r="CB837" s="35"/>
      <c r="CC837" s="35"/>
      <c r="CD837" s="35"/>
      <c r="CE837" s="35"/>
      <c r="CF837" s="35"/>
      <c r="CG837" s="35"/>
      <c r="CH837" s="35"/>
      <c r="CI837" s="35"/>
      <c r="CJ837" s="35"/>
      <c r="CK837" s="35"/>
      <c r="CL837" s="35"/>
      <c r="CM837" s="35"/>
      <c r="CN837" s="35"/>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c r="DO837" s="35"/>
      <c r="DP837" s="35"/>
      <c r="DQ837" s="35"/>
      <c r="DR837" s="35"/>
      <c r="DS837" s="35"/>
      <c r="DT837" s="35"/>
      <c r="DU837" s="35"/>
      <c r="DV837" s="35"/>
      <c r="DW837" s="35"/>
      <c r="DX837" s="35"/>
      <c r="DY837" s="35"/>
      <c r="DZ837" s="35"/>
      <c r="EA837" s="35"/>
      <c r="EB837" s="35"/>
      <c r="EC837" s="35"/>
      <c r="ED837" s="35"/>
      <c r="EE837" s="35"/>
      <c r="EF837" s="35"/>
      <c r="EG837" s="35"/>
      <c r="EH837" s="35"/>
      <c r="EI837" s="35"/>
      <c r="EJ837" s="35"/>
      <c r="EK837" s="35"/>
      <c r="EL837" s="35"/>
      <c r="ET837" s="20" t="s">
        <v>1242</v>
      </c>
      <c r="EU837" s="20" t="s">
        <v>1240</v>
      </c>
    </row>
    <row r="838" spans="1:151" ht="12" hidden="1" customHeight="1">
      <c r="A838" s="35"/>
      <c r="B838" s="47"/>
      <c r="C838" s="35"/>
      <c r="D838" s="47"/>
      <c r="E838" s="47"/>
      <c r="F838" s="47"/>
      <c r="G838" s="47"/>
      <c r="H838" s="47"/>
      <c r="I838" s="47"/>
      <c r="J838" s="47"/>
      <c r="K838" s="47"/>
      <c r="L838" s="47"/>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133"/>
      <c r="BJ838" s="133"/>
      <c r="BK838" s="35"/>
      <c r="BL838" s="266"/>
      <c r="BM838" s="35"/>
      <c r="BN838" s="35"/>
      <c r="BO838" s="35"/>
      <c r="BP838" s="35"/>
      <c r="BQ838" s="35"/>
      <c r="BR838" s="35"/>
      <c r="BS838" s="35"/>
      <c r="BT838" s="35"/>
      <c r="BU838" s="35"/>
      <c r="BV838" s="35"/>
      <c r="BW838" s="35"/>
      <c r="BX838" s="35"/>
      <c r="BY838" s="35"/>
      <c r="BZ838" s="287"/>
      <c r="CA838" s="35"/>
      <c r="CB838" s="35"/>
      <c r="CC838" s="35"/>
      <c r="CD838" s="35"/>
      <c r="CE838" s="35"/>
      <c r="CF838" s="35"/>
      <c r="CG838" s="35"/>
      <c r="CH838" s="35"/>
      <c r="CI838" s="35"/>
      <c r="CJ838" s="35"/>
      <c r="CK838" s="35"/>
      <c r="CL838" s="35"/>
      <c r="CM838" s="35"/>
      <c r="CN838" s="35"/>
      <c r="CO838" s="35"/>
      <c r="CP838" s="35"/>
      <c r="CQ838" s="35"/>
      <c r="CR838" s="35"/>
      <c r="CS838" s="35"/>
      <c r="CT838" s="35"/>
      <c r="CU838" s="35"/>
      <c r="CV838" s="35"/>
      <c r="CW838" s="35"/>
      <c r="CX838" s="35"/>
      <c r="CY838" s="35"/>
      <c r="CZ838" s="35"/>
      <c r="DA838" s="35"/>
      <c r="DB838" s="35"/>
      <c r="DC838" s="35"/>
      <c r="DD838" s="35"/>
      <c r="DE838" s="35"/>
      <c r="DF838" s="35"/>
      <c r="DG838" s="35"/>
      <c r="DH838" s="35"/>
      <c r="DI838" s="35"/>
      <c r="DJ838" s="35"/>
      <c r="DK838" s="35"/>
      <c r="DL838" s="35"/>
      <c r="DM838" s="35"/>
      <c r="DN838" s="35"/>
      <c r="DO838" s="35"/>
      <c r="DP838" s="35"/>
      <c r="DQ838" s="35"/>
      <c r="DR838" s="35"/>
      <c r="DS838" s="35"/>
      <c r="DT838" s="35"/>
      <c r="DU838" s="35"/>
      <c r="DV838" s="35"/>
      <c r="DW838" s="35"/>
      <c r="DX838" s="35"/>
      <c r="DY838" s="35"/>
      <c r="DZ838" s="35"/>
      <c r="EA838" s="35"/>
      <c r="EB838" s="35"/>
      <c r="EC838" s="35"/>
      <c r="ED838" s="35"/>
      <c r="EE838" s="35"/>
      <c r="EF838" s="35"/>
      <c r="EG838" s="35"/>
      <c r="EH838" s="35"/>
      <c r="EI838" s="35"/>
      <c r="EJ838" s="35"/>
      <c r="EK838" s="35"/>
      <c r="EL838" s="35"/>
      <c r="ET838" s="20" t="s">
        <v>1243</v>
      </c>
      <c r="EU838" s="20" t="s">
        <v>1241</v>
      </c>
    </row>
    <row r="839" spans="1:151" ht="12" hidden="1" customHeight="1">
      <c r="A839" s="35"/>
      <c r="B839" s="47"/>
      <c r="C839" s="35"/>
      <c r="D839" s="47"/>
      <c r="E839" s="47"/>
      <c r="F839" s="47"/>
      <c r="G839" s="47"/>
      <c r="H839" s="47"/>
      <c r="I839" s="47"/>
      <c r="J839" s="47"/>
      <c r="K839" s="47"/>
      <c r="L839" s="47"/>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133"/>
      <c r="BJ839" s="133"/>
      <c r="BK839" s="35"/>
      <c r="BL839" s="266"/>
      <c r="BM839" s="35"/>
      <c r="BN839" s="35"/>
      <c r="BO839" s="35"/>
      <c r="BP839" s="35"/>
      <c r="BQ839" s="35"/>
      <c r="BR839" s="35"/>
      <c r="BS839" s="35"/>
      <c r="BT839" s="35"/>
      <c r="BU839" s="35"/>
      <c r="BV839" s="35"/>
      <c r="BW839" s="35"/>
      <c r="BX839" s="35"/>
      <c r="BY839" s="35"/>
      <c r="BZ839" s="287"/>
      <c r="CA839" s="35"/>
      <c r="CB839" s="35"/>
      <c r="CC839" s="35"/>
      <c r="CD839" s="35"/>
      <c r="CE839" s="35"/>
      <c r="CF839" s="35"/>
      <c r="CG839" s="35"/>
      <c r="CH839" s="35"/>
      <c r="CI839" s="35"/>
      <c r="CJ839" s="35"/>
      <c r="CK839" s="35"/>
      <c r="CL839" s="35"/>
      <c r="CM839" s="35"/>
      <c r="CN839" s="35"/>
      <c r="CO839" s="35"/>
      <c r="CP839" s="35"/>
      <c r="CQ839" s="35"/>
      <c r="CR839" s="35"/>
      <c r="CS839" s="35"/>
      <c r="CT839" s="35"/>
      <c r="CU839" s="35"/>
      <c r="CV839" s="35"/>
      <c r="CW839" s="35"/>
      <c r="CX839" s="35"/>
      <c r="CY839" s="35"/>
      <c r="CZ839" s="35"/>
      <c r="DA839" s="35"/>
      <c r="DB839" s="35"/>
      <c r="DC839" s="35"/>
      <c r="DD839" s="35"/>
      <c r="DE839" s="35"/>
      <c r="DF839" s="35"/>
      <c r="DG839" s="35"/>
      <c r="DH839" s="35"/>
      <c r="DI839" s="35"/>
      <c r="DJ839" s="35"/>
      <c r="DK839" s="35"/>
      <c r="DL839" s="35"/>
      <c r="DM839" s="35"/>
      <c r="DN839" s="35"/>
      <c r="DO839" s="35"/>
      <c r="DP839" s="35"/>
      <c r="DQ839" s="35"/>
      <c r="DR839" s="35"/>
      <c r="DS839" s="35"/>
      <c r="DT839" s="35"/>
      <c r="DU839" s="35"/>
      <c r="DV839" s="35"/>
      <c r="DW839" s="35"/>
      <c r="DX839" s="35"/>
      <c r="DY839" s="35"/>
      <c r="DZ839" s="35"/>
      <c r="EA839" s="35"/>
      <c r="EB839" s="35"/>
      <c r="EC839" s="35"/>
      <c r="ED839" s="35"/>
      <c r="EE839" s="35"/>
      <c r="EF839" s="35"/>
      <c r="EG839" s="35"/>
      <c r="EH839" s="35"/>
      <c r="EI839" s="35"/>
      <c r="EJ839" s="35"/>
      <c r="EK839" s="35"/>
      <c r="EL839" s="35"/>
      <c r="ET839" s="20" t="s">
        <v>1244</v>
      </c>
      <c r="EU839" s="20" t="s">
        <v>1242</v>
      </c>
    </row>
    <row r="840" spans="1:151" ht="12" hidden="1" customHeight="1">
      <c r="A840" s="35"/>
      <c r="B840" s="47"/>
      <c r="C840" s="35"/>
      <c r="D840" s="47"/>
      <c r="E840" s="47"/>
      <c r="F840" s="47"/>
      <c r="G840" s="47"/>
      <c r="H840" s="47"/>
      <c r="I840" s="47"/>
      <c r="J840" s="47"/>
      <c r="K840" s="47"/>
      <c r="L840" s="47"/>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133"/>
      <c r="BJ840" s="133"/>
      <c r="BK840" s="35"/>
      <c r="BL840" s="266"/>
      <c r="BM840" s="35"/>
      <c r="BN840" s="35"/>
      <c r="BO840" s="35"/>
      <c r="BP840" s="35"/>
      <c r="BQ840" s="35"/>
      <c r="BR840" s="35"/>
      <c r="BS840" s="35"/>
      <c r="BT840" s="35"/>
      <c r="BU840" s="35"/>
      <c r="BV840" s="35"/>
      <c r="BW840" s="35"/>
      <c r="BX840" s="35"/>
      <c r="BY840" s="35"/>
      <c r="BZ840" s="287"/>
      <c r="CA840" s="35"/>
      <c r="CB840" s="35"/>
      <c r="CC840" s="35"/>
      <c r="CD840" s="35"/>
      <c r="CE840" s="35"/>
      <c r="CF840" s="35"/>
      <c r="CG840" s="35"/>
      <c r="CH840" s="35"/>
      <c r="CI840" s="35"/>
      <c r="CJ840" s="35"/>
      <c r="CK840" s="35"/>
      <c r="CL840" s="35"/>
      <c r="CM840" s="35"/>
      <c r="CN840" s="35"/>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c r="DO840" s="35"/>
      <c r="DP840" s="35"/>
      <c r="DQ840" s="35"/>
      <c r="DR840" s="35"/>
      <c r="DS840" s="35"/>
      <c r="DT840" s="35"/>
      <c r="DU840" s="35"/>
      <c r="DV840" s="35"/>
      <c r="DW840" s="35"/>
      <c r="DX840" s="35"/>
      <c r="DY840" s="35"/>
      <c r="DZ840" s="35"/>
      <c r="EA840" s="35"/>
      <c r="EB840" s="35"/>
      <c r="EC840" s="35"/>
      <c r="ED840" s="35"/>
      <c r="EE840" s="35"/>
      <c r="EF840" s="35"/>
      <c r="EG840" s="35"/>
      <c r="EH840" s="35"/>
      <c r="EI840" s="35"/>
      <c r="EJ840" s="35"/>
      <c r="EK840" s="35"/>
      <c r="EL840" s="35"/>
      <c r="ET840" s="20" t="s">
        <v>1245</v>
      </c>
      <c r="EU840" s="20" t="s">
        <v>1243</v>
      </c>
    </row>
    <row r="841" spans="1:151" ht="12" hidden="1" customHeight="1">
      <c r="A841" s="35"/>
      <c r="B841" s="47"/>
      <c r="C841" s="35"/>
      <c r="D841" s="47"/>
      <c r="E841" s="47"/>
      <c r="F841" s="47"/>
      <c r="G841" s="47"/>
      <c r="H841" s="47"/>
      <c r="I841" s="47"/>
      <c r="J841" s="47"/>
      <c r="K841" s="47"/>
      <c r="L841" s="47"/>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133"/>
      <c r="BJ841" s="133"/>
      <c r="BK841" s="35"/>
      <c r="BL841" s="266"/>
      <c r="BM841" s="35"/>
      <c r="BN841" s="35"/>
      <c r="BO841" s="35"/>
      <c r="BP841" s="35"/>
      <c r="BQ841" s="35"/>
      <c r="BR841" s="35"/>
      <c r="BS841" s="35"/>
      <c r="BT841" s="35"/>
      <c r="BU841" s="35"/>
      <c r="BV841" s="35"/>
      <c r="BW841" s="35"/>
      <c r="BX841" s="35"/>
      <c r="BY841" s="35"/>
      <c r="BZ841" s="287"/>
      <c r="CA841" s="35"/>
      <c r="CB841" s="35"/>
      <c r="CC841" s="35"/>
      <c r="CD841" s="35"/>
      <c r="CE841" s="35"/>
      <c r="CF841" s="35"/>
      <c r="CG841" s="35"/>
      <c r="CH841" s="35"/>
      <c r="CI841" s="35"/>
      <c r="CJ841" s="35"/>
      <c r="CK841" s="35"/>
      <c r="CL841" s="35"/>
      <c r="CM841" s="35"/>
      <c r="CN841" s="35"/>
      <c r="CO841" s="35"/>
      <c r="CP841" s="35"/>
      <c r="CQ841" s="35"/>
      <c r="CR841" s="35"/>
      <c r="CS841" s="35"/>
      <c r="CT841" s="35"/>
      <c r="CU841" s="35"/>
      <c r="CV841" s="35"/>
      <c r="CW841" s="35"/>
      <c r="CX841" s="35"/>
      <c r="CY841" s="35"/>
      <c r="CZ841" s="35"/>
      <c r="DA841" s="35"/>
      <c r="DB841" s="35"/>
      <c r="DC841" s="35"/>
      <c r="DD841" s="35"/>
      <c r="DE841" s="35"/>
      <c r="DF841" s="35"/>
      <c r="DG841" s="35"/>
      <c r="DH841" s="35"/>
      <c r="DI841" s="35"/>
      <c r="DJ841" s="35"/>
      <c r="DK841" s="35"/>
      <c r="DL841" s="35"/>
      <c r="DM841" s="35"/>
      <c r="DN841" s="35"/>
      <c r="DO841" s="35"/>
      <c r="DP841" s="35"/>
      <c r="DQ841" s="35"/>
      <c r="DR841" s="35"/>
      <c r="DS841" s="35"/>
      <c r="DT841" s="35"/>
      <c r="DU841" s="35"/>
      <c r="DV841" s="35"/>
      <c r="DW841" s="35"/>
      <c r="DX841" s="35"/>
      <c r="DY841" s="35"/>
      <c r="DZ841" s="35"/>
      <c r="EA841" s="35"/>
      <c r="EB841" s="35"/>
      <c r="EC841" s="35"/>
      <c r="ED841" s="35"/>
      <c r="EE841" s="35"/>
      <c r="EF841" s="35"/>
      <c r="EG841" s="35"/>
      <c r="EH841" s="35"/>
      <c r="EI841" s="35"/>
      <c r="EJ841" s="35"/>
      <c r="EK841" s="35"/>
      <c r="EL841" s="35"/>
      <c r="ET841" s="20" t="s">
        <v>1246</v>
      </c>
      <c r="EU841" s="20" t="s">
        <v>1244</v>
      </c>
    </row>
    <row r="842" spans="1:151" ht="12" hidden="1" customHeight="1">
      <c r="A842" s="35"/>
      <c r="B842" s="47"/>
      <c r="C842" s="35"/>
      <c r="D842" s="47"/>
      <c r="E842" s="47"/>
      <c r="F842" s="47"/>
      <c r="G842" s="47"/>
      <c r="H842" s="47"/>
      <c r="I842" s="47"/>
      <c r="J842" s="47"/>
      <c r="K842" s="47"/>
      <c r="L842" s="47"/>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133"/>
      <c r="BJ842" s="133"/>
      <c r="BK842" s="35"/>
      <c r="BL842" s="266"/>
      <c r="BM842" s="35"/>
      <c r="BN842" s="35"/>
      <c r="BO842" s="35"/>
      <c r="BP842" s="35"/>
      <c r="BQ842" s="35"/>
      <c r="BR842" s="35"/>
      <c r="BS842" s="35"/>
      <c r="BT842" s="35"/>
      <c r="BU842" s="35"/>
      <c r="BV842" s="35"/>
      <c r="BW842" s="35"/>
      <c r="BX842" s="35"/>
      <c r="BY842" s="35"/>
      <c r="BZ842" s="287"/>
      <c r="CA842" s="35"/>
      <c r="CB842" s="35"/>
      <c r="CC842" s="35"/>
      <c r="CD842" s="35"/>
      <c r="CE842" s="35"/>
      <c r="CF842" s="35"/>
      <c r="CG842" s="35"/>
      <c r="CH842" s="35"/>
      <c r="CI842" s="35"/>
      <c r="CJ842" s="35"/>
      <c r="CK842" s="35"/>
      <c r="CL842" s="35"/>
      <c r="CM842" s="35"/>
      <c r="CN842" s="35"/>
      <c r="CO842" s="35"/>
      <c r="CP842" s="35"/>
      <c r="CQ842" s="35"/>
      <c r="CR842" s="35"/>
      <c r="CS842" s="35"/>
      <c r="CT842" s="35"/>
      <c r="CU842" s="35"/>
      <c r="CV842" s="35"/>
      <c r="CW842" s="35"/>
      <c r="CX842" s="35"/>
      <c r="CY842" s="35"/>
      <c r="CZ842" s="35"/>
      <c r="DA842" s="35"/>
      <c r="DB842" s="35"/>
      <c r="DC842" s="35"/>
      <c r="DD842" s="35"/>
      <c r="DE842" s="35"/>
      <c r="DF842" s="35"/>
      <c r="DG842" s="35"/>
      <c r="DH842" s="35"/>
      <c r="DI842" s="35"/>
      <c r="DJ842" s="35"/>
      <c r="DK842" s="35"/>
      <c r="DL842" s="35"/>
      <c r="DM842" s="35"/>
      <c r="DN842" s="35"/>
      <c r="DO842" s="35"/>
      <c r="DP842" s="35"/>
      <c r="DQ842" s="35"/>
      <c r="DR842" s="35"/>
      <c r="DS842" s="35"/>
      <c r="DT842" s="35"/>
      <c r="DU842" s="35"/>
      <c r="DV842" s="35"/>
      <c r="DW842" s="35"/>
      <c r="DX842" s="35"/>
      <c r="DY842" s="35"/>
      <c r="DZ842" s="35"/>
      <c r="EA842" s="35"/>
      <c r="EB842" s="35"/>
      <c r="EC842" s="35"/>
      <c r="ED842" s="35"/>
      <c r="EE842" s="35"/>
      <c r="EF842" s="35"/>
      <c r="EG842" s="35"/>
      <c r="EH842" s="35"/>
      <c r="EI842" s="35"/>
      <c r="EJ842" s="35"/>
      <c r="EK842" s="35"/>
      <c r="EL842" s="35"/>
      <c r="ET842" s="20" t="s">
        <v>1247</v>
      </c>
      <c r="EU842" s="20" t="s">
        <v>1245</v>
      </c>
    </row>
    <row r="843" spans="1:151" ht="12" hidden="1" customHeight="1">
      <c r="A843" s="35"/>
      <c r="B843" s="47"/>
      <c r="C843" s="35"/>
      <c r="D843" s="47"/>
      <c r="E843" s="47"/>
      <c r="F843" s="47"/>
      <c r="G843" s="47"/>
      <c r="H843" s="47"/>
      <c r="I843" s="47"/>
      <c r="J843" s="47"/>
      <c r="K843" s="47"/>
      <c r="L843" s="47"/>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133"/>
      <c r="BJ843" s="133"/>
      <c r="BK843" s="35"/>
      <c r="BL843" s="266"/>
      <c r="BM843" s="35"/>
      <c r="BN843" s="35"/>
      <c r="BO843" s="35"/>
      <c r="BP843" s="35"/>
      <c r="BQ843" s="35"/>
      <c r="BR843" s="35"/>
      <c r="BS843" s="35"/>
      <c r="BT843" s="35"/>
      <c r="BU843" s="35"/>
      <c r="BV843" s="35"/>
      <c r="BW843" s="35"/>
      <c r="BX843" s="35"/>
      <c r="BY843" s="35"/>
      <c r="BZ843" s="287"/>
      <c r="CA843" s="35"/>
      <c r="CB843" s="35"/>
      <c r="CC843" s="35"/>
      <c r="CD843" s="35"/>
      <c r="CE843" s="35"/>
      <c r="CF843" s="35"/>
      <c r="CG843" s="35"/>
      <c r="CH843" s="35"/>
      <c r="CI843" s="35"/>
      <c r="CJ843" s="35"/>
      <c r="CK843" s="35"/>
      <c r="CL843" s="35"/>
      <c r="CM843" s="35"/>
      <c r="CN843" s="35"/>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c r="DO843" s="35"/>
      <c r="DP843" s="35"/>
      <c r="DQ843" s="35"/>
      <c r="DR843" s="35"/>
      <c r="DS843" s="35"/>
      <c r="DT843" s="35"/>
      <c r="DU843" s="35"/>
      <c r="DV843" s="35"/>
      <c r="DW843" s="35"/>
      <c r="DX843" s="35"/>
      <c r="DY843" s="35"/>
      <c r="DZ843" s="35"/>
      <c r="EA843" s="35"/>
      <c r="EB843" s="35"/>
      <c r="EC843" s="35"/>
      <c r="ED843" s="35"/>
      <c r="EE843" s="35"/>
      <c r="EF843" s="35"/>
      <c r="EG843" s="35"/>
      <c r="EH843" s="35"/>
      <c r="EI843" s="35"/>
      <c r="EJ843" s="35"/>
      <c r="EK843" s="35"/>
      <c r="EL843" s="35"/>
      <c r="ET843" s="20" t="s">
        <v>1248</v>
      </c>
      <c r="EU843" s="20" t="s">
        <v>1246</v>
      </c>
    </row>
    <row r="844" spans="1:151" ht="12" hidden="1" customHeight="1">
      <c r="A844" s="35"/>
      <c r="B844" s="47"/>
      <c r="C844" s="35"/>
      <c r="D844" s="47"/>
      <c r="E844" s="47"/>
      <c r="F844" s="47"/>
      <c r="G844" s="47"/>
      <c r="H844" s="47"/>
      <c r="I844" s="47"/>
      <c r="J844" s="47"/>
      <c r="K844" s="47"/>
      <c r="L844" s="47"/>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133"/>
      <c r="BJ844" s="133"/>
      <c r="BK844" s="35"/>
      <c r="BL844" s="266"/>
      <c r="BM844" s="35"/>
      <c r="BN844" s="35"/>
      <c r="BO844" s="35"/>
      <c r="BP844" s="35"/>
      <c r="BQ844" s="35"/>
      <c r="BR844" s="35"/>
      <c r="BS844" s="35"/>
      <c r="BT844" s="35"/>
      <c r="BU844" s="35"/>
      <c r="BV844" s="35"/>
      <c r="BW844" s="35"/>
      <c r="BX844" s="35"/>
      <c r="BY844" s="35"/>
      <c r="BZ844" s="287"/>
      <c r="CA844" s="35"/>
      <c r="CB844" s="35"/>
      <c r="CC844" s="35"/>
      <c r="CD844" s="35"/>
      <c r="CE844" s="35"/>
      <c r="CF844" s="35"/>
      <c r="CG844" s="35"/>
      <c r="CH844" s="35"/>
      <c r="CI844" s="35"/>
      <c r="CJ844" s="35"/>
      <c r="CK844" s="35"/>
      <c r="CL844" s="35"/>
      <c r="CM844" s="35"/>
      <c r="CN844" s="35"/>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c r="DO844" s="35"/>
      <c r="DP844" s="35"/>
      <c r="DQ844" s="35"/>
      <c r="DR844" s="35"/>
      <c r="DS844" s="35"/>
      <c r="DT844" s="35"/>
      <c r="DU844" s="35"/>
      <c r="DV844" s="35"/>
      <c r="DW844" s="35"/>
      <c r="DX844" s="35"/>
      <c r="DY844" s="35"/>
      <c r="DZ844" s="35"/>
      <c r="EA844" s="35"/>
      <c r="EB844" s="35"/>
      <c r="EC844" s="35"/>
      <c r="ED844" s="35"/>
      <c r="EE844" s="35"/>
      <c r="EF844" s="35"/>
      <c r="EG844" s="35"/>
      <c r="EH844" s="35"/>
      <c r="EI844" s="35"/>
      <c r="EJ844" s="35"/>
      <c r="EK844" s="35"/>
      <c r="EL844" s="35"/>
      <c r="ET844" s="20" t="s">
        <v>1249</v>
      </c>
      <c r="EU844" s="20" t="s">
        <v>1247</v>
      </c>
    </row>
    <row r="845" spans="1:151" ht="12" hidden="1" customHeight="1">
      <c r="A845" s="35"/>
      <c r="B845" s="47"/>
      <c r="C845" s="35"/>
      <c r="D845" s="47"/>
      <c r="E845" s="47"/>
      <c r="F845" s="47"/>
      <c r="G845" s="47"/>
      <c r="H845" s="47"/>
      <c r="I845" s="47"/>
      <c r="J845" s="47"/>
      <c r="K845" s="47"/>
      <c r="L845" s="47"/>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133"/>
      <c r="BJ845" s="133"/>
      <c r="BK845" s="35"/>
      <c r="BL845" s="266"/>
      <c r="BM845" s="35"/>
      <c r="BN845" s="35"/>
      <c r="BO845" s="35"/>
      <c r="BP845" s="35"/>
      <c r="BQ845" s="35"/>
      <c r="BR845" s="35"/>
      <c r="BS845" s="35"/>
      <c r="BT845" s="35"/>
      <c r="BU845" s="35"/>
      <c r="BV845" s="35"/>
      <c r="BW845" s="35"/>
      <c r="BX845" s="35"/>
      <c r="BY845" s="35"/>
      <c r="BZ845" s="287"/>
      <c r="CA845" s="35"/>
      <c r="CB845" s="35"/>
      <c r="CC845" s="35"/>
      <c r="CD845" s="35"/>
      <c r="CE845" s="35"/>
      <c r="CF845" s="35"/>
      <c r="CG845" s="35"/>
      <c r="CH845" s="35"/>
      <c r="CI845" s="35"/>
      <c r="CJ845" s="35"/>
      <c r="CK845" s="35"/>
      <c r="CL845" s="35"/>
      <c r="CM845" s="35"/>
      <c r="CN845" s="35"/>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c r="DO845" s="35"/>
      <c r="DP845" s="35"/>
      <c r="DQ845" s="35"/>
      <c r="DR845" s="35"/>
      <c r="DS845" s="35"/>
      <c r="DT845" s="35"/>
      <c r="DU845" s="35"/>
      <c r="DV845" s="35"/>
      <c r="DW845" s="35"/>
      <c r="DX845" s="35"/>
      <c r="DY845" s="35"/>
      <c r="DZ845" s="35"/>
      <c r="EA845" s="35"/>
      <c r="EB845" s="35"/>
      <c r="EC845" s="35"/>
      <c r="ED845" s="35"/>
      <c r="EE845" s="35"/>
      <c r="EF845" s="35"/>
      <c r="EG845" s="35"/>
      <c r="EH845" s="35"/>
      <c r="EI845" s="35"/>
      <c r="EJ845" s="35"/>
      <c r="EK845" s="35"/>
      <c r="EL845" s="35"/>
      <c r="ET845" s="20" t="s">
        <v>1250</v>
      </c>
      <c r="EU845" s="20" t="s">
        <v>1248</v>
      </c>
    </row>
    <row r="846" spans="1:151" ht="12" hidden="1" customHeight="1">
      <c r="A846" s="35"/>
      <c r="B846" s="47"/>
      <c r="C846" s="35"/>
      <c r="D846" s="47"/>
      <c r="E846" s="47"/>
      <c r="F846" s="47"/>
      <c r="G846" s="47"/>
      <c r="H846" s="47"/>
      <c r="I846" s="47"/>
      <c r="J846" s="47"/>
      <c r="K846" s="47"/>
      <c r="L846" s="47"/>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133"/>
      <c r="BJ846" s="133"/>
      <c r="BK846" s="35"/>
      <c r="BL846" s="266"/>
      <c r="BM846" s="35"/>
      <c r="BN846" s="35"/>
      <c r="BO846" s="35"/>
      <c r="BP846" s="35"/>
      <c r="BQ846" s="35"/>
      <c r="BR846" s="35"/>
      <c r="BS846" s="35"/>
      <c r="BT846" s="35"/>
      <c r="BU846" s="35"/>
      <c r="BV846" s="35"/>
      <c r="BW846" s="35"/>
      <c r="BX846" s="35"/>
      <c r="BY846" s="35"/>
      <c r="BZ846" s="287"/>
      <c r="CA846" s="35"/>
      <c r="CB846" s="35"/>
      <c r="CC846" s="35"/>
      <c r="CD846" s="35"/>
      <c r="CE846" s="35"/>
      <c r="CF846" s="35"/>
      <c r="CG846" s="35"/>
      <c r="CH846" s="35"/>
      <c r="CI846" s="35"/>
      <c r="CJ846" s="35"/>
      <c r="CK846" s="35"/>
      <c r="CL846" s="35"/>
      <c r="CM846" s="35"/>
      <c r="CN846" s="35"/>
      <c r="CO846" s="35"/>
      <c r="CP846" s="35"/>
      <c r="CQ846" s="35"/>
      <c r="CR846" s="35"/>
      <c r="CS846" s="35"/>
      <c r="CT846" s="35"/>
      <c r="CU846" s="35"/>
      <c r="CV846" s="35"/>
      <c r="CW846" s="35"/>
      <c r="CX846" s="35"/>
      <c r="CY846" s="35"/>
      <c r="CZ846" s="35"/>
      <c r="DA846" s="35"/>
      <c r="DB846" s="35"/>
      <c r="DC846" s="35"/>
      <c r="DD846" s="35"/>
      <c r="DE846" s="35"/>
      <c r="DF846" s="35"/>
      <c r="DG846" s="35"/>
      <c r="DH846" s="35"/>
      <c r="DI846" s="35"/>
      <c r="DJ846" s="35"/>
      <c r="DK846" s="35"/>
      <c r="DL846" s="35"/>
      <c r="DM846" s="35"/>
      <c r="DN846" s="35"/>
      <c r="DO846" s="35"/>
      <c r="DP846" s="35"/>
      <c r="DQ846" s="35"/>
      <c r="DR846" s="35"/>
      <c r="DS846" s="35"/>
      <c r="DT846" s="35"/>
      <c r="DU846" s="35"/>
      <c r="DV846" s="35"/>
      <c r="DW846" s="35"/>
      <c r="DX846" s="35"/>
      <c r="DY846" s="35"/>
      <c r="DZ846" s="35"/>
      <c r="EA846" s="35"/>
      <c r="EB846" s="35"/>
      <c r="EC846" s="35"/>
      <c r="ED846" s="35"/>
      <c r="EE846" s="35"/>
      <c r="EF846" s="35"/>
      <c r="EG846" s="35"/>
      <c r="EH846" s="35"/>
      <c r="EI846" s="35"/>
      <c r="EJ846" s="35"/>
      <c r="EK846" s="35"/>
      <c r="EL846" s="35"/>
      <c r="ET846" s="20" t="s">
        <v>1251</v>
      </c>
      <c r="EU846" s="20" t="s">
        <v>1249</v>
      </c>
    </row>
    <row r="847" spans="1:151" ht="12" hidden="1" customHeight="1">
      <c r="A847" s="35"/>
      <c r="B847" s="47"/>
      <c r="C847" s="35"/>
      <c r="D847" s="47"/>
      <c r="E847" s="47"/>
      <c r="F847" s="47"/>
      <c r="G847" s="47"/>
      <c r="H847" s="47"/>
      <c r="I847" s="47"/>
      <c r="J847" s="47"/>
      <c r="K847" s="47"/>
      <c r="L847" s="47"/>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133"/>
      <c r="BJ847" s="133"/>
      <c r="BK847" s="35"/>
      <c r="BL847" s="266"/>
      <c r="BM847" s="35"/>
      <c r="BN847" s="35"/>
      <c r="BO847" s="35"/>
      <c r="BP847" s="35"/>
      <c r="BQ847" s="35"/>
      <c r="BR847" s="35"/>
      <c r="BS847" s="35"/>
      <c r="BT847" s="35"/>
      <c r="BU847" s="35"/>
      <c r="BV847" s="35"/>
      <c r="BW847" s="35"/>
      <c r="BX847" s="35"/>
      <c r="BY847" s="35"/>
      <c r="BZ847" s="287"/>
      <c r="CA847" s="35"/>
      <c r="CB847" s="35"/>
      <c r="CC847" s="35"/>
      <c r="CD847" s="35"/>
      <c r="CE847" s="35"/>
      <c r="CF847" s="35"/>
      <c r="CG847" s="35"/>
      <c r="CH847" s="35"/>
      <c r="CI847" s="35"/>
      <c r="CJ847" s="35"/>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T847" s="20" t="s">
        <v>1252</v>
      </c>
      <c r="EU847" s="20" t="s">
        <v>1250</v>
      </c>
    </row>
    <row r="848" spans="1:151" ht="12" hidden="1" customHeight="1">
      <c r="A848" s="35"/>
      <c r="B848" s="47"/>
      <c r="C848" s="35"/>
      <c r="D848" s="47"/>
      <c r="E848" s="47"/>
      <c r="F848" s="47"/>
      <c r="G848" s="47"/>
      <c r="H848" s="47"/>
      <c r="I848" s="47"/>
      <c r="J848" s="47"/>
      <c r="K848" s="47"/>
      <c r="L848" s="47"/>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133"/>
      <c r="BJ848" s="133"/>
      <c r="BK848" s="35"/>
      <c r="BL848" s="266"/>
      <c r="BM848" s="35"/>
      <c r="BN848" s="35"/>
      <c r="BO848" s="35"/>
      <c r="BP848" s="35"/>
      <c r="BQ848" s="35"/>
      <c r="BR848" s="35"/>
      <c r="BS848" s="35"/>
      <c r="BT848" s="35"/>
      <c r="BU848" s="35"/>
      <c r="BV848" s="35"/>
      <c r="BW848" s="35"/>
      <c r="BX848" s="35"/>
      <c r="BY848" s="35"/>
      <c r="BZ848" s="287"/>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T848" s="20" t="s">
        <v>1253</v>
      </c>
      <c r="EU848" s="20" t="s">
        <v>1251</v>
      </c>
    </row>
    <row r="849" spans="1:151" ht="12" hidden="1" customHeight="1">
      <c r="A849" s="35"/>
      <c r="B849" s="47"/>
      <c r="C849" s="35"/>
      <c r="D849" s="47"/>
      <c r="E849" s="47"/>
      <c r="F849" s="47"/>
      <c r="G849" s="47"/>
      <c r="H849" s="47"/>
      <c r="I849" s="47"/>
      <c r="J849" s="47"/>
      <c r="K849" s="47"/>
      <c r="L849" s="47"/>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133"/>
      <c r="BJ849" s="133"/>
      <c r="BK849" s="35"/>
      <c r="BL849" s="266"/>
      <c r="BM849" s="35"/>
      <c r="BN849" s="35"/>
      <c r="BO849" s="35"/>
      <c r="BP849" s="35"/>
      <c r="BQ849" s="35"/>
      <c r="BR849" s="35"/>
      <c r="BS849" s="35"/>
      <c r="BT849" s="35"/>
      <c r="BU849" s="35"/>
      <c r="BV849" s="35"/>
      <c r="BW849" s="35"/>
      <c r="BX849" s="35"/>
      <c r="BY849" s="35"/>
      <c r="BZ849" s="287"/>
      <c r="CA849" s="35"/>
      <c r="CB849" s="35"/>
      <c r="CC849" s="35"/>
      <c r="CD849" s="35"/>
      <c r="CE849" s="35"/>
      <c r="CF849" s="35"/>
      <c r="CG849" s="35"/>
      <c r="CH849" s="35"/>
      <c r="CI849" s="35"/>
      <c r="CJ849" s="35"/>
      <c r="CK849" s="35"/>
      <c r="CL849" s="35"/>
      <c r="CM849" s="35"/>
      <c r="CN849" s="35"/>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T849" s="20" t="s">
        <v>1254</v>
      </c>
      <c r="EU849" s="20" t="s">
        <v>1252</v>
      </c>
    </row>
    <row r="850" spans="1:151" ht="12" hidden="1" customHeight="1">
      <c r="A850" s="35"/>
      <c r="B850" s="47"/>
      <c r="C850" s="35"/>
      <c r="D850" s="47"/>
      <c r="E850" s="47"/>
      <c r="F850" s="47"/>
      <c r="G850" s="47"/>
      <c r="H850" s="47"/>
      <c r="I850" s="47"/>
      <c r="J850" s="47"/>
      <c r="K850" s="47"/>
      <c r="L850" s="47"/>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133"/>
      <c r="BJ850" s="133"/>
      <c r="BK850" s="35"/>
      <c r="BL850" s="266"/>
      <c r="BM850" s="35"/>
      <c r="BN850" s="35"/>
      <c r="BO850" s="35"/>
      <c r="BP850" s="35"/>
      <c r="BQ850" s="35"/>
      <c r="BR850" s="35"/>
      <c r="BS850" s="35"/>
      <c r="BT850" s="35"/>
      <c r="BU850" s="35"/>
      <c r="BV850" s="35"/>
      <c r="BW850" s="35"/>
      <c r="BX850" s="35"/>
      <c r="BY850" s="35"/>
      <c r="BZ850" s="287"/>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5"/>
      <c r="DA850" s="35"/>
      <c r="DB850" s="35"/>
      <c r="DC850" s="35"/>
      <c r="DD850" s="35"/>
      <c r="DE850" s="35"/>
      <c r="DF850" s="35"/>
      <c r="DG850" s="35"/>
      <c r="DH850" s="35"/>
      <c r="DI850" s="35"/>
      <c r="DJ850" s="35"/>
      <c r="DK850" s="35"/>
      <c r="DL850" s="35"/>
      <c r="DM850" s="35"/>
      <c r="DN850" s="35"/>
      <c r="DO850" s="35"/>
      <c r="DP850" s="35"/>
      <c r="DQ850" s="35"/>
      <c r="DR850" s="35"/>
      <c r="DS850" s="35"/>
      <c r="DT850" s="35"/>
      <c r="DU850" s="35"/>
      <c r="DV850" s="35"/>
      <c r="DW850" s="35"/>
      <c r="DX850" s="35"/>
      <c r="DY850" s="35"/>
      <c r="DZ850" s="35"/>
      <c r="EA850" s="35"/>
      <c r="EB850" s="35"/>
      <c r="EC850" s="35"/>
      <c r="ED850" s="35"/>
      <c r="EE850" s="35"/>
      <c r="EF850" s="35"/>
      <c r="EG850" s="35"/>
      <c r="EH850" s="35"/>
      <c r="EI850" s="35"/>
      <c r="EJ850" s="35"/>
      <c r="EK850" s="35"/>
      <c r="EL850" s="35"/>
      <c r="ET850" s="20" t="s">
        <v>1255</v>
      </c>
      <c r="EU850" s="20" t="s">
        <v>1253</v>
      </c>
    </row>
    <row r="851" spans="1:151" ht="12" hidden="1" customHeight="1">
      <c r="A851" s="35"/>
      <c r="B851" s="47"/>
      <c r="C851" s="35"/>
      <c r="D851" s="47"/>
      <c r="E851" s="47"/>
      <c r="F851" s="47"/>
      <c r="G851" s="47"/>
      <c r="H851" s="47"/>
      <c r="I851" s="47"/>
      <c r="J851" s="47"/>
      <c r="K851" s="47"/>
      <c r="L851" s="47"/>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133"/>
      <c r="BJ851" s="133"/>
      <c r="BK851" s="35"/>
      <c r="BL851" s="266"/>
      <c r="BM851" s="35"/>
      <c r="BN851" s="35"/>
      <c r="BO851" s="35"/>
      <c r="BP851" s="35"/>
      <c r="BQ851" s="35"/>
      <c r="BR851" s="35"/>
      <c r="BS851" s="35"/>
      <c r="BT851" s="35"/>
      <c r="BU851" s="35"/>
      <c r="BV851" s="35"/>
      <c r="BW851" s="35"/>
      <c r="BX851" s="35"/>
      <c r="BY851" s="35"/>
      <c r="BZ851" s="287"/>
      <c r="CA851" s="35"/>
      <c r="CB851" s="35"/>
      <c r="CC851" s="35"/>
      <c r="CD851" s="35"/>
      <c r="CE851" s="35"/>
      <c r="CF851" s="35"/>
      <c r="CG851" s="35"/>
      <c r="CH851" s="35"/>
      <c r="CI851" s="35"/>
      <c r="CJ851" s="35"/>
      <c r="CK851" s="35"/>
      <c r="CL851" s="35"/>
      <c r="CM851" s="35"/>
      <c r="CN851" s="35"/>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c r="DO851" s="35"/>
      <c r="DP851" s="35"/>
      <c r="DQ851" s="35"/>
      <c r="DR851" s="35"/>
      <c r="DS851" s="35"/>
      <c r="DT851" s="35"/>
      <c r="DU851" s="35"/>
      <c r="DV851" s="35"/>
      <c r="DW851" s="35"/>
      <c r="DX851" s="35"/>
      <c r="DY851" s="35"/>
      <c r="DZ851" s="35"/>
      <c r="EA851" s="35"/>
      <c r="EB851" s="35"/>
      <c r="EC851" s="35"/>
      <c r="ED851" s="35"/>
      <c r="EE851" s="35"/>
      <c r="EF851" s="35"/>
      <c r="EG851" s="35"/>
      <c r="EH851" s="35"/>
      <c r="EI851" s="35"/>
      <c r="EJ851" s="35"/>
      <c r="EK851" s="35"/>
      <c r="EL851" s="35"/>
      <c r="ET851" s="20" t="s">
        <v>1256</v>
      </c>
      <c r="EU851" s="20" t="s">
        <v>1254</v>
      </c>
    </row>
    <row r="852" spans="1:151" ht="12" hidden="1" customHeight="1">
      <c r="A852" s="35"/>
      <c r="B852" s="47"/>
      <c r="C852" s="35"/>
      <c r="D852" s="47"/>
      <c r="E852" s="47"/>
      <c r="F852" s="47"/>
      <c r="G852" s="47"/>
      <c r="H852" s="47"/>
      <c r="I852" s="47"/>
      <c r="J852" s="47"/>
      <c r="K852" s="47"/>
      <c r="L852" s="47"/>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133"/>
      <c r="BJ852" s="133"/>
      <c r="BK852" s="35"/>
      <c r="BL852" s="266"/>
      <c r="BM852" s="35"/>
      <c r="BN852" s="35"/>
      <c r="BO852" s="35"/>
      <c r="BP852" s="35"/>
      <c r="BQ852" s="35"/>
      <c r="BR852" s="35"/>
      <c r="BS852" s="35"/>
      <c r="BT852" s="35"/>
      <c r="BU852" s="35"/>
      <c r="BV852" s="35"/>
      <c r="BW852" s="35"/>
      <c r="BX852" s="35"/>
      <c r="BY852" s="35"/>
      <c r="BZ852" s="287"/>
      <c r="CA852" s="35"/>
      <c r="CB852" s="35"/>
      <c r="CC852" s="35"/>
      <c r="CD852" s="35"/>
      <c r="CE852" s="35"/>
      <c r="CF852" s="35"/>
      <c r="CG852" s="35"/>
      <c r="CH852" s="35"/>
      <c r="CI852" s="35"/>
      <c r="CJ852" s="35"/>
      <c r="CK852" s="35"/>
      <c r="CL852" s="35"/>
      <c r="CM852" s="35"/>
      <c r="CN852" s="35"/>
      <c r="CO852" s="35"/>
      <c r="CP852" s="35"/>
      <c r="CQ852" s="35"/>
      <c r="CR852" s="35"/>
      <c r="CS852" s="35"/>
      <c r="CT852" s="35"/>
      <c r="CU852" s="35"/>
      <c r="CV852" s="35"/>
      <c r="CW852" s="35"/>
      <c r="CX852" s="35"/>
      <c r="CY852" s="35"/>
      <c r="CZ852" s="35"/>
      <c r="DA852" s="35"/>
      <c r="DB852" s="35"/>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T852" s="20" t="s">
        <v>1257</v>
      </c>
      <c r="EU852" s="20" t="s">
        <v>1255</v>
      </c>
    </row>
    <row r="853" spans="1:151" ht="12" hidden="1" customHeight="1">
      <c r="A853" s="35"/>
      <c r="B853" s="47"/>
      <c r="C853" s="35"/>
      <c r="D853" s="47"/>
      <c r="E853" s="47"/>
      <c r="F853" s="47"/>
      <c r="G853" s="47"/>
      <c r="H853" s="47"/>
      <c r="I853" s="47"/>
      <c r="J853" s="47"/>
      <c r="K853" s="47"/>
      <c r="L853" s="47"/>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133"/>
      <c r="BJ853" s="133"/>
      <c r="BK853" s="35"/>
      <c r="BL853" s="266"/>
      <c r="BM853" s="35"/>
      <c r="BN853" s="35"/>
      <c r="BO853" s="35"/>
      <c r="BP853" s="35"/>
      <c r="BQ853" s="35"/>
      <c r="BR853" s="35"/>
      <c r="BS853" s="35"/>
      <c r="BT853" s="35"/>
      <c r="BU853" s="35"/>
      <c r="BV853" s="35"/>
      <c r="BW853" s="35"/>
      <c r="BX853" s="35"/>
      <c r="BY853" s="35"/>
      <c r="BZ853" s="287"/>
      <c r="CA853" s="35"/>
      <c r="CB853" s="35"/>
      <c r="CC853" s="35"/>
      <c r="CD853" s="35"/>
      <c r="CE853" s="35"/>
      <c r="CF853" s="35"/>
      <c r="CG853" s="35"/>
      <c r="CH853" s="35"/>
      <c r="CI853" s="35"/>
      <c r="CJ853" s="35"/>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T853" s="20" t="s">
        <v>586</v>
      </c>
      <c r="EU853" s="20" t="s">
        <v>1256</v>
      </c>
    </row>
    <row r="854" spans="1:151" ht="12" hidden="1" customHeight="1">
      <c r="A854" s="35"/>
      <c r="B854" s="47"/>
      <c r="C854" s="35"/>
      <c r="D854" s="47"/>
      <c r="E854" s="47"/>
      <c r="F854" s="47"/>
      <c r="G854" s="47"/>
      <c r="H854" s="47"/>
      <c r="I854" s="47"/>
      <c r="J854" s="47"/>
      <c r="K854" s="47"/>
      <c r="L854" s="47"/>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133"/>
      <c r="BJ854" s="133"/>
      <c r="BK854" s="35"/>
      <c r="BL854" s="266"/>
      <c r="BM854" s="35"/>
      <c r="BN854" s="35"/>
      <c r="BO854" s="35"/>
      <c r="BP854" s="35"/>
      <c r="BQ854" s="35"/>
      <c r="BR854" s="35"/>
      <c r="BS854" s="35"/>
      <c r="BT854" s="35"/>
      <c r="BU854" s="35"/>
      <c r="BV854" s="35"/>
      <c r="BW854" s="35"/>
      <c r="BX854" s="35"/>
      <c r="BY854" s="35"/>
      <c r="BZ854" s="287"/>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T854" s="20" t="s">
        <v>1258</v>
      </c>
      <c r="EU854" s="20" t="s">
        <v>1257</v>
      </c>
    </row>
    <row r="855" spans="1:151" ht="12" hidden="1" customHeight="1">
      <c r="A855" s="35"/>
      <c r="B855" s="47"/>
      <c r="C855" s="35"/>
      <c r="D855" s="47"/>
      <c r="E855" s="47"/>
      <c r="F855" s="47"/>
      <c r="G855" s="47"/>
      <c r="H855" s="47"/>
      <c r="I855" s="47"/>
      <c r="J855" s="47"/>
      <c r="K855" s="47"/>
      <c r="L855" s="47"/>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133"/>
      <c r="BJ855" s="133"/>
      <c r="BK855" s="35"/>
      <c r="BL855" s="266"/>
      <c r="BM855" s="35"/>
      <c r="BN855" s="35"/>
      <c r="BO855" s="35"/>
      <c r="BP855" s="35"/>
      <c r="BQ855" s="35"/>
      <c r="BR855" s="35"/>
      <c r="BS855" s="35"/>
      <c r="BT855" s="35"/>
      <c r="BU855" s="35"/>
      <c r="BV855" s="35"/>
      <c r="BW855" s="35"/>
      <c r="BX855" s="35"/>
      <c r="BY855" s="35"/>
      <c r="BZ855" s="287"/>
      <c r="CA855" s="35"/>
      <c r="CB855" s="35"/>
      <c r="CC855" s="35"/>
      <c r="CD855" s="35"/>
      <c r="CE855" s="35"/>
      <c r="CF855" s="35"/>
      <c r="CG855" s="35"/>
      <c r="CH855" s="35"/>
      <c r="CI855" s="35"/>
      <c r="CJ855" s="35"/>
      <c r="CK855" s="35"/>
      <c r="CL855" s="35"/>
      <c r="CM855" s="35"/>
      <c r="CN855" s="35"/>
      <c r="CO855" s="35"/>
      <c r="CP855" s="35"/>
      <c r="CQ855" s="35"/>
      <c r="CR855" s="35"/>
      <c r="CS855" s="35"/>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T855" s="20" t="s">
        <v>1259</v>
      </c>
      <c r="EU855" s="20" t="s">
        <v>586</v>
      </c>
    </row>
    <row r="856" spans="1:151" ht="12" hidden="1" customHeight="1">
      <c r="A856" s="35"/>
      <c r="B856" s="47"/>
      <c r="C856" s="35"/>
      <c r="D856" s="47"/>
      <c r="E856" s="47"/>
      <c r="F856" s="47"/>
      <c r="G856" s="47"/>
      <c r="H856" s="47"/>
      <c r="I856" s="47"/>
      <c r="J856" s="47"/>
      <c r="K856" s="47"/>
      <c r="L856" s="47"/>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133"/>
      <c r="BJ856" s="133"/>
      <c r="BK856" s="35"/>
      <c r="BL856" s="266"/>
      <c r="BM856" s="35"/>
      <c r="BN856" s="35"/>
      <c r="BO856" s="35"/>
      <c r="BP856" s="35"/>
      <c r="BQ856" s="35"/>
      <c r="BR856" s="35"/>
      <c r="BS856" s="35"/>
      <c r="BT856" s="35"/>
      <c r="BU856" s="35"/>
      <c r="BV856" s="35"/>
      <c r="BW856" s="35"/>
      <c r="BX856" s="35"/>
      <c r="BY856" s="35"/>
      <c r="BZ856" s="287"/>
      <c r="CA856" s="35"/>
      <c r="CB856" s="35"/>
      <c r="CC856" s="35"/>
      <c r="CD856" s="35"/>
      <c r="CE856" s="35"/>
      <c r="CF856" s="35"/>
      <c r="CG856" s="35"/>
      <c r="CH856" s="35"/>
      <c r="CI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c r="DO856" s="35"/>
      <c r="DP856" s="35"/>
      <c r="DQ856" s="35"/>
      <c r="DR856" s="35"/>
      <c r="DS856" s="35"/>
      <c r="DT856" s="35"/>
      <c r="DU856" s="35"/>
      <c r="DV856" s="35"/>
      <c r="DW856" s="35"/>
      <c r="DX856" s="35"/>
      <c r="DY856" s="35"/>
      <c r="DZ856" s="35"/>
      <c r="EA856" s="35"/>
      <c r="EB856" s="35"/>
      <c r="EC856" s="35"/>
      <c r="ED856" s="35"/>
      <c r="EE856" s="35"/>
      <c r="EF856" s="35"/>
      <c r="EG856" s="35"/>
      <c r="EH856" s="35"/>
      <c r="EI856" s="35"/>
      <c r="EJ856" s="35"/>
      <c r="EK856" s="35"/>
      <c r="EL856" s="35"/>
      <c r="ET856" s="20" t="s">
        <v>1260</v>
      </c>
      <c r="EU856" s="20" t="s">
        <v>1258</v>
      </c>
    </row>
    <row r="857" spans="1:151" ht="12" hidden="1" customHeight="1">
      <c r="A857" s="35"/>
      <c r="B857" s="47"/>
      <c r="C857" s="35"/>
      <c r="D857" s="47"/>
      <c r="E857" s="47"/>
      <c r="F857" s="47"/>
      <c r="G857" s="47"/>
      <c r="H857" s="47"/>
      <c r="I857" s="47"/>
      <c r="J857" s="47"/>
      <c r="K857" s="47"/>
      <c r="L857" s="47"/>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133"/>
      <c r="BJ857" s="133"/>
      <c r="BK857" s="35"/>
      <c r="BL857" s="266"/>
      <c r="BM857" s="35"/>
      <c r="BN857" s="35"/>
      <c r="BO857" s="35"/>
      <c r="BP857" s="35"/>
      <c r="BQ857" s="35"/>
      <c r="BR857" s="35"/>
      <c r="BS857" s="35"/>
      <c r="BT857" s="35"/>
      <c r="BU857" s="35"/>
      <c r="BV857" s="35"/>
      <c r="BW857" s="35"/>
      <c r="BX857" s="35"/>
      <c r="BY857" s="35"/>
      <c r="BZ857" s="287"/>
      <c r="CA857" s="35"/>
      <c r="CB857" s="35"/>
      <c r="CC857" s="35"/>
      <c r="CD857" s="35"/>
      <c r="CE857" s="35"/>
      <c r="CF857" s="35"/>
      <c r="CG857" s="35"/>
      <c r="CH857" s="35"/>
      <c r="CI857" s="35"/>
      <c r="CJ857" s="35"/>
      <c r="CK857" s="35"/>
      <c r="CL857" s="35"/>
      <c r="CM857" s="35"/>
      <c r="CN857" s="35"/>
      <c r="CO857" s="35"/>
      <c r="CP857" s="35"/>
      <c r="CQ857" s="35"/>
      <c r="CR857" s="35"/>
      <c r="CS857" s="35"/>
      <c r="CT857" s="35"/>
      <c r="CU857" s="35"/>
      <c r="CV857" s="35"/>
      <c r="CW857" s="35"/>
      <c r="CX857" s="35"/>
      <c r="CY857" s="35"/>
      <c r="CZ857" s="35"/>
      <c r="DA857" s="35"/>
      <c r="DB857" s="35"/>
      <c r="DC857" s="35"/>
      <c r="DD857" s="35"/>
      <c r="DE857" s="35"/>
      <c r="DF857" s="35"/>
      <c r="DG857" s="35"/>
      <c r="DH857" s="35"/>
      <c r="DI857" s="35"/>
      <c r="DJ857" s="35"/>
      <c r="DK857" s="35"/>
      <c r="DL857" s="35"/>
      <c r="DM857" s="35"/>
      <c r="DN857" s="35"/>
      <c r="DO857" s="35"/>
      <c r="DP857" s="35"/>
      <c r="DQ857" s="35"/>
      <c r="DR857" s="35"/>
      <c r="DS857" s="35"/>
      <c r="DT857" s="35"/>
      <c r="DU857" s="35"/>
      <c r="DV857" s="35"/>
      <c r="DW857" s="35"/>
      <c r="DX857" s="35"/>
      <c r="DY857" s="35"/>
      <c r="DZ857" s="35"/>
      <c r="EA857" s="35"/>
      <c r="EB857" s="35"/>
      <c r="EC857" s="35"/>
      <c r="ED857" s="35"/>
      <c r="EE857" s="35"/>
      <c r="EF857" s="35"/>
      <c r="EG857" s="35"/>
      <c r="EH857" s="35"/>
      <c r="EI857" s="35"/>
      <c r="EJ857" s="35"/>
      <c r="EK857" s="35"/>
      <c r="EL857" s="35"/>
      <c r="ET857" s="20" t="s">
        <v>1261</v>
      </c>
      <c r="EU857" s="20" t="s">
        <v>1259</v>
      </c>
    </row>
    <row r="858" spans="1:151" ht="12" hidden="1" customHeight="1">
      <c r="A858" s="35"/>
      <c r="B858" s="47"/>
      <c r="C858" s="35"/>
      <c r="D858" s="47"/>
      <c r="E858" s="47"/>
      <c r="F858" s="47"/>
      <c r="G858" s="47"/>
      <c r="H858" s="47"/>
      <c r="I858" s="47"/>
      <c r="J858" s="47"/>
      <c r="K858" s="47"/>
      <c r="L858" s="47"/>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133"/>
      <c r="BJ858" s="133"/>
      <c r="BK858" s="35"/>
      <c r="BL858" s="266"/>
      <c r="BM858" s="35"/>
      <c r="BN858" s="35"/>
      <c r="BO858" s="35"/>
      <c r="BP858" s="35"/>
      <c r="BQ858" s="35"/>
      <c r="BR858" s="35"/>
      <c r="BS858" s="35"/>
      <c r="BT858" s="35"/>
      <c r="BU858" s="35"/>
      <c r="BV858" s="35"/>
      <c r="BW858" s="35"/>
      <c r="BX858" s="35"/>
      <c r="BY858" s="35"/>
      <c r="BZ858" s="287"/>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c r="DO858" s="35"/>
      <c r="DP858" s="35"/>
      <c r="DQ858" s="35"/>
      <c r="DR858" s="35"/>
      <c r="DS858" s="35"/>
      <c r="DT858" s="35"/>
      <c r="DU858" s="35"/>
      <c r="DV858" s="35"/>
      <c r="DW858" s="35"/>
      <c r="DX858" s="35"/>
      <c r="DY858" s="35"/>
      <c r="DZ858" s="35"/>
      <c r="EA858" s="35"/>
      <c r="EB858" s="35"/>
      <c r="EC858" s="35"/>
      <c r="ED858" s="35"/>
      <c r="EE858" s="35"/>
      <c r="EF858" s="35"/>
      <c r="EG858" s="35"/>
      <c r="EH858" s="35"/>
      <c r="EI858" s="35"/>
      <c r="EJ858" s="35"/>
      <c r="EK858" s="35"/>
      <c r="EL858" s="35"/>
      <c r="ET858" s="20" t="s">
        <v>1262</v>
      </c>
      <c r="EU858" s="20" t="s">
        <v>1260</v>
      </c>
    </row>
    <row r="859" spans="1:151" ht="12" hidden="1" customHeight="1">
      <c r="A859" s="35"/>
      <c r="B859" s="47"/>
      <c r="C859" s="35"/>
      <c r="D859" s="47"/>
      <c r="E859" s="47"/>
      <c r="F859" s="47"/>
      <c r="G859" s="47"/>
      <c r="H859" s="47"/>
      <c r="I859" s="47"/>
      <c r="J859" s="47"/>
      <c r="K859" s="47"/>
      <c r="L859" s="47"/>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133"/>
      <c r="BJ859" s="133"/>
      <c r="BK859" s="35"/>
      <c r="BL859" s="266"/>
      <c r="BM859" s="35"/>
      <c r="BN859" s="35"/>
      <c r="BO859" s="35"/>
      <c r="BP859" s="35"/>
      <c r="BQ859" s="35"/>
      <c r="BR859" s="35"/>
      <c r="BS859" s="35"/>
      <c r="BT859" s="35"/>
      <c r="BU859" s="35"/>
      <c r="BV859" s="35"/>
      <c r="BW859" s="35"/>
      <c r="BX859" s="35"/>
      <c r="BY859" s="35"/>
      <c r="BZ859" s="287"/>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c r="DO859" s="35"/>
      <c r="DP859" s="35"/>
      <c r="DQ859" s="35"/>
      <c r="DR859" s="35"/>
      <c r="DS859" s="35"/>
      <c r="DT859" s="35"/>
      <c r="DU859" s="35"/>
      <c r="DV859" s="35"/>
      <c r="DW859" s="35"/>
      <c r="DX859" s="35"/>
      <c r="DY859" s="35"/>
      <c r="DZ859" s="35"/>
      <c r="EA859" s="35"/>
      <c r="EB859" s="35"/>
      <c r="EC859" s="35"/>
      <c r="ED859" s="35"/>
      <c r="EE859" s="35"/>
      <c r="EF859" s="35"/>
      <c r="EG859" s="35"/>
      <c r="EH859" s="35"/>
      <c r="EI859" s="35"/>
      <c r="EJ859" s="35"/>
      <c r="EK859" s="35"/>
      <c r="EL859" s="35"/>
      <c r="ET859" s="20" t="s">
        <v>1263</v>
      </c>
      <c r="EU859" s="20" t="s">
        <v>1261</v>
      </c>
    </row>
    <row r="860" spans="1:151" ht="12" hidden="1" customHeight="1">
      <c r="A860" s="35"/>
      <c r="B860" s="47"/>
      <c r="C860" s="35"/>
      <c r="D860" s="47"/>
      <c r="E860" s="47"/>
      <c r="F860" s="47"/>
      <c r="G860" s="47"/>
      <c r="H860" s="47"/>
      <c r="I860" s="47"/>
      <c r="J860" s="47"/>
      <c r="K860" s="47"/>
      <c r="L860" s="47"/>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133"/>
      <c r="BJ860" s="133"/>
      <c r="BK860" s="35"/>
      <c r="BL860" s="266"/>
      <c r="BM860" s="35"/>
      <c r="BN860" s="35"/>
      <c r="BO860" s="35"/>
      <c r="BP860" s="35"/>
      <c r="BQ860" s="35"/>
      <c r="BR860" s="35"/>
      <c r="BS860" s="35"/>
      <c r="BT860" s="35"/>
      <c r="BU860" s="35"/>
      <c r="BV860" s="35"/>
      <c r="BW860" s="35"/>
      <c r="BX860" s="35"/>
      <c r="BY860" s="35"/>
      <c r="BZ860" s="287"/>
      <c r="CA860" s="35"/>
      <c r="CB860" s="35"/>
      <c r="CC860" s="35"/>
      <c r="CD860" s="35"/>
      <c r="CE860" s="35"/>
      <c r="CF860" s="35"/>
      <c r="CG860" s="35"/>
      <c r="CH860" s="35"/>
      <c r="CI860" s="35"/>
      <c r="CJ860" s="35"/>
      <c r="CK860" s="35"/>
      <c r="CL860" s="35"/>
      <c r="CM860" s="35"/>
      <c r="CN860" s="35"/>
      <c r="CO860" s="35"/>
      <c r="CP860" s="35"/>
      <c r="CQ860" s="35"/>
      <c r="CR860" s="35"/>
      <c r="CS860" s="35"/>
      <c r="CT860" s="35"/>
      <c r="CU860" s="35"/>
      <c r="CV860" s="35"/>
      <c r="CW860" s="35"/>
      <c r="CX860" s="35"/>
      <c r="CY860" s="35"/>
      <c r="CZ860" s="35"/>
      <c r="DA860" s="35"/>
      <c r="DB860" s="35"/>
      <c r="DC860" s="35"/>
      <c r="DD860" s="35"/>
      <c r="DE860" s="35"/>
      <c r="DF860" s="35"/>
      <c r="DG860" s="35"/>
      <c r="DH860" s="35"/>
      <c r="DI860" s="35"/>
      <c r="DJ860" s="35"/>
      <c r="DK860" s="35"/>
      <c r="DL860" s="35"/>
      <c r="DM860" s="35"/>
      <c r="DN860" s="35"/>
      <c r="DO860" s="35"/>
      <c r="DP860" s="35"/>
      <c r="DQ860" s="35"/>
      <c r="DR860" s="35"/>
      <c r="DS860" s="35"/>
      <c r="DT860" s="35"/>
      <c r="DU860" s="35"/>
      <c r="DV860" s="35"/>
      <c r="DW860" s="35"/>
      <c r="DX860" s="35"/>
      <c r="DY860" s="35"/>
      <c r="DZ860" s="35"/>
      <c r="EA860" s="35"/>
      <c r="EB860" s="35"/>
      <c r="EC860" s="35"/>
      <c r="ED860" s="35"/>
      <c r="EE860" s="35"/>
      <c r="EF860" s="35"/>
      <c r="EG860" s="35"/>
      <c r="EH860" s="35"/>
      <c r="EI860" s="35"/>
      <c r="EJ860" s="35"/>
      <c r="EK860" s="35"/>
      <c r="EL860" s="35"/>
      <c r="ET860" s="20" t="s">
        <v>1264</v>
      </c>
      <c r="EU860" s="20" t="s">
        <v>1262</v>
      </c>
    </row>
    <row r="861" spans="1:151" ht="12" hidden="1" customHeight="1">
      <c r="A861" s="35"/>
      <c r="B861" s="47"/>
      <c r="C861" s="35"/>
      <c r="D861" s="47"/>
      <c r="E861" s="47"/>
      <c r="F861" s="47"/>
      <c r="G861" s="47"/>
      <c r="H861" s="47"/>
      <c r="I861" s="47"/>
      <c r="J861" s="47"/>
      <c r="K861" s="47"/>
      <c r="L861" s="47"/>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133"/>
      <c r="BJ861" s="133"/>
      <c r="BK861" s="35"/>
      <c r="BL861" s="266"/>
      <c r="BM861" s="35"/>
      <c r="BN861" s="35"/>
      <c r="BO861" s="35"/>
      <c r="BP861" s="35"/>
      <c r="BQ861" s="35"/>
      <c r="BR861" s="35"/>
      <c r="BS861" s="35"/>
      <c r="BT861" s="35"/>
      <c r="BU861" s="35"/>
      <c r="BV861" s="35"/>
      <c r="BW861" s="35"/>
      <c r="BX861" s="35"/>
      <c r="BY861" s="35"/>
      <c r="BZ861" s="287"/>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c r="DO861" s="35"/>
      <c r="DP861" s="35"/>
      <c r="DQ861" s="35"/>
      <c r="DR861" s="35"/>
      <c r="DS861" s="35"/>
      <c r="DT861" s="35"/>
      <c r="DU861" s="35"/>
      <c r="DV861" s="35"/>
      <c r="DW861" s="35"/>
      <c r="DX861" s="35"/>
      <c r="DY861" s="35"/>
      <c r="DZ861" s="35"/>
      <c r="EA861" s="35"/>
      <c r="EB861" s="35"/>
      <c r="EC861" s="35"/>
      <c r="ED861" s="35"/>
      <c r="EE861" s="35"/>
      <c r="EF861" s="35"/>
      <c r="EG861" s="35"/>
      <c r="EH861" s="35"/>
      <c r="EI861" s="35"/>
      <c r="EJ861" s="35"/>
      <c r="EK861" s="35"/>
      <c r="EL861" s="35"/>
      <c r="ET861" s="20" t="s">
        <v>1265</v>
      </c>
      <c r="EU861" s="20" t="s">
        <v>1263</v>
      </c>
    </row>
    <row r="862" spans="1:151" ht="12" hidden="1" customHeight="1">
      <c r="A862" s="35"/>
      <c r="B862" s="47"/>
      <c r="C862" s="35"/>
      <c r="D862" s="47"/>
      <c r="E862" s="47"/>
      <c r="F862" s="47"/>
      <c r="G862" s="47"/>
      <c r="H862" s="47"/>
      <c r="I862" s="47"/>
      <c r="J862" s="47"/>
      <c r="K862" s="47"/>
      <c r="L862" s="47"/>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133"/>
      <c r="BJ862" s="133"/>
      <c r="BK862" s="35"/>
      <c r="BL862" s="266"/>
      <c r="BM862" s="35"/>
      <c r="BN862" s="35"/>
      <c r="BO862" s="35"/>
      <c r="BP862" s="35"/>
      <c r="BQ862" s="35"/>
      <c r="BR862" s="35"/>
      <c r="BS862" s="35"/>
      <c r="BT862" s="35"/>
      <c r="BU862" s="35"/>
      <c r="BV862" s="35"/>
      <c r="BW862" s="35"/>
      <c r="BX862" s="35"/>
      <c r="BY862" s="35"/>
      <c r="BZ862" s="287"/>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c r="DO862" s="35"/>
      <c r="DP862" s="35"/>
      <c r="DQ862" s="35"/>
      <c r="DR862" s="35"/>
      <c r="DS862" s="35"/>
      <c r="DT862" s="35"/>
      <c r="DU862" s="35"/>
      <c r="DV862" s="35"/>
      <c r="DW862" s="35"/>
      <c r="DX862" s="35"/>
      <c r="DY862" s="35"/>
      <c r="DZ862" s="35"/>
      <c r="EA862" s="35"/>
      <c r="EB862" s="35"/>
      <c r="EC862" s="35"/>
      <c r="ED862" s="35"/>
      <c r="EE862" s="35"/>
      <c r="EF862" s="35"/>
      <c r="EG862" s="35"/>
      <c r="EH862" s="35"/>
      <c r="EI862" s="35"/>
      <c r="EJ862" s="35"/>
      <c r="EK862" s="35"/>
      <c r="EL862" s="35"/>
      <c r="ET862" s="20" t="s">
        <v>1266</v>
      </c>
      <c r="EU862" s="20" t="s">
        <v>1264</v>
      </c>
    </row>
    <row r="863" spans="1:151" ht="12" hidden="1" customHeight="1">
      <c r="A863" s="35"/>
      <c r="B863" s="47"/>
      <c r="C863" s="35"/>
      <c r="D863" s="47"/>
      <c r="E863" s="47"/>
      <c r="F863" s="47"/>
      <c r="G863" s="47"/>
      <c r="H863" s="47"/>
      <c r="I863" s="47"/>
      <c r="J863" s="47"/>
      <c r="K863" s="47"/>
      <c r="L863" s="47"/>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133"/>
      <c r="BJ863" s="133"/>
      <c r="BK863" s="35"/>
      <c r="BL863" s="266"/>
      <c r="BM863" s="35"/>
      <c r="BN863" s="35"/>
      <c r="BO863" s="35"/>
      <c r="BP863" s="35"/>
      <c r="BQ863" s="35"/>
      <c r="BR863" s="35"/>
      <c r="BS863" s="35"/>
      <c r="BT863" s="35"/>
      <c r="BU863" s="35"/>
      <c r="BV863" s="35"/>
      <c r="BW863" s="35"/>
      <c r="BX863" s="35"/>
      <c r="BY863" s="35"/>
      <c r="BZ863" s="287"/>
      <c r="CA863" s="35"/>
      <c r="CB863" s="35"/>
      <c r="CC863" s="35"/>
      <c r="CD863" s="35"/>
      <c r="CE863" s="35"/>
      <c r="CF863" s="35"/>
      <c r="CG863" s="35"/>
      <c r="CH863" s="35"/>
      <c r="CI863" s="35"/>
      <c r="CJ863" s="35"/>
      <c r="CK863" s="35"/>
      <c r="CL863" s="35"/>
      <c r="CM863" s="35"/>
      <c r="CN863" s="35"/>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c r="DO863" s="35"/>
      <c r="DP863" s="35"/>
      <c r="DQ863" s="35"/>
      <c r="DR863" s="35"/>
      <c r="DS863" s="35"/>
      <c r="DT863" s="35"/>
      <c r="DU863" s="35"/>
      <c r="DV863" s="35"/>
      <c r="DW863" s="35"/>
      <c r="DX863" s="35"/>
      <c r="DY863" s="35"/>
      <c r="DZ863" s="35"/>
      <c r="EA863" s="35"/>
      <c r="EB863" s="35"/>
      <c r="EC863" s="35"/>
      <c r="ED863" s="35"/>
      <c r="EE863" s="35"/>
      <c r="EF863" s="35"/>
      <c r="EG863" s="35"/>
      <c r="EH863" s="35"/>
      <c r="EI863" s="35"/>
      <c r="EJ863" s="35"/>
      <c r="EK863" s="35"/>
      <c r="EL863" s="35"/>
      <c r="ET863" s="20" t="s">
        <v>1267</v>
      </c>
      <c r="EU863" s="20" t="s">
        <v>1265</v>
      </c>
    </row>
    <row r="864" spans="1:151" ht="12" hidden="1" customHeight="1">
      <c r="A864" s="35"/>
      <c r="B864" s="47"/>
      <c r="C864" s="35"/>
      <c r="D864" s="47"/>
      <c r="E864" s="47"/>
      <c r="F864" s="47"/>
      <c r="G864" s="47"/>
      <c r="H864" s="47"/>
      <c r="I864" s="47"/>
      <c r="J864" s="47"/>
      <c r="K864" s="47"/>
      <c r="L864" s="47"/>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133"/>
      <c r="BJ864" s="133"/>
      <c r="BK864" s="35"/>
      <c r="BL864" s="266"/>
      <c r="BM864" s="35"/>
      <c r="BN864" s="35"/>
      <c r="BO864" s="35"/>
      <c r="BP864" s="35"/>
      <c r="BQ864" s="35"/>
      <c r="BR864" s="35"/>
      <c r="BS864" s="35"/>
      <c r="BT864" s="35"/>
      <c r="BU864" s="35"/>
      <c r="BV864" s="35"/>
      <c r="BW864" s="35"/>
      <c r="BX864" s="35"/>
      <c r="BY864" s="35"/>
      <c r="BZ864" s="287"/>
      <c r="CA864" s="35"/>
      <c r="CB864" s="35"/>
      <c r="CC864" s="35"/>
      <c r="CD864" s="35"/>
      <c r="CE864" s="35"/>
      <c r="CF864" s="35"/>
      <c r="CG864" s="35"/>
      <c r="CH864" s="35"/>
      <c r="CI864" s="35"/>
      <c r="CJ864" s="35"/>
      <c r="CK864" s="35"/>
      <c r="CL864" s="35"/>
      <c r="CM864" s="35"/>
      <c r="CN864" s="35"/>
      <c r="CO864" s="35"/>
      <c r="CP864" s="35"/>
      <c r="CQ864" s="35"/>
      <c r="CR864" s="35"/>
      <c r="CS864" s="35"/>
      <c r="CT864" s="35"/>
      <c r="CU864" s="35"/>
      <c r="CV864" s="35"/>
      <c r="CW864" s="35"/>
      <c r="CX864" s="35"/>
      <c r="CY864" s="35"/>
      <c r="CZ864" s="35"/>
      <c r="DA864" s="35"/>
      <c r="DB864" s="35"/>
      <c r="DC864" s="35"/>
      <c r="DD864" s="35"/>
      <c r="DE864" s="35"/>
      <c r="DF864" s="35"/>
      <c r="DG864" s="35"/>
      <c r="DH864" s="35"/>
      <c r="DI864" s="35"/>
      <c r="DJ864" s="35"/>
      <c r="DK864" s="35"/>
      <c r="DL864" s="35"/>
      <c r="DM864" s="35"/>
      <c r="DN864" s="35"/>
      <c r="DO864" s="35"/>
      <c r="DP864" s="35"/>
      <c r="DQ864" s="35"/>
      <c r="DR864" s="35"/>
      <c r="DS864" s="35"/>
      <c r="DT864" s="35"/>
      <c r="DU864" s="35"/>
      <c r="DV864" s="35"/>
      <c r="DW864" s="35"/>
      <c r="DX864" s="35"/>
      <c r="DY864" s="35"/>
      <c r="DZ864" s="35"/>
      <c r="EA864" s="35"/>
      <c r="EB864" s="35"/>
      <c r="EC864" s="35"/>
      <c r="ED864" s="35"/>
      <c r="EE864" s="35"/>
      <c r="EF864" s="35"/>
      <c r="EG864" s="35"/>
      <c r="EH864" s="35"/>
      <c r="EI864" s="35"/>
      <c r="EJ864" s="35"/>
      <c r="EK864" s="35"/>
      <c r="EL864" s="35"/>
      <c r="ET864" s="20" t="s">
        <v>1268</v>
      </c>
      <c r="EU864" s="20" t="s">
        <v>1266</v>
      </c>
    </row>
    <row r="865" spans="1:151" ht="12" hidden="1" customHeight="1">
      <c r="A865" s="35"/>
      <c r="B865" s="47"/>
      <c r="C865" s="35"/>
      <c r="D865" s="47"/>
      <c r="E865" s="47"/>
      <c r="F865" s="47"/>
      <c r="G865" s="47"/>
      <c r="H865" s="47"/>
      <c r="I865" s="47"/>
      <c r="J865" s="47"/>
      <c r="K865" s="47"/>
      <c r="L865" s="47"/>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133"/>
      <c r="BJ865" s="133"/>
      <c r="BK865" s="35"/>
      <c r="BL865" s="266"/>
      <c r="BM865" s="35"/>
      <c r="BN865" s="35"/>
      <c r="BO865" s="35"/>
      <c r="BP865" s="35"/>
      <c r="BQ865" s="35"/>
      <c r="BR865" s="35"/>
      <c r="BS865" s="35"/>
      <c r="BT865" s="35"/>
      <c r="BU865" s="35"/>
      <c r="BV865" s="35"/>
      <c r="BW865" s="35"/>
      <c r="BX865" s="35"/>
      <c r="BY865" s="35"/>
      <c r="BZ865" s="287"/>
      <c r="CA865" s="35"/>
      <c r="CB865" s="35"/>
      <c r="CC865" s="35"/>
      <c r="CD865" s="35"/>
      <c r="CE865" s="35"/>
      <c r="CF865" s="35"/>
      <c r="CG865" s="35"/>
      <c r="CH865" s="35"/>
      <c r="CI865" s="35"/>
      <c r="CJ865" s="35"/>
      <c r="CK865" s="35"/>
      <c r="CL865" s="35"/>
      <c r="CM865" s="35"/>
      <c r="CN865" s="35"/>
      <c r="CO865" s="35"/>
      <c r="CP865" s="35"/>
      <c r="CQ865" s="35"/>
      <c r="CR865" s="35"/>
      <c r="CS865" s="35"/>
      <c r="CT865" s="35"/>
      <c r="CU865" s="35"/>
      <c r="CV865" s="35"/>
      <c r="CW865" s="35"/>
      <c r="CX865" s="35"/>
      <c r="CY865" s="35"/>
      <c r="CZ865" s="35"/>
      <c r="DA865" s="35"/>
      <c r="DB865" s="35"/>
      <c r="DC865" s="35"/>
      <c r="DD865" s="35"/>
      <c r="DE865" s="35"/>
      <c r="DF865" s="35"/>
      <c r="DG865" s="35"/>
      <c r="DH865" s="35"/>
      <c r="DI865" s="35"/>
      <c r="DJ865" s="35"/>
      <c r="DK865" s="35"/>
      <c r="DL865" s="35"/>
      <c r="DM865" s="35"/>
      <c r="DN865" s="35"/>
      <c r="DO865" s="35"/>
      <c r="DP865" s="35"/>
      <c r="DQ865" s="35"/>
      <c r="DR865" s="35"/>
      <c r="DS865" s="35"/>
      <c r="DT865" s="35"/>
      <c r="DU865" s="35"/>
      <c r="DV865" s="35"/>
      <c r="DW865" s="35"/>
      <c r="DX865" s="35"/>
      <c r="DY865" s="35"/>
      <c r="DZ865" s="35"/>
      <c r="EA865" s="35"/>
      <c r="EB865" s="35"/>
      <c r="EC865" s="35"/>
      <c r="ED865" s="35"/>
      <c r="EE865" s="35"/>
      <c r="EF865" s="35"/>
      <c r="EG865" s="35"/>
      <c r="EH865" s="35"/>
      <c r="EI865" s="35"/>
      <c r="EJ865" s="35"/>
      <c r="EK865" s="35"/>
      <c r="EL865" s="35"/>
      <c r="ET865" s="20" t="s">
        <v>1269</v>
      </c>
      <c r="EU865" s="20" t="s">
        <v>1267</v>
      </c>
    </row>
    <row r="866" spans="1:151" ht="12" hidden="1" customHeight="1">
      <c r="A866" s="35"/>
      <c r="B866" s="47"/>
      <c r="C866" s="35"/>
      <c r="D866" s="47"/>
      <c r="E866" s="47"/>
      <c r="F866" s="47"/>
      <c r="G866" s="47"/>
      <c r="H866" s="47"/>
      <c r="I866" s="47"/>
      <c r="J866" s="47"/>
      <c r="K866" s="47"/>
      <c r="L866" s="47"/>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133"/>
      <c r="BJ866" s="133"/>
      <c r="BK866" s="35"/>
      <c r="BL866" s="266"/>
      <c r="BM866" s="35"/>
      <c r="BN866" s="35"/>
      <c r="BO866" s="35"/>
      <c r="BP866" s="35"/>
      <c r="BQ866" s="35"/>
      <c r="BR866" s="35"/>
      <c r="BS866" s="35"/>
      <c r="BT866" s="35"/>
      <c r="BU866" s="35"/>
      <c r="BV866" s="35"/>
      <c r="BW866" s="35"/>
      <c r="BX866" s="35"/>
      <c r="BY866" s="35"/>
      <c r="BZ866" s="287"/>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T866" s="20" t="s">
        <v>1270</v>
      </c>
      <c r="EU866" s="20" t="s">
        <v>1268</v>
      </c>
    </row>
    <row r="867" spans="1:151" ht="12" hidden="1" customHeight="1">
      <c r="A867" s="35"/>
      <c r="B867" s="47"/>
      <c r="C867" s="35"/>
      <c r="D867" s="47"/>
      <c r="E867" s="47"/>
      <c r="F867" s="47"/>
      <c r="G867" s="47"/>
      <c r="H867" s="47"/>
      <c r="I867" s="47"/>
      <c r="J867" s="47"/>
      <c r="K867" s="47"/>
      <c r="L867" s="47"/>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133"/>
      <c r="BJ867" s="133"/>
      <c r="BK867" s="35"/>
      <c r="BL867" s="266"/>
      <c r="BM867" s="35"/>
      <c r="BN867" s="35"/>
      <c r="BO867" s="35"/>
      <c r="BP867" s="35"/>
      <c r="BQ867" s="35"/>
      <c r="BR867" s="35"/>
      <c r="BS867" s="35"/>
      <c r="BT867" s="35"/>
      <c r="BU867" s="35"/>
      <c r="BV867" s="35"/>
      <c r="BW867" s="35"/>
      <c r="BX867" s="35"/>
      <c r="BY867" s="35"/>
      <c r="BZ867" s="287"/>
      <c r="CA867" s="35"/>
      <c r="CB867" s="35"/>
      <c r="CC867" s="35"/>
      <c r="CD867" s="35"/>
      <c r="CE867" s="35"/>
      <c r="CF867" s="35"/>
      <c r="CG867" s="35"/>
      <c r="CH867" s="35"/>
      <c r="CI867" s="35"/>
      <c r="CJ867" s="35"/>
      <c r="CK867" s="35"/>
      <c r="CL867" s="35"/>
      <c r="CM867" s="35"/>
      <c r="CN867" s="35"/>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T867" s="20" t="s">
        <v>1271</v>
      </c>
      <c r="EU867" s="20" t="s">
        <v>1269</v>
      </c>
    </row>
    <row r="868" spans="1:151" ht="12" hidden="1" customHeight="1">
      <c r="A868" s="35"/>
      <c r="B868" s="47"/>
      <c r="C868" s="35"/>
      <c r="D868" s="47"/>
      <c r="E868" s="47"/>
      <c r="F868" s="47"/>
      <c r="G868" s="47"/>
      <c r="H868" s="47"/>
      <c r="I868" s="47"/>
      <c r="J868" s="47"/>
      <c r="K868" s="47"/>
      <c r="L868" s="47"/>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133"/>
      <c r="BJ868" s="133"/>
      <c r="BK868" s="35"/>
      <c r="BL868" s="266"/>
      <c r="BM868" s="35"/>
      <c r="BN868" s="35"/>
      <c r="BO868" s="35"/>
      <c r="BP868" s="35"/>
      <c r="BQ868" s="35"/>
      <c r="BR868" s="35"/>
      <c r="BS868" s="35"/>
      <c r="BT868" s="35"/>
      <c r="BU868" s="35"/>
      <c r="BV868" s="35"/>
      <c r="BW868" s="35"/>
      <c r="BX868" s="35"/>
      <c r="BY868" s="35"/>
      <c r="BZ868" s="287"/>
      <c r="CA868" s="35"/>
      <c r="CB868" s="35"/>
      <c r="CC868" s="35"/>
      <c r="CD868" s="35"/>
      <c r="CE868" s="35"/>
      <c r="CF868" s="35"/>
      <c r="CG868" s="35"/>
      <c r="CH868" s="35"/>
      <c r="CI868" s="35"/>
      <c r="CJ868" s="35"/>
      <c r="CK868" s="35"/>
      <c r="CL868" s="35"/>
      <c r="CM868" s="35"/>
      <c r="CN868" s="35"/>
      <c r="CO868" s="35"/>
      <c r="CP868" s="35"/>
      <c r="CQ868" s="35"/>
      <c r="CR868" s="35"/>
      <c r="CS868" s="35"/>
      <c r="CT868" s="35"/>
      <c r="CU868" s="35"/>
      <c r="CV868" s="35"/>
      <c r="CW868" s="35"/>
      <c r="CX868" s="35"/>
      <c r="CY868" s="35"/>
      <c r="CZ868" s="35"/>
      <c r="DA868" s="35"/>
      <c r="DB868" s="35"/>
      <c r="DC868" s="35"/>
      <c r="DD868" s="35"/>
      <c r="DE868" s="35"/>
      <c r="DF868" s="35"/>
      <c r="DG868" s="35"/>
      <c r="DH868" s="35"/>
      <c r="DI868" s="35"/>
      <c r="DJ868" s="35"/>
      <c r="DK868" s="35"/>
      <c r="DL868" s="35"/>
      <c r="DM868" s="35"/>
      <c r="DN868" s="35"/>
      <c r="DO868" s="35"/>
      <c r="DP868" s="35"/>
      <c r="DQ868" s="35"/>
      <c r="DR868" s="35"/>
      <c r="DS868" s="35"/>
      <c r="DT868" s="35"/>
      <c r="DU868" s="35"/>
      <c r="DV868" s="35"/>
      <c r="DW868" s="35"/>
      <c r="DX868" s="35"/>
      <c r="DY868" s="35"/>
      <c r="DZ868" s="35"/>
      <c r="EA868" s="35"/>
      <c r="EB868" s="35"/>
      <c r="EC868" s="35"/>
      <c r="ED868" s="35"/>
      <c r="EE868" s="35"/>
      <c r="EF868" s="35"/>
      <c r="EG868" s="35"/>
      <c r="EH868" s="35"/>
      <c r="EI868" s="35"/>
      <c r="EJ868" s="35"/>
      <c r="EK868" s="35"/>
      <c r="EL868" s="35"/>
      <c r="ET868" s="20" t="s">
        <v>1272</v>
      </c>
      <c r="EU868" s="20" t="s">
        <v>1270</v>
      </c>
    </row>
    <row r="869" spans="1:151" ht="12" hidden="1" customHeight="1">
      <c r="A869" s="35"/>
      <c r="B869" s="47"/>
      <c r="C869" s="35"/>
      <c r="D869" s="47"/>
      <c r="E869" s="47"/>
      <c r="F869" s="47"/>
      <c r="G869" s="47"/>
      <c r="H869" s="47"/>
      <c r="I869" s="47"/>
      <c r="J869" s="47"/>
      <c r="K869" s="47"/>
      <c r="L869" s="47"/>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133"/>
      <c r="BJ869" s="133"/>
      <c r="BK869" s="35"/>
      <c r="BL869" s="266"/>
      <c r="BM869" s="35"/>
      <c r="BN869" s="35"/>
      <c r="BO869" s="35"/>
      <c r="BP869" s="35"/>
      <c r="BQ869" s="35"/>
      <c r="BR869" s="35"/>
      <c r="BS869" s="35"/>
      <c r="BT869" s="35"/>
      <c r="BU869" s="35"/>
      <c r="BV869" s="35"/>
      <c r="BW869" s="35"/>
      <c r="BX869" s="35"/>
      <c r="BY869" s="35"/>
      <c r="BZ869" s="287"/>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c r="DO869" s="35"/>
      <c r="DP869" s="35"/>
      <c r="DQ869" s="35"/>
      <c r="DR869" s="35"/>
      <c r="DS869" s="35"/>
      <c r="DT869" s="35"/>
      <c r="DU869" s="35"/>
      <c r="DV869" s="35"/>
      <c r="DW869" s="35"/>
      <c r="DX869" s="35"/>
      <c r="DY869" s="35"/>
      <c r="DZ869" s="35"/>
      <c r="EA869" s="35"/>
      <c r="EB869" s="35"/>
      <c r="EC869" s="35"/>
      <c r="ED869" s="35"/>
      <c r="EE869" s="35"/>
      <c r="EF869" s="35"/>
      <c r="EG869" s="35"/>
      <c r="EH869" s="35"/>
      <c r="EI869" s="35"/>
      <c r="EJ869" s="35"/>
      <c r="EK869" s="35"/>
      <c r="EL869" s="35"/>
      <c r="ET869" s="20" t="s">
        <v>1273</v>
      </c>
      <c r="EU869" s="20" t="s">
        <v>1271</v>
      </c>
    </row>
    <row r="870" spans="1:151" ht="12" hidden="1" customHeight="1">
      <c r="A870" s="35"/>
      <c r="B870" s="47"/>
      <c r="C870" s="35"/>
      <c r="D870" s="47"/>
      <c r="E870" s="47"/>
      <c r="F870" s="47"/>
      <c r="G870" s="47"/>
      <c r="H870" s="47"/>
      <c r="I870" s="47"/>
      <c r="J870" s="47"/>
      <c r="K870" s="47"/>
      <c r="L870" s="47"/>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133"/>
      <c r="BJ870" s="133"/>
      <c r="BK870" s="35"/>
      <c r="BL870" s="266"/>
      <c r="BM870" s="35"/>
      <c r="BN870" s="35"/>
      <c r="BO870" s="35"/>
      <c r="BP870" s="35"/>
      <c r="BQ870" s="35"/>
      <c r="BR870" s="35"/>
      <c r="BS870" s="35"/>
      <c r="BT870" s="35"/>
      <c r="BU870" s="35"/>
      <c r="BV870" s="35"/>
      <c r="BW870" s="35"/>
      <c r="BX870" s="35"/>
      <c r="BY870" s="35"/>
      <c r="BZ870" s="287"/>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c r="DO870" s="35"/>
      <c r="DP870" s="35"/>
      <c r="DQ870" s="35"/>
      <c r="DR870" s="35"/>
      <c r="DS870" s="35"/>
      <c r="DT870" s="35"/>
      <c r="DU870" s="35"/>
      <c r="DV870" s="35"/>
      <c r="DW870" s="35"/>
      <c r="DX870" s="35"/>
      <c r="DY870" s="35"/>
      <c r="DZ870" s="35"/>
      <c r="EA870" s="35"/>
      <c r="EB870" s="35"/>
      <c r="EC870" s="35"/>
      <c r="ED870" s="35"/>
      <c r="EE870" s="35"/>
      <c r="EF870" s="35"/>
      <c r="EG870" s="35"/>
      <c r="EH870" s="35"/>
      <c r="EI870" s="35"/>
      <c r="EJ870" s="35"/>
      <c r="EK870" s="35"/>
      <c r="EL870" s="35"/>
      <c r="ET870" s="20" t="s">
        <v>586</v>
      </c>
      <c r="EU870" s="20" t="s">
        <v>1272</v>
      </c>
    </row>
    <row r="871" spans="1:151" ht="12" hidden="1" customHeight="1">
      <c r="A871" s="35"/>
      <c r="B871" s="47"/>
      <c r="C871" s="35"/>
      <c r="D871" s="47"/>
      <c r="E871" s="47"/>
      <c r="F871" s="47"/>
      <c r="G871" s="47"/>
      <c r="H871" s="47"/>
      <c r="I871" s="47"/>
      <c r="J871" s="47"/>
      <c r="K871" s="47"/>
      <c r="L871" s="47"/>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133"/>
      <c r="BJ871" s="133"/>
      <c r="BK871" s="35"/>
      <c r="BL871" s="266"/>
      <c r="BM871" s="35"/>
      <c r="BN871" s="35"/>
      <c r="BO871" s="35"/>
      <c r="BP871" s="35"/>
      <c r="BQ871" s="35"/>
      <c r="BR871" s="35"/>
      <c r="BS871" s="35"/>
      <c r="BT871" s="35"/>
      <c r="BU871" s="35"/>
      <c r="BV871" s="35"/>
      <c r="BW871" s="35"/>
      <c r="BX871" s="35"/>
      <c r="BY871" s="35"/>
      <c r="BZ871" s="287"/>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c r="DA871" s="35"/>
      <c r="DB871" s="35"/>
      <c r="DC871" s="35"/>
      <c r="DD871" s="35"/>
      <c r="DE871" s="35"/>
      <c r="DF871" s="35"/>
      <c r="DG871" s="35"/>
      <c r="DH871" s="35"/>
      <c r="DI871" s="35"/>
      <c r="DJ871" s="35"/>
      <c r="DK871" s="35"/>
      <c r="DL871" s="35"/>
      <c r="DM871" s="35"/>
      <c r="DN871" s="35"/>
      <c r="DO871" s="35"/>
      <c r="DP871" s="35"/>
      <c r="DQ871" s="35"/>
      <c r="DR871" s="35"/>
      <c r="DS871" s="35"/>
      <c r="DT871" s="35"/>
      <c r="DU871" s="35"/>
      <c r="DV871" s="35"/>
      <c r="DW871" s="35"/>
      <c r="DX871" s="35"/>
      <c r="DY871" s="35"/>
      <c r="DZ871" s="35"/>
      <c r="EA871" s="35"/>
      <c r="EB871" s="35"/>
      <c r="EC871" s="35"/>
      <c r="ED871" s="35"/>
      <c r="EE871" s="35"/>
      <c r="EF871" s="35"/>
      <c r="EG871" s="35"/>
      <c r="EH871" s="35"/>
      <c r="EI871" s="35"/>
      <c r="EJ871" s="35"/>
      <c r="EK871" s="35"/>
      <c r="EL871" s="35"/>
      <c r="ET871" s="20" t="s">
        <v>1274</v>
      </c>
      <c r="EU871" s="20" t="s">
        <v>1273</v>
      </c>
    </row>
    <row r="872" spans="1:151" ht="12" hidden="1" customHeight="1">
      <c r="A872" s="35"/>
      <c r="B872" s="47"/>
      <c r="C872" s="35"/>
      <c r="D872" s="47"/>
      <c r="E872" s="47"/>
      <c r="F872" s="47"/>
      <c r="G872" s="47"/>
      <c r="H872" s="47"/>
      <c r="I872" s="47"/>
      <c r="J872" s="47"/>
      <c r="K872" s="47"/>
      <c r="L872" s="47"/>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133"/>
      <c r="BJ872" s="133"/>
      <c r="BK872" s="35"/>
      <c r="BL872" s="266"/>
      <c r="BM872" s="35"/>
      <c r="BN872" s="35"/>
      <c r="BO872" s="35"/>
      <c r="BP872" s="35"/>
      <c r="BQ872" s="35"/>
      <c r="BR872" s="35"/>
      <c r="BS872" s="35"/>
      <c r="BT872" s="35"/>
      <c r="BU872" s="35"/>
      <c r="BV872" s="35"/>
      <c r="BW872" s="35"/>
      <c r="BX872" s="35"/>
      <c r="BY872" s="35"/>
      <c r="BZ872" s="287"/>
      <c r="CA872" s="35"/>
      <c r="CB872" s="35"/>
      <c r="CC872" s="35"/>
      <c r="CD872" s="35"/>
      <c r="CE872" s="35"/>
      <c r="CF872" s="35"/>
      <c r="CG872" s="35"/>
      <c r="CH872" s="35"/>
      <c r="CI872" s="35"/>
      <c r="CJ872" s="35"/>
      <c r="CK872" s="35"/>
      <c r="CL872" s="35"/>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c r="DN872" s="35"/>
      <c r="DO872" s="35"/>
      <c r="DP872" s="35"/>
      <c r="DQ872" s="35"/>
      <c r="DR872" s="35"/>
      <c r="DS872" s="35"/>
      <c r="DT872" s="35"/>
      <c r="DU872" s="35"/>
      <c r="DV872" s="35"/>
      <c r="DW872" s="35"/>
      <c r="DX872" s="35"/>
      <c r="DY872" s="35"/>
      <c r="DZ872" s="35"/>
      <c r="EA872" s="35"/>
      <c r="EB872" s="35"/>
      <c r="EC872" s="35"/>
      <c r="ED872" s="35"/>
      <c r="EE872" s="35"/>
      <c r="EF872" s="35"/>
      <c r="EG872" s="35"/>
      <c r="EH872" s="35"/>
      <c r="EI872" s="35"/>
      <c r="EJ872" s="35"/>
      <c r="EK872" s="35"/>
      <c r="EL872" s="35"/>
      <c r="ET872" s="20" t="s">
        <v>1275</v>
      </c>
      <c r="EU872" s="20" t="s">
        <v>586</v>
      </c>
    </row>
    <row r="873" spans="1:151" ht="12" hidden="1" customHeight="1">
      <c r="A873" s="35"/>
      <c r="B873" s="47"/>
      <c r="C873" s="35"/>
      <c r="D873" s="47"/>
      <c r="E873" s="47"/>
      <c r="F873" s="47"/>
      <c r="G873" s="47"/>
      <c r="H873" s="47"/>
      <c r="I873" s="47"/>
      <c r="J873" s="47"/>
      <c r="K873" s="47"/>
      <c r="L873" s="47"/>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133"/>
      <c r="BJ873" s="133"/>
      <c r="BK873" s="35"/>
      <c r="BL873" s="266"/>
      <c r="BM873" s="35"/>
      <c r="BN873" s="35"/>
      <c r="BO873" s="35"/>
      <c r="BP873" s="35"/>
      <c r="BQ873" s="35"/>
      <c r="BR873" s="35"/>
      <c r="BS873" s="35"/>
      <c r="BT873" s="35"/>
      <c r="BU873" s="35"/>
      <c r="BV873" s="35"/>
      <c r="BW873" s="35"/>
      <c r="BX873" s="35"/>
      <c r="BY873" s="35"/>
      <c r="BZ873" s="287"/>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c r="DO873" s="35"/>
      <c r="DP873" s="35"/>
      <c r="DQ873" s="35"/>
      <c r="DR873" s="35"/>
      <c r="DS873" s="35"/>
      <c r="DT873" s="35"/>
      <c r="DU873" s="35"/>
      <c r="DV873" s="35"/>
      <c r="DW873" s="35"/>
      <c r="DX873" s="35"/>
      <c r="DY873" s="35"/>
      <c r="DZ873" s="35"/>
      <c r="EA873" s="35"/>
      <c r="EB873" s="35"/>
      <c r="EC873" s="35"/>
      <c r="ED873" s="35"/>
      <c r="EE873" s="35"/>
      <c r="EF873" s="35"/>
      <c r="EG873" s="35"/>
      <c r="EH873" s="35"/>
      <c r="EI873" s="35"/>
      <c r="EJ873" s="35"/>
      <c r="EK873" s="35"/>
      <c r="EL873" s="35"/>
      <c r="ET873" s="20" t="s">
        <v>1276</v>
      </c>
      <c r="EU873" s="20" t="s">
        <v>1274</v>
      </c>
    </row>
    <row r="874" spans="1:151" ht="12" hidden="1" customHeight="1">
      <c r="A874" s="35"/>
      <c r="B874" s="47"/>
      <c r="C874" s="35"/>
      <c r="D874" s="47"/>
      <c r="E874" s="47"/>
      <c r="F874" s="47"/>
      <c r="G874" s="47"/>
      <c r="H874" s="47"/>
      <c r="I874" s="47"/>
      <c r="J874" s="47"/>
      <c r="K874" s="47"/>
      <c r="L874" s="47"/>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133"/>
      <c r="BJ874" s="133"/>
      <c r="BK874" s="35"/>
      <c r="BL874" s="266"/>
      <c r="BM874" s="35"/>
      <c r="BN874" s="35"/>
      <c r="BO874" s="35"/>
      <c r="BP874" s="35"/>
      <c r="BQ874" s="35"/>
      <c r="BR874" s="35"/>
      <c r="BS874" s="35"/>
      <c r="BT874" s="35"/>
      <c r="BU874" s="35"/>
      <c r="BV874" s="35"/>
      <c r="BW874" s="35"/>
      <c r="BX874" s="35"/>
      <c r="BY874" s="35"/>
      <c r="BZ874" s="287"/>
      <c r="CA874" s="35"/>
      <c r="CB874" s="35"/>
      <c r="CC874" s="35"/>
      <c r="CD874" s="35"/>
      <c r="CE874" s="35"/>
      <c r="CF874" s="35"/>
      <c r="CG874" s="35"/>
      <c r="CH874" s="35"/>
      <c r="CI874" s="35"/>
      <c r="CJ874" s="35"/>
      <c r="CK874" s="35"/>
      <c r="CL874" s="35"/>
      <c r="CM874" s="35"/>
      <c r="CN874" s="35"/>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c r="DO874" s="35"/>
      <c r="DP874" s="35"/>
      <c r="DQ874" s="35"/>
      <c r="DR874" s="35"/>
      <c r="DS874" s="35"/>
      <c r="DT874" s="35"/>
      <c r="DU874" s="35"/>
      <c r="DV874" s="35"/>
      <c r="DW874" s="35"/>
      <c r="DX874" s="35"/>
      <c r="DY874" s="35"/>
      <c r="DZ874" s="35"/>
      <c r="EA874" s="35"/>
      <c r="EB874" s="35"/>
      <c r="EC874" s="35"/>
      <c r="ED874" s="35"/>
      <c r="EE874" s="35"/>
      <c r="EF874" s="35"/>
      <c r="EG874" s="35"/>
      <c r="EH874" s="35"/>
      <c r="EI874" s="35"/>
      <c r="EJ874" s="35"/>
      <c r="EK874" s="35"/>
      <c r="EL874" s="35"/>
      <c r="ET874" s="20" t="s">
        <v>1277</v>
      </c>
      <c r="EU874" s="20" t="s">
        <v>1275</v>
      </c>
    </row>
    <row r="875" spans="1:151" ht="12" hidden="1" customHeight="1">
      <c r="A875" s="35"/>
      <c r="B875" s="47"/>
      <c r="C875" s="35"/>
      <c r="D875" s="47"/>
      <c r="E875" s="47"/>
      <c r="F875" s="47"/>
      <c r="G875" s="47"/>
      <c r="H875" s="47"/>
      <c r="I875" s="47"/>
      <c r="J875" s="47"/>
      <c r="K875" s="47"/>
      <c r="L875" s="47"/>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133"/>
      <c r="BJ875" s="133"/>
      <c r="BK875" s="35"/>
      <c r="BL875" s="266"/>
      <c r="BM875" s="35"/>
      <c r="BN875" s="35"/>
      <c r="BO875" s="35"/>
      <c r="BP875" s="35"/>
      <c r="BQ875" s="35"/>
      <c r="BR875" s="35"/>
      <c r="BS875" s="35"/>
      <c r="BT875" s="35"/>
      <c r="BU875" s="35"/>
      <c r="BV875" s="35"/>
      <c r="BW875" s="35"/>
      <c r="BX875" s="35"/>
      <c r="BY875" s="35"/>
      <c r="BZ875" s="287"/>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c r="DO875" s="35"/>
      <c r="DP875" s="35"/>
      <c r="DQ875" s="35"/>
      <c r="DR875" s="35"/>
      <c r="DS875" s="35"/>
      <c r="DT875" s="35"/>
      <c r="DU875" s="35"/>
      <c r="DV875" s="35"/>
      <c r="DW875" s="35"/>
      <c r="DX875" s="35"/>
      <c r="DY875" s="35"/>
      <c r="DZ875" s="35"/>
      <c r="EA875" s="35"/>
      <c r="EB875" s="35"/>
      <c r="EC875" s="35"/>
      <c r="ED875" s="35"/>
      <c r="EE875" s="35"/>
      <c r="EF875" s="35"/>
      <c r="EG875" s="35"/>
      <c r="EH875" s="35"/>
      <c r="EI875" s="35"/>
      <c r="EJ875" s="35"/>
      <c r="EK875" s="35"/>
      <c r="EL875" s="35"/>
      <c r="ET875" s="20" t="s">
        <v>1278</v>
      </c>
      <c r="EU875" s="20" t="s">
        <v>1276</v>
      </c>
    </row>
    <row r="876" spans="1:151" ht="12" hidden="1" customHeight="1">
      <c r="A876" s="35"/>
      <c r="B876" s="47"/>
      <c r="C876" s="35"/>
      <c r="D876" s="47"/>
      <c r="E876" s="47"/>
      <c r="F876" s="47"/>
      <c r="G876" s="47"/>
      <c r="H876" s="47"/>
      <c r="I876" s="47"/>
      <c r="J876" s="47"/>
      <c r="K876" s="47"/>
      <c r="L876" s="47"/>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133"/>
      <c r="BJ876" s="133"/>
      <c r="BK876" s="35"/>
      <c r="BL876" s="266"/>
      <c r="BM876" s="35"/>
      <c r="BN876" s="35"/>
      <c r="BO876" s="35"/>
      <c r="BP876" s="35"/>
      <c r="BQ876" s="35"/>
      <c r="BR876" s="35"/>
      <c r="BS876" s="35"/>
      <c r="BT876" s="35"/>
      <c r="BU876" s="35"/>
      <c r="BV876" s="35"/>
      <c r="BW876" s="35"/>
      <c r="BX876" s="35"/>
      <c r="BY876" s="35"/>
      <c r="BZ876" s="287"/>
      <c r="CA876" s="35"/>
      <c r="CB876" s="35"/>
      <c r="CC876" s="35"/>
      <c r="CD876" s="35"/>
      <c r="CE876" s="35"/>
      <c r="CF876" s="35"/>
      <c r="CG876" s="35"/>
      <c r="CH876" s="35"/>
      <c r="CI876" s="35"/>
      <c r="CJ876" s="35"/>
      <c r="CK876" s="35"/>
      <c r="CL876" s="35"/>
      <c r="CM876" s="35"/>
      <c r="CN876" s="35"/>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c r="DO876" s="35"/>
      <c r="DP876" s="35"/>
      <c r="DQ876" s="35"/>
      <c r="DR876" s="35"/>
      <c r="DS876" s="35"/>
      <c r="DT876" s="35"/>
      <c r="DU876" s="35"/>
      <c r="DV876" s="35"/>
      <c r="DW876" s="35"/>
      <c r="DX876" s="35"/>
      <c r="DY876" s="35"/>
      <c r="DZ876" s="35"/>
      <c r="EA876" s="35"/>
      <c r="EB876" s="35"/>
      <c r="EC876" s="35"/>
      <c r="ED876" s="35"/>
      <c r="EE876" s="35"/>
      <c r="EF876" s="35"/>
      <c r="EG876" s="35"/>
      <c r="EH876" s="35"/>
      <c r="EI876" s="35"/>
      <c r="EJ876" s="35"/>
      <c r="EK876" s="35"/>
      <c r="EL876" s="35"/>
      <c r="ET876" s="20" t="s">
        <v>1279</v>
      </c>
      <c r="EU876" s="20" t="s">
        <v>1277</v>
      </c>
    </row>
    <row r="877" spans="1:151" ht="12" hidden="1" customHeight="1">
      <c r="A877" s="35"/>
      <c r="B877" s="47"/>
      <c r="C877" s="35"/>
      <c r="D877" s="47"/>
      <c r="E877" s="47"/>
      <c r="F877" s="47"/>
      <c r="G877" s="47"/>
      <c r="H877" s="47"/>
      <c r="I877" s="47"/>
      <c r="J877" s="47"/>
      <c r="K877" s="47"/>
      <c r="L877" s="47"/>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133"/>
      <c r="BJ877" s="133"/>
      <c r="BK877" s="35"/>
      <c r="BL877" s="266"/>
      <c r="BM877" s="35"/>
      <c r="BN877" s="35"/>
      <c r="BO877" s="35"/>
      <c r="BP877" s="35"/>
      <c r="BQ877" s="35"/>
      <c r="BR877" s="35"/>
      <c r="BS877" s="35"/>
      <c r="BT877" s="35"/>
      <c r="BU877" s="35"/>
      <c r="BV877" s="35"/>
      <c r="BW877" s="35"/>
      <c r="BX877" s="35"/>
      <c r="BY877" s="35"/>
      <c r="BZ877" s="287"/>
      <c r="CA877" s="35"/>
      <c r="CB877" s="35"/>
      <c r="CC877" s="35"/>
      <c r="CD877" s="35"/>
      <c r="CE877" s="35"/>
      <c r="CF877" s="35"/>
      <c r="CG877" s="35"/>
      <c r="CH877" s="35"/>
      <c r="CI877" s="35"/>
      <c r="CJ877" s="35"/>
      <c r="CK877" s="35"/>
      <c r="CL877" s="35"/>
      <c r="CM877" s="35"/>
      <c r="CN877" s="35"/>
      <c r="CO877" s="35"/>
      <c r="CP877" s="35"/>
      <c r="CQ877" s="35"/>
      <c r="CR877" s="35"/>
      <c r="CS877" s="35"/>
      <c r="CT877" s="35"/>
      <c r="CU877" s="35"/>
      <c r="CV877" s="35"/>
      <c r="CW877" s="35"/>
      <c r="CX877" s="35"/>
      <c r="CY877" s="35"/>
      <c r="CZ877" s="35"/>
      <c r="DA877" s="35"/>
      <c r="DB877" s="35"/>
      <c r="DC877" s="35"/>
      <c r="DD877" s="35"/>
      <c r="DE877" s="35"/>
      <c r="DF877" s="35"/>
      <c r="DG877" s="35"/>
      <c r="DH877" s="35"/>
      <c r="DI877" s="35"/>
      <c r="DJ877" s="35"/>
      <c r="DK877" s="35"/>
      <c r="DL877" s="35"/>
      <c r="DM877" s="35"/>
      <c r="DN877" s="35"/>
      <c r="DO877" s="35"/>
      <c r="DP877" s="35"/>
      <c r="DQ877" s="35"/>
      <c r="DR877" s="35"/>
      <c r="DS877" s="35"/>
      <c r="DT877" s="35"/>
      <c r="DU877" s="35"/>
      <c r="DV877" s="35"/>
      <c r="DW877" s="35"/>
      <c r="DX877" s="35"/>
      <c r="DY877" s="35"/>
      <c r="DZ877" s="35"/>
      <c r="EA877" s="35"/>
      <c r="EB877" s="35"/>
      <c r="EC877" s="35"/>
      <c r="ED877" s="35"/>
      <c r="EE877" s="35"/>
      <c r="EF877" s="35"/>
      <c r="EG877" s="35"/>
      <c r="EH877" s="35"/>
      <c r="EI877" s="35"/>
      <c r="EJ877" s="35"/>
      <c r="EK877" s="35"/>
      <c r="EL877" s="35"/>
      <c r="ET877" s="20" t="s">
        <v>1280</v>
      </c>
      <c r="EU877" s="20" t="s">
        <v>1278</v>
      </c>
    </row>
    <row r="878" spans="1:151" ht="12" hidden="1" customHeight="1">
      <c r="A878" s="35"/>
      <c r="B878" s="47"/>
      <c r="C878" s="35"/>
      <c r="D878" s="47"/>
      <c r="E878" s="47"/>
      <c r="F878" s="47"/>
      <c r="G878" s="47"/>
      <c r="H878" s="47"/>
      <c r="I878" s="47"/>
      <c r="J878" s="47"/>
      <c r="K878" s="47"/>
      <c r="L878" s="47"/>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133"/>
      <c r="BJ878" s="133"/>
      <c r="BK878" s="35"/>
      <c r="BL878" s="266"/>
      <c r="BM878" s="35"/>
      <c r="BN878" s="35"/>
      <c r="BO878" s="35"/>
      <c r="BP878" s="35"/>
      <c r="BQ878" s="35"/>
      <c r="BR878" s="35"/>
      <c r="BS878" s="35"/>
      <c r="BT878" s="35"/>
      <c r="BU878" s="35"/>
      <c r="BV878" s="35"/>
      <c r="BW878" s="35"/>
      <c r="BX878" s="35"/>
      <c r="BY878" s="35"/>
      <c r="BZ878" s="287"/>
      <c r="CA878" s="35"/>
      <c r="CB878" s="35"/>
      <c r="CC878" s="35"/>
      <c r="CD878" s="35"/>
      <c r="CE878" s="35"/>
      <c r="CF878" s="35"/>
      <c r="CG878" s="35"/>
      <c r="CH878" s="35"/>
      <c r="CI878" s="35"/>
      <c r="CJ878" s="35"/>
      <c r="CK878" s="35"/>
      <c r="CL878" s="35"/>
      <c r="CM878" s="35"/>
      <c r="CN878" s="35"/>
      <c r="CO878" s="35"/>
      <c r="CP878" s="35"/>
      <c r="CQ878" s="35"/>
      <c r="CR878" s="35"/>
      <c r="CS878" s="35"/>
      <c r="CT878" s="35"/>
      <c r="CU878" s="35"/>
      <c r="CV878" s="35"/>
      <c r="CW878" s="35"/>
      <c r="CX878" s="35"/>
      <c r="CY878" s="35"/>
      <c r="CZ878" s="35"/>
      <c r="DA878" s="35"/>
      <c r="DB878" s="35"/>
      <c r="DC878" s="35"/>
      <c r="DD878" s="35"/>
      <c r="DE878" s="35"/>
      <c r="DF878" s="35"/>
      <c r="DG878" s="35"/>
      <c r="DH878" s="35"/>
      <c r="DI878" s="35"/>
      <c r="DJ878" s="35"/>
      <c r="DK878" s="35"/>
      <c r="DL878" s="35"/>
      <c r="DM878" s="35"/>
      <c r="DN878" s="35"/>
      <c r="DO878" s="35"/>
      <c r="DP878" s="35"/>
      <c r="DQ878" s="35"/>
      <c r="DR878" s="35"/>
      <c r="DS878" s="35"/>
      <c r="DT878" s="35"/>
      <c r="DU878" s="35"/>
      <c r="DV878" s="35"/>
      <c r="DW878" s="35"/>
      <c r="DX878" s="35"/>
      <c r="DY878" s="35"/>
      <c r="DZ878" s="35"/>
      <c r="EA878" s="35"/>
      <c r="EB878" s="35"/>
      <c r="EC878" s="35"/>
      <c r="ED878" s="35"/>
      <c r="EE878" s="35"/>
      <c r="EF878" s="35"/>
      <c r="EG878" s="35"/>
      <c r="EH878" s="35"/>
      <c r="EI878" s="35"/>
      <c r="EJ878" s="35"/>
      <c r="EK878" s="35"/>
      <c r="EL878" s="35"/>
      <c r="ET878" s="20" t="s">
        <v>1281</v>
      </c>
      <c r="EU878" s="20" t="s">
        <v>1279</v>
      </c>
    </row>
    <row r="879" spans="1:151" ht="12" hidden="1" customHeight="1">
      <c r="A879" s="35"/>
      <c r="B879" s="47"/>
      <c r="C879" s="35"/>
      <c r="D879" s="47"/>
      <c r="E879" s="47"/>
      <c r="F879" s="47"/>
      <c r="G879" s="47"/>
      <c r="H879" s="47"/>
      <c r="I879" s="47"/>
      <c r="J879" s="47"/>
      <c r="K879" s="47"/>
      <c r="L879" s="47"/>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133"/>
      <c r="BJ879" s="133"/>
      <c r="BK879" s="35"/>
      <c r="BL879" s="266"/>
      <c r="BM879" s="35"/>
      <c r="BN879" s="35"/>
      <c r="BO879" s="35"/>
      <c r="BP879" s="35"/>
      <c r="BQ879" s="35"/>
      <c r="BR879" s="35"/>
      <c r="BS879" s="35"/>
      <c r="BT879" s="35"/>
      <c r="BU879" s="35"/>
      <c r="BV879" s="35"/>
      <c r="BW879" s="35"/>
      <c r="BX879" s="35"/>
      <c r="BY879" s="35"/>
      <c r="BZ879" s="287"/>
      <c r="CA879" s="35"/>
      <c r="CB879" s="35"/>
      <c r="CC879" s="35"/>
      <c r="CD879" s="35"/>
      <c r="CE879" s="35"/>
      <c r="CF879" s="35"/>
      <c r="CG879" s="35"/>
      <c r="CH879" s="35"/>
      <c r="CI879" s="35"/>
      <c r="CJ879" s="35"/>
      <c r="CK879" s="35"/>
      <c r="CL879" s="35"/>
      <c r="CM879" s="35"/>
      <c r="CN879" s="35"/>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T879" s="20" t="s">
        <v>1282</v>
      </c>
      <c r="EU879" s="20" t="s">
        <v>1280</v>
      </c>
    </row>
    <row r="880" spans="1:151" ht="12" hidden="1" customHeight="1">
      <c r="A880" s="35"/>
      <c r="B880" s="47"/>
      <c r="C880" s="35"/>
      <c r="D880" s="47"/>
      <c r="E880" s="47"/>
      <c r="F880" s="47"/>
      <c r="G880" s="47"/>
      <c r="H880" s="47"/>
      <c r="I880" s="47"/>
      <c r="J880" s="47"/>
      <c r="K880" s="47"/>
      <c r="L880" s="47"/>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133"/>
      <c r="BJ880" s="133"/>
      <c r="BK880" s="35"/>
      <c r="BL880" s="266"/>
      <c r="BM880" s="35"/>
      <c r="BN880" s="35"/>
      <c r="BO880" s="35"/>
      <c r="BP880" s="35"/>
      <c r="BQ880" s="35"/>
      <c r="BR880" s="35"/>
      <c r="BS880" s="35"/>
      <c r="BT880" s="35"/>
      <c r="BU880" s="35"/>
      <c r="BV880" s="35"/>
      <c r="BW880" s="35"/>
      <c r="BX880" s="35"/>
      <c r="BY880" s="35"/>
      <c r="BZ880" s="287"/>
      <c r="CA880" s="35"/>
      <c r="CB880" s="35"/>
      <c r="CC880" s="35"/>
      <c r="CD880" s="35"/>
      <c r="CE880" s="35"/>
      <c r="CF880" s="35"/>
      <c r="CG880" s="35"/>
      <c r="CH880" s="35"/>
      <c r="CI880" s="35"/>
      <c r="CJ880" s="35"/>
      <c r="CK880" s="35"/>
      <c r="CL880" s="35"/>
      <c r="CM880" s="35"/>
      <c r="CN880" s="35"/>
      <c r="CO880" s="35"/>
      <c r="CP880" s="35"/>
      <c r="CQ880" s="35"/>
      <c r="CR880" s="35"/>
      <c r="CS880" s="35"/>
      <c r="CT880" s="35"/>
      <c r="CU880" s="35"/>
      <c r="CV880" s="35"/>
      <c r="CW880" s="35"/>
      <c r="CX880" s="35"/>
      <c r="CY880" s="35"/>
      <c r="CZ880" s="35"/>
      <c r="DA880" s="35"/>
      <c r="DB880" s="35"/>
      <c r="DC880" s="35"/>
      <c r="DD880" s="35"/>
      <c r="DE880" s="35"/>
      <c r="DF880" s="35"/>
      <c r="DG880" s="35"/>
      <c r="DH880" s="35"/>
      <c r="DI880" s="35"/>
      <c r="DJ880" s="35"/>
      <c r="DK880" s="35"/>
      <c r="DL880" s="35"/>
      <c r="DM880" s="35"/>
      <c r="DN880" s="35"/>
      <c r="DO880" s="35"/>
      <c r="DP880" s="35"/>
      <c r="DQ880" s="35"/>
      <c r="DR880" s="35"/>
      <c r="DS880" s="35"/>
      <c r="DT880" s="35"/>
      <c r="DU880" s="35"/>
      <c r="DV880" s="35"/>
      <c r="DW880" s="35"/>
      <c r="DX880" s="35"/>
      <c r="DY880" s="35"/>
      <c r="DZ880" s="35"/>
      <c r="EA880" s="35"/>
      <c r="EB880" s="35"/>
      <c r="EC880" s="35"/>
      <c r="ED880" s="35"/>
      <c r="EE880" s="35"/>
      <c r="EF880" s="35"/>
      <c r="EG880" s="35"/>
      <c r="EH880" s="35"/>
      <c r="EI880" s="35"/>
      <c r="EJ880" s="35"/>
      <c r="EK880" s="35"/>
      <c r="EL880" s="35"/>
      <c r="ET880" s="20" t="s">
        <v>1283</v>
      </c>
      <c r="EU880" s="20" t="s">
        <v>1281</v>
      </c>
    </row>
    <row r="881" spans="1:151" ht="12" hidden="1" customHeight="1">
      <c r="A881" s="35"/>
      <c r="B881" s="47"/>
      <c r="C881" s="35"/>
      <c r="D881" s="47"/>
      <c r="E881" s="47"/>
      <c r="F881" s="47"/>
      <c r="G881" s="47"/>
      <c r="H881" s="47"/>
      <c r="I881" s="47"/>
      <c r="J881" s="47"/>
      <c r="K881" s="47"/>
      <c r="L881" s="47"/>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133"/>
      <c r="BJ881" s="133"/>
      <c r="BK881" s="35"/>
      <c r="BL881" s="266"/>
      <c r="BM881" s="35"/>
      <c r="BN881" s="35"/>
      <c r="BO881" s="35"/>
      <c r="BP881" s="35"/>
      <c r="BQ881" s="35"/>
      <c r="BR881" s="35"/>
      <c r="BS881" s="35"/>
      <c r="BT881" s="35"/>
      <c r="BU881" s="35"/>
      <c r="BV881" s="35"/>
      <c r="BW881" s="35"/>
      <c r="BX881" s="35"/>
      <c r="BY881" s="35"/>
      <c r="BZ881" s="287"/>
      <c r="CA881" s="35"/>
      <c r="CB881" s="35"/>
      <c r="CC881" s="35"/>
      <c r="CD881" s="35"/>
      <c r="CE881" s="35"/>
      <c r="CF881" s="35"/>
      <c r="CG881" s="35"/>
      <c r="CH881" s="35"/>
      <c r="CI881" s="35"/>
      <c r="CJ881" s="35"/>
      <c r="CK881" s="35"/>
      <c r="CL881" s="35"/>
      <c r="CM881" s="35"/>
      <c r="CN881" s="35"/>
      <c r="CO881" s="35"/>
      <c r="CP881" s="35"/>
      <c r="CQ881" s="35"/>
      <c r="CR881" s="35"/>
      <c r="CS881" s="35"/>
      <c r="CT881" s="35"/>
      <c r="CU881" s="35"/>
      <c r="CV881" s="35"/>
      <c r="CW881" s="35"/>
      <c r="CX881" s="35"/>
      <c r="CY881" s="35"/>
      <c r="CZ881" s="35"/>
      <c r="DA881" s="35"/>
      <c r="DB881" s="35"/>
      <c r="DC881" s="35"/>
      <c r="DD881" s="35"/>
      <c r="DE881" s="35"/>
      <c r="DF881" s="35"/>
      <c r="DG881" s="35"/>
      <c r="DH881" s="35"/>
      <c r="DI881" s="35"/>
      <c r="DJ881" s="35"/>
      <c r="DK881" s="35"/>
      <c r="DL881" s="35"/>
      <c r="DM881" s="35"/>
      <c r="DN881" s="35"/>
      <c r="DO881" s="35"/>
      <c r="DP881" s="35"/>
      <c r="DQ881" s="35"/>
      <c r="DR881" s="35"/>
      <c r="DS881" s="35"/>
      <c r="DT881" s="35"/>
      <c r="DU881" s="35"/>
      <c r="DV881" s="35"/>
      <c r="DW881" s="35"/>
      <c r="DX881" s="35"/>
      <c r="DY881" s="35"/>
      <c r="DZ881" s="35"/>
      <c r="EA881" s="35"/>
      <c r="EB881" s="35"/>
      <c r="EC881" s="35"/>
      <c r="ED881" s="35"/>
      <c r="EE881" s="35"/>
      <c r="EF881" s="35"/>
      <c r="EG881" s="35"/>
      <c r="EH881" s="35"/>
      <c r="EI881" s="35"/>
      <c r="EJ881" s="35"/>
      <c r="EK881" s="35"/>
      <c r="EL881" s="35"/>
      <c r="ET881" s="20" t="s">
        <v>1284</v>
      </c>
      <c r="EU881" s="20" t="s">
        <v>1282</v>
      </c>
    </row>
    <row r="882" spans="1:151" ht="12" hidden="1" customHeight="1">
      <c r="A882" s="35"/>
      <c r="B882" s="47"/>
      <c r="C882" s="35"/>
      <c r="D882" s="47"/>
      <c r="E882" s="47"/>
      <c r="F882" s="47"/>
      <c r="G882" s="47"/>
      <c r="H882" s="47"/>
      <c r="I882" s="47"/>
      <c r="J882" s="47"/>
      <c r="K882" s="47"/>
      <c r="L882" s="47"/>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133"/>
      <c r="BJ882" s="133"/>
      <c r="BK882" s="35"/>
      <c r="BL882" s="266"/>
      <c r="BM882" s="35"/>
      <c r="BN882" s="35"/>
      <c r="BO882" s="35"/>
      <c r="BP882" s="35"/>
      <c r="BQ882" s="35"/>
      <c r="BR882" s="35"/>
      <c r="BS882" s="35"/>
      <c r="BT882" s="35"/>
      <c r="BU882" s="35"/>
      <c r="BV882" s="35"/>
      <c r="BW882" s="35"/>
      <c r="BX882" s="35"/>
      <c r="BY882" s="35"/>
      <c r="BZ882" s="287"/>
      <c r="CA882" s="35"/>
      <c r="CB882" s="35"/>
      <c r="CC882" s="35"/>
      <c r="CD882" s="35"/>
      <c r="CE882" s="35"/>
      <c r="CF882" s="35"/>
      <c r="CG882" s="35"/>
      <c r="CH882" s="35"/>
      <c r="CI882" s="35"/>
      <c r="CJ882" s="35"/>
      <c r="CK882" s="35"/>
      <c r="CL882" s="35"/>
      <c r="CM882" s="35"/>
      <c r="CN882" s="35"/>
      <c r="CO882" s="35"/>
      <c r="CP882" s="35"/>
      <c r="CQ882" s="35"/>
      <c r="CR882" s="35"/>
      <c r="CS882" s="35"/>
      <c r="CT882" s="35"/>
      <c r="CU882" s="35"/>
      <c r="CV882" s="35"/>
      <c r="CW882" s="35"/>
      <c r="CX882" s="35"/>
      <c r="CY882" s="35"/>
      <c r="CZ882" s="35"/>
      <c r="DA882" s="35"/>
      <c r="DB882" s="35"/>
      <c r="DC882" s="35"/>
      <c r="DD882" s="35"/>
      <c r="DE882" s="35"/>
      <c r="DF882" s="35"/>
      <c r="DG882" s="35"/>
      <c r="DH882" s="35"/>
      <c r="DI882" s="35"/>
      <c r="DJ882" s="35"/>
      <c r="DK882" s="35"/>
      <c r="DL882" s="35"/>
      <c r="DM882" s="35"/>
      <c r="DN882" s="35"/>
      <c r="DO882" s="35"/>
      <c r="DP882" s="35"/>
      <c r="DQ882" s="35"/>
      <c r="DR882" s="35"/>
      <c r="DS882" s="35"/>
      <c r="DT882" s="35"/>
      <c r="DU882" s="35"/>
      <c r="DV882" s="35"/>
      <c r="DW882" s="35"/>
      <c r="DX882" s="35"/>
      <c r="DY882" s="35"/>
      <c r="DZ882" s="35"/>
      <c r="EA882" s="35"/>
      <c r="EB882" s="35"/>
      <c r="EC882" s="35"/>
      <c r="ED882" s="35"/>
      <c r="EE882" s="35"/>
      <c r="EF882" s="35"/>
      <c r="EG882" s="35"/>
      <c r="EH882" s="35"/>
      <c r="EI882" s="35"/>
      <c r="EJ882" s="35"/>
      <c r="EK882" s="35"/>
      <c r="EL882" s="35"/>
      <c r="ET882" s="20" t="s">
        <v>1285</v>
      </c>
      <c r="EU882" s="20" t="s">
        <v>1283</v>
      </c>
    </row>
    <row r="883" spans="1:151" ht="12" hidden="1" customHeight="1">
      <c r="A883" s="35"/>
      <c r="B883" s="47"/>
      <c r="C883" s="35"/>
      <c r="D883" s="47"/>
      <c r="E883" s="47"/>
      <c r="F883" s="47"/>
      <c r="G883" s="47"/>
      <c r="H883" s="47"/>
      <c r="I883" s="47"/>
      <c r="J883" s="47"/>
      <c r="K883" s="47"/>
      <c r="L883" s="47"/>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133"/>
      <c r="BJ883" s="133"/>
      <c r="BK883" s="35"/>
      <c r="BL883" s="266"/>
      <c r="BM883" s="35"/>
      <c r="BN883" s="35"/>
      <c r="BO883" s="35"/>
      <c r="BP883" s="35"/>
      <c r="BQ883" s="35"/>
      <c r="BR883" s="35"/>
      <c r="BS883" s="35"/>
      <c r="BT883" s="35"/>
      <c r="BU883" s="35"/>
      <c r="BV883" s="35"/>
      <c r="BW883" s="35"/>
      <c r="BX883" s="35"/>
      <c r="BY883" s="35"/>
      <c r="BZ883" s="287"/>
      <c r="CA883" s="35"/>
      <c r="CB883" s="35"/>
      <c r="CC883" s="35"/>
      <c r="CD883" s="35"/>
      <c r="CE883" s="35"/>
      <c r="CF883" s="35"/>
      <c r="CG883" s="35"/>
      <c r="CH883" s="35"/>
      <c r="CI883" s="35"/>
      <c r="CJ883" s="35"/>
      <c r="CK883" s="35"/>
      <c r="CL883" s="35"/>
      <c r="CM883" s="35"/>
      <c r="CN883" s="35"/>
      <c r="CO883" s="35"/>
      <c r="CP883" s="35"/>
      <c r="CQ883" s="35"/>
      <c r="CR883" s="35"/>
      <c r="CS883" s="35"/>
      <c r="CT883" s="35"/>
      <c r="CU883" s="35"/>
      <c r="CV883" s="35"/>
      <c r="CW883" s="35"/>
      <c r="CX883" s="35"/>
      <c r="CY883" s="35"/>
      <c r="CZ883" s="35"/>
      <c r="DA883" s="35"/>
      <c r="DB883" s="35"/>
      <c r="DC883" s="35"/>
      <c r="DD883" s="35"/>
      <c r="DE883" s="35"/>
      <c r="DF883" s="35"/>
      <c r="DG883" s="35"/>
      <c r="DH883" s="35"/>
      <c r="DI883" s="35"/>
      <c r="DJ883" s="35"/>
      <c r="DK883" s="35"/>
      <c r="DL883" s="35"/>
      <c r="DM883" s="35"/>
      <c r="DN883" s="35"/>
      <c r="DO883" s="35"/>
      <c r="DP883" s="35"/>
      <c r="DQ883" s="35"/>
      <c r="DR883" s="35"/>
      <c r="DS883" s="35"/>
      <c r="DT883" s="35"/>
      <c r="DU883" s="35"/>
      <c r="DV883" s="35"/>
      <c r="DW883" s="35"/>
      <c r="DX883" s="35"/>
      <c r="DY883" s="35"/>
      <c r="DZ883" s="35"/>
      <c r="EA883" s="35"/>
      <c r="EB883" s="35"/>
      <c r="EC883" s="35"/>
      <c r="ED883" s="35"/>
      <c r="EE883" s="35"/>
      <c r="EF883" s="35"/>
      <c r="EG883" s="35"/>
      <c r="EH883" s="35"/>
      <c r="EI883" s="35"/>
      <c r="EJ883" s="35"/>
      <c r="EK883" s="35"/>
      <c r="EL883" s="35"/>
      <c r="ET883" s="20" t="s">
        <v>1286</v>
      </c>
      <c r="EU883" s="20" t="s">
        <v>1284</v>
      </c>
    </row>
    <row r="884" spans="1:151" ht="12" hidden="1" customHeight="1">
      <c r="A884" s="35"/>
      <c r="B884" s="47"/>
      <c r="C884" s="35"/>
      <c r="D884" s="47"/>
      <c r="E884" s="47"/>
      <c r="F884" s="47"/>
      <c r="G884" s="47"/>
      <c r="H884" s="47"/>
      <c r="I884" s="47"/>
      <c r="J884" s="47"/>
      <c r="K884" s="47"/>
      <c r="L884" s="47"/>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133"/>
      <c r="BJ884" s="133"/>
      <c r="BK884" s="35"/>
      <c r="BL884" s="266"/>
      <c r="BM884" s="35"/>
      <c r="BN884" s="35"/>
      <c r="BO884" s="35"/>
      <c r="BP884" s="35"/>
      <c r="BQ884" s="35"/>
      <c r="BR884" s="35"/>
      <c r="BS884" s="35"/>
      <c r="BT884" s="35"/>
      <c r="BU884" s="35"/>
      <c r="BV884" s="35"/>
      <c r="BW884" s="35"/>
      <c r="BX884" s="35"/>
      <c r="BY884" s="35"/>
      <c r="BZ884" s="287"/>
      <c r="CA884" s="35"/>
      <c r="CB884" s="35"/>
      <c r="CC884" s="35"/>
      <c r="CD884" s="35"/>
      <c r="CE884" s="35"/>
      <c r="CF884" s="35"/>
      <c r="CG884" s="35"/>
      <c r="CH884" s="35"/>
      <c r="CI884" s="35"/>
      <c r="CJ884" s="35"/>
      <c r="CK884" s="35"/>
      <c r="CL884" s="35"/>
      <c r="CM884" s="35"/>
      <c r="CN884" s="35"/>
      <c r="CO884" s="35"/>
      <c r="CP884" s="35"/>
      <c r="CQ884" s="35"/>
      <c r="CR884" s="35"/>
      <c r="CS884" s="35"/>
      <c r="CT884" s="35"/>
      <c r="CU884" s="35"/>
      <c r="CV884" s="35"/>
      <c r="CW884" s="35"/>
      <c r="CX884" s="35"/>
      <c r="CY884" s="35"/>
      <c r="CZ884" s="35"/>
      <c r="DA884" s="35"/>
      <c r="DB884" s="35"/>
      <c r="DC884" s="35"/>
      <c r="DD884" s="35"/>
      <c r="DE884" s="35"/>
      <c r="DF884" s="35"/>
      <c r="DG884" s="35"/>
      <c r="DH884" s="35"/>
      <c r="DI884" s="35"/>
      <c r="DJ884" s="35"/>
      <c r="DK884" s="35"/>
      <c r="DL884" s="35"/>
      <c r="DM884" s="35"/>
      <c r="DN884" s="35"/>
      <c r="DO884" s="35"/>
      <c r="DP884" s="35"/>
      <c r="DQ884" s="35"/>
      <c r="DR884" s="35"/>
      <c r="DS884" s="35"/>
      <c r="DT884" s="35"/>
      <c r="DU884" s="35"/>
      <c r="DV884" s="35"/>
      <c r="DW884" s="35"/>
      <c r="DX884" s="35"/>
      <c r="DY884" s="35"/>
      <c r="DZ884" s="35"/>
      <c r="EA884" s="35"/>
      <c r="EB884" s="35"/>
      <c r="EC884" s="35"/>
      <c r="ED884" s="35"/>
      <c r="EE884" s="35"/>
      <c r="EF884" s="35"/>
      <c r="EG884" s="35"/>
      <c r="EH884" s="35"/>
      <c r="EI884" s="35"/>
      <c r="EJ884" s="35"/>
      <c r="EK884" s="35"/>
      <c r="EL884" s="35"/>
      <c r="ET884" s="20" t="s">
        <v>1287</v>
      </c>
      <c r="EU884" s="20" t="s">
        <v>1285</v>
      </c>
    </row>
    <row r="885" spans="1:151" ht="12" hidden="1" customHeight="1">
      <c r="A885" s="35"/>
      <c r="B885" s="47"/>
      <c r="C885" s="35"/>
      <c r="D885" s="47"/>
      <c r="E885" s="47"/>
      <c r="F885" s="47"/>
      <c r="G885" s="47"/>
      <c r="H885" s="47"/>
      <c r="I885" s="47"/>
      <c r="J885" s="47"/>
      <c r="K885" s="47"/>
      <c r="L885" s="47"/>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133"/>
      <c r="BJ885" s="133"/>
      <c r="BK885" s="35"/>
      <c r="BL885" s="266"/>
      <c r="BM885" s="35"/>
      <c r="BN885" s="35"/>
      <c r="BO885" s="35"/>
      <c r="BP885" s="35"/>
      <c r="BQ885" s="35"/>
      <c r="BR885" s="35"/>
      <c r="BS885" s="35"/>
      <c r="BT885" s="35"/>
      <c r="BU885" s="35"/>
      <c r="BV885" s="35"/>
      <c r="BW885" s="35"/>
      <c r="BX885" s="35"/>
      <c r="BY885" s="35"/>
      <c r="BZ885" s="287"/>
      <c r="CA885" s="35"/>
      <c r="CB885" s="35"/>
      <c r="CC885" s="35"/>
      <c r="CD885" s="35"/>
      <c r="CE885" s="35"/>
      <c r="CF885" s="35"/>
      <c r="CG885" s="35"/>
      <c r="CH885" s="35"/>
      <c r="CI885" s="35"/>
      <c r="CJ885" s="35"/>
      <c r="CK885" s="35"/>
      <c r="CL885" s="35"/>
      <c r="CM885" s="35"/>
      <c r="CN885" s="35"/>
      <c r="CO885" s="35"/>
      <c r="CP885" s="35"/>
      <c r="CQ885" s="35"/>
      <c r="CR885" s="35"/>
      <c r="CS885" s="35"/>
      <c r="CT885" s="35"/>
      <c r="CU885" s="35"/>
      <c r="CV885" s="35"/>
      <c r="CW885" s="35"/>
      <c r="CX885" s="35"/>
      <c r="CY885" s="35"/>
      <c r="CZ885" s="35"/>
      <c r="DA885" s="35"/>
      <c r="DB885" s="35"/>
      <c r="DC885" s="35"/>
      <c r="DD885" s="35"/>
      <c r="DE885" s="35"/>
      <c r="DF885" s="35"/>
      <c r="DG885" s="35"/>
      <c r="DH885" s="35"/>
      <c r="DI885" s="35"/>
      <c r="DJ885" s="35"/>
      <c r="DK885" s="35"/>
      <c r="DL885" s="35"/>
      <c r="DM885" s="35"/>
      <c r="DN885" s="35"/>
      <c r="DO885" s="35"/>
      <c r="DP885" s="35"/>
      <c r="DQ885" s="35"/>
      <c r="DR885" s="35"/>
      <c r="DS885" s="35"/>
      <c r="DT885" s="35"/>
      <c r="DU885" s="35"/>
      <c r="DV885" s="35"/>
      <c r="DW885" s="35"/>
      <c r="DX885" s="35"/>
      <c r="DY885" s="35"/>
      <c r="DZ885" s="35"/>
      <c r="EA885" s="35"/>
      <c r="EB885" s="35"/>
      <c r="EC885" s="35"/>
      <c r="ED885" s="35"/>
      <c r="EE885" s="35"/>
      <c r="EF885" s="35"/>
      <c r="EG885" s="35"/>
      <c r="EH885" s="35"/>
      <c r="EI885" s="35"/>
      <c r="EJ885" s="35"/>
      <c r="EK885" s="35"/>
      <c r="EL885" s="35"/>
      <c r="ET885" s="20" t="s">
        <v>1288</v>
      </c>
      <c r="EU885" s="20" t="s">
        <v>1286</v>
      </c>
    </row>
    <row r="886" spans="1:151" ht="12" hidden="1" customHeight="1">
      <c r="A886" s="35"/>
      <c r="B886" s="47"/>
      <c r="C886" s="35"/>
      <c r="D886" s="47"/>
      <c r="E886" s="47"/>
      <c r="F886" s="47"/>
      <c r="G886" s="47"/>
      <c r="H886" s="47"/>
      <c r="I886" s="47"/>
      <c r="J886" s="47"/>
      <c r="K886" s="47"/>
      <c r="L886" s="47"/>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133"/>
      <c r="BJ886" s="133"/>
      <c r="BK886" s="35"/>
      <c r="BL886" s="266"/>
      <c r="BM886" s="35"/>
      <c r="BN886" s="35"/>
      <c r="BO886" s="35"/>
      <c r="BP886" s="35"/>
      <c r="BQ886" s="35"/>
      <c r="BR886" s="35"/>
      <c r="BS886" s="35"/>
      <c r="BT886" s="35"/>
      <c r="BU886" s="35"/>
      <c r="BV886" s="35"/>
      <c r="BW886" s="35"/>
      <c r="BX886" s="35"/>
      <c r="BY886" s="35"/>
      <c r="BZ886" s="287"/>
      <c r="CA886" s="35"/>
      <c r="CB886" s="35"/>
      <c r="CC886" s="35"/>
      <c r="CD886" s="35"/>
      <c r="CE886" s="35"/>
      <c r="CF886" s="35"/>
      <c r="CG886" s="35"/>
      <c r="CH886" s="35"/>
      <c r="CI886" s="35"/>
      <c r="CJ886" s="35"/>
      <c r="CK886" s="35"/>
      <c r="CL886" s="35"/>
      <c r="CM886" s="35"/>
      <c r="CN886" s="35"/>
      <c r="CO886" s="35"/>
      <c r="CP886" s="35"/>
      <c r="CQ886" s="35"/>
      <c r="CR886" s="35"/>
      <c r="CS886" s="35"/>
      <c r="CT886" s="35"/>
      <c r="CU886" s="35"/>
      <c r="CV886" s="35"/>
      <c r="CW886" s="35"/>
      <c r="CX886" s="35"/>
      <c r="CY886" s="35"/>
      <c r="CZ886" s="35"/>
      <c r="DA886" s="35"/>
      <c r="DB886" s="35"/>
      <c r="DC886" s="35"/>
      <c r="DD886" s="35"/>
      <c r="DE886" s="35"/>
      <c r="DF886" s="35"/>
      <c r="DG886" s="35"/>
      <c r="DH886" s="35"/>
      <c r="DI886" s="35"/>
      <c r="DJ886" s="35"/>
      <c r="DK886" s="35"/>
      <c r="DL886" s="35"/>
      <c r="DM886" s="35"/>
      <c r="DN886" s="35"/>
      <c r="DO886" s="35"/>
      <c r="DP886" s="35"/>
      <c r="DQ886" s="35"/>
      <c r="DR886" s="35"/>
      <c r="DS886" s="35"/>
      <c r="DT886" s="35"/>
      <c r="DU886" s="35"/>
      <c r="DV886" s="35"/>
      <c r="DW886" s="35"/>
      <c r="DX886" s="35"/>
      <c r="DY886" s="35"/>
      <c r="DZ886" s="35"/>
      <c r="EA886" s="35"/>
      <c r="EB886" s="35"/>
      <c r="EC886" s="35"/>
      <c r="ED886" s="35"/>
      <c r="EE886" s="35"/>
      <c r="EF886" s="35"/>
      <c r="EG886" s="35"/>
      <c r="EH886" s="35"/>
      <c r="EI886" s="35"/>
      <c r="EJ886" s="35"/>
      <c r="EK886" s="35"/>
      <c r="EL886" s="35"/>
      <c r="ET886" s="20" t="s">
        <v>1289</v>
      </c>
      <c r="EU886" s="20" t="s">
        <v>1287</v>
      </c>
    </row>
    <row r="887" spans="1:151" ht="12" hidden="1" customHeight="1">
      <c r="A887" s="35"/>
      <c r="B887" s="47"/>
      <c r="C887" s="35"/>
      <c r="D887" s="47"/>
      <c r="E887" s="47"/>
      <c r="F887" s="47"/>
      <c r="G887" s="47"/>
      <c r="H887" s="47"/>
      <c r="I887" s="47"/>
      <c r="J887" s="47"/>
      <c r="K887" s="47"/>
      <c r="L887" s="47"/>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133"/>
      <c r="BJ887" s="133"/>
      <c r="BK887" s="35"/>
      <c r="BL887" s="266"/>
      <c r="BM887" s="35"/>
      <c r="BN887" s="35"/>
      <c r="BO887" s="35"/>
      <c r="BP887" s="35"/>
      <c r="BQ887" s="35"/>
      <c r="BR887" s="35"/>
      <c r="BS887" s="35"/>
      <c r="BT887" s="35"/>
      <c r="BU887" s="35"/>
      <c r="BV887" s="35"/>
      <c r="BW887" s="35"/>
      <c r="BX887" s="35"/>
      <c r="BY887" s="35"/>
      <c r="BZ887" s="287"/>
      <c r="CA887" s="35"/>
      <c r="CB887" s="35"/>
      <c r="CC887" s="35"/>
      <c r="CD887" s="35"/>
      <c r="CE887" s="35"/>
      <c r="CF887" s="35"/>
      <c r="CG887" s="35"/>
      <c r="CH887" s="35"/>
      <c r="CI887" s="35"/>
      <c r="CJ887" s="35"/>
      <c r="CK887" s="35"/>
      <c r="CL887" s="35"/>
      <c r="CM887" s="35"/>
      <c r="CN887" s="35"/>
      <c r="CO887" s="35"/>
      <c r="CP887" s="35"/>
      <c r="CQ887" s="35"/>
      <c r="CR887" s="35"/>
      <c r="CS887" s="35"/>
      <c r="CT887" s="35"/>
      <c r="CU887" s="35"/>
      <c r="CV887" s="35"/>
      <c r="CW887" s="35"/>
      <c r="CX887" s="35"/>
      <c r="CY887" s="35"/>
      <c r="CZ887" s="35"/>
      <c r="DA887" s="35"/>
      <c r="DB887" s="35"/>
      <c r="DC887" s="35"/>
      <c r="DD887" s="35"/>
      <c r="DE887" s="35"/>
      <c r="DF887" s="35"/>
      <c r="DG887" s="35"/>
      <c r="DH887" s="35"/>
      <c r="DI887" s="35"/>
      <c r="DJ887" s="35"/>
      <c r="DK887" s="35"/>
      <c r="DL887" s="35"/>
      <c r="DM887" s="35"/>
      <c r="DN887" s="35"/>
      <c r="DO887" s="35"/>
      <c r="DP887" s="35"/>
      <c r="DQ887" s="35"/>
      <c r="DR887" s="35"/>
      <c r="DS887" s="35"/>
      <c r="DT887" s="35"/>
      <c r="DU887" s="35"/>
      <c r="DV887" s="35"/>
      <c r="DW887" s="35"/>
      <c r="DX887" s="35"/>
      <c r="DY887" s="35"/>
      <c r="DZ887" s="35"/>
      <c r="EA887" s="35"/>
      <c r="EB887" s="35"/>
      <c r="EC887" s="35"/>
      <c r="ED887" s="35"/>
      <c r="EE887" s="35"/>
      <c r="EF887" s="35"/>
      <c r="EG887" s="35"/>
      <c r="EH887" s="35"/>
      <c r="EI887" s="35"/>
      <c r="EJ887" s="35"/>
      <c r="EK887" s="35"/>
      <c r="EL887" s="35"/>
      <c r="ET887" s="20" t="s">
        <v>1290</v>
      </c>
      <c r="EU887" s="20" t="s">
        <v>1288</v>
      </c>
    </row>
    <row r="888" spans="1:151" ht="12" hidden="1" customHeight="1">
      <c r="A888" s="35"/>
      <c r="B888" s="47"/>
      <c r="C888" s="35"/>
      <c r="D888" s="47"/>
      <c r="E888" s="47"/>
      <c r="F888" s="47"/>
      <c r="G888" s="47"/>
      <c r="H888" s="47"/>
      <c r="I888" s="47"/>
      <c r="J888" s="47"/>
      <c r="K888" s="47"/>
      <c r="L888" s="47"/>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133"/>
      <c r="BJ888" s="133"/>
      <c r="BK888" s="35"/>
      <c r="BL888" s="266"/>
      <c r="BM888" s="35"/>
      <c r="BN888" s="35"/>
      <c r="BO888" s="35"/>
      <c r="BP888" s="35"/>
      <c r="BQ888" s="35"/>
      <c r="BR888" s="35"/>
      <c r="BS888" s="35"/>
      <c r="BT888" s="35"/>
      <c r="BU888" s="35"/>
      <c r="BV888" s="35"/>
      <c r="BW888" s="35"/>
      <c r="BX888" s="35"/>
      <c r="BY888" s="35"/>
      <c r="BZ888" s="287"/>
      <c r="CA888" s="35"/>
      <c r="CB888" s="35"/>
      <c r="CC888" s="35"/>
      <c r="CD888" s="35"/>
      <c r="CE888" s="35"/>
      <c r="CF888" s="35"/>
      <c r="CG888" s="35"/>
      <c r="CH888" s="35"/>
      <c r="CI888" s="35"/>
      <c r="CJ888" s="35"/>
      <c r="CK888" s="35"/>
      <c r="CL888" s="35"/>
      <c r="CM888" s="35"/>
      <c r="CN888" s="35"/>
      <c r="CO888" s="35"/>
      <c r="CP888" s="35"/>
      <c r="CQ888" s="35"/>
      <c r="CR888" s="35"/>
      <c r="CS888" s="35"/>
      <c r="CT888" s="35"/>
      <c r="CU888" s="35"/>
      <c r="CV888" s="35"/>
      <c r="CW888" s="35"/>
      <c r="CX888" s="35"/>
      <c r="CY888" s="35"/>
      <c r="CZ888" s="35"/>
      <c r="DA888" s="35"/>
      <c r="DB888" s="35"/>
      <c r="DC888" s="35"/>
      <c r="DD888" s="35"/>
      <c r="DE888" s="35"/>
      <c r="DF888" s="35"/>
      <c r="DG888" s="35"/>
      <c r="DH888" s="35"/>
      <c r="DI888" s="35"/>
      <c r="DJ888" s="35"/>
      <c r="DK888" s="35"/>
      <c r="DL888" s="35"/>
      <c r="DM888" s="35"/>
      <c r="DN888" s="35"/>
      <c r="DO888" s="35"/>
      <c r="DP888" s="35"/>
      <c r="DQ888" s="35"/>
      <c r="DR888" s="35"/>
      <c r="DS888" s="35"/>
      <c r="DT888" s="35"/>
      <c r="DU888" s="35"/>
      <c r="DV888" s="35"/>
      <c r="DW888" s="35"/>
      <c r="DX888" s="35"/>
      <c r="DY888" s="35"/>
      <c r="DZ888" s="35"/>
      <c r="EA888" s="35"/>
      <c r="EB888" s="35"/>
      <c r="EC888" s="35"/>
      <c r="ED888" s="35"/>
      <c r="EE888" s="35"/>
      <c r="EF888" s="35"/>
      <c r="EG888" s="35"/>
      <c r="EH888" s="35"/>
      <c r="EI888" s="35"/>
      <c r="EJ888" s="35"/>
      <c r="EK888" s="35"/>
      <c r="EL888" s="35"/>
      <c r="ET888" s="20" t="s">
        <v>1291</v>
      </c>
      <c r="EU888" s="20" t="s">
        <v>1289</v>
      </c>
    </row>
    <row r="889" spans="1:151" ht="12" hidden="1" customHeight="1">
      <c r="A889" s="35"/>
      <c r="B889" s="47"/>
      <c r="C889" s="35"/>
      <c r="D889" s="47"/>
      <c r="E889" s="47"/>
      <c r="F889" s="47"/>
      <c r="G889" s="47"/>
      <c r="H889" s="47"/>
      <c r="I889" s="47"/>
      <c r="J889" s="47"/>
      <c r="K889" s="47"/>
      <c r="L889" s="47"/>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133"/>
      <c r="BJ889" s="133"/>
      <c r="BK889" s="35"/>
      <c r="BL889" s="266"/>
      <c r="BM889" s="35"/>
      <c r="BN889" s="35"/>
      <c r="BO889" s="35"/>
      <c r="BP889" s="35"/>
      <c r="BQ889" s="35"/>
      <c r="BR889" s="35"/>
      <c r="BS889" s="35"/>
      <c r="BT889" s="35"/>
      <c r="BU889" s="35"/>
      <c r="BV889" s="35"/>
      <c r="BW889" s="35"/>
      <c r="BX889" s="35"/>
      <c r="BY889" s="35"/>
      <c r="BZ889" s="287"/>
      <c r="CA889" s="35"/>
      <c r="CB889" s="35"/>
      <c r="CC889" s="35"/>
      <c r="CD889" s="35"/>
      <c r="CE889" s="35"/>
      <c r="CF889" s="35"/>
      <c r="CG889" s="35"/>
      <c r="CH889" s="35"/>
      <c r="CI889" s="35"/>
      <c r="CJ889" s="35"/>
      <c r="CK889" s="35"/>
      <c r="CL889" s="35"/>
      <c r="CM889" s="35"/>
      <c r="CN889" s="35"/>
      <c r="CO889" s="35"/>
      <c r="CP889" s="35"/>
      <c r="CQ889" s="35"/>
      <c r="CR889" s="35"/>
      <c r="CS889" s="35"/>
      <c r="CT889" s="35"/>
      <c r="CU889" s="35"/>
      <c r="CV889" s="35"/>
      <c r="CW889" s="35"/>
      <c r="CX889" s="35"/>
      <c r="CY889" s="35"/>
      <c r="CZ889" s="35"/>
      <c r="DA889" s="35"/>
      <c r="DB889" s="35"/>
      <c r="DC889" s="35"/>
      <c r="DD889" s="35"/>
      <c r="DE889" s="35"/>
      <c r="DF889" s="35"/>
      <c r="DG889" s="35"/>
      <c r="DH889" s="35"/>
      <c r="DI889" s="35"/>
      <c r="DJ889" s="35"/>
      <c r="DK889" s="35"/>
      <c r="DL889" s="35"/>
      <c r="DM889" s="35"/>
      <c r="DN889" s="35"/>
      <c r="DO889" s="35"/>
      <c r="DP889" s="35"/>
      <c r="DQ889" s="35"/>
      <c r="DR889" s="35"/>
      <c r="DS889" s="35"/>
      <c r="DT889" s="35"/>
      <c r="DU889" s="35"/>
      <c r="DV889" s="35"/>
      <c r="DW889" s="35"/>
      <c r="DX889" s="35"/>
      <c r="DY889" s="35"/>
      <c r="DZ889" s="35"/>
      <c r="EA889" s="35"/>
      <c r="EB889" s="35"/>
      <c r="EC889" s="35"/>
      <c r="ED889" s="35"/>
      <c r="EE889" s="35"/>
      <c r="EF889" s="35"/>
      <c r="EG889" s="35"/>
      <c r="EH889" s="35"/>
      <c r="EI889" s="35"/>
      <c r="EJ889" s="35"/>
      <c r="EK889" s="35"/>
      <c r="EL889" s="35"/>
      <c r="ET889" s="20" t="s">
        <v>1292</v>
      </c>
      <c r="EU889" s="20" t="s">
        <v>1290</v>
      </c>
    </row>
    <row r="890" spans="1:151" ht="12" hidden="1" customHeight="1">
      <c r="A890" s="35"/>
      <c r="B890" s="47"/>
      <c r="C890" s="35"/>
      <c r="D890" s="47"/>
      <c r="E890" s="47"/>
      <c r="F890" s="47"/>
      <c r="G890" s="47"/>
      <c r="H890" s="47"/>
      <c r="I890" s="47"/>
      <c r="J890" s="47"/>
      <c r="K890" s="47"/>
      <c r="L890" s="47"/>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133"/>
      <c r="BJ890" s="133"/>
      <c r="BK890" s="35"/>
      <c r="BL890" s="266"/>
      <c r="BM890" s="35"/>
      <c r="BN890" s="35"/>
      <c r="BO890" s="35"/>
      <c r="BP890" s="35"/>
      <c r="BQ890" s="35"/>
      <c r="BR890" s="35"/>
      <c r="BS890" s="35"/>
      <c r="BT890" s="35"/>
      <c r="BU890" s="35"/>
      <c r="BV890" s="35"/>
      <c r="BW890" s="35"/>
      <c r="BX890" s="35"/>
      <c r="BY890" s="35"/>
      <c r="BZ890" s="287"/>
      <c r="CA890" s="35"/>
      <c r="CB890" s="35"/>
      <c r="CC890" s="35"/>
      <c r="CD890" s="35"/>
      <c r="CE890" s="35"/>
      <c r="CF890" s="35"/>
      <c r="CG890" s="35"/>
      <c r="CH890" s="35"/>
      <c r="CI890" s="35"/>
      <c r="CJ890" s="35"/>
      <c r="CK890" s="35"/>
      <c r="CL890" s="35"/>
      <c r="CM890" s="35"/>
      <c r="CN890" s="35"/>
      <c r="CO890" s="35"/>
      <c r="CP890" s="35"/>
      <c r="CQ890" s="35"/>
      <c r="CR890" s="35"/>
      <c r="CS890" s="35"/>
      <c r="CT890" s="35"/>
      <c r="CU890" s="35"/>
      <c r="CV890" s="35"/>
      <c r="CW890" s="35"/>
      <c r="CX890" s="35"/>
      <c r="CY890" s="35"/>
      <c r="CZ890" s="35"/>
      <c r="DA890" s="35"/>
      <c r="DB890" s="35"/>
      <c r="DC890" s="35"/>
      <c r="DD890" s="35"/>
      <c r="DE890" s="35"/>
      <c r="DF890" s="35"/>
      <c r="DG890" s="35"/>
      <c r="DH890" s="35"/>
      <c r="DI890" s="35"/>
      <c r="DJ890" s="35"/>
      <c r="DK890" s="35"/>
      <c r="DL890" s="35"/>
      <c r="DM890" s="35"/>
      <c r="DN890" s="35"/>
      <c r="DO890" s="35"/>
      <c r="DP890" s="35"/>
      <c r="DQ890" s="35"/>
      <c r="DR890" s="35"/>
      <c r="DS890" s="35"/>
      <c r="DT890" s="35"/>
      <c r="DU890" s="35"/>
      <c r="DV890" s="35"/>
      <c r="DW890" s="35"/>
      <c r="DX890" s="35"/>
      <c r="DY890" s="35"/>
      <c r="DZ890" s="35"/>
      <c r="EA890" s="35"/>
      <c r="EB890" s="35"/>
      <c r="EC890" s="35"/>
      <c r="ED890" s="35"/>
      <c r="EE890" s="35"/>
      <c r="EF890" s="35"/>
      <c r="EG890" s="35"/>
      <c r="EH890" s="35"/>
      <c r="EI890" s="35"/>
      <c r="EJ890" s="35"/>
      <c r="EK890" s="35"/>
      <c r="EL890" s="35"/>
      <c r="ET890" s="20" t="s">
        <v>1293</v>
      </c>
      <c r="EU890" s="20" t="s">
        <v>1291</v>
      </c>
    </row>
    <row r="891" spans="1:151" ht="12" hidden="1" customHeight="1">
      <c r="A891" s="35"/>
      <c r="B891" s="47"/>
      <c r="C891" s="35"/>
      <c r="D891" s="47"/>
      <c r="E891" s="47"/>
      <c r="F891" s="47"/>
      <c r="G891" s="47"/>
      <c r="H891" s="47"/>
      <c r="I891" s="47"/>
      <c r="J891" s="47"/>
      <c r="K891" s="47"/>
      <c r="L891" s="47"/>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133"/>
      <c r="BJ891" s="133"/>
      <c r="BK891" s="35"/>
      <c r="BL891" s="266"/>
      <c r="BM891" s="35"/>
      <c r="BN891" s="35"/>
      <c r="BO891" s="35"/>
      <c r="BP891" s="35"/>
      <c r="BQ891" s="35"/>
      <c r="BR891" s="35"/>
      <c r="BS891" s="35"/>
      <c r="BT891" s="35"/>
      <c r="BU891" s="35"/>
      <c r="BV891" s="35"/>
      <c r="BW891" s="35"/>
      <c r="BX891" s="35"/>
      <c r="BY891" s="35"/>
      <c r="BZ891" s="287"/>
      <c r="CA891" s="35"/>
      <c r="CB891" s="35"/>
      <c r="CC891" s="35"/>
      <c r="CD891" s="35"/>
      <c r="CE891" s="35"/>
      <c r="CF891" s="35"/>
      <c r="CG891" s="35"/>
      <c r="CH891" s="35"/>
      <c r="CI891" s="35"/>
      <c r="CJ891" s="35"/>
      <c r="CK891" s="35"/>
      <c r="CL891" s="35"/>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c r="DN891" s="35"/>
      <c r="DO891" s="35"/>
      <c r="DP891" s="35"/>
      <c r="DQ891" s="35"/>
      <c r="DR891" s="35"/>
      <c r="DS891" s="35"/>
      <c r="DT891" s="35"/>
      <c r="DU891" s="35"/>
      <c r="DV891" s="35"/>
      <c r="DW891" s="35"/>
      <c r="DX891" s="35"/>
      <c r="DY891" s="35"/>
      <c r="DZ891" s="35"/>
      <c r="EA891" s="35"/>
      <c r="EB891" s="35"/>
      <c r="EC891" s="35"/>
      <c r="ED891" s="35"/>
      <c r="EE891" s="35"/>
      <c r="EF891" s="35"/>
      <c r="EG891" s="35"/>
      <c r="EH891" s="35"/>
      <c r="EI891" s="35"/>
      <c r="EJ891" s="35"/>
      <c r="EK891" s="35"/>
      <c r="EL891" s="35"/>
      <c r="ET891" s="20" t="s">
        <v>586</v>
      </c>
      <c r="EU891" s="20" t="s">
        <v>1292</v>
      </c>
    </row>
    <row r="892" spans="1:151" ht="12" hidden="1" customHeight="1">
      <c r="A892" s="35"/>
      <c r="B892" s="47"/>
      <c r="C892" s="35"/>
      <c r="D892" s="47"/>
      <c r="E892" s="47"/>
      <c r="F892" s="47"/>
      <c r="G892" s="47"/>
      <c r="H892" s="47"/>
      <c r="I892" s="47"/>
      <c r="J892" s="47"/>
      <c r="K892" s="47"/>
      <c r="L892" s="47"/>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133"/>
      <c r="BJ892" s="133"/>
      <c r="BK892" s="35"/>
      <c r="BL892" s="266"/>
      <c r="BM892" s="35"/>
      <c r="BN892" s="35"/>
      <c r="BO892" s="35"/>
      <c r="BP892" s="35"/>
      <c r="BQ892" s="35"/>
      <c r="BR892" s="35"/>
      <c r="BS892" s="35"/>
      <c r="BT892" s="35"/>
      <c r="BU892" s="35"/>
      <c r="BV892" s="35"/>
      <c r="BW892" s="35"/>
      <c r="BX892" s="35"/>
      <c r="BY892" s="35"/>
      <c r="BZ892" s="287"/>
      <c r="CA892" s="35"/>
      <c r="CB892" s="35"/>
      <c r="CC892" s="35"/>
      <c r="CD892" s="35"/>
      <c r="CE892" s="35"/>
      <c r="CF892" s="35"/>
      <c r="CG892" s="35"/>
      <c r="CH892" s="35"/>
      <c r="CI892" s="35"/>
      <c r="CJ892" s="35"/>
      <c r="CK892" s="35"/>
      <c r="CL892" s="35"/>
      <c r="CM892" s="35"/>
      <c r="CN892" s="35"/>
      <c r="CO892" s="35"/>
      <c r="CP892" s="35"/>
      <c r="CQ892" s="35"/>
      <c r="CR892" s="35"/>
      <c r="CS892" s="35"/>
      <c r="CT892" s="35"/>
      <c r="CU892" s="35"/>
      <c r="CV892" s="35"/>
      <c r="CW892" s="35"/>
      <c r="CX892" s="35"/>
      <c r="CY892" s="35"/>
      <c r="CZ892" s="35"/>
      <c r="DA892" s="35"/>
      <c r="DB892" s="35"/>
      <c r="DC892" s="35"/>
      <c r="DD892" s="35"/>
      <c r="DE892" s="35"/>
      <c r="DF892" s="35"/>
      <c r="DG892" s="35"/>
      <c r="DH892" s="35"/>
      <c r="DI892" s="35"/>
      <c r="DJ892" s="35"/>
      <c r="DK892" s="35"/>
      <c r="DL892" s="35"/>
      <c r="DM892" s="35"/>
      <c r="DN892" s="35"/>
      <c r="DO892" s="35"/>
      <c r="DP892" s="35"/>
      <c r="DQ892" s="35"/>
      <c r="DR892" s="35"/>
      <c r="DS892" s="35"/>
      <c r="DT892" s="35"/>
      <c r="DU892" s="35"/>
      <c r="DV892" s="35"/>
      <c r="DW892" s="35"/>
      <c r="DX892" s="35"/>
      <c r="DY892" s="35"/>
      <c r="DZ892" s="35"/>
      <c r="EA892" s="35"/>
      <c r="EB892" s="35"/>
      <c r="EC892" s="35"/>
      <c r="ED892" s="35"/>
      <c r="EE892" s="35"/>
      <c r="EF892" s="35"/>
      <c r="EG892" s="35"/>
      <c r="EH892" s="35"/>
      <c r="EI892" s="35"/>
      <c r="EJ892" s="35"/>
      <c r="EK892" s="35"/>
      <c r="EL892" s="35"/>
      <c r="ET892" s="20" t="s">
        <v>1294</v>
      </c>
      <c r="EU892" s="20" t="s">
        <v>1293</v>
      </c>
    </row>
    <row r="893" spans="1:151" ht="12" hidden="1" customHeight="1">
      <c r="A893" s="35"/>
      <c r="B893" s="47"/>
      <c r="C893" s="35"/>
      <c r="D893" s="47"/>
      <c r="E893" s="47"/>
      <c r="F893" s="47"/>
      <c r="G893" s="47"/>
      <c r="H893" s="47"/>
      <c r="I893" s="47"/>
      <c r="J893" s="47"/>
      <c r="K893" s="47"/>
      <c r="L893" s="47"/>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133"/>
      <c r="BJ893" s="133"/>
      <c r="BK893" s="35"/>
      <c r="BL893" s="266"/>
      <c r="BM893" s="35"/>
      <c r="BN893" s="35"/>
      <c r="BO893" s="35"/>
      <c r="BP893" s="35"/>
      <c r="BQ893" s="35"/>
      <c r="BR893" s="35"/>
      <c r="BS893" s="35"/>
      <c r="BT893" s="35"/>
      <c r="BU893" s="35"/>
      <c r="BV893" s="35"/>
      <c r="BW893" s="35"/>
      <c r="BX893" s="35"/>
      <c r="BY893" s="35"/>
      <c r="BZ893" s="287"/>
      <c r="CA893" s="35"/>
      <c r="CB893" s="35"/>
      <c r="CC893" s="35"/>
      <c r="CD893" s="35"/>
      <c r="CE893" s="35"/>
      <c r="CF893" s="35"/>
      <c r="CG893" s="35"/>
      <c r="CH893" s="35"/>
      <c r="CI893" s="35"/>
      <c r="CJ893" s="35"/>
      <c r="CK893" s="35"/>
      <c r="CL893" s="35"/>
      <c r="CM893" s="35"/>
      <c r="CN893" s="35"/>
      <c r="CO893" s="35"/>
      <c r="CP893" s="35"/>
      <c r="CQ893" s="35"/>
      <c r="CR893" s="35"/>
      <c r="CS893" s="35"/>
      <c r="CT893" s="35"/>
      <c r="CU893" s="35"/>
      <c r="CV893" s="35"/>
      <c r="CW893" s="35"/>
      <c r="CX893" s="35"/>
      <c r="CY893" s="35"/>
      <c r="CZ893" s="35"/>
      <c r="DA893" s="35"/>
      <c r="DB893" s="35"/>
      <c r="DC893" s="35"/>
      <c r="DD893" s="35"/>
      <c r="DE893" s="35"/>
      <c r="DF893" s="35"/>
      <c r="DG893" s="35"/>
      <c r="DH893" s="35"/>
      <c r="DI893" s="35"/>
      <c r="DJ893" s="35"/>
      <c r="DK893" s="35"/>
      <c r="DL893" s="35"/>
      <c r="DM893" s="35"/>
      <c r="DN893" s="35"/>
      <c r="DO893" s="35"/>
      <c r="DP893" s="35"/>
      <c r="DQ893" s="35"/>
      <c r="DR893" s="35"/>
      <c r="DS893" s="35"/>
      <c r="DT893" s="35"/>
      <c r="DU893" s="35"/>
      <c r="DV893" s="35"/>
      <c r="DW893" s="35"/>
      <c r="DX893" s="35"/>
      <c r="DY893" s="35"/>
      <c r="DZ893" s="35"/>
      <c r="EA893" s="35"/>
      <c r="EB893" s="35"/>
      <c r="EC893" s="35"/>
      <c r="ED893" s="35"/>
      <c r="EE893" s="35"/>
      <c r="EF893" s="35"/>
      <c r="EG893" s="35"/>
      <c r="EH893" s="35"/>
      <c r="EI893" s="35"/>
      <c r="EJ893" s="35"/>
      <c r="EK893" s="35"/>
      <c r="EL893" s="35"/>
      <c r="ET893" s="20" t="s">
        <v>1295</v>
      </c>
      <c r="EU893" s="20" t="s">
        <v>586</v>
      </c>
    </row>
    <row r="894" spans="1:151" ht="12" hidden="1" customHeight="1">
      <c r="A894" s="35"/>
      <c r="B894" s="47"/>
      <c r="C894" s="35"/>
      <c r="D894" s="47"/>
      <c r="E894" s="47"/>
      <c r="F894" s="47"/>
      <c r="G894" s="47"/>
      <c r="H894" s="47"/>
      <c r="I894" s="47"/>
      <c r="J894" s="47"/>
      <c r="K894" s="47"/>
      <c r="L894" s="47"/>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133"/>
      <c r="BJ894" s="133"/>
      <c r="BK894" s="35"/>
      <c r="BL894" s="266"/>
      <c r="BM894" s="35"/>
      <c r="BN894" s="35"/>
      <c r="BO894" s="35"/>
      <c r="BP894" s="35"/>
      <c r="BQ894" s="35"/>
      <c r="BR894" s="35"/>
      <c r="BS894" s="35"/>
      <c r="BT894" s="35"/>
      <c r="BU894" s="35"/>
      <c r="BV894" s="35"/>
      <c r="BW894" s="35"/>
      <c r="BX894" s="35"/>
      <c r="BY894" s="35"/>
      <c r="BZ894" s="287"/>
      <c r="CA894" s="35"/>
      <c r="CB894" s="35"/>
      <c r="CC894" s="35"/>
      <c r="CD894" s="35"/>
      <c r="CE894" s="35"/>
      <c r="CF894" s="35"/>
      <c r="CG894" s="35"/>
      <c r="CH894" s="35"/>
      <c r="CI894" s="35"/>
      <c r="CJ894" s="35"/>
      <c r="CK894" s="35"/>
      <c r="CL894" s="35"/>
      <c r="CM894" s="35"/>
      <c r="CN894" s="35"/>
      <c r="CO894" s="35"/>
      <c r="CP894" s="35"/>
      <c r="CQ894" s="35"/>
      <c r="CR894" s="35"/>
      <c r="CS894" s="35"/>
      <c r="CT894" s="35"/>
      <c r="CU894" s="35"/>
      <c r="CV894" s="35"/>
      <c r="CW894" s="35"/>
      <c r="CX894" s="35"/>
      <c r="CY894" s="35"/>
      <c r="CZ894" s="35"/>
      <c r="DA894" s="35"/>
      <c r="DB894" s="35"/>
      <c r="DC894" s="35"/>
      <c r="DD894" s="35"/>
      <c r="DE894" s="35"/>
      <c r="DF894" s="35"/>
      <c r="DG894" s="35"/>
      <c r="DH894" s="35"/>
      <c r="DI894" s="35"/>
      <c r="DJ894" s="35"/>
      <c r="DK894" s="35"/>
      <c r="DL894" s="35"/>
      <c r="DM894" s="35"/>
      <c r="DN894" s="35"/>
      <c r="DO894" s="35"/>
      <c r="DP894" s="35"/>
      <c r="DQ894" s="35"/>
      <c r="DR894" s="35"/>
      <c r="DS894" s="35"/>
      <c r="DT894" s="35"/>
      <c r="DU894" s="35"/>
      <c r="DV894" s="35"/>
      <c r="DW894" s="35"/>
      <c r="DX894" s="35"/>
      <c r="DY894" s="35"/>
      <c r="DZ894" s="35"/>
      <c r="EA894" s="35"/>
      <c r="EB894" s="35"/>
      <c r="EC894" s="35"/>
      <c r="ED894" s="35"/>
      <c r="EE894" s="35"/>
      <c r="EF894" s="35"/>
      <c r="EG894" s="35"/>
      <c r="EH894" s="35"/>
      <c r="EI894" s="35"/>
      <c r="EJ894" s="35"/>
      <c r="EK894" s="35"/>
      <c r="EL894" s="35"/>
      <c r="ET894" s="20" t="s">
        <v>1296</v>
      </c>
      <c r="EU894" s="20" t="s">
        <v>1294</v>
      </c>
    </row>
    <row r="895" spans="1:151" ht="12" hidden="1" customHeight="1">
      <c r="A895" s="35"/>
      <c r="B895" s="47"/>
      <c r="C895" s="35"/>
      <c r="D895" s="47"/>
      <c r="E895" s="47"/>
      <c r="F895" s="47"/>
      <c r="G895" s="47"/>
      <c r="H895" s="47"/>
      <c r="I895" s="47"/>
      <c r="J895" s="47"/>
      <c r="K895" s="47"/>
      <c r="L895" s="47"/>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133"/>
      <c r="BJ895" s="133"/>
      <c r="BK895" s="35"/>
      <c r="BL895" s="266"/>
      <c r="BM895" s="35"/>
      <c r="BN895" s="35"/>
      <c r="BO895" s="35"/>
      <c r="BP895" s="35"/>
      <c r="BQ895" s="35"/>
      <c r="BR895" s="35"/>
      <c r="BS895" s="35"/>
      <c r="BT895" s="35"/>
      <c r="BU895" s="35"/>
      <c r="BV895" s="35"/>
      <c r="BW895" s="35"/>
      <c r="BX895" s="35"/>
      <c r="BY895" s="35"/>
      <c r="BZ895" s="287"/>
      <c r="CA895" s="35"/>
      <c r="CB895" s="35"/>
      <c r="CC895" s="35"/>
      <c r="CD895" s="35"/>
      <c r="CE895" s="35"/>
      <c r="CF895" s="35"/>
      <c r="CG895" s="35"/>
      <c r="CH895" s="35"/>
      <c r="CI895" s="35"/>
      <c r="CJ895" s="35"/>
      <c r="CK895" s="35"/>
      <c r="CL895" s="35"/>
      <c r="CM895" s="35"/>
      <c r="CN895" s="35"/>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c r="DN895" s="35"/>
      <c r="DO895" s="35"/>
      <c r="DP895" s="35"/>
      <c r="DQ895" s="35"/>
      <c r="DR895" s="35"/>
      <c r="DS895" s="35"/>
      <c r="DT895" s="35"/>
      <c r="DU895" s="35"/>
      <c r="DV895" s="35"/>
      <c r="DW895" s="35"/>
      <c r="DX895" s="35"/>
      <c r="DY895" s="35"/>
      <c r="DZ895" s="35"/>
      <c r="EA895" s="35"/>
      <c r="EB895" s="35"/>
      <c r="EC895" s="35"/>
      <c r="ED895" s="35"/>
      <c r="EE895" s="35"/>
      <c r="EF895" s="35"/>
      <c r="EG895" s="35"/>
      <c r="EH895" s="35"/>
      <c r="EI895" s="35"/>
      <c r="EJ895" s="35"/>
      <c r="EK895" s="35"/>
      <c r="EL895" s="35"/>
      <c r="ET895" s="20" t="s">
        <v>1297</v>
      </c>
      <c r="EU895" s="20" t="s">
        <v>1295</v>
      </c>
    </row>
    <row r="896" spans="1:151" ht="12" hidden="1" customHeight="1">
      <c r="A896" s="35"/>
      <c r="B896" s="47"/>
      <c r="C896" s="35"/>
      <c r="D896" s="47"/>
      <c r="E896" s="47"/>
      <c r="F896" s="47"/>
      <c r="G896" s="47"/>
      <c r="H896" s="47"/>
      <c r="I896" s="47"/>
      <c r="J896" s="47"/>
      <c r="K896" s="47"/>
      <c r="L896" s="47"/>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133"/>
      <c r="BJ896" s="133"/>
      <c r="BK896" s="35"/>
      <c r="BL896" s="266"/>
      <c r="BM896" s="35"/>
      <c r="BN896" s="35"/>
      <c r="BO896" s="35"/>
      <c r="BP896" s="35"/>
      <c r="BQ896" s="35"/>
      <c r="BR896" s="35"/>
      <c r="BS896" s="35"/>
      <c r="BT896" s="35"/>
      <c r="BU896" s="35"/>
      <c r="BV896" s="35"/>
      <c r="BW896" s="35"/>
      <c r="BX896" s="35"/>
      <c r="BY896" s="35"/>
      <c r="BZ896" s="287"/>
      <c r="CA896" s="35"/>
      <c r="CB896" s="35"/>
      <c r="CC896" s="3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c r="DN896" s="35"/>
      <c r="DO896" s="35"/>
      <c r="DP896" s="35"/>
      <c r="DQ896" s="35"/>
      <c r="DR896" s="35"/>
      <c r="DS896" s="35"/>
      <c r="DT896" s="35"/>
      <c r="DU896" s="35"/>
      <c r="DV896" s="35"/>
      <c r="DW896" s="35"/>
      <c r="DX896" s="35"/>
      <c r="DY896" s="35"/>
      <c r="DZ896" s="35"/>
      <c r="EA896" s="35"/>
      <c r="EB896" s="35"/>
      <c r="EC896" s="35"/>
      <c r="ED896" s="35"/>
      <c r="EE896" s="35"/>
      <c r="EF896" s="35"/>
      <c r="EG896" s="35"/>
      <c r="EH896" s="35"/>
      <c r="EI896" s="35"/>
      <c r="EJ896" s="35"/>
      <c r="EK896" s="35"/>
      <c r="EL896" s="35"/>
      <c r="ET896" s="20" t="s">
        <v>1298</v>
      </c>
      <c r="EU896" s="20" t="s">
        <v>1296</v>
      </c>
    </row>
    <row r="897" spans="1:151" ht="12" hidden="1" customHeight="1">
      <c r="A897" s="35"/>
      <c r="B897" s="47"/>
      <c r="C897" s="35"/>
      <c r="D897" s="47"/>
      <c r="E897" s="47"/>
      <c r="F897" s="47"/>
      <c r="G897" s="47"/>
      <c r="H897" s="47"/>
      <c r="I897" s="47"/>
      <c r="J897" s="47"/>
      <c r="K897" s="47"/>
      <c r="L897" s="47"/>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133"/>
      <c r="BJ897" s="133"/>
      <c r="BK897" s="35"/>
      <c r="BL897" s="266"/>
      <c r="BM897" s="35"/>
      <c r="BN897" s="35"/>
      <c r="BO897" s="35"/>
      <c r="BP897" s="35"/>
      <c r="BQ897" s="35"/>
      <c r="BR897" s="35"/>
      <c r="BS897" s="35"/>
      <c r="BT897" s="35"/>
      <c r="BU897" s="35"/>
      <c r="BV897" s="35"/>
      <c r="BW897" s="35"/>
      <c r="BX897" s="35"/>
      <c r="BY897" s="35"/>
      <c r="BZ897" s="287"/>
      <c r="CA897" s="35"/>
      <c r="CB897" s="35"/>
      <c r="CC897" s="35"/>
      <c r="CD897" s="35"/>
      <c r="CE897" s="35"/>
      <c r="CF897" s="35"/>
      <c r="CG897" s="35"/>
      <c r="CH897" s="35"/>
      <c r="CI897" s="35"/>
      <c r="CJ897" s="35"/>
      <c r="CK897" s="35"/>
      <c r="CL897" s="35"/>
      <c r="CM897" s="35"/>
      <c r="CN897" s="35"/>
      <c r="CO897" s="35"/>
      <c r="CP897" s="35"/>
      <c r="CQ897" s="35"/>
      <c r="CR897" s="35"/>
      <c r="CS897" s="35"/>
      <c r="CT897" s="35"/>
      <c r="CU897" s="35"/>
      <c r="CV897" s="35"/>
      <c r="CW897" s="35"/>
      <c r="CX897" s="35"/>
      <c r="CY897" s="35"/>
      <c r="CZ897" s="35"/>
      <c r="DA897" s="35"/>
      <c r="DB897" s="35"/>
      <c r="DC897" s="35"/>
      <c r="DD897" s="35"/>
      <c r="DE897" s="35"/>
      <c r="DF897" s="35"/>
      <c r="DG897" s="35"/>
      <c r="DH897" s="35"/>
      <c r="DI897" s="35"/>
      <c r="DJ897" s="35"/>
      <c r="DK897" s="35"/>
      <c r="DL897" s="35"/>
      <c r="DM897" s="35"/>
      <c r="DN897" s="35"/>
      <c r="DO897" s="35"/>
      <c r="DP897" s="35"/>
      <c r="DQ897" s="35"/>
      <c r="DR897" s="35"/>
      <c r="DS897" s="35"/>
      <c r="DT897" s="35"/>
      <c r="DU897" s="35"/>
      <c r="DV897" s="35"/>
      <c r="DW897" s="35"/>
      <c r="DX897" s="35"/>
      <c r="DY897" s="35"/>
      <c r="DZ897" s="35"/>
      <c r="EA897" s="35"/>
      <c r="EB897" s="35"/>
      <c r="EC897" s="35"/>
      <c r="ED897" s="35"/>
      <c r="EE897" s="35"/>
      <c r="EF897" s="35"/>
      <c r="EG897" s="35"/>
      <c r="EH897" s="35"/>
      <c r="EI897" s="35"/>
      <c r="EJ897" s="35"/>
      <c r="EK897" s="35"/>
      <c r="EL897" s="35"/>
      <c r="ET897" s="20" t="s">
        <v>1299</v>
      </c>
      <c r="EU897" s="20" t="s">
        <v>1297</v>
      </c>
    </row>
    <row r="898" spans="1:151" ht="12" hidden="1" customHeight="1">
      <c r="A898" s="35"/>
      <c r="B898" s="47"/>
      <c r="C898" s="35"/>
      <c r="D898" s="47"/>
      <c r="E898" s="47"/>
      <c r="F898" s="47"/>
      <c r="G898" s="47"/>
      <c r="H898" s="47"/>
      <c r="I898" s="47"/>
      <c r="J898" s="47"/>
      <c r="K898" s="47"/>
      <c r="L898" s="47"/>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133"/>
      <c r="BJ898" s="133"/>
      <c r="BK898" s="35"/>
      <c r="BL898" s="266"/>
      <c r="BM898" s="35"/>
      <c r="BN898" s="35"/>
      <c r="BO898" s="35"/>
      <c r="BP898" s="35"/>
      <c r="BQ898" s="35"/>
      <c r="BR898" s="35"/>
      <c r="BS898" s="35"/>
      <c r="BT898" s="35"/>
      <c r="BU898" s="35"/>
      <c r="BV898" s="35"/>
      <c r="BW898" s="35"/>
      <c r="BX898" s="35"/>
      <c r="BY898" s="35"/>
      <c r="BZ898" s="287"/>
      <c r="CA898" s="35"/>
      <c r="CB898" s="35"/>
      <c r="CC898" s="35"/>
      <c r="CD898" s="35"/>
      <c r="CE898" s="35"/>
      <c r="CF898" s="35"/>
      <c r="CG898" s="35"/>
      <c r="CH898" s="35"/>
      <c r="CI898" s="35"/>
      <c r="CJ898" s="35"/>
      <c r="CK898" s="35"/>
      <c r="CL898" s="35"/>
      <c r="CM898" s="35"/>
      <c r="CN898" s="35"/>
      <c r="CO898" s="35"/>
      <c r="CP898" s="35"/>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c r="DN898" s="35"/>
      <c r="DO898" s="35"/>
      <c r="DP898" s="35"/>
      <c r="DQ898" s="35"/>
      <c r="DR898" s="35"/>
      <c r="DS898" s="35"/>
      <c r="DT898" s="35"/>
      <c r="DU898" s="35"/>
      <c r="DV898" s="35"/>
      <c r="DW898" s="35"/>
      <c r="DX898" s="35"/>
      <c r="DY898" s="35"/>
      <c r="DZ898" s="35"/>
      <c r="EA898" s="35"/>
      <c r="EB898" s="35"/>
      <c r="EC898" s="35"/>
      <c r="ED898" s="35"/>
      <c r="EE898" s="35"/>
      <c r="EF898" s="35"/>
      <c r="EG898" s="35"/>
      <c r="EH898" s="35"/>
      <c r="EI898" s="35"/>
      <c r="EJ898" s="35"/>
      <c r="EK898" s="35"/>
      <c r="EL898" s="35"/>
      <c r="ET898" s="20" t="s">
        <v>1300</v>
      </c>
      <c r="EU898" s="20" t="s">
        <v>1298</v>
      </c>
    </row>
    <row r="899" spans="1:151" ht="12" hidden="1" customHeight="1">
      <c r="A899" s="35"/>
      <c r="B899" s="47"/>
      <c r="C899" s="35"/>
      <c r="D899" s="47"/>
      <c r="E899" s="47"/>
      <c r="F899" s="47"/>
      <c r="G899" s="47"/>
      <c r="H899" s="47"/>
      <c r="I899" s="47"/>
      <c r="J899" s="47"/>
      <c r="K899" s="47"/>
      <c r="L899" s="47"/>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133"/>
      <c r="BJ899" s="133"/>
      <c r="BK899" s="35"/>
      <c r="BL899" s="266"/>
      <c r="BM899" s="35"/>
      <c r="BN899" s="35"/>
      <c r="BO899" s="35"/>
      <c r="BP899" s="35"/>
      <c r="BQ899" s="35"/>
      <c r="BR899" s="35"/>
      <c r="BS899" s="35"/>
      <c r="BT899" s="35"/>
      <c r="BU899" s="35"/>
      <c r="BV899" s="35"/>
      <c r="BW899" s="35"/>
      <c r="BX899" s="35"/>
      <c r="BY899" s="35"/>
      <c r="BZ899" s="287"/>
      <c r="CA899" s="35"/>
      <c r="CB899" s="35"/>
      <c r="CC899" s="35"/>
      <c r="CD899" s="35"/>
      <c r="CE899" s="35"/>
      <c r="CF899" s="35"/>
      <c r="CG899" s="35"/>
      <c r="CH899" s="35"/>
      <c r="CI899" s="35"/>
      <c r="CJ899" s="35"/>
      <c r="CK899" s="35"/>
      <c r="CL899" s="35"/>
      <c r="CM899" s="35"/>
      <c r="CN899" s="35"/>
      <c r="CO899" s="35"/>
      <c r="CP899" s="35"/>
      <c r="CQ899" s="35"/>
      <c r="CR899" s="35"/>
      <c r="CS899" s="35"/>
      <c r="CT899" s="35"/>
      <c r="CU899" s="35"/>
      <c r="CV899" s="35"/>
      <c r="CW899" s="35"/>
      <c r="CX899" s="35"/>
      <c r="CY899" s="35"/>
      <c r="CZ899" s="35"/>
      <c r="DA899" s="35"/>
      <c r="DB899" s="35"/>
      <c r="DC899" s="35"/>
      <c r="DD899" s="35"/>
      <c r="DE899" s="35"/>
      <c r="DF899" s="35"/>
      <c r="DG899" s="35"/>
      <c r="DH899" s="35"/>
      <c r="DI899" s="35"/>
      <c r="DJ899" s="35"/>
      <c r="DK899" s="35"/>
      <c r="DL899" s="35"/>
      <c r="DM899" s="35"/>
      <c r="DN899" s="35"/>
      <c r="DO899" s="35"/>
      <c r="DP899" s="35"/>
      <c r="DQ899" s="35"/>
      <c r="DR899" s="35"/>
      <c r="DS899" s="35"/>
      <c r="DT899" s="35"/>
      <c r="DU899" s="35"/>
      <c r="DV899" s="35"/>
      <c r="DW899" s="35"/>
      <c r="DX899" s="35"/>
      <c r="DY899" s="35"/>
      <c r="DZ899" s="35"/>
      <c r="EA899" s="35"/>
      <c r="EB899" s="35"/>
      <c r="EC899" s="35"/>
      <c r="ED899" s="35"/>
      <c r="EE899" s="35"/>
      <c r="EF899" s="35"/>
      <c r="EG899" s="35"/>
      <c r="EH899" s="35"/>
      <c r="EI899" s="35"/>
      <c r="EJ899" s="35"/>
      <c r="EK899" s="35"/>
      <c r="EL899" s="35"/>
      <c r="ET899" s="20" t="s">
        <v>1301</v>
      </c>
      <c r="EU899" s="20" t="s">
        <v>1299</v>
      </c>
    </row>
    <row r="900" spans="1:151" ht="12" hidden="1" customHeight="1">
      <c r="A900" s="35"/>
      <c r="B900" s="47"/>
      <c r="C900" s="35"/>
      <c r="D900" s="47"/>
      <c r="E900" s="47"/>
      <c r="F900" s="47"/>
      <c r="G900" s="47"/>
      <c r="H900" s="47"/>
      <c r="I900" s="47"/>
      <c r="J900" s="47"/>
      <c r="K900" s="47"/>
      <c r="L900" s="47"/>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133"/>
      <c r="BJ900" s="133"/>
      <c r="BK900" s="35"/>
      <c r="BL900" s="266"/>
      <c r="BM900" s="35"/>
      <c r="BN900" s="35"/>
      <c r="BO900" s="35"/>
      <c r="BP900" s="35"/>
      <c r="BQ900" s="35"/>
      <c r="BR900" s="35"/>
      <c r="BS900" s="35"/>
      <c r="BT900" s="35"/>
      <c r="BU900" s="35"/>
      <c r="BV900" s="35"/>
      <c r="BW900" s="35"/>
      <c r="BX900" s="35"/>
      <c r="BY900" s="35"/>
      <c r="BZ900" s="287"/>
      <c r="CA900" s="35"/>
      <c r="CB900" s="35"/>
      <c r="CC900" s="35"/>
      <c r="CD900" s="35"/>
      <c r="CE900" s="35"/>
      <c r="CF900" s="35"/>
      <c r="CG900" s="35"/>
      <c r="CH900" s="35"/>
      <c r="CI900" s="35"/>
      <c r="CJ900" s="35"/>
      <c r="CK900" s="35"/>
      <c r="CL900" s="35"/>
      <c r="CM900" s="35"/>
      <c r="CN900" s="35"/>
      <c r="CO900" s="35"/>
      <c r="CP900" s="35"/>
      <c r="CQ900" s="35"/>
      <c r="CR900" s="35"/>
      <c r="CS900" s="35"/>
      <c r="CT900" s="35"/>
      <c r="CU900" s="35"/>
      <c r="CV900" s="35"/>
      <c r="CW900" s="35"/>
      <c r="CX900" s="35"/>
      <c r="CY900" s="35"/>
      <c r="CZ900" s="35"/>
      <c r="DA900" s="35"/>
      <c r="DB900" s="35"/>
      <c r="DC900" s="35"/>
      <c r="DD900" s="35"/>
      <c r="DE900" s="35"/>
      <c r="DF900" s="35"/>
      <c r="DG900" s="35"/>
      <c r="DH900" s="35"/>
      <c r="DI900" s="35"/>
      <c r="DJ900" s="35"/>
      <c r="DK900" s="35"/>
      <c r="DL900" s="35"/>
      <c r="DM900" s="35"/>
      <c r="DN900" s="35"/>
      <c r="DO900" s="35"/>
      <c r="DP900" s="35"/>
      <c r="DQ900" s="35"/>
      <c r="DR900" s="35"/>
      <c r="DS900" s="35"/>
      <c r="DT900" s="35"/>
      <c r="DU900" s="35"/>
      <c r="DV900" s="35"/>
      <c r="DW900" s="35"/>
      <c r="DX900" s="35"/>
      <c r="DY900" s="35"/>
      <c r="DZ900" s="35"/>
      <c r="EA900" s="35"/>
      <c r="EB900" s="35"/>
      <c r="EC900" s="35"/>
      <c r="ED900" s="35"/>
      <c r="EE900" s="35"/>
      <c r="EF900" s="35"/>
      <c r="EG900" s="35"/>
      <c r="EH900" s="35"/>
      <c r="EI900" s="35"/>
      <c r="EJ900" s="35"/>
      <c r="EK900" s="35"/>
      <c r="EL900" s="35"/>
      <c r="ET900" s="20" t="s">
        <v>1302</v>
      </c>
      <c r="EU900" s="20" t="s">
        <v>1300</v>
      </c>
    </row>
    <row r="901" spans="1:151" ht="12" hidden="1" customHeight="1">
      <c r="A901" s="35"/>
      <c r="B901" s="47"/>
      <c r="C901" s="35"/>
      <c r="D901" s="47"/>
      <c r="E901" s="47"/>
      <c r="F901" s="47"/>
      <c r="G901" s="47"/>
      <c r="H901" s="47"/>
      <c r="I901" s="47"/>
      <c r="J901" s="47"/>
      <c r="K901" s="47"/>
      <c r="L901" s="47"/>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133"/>
      <c r="BJ901" s="133"/>
      <c r="BK901" s="35"/>
      <c r="BL901" s="266"/>
      <c r="BM901" s="35"/>
      <c r="BN901" s="35"/>
      <c r="BO901" s="35"/>
      <c r="BP901" s="35"/>
      <c r="BQ901" s="35"/>
      <c r="BR901" s="35"/>
      <c r="BS901" s="35"/>
      <c r="BT901" s="35"/>
      <c r="BU901" s="35"/>
      <c r="BV901" s="35"/>
      <c r="BW901" s="35"/>
      <c r="BX901" s="35"/>
      <c r="BY901" s="35"/>
      <c r="BZ901" s="287"/>
      <c r="CA901" s="35"/>
      <c r="CB901" s="35"/>
      <c r="CC901" s="35"/>
      <c r="CD901" s="35"/>
      <c r="CE901" s="35"/>
      <c r="CF901" s="35"/>
      <c r="CG901" s="35"/>
      <c r="CH901" s="35"/>
      <c r="CI901" s="35"/>
      <c r="CJ901" s="35"/>
      <c r="CK901" s="35"/>
      <c r="CL901" s="35"/>
      <c r="CM901" s="35"/>
      <c r="CN901" s="35"/>
      <c r="CO901" s="35"/>
      <c r="CP901" s="35"/>
      <c r="CQ901" s="35"/>
      <c r="CR901" s="35"/>
      <c r="CS901" s="35"/>
      <c r="CT901" s="35"/>
      <c r="CU901" s="35"/>
      <c r="CV901" s="35"/>
      <c r="CW901" s="35"/>
      <c r="CX901" s="35"/>
      <c r="CY901" s="35"/>
      <c r="CZ901" s="35"/>
      <c r="DA901" s="35"/>
      <c r="DB901" s="35"/>
      <c r="DC901" s="35"/>
      <c r="DD901" s="35"/>
      <c r="DE901" s="35"/>
      <c r="DF901" s="35"/>
      <c r="DG901" s="35"/>
      <c r="DH901" s="35"/>
      <c r="DI901" s="35"/>
      <c r="DJ901" s="35"/>
      <c r="DK901" s="35"/>
      <c r="DL901" s="35"/>
      <c r="DM901" s="35"/>
      <c r="DN901" s="35"/>
      <c r="DO901" s="35"/>
      <c r="DP901" s="35"/>
      <c r="DQ901" s="35"/>
      <c r="DR901" s="35"/>
      <c r="DS901" s="35"/>
      <c r="DT901" s="35"/>
      <c r="DU901" s="35"/>
      <c r="DV901" s="35"/>
      <c r="DW901" s="35"/>
      <c r="DX901" s="35"/>
      <c r="DY901" s="35"/>
      <c r="DZ901" s="35"/>
      <c r="EA901" s="35"/>
      <c r="EB901" s="35"/>
      <c r="EC901" s="35"/>
      <c r="ED901" s="35"/>
      <c r="EE901" s="35"/>
      <c r="EF901" s="35"/>
      <c r="EG901" s="35"/>
      <c r="EH901" s="35"/>
      <c r="EI901" s="35"/>
      <c r="EJ901" s="35"/>
      <c r="EK901" s="35"/>
      <c r="EL901" s="35"/>
      <c r="ET901" s="20" t="s">
        <v>1303</v>
      </c>
      <c r="EU901" s="20" t="s">
        <v>1301</v>
      </c>
    </row>
    <row r="902" spans="1:151" ht="12" hidden="1" customHeight="1">
      <c r="A902" s="35"/>
      <c r="B902" s="47"/>
      <c r="C902" s="35"/>
      <c r="D902" s="47"/>
      <c r="E902" s="47"/>
      <c r="F902" s="47"/>
      <c r="G902" s="47"/>
      <c r="H902" s="47"/>
      <c r="I902" s="47"/>
      <c r="J902" s="47"/>
      <c r="K902" s="47"/>
      <c r="L902" s="47"/>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133"/>
      <c r="BJ902" s="133"/>
      <c r="BK902" s="35"/>
      <c r="BL902" s="266"/>
      <c r="BM902" s="35"/>
      <c r="BN902" s="35"/>
      <c r="BO902" s="35"/>
      <c r="BP902" s="35"/>
      <c r="BQ902" s="35"/>
      <c r="BR902" s="35"/>
      <c r="BS902" s="35"/>
      <c r="BT902" s="35"/>
      <c r="BU902" s="35"/>
      <c r="BV902" s="35"/>
      <c r="BW902" s="35"/>
      <c r="BX902" s="35"/>
      <c r="BY902" s="35"/>
      <c r="BZ902" s="287"/>
      <c r="CA902" s="35"/>
      <c r="CB902" s="35"/>
      <c r="CC902" s="35"/>
      <c r="CD902" s="35"/>
      <c r="CE902" s="35"/>
      <c r="CF902" s="35"/>
      <c r="CG902" s="35"/>
      <c r="CH902" s="35"/>
      <c r="CI902" s="35"/>
      <c r="CJ902" s="35"/>
      <c r="CK902" s="35"/>
      <c r="CL902" s="35"/>
      <c r="CM902" s="35"/>
      <c r="CN902" s="35"/>
      <c r="CO902" s="35"/>
      <c r="CP902" s="35"/>
      <c r="CQ902" s="35"/>
      <c r="CR902" s="35"/>
      <c r="CS902" s="35"/>
      <c r="CT902" s="35"/>
      <c r="CU902" s="35"/>
      <c r="CV902" s="35"/>
      <c r="CW902" s="35"/>
      <c r="CX902" s="35"/>
      <c r="CY902" s="35"/>
      <c r="CZ902" s="35"/>
      <c r="DA902" s="35"/>
      <c r="DB902" s="35"/>
      <c r="DC902" s="35"/>
      <c r="DD902" s="35"/>
      <c r="DE902" s="35"/>
      <c r="DF902" s="35"/>
      <c r="DG902" s="35"/>
      <c r="DH902" s="35"/>
      <c r="DI902" s="35"/>
      <c r="DJ902" s="35"/>
      <c r="DK902" s="35"/>
      <c r="DL902" s="35"/>
      <c r="DM902" s="35"/>
      <c r="DN902" s="35"/>
      <c r="DO902" s="35"/>
      <c r="DP902" s="35"/>
      <c r="DQ902" s="35"/>
      <c r="DR902" s="35"/>
      <c r="DS902" s="35"/>
      <c r="DT902" s="35"/>
      <c r="DU902" s="35"/>
      <c r="DV902" s="35"/>
      <c r="DW902" s="35"/>
      <c r="DX902" s="35"/>
      <c r="DY902" s="35"/>
      <c r="DZ902" s="35"/>
      <c r="EA902" s="35"/>
      <c r="EB902" s="35"/>
      <c r="EC902" s="35"/>
      <c r="ED902" s="35"/>
      <c r="EE902" s="35"/>
      <c r="EF902" s="35"/>
      <c r="EG902" s="35"/>
      <c r="EH902" s="35"/>
      <c r="EI902" s="35"/>
      <c r="EJ902" s="35"/>
      <c r="EK902" s="35"/>
      <c r="EL902" s="35"/>
      <c r="ET902" s="20" t="s">
        <v>1304</v>
      </c>
      <c r="EU902" s="20" t="s">
        <v>1302</v>
      </c>
    </row>
    <row r="903" spans="1:151" ht="12" hidden="1" customHeight="1">
      <c r="A903" s="35"/>
      <c r="B903" s="47"/>
      <c r="C903" s="35"/>
      <c r="D903" s="47"/>
      <c r="E903" s="47"/>
      <c r="F903" s="47"/>
      <c r="G903" s="47"/>
      <c r="H903" s="47"/>
      <c r="I903" s="47"/>
      <c r="J903" s="47"/>
      <c r="K903" s="47"/>
      <c r="L903" s="47"/>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133"/>
      <c r="BJ903" s="133"/>
      <c r="BK903" s="35"/>
      <c r="BL903" s="266"/>
      <c r="BM903" s="35"/>
      <c r="BN903" s="35"/>
      <c r="BO903" s="35"/>
      <c r="BP903" s="35"/>
      <c r="BQ903" s="35"/>
      <c r="BR903" s="35"/>
      <c r="BS903" s="35"/>
      <c r="BT903" s="35"/>
      <c r="BU903" s="35"/>
      <c r="BV903" s="35"/>
      <c r="BW903" s="35"/>
      <c r="BX903" s="35"/>
      <c r="BY903" s="35"/>
      <c r="BZ903" s="287"/>
      <c r="CA903" s="35"/>
      <c r="CB903" s="35"/>
      <c r="CC903" s="35"/>
      <c r="CD903" s="35"/>
      <c r="CE903" s="35"/>
      <c r="CF903" s="35"/>
      <c r="CG903" s="35"/>
      <c r="CH903" s="35"/>
      <c r="CI903" s="35"/>
      <c r="CJ903" s="35"/>
      <c r="CK903" s="35"/>
      <c r="CL903" s="35"/>
      <c r="CM903" s="35"/>
      <c r="CN903" s="35"/>
      <c r="CO903" s="35"/>
      <c r="CP903" s="35"/>
      <c r="CQ903" s="35"/>
      <c r="CR903" s="35"/>
      <c r="CS903" s="35"/>
      <c r="CT903" s="35"/>
      <c r="CU903" s="35"/>
      <c r="CV903" s="35"/>
      <c r="CW903" s="35"/>
      <c r="CX903" s="35"/>
      <c r="CY903" s="35"/>
      <c r="CZ903" s="35"/>
      <c r="DA903" s="35"/>
      <c r="DB903" s="35"/>
      <c r="DC903" s="35"/>
      <c r="DD903" s="35"/>
      <c r="DE903" s="35"/>
      <c r="DF903" s="35"/>
      <c r="DG903" s="35"/>
      <c r="DH903" s="35"/>
      <c r="DI903" s="35"/>
      <c r="DJ903" s="35"/>
      <c r="DK903" s="35"/>
      <c r="DL903" s="35"/>
      <c r="DM903" s="35"/>
      <c r="DN903" s="35"/>
      <c r="DO903" s="35"/>
      <c r="DP903" s="35"/>
      <c r="DQ903" s="35"/>
      <c r="DR903" s="35"/>
      <c r="DS903" s="35"/>
      <c r="DT903" s="35"/>
      <c r="DU903" s="35"/>
      <c r="DV903" s="35"/>
      <c r="DW903" s="35"/>
      <c r="DX903" s="35"/>
      <c r="DY903" s="35"/>
      <c r="DZ903" s="35"/>
      <c r="EA903" s="35"/>
      <c r="EB903" s="35"/>
      <c r="EC903" s="35"/>
      <c r="ED903" s="35"/>
      <c r="EE903" s="35"/>
      <c r="EF903" s="35"/>
      <c r="EG903" s="35"/>
      <c r="EH903" s="35"/>
      <c r="EI903" s="35"/>
      <c r="EJ903" s="35"/>
      <c r="EK903" s="35"/>
      <c r="EL903" s="35"/>
      <c r="ET903" s="20" t="s">
        <v>1305</v>
      </c>
      <c r="EU903" s="20" t="s">
        <v>1303</v>
      </c>
    </row>
    <row r="904" spans="1:151" ht="12" hidden="1" customHeight="1">
      <c r="A904" s="35"/>
      <c r="B904" s="47"/>
      <c r="C904" s="35"/>
      <c r="D904" s="47"/>
      <c r="E904" s="47"/>
      <c r="F904" s="47"/>
      <c r="G904" s="47"/>
      <c r="H904" s="47"/>
      <c r="I904" s="47"/>
      <c r="J904" s="47"/>
      <c r="K904" s="47"/>
      <c r="L904" s="47"/>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133"/>
      <c r="BJ904" s="133"/>
      <c r="BK904" s="35"/>
      <c r="BL904" s="266"/>
      <c r="BM904" s="35"/>
      <c r="BN904" s="35"/>
      <c r="BO904" s="35"/>
      <c r="BP904" s="35"/>
      <c r="BQ904" s="35"/>
      <c r="BR904" s="35"/>
      <c r="BS904" s="35"/>
      <c r="BT904" s="35"/>
      <c r="BU904" s="35"/>
      <c r="BV904" s="35"/>
      <c r="BW904" s="35"/>
      <c r="BX904" s="35"/>
      <c r="BY904" s="35"/>
      <c r="BZ904" s="287"/>
      <c r="CA904" s="35"/>
      <c r="CB904" s="35"/>
      <c r="CC904" s="35"/>
      <c r="CD904" s="35"/>
      <c r="CE904" s="35"/>
      <c r="CF904" s="35"/>
      <c r="CG904" s="35"/>
      <c r="CH904" s="35"/>
      <c r="CI904" s="35"/>
      <c r="CJ904" s="35"/>
      <c r="CK904" s="35"/>
      <c r="CL904" s="35"/>
      <c r="CM904" s="35"/>
      <c r="CN904" s="35"/>
      <c r="CO904" s="35"/>
      <c r="CP904" s="35"/>
      <c r="CQ904" s="35"/>
      <c r="CR904" s="35"/>
      <c r="CS904" s="35"/>
      <c r="CT904" s="35"/>
      <c r="CU904" s="35"/>
      <c r="CV904" s="35"/>
      <c r="CW904" s="35"/>
      <c r="CX904" s="35"/>
      <c r="CY904" s="35"/>
      <c r="CZ904" s="35"/>
      <c r="DA904" s="35"/>
      <c r="DB904" s="35"/>
      <c r="DC904" s="35"/>
      <c r="DD904" s="35"/>
      <c r="DE904" s="35"/>
      <c r="DF904" s="35"/>
      <c r="DG904" s="35"/>
      <c r="DH904" s="35"/>
      <c r="DI904" s="35"/>
      <c r="DJ904" s="35"/>
      <c r="DK904" s="35"/>
      <c r="DL904" s="35"/>
      <c r="DM904" s="35"/>
      <c r="DN904" s="35"/>
      <c r="DO904" s="35"/>
      <c r="DP904" s="35"/>
      <c r="DQ904" s="35"/>
      <c r="DR904" s="35"/>
      <c r="DS904" s="35"/>
      <c r="DT904" s="35"/>
      <c r="DU904" s="35"/>
      <c r="DV904" s="35"/>
      <c r="DW904" s="35"/>
      <c r="DX904" s="35"/>
      <c r="DY904" s="35"/>
      <c r="DZ904" s="35"/>
      <c r="EA904" s="35"/>
      <c r="EB904" s="35"/>
      <c r="EC904" s="35"/>
      <c r="ED904" s="35"/>
      <c r="EE904" s="35"/>
      <c r="EF904" s="35"/>
      <c r="EG904" s="35"/>
      <c r="EH904" s="35"/>
      <c r="EI904" s="35"/>
      <c r="EJ904" s="35"/>
      <c r="EK904" s="35"/>
      <c r="EL904" s="35"/>
      <c r="ET904" s="20" t="s">
        <v>1306</v>
      </c>
      <c r="EU904" s="20" t="s">
        <v>1304</v>
      </c>
    </row>
    <row r="905" spans="1:151" ht="12" hidden="1" customHeight="1">
      <c r="A905" s="35"/>
      <c r="B905" s="47"/>
      <c r="C905" s="35"/>
      <c r="D905" s="47"/>
      <c r="E905" s="47"/>
      <c r="F905" s="47"/>
      <c r="G905" s="47"/>
      <c r="H905" s="47"/>
      <c r="I905" s="47"/>
      <c r="J905" s="47"/>
      <c r="K905" s="47"/>
      <c r="L905" s="47"/>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133"/>
      <c r="BJ905" s="133"/>
      <c r="BK905" s="35"/>
      <c r="BL905" s="266"/>
      <c r="BM905" s="35"/>
      <c r="BN905" s="35"/>
      <c r="BO905" s="35"/>
      <c r="BP905" s="35"/>
      <c r="BQ905" s="35"/>
      <c r="BR905" s="35"/>
      <c r="BS905" s="35"/>
      <c r="BT905" s="35"/>
      <c r="BU905" s="35"/>
      <c r="BV905" s="35"/>
      <c r="BW905" s="35"/>
      <c r="BX905" s="35"/>
      <c r="BY905" s="35"/>
      <c r="BZ905" s="287"/>
      <c r="CA905" s="35"/>
      <c r="CB905" s="35"/>
      <c r="CC905" s="35"/>
      <c r="CD905" s="35"/>
      <c r="CE905" s="35"/>
      <c r="CF905" s="35"/>
      <c r="CG905" s="35"/>
      <c r="CH905" s="35"/>
      <c r="CI905" s="35"/>
      <c r="CJ905" s="35"/>
      <c r="CK905" s="35"/>
      <c r="CL905" s="35"/>
      <c r="CM905" s="35"/>
      <c r="CN905" s="35"/>
      <c r="CO905" s="35"/>
      <c r="CP905" s="35"/>
      <c r="CQ905" s="35"/>
      <c r="CR905" s="35"/>
      <c r="CS905" s="35"/>
      <c r="CT905" s="35"/>
      <c r="CU905" s="35"/>
      <c r="CV905" s="35"/>
      <c r="CW905" s="35"/>
      <c r="CX905" s="35"/>
      <c r="CY905" s="35"/>
      <c r="CZ905" s="35"/>
      <c r="DA905" s="35"/>
      <c r="DB905" s="35"/>
      <c r="DC905" s="35"/>
      <c r="DD905" s="35"/>
      <c r="DE905" s="35"/>
      <c r="DF905" s="35"/>
      <c r="DG905" s="35"/>
      <c r="DH905" s="35"/>
      <c r="DI905" s="35"/>
      <c r="DJ905" s="35"/>
      <c r="DK905" s="35"/>
      <c r="DL905" s="35"/>
      <c r="DM905" s="35"/>
      <c r="DN905" s="35"/>
      <c r="DO905" s="35"/>
      <c r="DP905" s="35"/>
      <c r="DQ905" s="35"/>
      <c r="DR905" s="35"/>
      <c r="DS905" s="35"/>
      <c r="DT905" s="35"/>
      <c r="DU905" s="35"/>
      <c r="DV905" s="35"/>
      <c r="DW905" s="35"/>
      <c r="DX905" s="35"/>
      <c r="DY905" s="35"/>
      <c r="DZ905" s="35"/>
      <c r="EA905" s="35"/>
      <c r="EB905" s="35"/>
      <c r="EC905" s="35"/>
      <c r="ED905" s="35"/>
      <c r="EE905" s="35"/>
      <c r="EF905" s="35"/>
      <c r="EG905" s="35"/>
      <c r="EH905" s="35"/>
      <c r="EI905" s="35"/>
      <c r="EJ905" s="35"/>
      <c r="EK905" s="35"/>
      <c r="EL905" s="35"/>
      <c r="ET905" s="20" t="s">
        <v>1307</v>
      </c>
      <c r="EU905" s="20" t="s">
        <v>1305</v>
      </c>
    </row>
    <row r="906" spans="1:151" ht="12" hidden="1" customHeight="1">
      <c r="A906" s="35"/>
      <c r="B906" s="47"/>
      <c r="C906" s="35"/>
      <c r="D906" s="47"/>
      <c r="E906" s="47"/>
      <c r="F906" s="47"/>
      <c r="G906" s="47"/>
      <c r="H906" s="47"/>
      <c r="I906" s="47"/>
      <c r="J906" s="47"/>
      <c r="K906" s="47"/>
      <c r="L906" s="47"/>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133"/>
      <c r="BJ906" s="133"/>
      <c r="BK906" s="35"/>
      <c r="BL906" s="266"/>
      <c r="BM906" s="35"/>
      <c r="BN906" s="35"/>
      <c r="BO906" s="35"/>
      <c r="BP906" s="35"/>
      <c r="BQ906" s="35"/>
      <c r="BR906" s="35"/>
      <c r="BS906" s="35"/>
      <c r="BT906" s="35"/>
      <c r="BU906" s="35"/>
      <c r="BV906" s="35"/>
      <c r="BW906" s="35"/>
      <c r="BX906" s="35"/>
      <c r="BY906" s="35"/>
      <c r="BZ906" s="287"/>
      <c r="CA906" s="35"/>
      <c r="CB906" s="35"/>
      <c r="CC906" s="35"/>
      <c r="CD906" s="35"/>
      <c r="CE906" s="35"/>
      <c r="CF906" s="35"/>
      <c r="CG906" s="35"/>
      <c r="CH906" s="35"/>
      <c r="CI906" s="35"/>
      <c r="CJ906" s="35"/>
      <c r="CK906" s="35"/>
      <c r="CL906" s="35"/>
      <c r="CM906" s="35"/>
      <c r="CN906" s="35"/>
      <c r="CO906" s="35"/>
      <c r="CP906" s="35"/>
      <c r="CQ906" s="35"/>
      <c r="CR906" s="35"/>
      <c r="CS906" s="35"/>
      <c r="CT906" s="35"/>
      <c r="CU906" s="35"/>
      <c r="CV906" s="35"/>
      <c r="CW906" s="35"/>
      <c r="CX906" s="35"/>
      <c r="CY906" s="35"/>
      <c r="CZ906" s="35"/>
      <c r="DA906" s="35"/>
      <c r="DB906" s="35"/>
      <c r="DC906" s="35"/>
      <c r="DD906" s="35"/>
      <c r="DE906" s="35"/>
      <c r="DF906" s="35"/>
      <c r="DG906" s="35"/>
      <c r="DH906" s="35"/>
      <c r="DI906" s="35"/>
      <c r="DJ906" s="35"/>
      <c r="DK906" s="35"/>
      <c r="DL906" s="35"/>
      <c r="DM906" s="35"/>
      <c r="DN906" s="35"/>
      <c r="DO906" s="35"/>
      <c r="DP906" s="35"/>
      <c r="DQ906" s="35"/>
      <c r="DR906" s="35"/>
      <c r="DS906" s="35"/>
      <c r="DT906" s="35"/>
      <c r="DU906" s="35"/>
      <c r="DV906" s="35"/>
      <c r="DW906" s="35"/>
      <c r="DX906" s="35"/>
      <c r="DY906" s="35"/>
      <c r="DZ906" s="35"/>
      <c r="EA906" s="35"/>
      <c r="EB906" s="35"/>
      <c r="EC906" s="35"/>
      <c r="ED906" s="35"/>
      <c r="EE906" s="35"/>
      <c r="EF906" s="35"/>
      <c r="EG906" s="35"/>
      <c r="EH906" s="35"/>
      <c r="EI906" s="35"/>
      <c r="EJ906" s="35"/>
      <c r="EK906" s="35"/>
      <c r="EL906" s="35"/>
      <c r="ET906" s="20" t="s">
        <v>1308</v>
      </c>
      <c r="EU906" s="20" t="s">
        <v>1306</v>
      </c>
    </row>
    <row r="907" spans="1:151" ht="12" hidden="1" customHeight="1">
      <c r="A907" s="35"/>
      <c r="B907" s="47"/>
      <c r="C907" s="35"/>
      <c r="D907" s="47"/>
      <c r="E907" s="47"/>
      <c r="F907" s="47"/>
      <c r="G907" s="47"/>
      <c r="H907" s="47"/>
      <c r="I907" s="47"/>
      <c r="J907" s="47"/>
      <c r="K907" s="47"/>
      <c r="L907" s="47"/>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133"/>
      <c r="BJ907" s="133"/>
      <c r="BK907" s="35"/>
      <c r="BL907" s="266"/>
      <c r="BM907" s="35"/>
      <c r="BN907" s="35"/>
      <c r="BO907" s="35"/>
      <c r="BP907" s="35"/>
      <c r="BQ907" s="35"/>
      <c r="BR907" s="35"/>
      <c r="BS907" s="35"/>
      <c r="BT907" s="35"/>
      <c r="BU907" s="35"/>
      <c r="BV907" s="35"/>
      <c r="BW907" s="35"/>
      <c r="BX907" s="35"/>
      <c r="BY907" s="35"/>
      <c r="BZ907" s="287"/>
      <c r="CA907" s="35"/>
      <c r="CB907" s="35"/>
      <c r="CC907" s="35"/>
      <c r="CD907" s="35"/>
      <c r="CE907" s="35"/>
      <c r="CF907" s="35"/>
      <c r="CG907" s="35"/>
      <c r="CH907" s="35"/>
      <c r="CI907" s="35"/>
      <c r="CJ907" s="35"/>
      <c r="CK907" s="35"/>
      <c r="CL907" s="35"/>
      <c r="CM907" s="35"/>
      <c r="CN907" s="35"/>
      <c r="CO907" s="35"/>
      <c r="CP907" s="35"/>
      <c r="CQ907" s="35"/>
      <c r="CR907" s="35"/>
      <c r="CS907" s="35"/>
      <c r="CT907" s="35"/>
      <c r="CU907" s="35"/>
      <c r="CV907" s="35"/>
      <c r="CW907" s="35"/>
      <c r="CX907" s="35"/>
      <c r="CY907" s="35"/>
      <c r="CZ907" s="35"/>
      <c r="DA907" s="35"/>
      <c r="DB907" s="35"/>
      <c r="DC907" s="35"/>
      <c r="DD907" s="35"/>
      <c r="DE907" s="35"/>
      <c r="DF907" s="35"/>
      <c r="DG907" s="35"/>
      <c r="DH907" s="35"/>
      <c r="DI907" s="35"/>
      <c r="DJ907" s="35"/>
      <c r="DK907" s="35"/>
      <c r="DL907" s="35"/>
      <c r="DM907" s="35"/>
      <c r="DN907" s="35"/>
      <c r="DO907" s="35"/>
      <c r="DP907" s="35"/>
      <c r="DQ907" s="35"/>
      <c r="DR907" s="35"/>
      <c r="DS907" s="35"/>
      <c r="DT907" s="35"/>
      <c r="DU907" s="35"/>
      <c r="DV907" s="35"/>
      <c r="DW907" s="35"/>
      <c r="DX907" s="35"/>
      <c r="DY907" s="35"/>
      <c r="DZ907" s="35"/>
      <c r="EA907" s="35"/>
      <c r="EB907" s="35"/>
      <c r="EC907" s="35"/>
      <c r="ED907" s="35"/>
      <c r="EE907" s="35"/>
      <c r="EF907" s="35"/>
      <c r="EG907" s="35"/>
      <c r="EH907" s="35"/>
      <c r="EI907" s="35"/>
      <c r="EJ907" s="35"/>
      <c r="EK907" s="35"/>
      <c r="EL907" s="35"/>
      <c r="ET907" s="20" t="s">
        <v>1309</v>
      </c>
      <c r="EU907" s="20" t="s">
        <v>1307</v>
      </c>
    </row>
    <row r="908" spans="1:151" ht="12" hidden="1" customHeight="1">
      <c r="A908" s="35"/>
      <c r="B908" s="47"/>
      <c r="C908" s="35"/>
      <c r="D908" s="47"/>
      <c r="E908" s="47"/>
      <c r="F908" s="47"/>
      <c r="G908" s="47"/>
      <c r="H908" s="47"/>
      <c r="I908" s="47"/>
      <c r="J908" s="47"/>
      <c r="K908" s="47"/>
      <c r="L908" s="47"/>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133"/>
      <c r="BJ908" s="133"/>
      <c r="BK908" s="35"/>
      <c r="BL908" s="266"/>
      <c r="BM908" s="35"/>
      <c r="BN908" s="35"/>
      <c r="BO908" s="35"/>
      <c r="BP908" s="35"/>
      <c r="BQ908" s="35"/>
      <c r="BR908" s="35"/>
      <c r="BS908" s="35"/>
      <c r="BT908" s="35"/>
      <c r="BU908" s="35"/>
      <c r="BV908" s="35"/>
      <c r="BW908" s="35"/>
      <c r="BX908" s="35"/>
      <c r="BY908" s="35"/>
      <c r="BZ908" s="287"/>
      <c r="CA908" s="35"/>
      <c r="CB908" s="35"/>
      <c r="CC908" s="35"/>
      <c r="CD908" s="35"/>
      <c r="CE908" s="35"/>
      <c r="CF908" s="35"/>
      <c r="CG908" s="35"/>
      <c r="CH908" s="35"/>
      <c r="CI908" s="35"/>
      <c r="CJ908" s="35"/>
      <c r="CK908" s="35"/>
      <c r="CL908" s="35"/>
      <c r="CM908" s="35"/>
      <c r="CN908" s="35"/>
      <c r="CO908" s="35"/>
      <c r="CP908" s="35"/>
      <c r="CQ908" s="35"/>
      <c r="CR908" s="35"/>
      <c r="CS908" s="35"/>
      <c r="CT908" s="35"/>
      <c r="CU908" s="35"/>
      <c r="CV908" s="35"/>
      <c r="CW908" s="35"/>
      <c r="CX908" s="35"/>
      <c r="CY908" s="35"/>
      <c r="CZ908" s="35"/>
      <c r="DA908" s="35"/>
      <c r="DB908" s="35"/>
      <c r="DC908" s="35"/>
      <c r="DD908" s="35"/>
      <c r="DE908" s="35"/>
      <c r="DF908" s="35"/>
      <c r="DG908" s="35"/>
      <c r="DH908" s="35"/>
      <c r="DI908" s="35"/>
      <c r="DJ908" s="35"/>
      <c r="DK908" s="35"/>
      <c r="DL908" s="35"/>
      <c r="DM908" s="35"/>
      <c r="DN908" s="35"/>
      <c r="DO908" s="35"/>
      <c r="DP908" s="35"/>
      <c r="DQ908" s="35"/>
      <c r="DR908" s="35"/>
      <c r="DS908" s="35"/>
      <c r="DT908" s="35"/>
      <c r="DU908" s="35"/>
      <c r="DV908" s="35"/>
      <c r="DW908" s="35"/>
      <c r="DX908" s="35"/>
      <c r="DY908" s="35"/>
      <c r="DZ908" s="35"/>
      <c r="EA908" s="35"/>
      <c r="EB908" s="35"/>
      <c r="EC908" s="35"/>
      <c r="ED908" s="35"/>
      <c r="EE908" s="35"/>
      <c r="EF908" s="35"/>
      <c r="EG908" s="35"/>
      <c r="EH908" s="35"/>
      <c r="EI908" s="35"/>
      <c r="EJ908" s="35"/>
      <c r="EK908" s="35"/>
      <c r="EL908" s="35"/>
      <c r="ET908" s="20" t="s">
        <v>1310</v>
      </c>
      <c r="EU908" s="20" t="s">
        <v>1308</v>
      </c>
    </row>
    <row r="909" spans="1:151" ht="12" hidden="1" customHeight="1">
      <c r="A909" s="35"/>
      <c r="B909" s="47"/>
      <c r="C909" s="35"/>
      <c r="D909" s="47"/>
      <c r="E909" s="47"/>
      <c r="F909" s="47"/>
      <c r="G909" s="47"/>
      <c r="H909" s="47"/>
      <c r="I909" s="47"/>
      <c r="J909" s="47"/>
      <c r="K909" s="47"/>
      <c r="L909" s="47"/>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133"/>
      <c r="BJ909" s="133"/>
      <c r="BK909" s="35"/>
      <c r="BL909" s="266"/>
      <c r="BM909" s="35"/>
      <c r="BN909" s="35"/>
      <c r="BO909" s="35"/>
      <c r="BP909" s="35"/>
      <c r="BQ909" s="35"/>
      <c r="BR909" s="35"/>
      <c r="BS909" s="35"/>
      <c r="BT909" s="35"/>
      <c r="BU909" s="35"/>
      <c r="BV909" s="35"/>
      <c r="BW909" s="35"/>
      <c r="BX909" s="35"/>
      <c r="BY909" s="35"/>
      <c r="BZ909" s="287"/>
      <c r="CA909" s="35"/>
      <c r="CB909" s="35"/>
      <c r="CC909" s="35"/>
      <c r="CD909" s="35"/>
      <c r="CE909" s="35"/>
      <c r="CF909" s="35"/>
      <c r="CG909" s="35"/>
      <c r="CH909" s="35"/>
      <c r="CI909" s="35"/>
      <c r="CJ909" s="35"/>
      <c r="CK909" s="35"/>
      <c r="CL909" s="35"/>
      <c r="CM909" s="35"/>
      <c r="CN909" s="35"/>
      <c r="CO909" s="35"/>
      <c r="CP909" s="35"/>
      <c r="CQ909" s="35"/>
      <c r="CR909" s="35"/>
      <c r="CS909" s="35"/>
      <c r="CT909" s="35"/>
      <c r="CU909" s="35"/>
      <c r="CV909" s="35"/>
      <c r="CW909" s="35"/>
      <c r="CX909" s="35"/>
      <c r="CY909" s="35"/>
      <c r="CZ909" s="35"/>
      <c r="DA909" s="35"/>
      <c r="DB909" s="35"/>
      <c r="DC909" s="35"/>
      <c r="DD909" s="35"/>
      <c r="DE909" s="35"/>
      <c r="DF909" s="35"/>
      <c r="DG909" s="35"/>
      <c r="DH909" s="35"/>
      <c r="DI909" s="35"/>
      <c r="DJ909" s="35"/>
      <c r="DK909" s="35"/>
      <c r="DL909" s="35"/>
      <c r="DM909" s="35"/>
      <c r="DN909" s="35"/>
      <c r="DO909" s="35"/>
      <c r="DP909" s="35"/>
      <c r="DQ909" s="35"/>
      <c r="DR909" s="35"/>
      <c r="DS909" s="35"/>
      <c r="DT909" s="35"/>
      <c r="DU909" s="35"/>
      <c r="DV909" s="35"/>
      <c r="DW909" s="35"/>
      <c r="DX909" s="35"/>
      <c r="DY909" s="35"/>
      <c r="DZ909" s="35"/>
      <c r="EA909" s="35"/>
      <c r="EB909" s="35"/>
      <c r="EC909" s="35"/>
      <c r="ED909" s="35"/>
      <c r="EE909" s="35"/>
      <c r="EF909" s="35"/>
      <c r="EG909" s="35"/>
      <c r="EH909" s="35"/>
      <c r="EI909" s="35"/>
      <c r="EJ909" s="35"/>
      <c r="EK909" s="35"/>
      <c r="EL909" s="35"/>
      <c r="ET909" s="20" t="s">
        <v>1311</v>
      </c>
      <c r="EU909" s="20" t="s">
        <v>1309</v>
      </c>
    </row>
    <row r="910" spans="1:151" ht="12" hidden="1" customHeight="1">
      <c r="A910" s="35"/>
      <c r="B910" s="47"/>
      <c r="C910" s="35"/>
      <c r="D910" s="47"/>
      <c r="E910" s="47"/>
      <c r="F910" s="47"/>
      <c r="G910" s="47"/>
      <c r="H910" s="47"/>
      <c r="I910" s="47"/>
      <c r="J910" s="47"/>
      <c r="K910" s="47"/>
      <c r="L910" s="47"/>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133"/>
      <c r="BJ910" s="133"/>
      <c r="BK910" s="35"/>
      <c r="BL910" s="266"/>
      <c r="BM910" s="35"/>
      <c r="BN910" s="35"/>
      <c r="BO910" s="35"/>
      <c r="BP910" s="35"/>
      <c r="BQ910" s="35"/>
      <c r="BR910" s="35"/>
      <c r="BS910" s="35"/>
      <c r="BT910" s="35"/>
      <c r="BU910" s="35"/>
      <c r="BV910" s="35"/>
      <c r="BW910" s="35"/>
      <c r="BX910" s="35"/>
      <c r="BY910" s="35"/>
      <c r="BZ910" s="287"/>
      <c r="CA910" s="35"/>
      <c r="CB910" s="35"/>
      <c r="CC910" s="35"/>
      <c r="CD910" s="35"/>
      <c r="CE910" s="35"/>
      <c r="CF910" s="35"/>
      <c r="CG910" s="35"/>
      <c r="CH910" s="35"/>
      <c r="CI910" s="35"/>
      <c r="CJ910" s="35"/>
      <c r="CK910" s="35"/>
      <c r="CL910" s="35"/>
      <c r="CM910" s="35"/>
      <c r="CN910" s="35"/>
      <c r="CO910" s="35"/>
      <c r="CP910" s="35"/>
      <c r="CQ910" s="35"/>
      <c r="CR910" s="35"/>
      <c r="CS910" s="35"/>
      <c r="CT910" s="35"/>
      <c r="CU910" s="35"/>
      <c r="CV910" s="35"/>
      <c r="CW910" s="35"/>
      <c r="CX910" s="35"/>
      <c r="CY910" s="35"/>
      <c r="CZ910" s="35"/>
      <c r="DA910" s="35"/>
      <c r="DB910" s="35"/>
      <c r="DC910" s="35"/>
      <c r="DD910" s="35"/>
      <c r="DE910" s="35"/>
      <c r="DF910" s="35"/>
      <c r="DG910" s="35"/>
      <c r="DH910" s="35"/>
      <c r="DI910" s="35"/>
      <c r="DJ910" s="35"/>
      <c r="DK910" s="35"/>
      <c r="DL910" s="35"/>
      <c r="DM910" s="35"/>
      <c r="DN910" s="35"/>
      <c r="DO910" s="35"/>
      <c r="DP910" s="35"/>
      <c r="DQ910" s="35"/>
      <c r="DR910" s="35"/>
      <c r="DS910" s="35"/>
      <c r="DT910" s="35"/>
      <c r="DU910" s="35"/>
      <c r="DV910" s="35"/>
      <c r="DW910" s="35"/>
      <c r="DX910" s="35"/>
      <c r="DY910" s="35"/>
      <c r="DZ910" s="35"/>
      <c r="EA910" s="35"/>
      <c r="EB910" s="35"/>
      <c r="EC910" s="35"/>
      <c r="ED910" s="35"/>
      <c r="EE910" s="35"/>
      <c r="EF910" s="35"/>
      <c r="EG910" s="35"/>
      <c r="EH910" s="35"/>
      <c r="EI910" s="35"/>
      <c r="EJ910" s="35"/>
      <c r="EK910" s="35"/>
      <c r="EL910" s="35"/>
      <c r="ET910" s="20" t="s">
        <v>586</v>
      </c>
      <c r="EU910" s="20" t="s">
        <v>1310</v>
      </c>
    </row>
    <row r="911" spans="1:151" ht="12" hidden="1" customHeight="1">
      <c r="A911" s="35"/>
      <c r="B911" s="47"/>
      <c r="C911" s="35"/>
      <c r="D911" s="47"/>
      <c r="E911" s="47"/>
      <c r="F911" s="47"/>
      <c r="G911" s="47"/>
      <c r="H911" s="47"/>
      <c r="I911" s="47"/>
      <c r="J911" s="47"/>
      <c r="K911" s="47"/>
      <c r="L911" s="47"/>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133"/>
      <c r="BJ911" s="133"/>
      <c r="BK911" s="35"/>
      <c r="BL911" s="266"/>
      <c r="BM911" s="35"/>
      <c r="BN911" s="35"/>
      <c r="BO911" s="35"/>
      <c r="BP911" s="35"/>
      <c r="BQ911" s="35"/>
      <c r="BR911" s="35"/>
      <c r="BS911" s="35"/>
      <c r="BT911" s="35"/>
      <c r="BU911" s="35"/>
      <c r="BV911" s="35"/>
      <c r="BW911" s="35"/>
      <c r="BX911" s="35"/>
      <c r="BY911" s="35"/>
      <c r="BZ911" s="287"/>
      <c r="CA911" s="35"/>
      <c r="CB911" s="35"/>
      <c r="CC911" s="35"/>
      <c r="CD911" s="35"/>
      <c r="CE911" s="35"/>
      <c r="CF911" s="35"/>
      <c r="CG911" s="35"/>
      <c r="CH911" s="35"/>
      <c r="CI911" s="35"/>
      <c r="CJ911" s="35"/>
      <c r="CK911" s="35"/>
      <c r="CL911" s="35"/>
      <c r="CM911" s="35"/>
      <c r="CN911" s="35"/>
      <c r="CO911" s="35"/>
      <c r="CP911" s="35"/>
      <c r="CQ911" s="35"/>
      <c r="CR911" s="35"/>
      <c r="CS911" s="35"/>
      <c r="CT911" s="35"/>
      <c r="CU911" s="35"/>
      <c r="CV911" s="35"/>
      <c r="CW911" s="35"/>
      <c r="CX911" s="35"/>
      <c r="CY911" s="35"/>
      <c r="CZ911" s="35"/>
      <c r="DA911" s="35"/>
      <c r="DB911" s="35"/>
      <c r="DC911" s="35"/>
      <c r="DD911" s="35"/>
      <c r="DE911" s="35"/>
      <c r="DF911" s="35"/>
      <c r="DG911" s="35"/>
      <c r="DH911" s="35"/>
      <c r="DI911" s="35"/>
      <c r="DJ911" s="35"/>
      <c r="DK911" s="35"/>
      <c r="DL911" s="35"/>
      <c r="DM911" s="35"/>
      <c r="DN911" s="35"/>
      <c r="DO911" s="35"/>
      <c r="DP911" s="35"/>
      <c r="DQ911" s="35"/>
      <c r="DR911" s="35"/>
      <c r="DS911" s="35"/>
      <c r="DT911" s="35"/>
      <c r="DU911" s="35"/>
      <c r="DV911" s="35"/>
      <c r="DW911" s="35"/>
      <c r="DX911" s="35"/>
      <c r="DY911" s="35"/>
      <c r="DZ911" s="35"/>
      <c r="EA911" s="35"/>
      <c r="EB911" s="35"/>
      <c r="EC911" s="35"/>
      <c r="ED911" s="35"/>
      <c r="EE911" s="35"/>
      <c r="EF911" s="35"/>
      <c r="EG911" s="35"/>
      <c r="EH911" s="35"/>
      <c r="EI911" s="35"/>
      <c r="EJ911" s="35"/>
      <c r="EK911" s="35"/>
      <c r="EL911" s="35"/>
      <c r="ET911" s="20" t="s">
        <v>1312</v>
      </c>
      <c r="EU911" s="20" t="s">
        <v>1311</v>
      </c>
    </row>
    <row r="912" spans="1:151" ht="12" hidden="1" customHeight="1">
      <c r="A912" s="35"/>
      <c r="B912" s="47"/>
      <c r="C912" s="35"/>
      <c r="D912" s="47"/>
      <c r="E912" s="47"/>
      <c r="F912" s="47"/>
      <c r="G912" s="47"/>
      <c r="H912" s="47"/>
      <c r="I912" s="47"/>
      <c r="J912" s="47"/>
      <c r="K912" s="47"/>
      <c r="L912" s="47"/>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133"/>
      <c r="BJ912" s="133"/>
      <c r="BK912" s="35"/>
      <c r="BL912" s="266"/>
      <c r="BM912" s="35"/>
      <c r="BN912" s="35"/>
      <c r="BO912" s="35"/>
      <c r="BP912" s="35"/>
      <c r="BQ912" s="35"/>
      <c r="BR912" s="35"/>
      <c r="BS912" s="35"/>
      <c r="BT912" s="35"/>
      <c r="BU912" s="35"/>
      <c r="BV912" s="35"/>
      <c r="BW912" s="35"/>
      <c r="BX912" s="35"/>
      <c r="BY912" s="35"/>
      <c r="BZ912" s="287"/>
      <c r="CA912" s="35"/>
      <c r="CB912" s="35"/>
      <c r="CC912" s="35"/>
      <c r="CD912" s="35"/>
      <c r="CE912" s="35"/>
      <c r="CF912" s="35"/>
      <c r="CG912" s="35"/>
      <c r="CH912" s="35"/>
      <c r="CI912" s="35"/>
      <c r="CJ912" s="35"/>
      <c r="CK912" s="35"/>
      <c r="CL912" s="35"/>
      <c r="CM912" s="35"/>
      <c r="CN912" s="35"/>
      <c r="CO912" s="35"/>
      <c r="CP912" s="35"/>
      <c r="CQ912" s="35"/>
      <c r="CR912" s="35"/>
      <c r="CS912" s="35"/>
      <c r="CT912" s="35"/>
      <c r="CU912" s="35"/>
      <c r="CV912" s="35"/>
      <c r="CW912" s="35"/>
      <c r="CX912" s="35"/>
      <c r="CY912" s="35"/>
      <c r="CZ912" s="35"/>
      <c r="DA912" s="35"/>
      <c r="DB912" s="35"/>
      <c r="DC912" s="35"/>
      <c r="DD912" s="35"/>
      <c r="DE912" s="35"/>
      <c r="DF912" s="35"/>
      <c r="DG912" s="35"/>
      <c r="DH912" s="35"/>
      <c r="DI912" s="35"/>
      <c r="DJ912" s="35"/>
      <c r="DK912" s="35"/>
      <c r="DL912" s="35"/>
      <c r="DM912" s="35"/>
      <c r="DN912" s="35"/>
      <c r="DO912" s="35"/>
      <c r="DP912" s="35"/>
      <c r="DQ912" s="35"/>
      <c r="DR912" s="35"/>
      <c r="DS912" s="35"/>
      <c r="DT912" s="35"/>
      <c r="DU912" s="35"/>
      <c r="DV912" s="35"/>
      <c r="DW912" s="35"/>
      <c r="DX912" s="35"/>
      <c r="DY912" s="35"/>
      <c r="DZ912" s="35"/>
      <c r="EA912" s="35"/>
      <c r="EB912" s="35"/>
      <c r="EC912" s="35"/>
      <c r="ED912" s="35"/>
      <c r="EE912" s="35"/>
      <c r="EF912" s="35"/>
      <c r="EG912" s="35"/>
      <c r="EH912" s="35"/>
      <c r="EI912" s="35"/>
      <c r="EJ912" s="35"/>
      <c r="EK912" s="35"/>
      <c r="EL912" s="35"/>
      <c r="ET912" s="20" t="s">
        <v>1313</v>
      </c>
      <c r="EU912" s="20" t="s">
        <v>586</v>
      </c>
    </row>
    <row r="913" spans="1:151" ht="12" hidden="1" customHeight="1">
      <c r="A913" s="35"/>
      <c r="B913" s="47"/>
      <c r="C913" s="35"/>
      <c r="D913" s="47"/>
      <c r="E913" s="47"/>
      <c r="F913" s="47"/>
      <c r="G913" s="47"/>
      <c r="H913" s="47"/>
      <c r="I913" s="47"/>
      <c r="J913" s="47"/>
      <c r="K913" s="47"/>
      <c r="L913" s="47"/>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133"/>
      <c r="BJ913" s="133"/>
      <c r="BK913" s="35"/>
      <c r="BL913" s="266"/>
      <c r="BM913" s="35"/>
      <c r="BN913" s="35"/>
      <c r="BO913" s="35"/>
      <c r="BP913" s="35"/>
      <c r="BQ913" s="35"/>
      <c r="BR913" s="35"/>
      <c r="BS913" s="35"/>
      <c r="BT913" s="35"/>
      <c r="BU913" s="35"/>
      <c r="BV913" s="35"/>
      <c r="BW913" s="35"/>
      <c r="BX913" s="35"/>
      <c r="BY913" s="35"/>
      <c r="BZ913" s="287"/>
      <c r="CA913" s="35"/>
      <c r="CB913" s="35"/>
      <c r="CC913" s="35"/>
      <c r="CD913" s="35"/>
      <c r="CE913" s="35"/>
      <c r="CF913" s="35"/>
      <c r="CG913" s="35"/>
      <c r="CH913" s="35"/>
      <c r="CI913" s="35"/>
      <c r="CJ913" s="35"/>
      <c r="CK913" s="35"/>
      <c r="CL913" s="35"/>
      <c r="CM913" s="35"/>
      <c r="CN913" s="35"/>
      <c r="CO913" s="35"/>
      <c r="CP913" s="35"/>
      <c r="CQ913" s="35"/>
      <c r="CR913" s="35"/>
      <c r="CS913" s="35"/>
      <c r="CT913" s="35"/>
      <c r="CU913" s="35"/>
      <c r="CV913" s="35"/>
      <c r="CW913" s="35"/>
      <c r="CX913" s="35"/>
      <c r="CY913" s="35"/>
      <c r="CZ913" s="35"/>
      <c r="DA913" s="35"/>
      <c r="DB913" s="35"/>
      <c r="DC913" s="35"/>
      <c r="DD913" s="35"/>
      <c r="DE913" s="35"/>
      <c r="DF913" s="35"/>
      <c r="DG913" s="35"/>
      <c r="DH913" s="35"/>
      <c r="DI913" s="35"/>
      <c r="DJ913" s="35"/>
      <c r="DK913" s="35"/>
      <c r="DL913" s="35"/>
      <c r="DM913" s="35"/>
      <c r="DN913" s="35"/>
      <c r="DO913" s="35"/>
      <c r="DP913" s="35"/>
      <c r="DQ913" s="35"/>
      <c r="DR913" s="35"/>
      <c r="DS913" s="35"/>
      <c r="DT913" s="35"/>
      <c r="DU913" s="35"/>
      <c r="DV913" s="35"/>
      <c r="DW913" s="35"/>
      <c r="DX913" s="35"/>
      <c r="DY913" s="35"/>
      <c r="DZ913" s="35"/>
      <c r="EA913" s="35"/>
      <c r="EB913" s="35"/>
      <c r="EC913" s="35"/>
      <c r="ED913" s="35"/>
      <c r="EE913" s="35"/>
      <c r="EF913" s="35"/>
      <c r="EG913" s="35"/>
      <c r="EH913" s="35"/>
      <c r="EI913" s="35"/>
      <c r="EJ913" s="35"/>
      <c r="EK913" s="35"/>
      <c r="EL913" s="35"/>
      <c r="ET913" s="20" t="s">
        <v>1314</v>
      </c>
      <c r="EU913" s="20" t="s">
        <v>1312</v>
      </c>
    </row>
    <row r="914" spans="1:151" ht="12" hidden="1" customHeight="1">
      <c r="A914" s="35"/>
      <c r="B914" s="47"/>
      <c r="C914" s="35"/>
      <c r="D914" s="47"/>
      <c r="E914" s="47"/>
      <c r="F914" s="47"/>
      <c r="G914" s="47"/>
      <c r="H914" s="47"/>
      <c r="I914" s="47"/>
      <c r="J914" s="47"/>
      <c r="K914" s="47"/>
      <c r="L914" s="47"/>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133"/>
      <c r="BJ914" s="133"/>
      <c r="BK914" s="35"/>
      <c r="BL914" s="266"/>
      <c r="BM914" s="35"/>
      <c r="BN914" s="35"/>
      <c r="BO914" s="35"/>
      <c r="BP914" s="35"/>
      <c r="BQ914" s="35"/>
      <c r="BR914" s="35"/>
      <c r="BS914" s="35"/>
      <c r="BT914" s="35"/>
      <c r="BU914" s="35"/>
      <c r="BV914" s="35"/>
      <c r="BW914" s="35"/>
      <c r="BX914" s="35"/>
      <c r="BY914" s="35"/>
      <c r="BZ914" s="287"/>
      <c r="CA914" s="35"/>
      <c r="CB914" s="35"/>
      <c r="CC914" s="35"/>
      <c r="CD914" s="35"/>
      <c r="CE914" s="35"/>
      <c r="CF914" s="35"/>
      <c r="CG914" s="35"/>
      <c r="CH914" s="35"/>
      <c r="CI914" s="35"/>
      <c r="CJ914" s="35"/>
      <c r="CK914" s="35"/>
      <c r="CL914" s="35"/>
      <c r="CM914" s="35"/>
      <c r="CN914" s="35"/>
      <c r="CO914" s="35"/>
      <c r="CP914" s="35"/>
      <c r="CQ914" s="35"/>
      <c r="CR914" s="35"/>
      <c r="CS914" s="35"/>
      <c r="CT914" s="35"/>
      <c r="CU914" s="35"/>
      <c r="CV914" s="35"/>
      <c r="CW914" s="35"/>
      <c r="CX914" s="35"/>
      <c r="CY914" s="35"/>
      <c r="CZ914" s="35"/>
      <c r="DA914" s="35"/>
      <c r="DB914" s="35"/>
      <c r="DC914" s="35"/>
      <c r="DD914" s="35"/>
      <c r="DE914" s="35"/>
      <c r="DF914" s="35"/>
      <c r="DG914" s="35"/>
      <c r="DH914" s="35"/>
      <c r="DI914" s="35"/>
      <c r="DJ914" s="35"/>
      <c r="DK914" s="35"/>
      <c r="DL914" s="35"/>
      <c r="DM914" s="35"/>
      <c r="DN914" s="35"/>
      <c r="DO914" s="35"/>
      <c r="DP914" s="35"/>
      <c r="DQ914" s="35"/>
      <c r="DR914" s="35"/>
      <c r="DS914" s="35"/>
      <c r="DT914" s="35"/>
      <c r="DU914" s="35"/>
      <c r="DV914" s="35"/>
      <c r="DW914" s="35"/>
      <c r="DX914" s="35"/>
      <c r="DY914" s="35"/>
      <c r="DZ914" s="35"/>
      <c r="EA914" s="35"/>
      <c r="EB914" s="35"/>
      <c r="EC914" s="35"/>
      <c r="ED914" s="35"/>
      <c r="EE914" s="35"/>
      <c r="EF914" s="35"/>
      <c r="EG914" s="35"/>
      <c r="EH914" s="35"/>
      <c r="EI914" s="35"/>
      <c r="EJ914" s="35"/>
      <c r="EK914" s="35"/>
      <c r="EL914" s="35"/>
      <c r="ET914" s="20" t="s">
        <v>1315</v>
      </c>
      <c r="EU914" s="20" t="s">
        <v>1313</v>
      </c>
    </row>
    <row r="915" spans="1:151" ht="12" hidden="1" customHeight="1">
      <c r="A915" s="35"/>
      <c r="B915" s="47"/>
      <c r="C915" s="35"/>
      <c r="D915" s="47"/>
      <c r="E915" s="47"/>
      <c r="F915" s="47"/>
      <c r="G915" s="47"/>
      <c r="H915" s="47"/>
      <c r="I915" s="47"/>
      <c r="J915" s="47"/>
      <c r="K915" s="47"/>
      <c r="L915" s="47"/>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133"/>
      <c r="BJ915" s="133"/>
      <c r="BK915" s="35"/>
      <c r="BL915" s="266"/>
      <c r="BM915" s="35"/>
      <c r="BN915" s="35"/>
      <c r="BO915" s="35"/>
      <c r="BP915" s="35"/>
      <c r="BQ915" s="35"/>
      <c r="BR915" s="35"/>
      <c r="BS915" s="35"/>
      <c r="BT915" s="35"/>
      <c r="BU915" s="35"/>
      <c r="BV915" s="35"/>
      <c r="BW915" s="35"/>
      <c r="BX915" s="35"/>
      <c r="BY915" s="35"/>
      <c r="BZ915" s="287"/>
      <c r="CA915" s="35"/>
      <c r="CB915" s="35"/>
      <c r="CC915" s="35"/>
      <c r="CD915" s="35"/>
      <c r="CE915" s="35"/>
      <c r="CF915" s="35"/>
      <c r="CG915" s="35"/>
      <c r="CH915" s="35"/>
      <c r="CI915" s="35"/>
      <c r="CJ915" s="35"/>
      <c r="CK915" s="35"/>
      <c r="CL915" s="35"/>
      <c r="CM915" s="35"/>
      <c r="CN915" s="35"/>
      <c r="CO915" s="35"/>
      <c r="CP915" s="35"/>
      <c r="CQ915" s="35"/>
      <c r="CR915" s="35"/>
      <c r="CS915" s="35"/>
      <c r="CT915" s="35"/>
      <c r="CU915" s="35"/>
      <c r="CV915" s="35"/>
      <c r="CW915" s="35"/>
      <c r="CX915" s="35"/>
      <c r="CY915" s="35"/>
      <c r="CZ915" s="35"/>
      <c r="DA915" s="35"/>
      <c r="DB915" s="35"/>
      <c r="DC915" s="35"/>
      <c r="DD915" s="35"/>
      <c r="DE915" s="35"/>
      <c r="DF915" s="35"/>
      <c r="DG915" s="35"/>
      <c r="DH915" s="35"/>
      <c r="DI915" s="35"/>
      <c r="DJ915" s="35"/>
      <c r="DK915" s="35"/>
      <c r="DL915" s="35"/>
      <c r="DM915" s="35"/>
      <c r="DN915" s="35"/>
      <c r="DO915" s="35"/>
      <c r="DP915" s="35"/>
      <c r="DQ915" s="35"/>
      <c r="DR915" s="35"/>
      <c r="DS915" s="35"/>
      <c r="DT915" s="35"/>
      <c r="DU915" s="35"/>
      <c r="DV915" s="35"/>
      <c r="DW915" s="35"/>
      <c r="DX915" s="35"/>
      <c r="DY915" s="35"/>
      <c r="DZ915" s="35"/>
      <c r="EA915" s="35"/>
      <c r="EB915" s="35"/>
      <c r="EC915" s="35"/>
      <c r="ED915" s="35"/>
      <c r="EE915" s="35"/>
      <c r="EF915" s="35"/>
      <c r="EG915" s="35"/>
      <c r="EH915" s="35"/>
      <c r="EI915" s="35"/>
      <c r="EJ915" s="35"/>
      <c r="EK915" s="35"/>
      <c r="EL915" s="35"/>
      <c r="ET915" s="20" t="s">
        <v>1316</v>
      </c>
      <c r="EU915" s="20" t="s">
        <v>1314</v>
      </c>
    </row>
    <row r="916" spans="1:151" ht="12" hidden="1" customHeight="1">
      <c r="A916" s="35"/>
      <c r="B916" s="47"/>
      <c r="C916" s="35"/>
      <c r="D916" s="47"/>
      <c r="E916" s="47"/>
      <c r="F916" s="47"/>
      <c r="G916" s="47"/>
      <c r="H916" s="47"/>
      <c r="I916" s="47"/>
      <c r="J916" s="47"/>
      <c r="K916" s="47"/>
      <c r="L916" s="47"/>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133"/>
      <c r="BJ916" s="133"/>
      <c r="BK916" s="35"/>
      <c r="BL916" s="266"/>
      <c r="BM916" s="35"/>
      <c r="BN916" s="35"/>
      <c r="BO916" s="35"/>
      <c r="BP916" s="35"/>
      <c r="BQ916" s="35"/>
      <c r="BR916" s="35"/>
      <c r="BS916" s="35"/>
      <c r="BT916" s="35"/>
      <c r="BU916" s="35"/>
      <c r="BV916" s="35"/>
      <c r="BW916" s="35"/>
      <c r="BX916" s="35"/>
      <c r="BY916" s="35"/>
      <c r="BZ916" s="287"/>
      <c r="CA916" s="35"/>
      <c r="CB916" s="35"/>
      <c r="CC916" s="35"/>
      <c r="CD916" s="35"/>
      <c r="CE916" s="35"/>
      <c r="CF916" s="35"/>
      <c r="CG916" s="35"/>
      <c r="CH916" s="35"/>
      <c r="CI916" s="35"/>
      <c r="CJ916" s="35"/>
      <c r="CK916" s="35"/>
      <c r="CL916" s="35"/>
      <c r="CM916" s="35"/>
      <c r="CN916" s="35"/>
      <c r="CO916" s="35"/>
      <c r="CP916" s="35"/>
      <c r="CQ916" s="35"/>
      <c r="CR916" s="35"/>
      <c r="CS916" s="35"/>
      <c r="CT916" s="35"/>
      <c r="CU916" s="35"/>
      <c r="CV916" s="35"/>
      <c r="CW916" s="35"/>
      <c r="CX916" s="35"/>
      <c r="CY916" s="35"/>
      <c r="CZ916" s="35"/>
      <c r="DA916" s="35"/>
      <c r="DB916" s="35"/>
      <c r="DC916" s="35"/>
      <c r="DD916" s="35"/>
      <c r="DE916" s="35"/>
      <c r="DF916" s="35"/>
      <c r="DG916" s="35"/>
      <c r="DH916" s="35"/>
      <c r="DI916" s="35"/>
      <c r="DJ916" s="35"/>
      <c r="DK916" s="35"/>
      <c r="DL916" s="35"/>
      <c r="DM916" s="35"/>
      <c r="DN916" s="35"/>
      <c r="DO916" s="35"/>
      <c r="DP916" s="35"/>
      <c r="DQ916" s="35"/>
      <c r="DR916" s="35"/>
      <c r="DS916" s="35"/>
      <c r="DT916" s="35"/>
      <c r="DU916" s="35"/>
      <c r="DV916" s="35"/>
      <c r="DW916" s="35"/>
      <c r="DX916" s="35"/>
      <c r="DY916" s="35"/>
      <c r="DZ916" s="35"/>
      <c r="EA916" s="35"/>
      <c r="EB916" s="35"/>
      <c r="EC916" s="35"/>
      <c r="ED916" s="35"/>
      <c r="EE916" s="35"/>
      <c r="EF916" s="35"/>
      <c r="EG916" s="35"/>
      <c r="EH916" s="35"/>
      <c r="EI916" s="35"/>
      <c r="EJ916" s="35"/>
      <c r="EK916" s="35"/>
      <c r="EL916" s="35"/>
      <c r="ET916" s="20" t="s">
        <v>1317</v>
      </c>
      <c r="EU916" s="20" t="s">
        <v>1315</v>
      </c>
    </row>
    <row r="917" spans="1:151" ht="12" hidden="1" customHeight="1">
      <c r="A917" s="35"/>
      <c r="B917" s="47"/>
      <c r="C917" s="35"/>
      <c r="D917" s="47"/>
      <c r="E917" s="47"/>
      <c r="F917" s="47"/>
      <c r="G917" s="47"/>
      <c r="H917" s="47"/>
      <c r="I917" s="47"/>
      <c r="J917" s="47"/>
      <c r="K917" s="47"/>
      <c r="L917" s="47"/>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133"/>
      <c r="BJ917" s="133"/>
      <c r="BK917" s="35"/>
      <c r="BL917" s="266"/>
      <c r="BM917" s="35"/>
      <c r="BN917" s="35"/>
      <c r="BO917" s="35"/>
      <c r="BP917" s="35"/>
      <c r="BQ917" s="35"/>
      <c r="BR917" s="35"/>
      <c r="BS917" s="35"/>
      <c r="BT917" s="35"/>
      <c r="BU917" s="35"/>
      <c r="BV917" s="35"/>
      <c r="BW917" s="35"/>
      <c r="BX917" s="35"/>
      <c r="BY917" s="35"/>
      <c r="BZ917" s="287"/>
      <c r="CA917" s="35"/>
      <c r="CB917" s="35"/>
      <c r="CC917" s="35"/>
      <c r="CD917" s="35"/>
      <c r="CE917" s="35"/>
      <c r="CF917" s="35"/>
      <c r="CG917" s="35"/>
      <c r="CH917" s="35"/>
      <c r="CI917" s="35"/>
      <c r="CJ917" s="35"/>
      <c r="CK917" s="35"/>
      <c r="CL917" s="35"/>
      <c r="CM917" s="35"/>
      <c r="CN917" s="35"/>
      <c r="CO917" s="35"/>
      <c r="CP917" s="35"/>
      <c r="CQ917" s="35"/>
      <c r="CR917" s="35"/>
      <c r="CS917" s="35"/>
      <c r="CT917" s="35"/>
      <c r="CU917" s="35"/>
      <c r="CV917" s="35"/>
      <c r="CW917" s="35"/>
      <c r="CX917" s="35"/>
      <c r="CY917" s="35"/>
      <c r="CZ917" s="35"/>
      <c r="DA917" s="35"/>
      <c r="DB917" s="35"/>
      <c r="DC917" s="35"/>
      <c r="DD917" s="35"/>
      <c r="DE917" s="35"/>
      <c r="DF917" s="35"/>
      <c r="DG917" s="35"/>
      <c r="DH917" s="35"/>
      <c r="DI917" s="35"/>
      <c r="DJ917" s="35"/>
      <c r="DK917" s="35"/>
      <c r="DL917" s="35"/>
      <c r="DM917" s="35"/>
      <c r="DN917" s="35"/>
      <c r="DO917" s="35"/>
      <c r="DP917" s="35"/>
      <c r="DQ917" s="35"/>
      <c r="DR917" s="35"/>
      <c r="DS917" s="35"/>
      <c r="DT917" s="35"/>
      <c r="DU917" s="35"/>
      <c r="DV917" s="35"/>
      <c r="DW917" s="35"/>
      <c r="DX917" s="35"/>
      <c r="DY917" s="35"/>
      <c r="DZ917" s="35"/>
      <c r="EA917" s="35"/>
      <c r="EB917" s="35"/>
      <c r="EC917" s="35"/>
      <c r="ED917" s="35"/>
      <c r="EE917" s="35"/>
      <c r="EF917" s="35"/>
      <c r="EG917" s="35"/>
      <c r="EH917" s="35"/>
      <c r="EI917" s="35"/>
      <c r="EJ917" s="35"/>
      <c r="EK917" s="35"/>
      <c r="EL917" s="35"/>
      <c r="ET917" s="20" t="s">
        <v>1318</v>
      </c>
      <c r="EU917" s="20" t="s">
        <v>1316</v>
      </c>
    </row>
    <row r="918" spans="1:151" ht="12" hidden="1" customHeight="1">
      <c r="A918" s="35"/>
      <c r="B918" s="47"/>
      <c r="C918" s="35"/>
      <c r="D918" s="47"/>
      <c r="E918" s="47"/>
      <c r="F918" s="47"/>
      <c r="G918" s="47"/>
      <c r="H918" s="47"/>
      <c r="I918" s="47"/>
      <c r="J918" s="47"/>
      <c r="K918" s="47"/>
      <c r="L918" s="47"/>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133"/>
      <c r="BJ918" s="133"/>
      <c r="BK918" s="35"/>
      <c r="BL918" s="266"/>
      <c r="BM918" s="35"/>
      <c r="BN918" s="35"/>
      <c r="BO918" s="35"/>
      <c r="BP918" s="35"/>
      <c r="BQ918" s="35"/>
      <c r="BR918" s="35"/>
      <c r="BS918" s="35"/>
      <c r="BT918" s="35"/>
      <c r="BU918" s="35"/>
      <c r="BV918" s="35"/>
      <c r="BW918" s="35"/>
      <c r="BX918" s="35"/>
      <c r="BY918" s="35"/>
      <c r="BZ918" s="287"/>
      <c r="CA918" s="35"/>
      <c r="CB918" s="35"/>
      <c r="CC918" s="35"/>
      <c r="CD918" s="35"/>
      <c r="CE918" s="35"/>
      <c r="CF918" s="35"/>
      <c r="CG918" s="35"/>
      <c r="CH918" s="35"/>
      <c r="CI918" s="35"/>
      <c r="CJ918" s="35"/>
      <c r="CK918" s="35"/>
      <c r="CL918" s="35"/>
      <c r="CM918" s="35"/>
      <c r="CN918" s="35"/>
      <c r="CO918" s="35"/>
      <c r="CP918" s="35"/>
      <c r="CQ918" s="35"/>
      <c r="CR918" s="35"/>
      <c r="CS918" s="35"/>
      <c r="CT918" s="35"/>
      <c r="CU918" s="35"/>
      <c r="CV918" s="35"/>
      <c r="CW918" s="35"/>
      <c r="CX918" s="35"/>
      <c r="CY918" s="35"/>
      <c r="CZ918" s="35"/>
      <c r="DA918" s="35"/>
      <c r="DB918" s="35"/>
      <c r="DC918" s="35"/>
      <c r="DD918" s="35"/>
      <c r="DE918" s="35"/>
      <c r="DF918" s="35"/>
      <c r="DG918" s="35"/>
      <c r="DH918" s="35"/>
      <c r="DI918" s="35"/>
      <c r="DJ918" s="35"/>
      <c r="DK918" s="35"/>
      <c r="DL918" s="35"/>
      <c r="DM918" s="35"/>
      <c r="DN918" s="35"/>
      <c r="DO918" s="35"/>
      <c r="DP918" s="35"/>
      <c r="DQ918" s="35"/>
      <c r="DR918" s="35"/>
      <c r="DS918" s="35"/>
      <c r="DT918" s="35"/>
      <c r="DU918" s="35"/>
      <c r="DV918" s="35"/>
      <c r="DW918" s="35"/>
      <c r="DX918" s="35"/>
      <c r="DY918" s="35"/>
      <c r="DZ918" s="35"/>
      <c r="EA918" s="35"/>
      <c r="EB918" s="35"/>
      <c r="EC918" s="35"/>
      <c r="ED918" s="35"/>
      <c r="EE918" s="35"/>
      <c r="EF918" s="35"/>
      <c r="EG918" s="35"/>
      <c r="EH918" s="35"/>
      <c r="EI918" s="35"/>
      <c r="EJ918" s="35"/>
      <c r="EK918" s="35"/>
      <c r="EL918" s="35"/>
      <c r="ET918" s="20" t="s">
        <v>1319</v>
      </c>
      <c r="EU918" s="20" t="s">
        <v>1317</v>
      </c>
    </row>
    <row r="919" spans="1:151" ht="12" hidden="1" customHeight="1">
      <c r="A919" s="35"/>
      <c r="B919" s="47"/>
      <c r="C919" s="35"/>
      <c r="D919" s="47"/>
      <c r="E919" s="47"/>
      <c r="F919" s="47"/>
      <c r="G919" s="47"/>
      <c r="H919" s="47"/>
      <c r="I919" s="47"/>
      <c r="J919" s="47"/>
      <c r="K919" s="47"/>
      <c r="L919" s="47"/>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133"/>
      <c r="BJ919" s="133"/>
      <c r="BK919" s="35"/>
      <c r="BL919" s="266"/>
      <c r="BM919" s="35"/>
      <c r="BN919" s="35"/>
      <c r="BO919" s="35"/>
      <c r="BP919" s="35"/>
      <c r="BQ919" s="35"/>
      <c r="BR919" s="35"/>
      <c r="BS919" s="35"/>
      <c r="BT919" s="35"/>
      <c r="BU919" s="35"/>
      <c r="BV919" s="35"/>
      <c r="BW919" s="35"/>
      <c r="BX919" s="35"/>
      <c r="BY919" s="35"/>
      <c r="BZ919" s="287"/>
      <c r="CA919" s="35"/>
      <c r="CB919" s="35"/>
      <c r="CC919" s="35"/>
      <c r="CD919" s="35"/>
      <c r="CE919" s="35"/>
      <c r="CF919" s="35"/>
      <c r="CG919" s="35"/>
      <c r="CH919" s="35"/>
      <c r="CI919" s="35"/>
      <c r="CJ919" s="35"/>
      <c r="CK919" s="35"/>
      <c r="CL919" s="35"/>
      <c r="CM919" s="35"/>
      <c r="CN919" s="35"/>
      <c r="CO919" s="35"/>
      <c r="CP919" s="35"/>
      <c r="CQ919" s="35"/>
      <c r="CR919" s="35"/>
      <c r="CS919" s="35"/>
      <c r="CT919" s="35"/>
      <c r="CU919" s="35"/>
      <c r="CV919" s="35"/>
      <c r="CW919" s="35"/>
      <c r="CX919" s="35"/>
      <c r="CY919" s="35"/>
      <c r="CZ919" s="35"/>
      <c r="DA919" s="35"/>
      <c r="DB919" s="35"/>
      <c r="DC919" s="35"/>
      <c r="DD919" s="35"/>
      <c r="DE919" s="35"/>
      <c r="DF919" s="35"/>
      <c r="DG919" s="35"/>
      <c r="DH919" s="35"/>
      <c r="DI919" s="35"/>
      <c r="DJ919" s="35"/>
      <c r="DK919" s="35"/>
      <c r="DL919" s="35"/>
      <c r="DM919" s="35"/>
      <c r="DN919" s="35"/>
      <c r="DO919" s="35"/>
      <c r="DP919" s="35"/>
      <c r="DQ919" s="35"/>
      <c r="DR919" s="35"/>
      <c r="DS919" s="35"/>
      <c r="DT919" s="35"/>
      <c r="DU919" s="35"/>
      <c r="DV919" s="35"/>
      <c r="DW919" s="35"/>
      <c r="DX919" s="35"/>
      <c r="DY919" s="35"/>
      <c r="DZ919" s="35"/>
      <c r="EA919" s="35"/>
      <c r="EB919" s="35"/>
      <c r="EC919" s="35"/>
      <c r="ED919" s="35"/>
      <c r="EE919" s="35"/>
      <c r="EF919" s="35"/>
      <c r="EG919" s="35"/>
      <c r="EH919" s="35"/>
      <c r="EI919" s="35"/>
      <c r="EJ919" s="35"/>
      <c r="EK919" s="35"/>
      <c r="EL919" s="35"/>
      <c r="ET919" s="20" t="s">
        <v>1320</v>
      </c>
      <c r="EU919" s="20" t="s">
        <v>1318</v>
      </c>
    </row>
    <row r="920" spans="1:151" ht="12" hidden="1" customHeight="1">
      <c r="A920" s="35"/>
      <c r="B920" s="47"/>
      <c r="C920" s="35"/>
      <c r="D920" s="47"/>
      <c r="E920" s="47"/>
      <c r="F920" s="47"/>
      <c r="G920" s="47"/>
      <c r="H920" s="47"/>
      <c r="I920" s="47"/>
      <c r="J920" s="47"/>
      <c r="K920" s="47"/>
      <c r="L920" s="47"/>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133"/>
      <c r="BJ920" s="133"/>
      <c r="BK920" s="35"/>
      <c r="BL920" s="266"/>
      <c r="BM920" s="35"/>
      <c r="BN920" s="35"/>
      <c r="BO920" s="35"/>
      <c r="BP920" s="35"/>
      <c r="BQ920" s="35"/>
      <c r="BR920" s="35"/>
      <c r="BS920" s="35"/>
      <c r="BT920" s="35"/>
      <c r="BU920" s="35"/>
      <c r="BV920" s="35"/>
      <c r="BW920" s="35"/>
      <c r="BX920" s="35"/>
      <c r="BY920" s="35"/>
      <c r="BZ920" s="287"/>
      <c r="CA920" s="35"/>
      <c r="CB920" s="35"/>
      <c r="CC920" s="35"/>
      <c r="CD920" s="35"/>
      <c r="CE920" s="35"/>
      <c r="CF920" s="35"/>
      <c r="CG920" s="35"/>
      <c r="CH920" s="35"/>
      <c r="CI920" s="35"/>
      <c r="CJ920" s="35"/>
      <c r="CK920" s="35"/>
      <c r="CL920" s="35"/>
      <c r="CM920" s="35"/>
      <c r="CN920" s="35"/>
      <c r="CO920" s="35"/>
      <c r="CP920" s="35"/>
      <c r="CQ920" s="35"/>
      <c r="CR920" s="35"/>
      <c r="CS920" s="35"/>
      <c r="CT920" s="35"/>
      <c r="CU920" s="35"/>
      <c r="CV920" s="35"/>
      <c r="CW920" s="35"/>
      <c r="CX920" s="35"/>
      <c r="CY920" s="35"/>
      <c r="CZ920" s="35"/>
      <c r="DA920" s="35"/>
      <c r="DB920" s="35"/>
      <c r="DC920" s="35"/>
      <c r="DD920" s="35"/>
      <c r="DE920" s="35"/>
      <c r="DF920" s="35"/>
      <c r="DG920" s="35"/>
      <c r="DH920" s="35"/>
      <c r="DI920" s="35"/>
      <c r="DJ920" s="35"/>
      <c r="DK920" s="35"/>
      <c r="DL920" s="35"/>
      <c r="DM920" s="35"/>
      <c r="DN920" s="35"/>
      <c r="DO920" s="35"/>
      <c r="DP920" s="35"/>
      <c r="DQ920" s="35"/>
      <c r="DR920" s="35"/>
      <c r="DS920" s="35"/>
      <c r="DT920" s="35"/>
      <c r="DU920" s="35"/>
      <c r="DV920" s="35"/>
      <c r="DW920" s="35"/>
      <c r="DX920" s="35"/>
      <c r="DY920" s="35"/>
      <c r="DZ920" s="35"/>
      <c r="EA920" s="35"/>
      <c r="EB920" s="35"/>
      <c r="EC920" s="35"/>
      <c r="ED920" s="35"/>
      <c r="EE920" s="35"/>
      <c r="EF920" s="35"/>
      <c r="EG920" s="35"/>
      <c r="EH920" s="35"/>
      <c r="EI920" s="35"/>
      <c r="EJ920" s="35"/>
      <c r="EK920" s="35"/>
      <c r="EL920" s="35"/>
      <c r="ET920" s="20" t="s">
        <v>1321</v>
      </c>
      <c r="EU920" s="20" t="s">
        <v>1319</v>
      </c>
    </row>
    <row r="921" spans="1:151" ht="12" hidden="1" customHeight="1">
      <c r="A921" s="35"/>
      <c r="B921" s="47"/>
      <c r="C921" s="35"/>
      <c r="D921" s="47"/>
      <c r="E921" s="47"/>
      <c r="F921" s="47"/>
      <c r="G921" s="47"/>
      <c r="H921" s="47"/>
      <c r="I921" s="47"/>
      <c r="J921" s="47"/>
      <c r="K921" s="47"/>
      <c r="L921" s="47"/>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133"/>
      <c r="BJ921" s="133"/>
      <c r="BK921" s="35"/>
      <c r="BL921" s="266"/>
      <c r="BM921" s="35"/>
      <c r="BN921" s="35"/>
      <c r="BO921" s="35"/>
      <c r="BP921" s="35"/>
      <c r="BQ921" s="35"/>
      <c r="BR921" s="35"/>
      <c r="BS921" s="35"/>
      <c r="BT921" s="35"/>
      <c r="BU921" s="35"/>
      <c r="BV921" s="35"/>
      <c r="BW921" s="35"/>
      <c r="BX921" s="35"/>
      <c r="BY921" s="35"/>
      <c r="BZ921" s="287"/>
      <c r="CA921" s="35"/>
      <c r="CB921" s="35"/>
      <c r="CC921" s="35"/>
      <c r="CD921" s="35"/>
      <c r="CE921" s="35"/>
      <c r="CF921" s="35"/>
      <c r="CG921" s="35"/>
      <c r="CH921" s="35"/>
      <c r="CI921" s="35"/>
      <c r="CJ921" s="35"/>
      <c r="CK921" s="35"/>
      <c r="CL921" s="35"/>
      <c r="CM921" s="35"/>
      <c r="CN921" s="35"/>
      <c r="CO921" s="35"/>
      <c r="CP921" s="35"/>
      <c r="CQ921" s="35"/>
      <c r="CR921" s="35"/>
      <c r="CS921" s="35"/>
      <c r="CT921" s="35"/>
      <c r="CU921" s="35"/>
      <c r="CV921" s="35"/>
      <c r="CW921" s="35"/>
      <c r="CX921" s="35"/>
      <c r="CY921" s="35"/>
      <c r="CZ921" s="35"/>
      <c r="DA921" s="35"/>
      <c r="DB921" s="35"/>
      <c r="DC921" s="35"/>
      <c r="DD921" s="35"/>
      <c r="DE921" s="35"/>
      <c r="DF921" s="35"/>
      <c r="DG921" s="35"/>
      <c r="DH921" s="35"/>
      <c r="DI921" s="35"/>
      <c r="DJ921" s="35"/>
      <c r="DK921" s="35"/>
      <c r="DL921" s="35"/>
      <c r="DM921" s="35"/>
      <c r="DN921" s="35"/>
      <c r="DO921" s="35"/>
      <c r="DP921" s="35"/>
      <c r="DQ921" s="35"/>
      <c r="DR921" s="35"/>
      <c r="DS921" s="35"/>
      <c r="DT921" s="35"/>
      <c r="DU921" s="35"/>
      <c r="DV921" s="35"/>
      <c r="DW921" s="35"/>
      <c r="DX921" s="35"/>
      <c r="DY921" s="35"/>
      <c r="DZ921" s="35"/>
      <c r="EA921" s="35"/>
      <c r="EB921" s="35"/>
      <c r="EC921" s="35"/>
      <c r="ED921" s="35"/>
      <c r="EE921" s="35"/>
      <c r="EF921" s="35"/>
      <c r="EG921" s="35"/>
      <c r="EH921" s="35"/>
      <c r="EI921" s="35"/>
      <c r="EJ921" s="35"/>
      <c r="EK921" s="35"/>
      <c r="EL921" s="35"/>
      <c r="ET921" s="20" t="s">
        <v>1322</v>
      </c>
      <c r="EU921" s="20" t="s">
        <v>1320</v>
      </c>
    </row>
    <row r="922" spans="1:151" ht="12" hidden="1" customHeight="1">
      <c r="A922" s="35"/>
      <c r="B922" s="47"/>
      <c r="C922" s="35"/>
      <c r="D922" s="47"/>
      <c r="E922" s="47"/>
      <c r="F922" s="47"/>
      <c r="G922" s="47"/>
      <c r="H922" s="47"/>
      <c r="I922" s="47"/>
      <c r="J922" s="47"/>
      <c r="K922" s="47"/>
      <c r="L922" s="47"/>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133"/>
      <c r="BJ922" s="133"/>
      <c r="BK922" s="35"/>
      <c r="BL922" s="266"/>
      <c r="BM922" s="35"/>
      <c r="BN922" s="35"/>
      <c r="BO922" s="35"/>
      <c r="BP922" s="35"/>
      <c r="BQ922" s="35"/>
      <c r="BR922" s="35"/>
      <c r="BS922" s="35"/>
      <c r="BT922" s="35"/>
      <c r="BU922" s="35"/>
      <c r="BV922" s="35"/>
      <c r="BW922" s="35"/>
      <c r="BX922" s="35"/>
      <c r="BY922" s="35"/>
      <c r="BZ922" s="287"/>
      <c r="CA922" s="35"/>
      <c r="CB922" s="35"/>
      <c r="CC922" s="35"/>
      <c r="CD922" s="35"/>
      <c r="CE922" s="35"/>
      <c r="CF922" s="35"/>
      <c r="CG922" s="35"/>
      <c r="CH922" s="35"/>
      <c r="CI922" s="35"/>
      <c r="CJ922" s="35"/>
      <c r="CK922" s="35"/>
      <c r="CL922" s="35"/>
      <c r="CM922" s="35"/>
      <c r="CN922" s="35"/>
      <c r="CO922" s="35"/>
      <c r="CP922" s="35"/>
      <c r="CQ922" s="35"/>
      <c r="CR922" s="35"/>
      <c r="CS922" s="35"/>
      <c r="CT922" s="35"/>
      <c r="CU922" s="35"/>
      <c r="CV922" s="35"/>
      <c r="CW922" s="35"/>
      <c r="CX922" s="35"/>
      <c r="CY922" s="35"/>
      <c r="CZ922" s="35"/>
      <c r="DA922" s="35"/>
      <c r="DB922" s="35"/>
      <c r="DC922" s="35"/>
      <c r="DD922" s="35"/>
      <c r="DE922" s="35"/>
      <c r="DF922" s="35"/>
      <c r="DG922" s="35"/>
      <c r="DH922" s="35"/>
      <c r="DI922" s="35"/>
      <c r="DJ922" s="35"/>
      <c r="DK922" s="35"/>
      <c r="DL922" s="35"/>
      <c r="DM922" s="35"/>
      <c r="DN922" s="35"/>
      <c r="DO922" s="35"/>
      <c r="DP922" s="35"/>
      <c r="DQ922" s="35"/>
      <c r="DR922" s="35"/>
      <c r="DS922" s="35"/>
      <c r="DT922" s="35"/>
      <c r="DU922" s="35"/>
      <c r="DV922" s="35"/>
      <c r="DW922" s="35"/>
      <c r="DX922" s="35"/>
      <c r="DY922" s="35"/>
      <c r="DZ922" s="35"/>
      <c r="EA922" s="35"/>
      <c r="EB922" s="35"/>
      <c r="EC922" s="35"/>
      <c r="ED922" s="35"/>
      <c r="EE922" s="35"/>
      <c r="EF922" s="35"/>
      <c r="EG922" s="35"/>
      <c r="EH922" s="35"/>
      <c r="EI922" s="35"/>
      <c r="EJ922" s="35"/>
      <c r="EK922" s="35"/>
      <c r="EL922" s="35"/>
      <c r="ET922" s="20" t="s">
        <v>1323</v>
      </c>
      <c r="EU922" s="20" t="s">
        <v>1321</v>
      </c>
    </row>
    <row r="923" spans="1:151" ht="12" hidden="1" customHeight="1">
      <c r="A923" s="35"/>
      <c r="B923" s="47"/>
      <c r="C923" s="35"/>
      <c r="D923" s="47"/>
      <c r="E923" s="47"/>
      <c r="F923" s="47"/>
      <c r="G923" s="47"/>
      <c r="H923" s="47"/>
      <c r="I923" s="47"/>
      <c r="J923" s="47"/>
      <c r="K923" s="47"/>
      <c r="L923" s="47"/>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133"/>
      <c r="BJ923" s="133"/>
      <c r="BK923" s="35"/>
      <c r="BL923" s="266"/>
      <c r="BM923" s="35"/>
      <c r="BN923" s="35"/>
      <c r="BO923" s="35"/>
      <c r="BP923" s="35"/>
      <c r="BQ923" s="35"/>
      <c r="BR923" s="35"/>
      <c r="BS923" s="35"/>
      <c r="BT923" s="35"/>
      <c r="BU923" s="35"/>
      <c r="BV923" s="35"/>
      <c r="BW923" s="35"/>
      <c r="BX923" s="35"/>
      <c r="BY923" s="35"/>
      <c r="BZ923" s="287"/>
      <c r="CA923" s="35"/>
      <c r="CB923" s="35"/>
      <c r="CC923" s="35"/>
      <c r="CD923" s="35"/>
      <c r="CE923" s="35"/>
      <c r="CF923" s="35"/>
      <c r="CG923" s="35"/>
      <c r="CH923" s="35"/>
      <c r="CI923" s="35"/>
      <c r="CJ923" s="35"/>
      <c r="CK923" s="35"/>
      <c r="CL923" s="35"/>
      <c r="CM923" s="35"/>
      <c r="CN923" s="35"/>
      <c r="CO923" s="35"/>
      <c r="CP923" s="35"/>
      <c r="CQ923" s="35"/>
      <c r="CR923" s="35"/>
      <c r="CS923" s="35"/>
      <c r="CT923" s="35"/>
      <c r="CU923" s="35"/>
      <c r="CV923" s="35"/>
      <c r="CW923" s="35"/>
      <c r="CX923" s="35"/>
      <c r="CY923" s="35"/>
      <c r="CZ923" s="35"/>
      <c r="DA923" s="35"/>
      <c r="DB923" s="35"/>
      <c r="DC923" s="35"/>
      <c r="DD923" s="35"/>
      <c r="DE923" s="35"/>
      <c r="DF923" s="35"/>
      <c r="DG923" s="35"/>
      <c r="DH923" s="35"/>
      <c r="DI923" s="35"/>
      <c r="DJ923" s="35"/>
      <c r="DK923" s="35"/>
      <c r="DL923" s="35"/>
      <c r="DM923" s="35"/>
      <c r="DN923" s="35"/>
      <c r="DO923" s="35"/>
      <c r="DP923" s="35"/>
      <c r="DQ923" s="35"/>
      <c r="DR923" s="35"/>
      <c r="DS923" s="35"/>
      <c r="DT923" s="35"/>
      <c r="DU923" s="35"/>
      <c r="DV923" s="35"/>
      <c r="DW923" s="35"/>
      <c r="DX923" s="35"/>
      <c r="DY923" s="35"/>
      <c r="DZ923" s="35"/>
      <c r="EA923" s="35"/>
      <c r="EB923" s="35"/>
      <c r="EC923" s="35"/>
      <c r="ED923" s="35"/>
      <c r="EE923" s="35"/>
      <c r="EF923" s="35"/>
      <c r="EG923" s="35"/>
      <c r="EH923" s="35"/>
      <c r="EI923" s="35"/>
      <c r="EJ923" s="35"/>
      <c r="EK923" s="35"/>
      <c r="EL923" s="35"/>
      <c r="ET923" s="20" t="s">
        <v>1324</v>
      </c>
      <c r="EU923" s="20" t="s">
        <v>1322</v>
      </c>
    </row>
    <row r="924" spans="1:151" ht="12" hidden="1" customHeight="1">
      <c r="A924" s="35"/>
      <c r="B924" s="47"/>
      <c r="C924" s="35"/>
      <c r="D924" s="47"/>
      <c r="E924" s="47"/>
      <c r="F924" s="47"/>
      <c r="G924" s="47"/>
      <c r="H924" s="47"/>
      <c r="I924" s="47"/>
      <c r="J924" s="47"/>
      <c r="K924" s="47"/>
      <c r="L924" s="47"/>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133"/>
      <c r="BJ924" s="133"/>
      <c r="BK924" s="35"/>
      <c r="BL924" s="266"/>
      <c r="BM924" s="35"/>
      <c r="BN924" s="35"/>
      <c r="BO924" s="35"/>
      <c r="BP924" s="35"/>
      <c r="BQ924" s="35"/>
      <c r="BR924" s="35"/>
      <c r="BS924" s="35"/>
      <c r="BT924" s="35"/>
      <c r="BU924" s="35"/>
      <c r="BV924" s="35"/>
      <c r="BW924" s="35"/>
      <c r="BX924" s="35"/>
      <c r="BY924" s="35"/>
      <c r="BZ924" s="287"/>
      <c r="CA924" s="35"/>
      <c r="CB924" s="35"/>
      <c r="CC924" s="35"/>
      <c r="CD924" s="35"/>
      <c r="CE924" s="35"/>
      <c r="CF924" s="35"/>
      <c r="CG924" s="35"/>
      <c r="CH924" s="35"/>
      <c r="CI924" s="35"/>
      <c r="CJ924" s="35"/>
      <c r="CK924" s="35"/>
      <c r="CL924" s="35"/>
      <c r="CM924" s="35"/>
      <c r="CN924" s="35"/>
      <c r="CO924" s="35"/>
      <c r="CP924" s="35"/>
      <c r="CQ924" s="35"/>
      <c r="CR924" s="35"/>
      <c r="CS924" s="35"/>
      <c r="CT924" s="35"/>
      <c r="CU924" s="35"/>
      <c r="CV924" s="35"/>
      <c r="CW924" s="35"/>
      <c r="CX924" s="35"/>
      <c r="CY924" s="35"/>
      <c r="CZ924" s="35"/>
      <c r="DA924" s="35"/>
      <c r="DB924" s="35"/>
      <c r="DC924" s="35"/>
      <c r="DD924" s="35"/>
      <c r="DE924" s="35"/>
      <c r="DF924" s="35"/>
      <c r="DG924" s="35"/>
      <c r="DH924" s="35"/>
      <c r="DI924" s="35"/>
      <c r="DJ924" s="35"/>
      <c r="DK924" s="35"/>
      <c r="DL924" s="35"/>
      <c r="DM924" s="35"/>
      <c r="DN924" s="35"/>
      <c r="DO924" s="35"/>
      <c r="DP924" s="35"/>
      <c r="DQ924" s="35"/>
      <c r="DR924" s="35"/>
      <c r="DS924" s="35"/>
      <c r="DT924" s="35"/>
      <c r="DU924" s="35"/>
      <c r="DV924" s="35"/>
      <c r="DW924" s="35"/>
      <c r="DX924" s="35"/>
      <c r="DY924" s="35"/>
      <c r="DZ924" s="35"/>
      <c r="EA924" s="35"/>
      <c r="EB924" s="35"/>
      <c r="EC924" s="35"/>
      <c r="ED924" s="35"/>
      <c r="EE924" s="35"/>
      <c r="EF924" s="35"/>
      <c r="EG924" s="35"/>
      <c r="EH924" s="35"/>
      <c r="EI924" s="35"/>
      <c r="EJ924" s="35"/>
      <c r="EK924" s="35"/>
      <c r="EL924" s="35"/>
      <c r="ET924" s="20" t="s">
        <v>1325</v>
      </c>
      <c r="EU924" s="20" t="s">
        <v>1323</v>
      </c>
    </row>
    <row r="925" spans="1:151" ht="12" hidden="1" customHeight="1">
      <c r="A925" s="35"/>
      <c r="B925" s="47"/>
      <c r="C925" s="35"/>
      <c r="D925" s="47"/>
      <c r="E925" s="47"/>
      <c r="F925" s="47"/>
      <c r="G925" s="47"/>
      <c r="H925" s="47"/>
      <c r="I925" s="47"/>
      <c r="J925" s="47"/>
      <c r="K925" s="47"/>
      <c r="L925" s="47"/>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133"/>
      <c r="BJ925" s="133"/>
      <c r="BK925" s="35"/>
      <c r="BL925" s="266"/>
      <c r="BM925" s="35"/>
      <c r="BN925" s="35"/>
      <c r="BO925" s="35"/>
      <c r="BP925" s="35"/>
      <c r="BQ925" s="35"/>
      <c r="BR925" s="35"/>
      <c r="BS925" s="35"/>
      <c r="BT925" s="35"/>
      <c r="BU925" s="35"/>
      <c r="BV925" s="35"/>
      <c r="BW925" s="35"/>
      <c r="BX925" s="35"/>
      <c r="BY925" s="35"/>
      <c r="BZ925" s="287"/>
      <c r="CA925" s="35"/>
      <c r="CB925" s="35"/>
      <c r="CC925" s="35"/>
      <c r="CD925" s="35"/>
      <c r="CE925" s="35"/>
      <c r="CF925" s="35"/>
      <c r="CG925" s="35"/>
      <c r="CH925" s="35"/>
      <c r="CI925" s="35"/>
      <c r="CJ925" s="35"/>
      <c r="CK925" s="35"/>
      <c r="CL925" s="35"/>
      <c r="CM925" s="35"/>
      <c r="CN925" s="35"/>
      <c r="CO925" s="35"/>
      <c r="CP925" s="35"/>
      <c r="CQ925" s="35"/>
      <c r="CR925" s="35"/>
      <c r="CS925" s="35"/>
      <c r="CT925" s="35"/>
      <c r="CU925" s="35"/>
      <c r="CV925" s="35"/>
      <c r="CW925" s="35"/>
      <c r="CX925" s="35"/>
      <c r="CY925" s="35"/>
      <c r="CZ925" s="35"/>
      <c r="DA925" s="35"/>
      <c r="DB925" s="35"/>
      <c r="DC925" s="35"/>
      <c r="DD925" s="35"/>
      <c r="DE925" s="35"/>
      <c r="DF925" s="35"/>
      <c r="DG925" s="35"/>
      <c r="DH925" s="35"/>
      <c r="DI925" s="35"/>
      <c r="DJ925" s="35"/>
      <c r="DK925" s="35"/>
      <c r="DL925" s="35"/>
      <c r="DM925" s="35"/>
      <c r="DN925" s="35"/>
      <c r="DO925" s="35"/>
      <c r="DP925" s="35"/>
      <c r="DQ925" s="35"/>
      <c r="DR925" s="35"/>
      <c r="DS925" s="35"/>
      <c r="DT925" s="35"/>
      <c r="DU925" s="35"/>
      <c r="DV925" s="35"/>
      <c r="DW925" s="35"/>
      <c r="DX925" s="35"/>
      <c r="DY925" s="35"/>
      <c r="DZ925" s="35"/>
      <c r="EA925" s="35"/>
      <c r="EB925" s="35"/>
      <c r="EC925" s="35"/>
      <c r="ED925" s="35"/>
      <c r="EE925" s="35"/>
      <c r="EF925" s="35"/>
      <c r="EG925" s="35"/>
      <c r="EH925" s="35"/>
      <c r="EI925" s="35"/>
      <c r="EJ925" s="35"/>
      <c r="EK925" s="35"/>
      <c r="EL925" s="35"/>
      <c r="ET925" s="20" t="s">
        <v>1326</v>
      </c>
      <c r="EU925" s="20" t="s">
        <v>1324</v>
      </c>
    </row>
    <row r="926" spans="1:151" ht="12" hidden="1" customHeight="1">
      <c r="A926" s="35"/>
      <c r="B926" s="47"/>
      <c r="C926" s="35"/>
      <c r="D926" s="47"/>
      <c r="E926" s="47"/>
      <c r="F926" s="47"/>
      <c r="G926" s="47"/>
      <c r="H926" s="47"/>
      <c r="I926" s="47"/>
      <c r="J926" s="47"/>
      <c r="K926" s="47"/>
      <c r="L926" s="47"/>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133"/>
      <c r="BJ926" s="133"/>
      <c r="BK926" s="35"/>
      <c r="BL926" s="266"/>
      <c r="BM926" s="35"/>
      <c r="BN926" s="35"/>
      <c r="BO926" s="35"/>
      <c r="BP926" s="35"/>
      <c r="BQ926" s="35"/>
      <c r="BR926" s="35"/>
      <c r="BS926" s="35"/>
      <c r="BT926" s="35"/>
      <c r="BU926" s="35"/>
      <c r="BV926" s="35"/>
      <c r="BW926" s="35"/>
      <c r="BX926" s="35"/>
      <c r="BY926" s="35"/>
      <c r="BZ926" s="287"/>
      <c r="CA926" s="35"/>
      <c r="CB926" s="35"/>
      <c r="CC926" s="35"/>
      <c r="CD926" s="35"/>
      <c r="CE926" s="35"/>
      <c r="CF926" s="35"/>
      <c r="CG926" s="35"/>
      <c r="CH926" s="35"/>
      <c r="CI926" s="35"/>
      <c r="CJ926" s="35"/>
      <c r="CK926" s="35"/>
      <c r="CL926" s="35"/>
      <c r="CM926" s="35"/>
      <c r="CN926" s="35"/>
      <c r="CO926" s="35"/>
      <c r="CP926" s="35"/>
      <c r="CQ926" s="35"/>
      <c r="CR926" s="35"/>
      <c r="CS926" s="35"/>
      <c r="CT926" s="35"/>
      <c r="CU926" s="35"/>
      <c r="CV926" s="35"/>
      <c r="CW926" s="35"/>
      <c r="CX926" s="35"/>
      <c r="CY926" s="35"/>
      <c r="CZ926" s="35"/>
      <c r="DA926" s="35"/>
      <c r="DB926" s="35"/>
      <c r="DC926" s="35"/>
      <c r="DD926" s="35"/>
      <c r="DE926" s="35"/>
      <c r="DF926" s="35"/>
      <c r="DG926" s="35"/>
      <c r="DH926" s="35"/>
      <c r="DI926" s="35"/>
      <c r="DJ926" s="35"/>
      <c r="DK926" s="35"/>
      <c r="DL926" s="35"/>
      <c r="DM926" s="35"/>
      <c r="DN926" s="35"/>
      <c r="DO926" s="35"/>
      <c r="DP926" s="35"/>
      <c r="DQ926" s="35"/>
      <c r="DR926" s="35"/>
      <c r="DS926" s="35"/>
      <c r="DT926" s="35"/>
      <c r="DU926" s="35"/>
      <c r="DV926" s="35"/>
      <c r="DW926" s="35"/>
      <c r="DX926" s="35"/>
      <c r="DY926" s="35"/>
      <c r="DZ926" s="35"/>
      <c r="EA926" s="35"/>
      <c r="EB926" s="35"/>
      <c r="EC926" s="35"/>
      <c r="ED926" s="35"/>
      <c r="EE926" s="35"/>
      <c r="EF926" s="35"/>
      <c r="EG926" s="35"/>
      <c r="EH926" s="35"/>
      <c r="EI926" s="35"/>
      <c r="EJ926" s="35"/>
      <c r="EK926" s="35"/>
      <c r="EL926" s="35"/>
      <c r="ET926" s="20" t="s">
        <v>1327</v>
      </c>
      <c r="EU926" s="20" t="s">
        <v>1325</v>
      </c>
    </row>
    <row r="927" spans="1:151" ht="12" hidden="1" customHeight="1">
      <c r="A927" s="35"/>
      <c r="B927" s="47"/>
      <c r="C927" s="35"/>
      <c r="D927" s="47"/>
      <c r="E927" s="47"/>
      <c r="F927" s="47"/>
      <c r="G927" s="47"/>
      <c r="H927" s="47"/>
      <c r="I927" s="47"/>
      <c r="J927" s="47"/>
      <c r="K927" s="47"/>
      <c r="L927" s="47"/>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133"/>
      <c r="BJ927" s="133"/>
      <c r="BK927" s="35"/>
      <c r="BL927" s="266"/>
      <c r="BM927" s="35"/>
      <c r="BN927" s="35"/>
      <c r="BO927" s="35"/>
      <c r="BP927" s="35"/>
      <c r="BQ927" s="35"/>
      <c r="BR927" s="35"/>
      <c r="BS927" s="35"/>
      <c r="BT927" s="35"/>
      <c r="BU927" s="35"/>
      <c r="BV927" s="35"/>
      <c r="BW927" s="35"/>
      <c r="BX927" s="35"/>
      <c r="BY927" s="35"/>
      <c r="BZ927" s="287"/>
      <c r="CA927" s="35"/>
      <c r="CB927" s="35"/>
      <c r="CC927" s="35"/>
      <c r="CD927" s="35"/>
      <c r="CE927" s="35"/>
      <c r="CF927" s="35"/>
      <c r="CG927" s="35"/>
      <c r="CH927" s="35"/>
      <c r="CI927" s="35"/>
      <c r="CJ927" s="35"/>
      <c r="CK927" s="35"/>
      <c r="CL927" s="35"/>
      <c r="CM927" s="35"/>
      <c r="CN927" s="35"/>
      <c r="CO927" s="35"/>
      <c r="CP927" s="35"/>
      <c r="CQ927" s="35"/>
      <c r="CR927" s="35"/>
      <c r="CS927" s="35"/>
      <c r="CT927" s="35"/>
      <c r="CU927" s="35"/>
      <c r="CV927" s="35"/>
      <c r="CW927" s="35"/>
      <c r="CX927" s="35"/>
      <c r="CY927" s="35"/>
      <c r="CZ927" s="35"/>
      <c r="DA927" s="35"/>
      <c r="DB927" s="35"/>
      <c r="DC927" s="35"/>
      <c r="DD927" s="35"/>
      <c r="DE927" s="35"/>
      <c r="DF927" s="35"/>
      <c r="DG927" s="35"/>
      <c r="DH927" s="35"/>
      <c r="DI927" s="35"/>
      <c r="DJ927" s="35"/>
      <c r="DK927" s="35"/>
      <c r="DL927" s="35"/>
      <c r="DM927" s="35"/>
      <c r="DN927" s="35"/>
      <c r="DO927" s="35"/>
      <c r="DP927" s="35"/>
      <c r="DQ927" s="35"/>
      <c r="DR927" s="35"/>
      <c r="DS927" s="35"/>
      <c r="DT927" s="35"/>
      <c r="DU927" s="35"/>
      <c r="DV927" s="35"/>
      <c r="DW927" s="35"/>
      <c r="DX927" s="35"/>
      <c r="DY927" s="35"/>
      <c r="DZ927" s="35"/>
      <c r="EA927" s="35"/>
      <c r="EB927" s="35"/>
      <c r="EC927" s="35"/>
      <c r="ED927" s="35"/>
      <c r="EE927" s="35"/>
      <c r="EF927" s="35"/>
      <c r="EG927" s="35"/>
      <c r="EH927" s="35"/>
      <c r="EI927" s="35"/>
      <c r="EJ927" s="35"/>
      <c r="EK927" s="35"/>
      <c r="EL927" s="35"/>
      <c r="ET927" s="20" t="s">
        <v>1328</v>
      </c>
      <c r="EU927" s="20" t="s">
        <v>1326</v>
      </c>
    </row>
    <row r="928" spans="1:151" ht="12" hidden="1" customHeight="1">
      <c r="A928" s="35"/>
      <c r="B928" s="47"/>
      <c r="C928" s="35"/>
      <c r="D928" s="47"/>
      <c r="E928" s="47"/>
      <c r="F928" s="47"/>
      <c r="G928" s="47"/>
      <c r="H928" s="47"/>
      <c r="I928" s="47"/>
      <c r="J928" s="47"/>
      <c r="K928" s="47"/>
      <c r="L928" s="47"/>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133"/>
      <c r="BJ928" s="133"/>
      <c r="BK928" s="35"/>
      <c r="BL928" s="266"/>
      <c r="BM928" s="35"/>
      <c r="BN928" s="35"/>
      <c r="BO928" s="35"/>
      <c r="BP928" s="35"/>
      <c r="BQ928" s="35"/>
      <c r="BR928" s="35"/>
      <c r="BS928" s="35"/>
      <c r="BT928" s="35"/>
      <c r="BU928" s="35"/>
      <c r="BV928" s="35"/>
      <c r="BW928" s="35"/>
      <c r="BX928" s="35"/>
      <c r="BY928" s="35"/>
      <c r="BZ928" s="287"/>
      <c r="CA928" s="35"/>
      <c r="CB928" s="35"/>
      <c r="CC928" s="35"/>
      <c r="CD928" s="35"/>
      <c r="CE928" s="35"/>
      <c r="CF928" s="35"/>
      <c r="CG928" s="35"/>
      <c r="CH928" s="35"/>
      <c r="CI928" s="35"/>
      <c r="CJ928" s="35"/>
      <c r="CK928" s="35"/>
      <c r="CL928" s="35"/>
      <c r="CM928" s="35"/>
      <c r="CN928" s="35"/>
      <c r="CO928" s="35"/>
      <c r="CP928" s="35"/>
      <c r="CQ928" s="35"/>
      <c r="CR928" s="35"/>
      <c r="CS928" s="35"/>
      <c r="CT928" s="35"/>
      <c r="CU928" s="35"/>
      <c r="CV928" s="35"/>
      <c r="CW928" s="35"/>
      <c r="CX928" s="35"/>
      <c r="CY928" s="35"/>
      <c r="CZ928" s="35"/>
      <c r="DA928" s="35"/>
      <c r="DB928" s="35"/>
      <c r="DC928" s="35"/>
      <c r="DD928" s="35"/>
      <c r="DE928" s="35"/>
      <c r="DF928" s="35"/>
      <c r="DG928" s="35"/>
      <c r="DH928" s="35"/>
      <c r="DI928" s="35"/>
      <c r="DJ928" s="35"/>
      <c r="DK928" s="35"/>
      <c r="DL928" s="35"/>
      <c r="DM928" s="35"/>
      <c r="DN928" s="35"/>
      <c r="DO928" s="35"/>
      <c r="DP928" s="35"/>
      <c r="DQ928" s="35"/>
      <c r="DR928" s="35"/>
      <c r="DS928" s="35"/>
      <c r="DT928" s="35"/>
      <c r="DU928" s="35"/>
      <c r="DV928" s="35"/>
      <c r="DW928" s="35"/>
      <c r="DX928" s="35"/>
      <c r="DY928" s="35"/>
      <c r="DZ928" s="35"/>
      <c r="EA928" s="35"/>
      <c r="EB928" s="35"/>
      <c r="EC928" s="35"/>
      <c r="ED928" s="35"/>
      <c r="EE928" s="35"/>
      <c r="EF928" s="35"/>
      <c r="EG928" s="35"/>
      <c r="EH928" s="35"/>
      <c r="EI928" s="35"/>
      <c r="EJ928" s="35"/>
      <c r="EK928" s="35"/>
      <c r="EL928" s="35"/>
      <c r="ET928" s="20" t="s">
        <v>1329</v>
      </c>
      <c r="EU928" s="20" t="s">
        <v>1327</v>
      </c>
    </row>
    <row r="929" spans="1:151" ht="12" hidden="1" customHeight="1">
      <c r="A929" s="35"/>
      <c r="B929" s="47"/>
      <c r="C929" s="35"/>
      <c r="D929" s="47"/>
      <c r="E929" s="47"/>
      <c r="F929" s="47"/>
      <c r="G929" s="47"/>
      <c r="H929" s="47"/>
      <c r="I929" s="47"/>
      <c r="J929" s="47"/>
      <c r="K929" s="47"/>
      <c r="L929" s="47"/>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133"/>
      <c r="BJ929" s="133"/>
      <c r="BK929" s="35"/>
      <c r="BL929" s="266"/>
      <c r="BM929" s="35"/>
      <c r="BN929" s="35"/>
      <c r="BO929" s="35"/>
      <c r="BP929" s="35"/>
      <c r="BQ929" s="35"/>
      <c r="BR929" s="35"/>
      <c r="BS929" s="35"/>
      <c r="BT929" s="35"/>
      <c r="BU929" s="35"/>
      <c r="BV929" s="35"/>
      <c r="BW929" s="35"/>
      <c r="BX929" s="35"/>
      <c r="BY929" s="35"/>
      <c r="BZ929" s="287"/>
      <c r="CA929" s="35"/>
      <c r="CB929" s="35"/>
      <c r="CC929" s="35"/>
      <c r="CD929" s="35"/>
      <c r="CE929" s="35"/>
      <c r="CF929" s="35"/>
      <c r="CG929" s="35"/>
      <c r="CH929" s="35"/>
      <c r="CI929" s="35"/>
      <c r="CJ929" s="35"/>
      <c r="CK929" s="35"/>
      <c r="CL929" s="35"/>
      <c r="CM929" s="35"/>
      <c r="CN929" s="35"/>
      <c r="CO929" s="35"/>
      <c r="CP929" s="35"/>
      <c r="CQ929" s="35"/>
      <c r="CR929" s="35"/>
      <c r="CS929" s="35"/>
      <c r="CT929" s="35"/>
      <c r="CU929" s="35"/>
      <c r="CV929" s="35"/>
      <c r="CW929" s="35"/>
      <c r="CX929" s="35"/>
      <c r="CY929" s="35"/>
      <c r="CZ929" s="35"/>
      <c r="DA929" s="35"/>
      <c r="DB929" s="35"/>
      <c r="DC929" s="35"/>
      <c r="DD929" s="35"/>
      <c r="DE929" s="35"/>
      <c r="DF929" s="35"/>
      <c r="DG929" s="35"/>
      <c r="DH929" s="35"/>
      <c r="DI929" s="35"/>
      <c r="DJ929" s="35"/>
      <c r="DK929" s="35"/>
      <c r="DL929" s="35"/>
      <c r="DM929" s="35"/>
      <c r="DN929" s="35"/>
      <c r="DO929" s="35"/>
      <c r="DP929" s="35"/>
      <c r="DQ929" s="35"/>
      <c r="DR929" s="35"/>
      <c r="DS929" s="35"/>
      <c r="DT929" s="35"/>
      <c r="DU929" s="35"/>
      <c r="DV929" s="35"/>
      <c r="DW929" s="35"/>
      <c r="DX929" s="35"/>
      <c r="DY929" s="35"/>
      <c r="DZ929" s="35"/>
      <c r="EA929" s="35"/>
      <c r="EB929" s="35"/>
      <c r="EC929" s="35"/>
      <c r="ED929" s="35"/>
      <c r="EE929" s="35"/>
      <c r="EF929" s="35"/>
      <c r="EG929" s="35"/>
      <c r="EH929" s="35"/>
      <c r="EI929" s="35"/>
      <c r="EJ929" s="35"/>
      <c r="EK929" s="35"/>
      <c r="EL929" s="35"/>
      <c r="ET929" s="20" t="s">
        <v>1330</v>
      </c>
      <c r="EU929" s="20" t="s">
        <v>1328</v>
      </c>
    </row>
    <row r="930" spans="1:151" ht="12" hidden="1" customHeight="1">
      <c r="A930" s="35"/>
      <c r="B930" s="47"/>
      <c r="C930" s="35"/>
      <c r="D930" s="47"/>
      <c r="E930" s="47"/>
      <c r="F930" s="47"/>
      <c r="G930" s="47"/>
      <c r="H930" s="47"/>
      <c r="I930" s="47"/>
      <c r="J930" s="47"/>
      <c r="K930" s="47"/>
      <c r="L930" s="47"/>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133"/>
      <c r="BJ930" s="133"/>
      <c r="BK930" s="35"/>
      <c r="BL930" s="266"/>
      <c r="BM930" s="35"/>
      <c r="BN930" s="35"/>
      <c r="BO930" s="35"/>
      <c r="BP930" s="35"/>
      <c r="BQ930" s="35"/>
      <c r="BR930" s="35"/>
      <c r="BS930" s="35"/>
      <c r="BT930" s="35"/>
      <c r="BU930" s="35"/>
      <c r="BV930" s="35"/>
      <c r="BW930" s="35"/>
      <c r="BX930" s="35"/>
      <c r="BY930" s="35"/>
      <c r="BZ930" s="287"/>
      <c r="CA930" s="35"/>
      <c r="CB930" s="35"/>
      <c r="CC930" s="35"/>
      <c r="CD930" s="35"/>
      <c r="CE930" s="35"/>
      <c r="CF930" s="35"/>
      <c r="CG930" s="35"/>
      <c r="CH930" s="35"/>
      <c r="CI930" s="35"/>
      <c r="CJ930" s="35"/>
      <c r="CK930" s="35"/>
      <c r="CL930" s="35"/>
      <c r="CM930" s="35"/>
      <c r="CN930" s="35"/>
      <c r="CO930" s="35"/>
      <c r="CP930" s="35"/>
      <c r="CQ930" s="35"/>
      <c r="CR930" s="35"/>
      <c r="CS930" s="35"/>
      <c r="CT930" s="35"/>
      <c r="CU930" s="35"/>
      <c r="CV930" s="35"/>
      <c r="CW930" s="35"/>
      <c r="CX930" s="35"/>
      <c r="CY930" s="35"/>
      <c r="CZ930" s="35"/>
      <c r="DA930" s="35"/>
      <c r="DB930" s="35"/>
      <c r="DC930" s="35"/>
      <c r="DD930" s="35"/>
      <c r="DE930" s="35"/>
      <c r="DF930" s="35"/>
      <c r="DG930" s="35"/>
      <c r="DH930" s="35"/>
      <c r="DI930" s="35"/>
      <c r="DJ930" s="35"/>
      <c r="DK930" s="35"/>
      <c r="DL930" s="35"/>
      <c r="DM930" s="35"/>
      <c r="DN930" s="35"/>
      <c r="DO930" s="35"/>
      <c r="DP930" s="35"/>
      <c r="DQ930" s="35"/>
      <c r="DR930" s="35"/>
      <c r="DS930" s="35"/>
      <c r="DT930" s="35"/>
      <c r="DU930" s="35"/>
      <c r="DV930" s="35"/>
      <c r="DW930" s="35"/>
      <c r="DX930" s="35"/>
      <c r="DY930" s="35"/>
      <c r="DZ930" s="35"/>
      <c r="EA930" s="35"/>
      <c r="EB930" s="35"/>
      <c r="EC930" s="35"/>
      <c r="ED930" s="35"/>
      <c r="EE930" s="35"/>
      <c r="EF930" s="35"/>
      <c r="EG930" s="35"/>
      <c r="EH930" s="35"/>
      <c r="EI930" s="35"/>
      <c r="EJ930" s="35"/>
      <c r="EK930" s="35"/>
      <c r="EL930" s="35"/>
      <c r="ET930" s="20" t="s">
        <v>1331</v>
      </c>
      <c r="EU930" s="20" t="s">
        <v>1329</v>
      </c>
    </row>
    <row r="931" spans="1:151" ht="12" hidden="1" customHeight="1">
      <c r="A931" s="35"/>
      <c r="B931" s="47"/>
      <c r="C931" s="35"/>
      <c r="D931" s="47"/>
      <c r="E931" s="47"/>
      <c r="F931" s="47"/>
      <c r="G931" s="47"/>
      <c r="H931" s="47"/>
      <c r="I931" s="47"/>
      <c r="J931" s="47"/>
      <c r="K931" s="47"/>
      <c r="L931" s="47"/>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133"/>
      <c r="BJ931" s="133"/>
      <c r="BK931" s="35"/>
      <c r="BL931" s="266"/>
      <c r="BM931" s="35"/>
      <c r="BN931" s="35"/>
      <c r="BO931" s="35"/>
      <c r="BP931" s="35"/>
      <c r="BQ931" s="35"/>
      <c r="BR931" s="35"/>
      <c r="BS931" s="35"/>
      <c r="BT931" s="35"/>
      <c r="BU931" s="35"/>
      <c r="BV931" s="35"/>
      <c r="BW931" s="35"/>
      <c r="BX931" s="35"/>
      <c r="BY931" s="35"/>
      <c r="BZ931" s="287"/>
      <c r="CA931" s="35"/>
      <c r="CB931" s="35"/>
      <c r="CC931" s="35"/>
      <c r="CD931" s="35"/>
      <c r="CE931" s="35"/>
      <c r="CF931" s="35"/>
      <c r="CG931" s="35"/>
      <c r="CH931" s="35"/>
      <c r="CI931" s="35"/>
      <c r="CJ931" s="35"/>
      <c r="CK931" s="35"/>
      <c r="CL931" s="35"/>
      <c r="CM931" s="35"/>
      <c r="CN931" s="35"/>
      <c r="CO931" s="35"/>
      <c r="CP931" s="35"/>
      <c r="CQ931" s="35"/>
      <c r="CR931" s="35"/>
      <c r="CS931" s="35"/>
      <c r="CT931" s="35"/>
      <c r="CU931" s="35"/>
      <c r="CV931" s="35"/>
      <c r="CW931" s="35"/>
      <c r="CX931" s="35"/>
      <c r="CY931" s="35"/>
      <c r="CZ931" s="35"/>
      <c r="DA931" s="35"/>
      <c r="DB931" s="35"/>
      <c r="DC931" s="35"/>
      <c r="DD931" s="35"/>
      <c r="DE931" s="35"/>
      <c r="DF931" s="35"/>
      <c r="DG931" s="35"/>
      <c r="DH931" s="35"/>
      <c r="DI931" s="35"/>
      <c r="DJ931" s="35"/>
      <c r="DK931" s="35"/>
      <c r="DL931" s="35"/>
      <c r="DM931" s="35"/>
      <c r="DN931" s="35"/>
      <c r="DO931" s="35"/>
      <c r="DP931" s="35"/>
      <c r="DQ931" s="35"/>
      <c r="DR931" s="35"/>
      <c r="DS931" s="35"/>
      <c r="DT931" s="35"/>
      <c r="DU931" s="35"/>
      <c r="DV931" s="35"/>
      <c r="DW931" s="35"/>
      <c r="DX931" s="35"/>
      <c r="DY931" s="35"/>
      <c r="DZ931" s="35"/>
      <c r="EA931" s="35"/>
      <c r="EB931" s="35"/>
      <c r="EC931" s="35"/>
      <c r="ED931" s="35"/>
      <c r="EE931" s="35"/>
      <c r="EF931" s="35"/>
      <c r="EG931" s="35"/>
      <c r="EH931" s="35"/>
      <c r="EI931" s="35"/>
      <c r="EJ931" s="35"/>
      <c r="EK931" s="35"/>
      <c r="EL931" s="35"/>
      <c r="ET931" s="20" t="s">
        <v>1332</v>
      </c>
      <c r="EU931" s="20" t="s">
        <v>1330</v>
      </c>
    </row>
    <row r="932" spans="1:151" ht="12" hidden="1" customHeight="1">
      <c r="A932" s="35"/>
      <c r="B932" s="47"/>
      <c r="C932" s="35"/>
      <c r="D932" s="47"/>
      <c r="E932" s="47"/>
      <c r="F932" s="47"/>
      <c r="G932" s="47"/>
      <c r="H932" s="47"/>
      <c r="I932" s="47"/>
      <c r="J932" s="47"/>
      <c r="K932" s="47"/>
      <c r="L932" s="47"/>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133"/>
      <c r="BJ932" s="133"/>
      <c r="BK932" s="35"/>
      <c r="BL932" s="266"/>
      <c r="BM932" s="35"/>
      <c r="BN932" s="35"/>
      <c r="BO932" s="35"/>
      <c r="BP932" s="35"/>
      <c r="BQ932" s="35"/>
      <c r="BR932" s="35"/>
      <c r="BS932" s="35"/>
      <c r="BT932" s="35"/>
      <c r="BU932" s="35"/>
      <c r="BV932" s="35"/>
      <c r="BW932" s="35"/>
      <c r="BX932" s="35"/>
      <c r="BY932" s="35"/>
      <c r="BZ932" s="287"/>
      <c r="CA932" s="35"/>
      <c r="CB932" s="35"/>
      <c r="CC932" s="35"/>
      <c r="CD932" s="35"/>
      <c r="CE932" s="35"/>
      <c r="CF932" s="35"/>
      <c r="CG932" s="35"/>
      <c r="CH932" s="35"/>
      <c r="CI932" s="35"/>
      <c r="CJ932" s="35"/>
      <c r="CK932" s="35"/>
      <c r="CL932" s="35"/>
      <c r="CM932" s="35"/>
      <c r="CN932" s="35"/>
      <c r="CO932" s="35"/>
      <c r="CP932" s="35"/>
      <c r="CQ932" s="35"/>
      <c r="CR932" s="35"/>
      <c r="CS932" s="35"/>
      <c r="CT932" s="35"/>
      <c r="CU932" s="35"/>
      <c r="CV932" s="35"/>
      <c r="CW932" s="35"/>
      <c r="CX932" s="35"/>
      <c r="CY932" s="35"/>
      <c r="CZ932" s="35"/>
      <c r="DA932" s="35"/>
      <c r="DB932" s="35"/>
      <c r="DC932" s="35"/>
      <c r="DD932" s="35"/>
      <c r="DE932" s="35"/>
      <c r="DF932" s="35"/>
      <c r="DG932" s="35"/>
      <c r="DH932" s="35"/>
      <c r="DI932" s="35"/>
      <c r="DJ932" s="35"/>
      <c r="DK932" s="35"/>
      <c r="DL932" s="35"/>
      <c r="DM932" s="35"/>
      <c r="DN932" s="35"/>
      <c r="DO932" s="35"/>
      <c r="DP932" s="35"/>
      <c r="DQ932" s="35"/>
      <c r="DR932" s="35"/>
      <c r="DS932" s="35"/>
      <c r="DT932" s="35"/>
      <c r="DU932" s="35"/>
      <c r="DV932" s="35"/>
      <c r="DW932" s="35"/>
      <c r="DX932" s="35"/>
      <c r="DY932" s="35"/>
      <c r="DZ932" s="35"/>
      <c r="EA932" s="35"/>
      <c r="EB932" s="35"/>
      <c r="EC932" s="35"/>
      <c r="ED932" s="35"/>
      <c r="EE932" s="35"/>
      <c r="EF932" s="35"/>
      <c r="EG932" s="35"/>
      <c r="EH932" s="35"/>
      <c r="EI932" s="35"/>
      <c r="EJ932" s="35"/>
      <c r="EK932" s="35"/>
      <c r="EL932" s="35"/>
      <c r="ET932" s="20" t="s">
        <v>1333</v>
      </c>
      <c r="EU932" s="20" t="s">
        <v>1331</v>
      </c>
    </row>
    <row r="933" spans="1:151" ht="12" hidden="1" customHeight="1">
      <c r="A933" s="35"/>
      <c r="B933" s="47"/>
      <c r="C933" s="35"/>
      <c r="D933" s="47"/>
      <c r="E933" s="47"/>
      <c r="F933" s="47"/>
      <c r="G933" s="47"/>
      <c r="H933" s="47"/>
      <c r="I933" s="47"/>
      <c r="J933" s="47"/>
      <c r="K933" s="47"/>
      <c r="L933" s="47"/>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133"/>
      <c r="BJ933" s="133"/>
      <c r="BK933" s="35"/>
      <c r="BL933" s="266"/>
      <c r="BM933" s="35"/>
      <c r="BN933" s="35"/>
      <c r="BO933" s="35"/>
      <c r="BP933" s="35"/>
      <c r="BQ933" s="35"/>
      <c r="BR933" s="35"/>
      <c r="BS933" s="35"/>
      <c r="BT933" s="35"/>
      <c r="BU933" s="35"/>
      <c r="BV933" s="35"/>
      <c r="BW933" s="35"/>
      <c r="BX933" s="35"/>
      <c r="BY933" s="35"/>
      <c r="BZ933" s="287"/>
      <c r="CA933" s="35"/>
      <c r="CB933" s="35"/>
      <c r="CC933" s="35"/>
      <c r="CD933" s="35"/>
      <c r="CE933" s="35"/>
      <c r="CF933" s="35"/>
      <c r="CG933" s="35"/>
      <c r="CH933" s="35"/>
      <c r="CI933" s="35"/>
      <c r="CJ933" s="35"/>
      <c r="CK933" s="35"/>
      <c r="CL933" s="35"/>
      <c r="CM933" s="35"/>
      <c r="CN933" s="35"/>
      <c r="CO933" s="35"/>
      <c r="CP933" s="35"/>
      <c r="CQ933" s="35"/>
      <c r="CR933" s="35"/>
      <c r="CS933" s="35"/>
      <c r="CT933" s="35"/>
      <c r="CU933" s="35"/>
      <c r="CV933" s="35"/>
      <c r="CW933" s="35"/>
      <c r="CX933" s="35"/>
      <c r="CY933" s="35"/>
      <c r="CZ933" s="35"/>
      <c r="DA933" s="35"/>
      <c r="DB933" s="35"/>
      <c r="DC933" s="35"/>
      <c r="DD933" s="35"/>
      <c r="DE933" s="35"/>
      <c r="DF933" s="35"/>
      <c r="DG933" s="35"/>
      <c r="DH933" s="35"/>
      <c r="DI933" s="35"/>
      <c r="DJ933" s="35"/>
      <c r="DK933" s="35"/>
      <c r="DL933" s="35"/>
      <c r="DM933" s="35"/>
      <c r="DN933" s="35"/>
      <c r="DO933" s="35"/>
      <c r="DP933" s="35"/>
      <c r="DQ933" s="35"/>
      <c r="DR933" s="35"/>
      <c r="DS933" s="35"/>
      <c r="DT933" s="35"/>
      <c r="DU933" s="35"/>
      <c r="DV933" s="35"/>
      <c r="DW933" s="35"/>
      <c r="DX933" s="35"/>
      <c r="DY933" s="35"/>
      <c r="DZ933" s="35"/>
      <c r="EA933" s="35"/>
      <c r="EB933" s="35"/>
      <c r="EC933" s="35"/>
      <c r="ED933" s="35"/>
      <c r="EE933" s="35"/>
      <c r="EF933" s="35"/>
      <c r="EG933" s="35"/>
      <c r="EH933" s="35"/>
      <c r="EI933" s="35"/>
      <c r="EJ933" s="35"/>
      <c r="EK933" s="35"/>
      <c r="EL933" s="35"/>
      <c r="ET933" s="20" t="s">
        <v>1334</v>
      </c>
      <c r="EU933" s="20" t="s">
        <v>1332</v>
      </c>
    </row>
    <row r="934" spans="1:151" ht="12" hidden="1" customHeight="1">
      <c r="A934" s="35"/>
      <c r="B934" s="47"/>
      <c r="C934" s="35"/>
      <c r="D934" s="47"/>
      <c r="E934" s="47"/>
      <c r="F934" s="47"/>
      <c r="G934" s="47"/>
      <c r="H934" s="47"/>
      <c r="I934" s="47"/>
      <c r="J934" s="47"/>
      <c r="K934" s="47"/>
      <c r="L934" s="47"/>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133"/>
      <c r="BJ934" s="133"/>
      <c r="BK934" s="35"/>
      <c r="BL934" s="266"/>
      <c r="BM934" s="35"/>
      <c r="BN934" s="35"/>
      <c r="BO934" s="35"/>
      <c r="BP934" s="35"/>
      <c r="BQ934" s="35"/>
      <c r="BR934" s="35"/>
      <c r="BS934" s="35"/>
      <c r="BT934" s="35"/>
      <c r="BU934" s="35"/>
      <c r="BV934" s="35"/>
      <c r="BW934" s="35"/>
      <c r="BX934" s="35"/>
      <c r="BY934" s="35"/>
      <c r="BZ934" s="287"/>
      <c r="CA934" s="35"/>
      <c r="CB934" s="35"/>
      <c r="CC934" s="35"/>
      <c r="CD934" s="35"/>
      <c r="CE934" s="35"/>
      <c r="CF934" s="35"/>
      <c r="CG934" s="35"/>
      <c r="CH934" s="35"/>
      <c r="CI934" s="35"/>
      <c r="CJ934" s="35"/>
      <c r="CK934" s="35"/>
      <c r="CL934" s="35"/>
      <c r="CM934" s="35"/>
      <c r="CN934" s="35"/>
      <c r="CO934" s="35"/>
      <c r="CP934" s="35"/>
      <c r="CQ934" s="35"/>
      <c r="CR934" s="35"/>
      <c r="CS934" s="35"/>
      <c r="CT934" s="35"/>
      <c r="CU934" s="35"/>
      <c r="CV934" s="35"/>
      <c r="CW934" s="35"/>
      <c r="CX934" s="35"/>
      <c r="CY934" s="35"/>
      <c r="CZ934" s="35"/>
      <c r="DA934" s="35"/>
      <c r="DB934" s="35"/>
      <c r="DC934" s="35"/>
      <c r="DD934" s="35"/>
      <c r="DE934" s="35"/>
      <c r="DF934" s="35"/>
      <c r="DG934" s="35"/>
      <c r="DH934" s="35"/>
      <c r="DI934" s="35"/>
      <c r="DJ934" s="35"/>
      <c r="DK934" s="35"/>
      <c r="DL934" s="35"/>
      <c r="DM934" s="35"/>
      <c r="DN934" s="35"/>
      <c r="DO934" s="35"/>
      <c r="DP934" s="35"/>
      <c r="DQ934" s="35"/>
      <c r="DR934" s="35"/>
      <c r="DS934" s="35"/>
      <c r="DT934" s="35"/>
      <c r="DU934" s="35"/>
      <c r="DV934" s="35"/>
      <c r="DW934" s="35"/>
      <c r="DX934" s="35"/>
      <c r="DY934" s="35"/>
      <c r="DZ934" s="35"/>
      <c r="EA934" s="35"/>
      <c r="EB934" s="35"/>
      <c r="EC934" s="35"/>
      <c r="ED934" s="35"/>
      <c r="EE934" s="35"/>
      <c r="EF934" s="35"/>
      <c r="EG934" s="35"/>
      <c r="EH934" s="35"/>
      <c r="EI934" s="35"/>
      <c r="EJ934" s="35"/>
      <c r="EK934" s="35"/>
      <c r="EL934" s="35"/>
      <c r="ET934" s="20" t="s">
        <v>1335</v>
      </c>
      <c r="EU934" s="20" t="s">
        <v>1333</v>
      </c>
    </row>
    <row r="935" spans="1:151" ht="12" hidden="1" customHeight="1">
      <c r="A935" s="35"/>
      <c r="B935" s="47"/>
      <c r="C935" s="35"/>
      <c r="D935" s="47"/>
      <c r="E935" s="47"/>
      <c r="F935" s="47"/>
      <c r="G935" s="47"/>
      <c r="H935" s="47"/>
      <c r="I935" s="47"/>
      <c r="J935" s="47"/>
      <c r="K935" s="47"/>
      <c r="L935" s="47"/>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133"/>
      <c r="BJ935" s="133"/>
      <c r="BK935" s="35"/>
      <c r="BL935" s="266"/>
      <c r="BM935" s="35"/>
      <c r="BN935" s="35"/>
      <c r="BO935" s="35"/>
      <c r="BP935" s="35"/>
      <c r="BQ935" s="35"/>
      <c r="BR935" s="35"/>
      <c r="BS935" s="35"/>
      <c r="BT935" s="35"/>
      <c r="BU935" s="35"/>
      <c r="BV935" s="35"/>
      <c r="BW935" s="35"/>
      <c r="BX935" s="35"/>
      <c r="BY935" s="35"/>
      <c r="BZ935" s="287"/>
      <c r="CA935" s="35"/>
      <c r="CB935" s="35"/>
      <c r="CC935" s="35"/>
      <c r="CD935" s="35"/>
      <c r="CE935" s="35"/>
      <c r="CF935" s="35"/>
      <c r="CG935" s="35"/>
      <c r="CH935" s="35"/>
      <c r="CI935" s="35"/>
      <c r="CJ935" s="35"/>
      <c r="CK935" s="35"/>
      <c r="CL935" s="35"/>
      <c r="CM935" s="35"/>
      <c r="CN935" s="35"/>
      <c r="CO935" s="35"/>
      <c r="CP935" s="35"/>
      <c r="CQ935" s="35"/>
      <c r="CR935" s="35"/>
      <c r="CS935" s="35"/>
      <c r="CT935" s="35"/>
      <c r="CU935" s="35"/>
      <c r="CV935" s="35"/>
      <c r="CW935" s="35"/>
      <c r="CX935" s="35"/>
      <c r="CY935" s="35"/>
      <c r="CZ935" s="35"/>
      <c r="DA935" s="35"/>
      <c r="DB935" s="35"/>
      <c r="DC935" s="35"/>
      <c r="DD935" s="35"/>
      <c r="DE935" s="35"/>
      <c r="DF935" s="35"/>
      <c r="DG935" s="35"/>
      <c r="DH935" s="35"/>
      <c r="DI935" s="35"/>
      <c r="DJ935" s="35"/>
      <c r="DK935" s="35"/>
      <c r="DL935" s="35"/>
      <c r="DM935" s="35"/>
      <c r="DN935" s="35"/>
      <c r="DO935" s="35"/>
      <c r="DP935" s="35"/>
      <c r="DQ935" s="35"/>
      <c r="DR935" s="35"/>
      <c r="DS935" s="35"/>
      <c r="DT935" s="35"/>
      <c r="DU935" s="35"/>
      <c r="DV935" s="35"/>
      <c r="DW935" s="35"/>
      <c r="DX935" s="35"/>
      <c r="DY935" s="35"/>
      <c r="DZ935" s="35"/>
      <c r="EA935" s="35"/>
      <c r="EB935" s="35"/>
      <c r="EC935" s="35"/>
      <c r="ED935" s="35"/>
      <c r="EE935" s="35"/>
      <c r="EF935" s="35"/>
      <c r="EG935" s="35"/>
      <c r="EH935" s="35"/>
      <c r="EI935" s="35"/>
      <c r="EJ935" s="35"/>
      <c r="EK935" s="35"/>
      <c r="EL935" s="35"/>
      <c r="ET935" s="20" t="s">
        <v>1336</v>
      </c>
      <c r="EU935" s="20" t="s">
        <v>1334</v>
      </c>
    </row>
    <row r="936" spans="1:151" ht="12" hidden="1" customHeight="1">
      <c r="A936" s="35"/>
      <c r="B936" s="47"/>
      <c r="C936" s="35"/>
      <c r="D936" s="47"/>
      <c r="E936" s="47"/>
      <c r="F936" s="47"/>
      <c r="G936" s="47"/>
      <c r="H936" s="47"/>
      <c r="I936" s="47"/>
      <c r="J936" s="47"/>
      <c r="K936" s="47"/>
      <c r="L936" s="47"/>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133"/>
      <c r="BJ936" s="133"/>
      <c r="BK936" s="35"/>
      <c r="BL936" s="266"/>
      <c r="BM936" s="35"/>
      <c r="BN936" s="35"/>
      <c r="BO936" s="35"/>
      <c r="BP936" s="35"/>
      <c r="BQ936" s="35"/>
      <c r="BR936" s="35"/>
      <c r="BS936" s="35"/>
      <c r="BT936" s="35"/>
      <c r="BU936" s="35"/>
      <c r="BV936" s="35"/>
      <c r="BW936" s="35"/>
      <c r="BX936" s="35"/>
      <c r="BY936" s="35"/>
      <c r="BZ936" s="287"/>
      <c r="CA936" s="35"/>
      <c r="CB936" s="35"/>
      <c r="CC936" s="35"/>
      <c r="CD936" s="35"/>
      <c r="CE936" s="35"/>
      <c r="CF936" s="35"/>
      <c r="CG936" s="35"/>
      <c r="CH936" s="35"/>
      <c r="CI936" s="35"/>
      <c r="CJ936" s="35"/>
      <c r="CK936" s="35"/>
      <c r="CL936" s="35"/>
      <c r="CM936" s="35"/>
      <c r="CN936" s="35"/>
      <c r="CO936" s="35"/>
      <c r="CP936" s="35"/>
      <c r="CQ936" s="35"/>
      <c r="CR936" s="35"/>
      <c r="CS936" s="35"/>
      <c r="CT936" s="35"/>
      <c r="CU936" s="35"/>
      <c r="CV936" s="35"/>
      <c r="CW936" s="35"/>
      <c r="CX936" s="35"/>
      <c r="CY936" s="35"/>
      <c r="CZ936" s="35"/>
      <c r="DA936" s="35"/>
      <c r="DB936" s="35"/>
      <c r="DC936" s="35"/>
      <c r="DD936" s="35"/>
      <c r="DE936" s="35"/>
      <c r="DF936" s="35"/>
      <c r="DG936" s="35"/>
      <c r="DH936" s="35"/>
      <c r="DI936" s="35"/>
      <c r="DJ936" s="35"/>
      <c r="DK936" s="35"/>
      <c r="DL936" s="35"/>
      <c r="DM936" s="35"/>
      <c r="DN936" s="35"/>
      <c r="DO936" s="35"/>
      <c r="DP936" s="35"/>
      <c r="DQ936" s="35"/>
      <c r="DR936" s="35"/>
      <c r="DS936" s="35"/>
      <c r="DT936" s="35"/>
      <c r="DU936" s="35"/>
      <c r="DV936" s="35"/>
      <c r="DW936" s="35"/>
      <c r="DX936" s="35"/>
      <c r="DY936" s="35"/>
      <c r="DZ936" s="35"/>
      <c r="EA936" s="35"/>
      <c r="EB936" s="35"/>
      <c r="EC936" s="35"/>
      <c r="ED936" s="35"/>
      <c r="EE936" s="35"/>
      <c r="EF936" s="35"/>
      <c r="EG936" s="35"/>
      <c r="EH936" s="35"/>
      <c r="EI936" s="35"/>
      <c r="EJ936" s="35"/>
      <c r="EK936" s="35"/>
      <c r="EL936" s="35"/>
      <c r="ET936" s="20" t="s">
        <v>1337</v>
      </c>
      <c r="EU936" s="20" t="s">
        <v>1335</v>
      </c>
    </row>
    <row r="937" spans="1:151" ht="12" hidden="1" customHeight="1">
      <c r="A937" s="35"/>
      <c r="B937" s="47"/>
      <c r="C937" s="35"/>
      <c r="D937" s="47"/>
      <c r="E937" s="47"/>
      <c r="F937" s="47"/>
      <c r="G937" s="47"/>
      <c r="H937" s="47"/>
      <c r="I937" s="47"/>
      <c r="J937" s="47"/>
      <c r="K937" s="47"/>
      <c r="L937" s="47"/>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133"/>
      <c r="BJ937" s="133"/>
      <c r="BK937" s="35"/>
      <c r="BL937" s="266"/>
      <c r="BM937" s="35"/>
      <c r="BN937" s="35"/>
      <c r="BO937" s="35"/>
      <c r="BP937" s="35"/>
      <c r="BQ937" s="35"/>
      <c r="BR937" s="35"/>
      <c r="BS937" s="35"/>
      <c r="BT937" s="35"/>
      <c r="BU937" s="35"/>
      <c r="BV937" s="35"/>
      <c r="BW937" s="35"/>
      <c r="BX937" s="35"/>
      <c r="BY937" s="35"/>
      <c r="BZ937" s="287"/>
      <c r="CA937" s="35"/>
      <c r="CB937" s="35"/>
      <c r="CC937" s="35"/>
      <c r="CD937" s="35"/>
      <c r="CE937" s="35"/>
      <c r="CF937" s="35"/>
      <c r="CG937" s="35"/>
      <c r="CH937" s="35"/>
      <c r="CI937" s="35"/>
      <c r="CJ937" s="35"/>
      <c r="CK937" s="35"/>
      <c r="CL937" s="35"/>
      <c r="CM937" s="35"/>
      <c r="CN937" s="35"/>
      <c r="CO937" s="35"/>
      <c r="CP937" s="35"/>
      <c r="CQ937" s="35"/>
      <c r="CR937" s="35"/>
      <c r="CS937" s="35"/>
      <c r="CT937" s="35"/>
      <c r="CU937" s="35"/>
      <c r="CV937" s="35"/>
      <c r="CW937" s="35"/>
      <c r="CX937" s="35"/>
      <c r="CY937" s="35"/>
      <c r="CZ937" s="35"/>
      <c r="DA937" s="35"/>
      <c r="DB937" s="35"/>
      <c r="DC937" s="35"/>
      <c r="DD937" s="35"/>
      <c r="DE937" s="35"/>
      <c r="DF937" s="35"/>
      <c r="DG937" s="35"/>
      <c r="DH937" s="35"/>
      <c r="DI937" s="35"/>
      <c r="DJ937" s="35"/>
      <c r="DK937" s="35"/>
      <c r="DL937" s="35"/>
      <c r="DM937" s="35"/>
      <c r="DN937" s="35"/>
      <c r="DO937" s="35"/>
      <c r="DP937" s="35"/>
      <c r="DQ937" s="35"/>
      <c r="DR937" s="35"/>
      <c r="DS937" s="35"/>
      <c r="DT937" s="35"/>
      <c r="DU937" s="35"/>
      <c r="DV937" s="35"/>
      <c r="DW937" s="35"/>
      <c r="DX937" s="35"/>
      <c r="DY937" s="35"/>
      <c r="DZ937" s="35"/>
      <c r="EA937" s="35"/>
      <c r="EB937" s="35"/>
      <c r="EC937" s="35"/>
      <c r="ED937" s="35"/>
      <c r="EE937" s="35"/>
      <c r="EF937" s="35"/>
      <c r="EG937" s="35"/>
      <c r="EH937" s="35"/>
      <c r="EI937" s="35"/>
      <c r="EJ937" s="35"/>
      <c r="EK937" s="35"/>
      <c r="EL937" s="35"/>
      <c r="ET937" s="20" t="s">
        <v>1338</v>
      </c>
      <c r="EU937" s="20" t="s">
        <v>1336</v>
      </c>
    </row>
    <row r="938" spans="1:151" ht="12" hidden="1" customHeight="1">
      <c r="A938" s="35"/>
      <c r="B938" s="47"/>
      <c r="C938" s="35"/>
      <c r="D938" s="47"/>
      <c r="E938" s="47"/>
      <c r="F938" s="47"/>
      <c r="G938" s="47"/>
      <c r="H938" s="47"/>
      <c r="I938" s="47"/>
      <c r="J938" s="47"/>
      <c r="K938" s="47"/>
      <c r="L938" s="47"/>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133"/>
      <c r="BJ938" s="133"/>
      <c r="BK938" s="35"/>
      <c r="BL938" s="266"/>
      <c r="BM938" s="35"/>
      <c r="BN938" s="35"/>
      <c r="BO938" s="35"/>
      <c r="BP938" s="35"/>
      <c r="BQ938" s="35"/>
      <c r="BR938" s="35"/>
      <c r="BS938" s="35"/>
      <c r="BT938" s="35"/>
      <c r="BU938" s="35"/>
      <c r="BV938" s="35"/>
      <c r="BW938" s="35"/>
      <c r="BX938" s="35"/>
      <c r="BY938" s="35"/>
      <c r="BZ938" s="287"/>
      <c r="CA938" s="35"/>
      <c r="CB938" s="35"/>
      <c r="CC938" s="35"/>
      <c r="CD938" s="35"/>
      <c r="CE938" s="35"/>
      <c r="CF938" s="35"/>
      <c r="CG938" s="35"/>
      <c r="CH938" s="35"/>
      <c r="CI938" s="35"/>
      <c r="CJ938" s="35"/>
      <c r="CK938" s="35"/>
      <c r="CL938" s="35"/>
      <c r="CM938" s="35"/>
      <c r="CN938" s="35"/>
      <c r="CO938" s="35"/>
      <c r="CP938" s="35"/>
      <c r="CQ938" s="35"/>
      <c r="CR938" s="35"/>
      <c r="CS938" s="35"/>
      <c r="CT938" s="35"/>
      <c r="CU938" s="35"/>
      <c r="CV938" s="35"/>
      <c r="CW938" s="35"/>
      <c r="CX938" s="35"/>
      <c r="CY938" s="35"/>
      <c r="CZ938" s="35"/>
      <c r="DA938" s="35"/>
      <c r="DB938" s="35"/>
      <c r="DC938" s="35"/>
      <c r="DD938" s="35"/>
      <c r="DE938" s="35"/>
      <c r="DF938" s="35"/>
      <c r="DG938" s="35"/>
      <c r="DH938" s="35"/>
      <c r="DI938" s="35"/>
      <c r="DJ938" s="35"/>
      <c r="DK938" s="35"/>
      <c r="DL938" s="35"/>
      <c r="DM938" s="35"/>
      <c r="DN938" s="35"/>
      <c r="DO938" s="35"/>
      <c r="DP938" s="35"/>
      <c r="DQ938" s="35"/>
      <c r="DR938" s="35"/>
      <c r="DS938" s="35"/>
      <c r="DT938" s="35"/>
      <c r="DU938" s="35"/>
      <c r="DV938" s="35"/>
      <c r="DW938" s="35"/>
      <c r="DX938" s="35"/>
      <c r="DY938" s="35"/>
      <c r="DZ938" s="35"/>
      <c r="EA938" s="35"/>
      <c r="EB938" s="35"/>
      <c r="EC938" s="35"/>
      <c r="ED938" s="35"/>
      <c r="EE938" s="35"/>
      <c r="EF938" s="35"/>
      <c r="EG938" s="35"/>
      <c r="EH938" s="35"/>
      <c r="EI938" s="35"/>
      <c r="EJ938" s="35"/>
      <c r="EK938" s="35"/>
      <c r="EL938" s="35"/>
      <c r="ET938" s="20" t="s">
        <v>1339</v>
      </c>
      <c r="EU938" s="20" t="s">
        <v>1337</v>
      </c>
    </row>
    <row r="939" spans="1:151" ht="12" hidden="1" customHeight="1">
      <c r="A939" s="35"/>
      <c r="B939" s="47"/>
      <c r="C939" s="35"/>
      <c r="D939" s="47"/>
      <c r="E939" s="47"/>
      <c r="F939" s="47"/>
      <c r="G939" s="47"/>
      <c r="H939" s="47"/>
      <c r="I939" s="47"/>
      <c r="J939" s="47"/>
      <c r="K939" s="47"/>
      <c r="L939" s="47"/>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133"/>
      <c r="BJ939" s="133"/>
      <c r="BK939" s="35"/>
      <c r="BL939" s="266"/>
      <c r="BM939" s="35"/>
      <c r="BN939" s="35"/>
      <c r="BO939" s="35"/>
      <c r="BP939" s="35"/>
      <c r="BQ939" s="35"/>
      <c r="BR939" s="35"/>
      <c r="BS939" s="35"/>
      <c r="BT939" s="35"/>
      <c r="BU939" s="35"/>
      <c r="BV939" s="35"/>
      <c r="BW939" s="35"/>
      <c r="BX939" s="35"/>
      <c r="BY939" s="35"/>
      <c r="BZ939" s="287"/>
      <c r="CA939" s="35"/>
      <c r="CB939" s="35"/>
      <c r="CC939" s="35"/>
      <c r="CD939" s="35"/>
      <c r="CE939" s="35"/>
      <c r="CF939" s="35"/>
      <c r="CG939" s="35"/>
      <c r="CH939" s="35"/>
      <c r="CI939" s="35"/>
      <c r="CJ939" s="35"/>
      <c r="CK939" s="35"/>
      <c r="CL939" s="35"/>
      <c r="CM939" s="35"/>
      <c r="CN939" s="35"/>
      <c r="CO939" s="35"/>
      <c r="CP939" s="35"/>
      <c r="CQ939" s="35"/>
      <c r="CR939" s="35"/>
      <c r="CS939" s="35"/>
      <c r="CT939" s="35"/>
      <c r="CU939" s="35"/>
      <c r="CV939" s="35"/>
      <c r="CW939" s="35"/>
      <c r="CX939" s="35"/>
      <c r="CY939" s="35"/>
      <c r="CZ939" s="35"/>
      <c r="DA939" s="35"/>
      <c r="DB939" s="35"/>
      <c r="DC939" s="35"/>
      <c r="DD939" s="35"/>
      <c r="DE939" s="35"/>
      <c r="DF939" s="35"/>
      <c r="DG939" s="35"/>
      <c r="DH939" s="35"/>
      <c r="DI939" s="35"/>
      <c r="DJ939" s="35"/>
      <c r="DK939" s="35"/>
      <c r="DL939" s="35"/>
      <c r="DM939" s="35"/>
      <c r="DN939" s="35"/>
      <c r="DO939" s="35"/>
      <c r="DP939" s="35"/>
      <c r="DQ939" s="35"/>
      <c r="DR939" s="35"/>
      <c r="DS939" s="35"/>
      <c r="DT939" s="35"/>
      <c r="DU939" s="35"/>
      <c r="DV939" s="35"/>
      <c r="DW939" s="35"/>
      <c r="DX939" s="35"/>
      <c r="DY939" s="35"/>
      <c r="DZ939" s="35"/>
      <c r="EA939" s="35"/>
      <c r="EB939" s="35"/>
      <c r="EC939" s="35"/>
      <c r="ED939" s="35"/>
      <c r="EE939" s="35"/>
      <c r="EF939" s="35"/>
      <c r="EG939" s="35"/>
      <c r="EH939" s="35"/>
      <c r="EI939" s="35"/>
      <c r="EJ939" s="35"/>
      <c r="EK939" s="35"/>
      <c r="EL939" s="35"/>
      <c r="ET939" s="20" t="s">
        <v>586</v>
      </c>
      <c r="EU939" s="20" t="s">
        <v>1338</v>
      </c>
    </row>
    <row r="940" spans="1:151" ht="12" hidden="1" customHeight="1">
      <c r="A940" s="35"/>
      <c r="B940" s="47"/>
      <c r="C940" s="35"/>
      <c r="D940" s="47"/>
      <c r="E940" s="47"/>
      <c r="F940" s="47"/>
      <c r="G940" s="47"/>
      <c r="H940" s="47"/>
      <c r="I940" s="47"/>
      <c r="J940" s="47"/>
      <c r="K940" s="47"/>
      <c r="L940" s="47"/>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133"/>
      <c r="BJ940" s="133"/>
      <c r="BK940" s="35"/>
      <c r="BL940" s="266"/>
      <c r="BM940" s="35"/>
      <c r="BN940" s="35"/>
      <c r="BO940" s="35"/>
      <c r="BP940" s="35"/>
      <c r="BQ940" s="35"/>
      <c r="BR940" s="35"/>
      <c r="BS940" s="35"/>
      <c r="BT940" s="35"/>
      <c r="BU940" s="35"/>
      <c r="BV940" s="35"/>
      <c r="BW940" s="35"/>
      <c r="BX940" s="35"/>
      <c r="BY940" s="35"/>
      <c r="BZ940" s="287"/>
      <c r="CA940" s="35"/>
      <c r="CB940" s="35"/>
      <c r="CC940" s="35"/>
      <c r="CD940" s="35"/>
      <c r="CE940" s="35"/>
      <c r="CF940" s="35"/>
      <c r="CG940" s="35"/>
      <c r="CH940" s="35"/>
      <c r="CI940" s="35"/>
      <c r="CJ940" s="35"/>
      <c r="CK940" s="35"/>
      <c r="CL940" s="35"/>
      <c r="CM940" s="35"/>
      <c r="CN940" s="35"/>
      <c r="CO940" s="35"/>
      <c r="CP940" s="35"/>
      <c r="CQ940" s="35"/>
      <c r="CR940" s="35"/>
      <c r="CS940" s="35"/>
      <c r="CT940" s="35"/>
      <c r="CU940" s="35"/>
      <c r="CV940" s="35"/>
      <c r="CW940" s="35"/>
      <c r="CX940" s="35"/>
      <c r="CY940" s="35"/>
      <c r="CZ940" s="35"/>
      <c r="DA940" s="35"/>
      <c r="DB940" s="35"/>
      <c r="DC940" s="35"/>
      <c r="DD940" s="35"/>
      <c r="DE940" s="35"/>
      <c r="DF940" s="35"/>
      <c r="DG940" s="35"/>
      <c r="DH940" s="35"/>
      <c r="DI940" s="35"/>
      <c r="DJ940" s="35"/>
      <c r="DK940" s="35"/>
      <c r="DL940" s="35"/>
      <c r="DM940" s="35"/>
      <c r="DN940" s="35"/>
      <c r="DO940" s="35"/>
      <c r="DP940" s="35"/>
      <c r="DQ940" s="35"/>
      <c r="DR940" s="35"/>
      <c r="DS940" s="35"/>
      <c r="DT940" s="35"/>
      <c r="DU940" s="35"/>
      <c r="DV940" s="35"/>
      <c r="DW940" s="35"/>
      <c r="DX940" s="35"/>
      <c r="DY940" s="35"/>
      <c r="DZ940" s="35"/>
      <c r="EA940" s="35"/>
      <c r="EB940" s="35"/>
      <c r="EC940" s="35"/>
      <c r="ED940" s="35"/>
      <c r="EE940" s="35"/>
      <c r="EF940" s="35"/>
      <c r="EG940" s="35"/>
      <c r="EH940" s="35"/>
      <c r="EI940" s="35"/>
      <c r="EJ940" s="35"/>
      <c r="EK940" s="35"/>
      <c r="EL940" s="35"/>
      <c r="ET940" s="20" t="s">
        <v>1340</v>
      </c>
      <c r="EU940" s="20" t="s">
        <v>1339</v>
      </c>
    </row>
    <row r="941" spans="1:151" ht="12" hidden="1" customHeight="1">
      <c r="A941" s="35"/>
      <c r="B941" s="47"/>
      <c r="C941" s="35"/>
      <c r="D941" s="47"/>
      <c r="E941" s="47"/>
      <c r="F941" s="47"/>
      <c r="G941" s="47"/>
      <c r="H941" s="47"/>
      <c r="I941" s="47"/>
      <c r="J941" s="47"/>
      <c r="K941" s="47"/>
      <c r="L941" s="47"/>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133"/>
      <c r="BJ941" s="133"/>
      <c r="BK941" s="35"/>
      <c r="BL941" s="266"/>
      <c r="BM941" s="35"/>
      <c r="BN941" s="35"/>
      <c r="BO941" s="35"/>
      <c r="BP941" s="35"/>
      <c r="BQ941" s="35"/>
      <c r="BR941" s="35"/>
      <c r="BS941" s="35"/>
      <c r="BT941" s="35"/>
      <c r="BU941" s="35"/>
      <c r="BV941" s="35"/>
      <c r="BW941" s="35"/>
      <c r="BX941" s="35"/>
      <c r="BY941" s="35"/>
      <c r="BZ941" s="287"/>
      <c r="CA941" s="35"/>
      <c r="CB941" s="35"/>
      <c r="CC941" s="35"/>
      <c r="CD941" s="35"/>
      <c r="CE941" s="35"/>
      <c r="CF941" s="35"/>
      <c r="CG941" s="35"/>
      <c r="CH941" s="35"/>
      <c r="CI941" s="35"/>
      <c r="CJ941" s="35"/>
      <c r="CK941" s="35"/>
      <c r="CL941" s="35"/>
      <c r="CM941" s="35"/>
      <c r="CN941" s="35"/>
      <c r="CO941" s="3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5"/>
      <c r="DN941" s="35"/>
      <c r="DO941" s="35"/>
      <c r="DP941" s="35"/>
      <c r="DQ941" s="35"/>
      <c r="DR941" s="35"/>
      <c r="DS941" s="35"/>
      <c r="DT941" s="35"/>
      <c r="DU941" s="35"/>
      <c r="DV941" s="35"/>
      <c r="DW941" s="35"/>
      <c r="DX941" s="35"/>
      <c r="DY941" s="35"/>
      <c r="DZ941" s="35"/>
      <c r="EA941" s="35"/>
      <c r="EB941" s="35"/>
      <c r="EC941" s="35"/>
      <c r="ED941" s="35"/>
      <c r="EE941" s="35"/>
      <c r="EF941" s="35"/>
      <c r="EG941" s="35"/>
      <c r="EH941" s="35"/>
      <c r="EI941" s="35"/>
      <c r="EJ941" s="35"/>
      <c r="EK941" s="35"/>
      <c r="EL941" s="35"/>
      <c r="ET941" s="20" t="s">
        <v>1341</v>
      </c>
      <c r="EU941" s="20" t="s">
        <v>586</v>
      </c>
    </row>
    <row r="942" spans="1:151" ht="12" hidden="1" customHeight="1">
      <c r="A942" s="35"/>
      <c r="B942" s="47"/>
      <c r="C942" s="35"/>
      <c r="D942" s="47"/>
      <c r="E942" s="47"/>
      <c r="F942" s="47"/>
      <c r="G942" s="47"/>
      <c r="H942" s="47"/>
      <c r="I942" s="47"/>
      <c r="J942" s="47"/>
      <c r="K942" s="47"/>
      <c r="L942" s="47"/>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133"/>
      <c r="BJ942" s="133"/>
      <c r="BK942" s="35"/>
      <c r="BL942" s="266"/>
      <c r="BM942" s="35"/>
      <c r="BN942" s="35"/>
      <c r="BO942" s="35"/>
      <c r="BP942" s="35"/>
      <c r="BQ942" s="35"/>
      <c r="BR942" s="35"/>
      <c r="BS942" s="35"/>
      <c r="BT942" s="35"/>
      <c r="BU942" s="35"/>
      <c r="BV942" s="35"/>
      <c r="BW942" s="35"/>
      <c r="BX942" s="35"/>
      <c r="BY942" s="35"/>
      <c r="BZ942" s="287"/>
      <c r="CA942" s="35"/>
      <c r="CB942" s="35"/>
      <c r="CC942" s="35"/>
      <c r="CD942" s="35"/>
      <c r="CE942" s="35"/>
      <c r="CF942" s="35"/>
      <c r="CG942" s="35"/>
      <c r="CH942" s="35"/>
      <c r="CI942" s="35"/>
      <c r="CJ942" s="35"/>
      <c r="CK942" s="35"/>
      <c r="CL942" s="35"/>
      <c r="CM942" s="35"/>
      <c r="CN942" s="35"/>
      <c r="CO942" s="35"/>
      <c r="CP942" s="35"/>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M942" s="35"/>
      <c r="DN942" s="35"/>
      <c r="DO942" s="35"/>
      <c r="DP942" s="35"/>
      <c r="DQ942" s="35"/>
      <c r="DR942" s="35"/>
      <c r="DS942" s="35"/>
      <c r="DT942" s="35"/>
      <c r="DU942" s="35"/>
      <c r="DV942" s="35"/>
      <c r="DW942" s="35"/>
      <c r="DX942" s="35"/>
      <c r="DY942" s="35"/>
      <c r="DZ942" s="35"/>
      <c r="EA942" s="35"/>
      <c r="EB942" s="35"/>
      <c r="EC942" s="35"/>
      <c r="ED942" s="35"/>
      <c r="EE942" s="35"/>
      <c r="EF942" s="35"/>
      <c r="EG942" s="35"/>
      <c r="EH942" s="35"/>
      <c r="EI942" s="35"/>
      <c r="EJ942" s="35"/>
      <c r="EK942" s="35"/>
      <c r="EL942" s="35"/>
      <c r="ET942" s="20" t="s">
        <v>1342</v>
      </c>
      <c r="EU942" s="20" t="s">
        <v>1340</v>
      </c>
    </row>
    <row r="943" spans="1:151" ht="12" hidden="1" customHeight="1">
      <c r="A943" s="35"/>
      <c r="B943" s="47"/>
      <c r="C943" s="35"/>
      <c r="D943" s="47"/>
      <c r="E943" s="47"/>
      <c r="F943" s="47"/>
      <c r="G943" s="47"/>
      <c r="H943" s="47"/>
      <c r="I943" s="47"/>
      <c r="J943" s="47"/>
      <c r="K943" s="47"/>
      <c r="L943" s="47"/>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133"/>
      <c r="BJ943" s="133"/>
      <c r="BK943" s="35"/>
      <c r="BL943" s="266"/>
      <c r="BM943" s="35"/>
      <c r="BN943" s="35"/>
      <c r="BO943" s="35"/>
      <c r="BP943" s="35"/>
      <c r="BQ943" s="35"/>
      <c r="BR943" s="35"/>
      <c r="BS943" s="35"/>
      <c r="BT943" s="35"/>
      <c r="BU943" s="35"/>
      <c r="BV943" s="35"/>
      <c r="BW943" s="35"/>
      <c r="BX943" s="35"/>
      <c r="BY943" s="35"/>
      <c r="BZ943" s="287"/>
      <c r="CA943" s="35"/>
      <c r="CB943" s="35"/>
      <c r="CC943" s="35"/>
      <c r="CD943" s="35"/>
      <c r="CE943" s="35"/>
      <c r="CF943" s="35"/>
      <c r="CG943" s="35"/>
      <c r="CH943" s="35"/>
      <c r="CI943" s="35"/>
      <c r="CJ943" s="35"/>
      <c r="CK943" s="35"/>
      <c r="CL943" s="35"/>
      <c r="CM943" s="35"/>
      <c r="CN943" s="35"/>
      <c r="CO943" s="35"/>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c r="DM943" s="35"/>
      <c r="DN943" s="35"/>
      <c r="DO943" s="35"/>
      <c r="DP943" s="35"/>
      <c r="DQ943" s="35"/>
      <c r="DR943" s="35"/>
      <c r="DS943" s="35"/>
      <c r="DT943" s="35"/>
      <c r="DU943" s="35"/>
      <c r="DV943" s="35"/>
      <c r="DW943" s="35"/>
      <c r="DX943" s="35"/>
      <c r="DY943" s="35"/>
      <c r="DZ943" s="35"/>
      <c r="EA943" s="35"/>
      <c r="EB943" s="35"/>
      <c r="EC943" s="35"/>
      <c r="ED943" s="35"/>
      <c r="EE943" s="35"/>
      <c r="EF943" s="35"/>
      <c r="EG943" s="35"/>
      <c r="EH943" s="35"/>
      <c r="EI943" s="35"/>
      <c r="EJ943" s="35"/>
      <c r="EK943" s="35"/>
      <c r="EL943" s="35"/>
      <c r="ET943" s="20" t="s">
        <v>1343</v>
      </c>
      <c r="EU943" s="20" t="s">
        <v>1341</v>
      </c>
    </row>
    <row r="944" spans="1:151" ht="12" hidden="1" customHeight="1">
      <c r="A944" s="35"/>
      <c r="B944" s="47"/>
      <c r="C944" s="35"/>
      <c r="D944" s="47"/>
      <c r="E944" s="47"/>
      <c r="F944" s="47"/>
      <c r="G944" s="47"/>
      <c r="H944" s="47"/>
      <c r="I944" s="47"/>
      <c r="J944" s="47"/>
      <c r="K944" s="47"/>
      <c r="L944" s="47"/>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133"/>
      <c r="BJ944" s="133"/>
      <c r="BK944" s="35"/>
      <c r="BL944" s="266"/>
      <c r="BM944" s="35"/>
      <c r="BN944" s="35"/>
      <c r="BO944" s="35"/>
      <c r="BP944" s="35"/>
      <c r="BQ944" s="35"/>
      <c r="BR944" s="35"/>
      <c r="BS944" s="35"/>
      <c r="BT944" s="35"/>
      <c r="BU944" s="35"/>
      <c r="BV944" s="35"/>
      <c r="BW944" s="35"/>
      <c r="BX944" s="35"/>
      <c r="BY944" s="35"/>
      <c r="BZ944" s="287"/>
      <c r="CA944" s="35"/>
      <c r="CB944" s="35"/>
      <c r="CC944" s="35"/>
      <c r="CD944" s="35"/>
      <c r="CE944" s="35"/>
      <c r="CF944" s="35"/>
      <c r="CG944" s="35"/>
      <c r="CH944" s="35"/>
      <c r="CI944" s="35"/>
      <c r="CJ944" s="35"/>
      <c r="CK944" s="35"/>
      <c r="CL944" s="35"/>
      <c r="CM944" s="35"/>
      <c r="CN944" s="35"/>
      <c r="CO944" s="35"/>
      <c r="CP944" s="35"/>
      <c r="CQ944" s="35"/>
      <c r="CR944" s="35"/>
      <c r="CS944" s="35"/>
      <c r="CT944" s="35"/>
      <c r="CU944" s="35"/>
      <c r="CV944" s="35"/>
      <c r="CW944" s="35"/>
      <c r="CX944" s="35"/>
      <c r="CY944" s="35"/>
      <c r="CZ944" s="35"/>
      <c r="DA944" s="35"/>
      <c r="DB944" s="35"/>
      <c r="DC944" s="35"/>
      <c r="DD944" s="35"/>
      <c r="DE944" s="35"/>
      <c r="DF944" s="35"/>
      <c r="DG944" s="35"/>
      <c r="DH944" s="35"/>
      <c r="DI944" s="35"/>
      <c r="DJ944" s="35"/>
      <c r="DK944" s="35"/>
      <c r="DL944" s="35"/>
      <c r="DM944" s="35"/>
      <c r="DN944" s="35"/>
      <c r="DO944" s="35"/>
      <c r="DP944" s="35"/>
      <c r="DQ944" s="35"/>
      <c r="DR944" s="35"/>
      <c r="DS944" s="35"/>
      <c r="DT944" s="35"/>
      <c r="DU944" s="35"/>
      <c r="DV944" s="35"/>
      <c r="DW944" s="35"/>
      <c r="DX944" s="35"/>
      <c r="DY944" s="35"/>
      <c r="DZ944" s="35"/>
      <c r="EA944" s="35"/>
      <c r="EB944" s="35"/>
      <c r="EC944" s="35"/>
      <c r="ED944" s="35"/>
      <c r="EE944" s="35"/>
      <c r="EF944" s="35"/>
      <c r="EG944" s="35"/>
      <c r="EH944" s="35"/>
      <c r="EI944" s="35"/>
      <c r="EJ944" s="35"/>
      <c r="EK944" s="35"/>
      <c r="EL944" s="35"/>
      <c r="ET944" s="20" t="s">
        <v>1344</v>
      </c>
      <c r="EU944" s="20" t="s">
        <v>1342</v>
      </c>
    </row>
    <row r="945" spans="1:151" ht="12" hidden="1" customHeight="1">
      <c r="A945" s="35"/>
      <c r="B945" s="47"/>
      <c r="C945" s="35"/>
      <c r="D945" s="47"/>
      <c r="E945" s="47"/>
      <c r="F945" s="47"/>
      <c r="G945" s="47"/>
      <c r="H945" s="47"/>
      <c r="I945" s="47"/>
      <c r="J945" s="47"/>
      <c r="K945" s="47"/>
      <c r="L945" s="47"/>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133"/>
      <c r="BJ945" s="133"/>
      <c r="BK945" s="35"/>
      <c r="BL945" s="266"/>
      <c r="BM945" s="35"/>
      <c r="BN945" s="35"/>
      <c r="BO945" s="35"/>
      <c r="BP945" s="35"/>
      <c r="BQ945" s="35"/>
      <c r="BR945" s="35"/>
      <c r="BS945" s="35"/>
      <c r="BT945" s="35"/>
      <c r="BU945" s="35"/>
      <c r="BV945" s="35"/>
      <c r="BW945" s="35"/>
      <c r="BX945" s="35"/>
      <c r="BY945" s="35"/>
      <c r="BZ945" s="287"/>
      <c r="CA945" s="35"/>
      <c r="CB945" s="35"/>
      <c r="CC945" s="35"/>
      <c r="CD945" s="35"/>
      <c r="CE945" s="35"/>
      <c r="CF945" s="35"/>
      <c r="CG945" s="35"/>
      <c r="CH945" s="35"/>
      <c r="CI945" s="35"/>
      <c r="CJ945" s="35"/>
      <c r="CK945" s="35"/>
      <c r="CL945" s="35"/>
      <c r="CM945" s="35"/>
      <c r="CN945" s="35"/>
      <c r="CO945" s="35"/>
      <c r="CP945" s="35"/>
      <c r="CQ945" s="35"/>
      <c r="CR945" s="35"/>
      <c r="CS945" s="35"/>
      <c r="CT945" s="35"/>
      <c r="CU945" s="35"/>
      <c r="CV945" s="35"/>
      <c r="CW945" s="35"/>
      <c r="CX945" s="35"/>
      <c r="CY945" s="35"/>
      <c r="CZ945" s="35"/>
      <c r="DA945" s="3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c r="EC945" s="35"/>
      <c r="ED945" s="35"/>
      <c r="EE945" s="35"/>
      <c r="EF945" s="35"/>
      <c r="EG945" s="35"/>
      <c r="EH945" s="35"/>
      <c r="EI945" s="35"/>
      <c r="EJ945" s="35"/>
      <c r="EK945" s="35"/>
      <c r="EL945" s="35"/>
      <c r="ET945" s="20" t="s">
        <v>1345</v>
      </c>
      <c r="EU945" s="20" t="s">
        <v>1343</v>
      </c>
    </row>
    <row r="946" spans="1:151" ht="12" hidden="1" customHeight="1">
      <c r="A946" s="35"/>
      <c r="B946" s="47"/>
      <c r="C946" s="35"/>
      <c r="D946" s="47"/>
      <c r="E946" s="47"/>
      <c r="F946" s="47"/>
      <c r="G946" s="47"/>
      <c r="H946" s="47"/>
      <c r="I946" s="47"/>
      <c r="J946" s="47"/>
      <c r="K946" s="47"/>
      <c r="L946" s="47"/>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133"/>
      <c r="BJ946" s="133"/>
      <c r="BK946" s="35"/>
      <c r="BL946" s="266"/>
      <c r="BM946" s="35"/>
      <c r="BN946" s="35"/>
      <c r="BO946" s="35"/>
      <c r="BP946" s="35"/>
      <c r="BQ946" s="35"/>
      <c r="BR946" s="35"/>
      <c r="BS946" s="35"/>
      <c r="BT946" s="35"/>
      <c r="BU946" s="35"/>
      <c r="BV946" s="35"/>
      <c r="BW946" s="35"/>
      <c r="BX946" s="35"/>
      <c r="BY946" s="35"/>
      <c r="BZ946" s="287"/>
      <c r="CA946" s="35"/>
      <c r="CB946" s="35"/>
      <c r="CC946" s="35"/>
      <c r="CD946" s="35"/>
      <c r="CE946" s="35"/>
      <c r="CF946" s="35"/>
      <c r="CG946" s="35"/>
      <c r="CH946" s="35"/>
      <c r="CI946" s="35"/>
      <c r="CJ946" s="35"/>
      <c r="CK946" s="35"/>
      <c r="CL946" s="35"/>
      <c r="CM946" s="35"/>
      <c r="CN946" s="35"/>
      <c r="CO946" s="35"/>
      <c r="CP946" s="35"/>
      <c r="CQ946" s="35"/>
      <c r="CR946" s="35"/>
      <c r="CS946" s="35"/>
      <c r="CT946" s="35"/>
      <c r="CU946" s="35"/>
      <c r="CV946" s="35"/>
      <c r="CW946" s="35"/>
      <c r="CX946" s="35"/>
      <c r="CY946" s="35"/>
      <c r="CZ946" s="35"/>
      <c r="DA946" s="3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c r="EC946" s="35"/>
      <c r="ED946" s="35"/>
      <c r="EE946" s="35"/>
      <c r="EF946" s="35"/>
      <c r="EG946" s="35"/>
      <c r="EH946" s="35"/>
      <c r="EI946" s="35"/>
      <c r="EJ946" s="35"/>
      <c r="EK946" s="35"/>
      <c r="EL946" s="35"/>
      <c r="ET946" s="20" t="s">
        <v>1346</v>
      </c>
      <c r="EU946" s="20" t="s">
        <v>1344</v>
      </c>
    </row>
    <row r="947" spans="1:151" ht="12" hidden="1" customHeight="1">
      <c r="A947" s="35"/>
      <c r="B947" s="47"/>
      <c r="C947" s="35"/>
      <c r="D947" s="47"/>
      <c r="E947" s="47"/>
      <c r="F947" s="47"/>
      <c r="G947" s="47"/>
      <c r="H947" s="47"/>
      <c r="I947" s="47"/>
      <c r="J947" s="47"/>
      <c r="K947" s="47"/>
      <c r="L947" s="47"/>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133"/>
      <c r="BJ947" s="133"/>
      <c r="BK947" s="35"/>
      <c r="BL947" s="266"/>
      <c r="BM947" s="35"/>
      <c r="BN947" s="35"/>
      <c r="BO947" s="35"/>
      <c r="BP947" s="35"/>
      <c r="BQ947" s="35"/>
      <c r="BR947" s="35"/>
      <c r="BS947" s="35"/>
      <c r="BT947" s="35"/>
      <c r="BU947" s="35"/>
      <c r="BV947" s="35"/>
      <c r="BW947" s="35"/>
      <c r="BX947" s="35"/>
      <c r="BY947" s="35"/>
      <c r="BZ947" s="287"/>
      <c r="CA947" s="35"/>
      <c r="CB947" s="35"/>
      <c r="CC947" s="35"/>
      <c r="CD947" s="35"/>
      <c r="CE947" s="35"/>
      <c r="CF947" s="35"/>
      <c r="CG947" s="35"/>
      <c r="CH947" s="35"/>
      <c r="CI947" s="35"/>
      <c r="CJ947" s="35"/>
      <c r="CK947" s="35"/>
      <c r="CL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5"/>
      <c r="DT947" s="35"/>
      <c r="DU947" s="35"/>
      <c r="DV947" s="35"/>
      <c r="DW947" s="35"/>
      <c r="DX947" s="35"/>
      <c r="DY947" s="35"/>
      <c r="DZ947" s="35"/>
      <c r="EA947" s="35"/>
      <c r="EB947" s="35"/>
      <c r="EC947" s="35"/>
      <c r="ED947" s="35"/>
      <c r="EE947" s="35"/>
      <c r="EF947" s="35"/>
      <c r="EG947" s="35"/>
      <c r="EH947" s="35"/>
      <c r="EI947" s="35"/>
      <c r="EJ947" s="35"/>
      <c r="EK947" s="35"/>
      <c r="EL947" s="35"/>
      <c r="ET947" s="20" t="s">
        <v>1347</v>
      </c>
      <c r="EU947" s="20" t="s">
        <v>1345</v>
      </c>
    </row>
    <row r="948" spans="1:151" ht="12" hidden="1" customHeight="1">
      <c r="A948" s="35"/>
      <c r="B948" s="47"/>
      <c r="C948" s="35"/>
      <c r="D948" s="47"/>
      <c r="E948" s="47"/>
      <c r="F948" s="47"/>
      <c r="G948" s="47"/>
      <c r="H948" s="47"/>
      <c r="I948" s="47"/>
      <c r="J948" s="47"/>
      <c r="K948" s="47"/>
      <c r="L948" s="47"/>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133"/>
      <c r="BJ948" s="133"/>
      <c r="BK948" s="35"/>
      <c r="BL948" s="266"/>
      <c r="BM948" s="35"/>
      <c r="BN948" s="35"/>
      <c r="BO948" s="35"/>
      <c r="BP948" s="35"/>
      <c r="BQ948" s="35"/>
      <c r="BR948" s="35"/>
      <c r="BS948" s="35"/>
      <c r="BT948" s="35"/>
      <c r="BU948" s="35"/>
      <c r="BV948" s="35"/>
      <c r="BW948" s="35"/>
      <c r="BX948" s="35"/>
      <c r="BY948" s="35"/>
      <c r="BZ948" s="287"/>
      <c r="CA948" s="35"/>
      <c r="CB948" s="35"/>
      <c r="CC948" s="35"/>
      <c r="CD948" s="35"/>
      <c r="CE948" s="35"/>
      <c r="CF948" s="35"/>
      <c r="CG948" s="35"/>
      <c r="CH948" s="35"/>
      <c r="CI948" s="35"/>
      <c r="CJ948" s="35"/>
      <c r="CK948" s="35"/>
      <c r="CL948" s="35"/>
      <c r="CM948" s="35"/>
      <c r="CN948" s="35"/>
      <c r="CO948" s="35"/>
      <c r="CP948" s="35"/>
      <c r="CQ948" s="35"/>
      <c r="CR948" s="35"/>
      <c r="CS948" s="35"/>
      <c r="CT948" s="35"/>
      <c r="CU948" s="35"/>
      <c r="CV948" s="35"/>
      <c r="CW948" s="35"/>
      <c r="CX948" s="35"/>
      <c r="CY948" s="35"/>
      <c r="CZ948" s="35"/>
      <c r="DA948" s="35"/>
      <c r="DB948" s="35"/>
      <c r="DC948" s="35"/>
      <c r="DD948" s="35"/>
      <c r="DE948" s="35"/>
      <c r="DF948" s="35"/>
      <c r="DG948" s="35"/>
      <c r="DH948" s="35"/>
      <c r="DI948" s="35"/>
      <c r="DJ948" s="35"/>
      <c r="DK948" s="35"/>
      <c r="DL948" s="35"/>
      <c r="DM948" s="35"/>
      <c r="DN948" s="35"/>
      <c r="DO948" s="35"/>
      <c r="DP948" s="35"/>
      <c r="DQ948" s="35"/>
      <c r="DR948" s="35"/>
      <c r="DS948" s="35"/>
      <c r="DT948" s="35"/>
      <c r="DU948" s="35"/>
      <c r="DV948" s="35"/>
      <c r="DW948" s="35"/>
      <c r="DX948" s="35"/>
      <c r="DY948" s="35"/>
      <c r="DZ948" s="35"/>
      <c r="EA948" s="35"/>
      <c r="EB948" s="35"/>
      <c r="EC948" s="35"/>
      <c r="ED948" s="35"/>
      <c r="EE948" s="35"/>
      <c r="EF948" s="35"/>
      <c r="EG948" s="35"/>
      <c r="EH948" s="35"/>
      <c r="EI948" s="35"/>
      <c r="EJ948" s="35"/>
      <c r="EK948" s="35"/>
      <c r="EL948" s="35"/>
      <c r="ET948" s="20" t="s">
        <v>1348</v>
      </c>
      <c r="EU948" s="20" t="s">
        <v>1346</v>
      </c>
    </row>
    <row r="949" spans="1:151" ht="12" hidden="1" customHeight="1">
      <c r="A949" s="35"/>
      <c r="B949" s="47"/>
      <c r="C949" s="35"/>
      <c r="D949" s="47"/>
      <c r="E949" s="47"/>
      <c r="F949" s="47"/>
      <c r="G949" s="47"/>
      <c r="H949" s="47"/>
      <c r="I949" s="47"/>
      <c r="J949" s="47"/>
      <c r="K949" s="47"/>
      <c r="L949" s="47"/>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133"/>
      <c r="BJ949" s="133"/>
      <c r="BK949" s="35"/>
      <c r="BL949" s="266"/>
      <c r="BM949" s="35"/>
      <c r="BN949" s="35"/>
      <c r="BO949" s="35"/>
      <c r="BP949" s="35"/>
      <c r="BQ949" s="35"/>
      <c r="BR949" s="35"/>
      <c r="BS949" s="35"/>
      <c r="BT949" s="35"/>
      <c r="BU949" s="35"/>
      <c r="BV949" s="35"/>
      <c r="BW949" s="35"/>
      <c r="BX949" s="35"/>
      <c r="BY949" s="35"/>
      <c r="BZ949" s="287"/>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c r="EC949" s="35"/>
      <c r="ED949" s="35"/>
      <c r="EE949" s="35"/>
      <c r="EF949" s="35"/>
      <c r="EG949" s="35"/>
      <c r="EH949" s="35"/>
      <c r="EI949" s="35"/>
      <c r="EJ949" s="35"/>
      <c r="EK949" s="35"/>
      <c r="EL949" s="35"/>
      <c r="ET949" s="20" t="s">
        <v>1349</v>
      </c>
      <c r="EU949" s="20" t="s">
        <v>1347</v>
      </c>
    </row>
    <row r="950" spans="1:151" ht="12" hidden="1" customHeight="1">
      <c r="A950" s="35"/>
      <c r="B950" s="47"/>
      <c r="C950" s="35"/>
      <c r="D950" s="47"/>
      <c r="E950" s="47"/>
      <c r="F950" s="47"/>
      <c r="G950" s="47"/>
      <c r="H950" s="47"/>
      <c r="I950" s="47"/>
      <c r="J950" s="47"/>
      <c r="K950" s="47"/>
      <c r="L950" s="47"/>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133"/>
      <c r="BJ950" s="133"/>
      <c r="BK950" s="35"/>
      <c r="BL950" s="266"/>
      <c r="BM950" s="35"/>
      <c r="BN950" s="35"/>
      <c r="BO950" s="35"/>
      <c r="BP950" s="35"/>
      <c r="BQ950" s="35"/>
      <c r="BR950" s="35"/>
      <c r="BS950" s="35"/>
      <c r="BT950" s="35"/>
      <c r="BU950" s="35"/>
      <c r="BV950" s="35"/>
      <c r="BW950" s="35"/>
      <c r="BX950" s="35"/>
      <c r="BY950" s="35"/>
      <c r="BZ950" s="287"/>
      <c r="CA950" s="35"/>
      <c r="CB950" s="35"/>
      <c r="CC950" s="35"/>
      <c r="CD950" s="35"/>
      <c r="CE950" s="35"/>
      <c r="CF950" s="35"/>
      <c r="CG950" s="35"/>
      <c r="CH950" s="35"/>
      <c r="CI950" s="35"/>
      <c r="CJ950" s="35"/>
      <c r="CK950" s="35"/>
      <c r="CL950" s="35"/>
      <c r="CM950" s="35"/>
      <c r="CN950" s="35"/>
      <c r="CO950" s="35"/>
      <c r="CP950" s="35"/>
      <c r="CQ950" s="35"/>
      <c r="CR950" s="35"/>
      <c r="CS950" s="35"/>
      <c r="CT950" s="35"/>
      <c r="CU950" s="35"/>
      <c r="CV950" s="35"/>
      <c r="CW950" s="35"/>
      <c r="CX950" s="35"/>
      <c r="CY950" s="35"/>
      <c r="CZ950" s="35"/>
      <c r="DA950" s="3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c r="EC950" s="35"/>
      <c r="ED950" s="35"/>
      <c r="EE950" s="35"/>
      <c r="EF950" s="35"/>
      <c r="EG950" s="35"/>
      <c r="EH950" s="35"/>
      <c r="EI950" s="35"/>
      <c r="EJ950" s="35"/>
      <c r="EK950" s="35"/>
      <c r="EL950" s="35"/>
      <c r="ET950" s="20" t="s">
        <v>1350</v>
      </c>
      <c r="EU950" s="20" t="s">
        <v>1348</v>
      </c>
    </row>
    <row r="951" spans="1:151" ht="12" hidden="1" customHeight="1">
      <c r="A951" s="35"/>
      <c r="B951" s="47"/>
      <c r="C951" s="35"/>
      <c r="D951" s="47"/>
      <c r="E951" s="47"/>
      <c r="F951" s="47"/>
      <c r="G951" s="47"/>
      <c r="H951" s="47"/>
      <c r="I951" s="47"/>
      <c r="J951" s="47"/>
      <c r="K951" s="47"/>
      <c r="L951" s="47"/>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133"/>
      <c r="BJ951" s="133"/>
      <c r="BK951" s="35"/>
      <c r="BL951" s="266"/>
      <c r="BM951" s="35"/>
      <c r="BN951" s="35"/>
      <c r="BO951" s="35"/>
      <c r="BP951" s="35"/>
      <c r="BQ951" s="35"/>
      <c r="BR951" s="35"/>
      <c r="BS951" s="35"/>
      <c r="BT951" s="35"/>
      <c r="BU951" s="35"/>
      <c r="BV951" s="35"/>
      <c r="BW951" s="35"/>
      <c r="BX951" s="35"/>
      <c r="BY951" s="35"/>
      <c r="BZ951" s="287"/>
      <c r="CA951" s="35"/>
      <c r="CB951" s="35"/>
      <c r="CC951" s="35"/>
      <c r="CD951" s="35"/>
      <c r="CE951" s="35"/>
      <c r="CF951" s="35"/>
      <c r="CG951" s="35"/>
      <c r="CH951" s="35"/>
      <c r="CI951" s="35"/>
      <c r="CJ951" s="35"/>
      <c r="CK951" s="35"/>
      <c r="CL951" s="35"/>
      <c r="CM951" s="35"/>
      <c r="CN951" s="35"/>
      <c r="CO951" s="35"/>
      <c r="CP951" s="35"/>
      <c r="CQ951" s="35"/>
      <c r="CR951" s="35"/>
      <c r="CS951" s="35"/>
      <c r="CT951" s="35"/>
      <c r="CU951" s="35"/>
      <c r="CV951" s="35"/>
      <c r="CW951" s="35"/>
      <c r="CX951" s="35"/>
      <c r="CY951" s="35"/>
      <c r="CZ951" s="35"/>
      <c r="DA951" s="35"/>
      <c r="DB951" s="35"/>
      <c r="DC951" s="35"/>
      <c r="DD951" s="35"/>
      <c r="DE951" s="35"/>
      <c r="DF951" s="35"/>
      <c r="DG951" s="35"/>
      <c r="DH951" s="35"/>
      <c r="DI951" s="35"/>
      <c r="DJ951" s="35"/>
      <c r="DK951" s="35"/>
      <c r="DL951" s="35"/>
      <c r="DM951" s="35"/>
      <c r="DN951" s="35"/>
      <c r="DO951" s="35"/>
      <c r="DP951" s="35"/>
      <c r="DQ951" s="35"/>
      <c r="DR951" s="35"/>
      <c r="DS951" s="35"/>
      <c r="DT951" s="35"/>
      <c r="DU951" s="35"/>
      <c r="DV951" s="35"/>
      <c r="DW951" s="35"/>
      <c r="DX951" s="35"/>
      <c r="DY951" s="35"/>
      <c r="DZ951" s="35"/>
      <c r="EA951" s="35"/>
      <c r="EB951" s="35"/>
      <c r="EC951" s="35"/>
      <c r="ED951" s="35"/>
      <c r="EE951" s="35"/>
      <c r="EF951" s="35"/>
      <c r="EG951" s="35"/>
      <c r="EH951" s="35"/>
      <c r="EI951" s="35"/>
      <c r="EJ951" s="35"/>
      <c r="EK951" s="35"/>
      <c r="EL951" s="35"/>
      <c r="ET951" s="20" t="s">
        <v>1351</v>
      </c>
      <c r="EU951" s="20" t="s">
        <v>1349</v>
      </c>
    </row>
    <row r="952" spans="1:151" ht="12" hidden="1" customHeight="1">
      <c r="A952" s="35"/>
      <c r="B952" s="47"/>
      <c r="C952" s="35"/>
      <c r="D952" s="47"/>
      <c r="E952" s="47"/>
      <c r="F952" s="47"/>
      <c r="G952" s="47"/>
      <c r="H952" s="47"/>
      <c r="I952" s="47"/>
      <c r="J952" s="47"/>
      <c r="K952" s="47"/>
      <c r="L952" s="47"/>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133"/>
      <c r="BJ952" s="133"/>
      <c r="BK952" s="35"/>
      <c r="BL952" s="266"/>
      <c r="BM952" s="35"/>
      <c r="BN952" s="35"/>
      <c r="BO952" s="35"/>
      <c r="BP952" s="35"/>
      <c r="BQ952" s="35"/>
      <c r="BR952" s="35"/>
      <c r="BS952" s="35"/>
      <c r="BT952" s="35"/>
      <c r="BU952" s="35"/>
      <c r="BV952" s="35"/>
      <c r="BW952" s="35"/>
      <c r="BX952" s="35"/>
      <c r="BY952" s="35"/>
      <c r="BZ952" s="287"/>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c r="EA952" s="35"/>
      <c r="EB952" s="35"/>
      <c r="EC952" s="35"/>
      <c r="ED952" s="35"/>
      <c r="EE952" s="35"/>
      <c r="EF952" s="35"/>
      <c r="EG952" s="35"/>
      <c r="EH952" s="35"/>
      <c r="EI952" s="35"/>
      <c r="EJ952" s="35"/>
      <c r="EK952" s="35"/>
      <c r="EL952" s="35"/>
      <c r="ET952" s="20" t="s">
        <v>1352</v>
      </c>
      <c r="EU952" s="20" t="s">
        <v>1350</v>
      </c>
    </row>
    <row r="953" spans="1:151" ht="12" hidden="1" customHeight="1">
      <c r="A953" s="35"/>
      <c r="B953" s="47"/>
      <c r="C953" s="35"/>
      <c r="D953" s="47"/>
      <c r="E953" s="47"/>
      <c r="F953" s="47"/>
      <c r="G953" s="47"/>
      <c r="H953" s="47"/>
      <c r="I953" s="47"/>
      <c r="J953" s="47"/>
      <c r="K953" s="47"/>
      <c r="L953" s="47"/>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133"/>
      <c r="BJ953" s="133"/>
      <c r="BK953" s="35"/>
      <c r="BL953" s="266"/>
      <c r="BM953" s="35"/>
      <c r="BN953" s="35"/>
      <c r="BO953" s="35"/>
      <c r="BP953" s="35"/>
      <c r="BQ953" s="35"/>
      <c r="BR953" s="35"/>
      <c r="BS953" s="35"/>
      <c r="BT953" s="35"/>
      <c r="BU953" s="35"/>
      <c r="BV953" s="35"/>
      <c r="BW953" s="35"/>
      <c r="BX953" s="35"/>
      <c r="BY953" s="35"/>
      <c r="BZ953" s="287"/>
      <c r="CA953" s="35"/>
      <c r="CB953" s="35"/>
      <c r="CC953" s="35"/>
      <c r="CD953" s="35"/>
      <c r="CE953" s="35"/>
      <c r="CF953" s="35"/>
      <c r="CG953" s="35"/>
      <c r="CH953" s="35"/>
      <c r="CI953" s="35"/>
      <c r="CJ953" s="35"/>
      <c r="CK953" s="35"/>
      <c r="CL953" s="35"/>
      <c r="CM953" s="35"/>
      <c r="CN953" s="35"/>
      <c r="CO953" s="35"/>
      <c r="CP953" s="35"/>
      <c r="CQ953" s="35"/>
      <c r="CR953" s="35"/>
      <c r="CS953" s="35"/>
      <c r="CT953" s="35"/>
      <c r="CU953" s="35"/>
      <c r="CV953" s="35"/>
      <c r="CW953" s="35"/>
      <c r="CX953" s="35"/>
      <c r="CY953" s="35"/>
      <c r="CZ953" s="35"/>
      <c r="DA953" s="35"/>
      <c r="DB953" s="35"/>
      <c r="DC953" s="35"/>
      <c r="DD953" s="35"/>
      <c r="DE953" s="35"/>
      <c r="DF953" s="35"/>
      <c r="DG953" s="35"/>
      <c r="DH953" s="35"/>
      <c r="DI953" s="35"/>
      <c r="DJ953" s="35"/>
      <c r="DK953" s="35"/>
      <c r="DL953" s="35"/>
      <c r="DM953" s="35"/>
      <c r="DN953" s="35"/>
      <c r="DO953" s="35"/>
      <c r="DP953" s="35"/>
      <c r="DQ953" s="35"/>
      <c r="DR953" s="35"/>
      <c r="DS953" s="35"/>
      <c r="DT953" s="35"/>
      <c r="DU953" s="35"/>
      <c r="DV953" s="35"/>
      <c r="DW953" s="35"/>
      <c r="DX953" s="35"/>
      <c r="DY953" s="35"/>
      <c r="DZ953" s="35"/>
      <c r="EA953" s="35"/>
      <c r="EB953" s="35"/>
      <c r="EC953" s="35"/>
      <c r="ED953" s="35"/>
      <c r="EE953" s="35"/>
      <c r="EF953" s="35"/>
      <c r="EG953" s="35"/>
      <c r="EH953" s="35"/>
      <c r="EI953" s="35"/>
      <c r="EJ953" s="35"/>
      <c r="EK953" s="35"/>
      <c r="EL953" s="35"/>
      <c r="ET953" s="20" t="s">
        <v>1353</v>
      </c>
      <c r="EU953" s="20" t="s">
        <v>1351</v>
      </c>
    </row>
    <row r="954" spans="1:151" ht="12" hidden="1" customHeight="1">
      <c r="A954" s="35"/>
      <c r="B954" s="47"/>
      <c r="C954" s="35"/>
      <c r="D954" s="47"/>
      <c r="E954" s="47"/>
      <c r="F954" s="47"/>
      <c r="G954" s="47"/>
      <c r="H954" s="47"/>
      <c r="I954" s="47"/>
      <c r="J954" s="47"/>
      <c r="K954" s="47"/>
      <c r="L954" s="47"/>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133"/>
      <c r="BJ954" s="133"/>
      <c r="BK954" s="35"/>
      <c r="BL954" s="266"/>
      <c r="BM954" s="35"/>
      <c r="BN954" s="35"/>
      <c r="BO954" s="35"/>
      <c r="BP954" s="35"/>
      <c r="BQ954" s="35"/>
      <c r="BR954" s="35"/>
      <c r="BS954" s="35"/>
      <c r="BT954" s="35"/>
      <c r="BU954" s="35"/>
      <c r="BV954" s="35"/>
      <c r="BW954" s="35"/>
      <c r="BX954" s="35"/>
      <c r="BY954" s="35"/>
      <c r="BZ954" s="287"/>
      <c r="CA954" s="35"/>
      <c r="CB954" s="35"/>
      <c r="CC954" s="35"/>
      <c r="CD954" s="35"/>
      <c r="CE954" s="35"/>
      <c r="CF954" s="35"/>
      <c r="CG954" s="35"/>
      <c r="CH954" s="35"/>
      <c r="CI954" s="35"/>
      <c r="CJ954" s="35"/>
      <c r="CK954" s="35"/>
      <c r="CL954" s="35"/>
      <c r="CM954" s="35"/>
      <c r="CN954" s="35"/>
      <c r="CO954" s="35"/>
      <c r="CP954" s="35"/>
      <c r="CQ954" s="35"/>
      <c r="CR954" s="35"/>
      <c r="CS954" s="35"/>
      <c r="CT954" s="35"/>
      <c r="CU954" s="35"/>
      <c r="CV954" s="35"/>
      <c r="CW954" s="35"/>
      <c r="CX954" s="35"/>
      <c r="CY954" s="35"/>
      <c r="CZ954" s="35"/>
      <c r="DA954" s="35"/>
      <c r="DB954" s="35"/>
      <c r="DC954" s="35"/>
      <c r="DD954" s="35"/>
      <c r="DE954" s="35"/>
      <c r="DF954" s="35"/>
      <c r="DG954" s="35"/>
      <c r="DH954" s="35"/>
      <c r="DI954" s="35"/>
      <c r="DJ954" s="35"/>
      <c r="DK954" s="35"/>
      <c r="DL954" s="35"/>
      <c r="DM954" s="35"/>
      <c r="DN954" s="35"/>
      <c r="DO954" s="35"/>
      <c r="DP954" s="35"/>
      <c r="DQ954" s="35"/>
      <c r="DR954" s="35"/>
      <c r="DS954" s="35"/>
      <c r="DT954" s="35"/>
      <c r="DU954" s="35"/>
      <c r="DV954" s="35"/>
      <c r="DW954" s="35"/>
      <c r="DX954" s="35"/>
      <c r="DY954" s="35"/>
      <c r="DZ954" s="35"/>
      <c r="EA954" s="35"/>
      <c r="EB954" s="35"/>
      <c r="EC954" s="35"/>
      <c r="ED954" s="35"/>
      <c r="EE954" s="35"/>
      <c r="EF954" s="35"/>
      <c r="EG954" s="35"/>
      <c r="EH954" s="35"/>
      <c r="EI954" s="35"/>
      <c r="EJ954" s="35"/>
      <c r="EK954" s="35"/>
      <c r="EL954" s="35"/>
      <c r="ET954" s="20" t="s">
        <v>1354</v>
      </c>
      <c r="EU954" s="20" t="s">
        <v>1352</v>
      </c>
    </row>
    <row r="955" spans="1:151" ht="12" hidden="1" customHeight="1">
      <c r="A955" s="35"/>
      <c r="B955" s="47"/>
      <c r="C955" s="35"/>
      <c r="D955" s="47"/>
      <c r="E955" s="47"/>
      <c r="F955" s="47"/>
      <c r="G955" s="47"/>
      <c r="H955" s="47"/>
      <c r="I955" s="47"/>
      <c r="J955" s="47"/>
      <c r="K955" s="47"/>
      <c r="L955" s="47"/>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133"/>
      <c r="BJ955" s="133"/>
      <c r="BK955" s="35"/>
      <c r="BL955" s="266"/>
      <c r="BM955" s="35"/>
      <c r="BN955" s="35"/>
      <c r="BO955" s="35"/>
      <c r="BP955" s="35"/>
      <c r="BQ955" s="35"/>
      <c r="BR955" s="35"/>
      <c r="BS955" s="35"/>
      <c r="BT955" s="35"/>
      <c r="BU955" s="35"/>
      <c r="BV955" s="35"/>
      <c r="BW955" s="35"/>
      <c r="BX955" s="35"/>
      <c r="BY955" s="35"/>
      <c r="BZ955" s="287"/>
      <c r="CA955" s="35"/>
      <c r="CB955" s="35"/>
      <c r="CC955" s="35"/>
      <c r="CD955" s="35"/>
      <c r="CE955" s="35"/>
      <c r="CF955" s="35"/>
      <c r="CG955" s="35"/>
      <c r="CH955" s="35"/>
      <c r="CI955" s="35"/>
      <c r="CJ955" s="35"/>
      <c r="CK955" s="35"/>
      <c r="CL955" s="35"/>
      <c r="CM955" s="35"/>
      <c r="CN955" s="35"/>
      <c r="CO955" s="35"/>
      <c r="CP955" s="35"/>
      <c r="CQ955" s="35"/>
      <c r="CR955" s="35"/>
      <c r="CS955" s="35"/>
      <c r="CT955" s="35"/>
      <c r="CU955" s="35"/>
      <c r="CV955" s="35"/>
      <c r="CW955" s="35"/>
      <c r="CX955" s="35"/>
      <c r="CY955" s="35"/>
      <c r="CZ955" s="35"/>
      <c r="DA955" s="35"/>
      <c r="DB955" s="35"/>
      <c r="DC955" s="35"/>
      <c r="DD955" s="35"/>
      <c r="DE955" s="35"/>
      <c r="DF955" s="35"/>
      <c r="DG955" s="35"/>
      <c r="DH955" s="35"/>
      <c r="DI955" s="35"/>
      <c r="DJ955" s="35"/>
      <c r="DK955" s="35"/>
      <c r="DL955" s="35"/>
      <c r="DM955" s="35"/>
      <c r="DN955" s="35"/>
      <c r="DO955" s="35"/>
      <c r="DP955" s="35"/>
      <c r="DQ955" s="35"/>
      <c r="DR955" s="35"/>
      <c r="DS955" s="35"/>
      <c r="DT955" s="35"/>
      <c r="DU955" s="35"/>
      <c r="DV955" s="35"/>
      <c r="DW955" s="35"/>
      <c r="DX955" s="35"/>
      <c r="DY955" s="35"/>
      <c r="DZ955" s="35"/>
      <c r="EA955" s="35"/>
      <c r="EB955" s="35"/>
      <c r="EC955" s="35"/>
      <c r="ED955" s="35"/>
      <c r="EE955" s="35"/>
      <c r="EF955" s="35"/>
      <c r="EG955" s="35"/>
      <c r="EH955" s="35"/>
      <c r="EI955" s="35"/>
      <c r="EJ955" s="35"/>
      <c r="EK955" s="35"/>
      <c r="EL955" s="35"/>
      <c r="ET955" s="20" t="s">
        <v>1355</v>
      </c>
      <c r="EU955" s="20" t="s">
        <v>1353</v>
      </c>
    </row>
    <row r="956" spans="1:151" ht="12" hidden="1" customHeight="1">
      <c r="A956" s="35"/>
      <c r="B956" s="47"/>
      <c r="C956" s="35"/>
      <c r="D956" s="47"/>
      <c r="E956" s="47"/>
      <c r="F956" s="47"/>
      <c r="G956" s="47"/>
      <c r="H956" s="47"/>
      <c r="I956" s="47"/>
      <c r="J956" s="47"/>
      <c r="K956" s="47"/>
      <c r="L956" s="47"/>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133"/>
      <c r="BJ956" s="133"/>
      <c r="BK956" s="35"/>
      <c r="BL956" s="266"/>
      <c r="BM956" s="35"/>
      <c r="BN956" s="35"/>
      <c r="BO956" s="35"/>
      <c r="BP956" s="35"/>
      <c r="BQ956" s="35"/>
      <c r="BR956" s="35"/>
      <c r="BS956" s="35"/>
      <c r="BT956" s="35"/>
      <c r="BU956" s="35"/>
      <c r="BV956" s="35"/>
      <c r="BW956" s="35"/>
      <c r="BX956" s="35"/>
      <c r="BY956" s="35"/>
      <c r="BZ956" s="287"/>
      <c r="CA956" s="35"/>
      <c r="CB956" s="35"/>
      <c r="CC956" s="35"/>
      <c r="CD956" s="35"/>
      <c r="CE956" s="35"/>
      <c r="CF956" s="35"/>
      <c r="CG956" s="35"/>
      <c r="CH956" s="35"/>
      <c r="CI956" s="35"/>
      <c r="CJ956" s="35"/>
      <c r="CK956" s="35"/>
      <c r="CL956" s="35"/>
      <c r="CM956" s="35"/>
      <c r="CN956" s="35"/>
      <c r="CO956" s="35"/>
      <c r="CP956" s="35"/>
      <c r="CQ956" s="35"/>
      <c r="CR956" s="35"/>
      <c r="CS956" s="35"/>
      <c r="CT956" s="35"/>
      <c r="CU956" s="35"/>
      <c r="CV956" s="35"/>
      <c r="CW956" s="35"/>
      <c r="CX956" s="35"/>
      <c r="CY956" s="35"/>
      <c r="CZ956" s="35"/>
      <c r="DA956" s="35"/>
      <c r="DB956" s="35"/>
      <c r="DC956" s="35"/>
      <c r="DD956" s="35"/>
      <c r="DE956" s="35"/>
      <c r="DF956" s="35"/>
      <c r="DG956" s="35"/>
      <c r="DH956" s="35"/>
      <c r="DI956" s="35"/>
      <c r="DJ956" s="35"/>
      <c r="DK956" s="35"/>
      <c r="DL956" s="35"/>
      <c r="DM956" s="35"/>
      <c r="DN956" s="35"/>
      <c r="DO956" s="35"/>
      <c r="DP956" s="35"/>
      <c r="DQ956" s="35"/>
      <c r="DR956" s="35"/>
      <c r="DS956" s="35"/>
      <c r="DT956" s="35"/>
      <c r="DU956" s="35"/>
      <c r="DV956" s="35"/>
      <c r="DW956" s="35"/>
      <c r="DX956" s="35"/>
      <c r="DY956" s="35"/>
      <c r="DZ956" s="35"/>
      <c r="EA956" s="35"/>
      <c r="EB956" s="35"/>
      <c r="EC956" s="35"/>
      <c r="ED956" s="35"/>
      <c r="EE956" s="35"/>
      <c r="EF956" s="35"/>
      <c r="EG956" s="35"/>
      <c r="EH956" s="35"/>
      <c r="EI956" s="35"/>
      <c r="EJ956" s="35"/>
      <c r="EK956" s="35"/>
      <c r="EL956" s="35"/>
      <c r="ET956" s="20" t="s">
        <v>1356</v>
      </c>
      <c r="EU956" s="20" t="s">
        <v>1354</v>
      </c>
    </row>
    <row r="957" spans="1:151" ht="12" hidden="1" customHeight="1">
      <c r="A957" s="35"/>
      <c r="B957" s="47"/>
      <c r="C957" s="35"/>
      <c r="D957" s="47"/>
      <c r="E957" s="47"/>
      <c r="F957" s="47"/>
      <c r="G957" s="47"/>
      <c r="H957" s="47"/>
      <c r="I957" s="47"/>
      <c r="J957" s="47"/>
      <c r="K957" s="47"/>
      <c r="L957" s="47"/>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133"/>
      <c r="BJ957" s="133"/>
      <c r="BK957" s="35"/>
      <c r="BL957" s="266"/>
      <c r="BM957" s="35"/>
      <c r="BN957" s="35"/>
      <c r="BO957" s="35"/>
      <c r="BP957" s="35"/>
      <c r="BQ957" s="35"/>
      <c r="BR957" s="35"/>
      <c r="BS957" s="35"/>
      <c r="BT957" s="35"/>
      <c r="BU957" s="35"/>
      <c r="BV957" s="35"/>
      <c r="BW957" s="35"/>
      <c r="BX957" s="35"/>
      <c r="BY957" s="35"/>
      <c r="BZ957" s="287"/>
      <c r="CA957" s="35"/>
      <c r="CB957" s="35"/>
      <c r="CC957" s="35"/>
      <c r="CD957" s="35"/>
      <c r="CE957" s="35"/>
      <c r="CF957" s="35"/>
      <c r="CG957" s="35"/>
      <c r="CH957" s="35"/>
      <c r="CI957" s="35"/>
      <c r="CJ957" s="35"/>
      <c r="CK957" s="35"/>
      <c r="CL957" s="35"/>
      <c r="CM957" s="35"/>
      <c r="CN957" s="35"/>
      <c r="CO957" s="35"/>
      <c r="CP957" s="35"/>
      <c r="CQ957" s="35"/>
      <c r="CR957" s="35"/>
      <c r="CS957" s="35"/>
      <c r="CT957" s="35"/>
      <c r="CU957" s="35"/>
      <c r="CV957" s="35"/>
      <c r="CW957" s="35"/>
      <c r="CX957" s="35"/>
      <c r="CY957" s="35"/>
      <c r="CZ957" s="35"/>
      <c r="DA957" s="35"/>
      <c r="DB957" s="35"/>
      <c r="DC957" s="35"/>
      <c r="DD957" s="35"/>
      <c r="DE957" s="35"/>
      <c r="DF957" s="35"/>
      <c r="DG957" s="35"/>
      <c r="DH957" s="35"/>
      <c r="DI957" s="35"/>
      <c r="DJ957" s="35"/>
      <c r="DK957" s="35"/>
      <c r="DL957" s="35"/>
      <c r="DM957" s="35"/>
      <c r="DN957" s="35"/>
      <c r="DO957" s="35"/>
      <c r="DP957" s="35"/>
      <c r="DQ957" s="35"/>
      <c r="DR957" s="35"/>
      <c r="DS957" s="35"/>
      <c r="DT957" s="35"/>
      <c r="DU957" s="35"/>
      <c r="DV957" s="35"/>
      <c r="DW957" s="35"/>
      <c r="DX957" s="35"/>
      <c r="DY957" s="35"/>
      <c r="DZ957" s="35"/>
      <c r="EA957" s="35"/>
      <c r="EB957" s="35"/>
      <c r="EC957" s="35"/>
      <c r="ED957" s="35"/>
      <c r="EE957" s="35"/>
      <c r="EF957" s="35"/>
      <c r="EG957" s="35"/>
      <c r="EH957" s="35"/>
      <c r="EI957" s="35"/>
      <c r="EJ957" s="35"/>
      <c r="EK957" s="35"/>
      <c r="EL957" s="35"/>
      <c r="ET957" s="20" t="s">
        <v>1357</v>
      </c>
      <c r="EU957" s="20" t="s">
        <v>1355</v>
      </c>
    </row>
    <row r="958" spans="1:151" ht="12" hidden="1" customHeight="1">
      <c r="A958" s="35"/>
      <c r="B958" s="47"/>
      <c r="C958" s="35"/>
      <c r="D958" s="47"/>
      <c r="E958" s="47"/>
      <c r="F958" s="47"/>
      <c r="G958" s="47"/>
      <c r="H958" s="47"/>
      <c r="I958" s="47"/>
      <c r="J958" s="47"/>
      <c r="K958" s="47"/>
      <c r="L958" s="47"/>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133"/>
      <c r="BJ958" s="133"/>
      <c r="BK958" s="35"/>
      <c r="BL958" s="266"/>
      <c r="BM958" s="35"/>
      <c r="BN958" s="35"/>
      <c r="BO958" s="35"/>
      <c r="BP958" s="35"/>
      <c r="BQ958" s="35"/>
      <c r="BR958" s="35"/>
      <c r="BS958" s="35"/>
      <c r="BT958" s="35"/>
      <c r="BU958" s="35"/>
      <c r="BV958" s="35"/>
      <c r="BW958" s="35"/>
      <c r="BX958" s="35"/>
      <c r="BY958" s="35"/>
      <c r="BZ958" s="287"/>
      <c r="CA958" s="35"/>
      <c r="CB958" s="35"/>
      <c r="CC958" s="35"/>
      <c r="CD958" s="35"/>
      <c r="CE958" s="35"/>
      <c r="CF958" s="35"/>
      <c r="CG958" s="35"/>
      <c r="CH958" s="35"/>
      <c r="CI958" s="35"/>
      <c r="CJ958" s="35"/>
      <c r="CK958" s="35"/>
      <c r="CL958" s="35"/>
      <c r="CM958" s="35"/>
      <c r="CN958" s="35"/>
      <c r="CO958" s="35"/>
      <c r="CP958" s="35"/>
      <c r="CQ958" s="35"/>
      <c r="CR958" s="35"/>
      <c r="CS958" s="35"/>
      <c r="CT958" s="35"/>
      <c r="CU958" s="35"/>
      <c r="CV958" s="35"/>
      <c r="CW958" s="35"/>
      <c r="CX958" s="35"/>
      <c r="CY958" s="35"/>
      <c r="CZ958" s="35"/>
      <c r="DA958" s="35"/>
      <c r="DB958" s="35"/>
      <c r="DC958" s="35"/>
      <c r="DD958" s="35"/>
      <c r="DE958" s="35"/>
      <c r="DF958" s="35"/>
      <c r="DG958" s="35"/>
      <c r="DH958" s="35"/>
      <c r="DI958" s="35"/>
      <c r="DJ958" s="35"/>
      <c r="DK958" s="35"/>
      <c r="DL958" s="35"/>
      <c r="DM958" s="35"/>
      <c r="DN958" s="35"/>
      <c r="DO958" s="35"/>
      <c r="DP958" s="35"/>
      <c r="DQ958" s="35"/>
      <c r="DR958" s="35"/>
      <c r="DS958" s="35"/>
      <c r="DT958" s="35"/>
      <c r="DU958" s="35"/>
      <c r="DV958" s="35"/>
      <c r="DW958" s="35"/>
      <c r="DX958" s="35"/>
      <c r="DY958" s="35"/>
      <c r="DZ958" s="35"/>
      <c r="EA958" s="35"/>
      <c r="EB958" s="35"/>
      <c r="EC958" s="35"/>
      <c r="ED958" s="35"/>
      <c r="EE958" s="35"/>
      <c r="EF958" s="35"/>
      <c r="EG958" s="35"/>
      <c r="EH958" s="35"/>
      <c r="EI958" s="35"/>
      <c r="EJ958" s="35"/>
      <c r="EK958" s="35"/>
      <c r="EL958" s="35"/>
      <c r="ET958" s="20" t="s">
        <v>1358</v>
      </c>
      <c r="EU958" s="20" t="s">
        <v>1356</v>
      </c>
    </row>
    <row r="959" spans="1:151" ht="12" hidden="1" customHeight="1">
      <c r="A959" s="35"/>
      <c r="B959" s="47"/>
      <c r="C959" s="35"/>
      <c r="D959" s="47"/>
      <c r="E959" s="47"/>
      <c r="F959" s="47"/>
      <c r="G959" s="47"/>
      <c r="H959" s="47"/>
      <c r="I959" s="47"/>
      <c r="J959" s="47"/>
      <c r="K959" s="47"/>
      <c r="L959" s="47"/>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133"/>
      <c r="BJ959" s="133"/>
      <c r="BK959" s="35"/>
      <c r="BL959" s="266"/>
      <c r="BM959" s="35"/>
      <c r="BN959" s="35"/>
      <c r="BO959" s="35"/>
      <c r="BP959" s="35"/>
      <c r="BQ959" s="35"/>
      <c r="BR959" s="35"/>
      <c r="BS959" s="35"/>
      <c r="BT959" s="35"/>
      <c r="BU959" s="35"/>
      <c r="BV959" s="35"/>
      <c r="BW959" s="35"/>
      <c r="BX959" s="35"/>
      <c r="BY959" s="35"/>
      <c r="BZ959" s="287"/>
      <c r="CA959" s="35"/>
      <c r="CB959" s="35"/>
      <c r="CC959" s="35"/>
      <c r="CD959" s="35"/>
      <c r="CE959" s="35"/>
      <c r="CF959" s="35"/>
      <c r="CG959" s="35"/>
      <c r="CH959" s="35"/>
      <c r="CI959" s="35"/>
      <c r="CJ959" s="35"/>
      <c r="CK959" s="35"/>
      <c r="CL959" s="35"/>
      <c r="CM959" s="35"/>
      <c r="CN959" s="35"/>
      <c r="CO959" s="35"/>
      <c r="CP959" s="35"/>
      <c r="CQ959" s="35"/>
      <c r="CR959" s="35"/>
      <c r="CS959" s="35"/>
      <c r="CT959" s="35"/>
      <c r="CU959" s="35"/>
      <c r="CV959" s="35"/>
      <c r="CW959" s="35"/>
      <c r="CX959" s="35"/>
      <c r="CY959" s="35"/>
      <c r="CZ959" s="35"/>
      <c r="DA959" s="35"/>
      <c r="DB959" s="35"/>
      <c r="DC959" s="35"/>
      <c r="DD959" s="35"/>
      <c r="DE959" s="35"/>
      <c r="DF959" s="35"/>
      <c r="DG959" s="35"/>
      <c r="DH959" s="35"/>
      <c r="DI959" s="35"/>
      <c r="DJ959" s="35"/>
      <c r="DK959" s="35"/>
      <c r="DL959" s="35"/>
      <c r="DM959" s="35"/>
      <c r="DN959" s="35"/>
      <c r="DO959" s="35"/>
      <c r="DP959" s="35"/>
      <c r="DQ959" s="35"/>
      <c r="DR959" s="35"/>
      <c r="DS959" s="35"/>
      <c r="DT959" s="35"/>
      <c r="DU959" s="35"/>
      <c r="DV959" s="35"/>
      <c r="DW959" s="35"/>
      <c r="DX959" s="35"/>
      <c r="DY959" s="35"/>
      <c r="DZ959" s="35"/>
      <c r="EA959" s="35"/>
      <c r="EB959" s="35"/>
      <c r="EC959" s="35"/>
      <c r="ED959" s="35"/>
      <c r="EE959" s="35"/>
      <c r="EF959" s="35"/>
      <c r="EG959" s="35"/>
      <c r="EH959" s="35"/>
      <c r="EI959" s="35"/>
      <c r="EJ959" s="35"/>
      <c r="EK959" s="35"/>
      <c r="EL959" s="35"/>
      <c r="ET959" s="20" t="s">
        <v>1359</v>
      </c>
      <c r="EU959" s="20" t="s">
        <v>1357</v>
      </c>
    </row>
    <row r="960" spans="1:151" ht="12" hidden="1" customHeight="1">
      <c r="A960" s="35"/>
      <c r="B960" s="47"/>
      <c r="C960" s="35"/>
      <c r="D960" s="47"/>
      <c r="E960" s="47"/>
      <c r="F960" s="47"/>
      <c r="G960" s="47"/>
      <c r="H960" s="47"/>
      <c r="I960" s="47"/>
      <c r="J960" s="47"/>
      <c r="K960" s="47"/>
      <c r="L960" s="47"/>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133"/>
      <c r="BJ960" s="133"/>
      <c r="BK960" s="35"/>
      <c r="BL960" s="266"/>
      <c r="BM960" s="35"/>
      <c r="BN960" s="35"/>
      <c r="BO960" s="35"/>
      <c r="BP960" s="35"/>
      <c r="BQ960" s="35"/>
      <c r="BR960" s="35"/>
      <c r="BS960" s="35"/>
      <c r="BT960" s="35"/>
      <c r="BU960" s="35"/>
      <c r="BV960" s="35"/>
      <c r="BW960" s="35"/>
      <c r="BX960" s="35"/>
      <c r="BY960" s="35"/>
      <c r="BZ960" s="287"/>
      <c r="CA960" s="35"/>
      <c r="CB960" s="35"/>
      <c r="CC960" s="35"/>
      <c r="CD960" s="35"/>
      <c r="CE960" s="35"/>
      <c r="CF960" s="35"/>
      <c r="CG960" s="35"/>
      <c r="CH960" s="35"/>
      <c r="CI960" s="35"/>
      <c r="CJ960" s="35"/>
      <c r="CK960" s="35"/>
      <c r="CL960" s="35"/>
      <c r="CM960" s="35"/>
      <c r="CN960" s="35"/>
      <c r="CO960" s="35"/>
      <c r="CP960" s="35"/>
      <c r="CQ960" s="35"/>
      <c r="CR960" s="35"/>
      <c r="CS960" s="35"/>
      <c r="CT960" s="35"/>
      <c r="CU960" s="35"/>
      <c r="CV960" s="35"/>
      <c r="CW960" s="35"/>
      <c r="CX960" s="35"/>
      <c r="CY960" s="35"/>
      <c r="CZ960" s="35"/>
      <c r="DA960" s="35"/>
      <c r="DB960" s="35"/>
      <c r="DC960" s="35"/>
      <c r="DD960" s="35"/>
      <c r="DE960" s="35"/>
      <c r="DF960" s="35"/>
      <c r="DG960" s="35"/>
      <c r="DH960" s="35"/>
      <c r="DI960" s="35"/>
      <c r="DJ960" s="35"/>
      <c r="DK960" s="35"/>
      <c r="DL960" s="35"/>
      <c r="DM960" s="35"/>
      <c r="DN960" s="35"/>
      <c r="DO960" s="35"/>
      <c r="DP960" s="35"/>
      <c r="DQ960" s="35"/>
      <c r="DR960" s="35"/>
      <c r="DS960" s="35"/>
      <c r="DT960" s="35"/>
      <c r="DU960" s="35"/>
      <c r="DV960" s="35"/>
      <c r="DW960" s="35"/>
      <c r="DX960" s="35"/>
      <c r="DY960" s="35"/>
      <c r="DZ960" s="35"/>
      <c r="EA960" s="35"/>
      <c r="EB960" s="35"/>
      <c r="EC960" s="35"/>
      <c r="ED960" s="35"/>
      <c r="EE960" s="35"/>
      <c r="EF960" s="35"/>
      <c r="EG960" s="35"/>
      <c r="EH960" s="35"/>
      <c r="EI960" s="35"/>
      <c r="EJ960" s="35"/>
      <c r="EK960" s="35"/>
      <c r="EL960" s="35"/>
      <c r="ET960" s="20" t="s">
        <v>1360</v>
      </c>
      <c r="EU960" s="20" t="s">
        <v>1358</v>
      </c>
    </row>
    <row r="961" spans="1:151" ht="12" hidden="1" customHeight="1">
      <c r="A961" s="35"/>
      <c r="B961" s="47"/>
      <c r="C961" s="35"/>
      <c r="D961" s="47"/>
      <c r="E961" s="47"/>
      <c r="F961" s="47"/>
      <c r="G961" s="47"/>
      <c r="H961" s="47"/>
      <c r="I961" s="47"/>
      <c r="J961" s="47"/>
      <c r="K961" s="47"/>
      <c r="L961" s="47"/>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133"/>
      <c r="BJ961" s="133"/>
      <c r="BK961" s="35"/>
      <c r="BL961" s="266"/>
      <c r="BM961" s="35"/>
      <c r="BN961" s="35"/>
      <c r="BO961" s="35"/>
      <c r="BP961" s="35"/>
      <c r="BQ961" s="35"/>
      <c r="BR961" s="35"/>
      <c r="BS961" s="35"/>
      <c r="BT961" s="35"/>
      <c r="BU961" s="35"/>
      <c r="BV961" s="35"/>
      <c r="BW961" s="35"/>
      <c r="BX961" s="35"/>
      <c r="BY961" s="35"/>
      <c r="BZ961" s="287"/>
      <c r="CA961" s="35"/>
      <c r="CB961" s="35"/>
      <c r="CC961" s="35"/>
      <c r="CD961" s="35"/>
      <c r="CE961" s="35"/>
      <c r="CF961" s="35"/>
      <c r="CG961" s="35"/>
      <c r="CH961" s="35"/>
      <c r="CI961" s="35"/>
      <c r="CJ961" s="35"/>
      <c r="CK961" s="35"/>
      <c r="CL961" s="35"/>
      <c r="CM961" s="35"/>
      <c r="CN961" s="35"/>
      <c r="CO961" s="35"/>
      <c r="CP961" s="35"/>
      <c r="CQ961" s="35"/>
      <c r="CR961" s="35"/>
      <c r="CS961" s="35"/>
      <c r="CT961" s="35"/>
      <c r="CU961" s="35"/>
      <c r="CV961" s="35"/>
      <c r="CW961" s="35"/>
      <c r="CX961" s="35"/>
      <c r="CY961" s="35"/>
      <c r="CZ961" s="35"/>
      <c r="DA961" s="35"/>
      <c r="DB961" s="35"/>
      <c r="DC961" s="35"/>
      <c r="DD961" s="35"/>
      <c r="DE961" s="35"/>
      <c r="DF961" s="35"/>
      <c r="DG961" s="35"/>
      <c r="DH961" s="35"/>
      <c r="DI961" s="35"/>
      <c r="DJ961" s="35"/>
      <c r="DK961" s="35"/>
      <c r="DL961" s="35"/>
      <c r="DM961" s="35"/>
      <c r="DN961" s="35"/>
      <c r="DO961" s="35"/>
      <c r="DP961" s="35"/>
      <c r="DQ961" s="35"/>
      <c r="DR961" s="35"/>
      <c r="DS961" s="35"/>
      <c r="DT961" s="35"/>
      <c r="DU961" s="35"/>
      <c r="DV961" s="35"/>
      <c r="DW961" s="35"/>
      <c r="DX961" s="35"/>
      <c r="DY961" s="35"/>
      <c r="DZ961" s="35"/>
      <c r="EA961" s="35"/>
      <c r="EB961" s="35"/>
      <c r="EC961" s="35"/>
      <c r="ED961" s="35"/>
      <c r="EE961" s="35"/>
      <c r="EF961" s="35"/>
      <c r="EG961" s="35"/>
      <c r="EH961" s="35"/>
      <c r="EI961" s="35"/>
      <c r="EJ961" s="35"/>
      <c r="EK961" s="35"/>
      <c r="EL961" s="35"/>
      <c r="ET961" s="20" t="s">
        <v>1361</v>
      </c>
      <c r="EU961" s="20" t="s">
        <v>1359</v>
      </c>
    </row>
    <row r="962" spans="1:151" ht="12" hidden="1" customHeight="1">
      <c r="A962" s="35"/>
      <c r="B962" s="47"/>
      <c r="C962" s="35"/>
      <c r="D962" s="47"/>
      <c r="E962" s="47"/>
      <c r="F962" s="47"/>
      <c r="G962" s="47"/>
      <c r="H962" s="47"/>
      <c r="I962" s="47"/>
      <c r="J962" s="47"/>
      <c r="K962" s="47"/>
      <c r="L962" s="47"/>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133"/>
      <c r="BJ962" s="133"/>
      <c r="BK962" s="35"/>
      <c r="BL962" s="266"/>
      <c r="BM962" s="35"/>
      <c r="BN962" s="35"/>
      <c r="BO962" s="35"/>
      <c r="BP962" s="35"/>
      <c r="BQ962" s="35"/>
      <c r="BR962" s="35"/>
      <c r="BS962" s="35"/>
      <c r="BT962" s="35"/>
      <c r="BU962" s="35"/>
      <c r="BV962" s="35"/>
      <c r="BW962" s="35"/>
      <c r="BX962" s="35"/>
      <c r="BY962" s="35"/>
      <c r="BZ962" s="287"/>
      <c r="CA962" s="35"/>
      <c r="CB962" s="35"/>
      <c r="CC962" s="35"/>
      <c r="CD962" s="35"/>
      <c r="CE962" s="35"/>
      <c r="CF962" s="35"/>
      <c r="CG962" s="35"/>
      <c r="CH962" s="35"/>
      <c r="CI962" s="35"/>
      <c r="CJ962" s="35"/>
      <c r="CK962" s="35"/>
      <c r="CL962" s="35"/>
      <c r="CM962" s="35"/>
      <c r="CN962" s="35"/>
      <c r="CO962" s="35"/>
      <c r="CP962" s="35"/>
      <c r="CQ962" s="35"/>
      <c r="CR962" s="35"/>
      <c r="CS962" s="35"/>
      <c r="CT962" s="35"/>
      <c r="CU962" s="35"/>
      <c r="CV962" s="35"/>
      <c r="CW962" s="35"/>
      <c r="CX962" s="35"/>
      <c r="CY962" s="35"/>
      <c r="CZ962" s="35"/>
      <c r="DA962" s="35"/>
      <c r="DB962" s="35"/>
      <c r="DC962" s="35"/>
      <c r="DD962" s="35"/>
      <c r="DE962" s="35"/>
      <c r="DF962" s="35"/>
      <c r="DG962" s="35"/>
      <c r="DH962" s="35"/>
      <c r="DI962" s="35"/>
      <c r="DJ962" s="35"/>
      <c r="DK962" s="35"/>
      <c r="DL962" s="35"/>
      <c r="DM962" s="35"/>
      <c r="DN962" s="35"/>
      <c r="DO962" s="35"/>
      <c r="DP962" s="35"/>
      <c r="DQ962" s="35"/>
      <c r="DR962" s="35"/>
      <c r="DS962" s="35"/>
      <c r="DT962" s="35"/>
      <c r="DU962" s="35"/>
      <c r="DV962" s="35"/>
      <c r="DW962" s="35"/>
      <c r="DX962" s="35"/>
      <c r="DY962" s="35"/>
      <c r="DZ962" s="35"/>
      <c r="EA962" s="35"/>
      <c r="EB962" s="35"/>
      <c r="EC962" s="35"/>
      <c r="ED962" s="35"/>
      <c r="EE962" s="35"/>
      <c r="EF962" s="35"/>
      <c r="EG962" s="35"/>
      <c r="EH962" s="35"/>
      <c r="EI962" s="35"/>
      <c r="EJ962" s="35"/>
      <c r="EK962" s="35"/>
      <c r="EL962" s="35"/>
      <c r="ET962" s="20" t="s">
        <v>1362</v>
      </c>
      <c r="EU962" s="20" t="s">
        <v>1360</v>
      </c>
    </row>
    <row r="963" spans="1:151" ht="12" hidden="1" customHeight="1">
      <c r="A963" s="35"/>
      <c r="B963" s="47"/>
      <c r="C963" s="35"/>
      <c r="D963" s="47"/>
      <c r="E963" s="47"/>
      <c r="F963" s="47"/>
      <c r="G963" s="47"/>
      <c r="H963" s="47"/>
      <c r="I963" s="47"/>
      <c r="J963" s="47"/>
      <c r="K963" s="47"/>
      <c r="L963" s="47"/>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133"/>
      <c r="BJ963" s="133"/>
      <c r="BK963" s="35"/>
      <c r="BL963" s="266"/>
      <c r="BM963" s="35"/>
      <c r="BN963" s="35"/>
      <c r="BO963" s="35"/>
      <c r="BP963" s="35"/>
      <c r="BQ963" s="35"/>
      <c r="BR963" s="35"/>
      <c r="BS963" s="35"/>
      <c r="BT963" s="35"/>
      <c r="BU963" s="35"/>
      <c r="BV963" s="35"/>
      <c r="BW963" s="35"/>
      <c r="BX963" s="35"/>
      <c r="BY963" s="35"/>
      <c r="BZ963" s="287"/>
      <c r="CA963" s="35"/>
      <c r="CB963" s="35"/>
      <c r="CC963" s="35"/>
      <c r="CD963" s="35"/>
      <c r="CE963" s="35"/>
      <c r="CF963" s="35"/>
      <c r="CG963" s="35"/>
      <c r="CH963" s="35"/>
      <c r="CI963" s="35"/>
      <c r="CJ963" s="35"/>
      <c r="CK963" s="35"/>
      <c r="CL963" s="35"/>
      <c r="CM963" s="35"/>
      <c r="CN963" s="35"/>
      <c r="CO963" s="35"/>
      <c r="CP963" s="35"/>
      <c r="CQ963" s="35"/>
      <c r="CR963" s="35"/>
      <c r="CS963" s="35"/>
      <c r="CT963" s="35"/>
      <c r="CU963" s="35"/>
      <c r="CV963" s="35"/>
      <c r="CW963" s="35"/>
      <c r="CX963" s="35"/>
      <c r="CY963" s="35"/>
      <c r="CZ963" s="35"/>
      <c r="DA963" s="35"/>
      <c r="DB963" s="35"/>
      <c r="DC963" s="35"/>
      <c r="DD963" s="35"/>
      <c r="DE963" s="35"/>
      <c r="DF963" s="35"/>
      <c r="DG963" s="35"/>
      <c r="DH963" s="35"/>
      <c r="DI963" s="35"/>
      <c r="DJ963" s="35"/>
      <c r="DK963" s="35"/>
      <c r="DL963" s="35"/>
      <c r="DM963" s="35"/>
      <c r="DN963" s="35"/>
      <c r="DO963" s="35"/>
      <c r="DP963" s="35"/>
      <c r="DQ963" s="35"/>
      <c r="DR963" s="35"/>
      <c r="DS963" s="35"/>
      <c r="DT963" s="35"/>
      <c r="DU963" s="35"/>
      <c r="DV963" s="35"/>
      <c r="DW963" s="35"/>
      <c r="DX963" s="35"/>
      <c r="DY963" s="35"/>
      <c r="DZ963" s="35"/>
      <c r="EA963" s="35"/>
      <c r="EB963" s="35"/>
      <c r="EC963" s="35"/>
      <c r="ED963" s="35"/>
      <c r="EE963" s="35"/>
      <c r="EF963" s="35"/>
      <c r="EG963" s="35"/>
      <c r="EH963" s="35"/>
      <c r="EI963" s="35"/>
      <c r="EJ963" s="35"/>
      <c r="EK963" s="35"/>
      <c r="EL963" s="35"/>
      <c r="ET963" s="20" t="s">
        <v>1363</v>
      </c>
      <c r="EU963" s="20" t="s">
        <v>1361</v>
      </c>
    </row>
    <row r="964" spans="1:151" ht="12" hidden="1" customHeight="1">
      <c r="A964" s="35"/>
      <c r="B964" s="47"/>
      <c r="C964" s="35"/>
      <c r="D964" s="47"/>
      <c r="E964" s="47"/>
      <c r="F964" s="47"/>
      <c r="G964" s="47"/>
      <c r="H964" s="47"/>
      <c r="I964" s="47"/>
      <c r="J964" s="47"/>
      <c r="K964" s="47"/>
      <c r="L964" s="47"/>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133"/>
      <c r="BJ964" s="133"/>
      <c r="BK964" s="35"/>
      <c r="BL964" s="266"/>
      <c r="BM964" s="35"/>
      <c r="BN964" s="35"/>
      <c r="BO964" s="35"/>
      <c r="BP964" s="35"/>
      <c r="BQ964" s="35"/>
      <c r="BR964" s="35"/>
      <c r="BS964" s="35"/>
      <c r="BT964" s="35"/>
      <c r="BU964" s="35"/>
      <c r="BV964" s="35"/>
      <c r="BW964" s="35"/>
      <c r="BX964" s="35"/>
      <c r="BY964" s="35"/>
      <c r="BZ964" s="287"/>
      <c r="CA964" s="35"/>
      <c r="CB964" s="35"/>
      <c r="CC964" s="35"/>
      <c r="CD964" s="35"/>
      <c r="CE964" s="35"/>
      <c r="CF964" s="35"/>
      <c r="CG964" s="35"/>
      <c r="CH964" s="35"/>
      <c r="CI964" s="35"/>
      <c r="CJ964" s="35"/>
      <c r="CK964" s="35"/>
      <c r="CL964" s="35"/>
      <c r="CM964" s="35"/>
      <c r="CN964" s="35"/>
      <c r="CO964" s="35"/>
      <c r="CP964" s="35"/>
      <c r="CQ964" s="35"/>
      <c r="CR964" s="35"/>
      <c r="CS964" s="35"/>
      <c r="CT964" s="35"/>
      <c r="CU964" s="35"/>
      <c r="CV964" s="35"/>
      <c r="CW964" s="35"/>
      <c r="CX964" s="35"/>
      <c r="CY964" s="35"/>
      <c r="CZ964" s="35"/>
      <c r="DA964" s="35"/>
      <c r="DB964" s="35"/>
      <c r="DC964" s="35"/>
      <c r="DD964" s="35"/>
      <c r="DE964" s="35"/>
      <c r="DF964" s="35"/>
      <c r="DG964" s="35"/>
      <c r="DH964" s="35"/>
      <c r="DI964" s="35"/>
      <c r="DJ964" s="35"/>
      <c r="DK964" s="35"/>
      <c r="DL964" s="35"/>
      <c r="DM964" s="35"/>
      <c r="DN964" s="35"/>
      <c r="DO964" s="35"/>
      <c r="DP964" s="35"/>
      <c r="DQ964" s="35"/>
      <c r="DR964" s="35"/>
      <c r="DS964" s="35"/>
      <c r="DT964" s="35"/>
      <c r="DU964" s="35"/>
      <c r="DV964" s="35"/>
      <c r="DW964" s="35"/>
      <c r="DX964" s="35"/>
      <c r="DY964" s="35"/>
      <c r="DZ964" s="35"/>
      <c r="EA964" s="35"/>
      <c r="EB964" s="35"/>
      <c r="EC964" s="35"/>
      <c r="ED964" s="35"/>
      <c r="EE964" s="35"/>
      <c r="EF964" s="35"/>
      <c r="EG964" s="35"/>
      <c r="EH964" s="35"/>
      <c r="EI964" s="35"/>
      <c r="EJ964" s="35"/>
      <c r="EK964" s="35"/>
      <c r="EL964" s="35"/>
      <c r="ET964" s="20" t="s">
        <v>1364</v>
      </c>
      <c r="EU964" s="20" t="s">
        <v>1362</v>
      </c>
    </row>
    <row r="965" spans="1:151" ht="12" hidden="1" customHeight="1">
      <c r="A965" s="35"/>
      <c r="B965" s="47"/>
      <c r="C965" s="35"/>
      <c r="D965" s="47"/>
      <c r="E965" s="47"/>
      <c r="F965" s="47"/>
      <c r="G965" s="47"/>
      <c r="H965" s="47"/>
      <c r="I965" s="47"/>
      <c r="J965" s="47"/>
      <c r="K965" s="47"/>
      <c r="L965" s="47"/>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133"/>
      <c r="BJ965" s="133"/>
      <c r="BK965" s="35"/>
      <c r="BL965" s="266"/>
      <c r="BM965" s="35"/>
      <c r="BN965" s="35"/>
      <c r="BO965" s="35"/>
      <c r="BP965" s="35"/>
      <c r="BQ965" s="35"/>
      <c r="BR965" s="35"/>
      <c r="BS965" s="35"/>
      <c r="BT965" s="35"/>
      <c r="BU965" s="35"/>
      <c r="BV965" s="35"/>
      <c r="BW965" s="35"/>
      <c r="BX965" s="35"/>
      <c r="BY965" s="35"/>
      <c r="BZ965" s="287"/>
      <c r="CA965" s="35"/>
      <c r="CB965" s="35"/>
      <c r="CC965" s="35"/>
      <c r="CD965" s="35"/>
      <c r="CE965" s="35"/>
      <c r="CF965" s="35"/>
      <c r="CG965" s="35"/>
      <c r="CH965" s="35"/>
      <c r="CI965" s="35"/>
      <c r="CJ965" s="35"/>
      <c r="CK965" s="35"/>
      <c r="CL965" s="35"/>
      <c r="CM965" s="35"/>
      <c r="CN965" s="35"/>
      <c r="CO965" s="35"/>
      <c r="CP965" s="35"/>
      <c r="CQ965" s="35"/>
      <c r="CR965" s="35"/>
      <c r="CS965" s="35"/>
      <c r="CT965" s="35"/>
      <c r="CU965" s="35"/>
      <c r="CV965" s="35"/>
      <c r="CW965" s="35"/>
      <c r="CX965" s="35"/>
      <c r="CY965" s="35"/>
      <c r="CZ965" s="35"/>
      <c r="DA965" s="35"/>
      <c r="DB965" s="35"/>
      <c r="DC965" s="35"/>
      <c r="DD965" s="35"/>
      <c r="DE965" s="35"/>
      <c r="DF965" s="35"/>
      <c r="DG965" s="35"/>
      <c r="DH965" s="35"/>
      <c r="DI965" s="35"/>
      <c r="DJ965" s="35"/>
      <c r="DK965" s="35"/>
      <c r="DL965" s="35"/>
      <c r="DM965" s="35"/>
      <c r="DN965" s="35"/>
      <c r="DO965" s="35"/>
      <c r="DP965" s="35"/>
      <c r="DQ965" s="35"/>
      <c r="DR965" s="35"/>
      <c r="DS965" s="35"/>
      <c r="DT965" s="35"/>
      <c r="DU965" s="35"/>
      <c r="DV965" s="35"/>
      <c r="DW965" s="35"/>
      <c r="DX965" s="35"/>
      <c r="DY965" s="35"/>
      <c r="DZ965" s="35"/>
      <c r="EA965" s="35"/>
      <c r="EB965" s="35"/>
      <c r="EC965" s="35"/>
      <c r="ED965" s="35"/>
      <c r="EE965" s="35"/>
      <c r="EF965" s="35"/>
      <c r="EG965" s="35"/>
      <c r="EH965" s="35"/>
      <c r="EI965" s="35"/>
      <c r="EJ965" s="35"/>
      <c r="EK965" s="35"/>
      <c r="EL965" s="35"/>
      <c r="ET965" s="20" t="s">
        <v>1365</v>
      </c>
      <c r="EU965" s="20" t="s">
        <v>1363</v>
      </c>
    </row>
    <row r="966" spans="1:151" ht="12" hidden="1" customHeight="1">
      <c r="A966" s="35"/>
      <c r="B966" s="47"/>
      <c r="C966" s="35"/>
      <c r="D966" s="47"/>
      <c r="E966" s="47"/>
      <c r="F966" s="47"/>
      <c r="G966" s="47"/>
      <c r="H966" s="47"/>
      <c r="I966" s="47"/>
      <c r="J966" s="47"/>
      <c r="K966" s="47"/>
      <c r="L966" s="47"/>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133"/>
      <c r="BJ966" s="133"/>
      <c r="BK966" s="35"/>
      <c r="BL966" s="266"/>
      <c r="BM966" s="35"/>
      <c r="BN966" s="35"/>
      <c r="BO966" s="35"/>
      <c r="BP966" s="35"/>
      <c r="BQ966" s="35"/>
      <c r="BR966" s="35"/>
      <c r="BS966" s="35"/>
      <c r="BT966" s="35"/>
      <c r="BU966" s="35"/>
      <c r="BV966" s="35"/>
      <c r="BW966" s="35"/>
      <c r="BX966" s="35"/>
      <c r="BY966" s="35"/>
      <c r="BZ966" s="287"/>
      <c r="CA966" s="35"/>
      <c r="CB966" s="35"/>
      <c r="CC966" s="35"/>
      <c r="CD966" s="35"/>
      <c r="CE966" s="35"/>
      <c r="CF966" s="35"/>
      <c r="CG966" s="35"/>
      <c r="CH966" s="35"/>
      <c r="CI966" s="35"/>
      <c r="CJ966" s="35"/>
      <c r="CK966" s="35"/>
      <c r="CL966" s="35"/>
      <c r="CM966" s="35"/>
      <c r="CN966" s="35"/>
      <c r="CO966" s="35"/>
      <c r="CP966" s="35"/>
      <c r="CQ966" s="35"/>
      <c r="CR966" s="35"/>
      <c r="CS966" s="35"/>
      <c r="CT966" s="35"/>
      <c r="CU966" s="35"/>
      <c r="CV966" s="35"/>
      <c r="CW966" s="35"/>
      <c r="CX966" s="35"/>
      <c r="CY966" s="35"/>
      <c r="CZ966" s="35"/>
      <c r="DA966" s="35"/>
      <c r="DB966" s="35"/>
      <c r="DC966" s="35"/>
      <c r="DD966" s="35"/>
      <c r="DE966" s="35"/>
      <c r="DF966" s="35"/>
      <c r="DG966" s="35"/>
      <c r="DH966" s="35"/>
      <c r="DI966" s="35"/>
      <c r="DJ966" s="35"/>
      <c r="DK966" s="35"/>
      <c r="DL966" s="35"/>
      <c r="DM966" s="35"/>
      <c r="DN966" s="35"/>
      <c r="DO966" s="35"/>
      <c r="DP966" s="35"/>
      <c r="DQ966" s="35"/>
      <c r="DR966" s="35"/>
      <c r="DS966" s="35"/>
      <c r="DT966" s="35"/>
      <c r="DU966" s="35"/>
      <c r="DV966" s="35"/>
      <c r="DW966" s="35"/>
      <c r="DX966" s="35"/>
      <c r="DY966" s="35"/>
      <c r="DZ966" s="35"/>
      <c r="EA966" s="35"/>
      <c r="EB966" s="35"/>
      <c r="EC966" s="35"/>
      <c r="ED966" s="35"/>
      <c r="EE966" s="35"/>
      <c r="EF966" s="35"/>
      <c r="EG966" s="35"/>
      <c r="EH966" s="35"/>
      <c r="EI966" s="35"/>
      <c r="EJ966" s="35"/>
      <c r="EK966" s="35"/>
      <c r="EL966" s="35"/>
      <c r="ET966" s="20" t="s">
        <v>1366</v>
      </c>
      <c r="EU966" s="20" t="s">
        <v>1364</v>
      </c>
    </row>
    <row r="967" spans="1:151" ht="12" hidden="1" customHeight="1">
      <c r="A967" s="35"/>
      <c r="B967" s="47"/>
      <c r="C967" s="35"/>
      <c r="D967" s="47"/>
      <c r="E967" s="47"/>
      <c r="F967" s="47"/>
      <c r="G967" s="47"/>
      <c r="H967" s="47"/>
      <c r="I967" s="47"/>
      <c r="J967" s="47"/>
      <c r="K967" s="47"/>
      <c r="L967" s="47"/>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133"/>
      <c r="BJ967" s="133"/>
      <c r="BK967" s="35"/>
      <c r="BL967" s="266"/>
      <c r="BM967" s="35"/>
      <c r="BN967" s="35"/>
      <c r="BO967" s="35"/>
      <c r="BP967" s="35"/>
      <c r="BQ967" s="35"/>
      <c r="BR967" s="35"/>
      <c r="BS967" s="35"/>
      <c r="BT967" s="35"/>
      <c r="BU967" s="35"/>
      <c r="BV967" s="35"/>
      <c r="BW967" s="35"/>
      <c r="BX967" s="35"/>
      <c r="BY967" s="35"/>
      <c r="BZ967" s="287"/>
      <c r="CA967" s="35"/>
      <c r="CB967" s="35"/>
      <c r="CC967" s="35"/>
      <c r="CD967" s="35"/>
      <c r="CE967" s="35"/>
      <c r="CF967" s="35"/>
      <c r="CG967" s="35"/>
      <c r="CH967" s="35"/>
      <c r="CI967" s="35"/>
      <c r="CJ967" s="35"/>
      <c r="CK967" s="35"/>
      <c r="CL967" s="35"/>
      <c r="CM967" s="35"/>
      <c r="CN967" s="35"/>
      <c r="CO967" s="35"/>
      <c r="CP967" s="35"/>
      <c r="CQ967" s="35"/>
      <c r="CR967" s="35"/>
      <c r="CS967" s="35"/>
      <c r="CT967" s="35"/>
      <c r="CU967" s="35"/>
      <c r="CV967" s="35"/>
      <c r="CW967" s="35"/>
      <c r="CX967" s="35"/>
      <c r="CY967" s="35"/>
      <c r="CZ967" s="35"/>
      <c r="DA967" s="35"/>
      <c r="DB967" s="35"/>
      <c r="DC967" s="35"/>
      <c r="DD967" s="35"/>
      <c r="DE967" s="35"/>
      <c r="DF967" s="35"/>
      <c r="DG967" s="35"/>
      <c r="DH967" s="35"/>
      <c r="DI967" s="35"/>
      <c r="DJ967" s="35"/>
      <c r="DK967" s="35"/>
      <c r="DL967" s="35"/>
      <c r="DM967" s="35"/>
      <c r="DN967" s="35"/>
      <c r="DO967" s="35"/>
      <c r="DP967" s="35"/>
      <c r="DQ967" s="35"/>
      <c r="DR967" s="35"/>
      <c r="DS967" s="35"/>
      <c r="DT967" s="35"/>
      <c r="DU967" s="35"/>
      <c r="DV967" s="35"/>
      <c r="DW967" s="35"/>
      <c r="DX967" s="35"/>
      <c r="DY967" s="35"/>
      <c r="DZ967" s="35"/>
      <c r="EA967" s="35"/>
      <c r="EB967" s="35"/>
      <c r="EC967" s="35"/>
      <c r="ED967" s="35"/>
      <c r="EE967" s="35"/>
      <c r="EF967" s="35"/>
      <c r="EG967" s="35"/>
      <c r="EH967" s="35"/>
      <c r="EI967" s="35"/>
      <c r="EJ967" s="35"/>
      <c r="EK967" s="35"/>
      <c r="EL967" s="35"/>
      <c r="ET967" s="20" t="s">
        <v>1367</v>
      </c>
      <c r="EU967" s="20" t="s">
        <v>1365</v>
      </c>
    </row>
    <row r="968" spans="1:151" ht="12" hidden="1" customHeight="1">
      <c r="A968" s="35"/>
      <c r="B968" s="47"/>
      <c r="C968" s="35"/>
      <c r="D968" s="47"/>
      <c r="E968" s="47"/>
      <c r="F968" s="47"/>
      <c r="G968" s="47"/>
      <c r="H968" s="47"/>
      <c r="I968" s="47"/>
      <c r="J968" s="47"/>
      <c r="K968" s="47"/>
      <c r="L968" s="47"/>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133"/>
      <c r="BJ968" s="133"/>
      <c r="BK968" s="35"/>
      <c r="BL968" s="266"/>
      <c r="BM968" s="35"/>
      <c r="BN968" s="35"/>
      <c r="BO968" s="35"/>
      <c r="BP968" s="35"/>
      <c r="BQ968" s="35"/>
      <c r="BR968" s="35"/>
      <c r="BS968" s="35"/>
      <c r="BT968" s="35"/>
      <c r="BU968" s="35"/>
      <c r="BV968" s="35"/>
      <c r="BW968" s="35"/>
      <c r="BX968" s="35"/>
      <c r="BY968" s="35"/>
      <c r="BZ968" s="287"/>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c r="DA968" s="35"/>
      <c r="DB968" s="35"/>
      <c r="DC968" s="35"/>
      <c r="DD968" s="35"/>
      <c r="DE968" s="35"/>
      <c r="DF968" s="35"/>
      <c r="DG968" s="35"/>
      <c r="DH968" s="35"/>
      <c r="DI968" s="35"/>
      <c r="DJ968" s="35"/>
      <c r="DK968" s="35"/>
      <c r="DL968" s="35"/>
      <c r="DM968" s="35"/>
      <c r="DN968" s="35"/>
      <c r="DO968" s="35"/>
      <c r="DP968" s="35"/>
      <c r="DQ968" s="35"/>
      <c r="DR968" s="35"/>
      <c r="DS968" s="35"/>
      <c r="DT968" s="35"/>
      <c r="DU968" s="35"/>
      <c r="DV968" s="35"/>
      <c r="DW968" s="35"/>
      <c r="DX968" s="35"/>
      <c r="DY968" s="35"/>
      <c r="DZ968" s="35"/>
      <c r="EA968" s="35"/>
      <c r="EB968" s="35"/>
      <c r="EC968" s="35"/>
      <c r="ED968" s="35"/>
      <c r="EE968" s="35"/>
      <c r="EF968" s="35"/>
      <c r="EG968" s="35"/>
      <c r="EH968" s="35"/>
      <c r="EI968" s="35"/>
      <c r="EJ968" s="35"/>
      <c r="EK968" s="35"/>
      <c r="EL968" s="35"/>
      <c r="ET968" s="20" t="s">
        <v>1368</v>
      </c>
      <c r="EU968" s="20" t="s">
        <v>1366</v>
      </c>
    </row>
    <row r="969" spans="1:151" ht="12" hidden="1" customHeight="1">
      <c r="A969" s="35"/>
      <c r="B969" s="47"/>
      <c r="C969" s="35"/>
      <c r="D969" s="47"/>
      <c r="E969" s="47"/>
      <c r="F969" s="47"/>
      <c r="G969" s="47"/>
      <c r="H969" s="47"/>
      <c r="I969" s="47"/>
      <c r="J969" s="47"/>
      <c r="K969" s="47"/>
      <c r="L969" s="47"/>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133"/>
      <c r="BJ969" s="133"/>
      <c r="BK969" s="35"/>
      <c r="BL969" s="266"/>
      <c r="BM969" s="35"/>
      <c r="BN969" s="35"/>
      <c r="BO969" s="35"/>
      <c r="BP969" s="35"/>
      <c r="BQ969" s="35"/>
      <c r="BR969" s="35"/>
      <c r="BS969" s="35"/>
      <c r="BT969" s="35"/>
      <c r="BU969" s="35"/>
      <c r="BV969" s="35"/>
      <c r="BW969" s="35"/>
      <c r="BX969" s="35"/>
      <c r="BY969" s="35"/>
      <c r="BZ969" s="287"/>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c r="DT969" s="35"/>
      <c r="DU969" s="35"/>
      <c r="DV969" s="35"/>
      <c r="DW969" s="35"/>
      <c r="DX969" s="35"/>
      <c r="DY969" s="35"/>
      <c r="DZ969" s="35"/>
      <c r="EA969" s="35"/>
      <c r="EB969" s="35"/>
      <c r="EC969" s="35"/>
      <c r="ED969" s="35"/>
      <c r="EE969" s="35"/>
      <c r="EF969" s="35"/>
      <c r="EG969" s="35"/>
      <c r="EH969" s="35"/>
      <c r="EI969" s="35"/>
      <c r="EJ969" s="35"/>
      <c r="EK969" s="35"/>
      <c r="EL969" s="35"/>
      <c r="ET969" s="20" t="s">
        <v>1369</v>
      </c>
      <c r="EU969" s="20" t="s">
        <v>1367</v>
      </c>
    </row>
    <row r="970" spans="1:151" ht="12" hidden="1" customHeight="1">
      <c r="A970" s="35"/>
      <c r="B970" s="47"/>
      <c r="C970" s="35"/>
      <c r="D970" s="47"/>
      <c r="E970" s="47"/>
      <c r="F970" s="47"/>
      <c r="G970" s="47"/>
      <c r="H970" s="47"/>
      <c r="I970" s="47"/>
      <c r="J970" s="47"/>
      <c r="K970" s="47"/>
      <c r="L970" s="47"/>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133"/>
      <c r="BJ970" s="133"/>
      <c r="BK970" s="35"/>
      <c r="BL970" s="266"/>
      <c r="BM970" s="35"/>
      <c r="BN970" s="35"/>
      <c r="BO970" s="35"/>
      <c r="BP970" s="35"/>
      <c r="BQ970" s="35"/>
      <c r="BR970" s="35"/>
      <c r="BS970" s="35"/>
      <c r="BT970" s="35"/>
      <c r="BU970" s="35"/>
      <c r="BV970" s="35"/>
      <c r="BW970" s="35"/>
      <c r="BX970" s="35"/>
      <c r="BY970" s="35"/>
      <c r="BZ970" s="287"/>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c r="DN970" s="35"/>
      <c r="DO970" s="35"/>
      <c r="DP970" s="35"/>
      <c r="DQ970" s="35"/>
      <c r="DR970" s="35"/>
      <c r="DS970" s="35"/>
      <c r="DT970" s="35"/>
      <c r="DU970" s="35"/>
      <c r="DV970" s="35"/>
      <c r="DW970" s="35"/>
      <c r="DX970" s="35"/>
      <c r="DY970" s="35"/>
      <c r="DZ970" s="35"/>
      <c r="EA970" s="35"/>
      <c r="EB970" s="35"/>
      <c r="EC970" s="35"/>
      <c r="ED970" s="35"/>
      <c r="EE970" s="35"/>
      <c r="EF970" s="35"/>
      <c r="EG970" s="35"/>
      <c r="EH970" s="35"/>
      <c r="EI970" s="35"/>
      <c r="EJ970" s="35"/>
      <c r="EK970" s="35"/>
      <c r="EL970" s="35"/>
      <c r="ET970" s="20" t="s">
        <v>1370</v>
      </c>
      <c r="EU970" s="20" t="s">
        <v>1368</v>
      </c>
    </row>
    <row r="971" spans="1:151" ht="12" hidden="1" customHeight="1">
      <c r="A971" s="35"/>
      <c r="B971" s="47"/>
      <c r="C971" s="35"/>
      <c r="D971" s="47"/>
      <c r="E971" s="47"/>
      <c r="F971" s="47"/>
      <c r="G971" s="47"/>
      <c r="H971" s="47"/>
      <c r="I971" s="47"/>
      <c r="J971" s="47"/>
      <c r="K971" s="47"/>
      <c r="L971" s="47"/>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133"/>
      <c r="BJ971" s="133"/>
      <c r="BK971" s="35"/>
      <c r="BL971" s="266"/>
      <c r="BM971" s="35"/>
      <c r="BN971" s="35"/>
      <c r="BO971" s="35"/>
      <c r="BP971" s="35"/>
      <c r="BQ971" s="35"/>
      <c r="BR971" s="35"/>
      <c r="BS971" s="35"/>
      <c r="BT971" s="35"/>
      <c r="BU971" s="35"/>
      <c r="BV971" s="35"/>
      <c r="BW971" s="35"/>
      <c r="BX971" s="35"/>
      <c r="BY971" s="35"/>
      <c r="BZ971" s="287"/>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c r="DM971" s="35"/>
      <c r="DN971" s="35"/>
      <c r="DO971" s="35"/>
      <c r="DP971" s="35"/>
      <c r="DQ971" s="35"/>
      <c r="DR971" s="35"/>
      <c r="DS971" s="35"/>
      <c r="DT971" s="35"/>
      <c r="DU971" s="35"/>
      <c r="DV971" s="35"/>
      <c r="DW971" s="35"/>
      <c r="DX971" s="35"/>
      <c r="DY971" s="35"/>
      <c r="DZ971" s="35"/>
      <c r="EA971" s="35"/>
      <c r="EB971" s="35"/>
      <c r="EC971" s="35"/>
      <c r="ED971" s="35"/>
      <c r="EE971" s="35"/>
      <c r="EF971" s="35"/>
      <c r="EG971" s="35"/>
      <c r="EH971" s="35"/>
      <c r="EI971" s="35"/>
      <c r="EJ971" s="35"/>
      <c r="EK971" s="35"/>
      <c r="EL971" s="35"/>
      <c r="ET971" s="20" t="s">
        <v>1371</v>
      </c>
      <c r="EU971" s="20" t="s">
        <v>1369</v>
      </c>
    </row>
    <row r="972" spans="1:151" ht="12" hidden="1" customHeight="1">
      <c r="A972" s="35"/>
      <c r="B972" s="47"/>
      <c r="C972" s="35"/>
      <c r="D972" s="47"/>
      <c r="E972" s="47"/>
      <c r="F972" s="47"/>
      <c r="G972" s="47"/>
      <c r="H972" s="47"/>
      <c r="I972" s="47"/>
      <c r="J972" s="47"/>
      <c r="K972" s="47"/>
      <c r="L972" s="47"/>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133"/>
      <c r="BJ972" s="133"/>
      <c r="BK972" s="35"/>
      <c r="BL972" s="266"/>
      <c r="BM972" s="35"/>
      <c r="BN972" s="35"/>
      <c r="BO972" s="35"/>
      <c r="BP972" s="35"/>
      <c r="BQ972" s="35"/>
      <c r="BR972" s="35"/>
      <c r="BS972" s="35"/>
      <c r="BT972" s="35"/>
      <c r="BU972" s="35"/>
      <c r="BV972" s="35"/>
      <c r="BW972" s="35"/>
      <c r="BX972" s="35"/>
      <c r="BY972" s="35"/>
      <c r="BZ972" s="287"/>
      <c r="CA972" s="35"/>
      <c r="CB972" s="35"/>
      <c r="CC972" s="35"/>
      <c r="CD972" s="35"/>
      <c r="CE972" s="35"/>
      <c r="CF972" s="35"/>
      <c r="CG972" s="35"/>
      <c r="CH972" s="35"/>
      <c r="CI972" s="35"/>
      <c r="CJ972" s="35"/>
      <c r="CK972" s="35"/>
      <c r="CL972" s="35"/>
      <c r="CM972" s="35"/>
      <c r="CN972" s="35"/>
      <c r="CO972" s="3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5"/>
      <c r="DN972" s="35"/>
      <c r="DO972" s="35"/>
      <c r="DP972" s="35"/>
      <c r="DQ972" s="35"/>
      <c r="DR972" s="35"/>
      <c r="DS972" s="35"/>
      <c r="DT972" s="35"/>
      <c r="DU972" s="35"/>
      <c r="DV972" s="35"/>
      <c r="DW972" s="35"/>
      <c r="DX972" s="35"/>
      <c r="DY972" s="35"/>
      <c r="DZ972" s="35"/>
      <c r="EA972" s="35"/>
      <c r="EB972" s="35"/>
      <c r="EC972" s="35"/>
      <c r="ED972" s="35"/>
      <c r="EE972" s="35"/>
      <c r="EF972" s="35"/>
      <c r="EG972" s="35"/>
      <c r="EH972" s="35"/>
      <c r="EI972" s="35"/>
      <c r="EJ972" s="35"/>
      <c r="EK972" s="35"/>
      <c r="EL972" s="35"/>
      <c r="ET972" s="20" t="s">
        <v>1372</v>
      </c>
      <c r="EU972" s="20" t="s">
        <v>1370</v>
      </c>
    </row>
    <row r="973" spans="1:151" ht="12" hidden="1" customHeight="1">
      <c r="A973" s="35"/>
      <c r="B973" s="47"/>
      <c r="C973" s="35"/>
      <c r="D973" s="47"/>
      <c r="E973" s="47"/>
      <c r="F973" s="47"/>
      <c r="G973" s="47"/>
      <c r="H973" s="47"/>
      <c r="I973" s="47"/>
      <c r="J973" s="47"/>
      <c r="K973" s="47"/>
      <c r="L973" s="47"/>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133"/>
      <c r="BJ973" s="133"/>
      <c r="BK973" s="35"/>
      <c r="BL973" s="266"/>
      <c r="BM973" s="35"/>
      <c r="BN973" s="35"/>
      <c r="BO973" s="35"/>
      <c r="BP973" s="35"/>
      <c r="BQ973" s="35"/>
      <c r="BR973" s="35"/>
      <c r="BS973" s="35"/>
      <c r="BT973" s="35"/>
      <c r="BU973" s="35"/>
      <c r="BV973" s="35"/>
      <c r="BW973" s="35"/>
      <c r="BX973" s="35"/>
      <c r="BY973" s="35"/>
      <c r="BZ973" s="287"/>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M973" s="35"/>
      <c r="DN973" s="35"/>
      <c r="DO973" s="35"/>
      <c r="DP973" s="35"/>
      <c r="DQ973" s="35"/>
      <c r="DR973" s="35"/>
      <c r="DS973" s="35"/>
      <c r="DT973" s="35"/>
      <c r="DU973" s="35"/>
      <c r="DV973" s="35"/>
      <c r="DW973" s="35"/>
      <c r="DX973" s="35"/>
      <c r="DY973" s="35"/>
      <c r="DZ973" s="35"/>
      <c r="EA973" s="35"/>
      <c r="EB973" s="35"/>
      <c r="EC973" s="35"/>
      <c r="ED973" s="35"/>
      <c r="EE973" s="35"/>
      <c r="EF973" s="35"/>
      <c r="EG973" s="35"/>
      <c r="EH973" s="35"/>
      <c r="EI973" s="35"/>
      <c r="EJ973" s="35"/>
      <c r="EK973" s="35"/>
      <c r="EL973" s="35"/>
      <c r="ET973" s="20" t="s">
        <v>1373</v>
      </c>
      <c r="EU973" s="20" t="s">
        <v>1371</v>
      </c>
    </row>
    <row r="974" spans="1:151" ht="12" hidden="1" customHeight="1">
      <c r="A974" s="35"/>
      <c r="B974" s="47"/>
      <c r="C974" s="35"/>
      <c r="D974" s="47"/>
      <c r="E974" s="47"/>
      <c r="F974" s="47"/>
      <c r="G974" s="47"/>
      <c r="H974" s="47"/>
      <c r="I974" s="47"/>
      <c r="J974" s="47"/>
      <c r="K974" s="47"/>
      <c r="L974" s="47"/>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133"/>
      <c r="BJ974" s="133"/>
      <c r="BK974" s="35"/>
      <c r="BL974" s="266"/>
      <c r="BM974" s="35"/>
      <c r="BN974" s="35"/>
      <c r="BO974" s="35"/>
      <c r="BP974" s="35"/>
      <c r="BQ974" s="35"/>
      <c r="BR974" s="35"/>
      <c r="BS974" s="35"/>
      <c r="BT974" s="35"/>
      <c r="BU974" s="35"/>
      <c r="BV974" s="35"/>
      <c r="BW974" s="35"/>
      <c r="BX974" s="35"/>
      <c r="BY974" s="35"/>
      <c r="BZ974" s="287"/>
      <c r="CA974" s="35"/>
      <c r="CB974" s="35"/>
      <c r="CC974" s="35"/>
      <c r="CD974" s="35"/>
      <c r="CE974" s="35"/>
      <c r="CF974" s="35"/>
      <c r="CG974" s="35"/>
      <c r="CH974" s="35"/>
      <c r="CI974" s="35"/>
      <c r="CJ974" s="35"/>
      <c r="CK974" s="35"/>
      <c r="CL974" s="35"/>
      <c r="CM974" s="35"/>
      <c r="CN974" s="35"/>
      <c r="CO974" s="35"/>
      <c r="CP974" s="35"/>
      <c r="CQ974" s="35"/>
      <c r="CR974" s="35"/>
      <c r="CS974" s="35"/>
      <c r="CT974" s="35"/>
      <c r="CU974" s="35"/>
      <c r="CV974" s="35"/>
      <c r="CW974" s="35"/>
      <c r="CX974" s="35"/>
      <c r="CY974" s="35"/>
      <c r="CZ974" s="35"/>
      <c r="DA974" s="35"/>
      <c r="DB974" s="35"/>
      <c r="DC974" s="35"/>
      <c r="DD974" s="35"/>
      <c r="DE974" s="35"/>
      <c r="DF974" s="35"/>
      <c r="DG974" s="35"/>
      <c r="DH974" s="35"/>
      <c r="DI974" s="35"/>
      <c r="DJ974" s="35"/>
      <c r="DK974" s="35"/>
      <c r="DL974" s="35"/>
      <c r="DM974" s="35"/>
      <c r="DN974" s="35"/>
      <c r="DO974" s="35"/>
      <c r="DP974" s="35"/>
      <c r="DQ974" s="35"/>
      <c r="DR974" s="35"/>
      <c r="DS974" s="35"/>
      <c r="DT974" s="35"/>
      <c r="DU974" s="35"/>
      <c r="DV974" s="35"/>
      <c r="DW974" s="35"/>
      <c r="DX974" s="35"/>
      <c r="DY974" s="35"/>
      <c r="DZ974" s="35"/>
      <c r="EA974" s="35"/>
      <c r="EB974" s="35"/>
      <c r="EC974" s="35"/>
      <c r="ED974" s="35"/>
      <c r="EE974" s="35"/>
      <c r="EF974" s="35"/>
      <c r="EG974" s="35"/>
      <c r="EH974" s="35"/>
      <c r="EI974" s="35"/>
      <c r="EJ974" s="35"/>
      <c r="EK974" s="35"/>
      <c r="EL974" s="35"/>
      <c r="ET974" s="20" t="s">
        <v>1374</v>
      </c>
      <c r="EU974" s="20" t="s">
        <v>1372</v>
      </c>
    </row>
    <row r="975" spans="1:151" ht="12" hidden="1" customHeight="1">
      <c r="A975" s="35"/>
      <c r="B975" s="47"/>
      <c r="C975" s="35"/>
      <c r="D975" s="47"/>
      <c r="E975" s="47"/>
      <c r="F975" s="47"/>
      <c r="G975" s="47"/>
      <c r="H975" s="47"/>
      <c r="I975" s="47"/>
      <c r="J975" s="47"/>
      <c r="K975" s="47"/>
      <c r="L975" s="47"/>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133"/>
      <c r="BJ975" s="133"/>
      <c r="BK975" s="35"/>
      <c r="BL975" s="266"/>
      <c r="BM975" s="35"/>
      <c r="BN975" s="35"/>
      <c r="BO975" s="35"/>
      <c r="BP975" s="35"/>
      <c r="BQ975" s="35"/>
      <c r="BR975" s="35"/>
      <c r="BS975" s="35"/>
      <c r="BT975" s="35"/>
      <c r="BU975" s="35"/>
      <c r="BV975" s="35"/>
      <c r="BW975" s="35"/>
      <c r="BX975" s="35"/>
      <c r="BY975" s="35"/>
      <c r="BZ975" s="287"/>
      <c r="CA975" s="35"/>
      <c r="CB975" s="35"/>
      <c r="CC975" s="35"/>
      <c r="CD975" s="35"/>
      <c r="CE975" s="35"/>
      <c r="CF975" s="35"/>
      <c r="CG975" s="35"/>
      <c r="CH975" s="35"/>
      <c r="CI975" s="35"/>
      <c r="CJ975" s="35"/>
      <c r="CK975" s="35"/>
      <c r="CL975" s="35"/>
      <c r="CM975" s="35"/>
      <c r="CN975" s="35"/>
      <c r="CO975" s="35"/>
      <c r="CP975" s="35"/>
      <c r="CQ975" s="35"/>
      <c r="CR975" s="35"/>
      <c r="CS975" s="35"/>
      <c r="CT975" s="35"/>
      <c r="CU975" s="35"/>
      <c r="CV975" s="35"/>
      <c r="CW975" s="35"/>
      <c r="CX975" s="35"/>
      <c r="CY975" s="35"/>
      <c r="CZ975" s="35"/>
      <c r="DA975" s="35"/>
      <c r="DB975" s="35"/>
      <c r="DC975" s="35"/>
      <c r="DD975" s="35"/>
      <c r="DE975" s="35"/>
      <c r="DF975" s="35"/>
      <c r="DG975" s="35"/>
      <c r="DH975" s="35"/>
      <c r="DI975" s="35"/>
      <c r="DJ975" s="35"/>
      <c r="DK975" s="35"/>
      <c r="DL975" s="35"/>
      <c r="DM975" s="35"/>
      <c r="DN975" s="35"/>
      <c r="DO975" s="35"/>
      <c r="DP975" s="35"/>
      <c r="DQ975" s="35"/>
      <c r="DR975" s="35"/>
      <c r="DS975" s="35"/>
      <c r="DT975" s="35"/>
      <c r="DU975" s="35"/>
      <c r="DV975" s="35"/>
      <c r="DW975" s="35"/>
      <c r="DX975" s="35"/>
      <c r="DY975" s="35"/>
      <c r="DZ975" s="35"/>
      <c r="EA975" s="35"/>
      <c r="EB975" s="35"/>
      <c r="EC975" s="35"/>
      <c r="ED975" s="35"/>
      <c r="EE975" s="35"/>
      <c r="EF975" s="35"/>
      <c r="EG975" s="35"/>
      <c r="EH975" s="35"/>
      <c r="EI975" s="35"/>
      <c r="EJ975" s="35"/>
      <c r="EK975" s="35"/>
      <c r="EL975" s="35"/>
      <c r="ET975" s="20" t="s">
        <v>1375</v>
      </c>
      <c r="EU975" s="20" t="s">
        <v>1373</v>
      </c>
    </row>
    <row r="976" spans="1:151" ht="12" hidden="1" customHeight="1">
      <c r="A976" s="35"/>
      <c r="B976" s="47"/>
      <c r="C976" s="35"/>
      <c r="D976" s="47"/>
      <c r="E976" s="47"/>
      <c r="F976" s="47"/>
      <c r="G976" s="47"/>
      <c r="H976" s="47"/>
      <c r="I976" s="47"/>
      <c r="J976" s="47"/>
      <c r="K976" s="47"/>
      <c r="L976" s="47"/>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133"/>
      <c r="BJ976" s="133"/>
      <c r="BK976" s="35"/>
      <c r="BL976" s="266"/>
      <c r="BM976" s="35"/>
      <c r="BN976" s="35"/>
      <c r="BO976" s="35"/>
      <c r="BP976" s="35"/>
      <c r="BQ976" s="35"/>
      <c r="BR976" s="35"/>
      <c r="BS976" s="35"/>
      <c r="BT976" s="35"/>
      <c r="BU976" s="35"/>
      <c r="BV976" s="35"/>
      <c r="BW976" s="35"/>
      <c r="BX976" s="35"/>
      <c r="BY976" s="35"/>
      <c r="BZ976" s="287"/>
      <c r="CA976" s="35"/>
      <c r="CB976" s="35"/>
      <c r="CC976" s="35"/>
      <c r="CD976" s="35"/>
      <c r="CE976" s="35"/>
      <c r="CF976" s="35"/>
      <c r="CG976" s="35"/>
      <c r="CH976" s="35"/>
      <c r="CI976" s="35"/>
      <c r="CJ976" s="35"/>
      <c r="CK976" s="35"/>
      <c r="CL976" s="35"/>
      <c r="CM976" s="35"/>
      <c r="CN976" s="35"/>
      <c r="CO976" s="35"/>
      <c r="CP976" s="35"/>
      <c r="CQ976" s="35"/>
      <c r="CR976" s="35"/>
      <c r="CS976" s="35"/>
      <c r="CT976" s="35"/>
      <c r="CU976" s="35"/>
      <c r="CV976" s="35"/>
      <c r="CW976" s="35"/>
      <c r="CX976" s="35"/>
      <c r="CY976" s="35"/>
      <c r="CZ976" s="35"/>
      <c r="DA976" s="35"/>
      <c r="DB976" s="35"/>
      <c r="DC976" s="35"/>
      <c r="DD976" s="35"/>
      <c r="DE976" s="35"/>
      <c r="DF976" s="35"/>
      <c r="DG976" s="35"/>
      <c r="DH976" s="35"/>
      <c r="DI976" s="35"/>
      <c r="DJ976" s="35"/>
      <c r="DK976" s="35"/>
      <c r="DL976" s="35"/>
      <c r="DM976" s="35"/>
      <c r="DN976" s="35"/>
      <c r="DO976" s="35"/>
      <c r="DP976" s="35"/>
      <c r="DQ976" s="35"/>
      <c r="DR976" s="35"/>
      <c r="DS976" s="35"/>
      <c r="DT976" s="35"/>
      <c r="DU976" s="35"/>
      <c r="DV976" s="35"/>
      <c r="DW976" s="35"/>
      <c r="DX976" s="35"/>
      <c r="DY976" s="35"/>
      <c r="DZ976" s="35"/>
      <c r="EA976" s="35"/>
      <c r="EB976" s="35"/>
      <c r="EC976" s="35"/>
      <c r="ED976" s="35"/>
      <c r="EE976" s="35"/>
      <c r="EF976" s="35"/>
      <c r="EG976" s="35"/>
      <c r="EH976" s="35"/>
      <c r="EI976" s="35"/>
      <c r="EJ976" s="35"/>
      <c r="EK976" s="35"/>
      <c r="EL976" s="35"/>
      <c r="ET976" s="20" t="s">
        <v>1376</v>
      </c>
      <c r="EU976" s="20" t="s">
        <v>1374</v>
      </c>
    </row>
    <row r="977" spans="1:151" ht="12" hidden="1" customHeight="1">
      <c r="A977" s="35"/>
      <c r="B977" s="47"/>
      <c r="C977" s="35"/>
      <c r="D977" s="47"/>
      <c r="E977" s="47"/>
      <c r="F977" s="47"/>
      <c r="G977" s="47"/>
      <c r="H977" s="47"/>
      <c r="I977" s="47"/>
      <c r="J977" s="47"/>
      <c r="K977" s="47"/>
      <c r="L977" s="47"/>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133"/>
      <c r="BJ977" s="133"/>
      <c r="BK977" s="35"/>
      <c r="BL977" s="266"/>
      <c r="BM977" s="35"/>
      <c r="BN977" s="35"/>
      <c r="BO977" s="35"/>
      <c r="BP977" s="35"/>
      <c r="BQ977" s="35"/>
      <c r="BR977" s="35"/>
      <c r="BS977" s="35"/>
      <c r="BT977" s="35"/>
      <c r="BU977" s="35"/>
      <c r="BV977" s="35"/>
      <c r="BW977" s="35"/>
      <c r="BX977" s="35"/>
      <c r="BY977" s="35"/>
      <c r="BZ977" s="287"/>
      <c r="CA977" s="35"/>
      <c r="CB977" s="35"/>
      <c r="CC977" s="35"/>
      <c r="CD977" s="35"/>
      <c r="CE977" s="35"/>
      <c r="CF977" s="35"/>
      <c r="CG977" s="35"/>
      <c r="CH977" s="35"/>
      <c r="CI977" s="35"/>
      <c r="CJ977" s="35"/>
      <c r="CK977" s="35"/>
      <c r="CL977" s="35"/>
      <c r="CM977" s="35"/>
      <c r="CN977" s="35"/>
      <c r="CO977" s="35"/>
      <c r="CP977" s="35"/>
      <c r="CQ977" s="35"/>
      <c r="CR977" s="35"/>
      <c r="CS977" s="35"/>
      <c r="CT977" s="35"/>
      <c r="CU977" s="35"/>
      <c r="CV977" s="35"/>
      <c r="CW977" s="35"/>
      <c r="CX977" s="35"/>
      <c r="CY977" s="35"/>
      <c r="CZ977" s="35"/>
      <c r="DA977" s="35"/>
      <c r="DB977" s="35"/>
      <c r="DC977" s="35"/>
      <c r="DD977" s="35"/>
      <c r="DE977" s="35"/>
      <c r="DF977" s="35"/>
      <c r="DG977" s="35"/>
      <c r="DH977" s="35"/>
      <c r="DI977" s="35"/>
      <c r="DJ977" s="35"/>
      <c r="DK977" s="35"/>
      <c r="DL977" s="35"/>
      <c r="DM977" s="35"/>
      <c r="DN977" s="35"/>
      <c r="DO977" s="35"/>
      <c r="DP977" s="35"/>
      <c r="DQ977" s="35"/>
      <c r="DR977" s="35"/>
      <c r="DS977" s="35"/>
      <c r="DT977" s="35"/>
      <c r="DU977" s="35"/>
      <c r="DV977" s="35"/>
      <c r="DW977" s="35"/>
      <c r="DX977" s="35"/>
      <c r="DY977" s="35"/>
      <c r="DZ977" s="35"/>
      <c r="EA977" s="35"/>
      <c r="EB977" s="35"/>
      <c r="EC977" s="35"/>
      <c r="ED977" s="35"/>
      <c r="EE977" s="35"/>
      <c r="EF977" s="35"/>
      <c r="EG977" s="35"/>
      <c r="EH977" s="35"/>
      <c r="EI977" s="35"/>
      <c r="EJ977" s="35"/>
      <c r="EK977" s="35"/>
      <c r="EL977" s="35"/>
      <c r="ET977" s="20" t="s">
        <v>1377</v>
      </c>
      <c r="EU977" s="20" t="s">
        <v>1375</v>
      </c>
    </row>
    <row r="978" spans="1:151" ht="12" hidden="1" customHeight="1">
      <c r="A978" s="35"/>
      <c r="B978" s="47"/>
      <c r="C978" s="35"/>
      <c r="D978" s="47"/>
      <c r="E978" s="47"/>
      <c r="F978" s="47"/>
      <c r="G978" s="47"/>
      <c r="H978" s="47"/>
      <c r="I978" s="47"/>
      <c r="J978" s="47"/>
      <c r="K978" s="47"/>
      <c r="L978" s="47"/>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133"/>
      <c r="BJ978" s="133"/>
      <c r="BK978" s="35"/>
      <c r="BL978" s="266"/>
      <c r="BM978" s="35"/>
      <c r="BN978" s="35"/>
      <c r="BO978" s="35"/>
      <c r="BP978" s="35"/>
      <c r="BQ978" s="35"/>
      <c r="BR978" s="35"/>
      <c r="BS978" s="35"/>
      <c r="BT978" s="35"/>
      <c r="BU978" s="35"/>
      <c r="BV978" s="35"/>
      <c r="BW978" s="35"/>
      <c r="BX978" s="35"/>
      <c r="BY978" s="35"/>
      <c r="BZ978" s="287"/>
      <c r="CA978" s="35"/>
      <c r="CB978" s="35"/>
      <c r="CC978" s="35"/>
      <c r="CD978" s="35"/>
      <c r="CE978" s="35"/>
      <c r="CF978" s="35"/>
      <c r="CG978" s="35"/>
      <c r="CH978" s="35"/>
      <c r="CI978" s="35"/>
      <c r="CJ978" s="35"/>
      <c r="CK978" s="35"/>
      <c r="CL978" s="35"/>
      <c r="CM978" s="35"/>
      <c r="CN978" s="35"/>
      <c r="CO978" s="35"/>
      <c r="CP978" s="35"/>
      <c r="CQ978" s="35"/>
      <c r="CR978" s="35"/>
      <c r="CS978" s="35"/>
      <c r="CT978" s="35"/>
      <c r="CU978" s="35"/>
      <c r="CV978" s="35"/>
      <c r="CW978" s="35"/>
      <c r="CX978" s="35"/>
      <c r="CY978" s="35"/>
      <c r="CZ978" s="35"/>
      <c r="DA978" s="35"/>
      <c r="DB978" s="35"/>
      <c r="DC978" s="35"/>
      <c r="DD978" s="35"/>
      <c r="DE978" s="35"/>
      <c r="DF978" s="35"/>
      <c r="DG978" s="35"/>
      <c r="DH978" s="35"/>
      <c r="DI978" s="35"/>
      <c r="DJ978" s="35"/>
      <c r="DK978" s="35"/>
      <c r="DL978" s="35"/>
      <c r="DM978" s="35"/>
      <c r="DN978" s="35"/>
      <c r="DO978" s="35"/>
      <c r="DP978" s="35"/>
      <c r="DQ978" s="35"/>
      <c r="DR978" s="35"/>
      <c r="DS978" s="35"/>
      <c r="DT978" s="35"/>
      <c r="DU978" s="35"/>
      <c r="DV978" s="35"/>
      <c r="DW978" s="35"/>
      <c r="DX978" s="35"/>
      <c r="DY978" s="35"/>
      <c r="DZ978" s="35"/>
      <c r="EA978" s="35"/>
      <c r="EB978" s="35"/>
      <c r="EC978" s="35"/>
      <c r="ED978" s="35"/>
      <c r="EE978" s="35"/>
      <c r="EF978" s="35"/>
      <c r="EG978" s="35"/>
      <c r="EH978" s="35"/>
      <c r="EI978" s="35"/>
      <c r="EJ978" s="35"/>
      <c r="EK978" s="35"/>
      <c r="EL978" s="35"/>
      <c r="ET978" s="20" t="s">
        <v>1378</v>
      </c>
      <c r="EU978" s="20" t="s">
        <v>1376</v>
      </c>
    </row>
    <row r="979" spans="1:151" ht="12" hidden="1" customHeight="1">
      <c r="A979" s="35"/>
      <c r="B979" s="47"/>
      <c r="C979" s="35"/>
      <c r="D979" s="47"/>
      <c r="E979" s="47"/>
      <c r="F979" s="47"/>
      <c r="G979" s="47"/>
      <c r="H979" s="47"/>
      <c r="I979" s="47"/>
      <c r="J979" s="47"/>
      <c r="K979" s="47"/>
      <c r="L979" s="47"/>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133"/>
      <c r="BJ979" s="133"/>
      <c r="BK979" s="35"/>
      <c r="BL979" s="266"/>
      <c r="BM979" s="35"/>
      <c r="BN979" s="35"/>
      <c r="BO979" s="35"/>
      <c r="BP979" s="35"/>
      <c r="BQ979" s="35"/>
      <c r="BR979" s="35"/>
      <c r="BS979" s="35"/>
      <c r="BT979" s="35"/>
      <c r="BU979" s="35"/>
      <c r="BV979" s="35"/>
      <c r="BW979" s="35"/>
      <c r="BX979" s="35"/>
      <c r="BY979" s="35"/>
      <c r="BZ979" s="287"/>
      <c r="CA979" s="35"/>
      <c r="CB979" s="35"/>
      <c r="CC979" s="35"/>
      <c r="CD979" s="35"/>
      <c r="CE979" s="35"/>
      <c r="CF979" s="35"/>
      <c r="CG979" s="35"/>
      <c r="CH979" s="35"/>
      <c r="CI979" s="35"/>
      <c r="CJ979" s="35"/>
      <c r="CK979" s="35"/>
      <c r="CL979" s="35"/>
      <c r="CM979" s="35"/>
      <c r="CN979" s="35"/>
      <c r="CO979" s="35"/>
      <c r="CP979" s="35"/>
      <c r="CQ979" s="35"/>
      <c r="CR979" s="35"/>
      <c r="CS979" s="35"/>
      <c r="CT979" s="35"/>
      <c r="CU979" s="35"/>
      <c r="CV979" s="35"/>
      <c r="CW979" s="35"/>
      <c r="CX979" s="35"/>
      <c r="CY979" s="35"/>
      <c r="CZ979" s="35"/>
      <c r="DA979" s="35"/>
      <c r="DB979" s="35"/>
      <c r="DC979" s="35"/>
      <c r="DD979" s="35"/>
      <c r="DE979" s="35"/>
      <c r="DF979" s="35"/>
      <c r="DG979" s="35"/>
      <c r="DH979" s="35"/>
      <c r="DI979" s="35"/>
      <c r="DJ979" s="35"/>
      <c r="DK979" s="35"/>
      <c r="DL979" s="35"/>
      <c r="DM979" s="35"/>
      <c r="DN979" s="35"/>
      <c r="DO979" s="35"/>
      <c r="DP979" s="35"/>
      <c r="DQ979" s="35"/>
      <c r="DR979" s="35"/>
      <c r="DS979" s="35"/>
      <c r="DT979" s="35"/>
      <c r="DU979" s="35"/>
      <c r="DV979" s="35"/>
      <c r="DW979" s="35"/>
      <c r="DX979" s="35"/>
      <c r="DY979" s="35"/>
      <c r="DZ979" s="35"/>
      <c r="EA979" s="35"/>
      <c r="EB979" s="35"/>
      <c r="EC979" s="35"/>
      <c r="ED979" s="35"/>
      <c r="EE979" s="35"/>
      <c r="EF979" s="35"/>
      <c r="EG979" s="35"/>
      <c r="EH979" s="35"/>
      <c r="EI979" s="35"/>
      <c r="EJ979" s="35"/>
      <c r="EK979" s="35"/>
      <c r="EL979" s="35"/>
      <c r="ET979" s="20" t="s">
        <v>1379</v>
      </c>
      <c r="EU979" s="20" t="s">
        <v>1377</v>
      </c>
    </row>
    <row r="980" spans="1:151" ht="12" hidden="1" customHeight="1">
      <c r="A980" s="35"/>
      <c r="B980" s="47"/>
      <c r="C980" s="35"/>
      <c r="D980" s="47"/>
      <c r="E980" s="47"/>
      <c r="F980" s="47"/>
      <c r="G980" s="47"/>
      <c r="H980" s="47"/>
      <c r="I980" s="47"/>
      <c r="J980" s="47"/>
      <c r="K980" s="47"/>
      <c r="L980" s="47"/>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133"/>
      <c r="BJ980" s="133"/>
      <c r="BK980" s="35"/>
      <c r="BL980" s="266"/>
      <c r="BM980" s="35"/>
      <c r="BN980" s="35"/>
      <c r="BO980" s="35"/>
      <c r="BP980" s="35"/>
      <c r="BQ980" s="35"/>
      <c r="BR980" s="35"/>
      <c r="BS980" s="35"/>
      <c r="BT980" s="35"/>
      <c r="BU980" s="35"/>
      <c r="BV980" s="35"/>
      <c r="BW980" s="35"/>
      <c r="BX980" s="35"/>
      <c r="BY980" s="35"/>
      <c r="BZ980" s="287"/>
      <c r="CA980" s="35"/>
      <c r="CB980" s="35"/>
      <c r="CC980" s="35"/>
      <c r="CD980" s="35"/>
      <c r="CE980" s="35"/>
      <c r="CF980" s="35"/>
      <c r="CG980" s="35"/>
      <c r="CH980" s="35"/>
      <c r="CI980" s="35"/>
      <c r="CJ980" s="35"/>
      <c r="CK980" s="35"/>
      <c r="CL980" s="35"/>
      <c r="CM980" s="35"/>
      <c r="CN980" s="35"/>
      <c r="CO980" s="35"/>
      <c r="CP980" s="35"/>
      <c r="CQ980" s="35"/>
      <c r="CR980" s="35"/>
      <c r="CS980" s="35"/>
      <c r="CT980" s="35"/>
      <c r="CU980" s="35"/>
      <c r="CV980" s="35"/>
      <c r="CW980" s="35"/>
      <c r="CX980" s="35"/>
      <c r="CY980" s="35"/>
      <c r="CZ980" s="35"/>
      <c r="DA980" s="35"/>
      <c r="DB980" s="35"/>
      <c r="DC980" s="35"/>
      <c r="DD980" s="35"/>
      <c r="DE980" s="35"/>
      <c r="DF980" s="35"/>
      <c r="DG980" s="35"/>
      <c r="DH980" s="35"/>
      <c r="DI980" s="35"/>
      <c r="DJ980" s="35"/>
      <c r="DK980" s="35"/>
      <c r="DL980" s="35"/>
      <c r="DM980" s="35"/>
      <c r="DN980" s="35"/>
      <c r="DO980" s="35"/>
      <c r="DP980" s="35"/>
      <c r="DQ980" s="35"/>
      <c r="DR980" s="35"/>
      <c r="DS980" s="35"/>
      <c r="DT980" s="35"/>
      <c r="DU980" s="35"/>
      <c r="DV980" s="35"/>
      <c r="DW980" s="35"/>
      <c r="DX980" s="35"/>
      <c r="DY980" s="35"/>
      <c r="DZ980" s="35"/>
      <c r="EA980" s="35"/>
      <c r="EB980" s="35"/>
      <c r="EC980" s="35"/>
      <c r="ED980" s="35"/>
      <c r="EE980" s="35"/>
      <c r="EF980" s="35"/>
      <c r="EG980" s="35"/>
      <c r="EH980" s="35"/>
      <c r="EI980" s="35"/>
      <c r="EJ980" s="35"/>
      <c r="EK980" s="35"/>
      <c r="EL980" s="35"/>
      <c r="ET980" s="20" t="s">
        <v>1380</v>
      </c>
      <c r="EU980" s="20" t="s">
        <v>1378</v>
      </c>
    </row>
    <row r="981" spans="1:151" ht="12" hidden="1" customHeight="1">
      <c r="A981" s="35"/>
      <c r="B981" s="47"/>
      <c r="C981" s="35"/>
      <c r="D981" s="47"/>
      <c r="E981" s="47"/>
      <c r="F981" s="47"/>
      <c r="G981" s="47"/>
      <c r="H981" s="47"/>
      <c r="I981" s="47"/>
      <c r="J981" s="47"/>
      <c r="K981" s="47"/>
      <c r="L981" s="47"/>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133"/>
      <c r="BJ981" s="133"/>
      <c r="BK981" s="35"/>
      <c r="BL981" s="266"/>
      <c r="BM981" s="35"/>
      <c r="BN981" s="35"/>
      <c r="BO981" s="35"/>
      <c r="BP981" s="35"/>
      <c r="BQ981" s="35"/>
      <c r="BR981" s="35"/>
      <c r="BS981" s="35"/>
      <c r="BT981" s="35"/>
      <c r="BU981" s="35"/>
      <c r="BV981" s="35"/>
      <c r="BW981" s="35"/>
      <c r="BX981" s="35"/>
      <c r="BY981" s="35"/>
      <c r="BZ981" s="287"/>
      <c r="CA981" s="35"/>
      <c r="CB981" s="35"/>
      <c r="CC981" s="35"/>
      <c r="CD981" s="35"/>
      <c r="CE981" s="35"/>
      <c r="CF981" s="35"/>
      <c r="CG981" s="35"/>
      <c r="CH981" s="35"/>
      <c r="CI981" s="35"/>
      <c r="CJ981" s="35"/>
      <c r="CK981" s="35"/>
      <c r="CL981" s="35"/>
      <c r="CM981" s="35"/>
      <c r="CN981" s="35"/>
      <c r="CO981" s="35"/>
      <c r="CP981" s="35"/>
      <c r="CQ981" s="35"/>
      <c r="CR981" s="35"/>
      <c r="CS981" s="35"/>
      <c r="CT981" s="35"/>
      <c r="CU981" s="35"/>
      <c r="CV981" s="35"/>
      <c r="CW981" s="35"/>
      <c r="CX981" s="35"/>
      <c r="CY981" s="35"/>
      <c r="CZ981" s="35"/>
      <c r="DA981" s="35"/>
      <c r="DB981" s="35"/>
      <c r="DC981" s="35"/>
      <c r="DD981" s="35"/>
      <c r="DE981" s="35"/>
      <c r="DF981" s="35"/>
      <c r="DG981" s="35"/>
      <c r="DH981" s="35"/>
      <c r="DI981" s="35"/>
      <c r="DJ981" s="35"/>
      <c r="DK981" s="35"/>
      <c r="DL981" s="35"/>
      <c r="DM981" s="35"/>
      <c r="DN981" s="35"/>
      <c r="DO981" s="35"/>
      <c r="DP981" s="35"/>
      <c r="DQ981" s="35"/>
      <c r="DR981" s="35"/>
      <c r="DS981" s="35"/>
      <c r="DT981" s="35"/>
      <c r="DU981" s="35"/>
      <c r="DV981" s="35"/>
      <c r="DW981" s="35"/>
      <c r="DX981" s="35"/>
      <c r="DY981" s="35"/>
      <c r="DZ981" s="35"/>
      <c r="EA981" s="35"/>
      <c r="EB981" s="35"/>
      <c r="EC981" s="35"/>
      <c r="ED981" s="35"/>
      <c r="EE981" s="35"/>
      <c r="EF981" s="35"/>
      <c r="EG981" s="35"/>
      <c r="EH981" s="35"/>
      <c r="EI981" s="35"/>
      <c r="EJ981" s="35"/>
      <c r="EK981" s="35"/>
      <c r="EL981" s="35"/>
      <c r="ET981" s="20" t="s">
        <v>1381</v>
      </c>
      <c r="EU981" s="20" t="s">
        <v>1379</v>
      </c>
    </row>
    <row r="982" spans="1:151" ht="12" hidden="1" customHeight="1">
      <c r="A982" s="35"/>
      <c r="B982" s="47"/>
      <c r="C982" s="35"/>
      <c r="D982" s="47"/>
      <c r="E982" s="47"/>
      <c r="F982" s="47"/>
      <c r="G982" s="47"/>
      <c r="H982" s="47"/>
      <c r="I982" s="47"/>
      <c r="J982" s="47"/>
      <c r="K982" s="47"/>
      <c r="L982" s="47"/>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133"/>
      <c r="BJ982" s="133"/>
      <c r="BK982" s="35"/>
      <c r="BL982" s="266"/>
      <c r="BM982" s="35"/>
      <c r="BN982" s="35"/>
      <c r="BO982" s="35"/>
      <c r="BP982" s="35"/>
      <c r="BQ982" s="35"/>
      <c r="BR982" s="35"/>
      <c r="BS982" s="35"/>
      <c r="BT982" s="35"/>
      <c r="BU982" s="35"/>
      <c r="BV982" s="35"/>
      <c r="BW982" s="35"/>
      <c r="BX982" s="35"/>
      <c r="BY982" s="35"/>
      <c r="BZ982" s="287"/>
      <c r="CA982" s="35"/>
      <c r="CB982" s="35"/>
      <c r="CC982" s="35"/>
      <c r="CD982" s="35"/>
      <c r="CE982" s="35"/>
      <c r="CF982" s="35"/>
      <c r="CG982" s="35"/>
      <c r="CH982" s="35"/>
      <c r="CI982" s="35"/>
      <c r="CJ982" s="35"/>
      <c r="CK982" s="35"/>
      <c r="CL982" s="35"/>
      <c r="CM982" s="35"/>
      <c r="CN982" s="35"/>
      <c r="CO982" s="35"/>
      <c r="CP982" s="35"/>
      <c r="CQ982" s="35"/>
      <c r="CR982" s="35"/>
      <c r="CS982" s="35"/>
      <c r="CT982" s="35"/>
      <c r="CU982" s="35"/>
      <c r="CV982" s="35"/>
      <c r="CW982" s="35"/>
      <c r="CX982" s="35"/>
      <c r="CY982" s="35"/>
      <c r="CZ982" s="35"/>
      <c r="DA982" s="35"/>
      <c r="DB982" s="35"/>
      <c r="DC982" s="35"/>
      <c r="DD982" s="35"/>
      <c r="DE982" s="35"/>
      <c r="DF982" s="35"/>
      <c r="DG982" s="35"/>
      <c r="DH982" s="35"/>
      <c r="DI982" s="35"/>
      <c r="DJ982" s="35"/>
      <c r="DK982" s="35"/>
      <c r="DL982" s="35"/>
      <c r="DM982" s="35"/>
      <c r="DN982" s="35"/>
      <c r="DO982" s="35"/>
      <c r="DP982" s="35"/>
      <c r="DQ982" s="35"/>
      <c r="DR982" s="35"/>
      <c r="DS982" s="35"/>
      <c r="DT982" s="35"/>
      <c r="DU982" s="35"/>
      <c r="DV982" s="35"/>
      <c r="DW982" s="35"/>
      <c r="DX982" s="35"/>
      <c r="DY982" s="35"/>
      <c r="DZ982" s="35"/>
      <c r="EA982" s="35"/>
      <c r="EB982" s="35"/>
      <c r="EC982" s="35"/>
      <c r="ED982" s="35"/>
      <c r="EE982" s="35"/>
      <c r="EF982" s="35"/>
      <c r="EG982" s="35"/>
      <c r="EH982" s="35"/>
      <c r="EI982" s="35"/>
      <c r="EJ982" s="35"/>
      <c r="EK982" s="35"/>
      <c r="EL982" s="35"/>
      <c r="ET982" s="20" t="s">
        <v>1382</v>
      </c>
      <c r="EU982" s="20" t="s">
        <v>1380</v>
      </c>
    </row>
    <row r="983" spans="1:151" ht="12" hidden="1" customHeight="1">
      <c r="A983" s="35"/>
      <c r="B983" s="47"/>
      <c r="C983" s="35"/>
      <c r="D983" s="47"/>
      <c r="E983" s="47"/>
      <c r="F983" s="47"/>
      <c r="G983" s="47"/>
      <c r="H983" s="47"/>
      <c r="I983" s="47"/>
      <c r="J983" s="47"/>
      <c r="K983" s="47"/>
      <c r="L983" s="47"/>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133"/>
      <c r="BJ983" s="133"/>
      <c r="BK983" s="35"/>
      <c r="BL983" s="266"/>
      <c r="BM983" s="35"/>
      <c r="BN983" s="35"/>
      <c r="BO983" s="35"/>
      <c r="BP983" s="35"/>
      <c r="BQ983" s="35"/>
      <c r="BR983" s="35"/>
      <c r="BS983" s="35"/>
      <c r="BT983" s="35"/>
      <c r="BU983" s="35"/>
      <c r="BV983" s="35"/>
      <c r="BW983" s="35"/>
      <c r="BX983" s="35"/>
      <c r="BY983" s="35"/>
      <c r="BZ983" s="287"/>
      <c r="CA983" s="35"/>
      <c r="CB983" s="35"/>
      <c r="CC983" s="35"/>
      <c r="CD983" s="35"/>
      <c r="CE983" s="35"/>
      <c r="CF983" s="35"/>
      <c r="CG983" s="35"/>
      <c r="CH983" s="35"/>
      <c r="CI983" s="35"/>
      <c r="CJ983" s="35"/>
      <c r="CK983" s="35"/>
      <c r="CL983" s="35"/>
      <c r="CM983" s="35"/>
      <c r="CN983" s="35"/>
      <c r="CO983" s="35"/>
      <c r="CP983" s="35"/>
      <c r="CQ983" s="35"/>
      <c r="CR983" s="35"/>
      <c r="CS983" s="35"/>
      <c r="CT983" s="35"/>
      <c r="CU983" s="35"/>
      <c r="CV983" s="35"/>
      <c r="CW983" s="35"/>
      <c r="CX983" s="35"/>
      <c r="CY983" s="35"/>
      <c r="CZ983" s="35"/>
      <c r="DA983" s="35"/>
      <c r="DB983" s="35"/>
      <c r="DC983" s="35"/>
      <c r="DD983" s="35"/>
      <c r="DE983" s="35"/>
      <c r="DF983" s="35"/>
      <c r="DG983" s="35"/>
      <c r="DH983" s="35"/>
      <c r="DI983" s="35"/>
      <c r="DJ983" s="35"/>
      <c r="DK983" s="35"/>
      <c r="DL983" s="35"/>
      <c r="DM983" s="35"/>
      <c r="DN983" s="35"/>
      <c r="DO983" s="35"/>
      <c r="DP983" s="35"/>
      <c r="DQ983" s="35"/>
      <c r="DR983" s="35"/>
      <c r="DS983" s="35"/>
      <c r="DT983" s="35"/>
      <c r="DU983" s="35"/>
      <c r="DV983" s="35"/>
      <c r="DW983" s="35"/>
      <c r="DX983" s="35"/>
      <c r="DY983" s="35"/>
      <c r="DZ983" s="35"/>
      <c r="EA983" s="35"/>
      <c r="EB983" s="35"/>
      <c r="EC983" s="35"/>
      <c r="ED983" s="35"/>
      <c r="EE983" s="35"/>
      <c r="EF983" s="35"/>
      <c r="EG983" s="35"/>
      <c r="EH983" s="35"/>
      <c r="EI983" s="35"/>
      <c r="EJ983" s="35"/>
      <c r="EK983" s="35"/>
      <c r="EL983" s="35"/>
      <c r="ET983" s="20" t="s">
        <v>1383</v>
      </c>
      <c r="EU983" s="20" t="s">
        <v>1381</v>
      </c>
    </row>
    <row r="984" spans="1:151" ht="12" hidden="1" customHeight="1">
      <c r="A984" s="35"/>
      <c r="B984" s="47"/>
      <c r="C984" s="35"/>
      <c r="D984" s="47"/>
      <c r="E984" s="47"/>
      <c r="F984" s="47"/>
      <c r="G984" s="47"/>
      <c r="H984" s="47"/>
      <c r="I984" s="47"/>
      <c r="J984" s="47"/>
      <c r="K984" s="47"/>
      <c r="L984" s="47"/>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133"/>
      <c r="BJ984" s="133"/>
      <c r="BK984" s="35"/>
      <c r="BL984" s="266"/>
      <c r="BM984" s="35"/>
      <c r="BN984" s="35"/>
      <c r="BO984" s="35"/>
      <c r="BP984" s="35"/>
      <c r="BQ984" s="35"/>
      <c r="BR984" s="35"/>
      <c r="BS984" s="35"/>
      <c r="BT984" s="35"/>
      <c r="BU984" s="35"/>
      <c r="BV984" s="35"/>
      <c r="BW984" s="35"/>
      <c r="BX984" s="35"/>
      <c r="BY984" s="35"/>
      <c r="BZ984" s="287"/>
      <c r="CA984" s="35"/>
      <c r="CB984" s="35"/>
      <c r="CC984" s="35"/>
      <c r="CD984" s="35"/>
      <c r="CE984" s="35"/>
      <c r="CF984" s="35"/>
      <c r="CG984" s="35"/>
      <c r="CH984" s="35"/>
      <c r="CI984" s="35"/>
      <c r="CJ984" s="35"/>
      <c r="CK984" s="35"/>
      <c r="CL984" s="35"/>
      <c r="CM984" s="35"/>
      <c r="CN984" s="35"/>
      <c r="CO984" s="35"/>
      <c r="CP984" s="35"/>
      <c r="CQ984" s="35"/>
      <c r="CR984" s="35"/>
      <c r="CS984" s="35"/>
      <c r="CT984" s="35"/>
      <c r="CU984" s="35"/>
      <c r="CV984" s="35"/>
      <c r="CW984" s="35"/>
      <c r="CX984" s="35"/>
      <c r="CY984" s="35"/>
      <c r="CZ984" s="35"/>
      <c r="DA984" s="35"/>
      <c r="DB984" s="35"/>
      <c r="DC984" s="35"/>
      <c r="DD984" s="35"/>
      <c r="DE984" s="35"/>
      <c r="DF984" s="35"/>
      <c r="DG984" s="35"/>
      <c r="DH984" s="35"/>
      <c r="DI984" s="35"/>
      <c r="DJ984" s="35"/>
      <c r="DK984" s="35"/>
      <c r="DL984" s="35"/>
      <c r="DM984" s="35"/>
      <c r="DN984" s="35"/>
      <c r="DO984" s="35"/>
      <c r="DP984" s="35"/>
      <c r="DQ984" s="35"/>
      <c r="DR984" s="35"/>
      <c r="DS984" s="35"/>
      <c r="DT984" s="35"/>
      <c r="DU984" s="35"/>
      <c r="DV984" s="35"/>
      <c r="DW984" s="35"/>
      <c r="DX984" s="35"/>
      <c r="DY984" s="35"/>
      <c r="DZ984" s="35"/>
      <c r="EA984" s="35"/>
      <c r="EB984" s="35"/>
      <c r="EC984" s="35"/>
      <c r="ED984" s="35"/>
      <c r="EE984" s="35"/>
      <c r="EF984" s="35"/>
      <c r="EG984" s="35"/>
      <c r="EH984" s="35"/>
      <c r="EI984" s="35"/>
      <c r="EJ984" s="35"/>
      <c r="EK984" s="35"/>
      <c r="EL984" s="35"/>
      <c r="ET984" s="20" t="s">
        <v>1384</v>
      </c>
      <c r="EU984" s="20" t="s">
        <v>1382</v>
      </c>
    </row>
    <row r="985" spans="1:151" ht="12" hidden="1" customHeight="1">
      <c r="A985" s="35"/>
      <c r="B985" s="47"/>
      <c r="C985" s="35"/>
      <c r="D985" s="47"/>
      <c r="E985" s="47"/>
      <c r="F985" s="47"/>
      <c r="G985" s="47"/>
      <c r="H985" s="47"/>
      <c r="I985" s="47"/>
      <c r="J985" s="47"/>
      <c r="K985" s="47"/>
      <c r="L985" s="47"/>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133"/>
      <c r="BJ985" s="133"/>
      <c r="BK985" s="35"/>
      <c r="BL985" s="266"/>
      <c r="BM985" s="35"/>
      <c r="BN985" s="35"/>
      <c r="BO985" s="35"/>
      <c r="BP985" s="35"/>
      <c r="BQ985" s="35"/>
      <c r="BR985" s="35"/>
      <c r="BS985" s="35"/>
      <c r="BT985" s="35"/>
      <c r="BU985" s="35"/>
      <c r="BV985" s="35"/>
      <c r="BW985" s="35"/>
      <c r="BX985" s="35"/>
      <c r="BY985" s="35"/>
      <c r="BZ985" s="287"/>
      <c r="CA985" s="35"/>
      <c r="CB985" s="35"/>
      <c r="CC985" s="35"/>
      <c r="CD985" s="35"/>
      <c r="CE985" s="35"/>
      <c r="CF985" s="35"/>
      <c r="CG985" s="35"/>
      <c r="CH985" s="35"/>
      <c r="CI985" s="35"/>
      <c r="CJ985" s="35"/>
      <c r="CK985" s="35"/>
      <c r="CL985" s="35"/>
      <c r="CM985" s="35"/>
      <c r="CN985" s="35"/>
      <c r="CO985" s="35"/>
      <c r="CP985" s="35"/>
      <c r="CQ985" s="35"/>
      <c r="CR985" s="35"/>
      <c r="CS985" s="35"/>
      <c r="CT985" s="35"/>
      <c r="CU985" s="35"/>
      <c r="CV985" s="35"/>
      <c r="CW985" s="35"/>
      <c r="CX985" s="35"/>
      <c r="CY985" s="35"/>
      <c r="CZ985" s="35"/>
      <c r="DA985" s="35"/>
      <c r="DB985" s="35"/>
      <c r="DC985" s="35"/>
      <c r="DD985" s="35"/>
      <c r="DE985" s="35"/>
      <c r="DF985" s="35"/>
      <c r="DG985" s="35"/>
      <c r="DH985" s="35"/>
      <c r="DI985" s="35"/>
      <c r="DJ985" s="35"/>
      <c r="DK985" s="35"/>
      <c r="DL985" s="35"/>
      <c r="DM985" s="35"/>
      <c r="DN985" s="35"/>
      <c r="DO985" s="35"/>
      <c r="DP985" s="35"/>
      <c r="DQ985" s="35"/>
      <c r="DR985" s="35"/>
      <c r="DS985" s="35"/>
      <c r="DT985" s="35"/>
      <c r="DU985" s="35"/>
      <c r="DV985" s="35"/>
      <c r="DW985" s="35"/>
      <c r="DX985" s="35"/>
      <c r="DY985" s="35"/>
      <c r="DZ985" s="35"/>
      <c r="EA985" s="35"/>
      <c r="EB985" s="35"/>
      <c r="EC985" s="35"/>
      <c r="ED985" s="35"/>
      <c r="EE985" s="35"/>
      <c r="EF985" s="35"/>
      <c r="EG985" s="35"/>
      <c r="EH985" s="35"/>
      <c r="EI985" s="35"/>
      <c r="EJ985" s="35"/>
      <c r="EK985" s="35"/>
      <c r="EL985" s="35"/>
      <c r="ET985" s="20" t="s">
        <v>1385</v>
      </c>
      <c r="EU985" s="20" t="s">
        <v>1383</v>
      </c>
    </row>
    <row r="986" spans="1:151" ht="12" hidden="1" customHeight="1">
      <c r="A986" s="35"/>
      <c r="B986" s="47"/>
      <c r="C986" s="35"/>
      <c r="D986" s="47"/>
      <c r="E986" s="47"/>
      <c r="F986" s="47"/>
      <c r="G986" s="47"/>
      <c r="H986" s="47"/>
      <c r="I986" s="47"/>
      <c r="J986" s="47"/>
      <c r="K986" s="47"/>
      <c r="L986" s="47"/>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133"/>
      <c r="BJ986" s="133"/>
      <c r="BK986" s="35"/>
      <c r="BL986" s="266"/>
      <c r="BM986" s="35"/>
      <c r="BN986" s="35"/>
      <c r="BO986" s="35"/>
      <c r="BP986" s="35"/>
      <c r="BQ986" s="35"/>
      <c r="BR986" s="35"/>
      <c r="BS986" s="35"/>
      <c r="BT986" s="35"/>
      <c r="BU986" s="35"/>
      <c r="BV986" s="35"/>
      <c r="BW986" s="35"/>
      <c r="BX986" s="35"/>
      <c r="BY986" s="35"/>
      <c r="BZ986" s="287"/>
      <c r="CA986" s="35"/>
      <c r="CB986" s="35"/>
      <c r="CC986" s="35"/>
      <c r="CD986" s="35"/>
      <c r="CE986" s="35"/>
      <c r="CF986" s="35"/>
      <c r="CG986" s="35"/>
      <c r="CH986" s="35"/>
      <c r="CI986" s="35"/>
      <c r="CJ986" s="35"/>
      <c r="CK986" s="35"/>
      <c r="CL986" s="35"/>
      <c r="CM986" s="35"/>
      <c r="CN986" s="35"/>
      <c r="CO986" s="35"/>
      <c r="CP986" s="35"/>
      <c r="CQ986" s="35"/>
      <c r="CR986" s="35"/>
      <c r="CS986" s="35"/>
      <c r="CT986" s="35"/>
      <c r="CU986" s="35"/>
      <c r="CV986" s="35"/>
      <c r="CW986" s="35"/>
      <c r="CX986" s="35"/>
      <c r="CY986" s="35"/>
      <c r="CZ986" s="35"/>
      <c r="DA986" s="35"/>
      <c r="DB986" s="35"/>
      <c r="DC986" s="35"/>
      <c r="DD986" s="35"/>
      <c r="DE986" s="35"/>
      <c r="DF986" s="35"/>
      <c r="DG986" s="35"/>
      <c r="DH986" s="35"/>
      <c r="DI986" s="35"/>
      <c r="DJ986" s="35"/>
      <c r="DK986" s="35"/>
      <c r="DL986" s="35"/>
      <c r="DM986" s="35"/>
      <c r="DN986" s="35"/>
      <c r="DO986" s="35"/>
      <c r="DP986" s="35"/>
      <c r="DQ986" s="35"/>
      <c r="DR986" s="35"/>
      <c r="DS986" s="35"/>
      <c r="DT986" s="35"/>
      <c r="DU986" s="35"/>
      <c r="DV986" s="35"/>
      <c r="DW986" s="35"/>
      <c r="DX986" s="35"/>
      <c r="DY986" s="35"/>
      <c r="DZ986" s="35"/>
      <c r="EA986" s="35"/>
      <c r="EB986" s="35"/>
      <c r="EC986" s="35"/>
      <c r="ED986" s="35"/>
      <c r="EE986" s="35"/>
      <c r="EF986" s="35"/>
      <c r="EG986" s="35"/>
      <c r="EH986" s="35"/>
      <c r="EI986" s="35"/>
      <c r="EJ986" s="35"/>
      <c r="EK986" s="35"/>
      <c r="EL986" s="35"/>
      <c r="ET986" s="20" t="s">
        <v>1386</v>
      </c>
      <c r="EU986" s="20" t="s">
        <v>1384</v>
      </c>
    </row>
    <row r="987" spans="1:151" ht="12" hidden="1" customHeight="1">
      <c r="A987" s="35"/>
      <c r="B987" s="47"/>
      <c r="C987" s="35"/>
      <c r="D987" s="47"/>
      <c r="E987" s="47"/>
      <c r="F987" s="47"/>
      <c r="G987" s="47"/>
      <c r="H987" s="47"/>
      <c r="I987" s="47"/>
      <c r="J987" s="47"/>
      <c r="K987" s="47"/>
      <c r="L987" s="47"/>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133"/>
      <c r="BJ987" s="133"/>
      <c r="BK987" s="35"/>
      <c r="BL987" s="266"/>
      <c r="BM987" s="35"/>
      <c r="BN987" s="35"/>
      <c r="BO987" s="35"/>
      <c r="BP987" s="35"/>
      <c r="BQ987" s="35"/>
      <c r="BR987" s="35"/>
      <c r="BS987" s="35"/>
      <c r="BT987" s="35"/>
      <c r="BU987" s="35"/>
      <c r="BV987" s="35"/>
      <c r="BW987" s="35"/>
      <c r="BX987" s="35"/>
      <c r="BY987" s="35"/>
      <c r="BZ987" s="287"/>
      <c r="CA987" s="35"/>
      <c r="CB987" s="35"/>
      <c r="CC987" s="35"/>
      <c r="CD987" s="35"/>
      <c r="CE987" s="35"/>
      <c r="CF987" s="35"/>
      <c r="CG987" s="35"/>
      <c r="CH987" s="35"/>
      <c r="CI987" s="35"/>
      <c r="CJ987" s="35"/>
      <c r="CK987" s="35"/>
      <c r="CL987" s="35"/>
      <c r="CM987" s="35"/>
      <c r="CN987" s="35"/>
      <c r="CO987" s="35"/>
      <c r="CP987" s="35"/>
      <c r="CQ987" s="35"/>
      <c r="CR987" s="35"/>
      <c r="CS987" s="35"/>
      <c r="CT987" s="35"/>
      <c r="CU987" s="35"/>
      <c r="CV987" s="35"/>
      <c r="CW987" s="35"/>
      <c r="CX987" s="35"/>
      <c r="CY987" s="35"/>
      <c r="CZ987" s="35"/>
      <c r="DA987" s="35"/>
      <c r="DB987" s="35"/>
      <c r="DC987" s="35"/>
      <c r="DD987" s="35"/>
      <c r="DE987" s="35"/>
      <c r="DF987" s="35"/>
      <c r="DG987" s="35"/>
      <c r="DH987" s="35"/>
      <c r="DI987" s="35"/>
      <c r="DJ987" s="35"/>
      <c r="DK987" s="35"/>
      <c r="DL987" s="35"/>
      <c r="DM987" s="35"/>
      <c r="DN987" s="35"/>
      <c r="DO987" s="35"/>
      <c r="DP987" s="35"/>
      <c r="DQ987" s="35"/>
      <c r="DR987" s="35"/>
      <c r="DS987" s="35"/>
      <c r="DT987" s="35"/>
      <c r="DU987" s="35"/>
      <c r="DV987" s="35"/>
      <c r="DW987" s="35"/>
      <c r="DX987" s="35"/>
      <c r="DY987" s="35"/>
      <c r="DZ987" s="35"/>
      <c r="EA987" s="35"/>
      <c r="EB987" s="35"/>
      <c r="EC987" s="35"/>
      <c r="ED987" s="35"/>
      <c r="EE987" s="35"/>
      <c r="EF987" s="35"/>
      <c r="EG987" s="35"/>
      <c r="EH987" s="35"/>
      <c r="EI987" s="35"/>
      <c r="EJ987" s="35"/>
      <c r="EK987" s="35"/>
      <c r="EL987" s="35"/>
      <c r="ET987" s="20" t="s">
        <v>1387</v>
      </c>
      <c r="EU987" s="20" t="s">
        <v>1385</v>
      </c>
    </row>
    <row r="988" spans="1:151" ht="12" hidden="1" customHeight="1">
      <c r="A988" s="35"/>
      <c r="B988" s="47"/>
      <c r="C988" s="35"/>
      <c r="D988" s="47"/>
      <c r="E988" s="47"/>
      <c r="F988" s="47"/>
      <c r="G988" s="47"/>
      <c r="H988" s="47"/>
      <c r="I988" s="47"/>
      <c r="J988" s="47"/>
      <c r="K988" s="47"/>
      <c r="L988" s="47"/>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133"/>
      <c r="BJ988" s="133"/>
      <c r="BK988" s="35"/>
      <c r="BL988" s="266"/>
      <c r="BM988" s="35"/>
      <c r="BN988" s="35"/>
      <c r="BO988" s="35"/>
      <c r="BP988" s="35"/>
      <c r="BQ988" s="35"/>
      <c r="BR988" s="35"/>
      <c r="BS988" s="35"/>
      <c r="BT988" s="35"/>
      <c r="BU988" s="35"/>
      <c r="BV988" s="35"/>
      <c r="BW988" s="35"/>
      <c r="BX988" s="35"/>
      <c r="BY988" s="35"/>
      <c r="BZ988" s="287"/>
      <c r="CA988" s="35"/>
      <c r="CB988" s="35"/>
      <c r="CC988" s="35"/>
      <c r="CD988" s="35"/>
      <c r="CE988" s="35"/>
      <c r="CF988" s="35"/>
      <c r="CG988" s="35"/>
      <c r="CH988" s="35"/>
      <c r="CI988" s="35"/>
      <c r="CJ988" s="35"/>
      <c r="CK988" s="35"/>
      <c r="CL988" s="35"/>
      <c r="CM988" s="35"/>
      <c r="CN988" s="35"/>
      <c r="CO988" s="35"/>
      <c r="CP988" s="35"/>
      <c r="CQ988" s="35"/>
      <c r="CR988" s="35"/>
      <c r="CS988" s="35"/>
      <c r="CT988" s="35"/>
      <c r="CU988" s="35"/>
      <c r="CV988" s="35"/>
      <c r="CW988" s="35"/>
      <c r="CX988" s="35"/>
      <c r="CY988" s="35"/>
      <c r="CZ988" s="35"/>
      <c r="DA988" s="35"/>
      <c r="DB988" s="35"/>
      <c r="DC988" s="35"/>
      <c r="DD988" s="35"/>
      <c r="DE988" s="35"/>
      <c r="DF988" s="35"/>
      <c r="DG988" s="35"/>
      <c r="DH988" s="35"/>
      <c r="DI988" s="35"/>
      <c r="DJ988" s="35"/>
      <c r="DK988" s="35"/>
      <c r="DL988" s="35"/>
      <c r="DM988" s="35"/>
      <c r="DN988" s="35"/>
      <c r="DO988" s="35"/>
      <c r="DP988" s="35"/>
      <c r="DQ988" s="35"/>
      <c r="DR988" s="35"/>
      <c r="DS988" s="35"/>
      <c r="DT988" s="35"/>
      <c r="DU988" s="35"/>
      <c r="DV988" s="35"/>
      <c r="DW988" s="35"/>
      <c r="DX988" s="35"/>
      <c r="DY988" s="35"/>
      <c r="DZ988" s="35"/>
      <c r="EA988" s="35"/>
      <c r="EB988" s="35"/>
      <c r="EC988" s="35"/>
      <c r="ED988" s="35"/>
      <c r="EE988" s="35"/>
      <c r="EF988" s="35"/>
      <c r="EG988" s="35"/>
      <c r="EH988" s="35"/>
      <c r="EI988" s="35"/>
      <c r="EJ988" s="35"/>
      <c r="EK988" s="35"/>
      <c r="EL988" s="35"/>
      <c r="ET988" s="20" t="s">
        <v>1388</v>
      </c>
      <c r="EU988" s="20" t="s">
        <v>1386</v>
      </c>
    </row>
    <row r="989" spans="1:151" ht="12" hidden="1" customHeight="1">
      <c r="A989" s="35"/>
      <c r="B989" s="47"/>
      <c r="C989" s="35"/>
      <c r="D989" s="47"/>
      <c r="E989" s="47"/>
      <c r="F989" s="47"/>
      <c r="G989" s="47"/>
      <c r="H989" s="47"/>
      <c r="I989" s="47"/>
      <c r="J989" s="47"/>
      <c r="K989" s="47"/>
      <c r="L989" s="47"/>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133"/>
      <c r="BJ989" s="133"/>
      <c r="BK989" s="35"/>
      <c r="BL989" s="266"/>
      <c r="BM989" s="35"/>
      <c r="BN989" s="35"/>
      <c r="BO989" s="35"/>
      <c r="BP989" s="35"/>
      <c r="BQ989" s="35"/>
      <c r="BR989" s="35"/>
      <c r="BS989" s="35"/>
      <c r="BT989" s="35"/>
      <c r="BU989" s="35"/>
      <c r="BV989" s="35"/>
      <c r="BW989" s="35"/>
      <c r="BX989" s="35"/>
      <c r="BY989" s="35"/>
      <c r="BZ989" s="287"/>
      <c r="CA989" s="35"/>
      <c r="CB989" s="35"/>
      <c r="CC989" s="35"/>
      <c r="CD989" s="35"/>
      <c r="CE989" s="35"/>
      <c r="CF989" s="35"/>
      <c r="CG989" s="35"/>
      <c r="CH989" s="35"/>
      <c r="CI989" s="35"/>
      <c r="CJ989" s="35"/>
      <c r="CK989" s="35"/>
      <c r="CL989" s="35"/>
      <c r="CM989" s="35"/>
      <c r="CN989" s="35"/>
      <c r="CO989" s="35"/>
      <c r="CP989" s="35"/>
      <c r="CQ989" s="35"/>
      <c r="CR989" s="35"/>
      <c r="CS989" s="35"/>
      <c r="CT989" s="35"/>
      <c r="CU989" s="35"/>
      <c r="CV989" s="35"/>
      <c r="CW989" s="35"/>
      <c r="CX989" s="35"/>
      <c r="CY989" s="35"/>
      <c r="CZ989" s="35"/>
      <c r="DA989" s="35"/>
      <c r="DB989" s="35"/>
      <c r="DC989" s="35"/>
      <c r="DD989" s="35"/>
      <c r="DE989" s="35"/>
      <c r="DF989" s="35"/>
      <c r="DG989" s="35"/>
      <c r="DH989" s="35"/>
      <c r="DI989" s="35"/>
      <c r="DJ989" s="35"/>
      <c r="DK989" s="35"/>
      <c r="DL989" s="35"/>
      <c r="DM989" s="35"/>
      <c r="DN989" s="35"/>
      <c r="DO989" s="35"/>
      <c r="DP989" s="35"/>
      <c r="DQ989" s="35"/>
      <c r="DR989" s="35"/>
      <c r="DS989" s="35"/>
      <c r="DT989" s="35"/>
      <c r="DU989" s="35"/>
      <c r="DV989" s="35"/>
      <c r="DW989" s="35"/>
      <c r="DX989" s="35"/>
      <c r="DY989" s="35"/>
      <c r="DZ989" s="35"/>
      <c r="EA989" s="35"/>
      <c r="EB989" s="35"/>
      <c r="EC989" s="35"/>
      <c r="ED989" s="35"/>
      <c r="EE989" s="35"/>
      <c r="EF989" s="35"/>
      <c r="EG989" s="35"/>
      <c r="EH989" s="35"/>
      <c r="EI989" s="35"/>
      <c r="EJ989" s="35"/>
      <c r="EK989" s="35"/>
      <c r="EL989" s="35"/>
      <c r="ET989" s="20" t="s">
        <v>1389</v>
      </c>
      <c r="EU989" s="20" t="s">
        <v>1387</v>
      </c>
    </row>
    <row r="990" spans="1:151" ht="12" hidden="1" customHeight="1">
      <c r="A990" s="35"/>
      <c r="B990" s="47"/>
      <c r="C990" s="35"/>
      <c r="D990" s="47"/>
      <c r="E990" s="47"/>
      <c r="F990" s="47"/>
      <c r="G990" s="47"/>
      <c r="H990" s="47"/>
      <c r="I990" s="47"/>
      <c r="J990" s="47"/>
      <c r="K990" s="47"/>
      <c r="L990" s="47"/>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133"/>
      <c r="BJ990" s="133"/>
      <c r="BK990" s="35"/>
      <c r="BL990" s="266"/>
      <c r="BM990" s="35"/>
      <c r="BN990" s="35"/>
      <c r="BO990" s="35"/>
      <c r="BP990" s="35"/>
      <c r="BQ990" s="35"/>
      <c r="BR990" s="35"/>
      <c r="BS990" s="35"/>
      <c r="BT990" s="35"/>
      <c r="BU990" s="35"/>
      <c r="BV990" s="35"/>
      <c r="BW990" s="35"/>
      <c r="BX990" s="35"/>
      <c r="BY990" s="35"/>
      <c r="BZ990" s="287"/>
      <c r="CA990" s="35"/>
      <c r="CB990" s="35"/>
      <c r="CC990" s="35"/>
      <c r="CD990" s="35"/>
      <c r="CE990" s="35"/>
      <c r="CF990" s="35"/>
      <c r="CG990" s="35"/>
      <c r="CH990" s="35"/>
      <c r="CI990" s="35"/>
      <c r="CJ990" s="35"/>
      <c r="CK990" s="35"/>
      <c r="CL990" s="35"/>
      <c r="CM990" s="35"/>
      <c r="CN990" s="35"/>
      <c r="CO990" s="35"/>
      <c r="CP990" s="35"/>
      <c r="CQ990" s="35"/>
      <c r="CR990" s="35"/>
      <c r="CS990" s="35"/>
      <c r="CT990" s="35"/>
      <c r="CU990" s="35"/>
      <c r="CV990" s="35"/>
      <c r="CW990" s="35"/>
      <c r="CX990" s="35"/>
      <c r="CY990" s="35"/>
      <c r="CZ990" s="35"/>
      <c r="DA990" s="35"/>
      <c r="DB990" s="35"/>
      <c r="DC990" s="35"/>
      <c r="DD990" s="35"/>
      <c r="DE990" s="35"/>
      <c r="DF990" s="35"/>
      <c r="DG990" s="35"/>
      <c r="DH990" s="35"/>
      <c r="DI990" s="35"/>
      <c r="DJ990" s="35"/>
      <c r="DK990" s="35"/>
      <c r="DL990" s="35"/>
      <c r="DM990" s="35"/>
      <c r="DN990" s="35"/>
      <c r="DO990" s="35"/>
      <c r="DP990" s="35"/>
      <c r="DQ990" s="35"/>
      <c r="DR990" s="35"/>
      <c r="DS990" s="35"/>
      <c r="DT990" s="35"/>
      <c r="DU990" s="35"/>
      <c r="DV990" s="35"/>
      <c r="DW990" s="35"/>
      <c r="DX990" s="35"/>
      <c r="DY990" s="35"/>
      <c r="DZ990" s="35"/>
      <c r="EA990" s="35"/>
      <c r="EB990" s="35"/>
      <c r="EC990" s="35"/>
      <c r="ED990" s="35"/>
      <c r="EE990" s="35"/>
      <c r="EF990" s="35"/>
      <c r="EG990" s="35"/>
      <c r="EH990" s="35"/>
      <c r="EI990" s="35"/>
      <c r="EJ990" s="35"/>
      <c r="EK990" s="35"/>
      <c r="EL990" s="35"/>
      <c r="ET990" s="20" t="s">
        <v>1390</v>
      </c>
      <c r="EU990" s="20" t="s">
        <v>1388</v>
      </c>
    </row>
    <row r="991" spans="1:151" ht="12" hidden="1" customHeight="1">
      <c r="A991" s="35"/>
      <c r="B991" s="47"/>
      <c r="C991" s="35"/>
      <c r="D991" s="47"/>
      <c r="E991" s="47"/>
      <c r="F991" s="47"/>
      <c r="G991" s="47"/>
      <c r="H991" s="47"/>
      <c r="I991" s="47"/>
      <c r="J991" s="47"/>
      <c r="K991" s="47"/>
      <c r="L991" s="47"/>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133"/>
      <c r="BJ991" s="133"/>
      <c r="BK991" s="35"/>
      <c r="BL991" s="266"/>
      <c r="BM991" s="35"/>
      <c r="BN991" s="35"/>
      <c r="BO991" s="35"/>
      <c r="BP991" s="35"/>
      <c r="BQ991" s="35"/>
      <c r="BR991" s="35"/>
      <c r="BS991" s="35"/>
      <c r="BT991" s="35"/>
      <c r="BU991" s="35"/>
      <c r="BV991" s="35"/>
      <c r="BW991" s="35"/>
      <c r="BX991" s="35"/>
      <c r="BY991" s="35"/>
      <c r="BZ991" s="287"/>
      <c r="CA991" s="35"/>
      <c r="CB991" s="35"/>
      <c r="CC991" s="35"/>
      <c r="CD991" s="35"/>
      <c r="CE991" s="35"/>
      <c r="CF991" s="35"/>
      <c r="CG991" s="35"/>
      <c r="CH991" s="35"/>
      <c r="CI991" s="35"/>
      <c r="CJ991" s="35"/>
      <c r="CK991" s="35"/>
      <c r="CL991" s="35"/>
      <c r="CM991" s="35"/>
      <c r="CN991" s="35"/>
      <c r="CO991" s="35"/>
      <c r="CP991" s="35"/>
      <c r="CQ991" s="35"/>
      <c r="CR991" s="35"/>
      <c r="CS991" s="35"/>
      <c r="CT991" s="35"/>
      <c r="CU991" s="35"/>
      <c r="CV991" s="35"/>
      <c r="CW991" s="35"/>
      <c r="CX991" s="35"/>
      <c r="CY991" s="35"/>
      <c r="CZ991" s="35"/>
      <c r="DA991" s="35"/>
      <c r="DB991" s="35"/>
      <c r="DC991" s="35"/>
      <c r="DD991" s="35"/>
      <c r="DE991" s="35"/>
      <c r="DF991" s="35"/>
      <c r="DG991" s="35"/>
      <c r="DH991" s="35"/>
      <c r="DI991" s="35"/>
      <c r="DJ991" s="35"/>
      <c r="DK991" s="35"/>
      <c r="DL991" s="35"/>
      <c r="DM991" s="35"/>
      <c r="DN991" s="35"/>
      <c r="DO991" s="35"/>
      <c r="DP991" s="35"/>
      <c r="DQ991" s="35"/>
      <c r="DR991" s="35"/>
      <c r="DS991" s="35"/>
      <c r="DT991" s="35"/>
      <c r="DU991" s="35"/>
      <c r="DV991" s="35"/>
      <c r="DW991" s="35"/>
      <c r="DX991" s="35"/>
      <c r="DY991" s="35"/>
      <c r="DZ991" s="35"/>
      <c r="EA991" s="35"/>
      <c r="EB991" s="35"/>
      <c r="EC991" s="35"/>
      <c r="ED991" s="35"/>
      <c r="EE991" s="35"/>
      <c r="EF991" s="35"/>
      <c r="EG991" s="35"/>
      <c r="EH991" s="35"/>
      <c r="EI991" s="35"/>
      <c r="EJ991" s="35"/>
      <c r="EK991" s="35"/>
      <c r="EL991" s="35"/>
      <c r="ET991" s="20" t="s">
        <v>1391</v>
      </c>
      <c r="EU991" s="20" t="s">
        <v>1389</v>
      </c>
    </row>
    <row r="992" spans="1:151" ht="12" hidden="1" customHeight="1">
      <c r="A992" s="35"/>
      <c r="B992" s="47"/>
      <c r="C992" s="35"/>
      <c r="D992" s="47"/>
      <c r="E992" s="47"/>
      <c r="F992" s="47"/>
      <c r="G992" s="47"/>
      <c r="H992" s="47"/>
      <c r="I992" s="47"/>
      <c r="J992" s="47"/>
      <c r="K992" s="47"/>
      <c r="L992" s="47"/>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133"/>
      <c r="BJ992" s="133"/>
      <c r="BK992" s="35"/>
      <c r="BL992" s="266"/>
      <c r="BM992" s="35"/>
      <c r="BN992" s="35"/>
      <c r="BO992" s="35"/>
      <c r="BP992" s="35"/>
      <c r="BQ992" s="35"/>
      <c r="BR992" s="35"/>
      <c r="BS992" s="35"/>
      <c r="BT992" s="35"/>
      <c r="BU992" s="35"/>
      <c r="BV992" s="35"/>
      <c r="BW992" s="35"/>
      <c r="BX992" s="35"/>
      <c r="BY992" s="35"/>
      <c r="BZ992" s="287"/>
      <c r="CA992" s="35"/>
      <c r="CB992" s="35"/>
      <c r="CC992" s="35"/>
      <c r="CD992" s="35"/>
      <c r="CE992" s="35"/>
      <c r="CF992" s="35"/>
      <c r="CG992" s="35"/>
      <c r="CH992" s="35"/>
      <c r="CI992" s="35"/>
      <c r="CJ992" s="35"/>
      <c r="CK992" s="35"/>
      <c r="CL992" s="35"/>
      <c r="CM992" s="35"/>
      <c r="CN992" s="35"/>
      <c r="CO992" s="35"/>
      <c r="CP992" s="35"/>
      <c r="CQ992" s="35"/>
      <c r="CR992" s="35"/>
      <c r="CS992" s="35"/>
      <c r="CT992" s="35"/>
      <c r="CU992" s="35"/>
      <c r="CV992" s="35"/>
      <c r="CW992" s="35"/>
      <c r="CX992" s="35"/>
      <c r="CY992" s="35"/>
      <c r="CZ992" s="35"/>
      <c r="DA992" s="35"/>
      <c r="DB992" s="35"/>
      <c r="DC992" s="35"/>
      <c r="DD992" s="35"/>
      <c r="DE992" s="35"/>
      <c r="DF992" s="35"/>
      <c r="DG992" s="35"/>
      <c r="DH992" s="35"/>
      <c r="DI992" s="35"/>
      <c r="DJ992" s="35"/>
      <c r="DK992" s="35"/>
      <c r="DL992" s="35"/>
      <c r="DM992" s="35"/>
      <c r="DN992" s="35"/>
      <c r="DO992" s="35"/>
      <c r="DP992" s="35"/>
      <c r="DQ992" s="35"/>
      <c r="DR992" s="35"/>
      <c r="DS992" s="35"/>
      <c r="DT992" s="35"/>
      <c r="DU992" s="35"/>
      <c r="DV992" s="35"/>
      <c r="DW992" s="35"/>
      <c r="DX992" s="35"/>
      <c r="DY992" s="35"/>
      <c r="DZ992" s="35"/>
      <c r="EA992" s="35"/>
      <c r="EB992" s="35"/>
      <c r="EC992" s="35"/>
      <c r="ED992" s="35"/>
      <c r="EE992" s="35"/>
      <c r="EF992" s="35"/>
      <c r="EG992" s="35"/>
      <c r="EH992" s="35"/>
      <c r="EI992" s="35"/>
      <c r="EJ992" s="35"/>
      <c r="EK992" s="35"/>
      <c r="EL992" s="35"/>
      <c r="ET992" s="20" t="s">
        <v>1392</v>
      </c>
      <c r="EU992" s="20" t="s">
        <v>1390</v>
      </c>
    </row>
    <row r="993" spans="1:151" ht="12" hidden="1" customHeight="1">
      <c r="A993" s="35"/>
      <c r="B993" s="47"/>
      <c r="C993" s="35"/>
      <c r="D993" s="47"/>
      <c r="E993" s="47"/>
      <c r="F993" s="47"/>
      <c r="G993" s="47"/>
      <c r="H993" s="47"/>
      <c r="I993" s="47"/>
      <c r="J993" s="47"/>
      <c r="K993" s="47"/>
      <c r="L993" s="47"/>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133"/>
      <c r="BJ993" s="133"/>
      <c r="BK993" s="35"/>
      <c r="BL993" s="266"/>
      <c r="BM993" s="35"/>
      <c r="BN993" s="35"/>
      <c r="BO993" s="35"/>
      <c r="BP993" s="35"/>
      <c r="BQ993" s="35"/>
      <c r="BR993" s="35"/>
      <c r="BS993" s="35"/>
      <c r="BT993" s="35"/>
      <c r="BU993" s="35"/>
      <c r="BV993" s="35"/>
      <c r="BW993" s="35"/>
      <c r="BX993" s="35"/>
      <c r="BY993" s="35"/>
      <c r="BZ993" s="287"/>
      <c r="CA993" s="35"/>
      <c r="CB993" s="35"/>
      <c r="CC993" s="35"/>
      <c r="CD993" s="35"/>
      <c r="CE993" s="35"/>
      <c r="CF993" s="35"/>
      <c r="CG993" s="35"/>
      <c r="CH993" s="35"/>
      <c r="CI993" s="35"/>
      <c r="CJ993" s="35"/>
      <c r="CK993" s="35"/>
      <c r="CL993" s="35"/>
      <c r="CM993" s="35"/>
      <c r="CN993" s="35"/>
      <c r="CO993" s="35"/>
      <c r="CP993" s="35"/>
      <c r="CQ993" s="35"/>
      <c r="CR993" s="35"/>
      <c r="CS993" s="35"/>
      <c r="CT993" s="35"/>
      <c r="CU993" s="35"/>
      <c r="CV993" s="35"/>
      <c r="CW993" s="35"/>
      <c r="CX993" s="35"/>
      <c r="CY993" s="35"/>
      <c r="CZ993" s="35"/>
      <c r="DA993" s="35"/>
      <c r="DB993" s="35"/>
      <c r="DC993" s="35"/>
      <c r="DD993" s="35"/>
      <c r="DE993" s="35"/>
      <c r="DF993" s="35"/>
      <c r="DG993" s="35"/>
      <c r="DH993" s="35"/>
      <c r="DI993" s="35"/>
      <c r="DJ993" s="35"/>
      <c r="DK993" s="35"/>
      <c r="DL993" s="35"/>
      <c r="DM993" s="35"/>
      <c r="DN993" s="35"/>
      <c r="DO993" s="35"/>
      <c r="DP993" s="35"/>
      <c r="DQ993" s="35"/>
      <c r="DR993" s="35"/>
      <c r="DS993" s="35"/>
      <c r="DT993" s="35"/>
      <c r="DU993" s="35"/>
      <c r="DV993" s="35"/>
      <c r="DW993" s="35"/>
      <c r="DX993" s="35"/>
      <c r="DY993" s="35"/>
      <c r="DZ993" s="35"/>
      <c r="EA993" s="35"/>
      <c r="EB993" s="35"/>
      <c r="EC993" s="35"/>
      <c r="ED993" s="35"/>
      <c r="EE993" s="35"/>
      <c r="EF993" s="35"/>
      <c r="EG993" s="35"/>
      <c r="EH993" s="35"/>
      <c r="EI993" s="35"/>
      <c r="EJ993" s="35"/>
      <c r="EK993" s="35"/>
      <c r="EL993" s="35"/>
      <c r="ET993" s="20" t="s">
        <v>1393</v>
      </c>
      <c r="EU993" s="20" t="s">
        <v>1391</v>
      </c>
    </row>
    <row r="994" spans="1:151" ht="12" hidden="1" customHeight="1">
      <c r="A994" s="35"/>
      <c r="B994" s="47"/>
      <c r="C994" s="35"/>
      <c r="D994" s="47"/>
      <c r="E994" s="47"/>
      <c r="F994" s="47"/>
      <c r="G994" s="47"/>
      <c r="H994" s="47"/>
      <c r="I994" s="47"/>
      <c r="J994" s="47"/>
      <c r="K994" s="47"/>
      <c r="L994" s="47"/>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133"/>
      <c r="BJ994" s="133"/>
      <c r="BK994" s="35"/>
      <c r="BL994" s="266"/>
      <c r="BM994" s="35"/>
      <c r="BN994" s="35"/>
      <c r="BO994" s="35"/>
      <c r="BP994" s="35"/>
      <c r="BQ994" s="35"/>
      <c r="BR994" s="35"/>
      <c r="BS994" s="35"/>
      <c r="BT994" s="35"/>
      <c r="BU994" s="35"/>
      <c r="BV994" s="35"/>
      <c r="BW994" s="35"/>
      <c r="BX994" s="35"/>
      <c r="BY994" s="35"/>
      <c r="BZ994" s="287"/>
      <c r="CA994" s="35"/>
      <c r="CB994" s="35"/>
      <c r="CC994" s="35"/>
      <c r="CD994" s="35"/>
      <c r="CE994" s="35"/>
      <c r="CF994" s="35"/>
      <c r="CG994" s="35"/>
      <c r="CH994" s="35"/>
      <c r="CI994" s="35"/>
      <c r="CJ994" s="35"/>
      <c r="CK994" s="35"/>
      <c r="CL994" s="35"/>
      <c r="CM994" s="35"/>
      <c r="CN994" s="35"/>
      <c r="CO994" s="35"/>
      <c r="CP994" s="35"/>
      <c r="CQ994" s="35"/>
      <c r="CR994" s="35"/>
      <c r="CS994" s="35"/>
      <c r="CT994" s="35"/>
      <c r="CU994" s="35"/>
      <c r="CV994" s="35"/>
      <c r="CW994" s="35"/>
      <c r="CX994" s="35"/>
      <c r="CY994" s="35"/>
      <c r="CZ994" s="35"/>
      <c r="DA994" s="35"/>
      <c r="DB994" s="35"/>
      <c r="DC994" s="35"/>
      <c r="DD994" s="35"/>
      <c r="DE994" s="35"/>
      <c r="DF994" s="35"/>
      <c r="DG994" s="35"/>
      <c r="DH994" s="35"/>
      <c r="DI994" s="35"/>
      <c r="DJ994" s="35"/>
      <c r="DK994" s="35"/>
      <c r="DL994" s="35"/>
      <c r="DM994" s="35"/>
      <c r="DN994" s="35"/>
      <c r="DO994" s="35"/>
      <c r="DP994" s="35"/>
      <c r="DQ994" s="35"/>
      <c r="DR994" s="35"/>
      <c r="DS994" s="35"/>
      <c r="DT994" s="35"/>
      <c r="DU994" s="35"/>
      <c r="DV994" s="35"/>
      <c r="DW994" s="35"/>
      <c r="DX994" s="35"/>
      <c r="DY994" s="35"/>
      <c r="DZ994" s="35"/>
      <c r="EA994" s="35"/>
      <c r="EB994" s="35"/>
      <c r="EC994" s="35"/>
      <c r="ED994" s="35"/>
      <c r="EE994" s="35"/>
      <c r="EF994" s="35"/>
      <c r="EG994" s="35"/>
      <c r="EH994" s="35"/>
      <c r="EI994" s="35"/>
      <c r="EJ994" s="35"/>
      <c r="EK994" s="35"/>
      <c r="EL994" s="35"/>
      <c r="ET994" s="20" t="s">
        <v>1394</v>
      </c>
      <c r="EU994" s="20" t="s">
        <v>1392</v>
      </c>
    </row>
    <row r="995" spans="1:151" ht="12" hidden="1" customHeight="1">
      <c r="A995" s="35"/>
      <c r="B995" s="47"/>
      <c r="C995" s="35"/>
      <c r="D995" s="47"/>
      <c r="E995" s="47"/>
      <c r="F995" s="47"/>
      <c r="G995" s="47"/>
      <c r="H995" s="47"/>
      <c r="I995" s="47"/>
      <c r="J995" s="47"/>
      <c r="K995" s="47"/>
      <c r="L995" s="47"/>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133"/>
      <c r="BJ995" s="133"/>
      <c r="BK995" s="35"/>
      <c r="BL995" s="266"/>
      <c r="BM995" s="35"/>
      <c r="BN995" s="35"/>
      <c r="BO995" s="35"/>
      <c r="BP995" s="35"/>
      <c r="BQ995" s="35"/>
      <c r="BR995" s="35"/>
      <c r="BS995" s="35"/>
      <c r="BT995" s="35"/>
      <c r="BU995" s="35"/>
      <c r="BV995" s="35"/>
      <c r="BW995" s="35"/>
      <c r="BX995" s="35"/>
      <c r="BY995" s="35"/>
      <c r="BZ995" s="287"/>
      <c r="CA995" s="35"/>
      <c r="CB995" s="35"/>
      <c r="CC995" s="35"/>
      <c r="CD995" s="35"/>
      <c r="CE995" s="35"/>
      <c r="CF995" s="35"/>
      <c r="CG995" s="35"/>
      <c r="CH995" s="35"/>
      <c r="CI995" s="35"/>
      <c r="CJ995" s="35"/>
      <c r="CK995" s="35"/>
      <c r="CL995" s="35"/>
      <c r="CM995" s="35"/>
      <c r="CN995" s="35"/>
      <c r="CO995" s="35"/>
      <c r="CP995" s="35"/>
      <c r="CQ995" s="35"/>
      <c r="CR995" s="35"/>
      <c r="CS995" s="35"/>
      <c r="CT995" s="35"/>
      <c r="CU995" s="35"/>
      <c r="CV995" s="35"/>
      <c r="CW995" s="35"/>
      <c r="CX995" s="35"/>
      <c r="CY995" s="35"/>
      <c r="CZ995" s="35"/>
      <c r="DA995" s="35"/>
      <c r="DB995" s="35"/>
      <c r="DC995" s="35"/>
      <c r="DD995" s="35"/>
      <c r="DE995" s="35"/>
      <c r="DF995" s="35"/>
      <c r="DG995" s="35"/>
      <c r="DH995" s="35"/>
      <c r="DI995" s="35"/>
      <c r="DJ995" s="35"/>
      <c r="DK995" s="35"/>
      <c r="DL995" s="35"/>
      <c r="DM995" s="35"/>
      <c r="DN995" s="35"/>
      <c r="DO995" s="35"/>
      <c r="DP995" s="35"/>
      <c r="DQ995" s="35"/>
      <c r="DR995" s="35"/>
      <c r="DS995" s="35"/>
      <c r="DT995" s="35"/>
      <c r="DU995" s="35"/>
      <c r="DV995" s="35"/>
      <c r="DW995" s="35"/>
      <c r="DX995" s="35"/>
      <c r="DY995" s="35"/>
      <c r="DZ995" s="35"/>
      <c r="EA995" s="35"/>
      <c r="EB995" s="35"/>
      <c r="EC995" s="35"/>
      <c r="ED995" s="35"/>
      <c r="EE995" s="35"/>
      <c r="EF995" s="35"/>
      <c r="EG995" s="35"/>
      <c r="EH995" s="35"/>
      <c r="EI995" s="35"/>
      <c r="EJ995" s="35"/>
      <c r="EK995" s="35"/>
      <c r="EL995" s="35"/>
      <c r="ET995" s="20" t="s">
        <v>1395</v>
      </c>
      <c r="EU995" s="20" t="s">
        <v>1393</v>
      </c>
    </row>
    <row r="996" spans="1:151" ht="12" hidden="1" customHeight="1">
      <c r="A996" s="35"/>
      <c r="B996" s="47"/>
      <c r="C996" s="35"/>
      <c r="D996" s="47"/>
      <c r="E996" s="47"/>
      <c r="F996" s="47"/>
      <c r="G996" s="47"/>
      <c r="H996" s="47"/>
      <c r="I996" s="47"/>
      <c r="J996" s="47"/>
      <c r="K996" s="47"/>
      <c r="L996" s="47"/>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133"/>
      <c r="BJ996" s="133"/>
      <c r="BK996" s="35"/>
      <c r="BL996" s="266"/>
      <c r="BM996" s="35"/>
      <c r="BN996" s="35"/>
      <c r="BO996" s="35"/>
      <c r="BP996" s="35"/>
      <c r="BQ996" s="35"/>
      <c r="BR996" s="35"/>
      <c r="BS996" s="35"/>
      <c r="BT996" s="35"/>
      <c r="BU996" s="35"/>
      <c r="BV996" s="35"/>
      <c r="BW996" s="35"/>
      <c r="BX996" s="35"/>
      <c r="BY996" s="35"/>
      <c r="BZ996" s="287"/>
      <c r="CA996" s="35"/>
      <c r="CB996" s="35"/>
      <c r="CC996" s="35"/>
      <c r="CD996" s="35"/>
      <c r="CE996" s="35"/>
      <c r="CF996" s="35"/>
      <c r="CG996" s="35"/>
      <c r="CH996" s="35"/>
      <c r="CI996" s="35"/>
      <c r="CJ996" s="35"/>
      <c r="CK996" s="35"/>
      <c r="CL996" s="35"/>
      <c r="CM996" s="35"/>
      <c r="CN996" s="35"/>
      <c r="CO996" s="35"/>
      <c r="CP996" s="35"/>
      <c r="CQ996" s="35"/>
      <c r="CR996" s="35"/>
      <c r="CS996" s="35"/>
      <c r="CT996" s="35"/>
      <c r="CU996" s="35"/>
      <c r="CV996" s="35"/>
      <c r="CW996" s="35"/>
      <c r="CX996" s="35"/>
      <c r="CY996" s="35"/>
      <c r="CZ996" s="35"/>
      <c r="DA996" s="35"/>
      <c r="DB996" s="35"/>
      <c r="DC996" s="35"/>
      <c r="DD996" s="35"/>
      <c r="DE996" s="35"/>
      <c r="DF996" s="35"/>
      <c r="DG996" s="35"/>
      <c r="DH996" s="35"/>
      <c r="DI996" s="35"/>
      <c r="DJ996" s="35"/>
      <c r="DK996" s="35"/>
      <c r="DL996" s="35"/>
      <c r="DM996" s="35"/>
      <c r="DN996" s="35"/>
      <c r="DO996" s="35"/>
      <c r="DP996" s="35"/>
      <c r="DQ996" s="35"/>
      <c r="DR996" s="35"/>
      <c r="DS996" s="35"/>
      <c r="DT996" s="35"/>
      <c r="DU996" s="35"/>
      <c r="DV996" s="35"/>
      <c r="DW996" s="35"/>
      <c r="DX996" s="35"/>
      <c r="DY996" s="35"/>
      <c r="DZ996" s="35"/>
      <c r="EA996" s="35"/>
      <c r="EB996" s="35"/>
      <c r="EC996" s="35"/>
      <c r="ED996" s="35"/>
      <c r="EE996" s="35"/>
      <c r="EF996" s="35"/>
      <c r="EG996" s="35"/>
      <c r="EH996" s="35"/>
      <c r="EI996" s="35"/>
      <c r="EJ996" s="35"/>
      <c r="EK996" s="35"/>
      <c r="EL996" s="35"/>
      <c r="ET996" s="20" t="s">
        <v>1396</v>
      </c>
      <c r="EU996" s="20" t="s">
        <v>1394</v>
      </c>
    </row>
    <row r="997" spans="1:151" ht="12" hidden="1" customHeight="1">
      <c r="A997" s="35"/>
      <c r="B997" s="47"/>
      <c r="C997" s="35"/>
      <c r="D997" s="47"/>
      <c r="E997" s="47"/>
      <c r="F997" s="47"/>
      <c r="G997" s="47"/>
      <c r="H997" s="47"/>
      <c r="I997" s="47"/>
      <c r="J997" s="47"/>
      <c r="K997" s="47"/>
      <c r="L997" s="47"/>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133"/>
      <c r="BJ997" s="133"/>
      <c r="BK997" s="35"/>
      <c r="BL997" s="266"/>
      <c r="BM997" s="35"/>
      <c r="BN997" s="35"/>
      <c r="BO997" s="35"/>
      <c r="BP997" s="35"/>
      <c r="BQ997" s="35"/>
      <c r="BR997" s="35"/>
      <c r="BS997" s="35"/>
      <c r="BT997" s="35"/>
      <c r="BU997" s="35"/>
      <c r="BV997" s="35"/>
      <c r="BW997" s="35"/>
      <c r="BX997" s="35"/>
      <c r="BY997" s="35"/>
      <c r="BZ997" s="287"/>
      <c r="CA997" s="35"/>
      <c r="CB997" s="35"/>
      <c r="CC997" s="35"/>
      <c r="CD997" s="35"/>
      <c r="CE997" s="35"/>
      <c r="CF997" s="35"/>
      <c r="CG997" s="35"/>
      <c r="CH997" s="35"/>
      <c r="CI997" s="35"/>
      <c r="CJ997" s="35"/>
      <c r="CK997" s="35"/>
      <c r="CL997" s="35"/>
      <c r="CM997" s="35"/>
      <c r="CN997" s="35"/>
      <c r="CO997" s="35"/>
      <c r="CP997" s="35"/>
      <c r="CQ997" s="35"/>
      <c r="CR997" s="35"/>
      <c r="CS997" s="35"/>
      <c r="CT997" s="35"/>
      <c r="CU997" s="35"/>
      <c r="CV997" s="35"/>
      <c r="CW997" s="35"/>
      <c r="CX997" s="35"/>
      <c r="CY997" s="35"/>
      <c r="CZ997" s="35"/>
      <c r="DA997" s="35"/>
      <c r="DB997" s="35"/>
      <c r="DC997" s="35"/>
      <c r="DD997" s="35"/>
      <c r="DE997" s="35"/>
      <c r="DF997" s="35"/>
      <c r="DG997" s="35"/>
      <c r="DH997" s="35"/>
      <c r="DI997" s="35"/>
      <c r="DJ997" s="35"/>
      <c r="DK997" s="35"/>
      <c r="DL997" s="35"/>
      <c r="DM997" s="35"/>
      <c r="DN997" s="35"/>
      <c r="DO997" s="35"/>
      <c r="DP997" s="35"/>
      <c r="DQ997" s="35"/>
      <c r="DR997" s="35"/>
      <c r="DS997" s="35"/>
      <c r="DT997" s="35"/>
      <c r="DU997" s="35"/>
      <c r="DV997" s="35"/>
      <c r="DW997" s="35"/>
      <c r="DX997" s="35"/>
      <c r="DY997" s="35"/>
      <c r="DZ997" s="35"/>
      <c r="EA997" s="35"/>
      <c r="EB997" s="35"/>
      <c r="EC997" s="35"/>
      <c r="ED997" s="35"/>
      <c r="EE997" s="35"/>
      <c r="EF997" s="35"/>
      <c r="EG997" s="35"/>
      <c r="EH997" s="35"/>
      <c r="EI997" s="35"/>
      <c r="EJ997" s="35"/>
      <c r="EK997" s="35"/>
      <c r="EL997" s="35"/>
      <c r="ET997" s="20" t="s">
        <v>1397</v>
      </c>
      <c r="EU997" s="20" t="s">
        <v>1395</v>
      </c>
    </row>
    <row r="998" spans="1:151" ht="12" hidden="1" customHeight="1">
      <c r="A998" s="35"/>
      <c r="B998" s="47"/>
      <c r="C998" s="35"/>
      <c r="D998" s="47"/>
      <c r="E998" s="47"/>
      <c r="F998" s="47"/>
      <c r="G998" s="47"/>
      <c r="H998" s="47"/>
      <c r="I998" s="47"/>
      <c r="J998" s="47"/>
      <c r="K998" s="47"/>
      <c r="L998" s="47"/>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133"/>
      <c r="BJ998" s="133"/>
      <c r="BK998" s="35"/>
      <c r="BL998" s="266"/>
      <c r="BM998" s="35"/>
      <c r="BN998" s="35"/>
      <c r="BO998" s="35"/>
      <c r="BP998" s="35"/>
      <c r="BQ998" s="35"/>
      <c r="BR998" s="35"/>
      <c r="BS998" s="35"/>
      <c r="BT998" s="35"/>
      <c r="BU998" s="35"/>
      <c r="BV998" s="35"/>
      <c r="BW998" s="35"/>
      <c r="BX998" s="35"/>
      <c r="BY998" s="35"/>
      <c r="BZ998" s="287"/>
      <c r="CA998" s="35"/>
      <c r="CB998" s="35"/>
      <c r="CC998" s="35"/>
      <c r="CD998" s="35"/>
      <c r="CE998" s="35"/>
      <c r="CF998" s="35"/>
      <c r="CG998" s="35"/>
      <c r="CH998" s="35"/>
      <c r="CI998" s="35"/>
      <c r="CJ998" s="35"/>
      <c r="CK998" s="35"/>
      <c r="CL998" s="35"/>
      <c r="CM998" s="35"/>
      <c r="CN998" s="35"/>
      <c r="CO998" s="35"/>
      <c r="CP998" s="35"/>
      <c r="CQ998" s="35"/>
      <c r="CR998" s="35"/>
      <c r="CS998" s="35"/>
      <c r="CT998" s="35"/>
      <c r="CU998" s="35"/>
      <c r="CV998" s="35"/>
      <c r="CW998" s="35"/>
      <c r="CX998" s="35"/>
      <c r="CY998" s="35"/>
      <c r="CZ998" s="35"/>
      <c r="DA998" s="35"/>
      <c r="DB998" s="35"/>
      <c r="DC998" s="35"/>
      <c r="DD998" s="35"/>
      <c r="DE998" s="35"/>
      <c r="DF998" s="35"/>
      <c r="DG998" s="35"/>
      <c r="DH998" s="35"/>
      <c r="DI998" s="35"/>
      <c r="DJ998" s="35"/>
      <c r="DK998" s="35"/>
      <c r="DL998" s="35"/>
      <c r="DM998" s="35"/>
      <c r="DN998" s="35"/>
      <c r="DO998" s="35"/>
      <c r="DP998" s="35"/>
      <c r="DQ998" s="35"/>
      <c r="DR998" s="35"/>
      <c r="DS998" s="35"/>
      <c r="DT998" s="35"/>
      <c r="DU998" s="35"/>
      <c r="DV998" s="35"/>
      <c r="DW998" s="35"/>
      <c r="DX998" s="35"/>
      <c r="DY998" s="35"/>
      <c r="DZ998" s="35"/>
      <c r="EA998" s="35"/>
      <c r="EB998" s="35"/>
      <c r="EC998" s="35"/>
      <c r="ED998" s="35"/>
      <c r="EE998" s="35"/>
      <c r="EF998" s="35"/>
      <c r="EG998" s="35"/>
      <c r="EH998" s="35"/>
      <c r="EI998" s="35"/>
      <c r="EJ998" s="35"/>
      <c r="EK998" s="35"/>
      <c r="EL998" s="35"/>
      <c r="ET998" s="20" t="s">
        <v>1398</v>
      </c>
      <c r="EU998" s="20" t="s">
        <v>1396</v>
      </c>
    </row>
    <row r="999" spans="1:151" ht="12" hidden="1" customHeight="1">
      <c r="A999" s="35"/>
      <c r="B999" s="47"/>
      <c r="C999" s="35"/>
      <c r="D999" s="47"/>
      <c r="E999" s="47"/>
      <c r="F999" s="47"/>
      <c r="G999" s="47"/>
      <c r="H999" s="47"/>
      <c r="I999" s="47"/>
      <c r="J999" s="47"/>
      <c r="K999" s="47"/>
      <c r="L999" s="47"/>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133"/>
      <c r="BJ999" s="133"/>
      <c r="BK999" s="35"/>
      <c r="BL999" s="266"/>
      <c r="BM999" s="35"/>
      <c r="BN999" s="35"/>
      <c r="BO999" s="35"/>
      <c r="BP999" s="35"/>
      <c r="BQ999" s="35"/>
      <c r="BR999" s="35"/>
      <c r="BS999" s="35"/>
      <c r="BT999" s="35"/>
      <c r="BU999" s="35"/>
      <c r="BV999" s="35"/>
      <c r="BW999" s="35"/>
      <c r="BX999" s="35"/>
      <c r="BY999" s="35"/>
      <c r="BZ999" s="287"/>
      <c r="CA999" s="35"/>
      <c r="CB999" s="35"/>
      <c r="CC999" s="35"/>
      <c r="CD999" s="35"/>
      <c r="CE999" s="35"/>
      <c r="CF999" s="35"/>
      <c r="CG999" s="35"/>
      <c r="CH999" s="35"/>
      <c r="CI999" s="35"/>
      <c r="CJ999" s="35"/>
      <c r="CK999" s="35"/>
      <c r="CL999" s="35"/>
      <c r="CM999" s="35"/>
      <c r="CN999" s="35"/>
      <c r="CO999" s="35"/>
      <c r="CP999" s="35"/>
      <c r="CQ999" s="35"/>
      <c r="CR999" s="35"/>
      <c r="CS999" s="35"/>
      <c r="CT999" s="35"/>
      <c r="CU999" s="35"/>
      <c r="CV999" s="35"/>
      <c r="CW999" s="35"/>
      <c r="CX999" s="35"/>
      <c r="CY999" s="35"/>
      <c r="CZ999" s="35"/>
      <c r="DA999" s="35"/>
      <c r="DB999" s="35"/>
      <c r="DC999" s="35"/>
      <c r="DD999" s="35"/>
      <c r="DE999" s="35"/>
      <c r="DF999" s="35"/>
      <c r="DG999" s="35"/>
      <c r="DH999" s="35"/>
      <c r="DI999" s="35"/>
      <c r="DJ999" s="35"/>
      <c r="DK999" s="35"/>
      <c r="DL999" s="35"/>
      <c r="DM999" s="35"/>
      <c r="DN999" s="35"/>
      <c r="DO999" s="35"/>
      <c r="DP999" s="35"/>
      <c r="DQ999" s="35"/>
      <c r="DR999" s="35"/>
      <c r="DS999" s="35"/>
      <c r="DT999" s="35"/>
      <c r="DU999" s="35"/>
      <c r="DV999" s="35"/>
      <c r="DW999" s="35"/>
      <c r="DX999" s="35"/>
      <c r="DY999" s="35"/>
      <c r="DZ999" s="35"/>
      <c r="EA999" s="35"/>
      <c r="EB999" s="35"/>
      <c r="EC999" s="35"/>
      <c r="ED999" s="35"/>
      <c r="EE999" s="35"/>
      <c r="EF999" s="35"/>
      <c r="EG999" s="35"/>
      <c r="EH999" s="35"/>
      <c r="EI999" s="35"/>
      <c r="EJ999" s="35"/>
      <c r="EK999" s="35"/>
      <c r="EL999" s="35"/>
      <c r="ET999" s="20" t="s">
        <v>1399</v>
      </c>
      <c r="EU999" s="20" t="s">
        <v>1397</v>
      </c>
    </row>
    <row r="1000" spans="1:151" ht="12" hidden="1" customHeight="1">
      <c r="A1000" s="35"/>
      <c r="B1000" s="47"/>
      <c r="C1000" s="35"/>
      <c r="D1000" s="47"/>
      <c r="E1000" s="47"/>
      <c r="F1000" s="47"/>
      <c r="G1000" s="47"/>
      <c r="H1000" s="47"/>
      <c r="I1000" s="47"/>
      <c r="J1000" s="47"/>
      <c r="K1000" s="47"/>
      <c r="L1000" s="47"/>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133"/>
      <c r="BJ1000" s="133"/>
      <c r="BK1000" s="35"/>
      <c r="BL1000" s="266"/>
      <c r="BM1000" s="35"/>
      <c r="BN1000" s="35"/>
      <c r="BO1000" s="35"/>
      <c r="BP1000" s="35"/>
      <c r="BQ1000" s="35"/>
      <c r="BR1000" s="35"/>
      <c r="BS1000" s="35"/>
      <c r="BT1000" s="35"/>
      <c r="BU1000" s="35"/>
      <c r="BV1000" s="35"/>
      <c r="BW1000" s="35"/>
      <c r="BX1000" s="35"/>
      <c r="BY1000" s="35"/>
      <c r="BZ1000" s="287"/>
      <c r="CA1000" s="35"/>
      <c r="CB1000" s="35"/>
      <c r="CC1000" s="35"/>
      <c r="CD1000" s="35"/>
      <c r="CE1000" s="35"/>
      <c r="CF1000" s="35"/>
      <c r="CG1000" s="35"/>
      <c r="CH1000" s="35"/>
      <c r="CI1000" s="35"/>
      <c r="CJ1000" s="35"/>
      <c r="CK1000" s="35"/>
      <c r="CL1000" s="35"/>
      <c r="CM1000" s="35"/>
      <c r="CN1000" s="35"/>
      <c r="CO1000" s="35"/>
      <c r="CP1000" s="35"/>
      <c r="CQ1000" s="35"/>
      <c r="CR1000" s="35"/>
      <c r="CS1000" s="35"/>
      <c r="CT1000" s="35"/>
      <c r="CU1000" s="35"/>
      <c r="CV1000" s="35"/>
      <c r="CW1000" s="35"/>
      <c r="CX1000" s="35"/>
      <c r="CY1000" s="35"/>
      <c r="CZ1000" s="35"/>
      <c r="DA1000" s="35"/>
      <c r="DB1000" s="35"/>
      <c r="DC1000" s="35"/>
      <c r="DD1000" s="35"/>
      <c r="DE1000" s="35"/>
      <c r="DF1000" s="35"/>
      <c r="DG1000" s="35"/>
      <c r="DH1000" s="35"/>
      <c r="DI1000" s="35"/>
      <c r="DJ1000" s="35"/>
      <c r="DK1000" s="35"/>
      <c r="DL1000" s="35"/>
      <c r="DM1000" s="35"/>
      <c r="DN1000" s="35"/>
      <c r="DO1000" s="35"/>
      <c r="DP1000" s="35"/>
      <c r="DQ1000" s="35"/>
      <c r="DR1000" s="35"/>
      <c r="DS1000" s="35"/>
      <c r="DT1000" s="35"/>
      <c r="DU1000" s="35"/>
      <c r="DV1000" s="35"/>
      <c r="DW1000" s="35"/>
      <c r="DX1000" s="35"/>
      <c r="DY1000" s="35"/>
      <c r="DZ1000" s="35"/>
      <c r="EA1000" s="35"/>
      <c r="EB1000" s="35"/>
      <c r="EC1000" s="35"/>
      <c r="ED1000" s="35"/>
      <c r="EE1000" s="35"/>
      <c r="EF1000" s="35"/>
      <c r="EG1000" s="35"/>
      <c r="EH1000" s="35"/>
      <c r="EI1000" s="35"/>
      <c r="EJ1000" s="35"/>
      <c r="EK1000" s="35"/>
      <c r="EL1000" s="35"/>
      <c r="ET1000" s="20" t="s">
        <v>1400</v>
      </c>
      <c r="EU1000" s="20" t="s">
        <v>1398</v>
      </c>
    </row>
    <row r="1001" spans="1:151" ht="12" hidden="1" customHeight="1">
      <c r="A1001" s="35"/>
      <c r="B1001" s="47"/>
      <c r="C1001" s="35"/>
      <c r="D1001" s="47"/>
      <c r="E1001" s="47"/>
      <c r="F1001" s="47"/>
      <c r="G1001" s="47"/>
      <c r="H1001" s="47"/>
      <c r="I1001" s="47"/>
      <c r="J1001" s="47"/>
      <c r="K1001" s="47"/>
      <c r="L1001" s="47"/>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c r="BG1001" s="35"/>
      <c r="BH1001" s="35"/>
      <c r="BI1001" s="133"/>
      <c r="BJ1001" s="133"/>
      <c r="BK1001" s="35"/>
      <c r="BL1001" s="266"/>
      <c r="BM1001" s="35"/>
      <c r="BN1001" s="35"/>
      <c r="BO1001" s="35"/>
      <c r="BP1001" s="35"/>
      <c r="BQ1001" s="35"/>
      <c r="BR1001" s="35"/>
      <c r="BS1001" s="35"/>
      <c r="BT1001" s="35"/>
      <c r="BU1001" s="35"/>
      <c r="BV1001" s="35"/>
      <c r="BW1001" s="35"/>
      <c r="BX1001" s="35"/>
      <c r="BY1001" s="35"/>
      <c r="BZ1001" s="287"/>
      <c r="CA1001" s="35"/>
      <c r="CB1001" s="35"/>
      <c r="CC1001" s="35"/>
      <c r="CD1001" s="35"/>
      <c r="CE1001" s="35"/>
      <c r="CF1001" s="35"/>
      <c r="CG1001" s="35"/>
      <c r="CH1001" s="35"/>
      <c r="CI1001" s="35"/>
      <c r="CJ1001" s="35"/>
      <c r="CK1001" s="35"/>
      <c r="CL1001" s="35"/>
      <c r="CM1001" s="35"/>
      <c r="CN1001" s="35"/>
      <c r="CO1001" s="35"/>
      <c r="CP1001" s="35"/>
      <c r="CQ1001" s="35"/>
      <c r="CR1001" s="35"/>
      <c r="CS1001" s="35"/>
      <c r="CT1001" s="35"/>
      <c r="CU1001" s="35"/>
      <c r="CV1001" s="35"/>
      <c r="CW1001" s="35"/>
      <c r="CX1001" s="35"/>
      <c r="CY1001" s="35"/>
      <c r="CZ1001" s="35"/>
      <c r="DA1001" s="35"/>
      <c r="DB1001" s="35"/>
      <c r="DC1001" s="35"/>
      <c r="DD1001" s="35"/>
      <c r="DE1001" s="35"/>
      <c r="DF1001" s="35"/>
      <c r="DG1001" s="35"/>
      <c r="DH1001" s="35"/>
      <c r="DI1001" s="35"/>
      <c r="DJ1001" s="35"/>
      <c r="DK1001" s="35"/>
      <c r="DL1001" s="35"/>
      <c r="DM1001" s="35"/>
      <c r="DN1001" s="35"/>
      <c r="DO1001" s="35"/>
      <c r="DP1001" s="35"/>
      <c r="DQ1001" s="35"/>
      <c r="DR1001" s="35"/>
      <c r="DS1001" s="35"/>
      <c r="DT1001" s="35"/>
      <c r="DU1001" s="35"/>
      <c r="DV1001" s="35"/>
      <c r="DW1001" s="35"/>
      <c r="DX1001" s="35"/>
      <c r="DY1001" s="35"/>
      <c r="DZ1001" s="35"/>
      <c r="EA1001" s="35"/>
      <c r="EB1001" s="35"/>
      <c r="EC1001" s="35"/>
      <c r="ED1001" s="35"/>
      <c r="EE1001" s="35"/>
      <c r="EF1001" s="35"/>
      <c r="EG1001" s="35"/>
      <c r="EH1001" s="35"/>
      <c r="EI1001" s="35"/>
      <c r="EJ1001" s="35"/>
      <c r="EK1001" s="35"/>
      <c r="EL1001" s="35"/>
      <c r="ET1001" s="20" t="s">
        <v>1401</v>
      </c>
      <c r="EU1001" s="20" t="s">
        <v>1399</v>
      </c>
    </row>
    <row r="1002" spans="1:151" ht="12" hidden="1" customHeight="1">
      <c r="A1002" s="35"/>
      <c r="B1002" s="47"/>
      <c r="C1002" s="35"/>
      <c r="D1002" s="47"/>
      <c r="E1002" s="47"/>
      <c r="F1002" s="47"/>
      <c r="G1002" s="47"/>
      <c r="H1002" s="47"/>
      <c r="I1002" s="47"/>
      <c r="J1002" s="47"/>
      <c r="K1002" s="47"/>
      <c r="L1002" s="47"/>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c r="BG1002" s="35"/>
      <c r="BH1002" s="35"/>
      <c r="BI1002" s="133"/>
      <c r="BJ1002" s="133"/>
      <c r="BK1002" s="35"/>
      <c r="BL1002" s="266"/>
      <c r="BM1002" s="35"/>
      <c r="BN1002" s="35"/>
      <c r="BO1002" s="35"/>
      <c r="BP1002" s="35"/>
      <c r="BQ1002" s="35"/>
      <c r="BR1002" s="35"/>
      <c r="BS1002" s="35"/>
      <c r="BT1002" s="35"/>
      <c r="BU1002" s="35"/>
      <c r="BV1002" s="35"/>
      <c r="BW1002" s="35"/>
      <c r="BX1002" s="35"/>
      <c r="BY1002" s="35"/>
      <c r="BZ1002" s="287"/>
      <c r="CA1002" s="35"/>
      <c r="CB1002" s="35"/>
      <c r="CC1002" s="35"/>
      <c r="CD1002" s="35"/>
      <c r="CE1002" s="35"/>
      <c r="CF1002" s="35"/>
      <c r="CG1002" s="35"/>
      <c r="CH1002" s="35"/>
      <c r="CI1002" s="35"/>
      <c r="CJ1002" s="35"/>
      <c r="CK1002" s="35"/>
      <c r="CL1002" s="35"/>
      <c r="CM1002" s="35"/>
      <c r="CN1002" s="35"/>
      <c r="CO1002" s="35"/>
      <c r="CP1002" s="35"/>
      <c r="CQ1002" s="35"/>
      <c r="CR1002" s="35"/>
      <c r="CS1002" s="35"/>
      <c r="CT1002" s="35"/>
      <c r="CU1002" s="35"/>
      <c r="CV1002" s="35"/>
      <c r="CW1002" s="35"/>
      <c r="CX1002" s="35"/>
      <c r="CY1002" s="35"/>
      <c r="CZ1002" s="35"/>
      <c r="DA1002" s="35"/>
      <c r="DB1002" s="35"/>
      <c r="DC1002" s="35"/>
      <c r="DD1002" s="35"/>
      <c r="DE1002" s="35"/>
      <c r="DF1002" s="35"/>
      <c r="DG1002" s="35"/>
      <c r="DH1002" s="35"/>
      <c r="DI1002" s="35"/>
      <c r="DJ1002" s="35"/>
      <c r="DK1002" s="35"/>
      <c r="DL1002" s="35"/>
      <c r="DM1002" s="35"/>
      <c r="DN1002" s="35"/>
      <c r="DO1002" s="35"/>
      <c r="DP1002" s="35"/>
      <c r="DQ1002" s="35"/>
      <c r="DR1002" s="35"/>
      <c r="DS1002" s="35"/>
      <c r="DT1002" s="35"/>
      <c r="DU1002" s="35"/>
      <c r="DV1002" s="35"/>
      <c r="DW1002" s="35"/>
      <c r="DX1002" s="35"/>
      <c r="DY1002" s="35"/>
      <c r="DZ1002" s="35"/>
      <c r="EA1002" s="35"/>
      <c r="EB1002" s="35"/>
      <c r="EC1002" s="35"/>
      <c r="ED1002" s="35"/>
      <c r="EE1002" s="35"/>
      <c r="EF1002" s="35"/>
      <c r="EG1002" s="35"/>
      <c r="EH1002" s="35"/>
      <c r="EI1002" s="35"/>
      <c r="EJ1002" s="35"/>
      <c r="EK1002" s="35"/>
      <c r="EL1002" s="35"/>
      <c r="ET1002" s="20" t="s">
        <v>1402</v>
      </c>
      <c r="EU1002" s="20" t="s">
        <v>1400</v>
      </c>
    </row>
    <row r="1003" spans="1:151" ht="12" hidden="1" customHeight="1">
      <c r="A1003" s="35"/>
      <c r="B1003" s="47"/>
      <c r="C1003" s="35"/>
      <c r="D1003" s="47"/>
      <c r="E1003" s="47"/>
      <c r="F1003" s="47"/>
      <c r="G1003" s="47"/>
      <c r="H1003" s="47"/>
      <c r="I1003" s="47"/>
      <c r="J1003" s="47"/>
      <c r="K1003" s="47"/>
      <c r="L1003" s="47"/>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133"/>
      <c r="BJ1003" s="133"/>
      <c r="BK1003" s="35"/>
      <c r="BL1003" s="266"/>
      <c r="BM1003" s="35"/>
      <c r="BN1003" s="35"/>
      <c r="BO1003" s="35"/>
      <c r="BP1003" s="35"/>
      <c r="BQ1003" s="35"/>
      <c r="BR1003" s="35"/>
      <c r="BS1003" s="35"/>
      <c r="BT1003" s="35"/>
      <c r="BU1003" s="35"/>
      <c r="BV1003" s="35"/>
      <c r="BW1003" s="35"/>
      <c r="BX1003" s="35"/>
      <c r="BY1003" s="35"/>
      <c r="BZ1003" s="287"/>
      <c r="CA1003" s="35"/>
      <c r="CB1003" s="35"/>
      <c r="CC1003" s="35"/>
      <c r="CD1003" s="35"/>
      <c r="CE1003" s="35"/>
      <c r="CF1003" s="35"/>
      <c r="CG1003" s="35"/>
      <c r="CH1003" s="35"/>
      <c r="CI1003" s="35"/>
      <c r="CJ1003" s="35"/>
      <c r="CK1003" s="35"/>
      <c r="CL1003" s="35"/>
      <c r="CM1003" s="35"/>
      <c r="CN1003" s="35"/>
      <c r="CO1003" s="35"/>
      <c r="CP1003" s="35"/>
      <c r="CQ1003" s="35"/>
      <c r="CR1003" s="35"/>
      <c r="CS1003" s="35"/>
      <c r="CT1003" s="35"/>
      <c r="CU1003" s="35"/>
      <c r="CV1003" s="35"/>
      <c r="CW1003" s="35"/>
      <c r="CX1003" s="35"/>
      <c r="CY1003" s="35"/>
      <c r="CZ1003" s="35"/>
      <c r="DA1003" s="35"/>
      <c r="DB1003" s="35"/>
      <c r="DC1003" s="35"/>
      <c r="DD1003" s="35"/>
      <c r="DE1003" s="35"/>
      <c r="DF1003" s="35"/>
      <c r="DG1003" s="35"/>
      <c r="DH1003" s="35"/>
      <c r="DI1003" s="35"/>
      <c r="DJ1003" s="35"/>
      <c r="DK1003" s="35"/>
      <c r="DL1003" s="35"/>
      <c r="DM1003" s="35"/>
      <c r="DN1003" s="35"/>
      <c r="DO1003" s="35"/>
      <c r="DP1003" s="35"/>
      <c r="DQ1003" s="35"/>
      <c r="DR1003" s="35"/>
      <c r="DS1003" s="35"/>
      <c r="DT1003" s="35"/>
      <c r="DU1003" s="35"/>
      <c r="DV1003" s="35"/>
      <c r="DW1003" s="35"/>
      <c r="DX1003" s="35"/>
      <c r="DY1003" s="35"/>
      <c r="DZ1003" s="35"/>
      <c r="EA1003" s="35"/>
      <c r="EB1003" s="35"/>
      <c r="EC1003" s="35"/>
      <c r="ED1003" s="35"/>
      <c r="EE1003" s="35"/>
      <c r="EF1003" s="35"/>
      <c r="EG1003" s="35"/>
      <c r="EH1003" s="35"/>
      <c r="EI1003" s="35"/>
      <c r="EJ1003" s="35"/>
      <c r="EK1003" s="35"/>
      <c r="EL1003" s="35"/>
      <c r="ET1003" s="20" t="s">
        <v>1403</v>
      </c>
      <c r="EU1003" s="20" t="s">
        <v>1401</v>
      </c>
    </row>
    <row r="1004" spans="1:151" ht="12" hidden="1" customHeight="1">
      <c r="A1004" s="35"/>
      <c r="B1004" s="47"/>
      <c r="C1004" s="35"/>
      <c r="D1004" s="47"/>
      <c r="E1004" s="47"/>
      <c r="F1004" s="47"/>
      <c r="G1004" s="47"/>
      <c r="H1004" s="47"/>
      <c r="I1004" s="47"/>
      <c r="J1004" s="47"/>
      <c r="K1004" s="47"/>
      <c r="L1004" s="47"/>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133"/>
      <c r="BJ1004" s="133"/>
      <c r="BK1004" s="35"/>
      <c r="BL1004" s="266"/>
      <c r="BM1004" s="35"/>
      <c r="BN1004" s="35"/>
      <c r="BO1004" s="35"/>
      <c r="BP1004" s="35"/>
      <c r="BQ1004" s="35"/>
      <c r="BR1004" s="35"/>
      <c r="BS1004" s="35"/>
      <c r="BT1004" s="35"/>
      <c r="BU1004" s="35"/>
      <c r="BV1004" s="35"/>
      <c r="BW1004" s="35"/>
      <c r="BX1004" s="35"/>
      <c r="BY1004" s="35"/>
      <c r="BZ1004" s="287"/>
      <c r="CA1004" s="35"/>
      <c r="CB1004" s="35"/>
      <c r="CC1004" s="35"/>
      <c r="CD1004" s="35"/>
      <c r="CE1004" s="35"/>
      <c r="CF1004" s="35"/>
      <c r="CG1004" s="35"/>
      <c r="CH1004" s="35"/>
      <c r="CI1004" s="35"/>
      <c r="CJ1004" s="35"/>
      <c r="CK1004" s="35"/>
      <c r="CL1004" s="35"/>
      <c r="CM1004" s="35"/>
      <c r="CN1004" s="35"/>
      <c r="CO1004" s="35"/>
      <c r="CP1004" s="35"/>
      <c r="CQ1004" s="35"/>
      <c r="CR1004" s="35"/>
      <c r="CS1004" s="35"/>
      <c r="CT1004" s="35"/>
      <c r="CU1004" s="35"/>
      <c r="CV1004" s="35"/>
      <c r="CW1004" s="35"/>
      <c r="CX1004" s="35"/>
      <c r="CY1004" s="35"/>
      <c r="CZ1004" s="35"/>
      <c r="DA1004" s="35"/>
      <c r="DB1004" s="35"/>
      <c r="DC1004" s="35"/>
      <c r="DD1004" s="35"/>
      <c r="DE1004" s="35"/>
      <c r="DF1004" s="35"/>
      <c r="DG1004" s="35"/>
      <c r="DH1004" s="35"/>
      <c r="DI1004" s="35"/>
      <c r="DJ1004" s="35"/>
      <c r="DK1004" s="35"/>
      <c r="DL1004" s="35"/>
      <c r="DM1004" s="35"/>
      <c r="DN1004" s="35"/>
      <c r="DO1004" s="35"/>
      <c r="DP1004" s="35"/>
      <c r="DQ1004" s="35"/>
      <c r="DR1004" s="35"/>
      <c r="DS1004" s="35"/>
      <c r="DT1004" s="35"/>
      <c r="DU1004" s="35"/>
      <c r="DV1004" s="35"/>
      <c r="DW1004" s="35"/>
      <c r="DX1004" s="35"/>
      <c r="DY1004" s="35"/>
      <c r="DZ1004" s="35"/>
      <c r="EA1004" s="35"/>
      <c r="EB1004" s="35"/>
      <c r="EC1004" s="35"/>
      <c r="ED1004" s="35"/>
      <c r="EE1004" s="35"/>
      <c r="EF1004" s="35"/>
      <c r="EG1004" s="35"/>
      <c r="EH1004" s="35"/>
      <c r="EI1004" s="35"/>
      <c r="EJ1004" s="35"/>
      <c r="EK1004" s="35"/>
      <c r="EL1004" s="35"/>
      <c r="ET1004" s="20" t="s">
        <v>1404</v>
      </c>
      <c r="EU1004" s="20" t="s">
        <v>1402</v>
      </c>
    </row>
    <row r="1005" spans="1:151" ht="12" hidden="1" customHeight="1">
      <c r="A1005" s="35"/>
      <c r="B1005" s="47"/>
      <c r="C1005" s="35"/>
      <c r="D1005" s="47"/>
      <c r="E1005" s="47"/>
      <c r="F1005" s="47"/>
      <c r="G1005" s="47"/>
      <c r="H1005" s="47"/>
      <c r="I1005" s="47"/>
      <c r="J1005" s="47"/>
      <c r="K1005" s="47"/>
      <c r="L1005" s="47"/>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133"/>
      <c r="BJ1005" s="133"/>
      <c r="BK1005" s="35"/>
      <c r="BL1005" s="266"/>
      <c r="BM1005" s="35"/>
      <c r="BN1005" s="35"/>
      <c r="BO1005" s="35"/>
      <c r="BP1005" s="35"/>
      <c r="BQ1005" s="35"/>
      <c r="BR1005" s="35"/>
      <c r="BS1005" s="35"/>
      <c r="BT1005" s="35"/>
      <c r="BU1005" s="35"/>
      <c r="BV1005" s="35"/>
      <c r="BW1005" s="35"/>
      <c r="BX1005" s="35"/>
      <c r="BY1005" s="35"/>
      <c r="BZ1005" s="287"/>
      <c r="CA1005" s="35"/>
      <c r="CB1005" s="35"/>
      <c r="CC1005" s="35"/>
      <c r="CD1005" s="35"/>
      <c r="CE1005" s="35"/>
      <c r="CF1005" s="35"/>
      <c r="CG1005" s="35"/>
      <c r="CH1005" s="35"/>
      <c r="CI1005" s="35"/>
      <c r="CJ1005" s="35"/>
      <c r="CK1005" s="35"/>
      <c r="CL1005" s="35"/>
      <c r="CM1005" s="35"/>
      <c r="CN1005" s="35"/>
      <c r="CO1005" s="35"/>
      <c r="CP1005" s="35"/>
      <c r="CQ1005" s="35"/>
      <c r="CR1005" s="35"/>
      <c r="CS1005" s="35"/>
      <c r="CT1005" s="35"/>
      <c r="CU1005" s="35"/>
      <c r="CV1005" s="35"/>
      <c r="CW1005" s="35"/>
      <c r="CX1005" s="35"/>
      <c r="CY1005" s="35"/>
      <c r="CZ1005" s="35"/>
      <c r="DA1005" s="35"/>
      <c r="DB1005" s="35"/>
      <c r="DC1005" s="35"/>
      <c r="DD1005" s="35"/>
      <c r="DE1005" s="35"/>
      <c r="DF1005" s="35"/>
      <c r="DG1005" s="35"/>
      <c r="DH1005" s="35"/>
      <c r="DI1005" s="35"/>
      <c r="DJ1005" s="35"/>
      <c r="DK1005" s="35"/>
      <c r="DL1005" s="35"/>
      <c r="DM1005" s="35"/>
      <c r="DN1005" s="35"/>
      <c r="DO1005" s="35"/>
      <c r="DP1005" s="35"/>
      <c r="DQ1005" s="35"/>
      <c r="DR1005" s="35"/>
      <c r="DS1005" s="35"/>
      <c r="DT1005" s="35"/>
      <c r="DU1005" s="35"/>
      <c r="DV1005" s="35"/>
      <c r="DW1005" s="35"/>
      <c r="DX1005" s="35"/>
      <c r="DY1005" s="35"/>
      <c r="DZ1005" s="35"/>
      <c r="EA1005" s="35"/>
      <c r="EB1005" s="35"/>
      <c r="EC1005" s="35"/>
      <c r="ED1005" s="35"/>
      <c r="EE1005" s="35"/>
      <c r="EF1005" s="35"/>
      <c r="EG1005" s="35"/>
      <c r="EH1005" s="35"/>
      <c r="EI1005" s="35"/>
      <c r="EJ1005" s="35"/>
      <c r="EK1005" s="35"/>
      <c r="EL1005" s="35"/>
      <c r="ET1005" s="20" t="s">
        <v>1405</v>
      </c>
      <c r="EU1005" s="20" t="s">
        <v>1403</v>
      </c>
    </row>
    <row r="1006" spans="1:151" ht="12" hidden="1" customHeight="1">
      <c r="A1006" s="35"/>
      <c r="B1006" s="47"/>
      <c r="C1006" s="35"/>
      <c r="D1006" s="47"/>
      <c r="E1006" s="47"/>
      <c r="F1006" s="47"/>
      <c r="G1006" s="47"/>
      <c r="H1006" s="47"/>
      <c r="I1006" s="47"/>
      <c r="J1006" s="47"/>
      <c r="K1006" s="47"/>
      <c r="L1006" s="47"/>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133"/>
      <c r="BJ1006" s="133"/>
      <c r="BK1006" s="35"/>
      <c r="BL1006" s="266"/>
      <c r="BM1006" s="35"/>
      <c r="BN1006" s="35"/>
      <c r="BO1006" s="35"/>
      <c r="BP1006" s="35"/>
      <c r="BQ1006" s="35"/>
      <c r="BR1006" s="35"/>
      <c r="BS1006" s="35"/>
      <c r="BT1006" s="35"/>
      <c r="BU1006" s="35"/>
      <c r="BV1006" s="35"/>
      <c r="BW1006" s="35"/>
      <c r="BX1006" s="35"/>
      <c r="BY1006" s="35"/>
      <c r="BZ1006" s="287"/>
      <c r="CA1006" s="35"/>
      <c r="CB1006" s="35"/>
      <c r="CC1006" s="35"/>
      <c r="CD1006" s="35"/>
      <c r="CE1006" s="35"/>
      <c r="CF1006" s="35"/>
      <c r="CG1006" s="35"/>
      <c r="CH1006" s="35"/>
      <c r="CI1006" s="35"/>
      <c r="CJ1006" s="35"/>
      <c r="CK1006" s="35"/>
      <c r="CL1006" s="35"/>
      <c r="CM1006" s="35"/>
      <c r="CN1006" s="35"/>
      <c r="CO1006" s="35"/>
      <c r="CP1006" s="35"/>
      <c r="CQ1006" s="35"/>
      <c r="CR1006" s="35"/>
      <c r="CS1006" s="35"/>
      <c r="CT1006" s="35"/>
      <c r="CU1006" s="35"/>
      <c r="CV1006" s="35"/>
      <c r="CW1006" s="35"/>
      <c r="CX1006" s="35"/>
      <c r="CY1006" s="35"/>
      <c r="CZ1006" s="35"/>
      <c r="DA1006" s="35"/>
      <c r="DB1006" s="35"/>
      <c r="DC1006" s="35"/>
      <c r="DD1006" s="35"/>
      <c r="DE1006" s="35"/>
      <c r="DF1006" s="35"/>
      <c r="DG1006" s="35"/>
      <c r="DH1006" s="35"/>
      <c r="DI1006" s="35"/>
      <c r="DJ1006" s="35"/>
      <c r="DK1006" s="35"/>
      <c r="DL1006" s="35"/>
      <c r="DM1006" s="35"/>
      <c r="DN1006" s="35"/>
      <c r="DO1006" s="35"/>
      <c r="DP1006" s="35"/>
      <c r="DQ1006" s="35"/>
      <c r="DR1006" s="35"/>
      <c r="DS1006" s="35"/>
      <c r="DT1006" s="35"/>
      <c r="DU1006" s="35"/>
      <c r="DV1006" s="35"/>
      <c r="DW1006" s="35"/>
      <c r="DX1006" s="35"/>
      <c r="DY1006" s="35"/>
      <c r="DZ1006" s="35"/>
      <c r="EA1006" s="35"/>
      <c r="EB1006" s="35"/>
      <c r="EC1006" s="35"/>
      <c r="ED1006" s="35"/>
      <c r="EE1006" s="35"/>
      <c r="EF1006" s="35"/>
      <c r="EG1006" s="35"/>
      <c r="EH1006" s="35"/>
      <c r="EI1006" s="35"/>
      <c r="EJ1006" s="35"/>
      <c r="EK1006" s="35"/>
      <c r="EL1006" s="35"/>
      <c r="ET1006" s="20" t="s">
        <v>1406</v>
      </c>
      <c r="EU1006" s="20" t="s">
        <v>1404</v>
      </c>
    </row>
    <row r="1007" spans="1:151" ht="12" hidden="1" customHeight="1">
      <c r="A1007" s="35"/>
      <c r="B1007" s="47"/>
      <c r="C1007" s="35"/>
      <c r="D1007" s="47"/>
      <c r="E1007" s="47"/>
      <c r="F1007" s="47"/>
      <c r="G1007" s="47"/>
      <c r="H1007" s="47"/>
      <c r="I1007" s="47"/>
      <c r="J1007" s="47"/>
      <c r="K1007" s="47"/>
      <c r="L1007" s="47"/>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133"/>
      <c r="BJ1007" s="133"/>
      <c r="BK1007" s="35"/>
      <c r="BL1007" s="266"/>
      <c r="BM1007" s="35"/>
      <c r="BN1007" s="35"/>
      <c r="BO1007" s="35"/>
      <c r="BP1007" s="35"/>
      <c r="BQ1007" s="35"/>
      <c r="BR1007" s="35"/>
      <c r="BS1007" s="35"/>
      <c r="BT1007" s="35"/>
      <c r="BU1007" s="35"/>
      <c r="BV1007" s="35"/>
      <c r="BW1007" s="35"/>
      <c r="BX1007" s="35"/>
      <c r="BY1007" s="35"/>
      <c r="BZ1007" s="287"/>
      <c r="CA1007" s="35"/>
      <c r="CB1007" s="35"/>
      <c r="CC1007" s="35"/>
      <c r="CD1007" s="35"/>
      <c r="CE1007" s="35"/>
      <c r="CF1007" s="35"/>
      <c r="CG1007" s="35"/>
      <c r="CH1007" s="35"/>
      <c r="CI1007" s="35"/>
      <c r="CJ1007" s="35"/>
      <c r="CK1007" s="35"/>
      <c r="CL1007" s="35"/>
      <c r="CM1007" s="35"/>
      <c r="CN1007" s="35"/>
      <c r="CO1007" s="35"/>
      <c r="CP1007" s="35"/>
      <c r="CQ1007" s="35"/>
      <c r="CR1007" s="35"/>
      <c r="CS1007" s="35"/>
      <c r="CT1007" s="35"/>
      <c r="CU1007" s="35"/>
      <c r="CV1007" s="35"/>
      <c r="CW1007" s="35"/>
      <c r="CX1007" s="35"/>
      <c r="CY1007" s="35"/>
      <c r="CZ1007" s="35"/>
      <c r="DA1007" s="35"/>
      <c r="DB1007" s="35"/>
      <c r="DC1007" s="35"/>
      <c r="DD1007" s="35"/>
      <c r="DE1007" s="35"/>
      <c r="DF1007" s="35"/>
      <c r="DG1007" s="35"/>
      <c r="DH1007" s="35"/>
      <c r="DI1007" s="35"/>
      <c r="DJ1007" s="35"/>
      <c r="DK1007" s="35"/>
      <c r="DL1007" s="35"/>
      <c r="DM1007" s="35"/>
      <c r="DN1007" s="35"/>
      <c r="DO1007" s="35"/>
      <c r="DP1007" s="35"/>
      <c r="DQ1007" s="35"/>
      <c r="DR1007" s="35"/>
      <c r="DS1007" s="35"/>
      <c r="DT1007" s="35"/>
      <c r="DU1007" s="35"/>
      <c r="DV1007" s="35"/>
      <c r="DW1007" s="35"/>
      <c r="DX1007" s="35"/>
      <c r="DY1007" s="35"/>
      <c r="DZ1007" s="35"/>
      <c r="EA1007" s="35"/>
      <c r="EB1007" s="35"/>
      <c r="EC1007" s="35"/>
      <c r="ED1007" s="35"/>
      <c r="EE1007" s="35"/>
      <c r="EF1007" s="35"/>
      <c r="EG1007" s="35"/>
      <c r="EH1007" s="35"/>
      <c r="EI1007" s="35"/>
      <c r="EJ1007" s="35"/>
      <c r="EK1007" s="35"/>
      <c r="EL1007" s="35"/>
      <c r="ET1007" s="20" t="s">
        <v>1407</v>
      </c>
      <c r="EU1007" s="20" t="s">
        <v>1405</v>
      </c>
    </row>
    <row r="1008" spans="1:151" ht="12" hidden="1" customHeight="1">
      <c r="A1008" s="35"/>
      <c r="B1008" s="47"/>
      <c r="C1008" s="35"/>
      <c r="D1008" s="47"/>
      <c r="E1008" s="47"/>
      <c r="F1008" s="47"/>
      <c r="G1008" s="47"/>
      <c r="H1008" s="47"/>
      <c r="I1008" s="47"/>
      <c r="J1008" s="47"/>
      <c r="K1008" s="47"/>
      <c r="L1008" s="47"/>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133"/>
      <c r="BJ1008" s="133"/>
      <c r="BK1008" s="35"/>
      <c r="BL1008" s="266"/>
      <c r="BM1008" s="35"/>
      <c r="BN1008" s="35"/>
      <c r="BO1008" s="35"/>
      <c r="BP1008" s="35"/>
      <c r="BQ1008" s="35"/>
      <c r="BR1008" s="35"/>
      <c r="BS1008" s="35"/>
      <c r="BT1008" s="35"/>
      <c r="BU1008" s="35"/>
      <c r="BV1008" s="35"/>
      <c r="BW1008" s="35"/>
      <c r="BX1008" s="35"/>
      <c r="BY1008" s="35"/>
      <c r="BZ1008" s="287"/>
      <c r="CA1008" s="35"/>
      <c r="CB1008" s="35"/>
      <c r="CC1008" s="35"/>
      <c r="CD1008" s="35"/>
      <c r="CE1008" s="35"/>
      <c r="CF1008" s="35"/>
      <c r="CG1008" s="35"/>
      <c r="CH1008" s="35"/>
      <c r="CI1008" s="35"/>
      <c r="CJ1008" s="35"/>
      <c r="CK1008" s="35"/>
      <c r="CL1008" s="35"/>
      <c r="CM1008" s="35"/>
      <c r="CN1008" s="35"/>
      <c r="CO1008" s="35"/>
      <c r="CP1008" s="35"/>
      <c r="CQ1008" s="35"/>
      <c r="CR1008" s="35"/>
      <c r="CS1008" s="35"/>
      <c r="CT1008" s="35"/>
      <c r="CU1008" s="35"/>
      <c r="CV1008" s="35"/>
      <c r="CW1008" s="35"/>
      <c r="CX1008" s="35"/>
      <c r="CY1008" s="35"/>
      <c r="CZ1008" s="35"/>
      <c r="DA1008" s="35"/>
      <c r="DB1008" s="35"/>
      <c r="DC1008" s="35"/>
      <c r="DD1008" s="35"/>
      <c r="DE1008" s="35"/>
      <c r="DF1008" s="35"/>
      <c r="DG1008" s="35"/>
      <c r="DH1008" s="35"/>
      <c r="DI1008" s="35"/>
      <c r="DJ1008" s="35"/>
      <c r="DK1008" s="35"/>
      <c r="DL1008" s="35"/>
      <c r="DM1008" s="35"/>
      <c r="DN1008" s="35"/>
      <c r="DO1008" s="35"/>
      <c r="DP1008" s="35"/>
      <c r="DQ1008" s="35"/>
      <c r="DR1008" s="35"/>
      <c r="DS1008" s="35"/>
      <c r="DT1008" s="35"/>
      <c r="DU1008" s="35"/>
      <c r="DV1008" s="35"/>
      <c r="DW1008" s="35"/>
      <c r="DX1008" s="35"/>
      <c r="DY1008" s="35"/>
      <c r="DZ1008" s="35"/>
      <c r="EA1008" s="35"/>
      <c r="EB1008" s="35"/>
      <c r="EC1008" s="35"/>
      <c r="ED1008" s="35"/>
      <c r="EE1008" s="35"/>
      <c r="EF1008" s="35"/>
      <c r="EG1008" s="35"/>
      <c r="EH1008" s="35"/>
      <c r="EI1008" s="35"/>
      <c r="EJ1008" s="35"/>
      <c r="EK1008" s="35"/>
      <c r="EL1008" s="35"/>
      <c r="ET1008" s="20" t="s">
        <v>1408</v>
      </c>
      <c r="EU1008" s="20" t="s">
        <v>1406</v>
      </c>
    </row>
    <row r="1009" spans="1:151" ht="12" hidden="1" customHeight="1">
      <c r="A1009" s="35"/>
      <c r="B1009" s="47"/>
      <c r="C1009" s="35"/>
      <c r="D1009" s="47"/>
      <c r="E1009" s="47"/>
      <c r="F1009" s="47"/>
      <c r="G1009" s="47"/>
      <c r="H1009" s="47"/>
      <c r="I1009" s="47"/>
      <c r="J1009" s="47"/>
      <c r="K1009" s="47"/>
      <c r="L1009" s="47"/>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c r="BG1009" s="35"/>
      <c r="BH1009" s="35"/>
      <c r="BI1009" s="133"/>
      <c r="BJ1009" s="133"/>
      <c r="BK1009" s="35"/>
      <c r="BL1009" s="266"/>
      <c r="BM1009" s="35"/>
      <c r="BN1009" s="35"/>
      <c r="BO1009" s="35"/>
      <c r="BP1009" s="35"/>
      <c r="BQ1009" s="35"/>
      <c r="BR1009" s="35"/>
      <c r="BS1009" s="35"/>
      <c r="BT1009" s="35"/>
      <c r="BU1009" s="35"/>
      <c r="BV1009" s="35"/>
      <c r="BW1009" s="35"/>
      <c r="BX1009" s="35"/>
      <c r="BY1009" s="35"/>
      <c r="BZ1009" s="287"/>
      <c r="CA1009" s="35"/>
      <c r="CB1009" s="35"/>
      <c r="CC1009" s="35"/>
      <c r="CD1009" s="35"/>
      <c r="CE1009" s="35"/>
      <c r="CF1009" s="35"/>
      <c r="CG1009" s="35"/>
      <c r="CH1009" s="35"/>
      <c r="CI1009" s="35"/>
      <c r="CJ1009" s="35"/>
      <c r="CK1009" s="35"/>
      <c r="CL1009" s="35"/>
      <c r="CM1009" s="35"/>
      <c r="CN1009" s="35"/>
      <c r="CO1009" s="35"/>
      <c r="CP1009" s="35"/>
      <c r="CQ1009" s="35"/>
      <c r="CR1009" s="35"/>
      <c r="CS1009" s="35"/>
      <c r="CT1009" s="35"/>
      <c r="CU1009" s="35"/>
      <c r="CV1009" s="35"/>
      <c r="CW1009" s="35"/>
      <c r="CX1009" s="35"/>
      <c r="CY1009" s="35"/>
      <c r="CZ1009" s="35"/>
      <c r="DA1009" s="35"/>
      <c r="DB1009" s="35"/>
      <c r="DC1009" s="35"/>
      <c r="DD1009" s="35"/>
      <c r="DE1009" s="35"/>
      <c r="DF1009" s="35"/>
      <c r="DG1009" s="35"/>
      <c r="DH1009" s="35"/>
      <c r="DI1009" s="35"/>
      <c r="DJ1009" s="35"/>
      <c r="DK1009" s="35"/>
      <c r="DL1009" s="35"/>
      <c r="DM1009" s="35"/>
      <c r="DN1009" s="35"/>
      <c r="DO1009" s="35"/>
      <c r="DP1009" s="35"/>
      <c r="DQ1009" s="35"/>
      <c r="DR1009" s="35"/>
      <c r="DS1009" s="35"/>
      <c r="DT1009" s="35"/>
      <c r="DU1009" s="35"/>
      <c r="DV1009" s="35"/>
      <c r="DW1009" s="35"/>
      <c r="DX1009" s="35"/>
      <c r="DY1009" s="35"/>
      <c r="DZ1009" s="35"/>
      <c r="EA1009" s="35"/>
      <c r="EB1009" s="35"/>
      <c r="EC1009" s="35"/>
      <c r="ED1009" s="35"/>
      <c r="EE1009" s="35"/>
      <c r="EF1009" s="35"/>
      <c r="EG1009" s="35"/>
      <c r="EH1009" s="35"/>
      <c r="EI1009" s="35"/>
      <c r="EJ1009" s="35"/>
      <c r="EK1009" s="35"/>
      <c r="EL1009" s="35"/>
      <c r="ET1009" s="20" t="s">
        <v>1409</v>
      </c>
      <c r="EU1009" s="20" t="s">
        <v>1407</v>
      </c>
    </row>
    <row r="1010" spans="1:151" ht="12" hidden="1" customHeight="1">
      <c r="A1010" s="35"/>
      <c r="B1010" s="47"/>
      <c r="C1010" s="35"/>
      <c r="D1010" s="47"/>
      <c r="E1010" s="47"/>
      <c r="F1010" s="47"/>
      <c r="G1010" s="47"/>
      <c r="H1010" s="47"/>
      <c r="I1010" s="47"/>
      <c r="J1010" s="47"/>
      <c r="K1010" s="47"/>
      <c r="L1010" s="47"/>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c r="BG1010" s="35"/>
      <c r="BH1010" s="35"/>
      <c r="BI1010" s="133"/>
      <c r="BJ1010" s="133"/>
      <c r="BK1010" s="35"/>
      <c r="BL1010" s="266"/>
      <c r="BM1010" s="35"/>
      <c r="BN1010" s="35"/>
      <c r="BO1010" s="35"/>
      <c r="BP1010" s="35"/>
      <c r="BQ1010" s="35"/>
      <c r="BR1010" s="35"/>
      <c r="BS1010" s="35"/>
      <c r="BT1010" s="35"/>
      <c r="BU1010" s="35"/>
      <c r="BV1010" s="35"/>
      <c r="BW1010" s="35"/>
      <c r="BX1010" s="35"/>
      <c r="BY1010" s="35"/>
      <c r="BZ1010" s="287"/>
      <c r="CA1010" s="35"/>
      <c r="CB1010" s="35"/>
      <c r="CC1010" s="35"/>
      <c r="CD1010" s="35"/>
      <c r="CE1010" s="35"/>
      <c r="CF1010" s="35"/>
      <c r="CG1010" s="35"/>
      <c r="CH1010" s="35"/>
      <c r="CI1010" s="35"/>
      <c r="CJ1010" s="35"/>
      <c r="CK1010" s="35"/>
      <c r="CL1010" s="35"/>
      <c r="CM1010" s="35"/>
      <c r="CN1010" s="35"/>
      <c r="CO1010" s="35"/>
      <c r="CP1010" s="35"/>
      <c r="CQ1010" s="35"/>
      <c r="CR1010" s="35"/>
      <c r="CS1010" s="35"/>
      <c r="CT1010" s="35"/>
      <c r="CU1010" s="35"/>
      <c r="CV1010" s="35"/>
      <c r="CW1010" s="35"/>
      <c r="CX1010" s="35"/>
      <c r="CY1010" s="35"/>
      <c r="CZ1010" s="35"/>
      <c r="DA1010" s="35"/>
      <c r="DB1010" s="35"/>
      <c r="DC1010" s="35"/>
      <c r="DD1010" s="35"/>
      <c r="DE1010" s="35"/>
      <c r="DF1010" s="35"/>
      <c r="DG1010" s="35"/>
      <c r="DH1010" s="35"/>
      <c r="DI1010" s="35"/>
      <c r="DJ1010" s="35"/>
      <c r="DK1010" s="35"/>
      <c r="DL1010" s="35"/>
      <c r="DM1010" s="35"/>
      <c r="DN1010" s="35"/>
      <c r="DO1010" s="35"/>
      <c r="DP1010" s="35"/>
      <c r="DQ1010" s="35"/>
      <c r="DR1010" s="35"/>
      <c r="DS1010" s="35"/>
      <c r="DT1010" s="35"/>
      <c r="DU1010" s="35"/>
      <c r="DV1010" s="35"/>
      <c r="DW1010" s="35"/>
      <c r="DX1010" s="35"/>
      <c r="DY1010" s="35"/>
      <c r="DZ1010" s="35"/>
      <c r="EA1010" s="35"/>
      <c r="EB1010" s="35"/>
      <c r="EC1010" s="35"/>
      <c r="ED1010" s="35"/>
      <c r="EE1010" s="35"/>
      <c r="EF1010" s="35"/>
      <c r="EG1010" s="35"/>
      <c r="EH1010" s="35"/>
      <c r="EI1010" s="35"/>
      <c r="EJ1010" s="35"/>
      <c r="EK1010" s="35"/>
      <c r="EL1010" s="35"/>
      <c r="ET1010" s="20" t="s">
        <v>1410</v>
      </c>
      <c r="EU1010" s="20" t="s">
        <v>1408</v>
      </c>
    </row>
    <row r="1011" spans="1:151" ht="12" hidden="1" customHeight="1">
      <c r="A1011" s="35"/>
      <c r="B1011" s="47"/>
      <c r="C1011" s="35"/>
      <c r="D1011" s="47"/>
      <c r="E1011" s="47"/>
      <c r="F1011" s="47"/>
      <c r="G1011" s="47"/>
      <c r="H1011" s="47"/>
      <c r="I1011" s="47"/>
      <c r="J1011" s="47"/>
      <c r="K1011" s="47"/>
      <c r="L1011" s="47"/>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c r="BG1011" s="35"/>
      <c r="BH1011" s="35"/>
      <c r="BI1011" s="133"/>
      <c r="BJ1011" s="133"/>
      <c r="BK1011" s="35"/>
      <c r="BL1011" s="266"/>
      <c r="BM1011" s="35"/>
      <c r="BN1011" s="35"/>
      <c r="BO1011" s="35"/>
      <c r="BP1011" s="35"/>
      <c r="BQ1011" s="35"/>
      <c r="BR1011" s="35"/>
      <c r="BS1011" s="35"/>
      <c r="BT1011" s="35"/>
      <c r="BU1011" s="35"/>
      <c r="BV1011" s="35"/>
      <c r="BW1011" s="35"/>
      <c r="BX1011" s="35"/>
      <c r="BY1011" s="35"/>
      <c r="BZ1011" s="287"/>
      <c r="CA1011" s="35"/>
      <c r="CB1011" s="35"/>
      <c r="CC1011" s="35"/>
      <c r="CD1011" s="35"/>
      <c r="CE1011" s="35"/>
      <c r="CF1011" s="35"/>
      <c r="CG1011" s="35"/>
      <c r="CH1011" s="35"/>
      <c r="CI1011" s="35"/>
      <c r="CJ1011" s="35"/>
      <c r="CK1011" s="35"/>
      <c r="CL1011" s="35"/>
      <c r="CM1011" s="35"/>
      <c r="CN1011" s="35"/>
      <c r="CO1011" s="35"/>
      <c r="CP1011" s="35"/>
      <c r="CQ1011" s="35"/>
      <c r="CR1011" s="35"/>
      <c r="CS1011" s="35"/>
      <c r="CT1011" s="35"/>
      <c r="CU1011" s="35"/>
      <c r="CV1011" s="35"/>
      <c r="CW1011" s="35"/>
      <c r="CX1011" s="35"/>
      <c r="CY1011" s="35"/>
      <c r="CZ1011" s="35"/>
      <c r="DA1011" s="35"/>
      <c r="DB1011" s="35"/>
      <c r="DC1011" s="35"/>
      <c r="DD1011" s="35"/>
      <c r="DE1011" s="35"/>
      <c r="DF1011" s="35"/>
      <c r="DG1011" s="35"/>
      <c r="DH1011" s="35"/>
      <c r="DI1011" s="35"/>
      <c r="DJ1011" s="35"/>
      <c r="DK1011" s="35"/>
      <c r="DL1011" s="35"/>
      <c r="DM1011" s="35"/>
      <c r="DN1011" s="35"/>
      <c r="DO1011" s="35"/>
      <c r="DP1011" s="35"/>
      <c r="DQ1011" s="35"/>
      <c r="DR1011" s="35"/>
      <c r="DS1011" s="35"/>
      <c r="DT1011" s="35"/>
      <c r="DU1011" s="35"/>
      <c r="DV1011" s="35"/>
      <c r="DW1011" s="35"/>
      <c r="DX1011" s="35"/>
      <c r="DY1011" s="35"/>
      <c r="DZ1011" s="35"/>
      <c r="EA1011" s="35"/>
      <c r="EB1011" s="35"/>
      <c r="EC1011" s="35"/>
      <c r="ED1011" s="35"/>
      <c r="EE1011" s="35"/>
      <c r="EF1011" s="35"/>
      <c r="EG1011" s="35"/>
      <c r="EH1011" s="35"/>
      <c r="EI1011" s="35"/>
      <c r="EJ1011" s="35"/>
      <c r="EK1011" s="35"/>
      <c r="EL1011" s="35"/>
      <c r="ET1011" s="20" t="s">
        <v>1411</v>
      </c>
      <c r="EU1011" s="20" t="s">
        <v>1409</v>
      </c>
    </row>
    <row r="1012" spans="1:151" ht="12" hidden="1" customHeight="1">
      <c r="A1012" s="35"/>
      <c r="B1012" s="47"/>
      <c r="C1012" s="35"/>
      <c r="D1012" s="47"/>
      <c r="E1012" s="47"/>
      <c r="F1012" s="47"/>
      <c r="G1012" s="47"/>
      <c r="H1012" s="47"/>
      <c r="I1012" s="47"/>
      <c r="J1012" s="47"/>
      <c r="K1012" s="47"/>
      <c r="L1012" s="47"/>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c r="BG1012" s="35"/>
      <c r="BH1012" s="35"/>
      <c r="BI1012" s="133"/>
      <c r="BJ1012" s="133"/>
      <c r="BK1012" s="35"/>
      <c r="BL1012" s="266"/>
      <c r="BM1012" s="35"/>
      <c r="BN1012" s="35"/>
      <c r="BO1012" s="35"/>
      <c r="BP1012" s="35"/>
      <c r="BQ1012" s="35"/>
      <c r="BR1012" s="35"/>
      <c r="BS1012" s="35"/>
      <c r="BT1012" s="35"/>
      <c r="BU1012" s="35"/>
      <c r="BV1012" s="35"/>
      <c r="BW1012" s="35"/>
      <c r="BX1012" s="35"/>
      <c r="BY1012" s="35"/>
      <c r="BZ1012" s="287"/>
      <c r="CA1012" s="35"/>
      <c r="CB1012" s="35"/>
      <c r="CC1012" s="35"/>
      <c r="CD1012" s="35"/>
      <c r="CE1012" s="35"/>
      <c r="CF1012" s="35"/>
      <c r="CG1012" s="35"/>
      <c r="CH1012" s="35"/>
      <c r="CI1012" s="35"/>
      <c r="CJ1012" s="35"/>
      <c r="CK1012" s="35"/>
      <c r="CL1012" s="35"/>
      <c r="CM1012" s="35"/>
      <c r="CN1012" s="35"/>
      <c r="CO1012" s="35"/>
      <c r="CP1012" s="35"/>
      <c r="CQ1012" s="35"/>
      <c r="CR1012" s="35"/>
      <c r="CS1012" s="35"/>
      <c r="CT1012" s="35"/>
      <c r="CU1012" s="35"/>
      <c r="CV1012" s="35"/>
      <c r="CW1012" s="35"/>
      <c r="CX1012" s="35"/>
      <c r="CY1012" s="35"/>
      <c r="CZ1012" s="35"/>
      <c r="DA1012" s="35"/>
      <c r="DB1012" s="35"/>
      <c r="DC1012" s="35"/>
      <c r="DD1012" s="35"/>
      <c r="DE1012" s="35"/>
      <c r="DF1012" s="35"/>
      <c r="DG1012" s="35"/>
      <c r="DH1012" s="35"/>
      <c r="DI1012" s="35"/>
      <c r="DJ1012" s="35"/>
      <c r="DK1012" s="35"/>
      <c r="DL1012" s="35"/>
      <c r="DM1012" s="35"/>
      <c r="DN1012" s="35"/>
      <c r="DO1012" s="35"/>
      <c r="DP1012" s="35"/>
      <c r="DQ1012" s="35"/>
      <c r="DR1012" s="35"/>
      <c r="DS1012" s="35"/>
      <c r="DT1012" s="35"/>
      <c r="DU1012" s="35"/>
      <c r="DV1012" s="35"/>
      <c r="DW1012" s="35"/>
      <c r="DX1012" s="35"/>
      <c r="DY1012" s="35"/>
      <c r="DZ1012" s="35"/>
      <c r="EA1012" s="35"/>
      <c r="EB1012" s="35"/>
      <c r="EC1012" s="35"/>
      <c r="ED1012" s="35"/>
      <c r="EE1012" s="35"/>
      <c r="EF1012" s="35"/>
      <c r="EG1012" s="35"/>
      <c r="EH1012" s="35"/>
      <c r="EI1012" s="35"/>
      <c r="EJ1012" s="35"/>
      <c r="EK1012" s="35"/>
      <c r="EL1012" s="35"/>
      <c r="ET1012" s="20" t="s">
        <v>1412</v>
      </c>
      <c r="EU1012" s="20" t="s">
        <v>1410</v>
      </c>
    </row>
    <row r="1013" spans="1:151" ht="12" hidden="1" customHeight="1">
      <c r="A1013" s="35"/>
      <c r="B1013" s="47"/>
      <c r="C1013" s="35"/>
      <c r="D1013" s="47"/>
      <c r="E1013" s="47"/>
      <c r="F1013" s="47"/>
      <c r="G1013" s="47"/>
      <c r="H1013" s="47"/>
      <c r="I1013" s="47"/>
      <c r="J1013" s="47"/>
      <c r="K1013" s="47"/>
      <c r="L1013" s="47"/>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c r="BG1013" s="35"/>
      <c r="BH1013" s="35"/>
      <c r="BI1013" s="133"/>
      <c r="BJ1013" s="133"/>
      <c r="BK1013" s="35"/>
      <c r="BL1013" s="266"/>
      <c r="BM1013" s="35"/>
      <c r="BN1013" s="35"/>
      <c r="BO1013" s="35"/>
      <c r="BP1013" s="35"/>
      <c r="BQ1013" s="35"/>
      <c r="BR1013" s="35"/>
      <c r="BS1013" s="35"/>
      <c r="BT1013" s="35"/>
      <c r="BU1013" s="35"/>
      <c r="BV1013" s="35"/>
      <c r="BW1013" s="35"/>
      <c r="BX1013" s="35"/>
      <c r="BY1013" s="35"/>
      <c r="BZ1013" s="287"/>
      <c r="CA1013" s="35"/>
      <c r="CB1013" s="35"/>
      <c r="CC1013" s="35"/>
      <c r="CD1013" s="35"/>
      <c r="CE1013" s="35"/>
      <c r="CF1013" s="35"/>
      <c r="CG1013" s="35"/>
      <c r="CH1013" s="35"/>
      <c r="CI1013" s="35"/>
      <c r="CJ1013" s="35"/>
      <c r="CK1013" s="35"/>
      <c r="CL1013" s="35"/>
      <c r="CM1013" s="35"/>
      <c r="CN1013" s="35"/>
      <c r="CO1013" s="35"/>
      <c r="CP1013" s="35"/>
      <c r="CQ1013" s="35"/>
      <c r="CR1013" s="35"/>
      <c r="CS1013" s="35"/>
      <c r="CT1013" s="35"/>
      <c r="CU1013" s="35"/>
      <c r="CV1013" s="35"/>
      <c r="CW1013" s="35"/>
      <c r="CX1013" s="35"/>
      <c r="CY1013" s="35"/>
      <c r="CZ1013" s="35"/>
      <c r="DA1013" s="35"/>
      <c r="DB1013" s="35"/>
      <c r="DC1013" s="35"/>
      <c r="DD1013" s="35"/>
      <c r="DE1013" s="35"/>
      <c r="DF1013" s="35"/>
      <c r="DG1013" s="35"/>
      <c r="DH1013" s="35"/>
      <c r="DI1013" s="35"/>
      <c r="DJ1013" s="35"/>
      <c r="DK1013" s="35"/>
      <c r="DL1013" s="35"/>
      <c r="DM1013" s="35"/>
      <c r="DN1013" s="35"/>
      <c r="DO1013" s="35"/>
      <c r="DP1013" s="35"/>
      <c r="DQ1013" s="35"/>
      <c r="DR1013" s="35"/>
      <c r="DS1013" s="35"/>
      <c r="DT1013" s="35"/>
      <c r="DU1013" s="35"/>
      <c r="DV1013" s="35"/>
      <c r="DW1013" s="35"/>
      <c r="DX1013" s="35"/>
      <c r="DY1013" s="35"/>
      <c r="DZ1013" s="35"/>
      <c r="EA1013" s="35"/>
      <c r="EB1013" s="35"/>
      <c r="EC1013" s="35"/>
      <c r="ED1013" s="35"/>
      <c r="EE1013" s="35"/>
      <c r="EF1013" s="35"/>
      <c r="EG1013" s="35"/>
      <c r="EH1013" s="35"/>
      <c r="EI1013" s="35"/>
      <c r="EJ1013" s="35"/>
      <c r="EK1013" s="35"/>
      <c r="EL1013" s="35"/>
      <c r="ET1013" s="20" t="s">
        <v>1413</v>
      </c>
      <c r="EU1013" s="20" t="s">
        <v>1411</v>
      </c>
    </row>
    <row r="1014" spans="1:151" ht="12" hidden="1" customHeight="1">
      <c r="A1014" s="35"/>
      <c r="B1014" s="47"/>
      <c r="C1014" s="35"/>
      <c r="D1014" s="47"/>
      <c r="E1014" s="47"/>
      <c r="F1014" s="47"/>
      <c r="G1014" s="47"/>
      <c r="H1014" s="47"/>
      <c r="I1014" s="47"/>
      <c r="J1014" s="47"/>
      <c r="K1014" s="47"/>
      <c r="L1014" s="47"/>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c r="BG1014" s="35"/>
      <c r="BH1014" s="35"/>
      <c r="BI1014" s="133"/>
      <c r="BJ1014" s="133"/>
      <c r="BK1014" s="35"/>
      <c r="BL1014" s="266"/>
      <c r="BM1014" s="35"/>
      <c r="BN1014" s="35"/>
      <c r="BO1014" s="35"/>
      <c r="BP1014" s="35"/>
      <c r="BQ1014" s="35"/>
      <c r="BR1014" s="35"/>
      <c r="BS1014" s="35"/>
      <c r="BT1014" s="35"/>
      <c r="BU1014" s="35"/>
      <c r="BV1014" s="35"/>
      <c r="BW1014" s="35"/>
      <c r="BX1014" s="35"/>
      <c r="BY1014" s="35"/>
      <c r="BZ1014" s="287"/>
      <c r="CA1014" s="35"/>
      <c r="CB1014" s="35"/>
      <c r="CC1014" s="35"/>
      <c r="CD1014" s="35"/>
      <c r="CE1014" s="35"/>
      <c r="CF1014" s="35"/>
      <c r="CG1014" s="35"/>
      <c r="CH1014" s="35"/>
      <c r="CI1014" s="35"/>
      <c r="CJ1014" s="35"/>
      <c r="CK1014" s="35"/>
      <c r="CL1014" s="35"/>
      <c r="CM1014" s="35"/>
      <c r="CN1014" s="35"/>
      <c r="CO1014" s="35"/>
      <c r="CP1014" s="35"/>
      <c r="CQ1014" s="35"/>
      <c r="CR1014" s="35"/>
      <c r="CS1014" s="35"/>
      <c r="CT1014" s="35"/>
      <c r="CU1014" s="35"/>
      <c r="CV1014" s="35"/>
      <c r="CW1014" s="35"/>
      <c r="CX1014" s="35"/>
      <c r="CY1014" s="35"/>
      <c r="CZ1014" s="35"/>
      <c r="DA1014" s="35"/>
      <c r="DB1014" s="35"/>
      <c r="DC1014" s="35"/>
      <c r="DD1014" s="35"/>
      <c r="DE1014" s="35"/>
      <c r="DF1014" s="35"/>
      <c r="DG1014" s="35"/>
      <c r="DH1014" s="35"/>
      <c r="DI1014" s="35"/>
      <c r="DJ1014" s="35"/>
      <c r="DK1014" s="35"/>
      <c r="DL1014" s="35"/>
      <c r="DM1014" s="35"/>
      <c r="DN1014" s="35"/>
      <c r="DO1014" s="35"/>
      <c r="DP1014" s="35"/>
      <c r="DQ1014" s="35"/>
      <c r="DR1014" s="35"/>
      <c r="DS1014" s="35"/>
      <c r="DT1014" s="35"/>
      <c r="DU1014" s="35"/>
      <c r="DV1014" s="35"/>
      <c r="DW1014" s="35"/>
      <c r="DX1014" s="35"/>
      <c r="DY1014" s="35"/>
      <c r="DZ1014" s="35"/>
      <c r="EA1014" s="35"/>
      <c r="EB1014" s="35"/>
      <c r="EC1014" s="35"/>
      <c r="ED1014" s="35"/>
      <c r="EE1014" s="35"/>
      <c r="EF1014" s="35"/>
      <c r="EG1014" s="35"/>
      <c r="EH1014" s="35"/>
      <c r="EI1014" s="35"/>
      <c r="EJ1014" s="35"/>
      <c r="EK1014" s="35"/>
      <c r="EL1014" s="35"/>
      <c r="ET1014" s="20" t="s">
        <v>1414</v>
      </c>
      <c r="EU1014" s="20" t="s">
        <v>1412</v>
      </c>
    </row>
    <row r="1015" spans="1:151" ht="12" hidden="1" customHeight="1">
      <c r="A1015" s="35"/>
      <c r="B1015" s="47"/>
      <c r="C1015" s="35"/>
      <c r="D1015" s="47"/>
      <c r="E1015" s="47"/>
      <c r="F1015" s="47"/>
      <c r="G1015" s="47"/>
      <c r="H1015" s="47"/>
      <c r="I1015" s="47"/>
      <c r="J1015" s="47"/>
      <c r="K1015" s="47"/>
      <c r="L1015" s="47"/>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c r="BG1015" s="35"/>
      <c r="BH1015" s="35"/>
      <c r="BI1015" s="133"/>
      <c r="BJ1015" s="133"/>
      <c r="BK1015" s="35"/>
      <c r="BL1015" s="266"/>
      <c r="BM1015" s="35"/>
      <c r="BN1015" s="35"/>
      <c r="BO1015" s="35"/>
      <c r="BP1015" s="35"/>
      <c r="BQ1015" s="35"/>
      <c r="BR1015" s="35"/>
      <c r="BS1015" s="35"/>
      <c r="BT1015" s="35"/>
      <c r="BU1015" s="35"/>
      <c r="BV1015" s="35"/>
      <c r="BW1015" s="35"/>
      <c r="BX1015" s="35"/>
      <c r="BY1015" s="35"/>
      <c r="BZ1015" s="287"/>
      <c r="CA1015" s="35"/>
      <c r="CB1015" s="35"/>
      <c r="CC1015" s="35"/>
      <c r="CD1015" s="35"/>
      <c r="CE1015" s="35"/>
      <c r="CF1015" s="35"/>
      <c r="CG1015" s="35"/>
      <c r="CH1015" s="35"/>
      <c r="CI1015" s="35"/>
      <c r="CJ1015" s="35"/>
      <c r="CK1015" s="35"/>
      <c r="CL1015" s="35"/>
      <c r="CM1015" s="35"/>
      <c r="CN1015" s="35"/>
      <c r="CO1015" s="35"/>
      <c r="CP1015" s="35"/>
      <c r="CQ1015" s="35"/>
      <c r="CR1015" s="35"/>
      <c r="CS1015" s="35"/>
      <c r="CT1015" s="35"/>
      <c r="CU1015" s="35"/>
      <c r="CV1015" s="35"/>
      <c r="CW1015" s="35"/>
      <c r="CX1015" s="35"/>
      <c r="CY1015" s="35"/>
      <c r="CZ1015" s="35"/>
      <c r="DA1015" s="35"/>
      <c r="DB1015" s="35"/>
      <c r="DC1015" s="35"/>
      <c r="DD1015" s="35"/>
      <c r="DE1015" s="35"/>
      <c r="DF1015" s="35"/>
      <c r="DG1015" s="35"/>
      <c r="DH1015" s="35"/>
      <c r="DI1015" s="35"/>
      <c r="DJ1015" s="35"/>
      <c r="DK1015" s="35"/>
      <c r="DL1015" s="35"/>
      <c r="DM1015" s="35"/>
      <c r="DN1015" s="35"/>
      <c r="DO1015" s="35"/>
      <c r="DP1015" s="35"/>
      <c r="DQ1015" s="35"/>
      <c r="DR1015" s="35"/>
      <c r="DS1015" s="35"/>
      <c r="DT1015" s="35"/>
      <c r="DU1015" s="35"/>
      <c r="DV1015" s="35"/>
      <c r="DW1015" s="35"/>
      <c r="DX1015" s="35"/>
      <c r="DY1015" s="35"/>
      <c r="DZ1015" s="35"/>
      <c r="EA1015" s="35"/>
      <c r="EB1015" s="35"/>
      <c r="EC1015" s="35"/>
      <c r="ED1015" s="35"/>
      <c r="EE1015" s="35"/>
      <c r="EF1015" s="35"/>
      <c r="EG1015" s="35"/>
      <c r="EH1015" s="35"/>
      <c r="EI1015" s="35"/>
      <c r="EJ1015" s="35"/>
      <c r="EK1015" s="35"/>
      <c r="EL1015" s="35"/>
      <c r="ET1015" s="20" t="s">
        <v>1415</v>
      </c>
      <c r="EU1015" s="20" t="s">
        <v>1413</v>
      </c>
    </row>
    <row r="1016" spans="1:151" ht="12" hidden="1" customHeight="1">
      <c r="A1016" s="35"/>
      <c r="B1016" s="47"/>
      <c r="C1016" s="35"/>
      <c r="D1016" s="47"/>
      <c r="E1016" s="47"/>
      <c r="F1016" s="47"/>
      <c r="G1016" s="47"/>
      <c r="H1016" s="47"/>
      <c r="I1016" s="47"/>
      <c r="J1016" s="47"/>
      <c r="K1016" s="47"/>
      <c r="L1016" s="47"/>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c r="BG1016" s="35"/>
      <c r="BH1016" s="35"/>
      <c r="BI1016" s="133"/>
      <c r="BJ1016" s="133"/>
      <c r="BK1016" s="35"/>
      <c r="BL1016" s="266"/>
      <c r="BM1016" s="35"/>
      <c r="BN1016" s="35"/>
      <c r="BO1016" s="35"/>
      <c r="BP1016" s="35"/>
      <c r="BQ1016" s="35"/>
      <c r="BR1016" s="35"/>
      <c r="BS1016" s="35"/>
      <c r="BT1016" s="35"/>
      <c r="BU1016" s="35"/>
      <c r="BV1016" s="35"/>
      <c r="BW1016" s="35"/>
      <c r="BX1016" s="35"/>
      <c r="BY1016" s="35"/>
      <c r="BZ1016" s="287"/>
      <c r="CA1016" s="35"/>
      <c r="CB1016" s="35"/>
      <c r="CC1016" s="35"/>
      <c r="CD1016" s="35"/>
      <c r="CE1016" s="35"/>
      <c r="CF1016" s="35"/>
      <c r="CG1016" s="35"/>
      <c r="CH1016" s="35"/>
      <c r="CI1016" s="35"/>
      <c r="CJ1016" s="35"/>
      <c r="CK1016" s="35"/>
      <c r="CL1016" s="35"/>
      <c r="CM1016" s="35"/>
      <c r="CN1016" s="35"/>
      <c r="CO1016" s="35"/>
      <c r="CP1016" s="35"/>
      <c r="CQ1016" s="35"/>
      <c r="CR1016" s="35"/>
      <c r="CS1016" s="35"/>
      <c r="CT1016" s="35"/>
      <c r="CU1016" s="35"/>
      <c r="CV1016" s="35"/>
      <c r="CW1016" s="35"/>
      <c r="CX1016" s="35"/>
      <c r="CY1016" s="35"/>
      <c r="CZ1016" s="35"/>
      <c r="DA1016" s="35"/>
      <c r="DB1016" s="35"/>
      <c r="DC1016" s="35"/>
      <c r="DD1016" s="35"/>
      <c r="DE1016" s="35"/>
      <c r="DF1016" s="35"/>
      <c r="DG1016" s="35"/>
      <c r="DH1016" s="35"/>
      <c r="DI1016" s="35"/>
      <c r="DJ1016" s="35"/>
      <c r="DK1016" s="35"/>
      <c r="DL1016" s="35"/>
      <c r="DM1016" s="35"/>
      <c r="DN1016" s="35"/>
      <c r="DO1016" s="35"/>
      <c r="DP1016" s="35"/>
      <c r="DQ1016" s="35"/>
      <c r="DR1016" s="35"/>
      <c r="DS1016" s="35"/>
      <c r="DT1016" s="35"/>
      <c r="DU1016" s="35"/>
      <c r="DV1016" s="35"/>
      <c r="DW1016" s="35"/>
      <c r="DX1016" s="35"/>
      <c r="DY1016" s="35"/>
      <c r="DZ1016" s="35"/>
      <c r="EA1016" s="35"/>
      <c r="EB1016" s="35"/>
      <c r="EC1016" s="35"/>
      <c r="ED1016" s="35"/>
      <c r="EE1016" s="35"/>
      <c r="EF1016" s="35"/>
      <c r="EG1016" s="35"/>
      <c r="EH1016" s="35"/>
      <c r="EI1016" s="35"/>
      <c r="EJ1016" s="35"/>
      <c r="EK1016" s="35"/>
      <c r="EL1016" s="35"/>
      <c r="ET1016" s="20" t="s">
        <v>1416</v>
      </c>
      <c r="EU1016" s="20" t="s">
        <v>1414</v>
      </c>
    </row>
    <row r="1017" spans="1:151" ht="12" hidden="1" customHeight="1">
      <c r="A1017" s="35"/>
      <c r="B1017" s="47"/>
      <c r="C1017" s="35"/>
      <c r="D1017" s="47"/>
      <c r="E1017" s="47"/>
      <c r="F1017" s="47"/>
      <c r="G1017" s="47"/>
      <c r="H1017" s="47"/>
      <c r="I1017" s="47"/>
      <c r="J1017" s="47"/>
      <c r="K1017" s="47"/>
      <c r="L1017" s="47"/>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c r="BG1017" s="35"/>
      <c r="BH1017" s="35"/>
      <c r="BI1017" s="133"/>
      <c r="BJ1017" s="133"/>
      <c r="BK1017" s="35"/>
      <c r="BL1017" s="266"/>
      <c r="BM1017" s="35"/>
      <c r="BN1017" s="35"/>
      <c r="BO1017" s="35"/>
      <c r="BP1017" s="35"/>
      <c r="BQ1017" s="35"/>
      <c r="BR1017" s="35"/>
      <c r="BS1017" s="35"/>
      <c r="BT1017" s="35"/>
      <c r="BU1017" s="35"/>
      <c r="BV1017" s="35"/>
      <c r="BW1017" s="35"/>
      <c r="BX1017" s="35"/>
      <c r="BY1017" s="35"/>
      <c r="BZ1017" s="287"/>
      <c r="CA1017" s="35"/>
      <c r="CB1017" s="35"/>
      <c r="CC1017" s="35"/>
      <c r="CD1017" s="35"/>
      <c r="CE1017" s="35"/>
      <c r="CF1017" s="35"/>
      <c r="CG1017" s="35"/>
      <c r="CH1017" s="35"/>
      <c r="CI1017" s="35"/>
      <c r="CJ1017" s="35"/>
      <c r="CK1017" s="35"/>
      <c r="CL1017" s="35"/>
      <c r="CM1017" s="35"/>
      <c r="CN1017" s="35"/>
      <c r="CO1017" s="35"/>
      <c r="CP1017" s="35"/>
      <c r="CQ1017" s="35"/>
      <c r="CR1017" s="35"/>
      <c r="CS1017" s="35"/>
      <c r="CT1017" s="35"/>
      <c r="CU1017" s="35"/>
      <c r="CV1017" s="35"/>
      <c r="CW1017" s="35"/>
      <c r="CX1017" s="35"/>
      <c r="CY1017" s="35"/>
      <c r="CZ1017" s="35"/>
      <c r="DA1017" s="35"/>
      <c r="DB1017" s="35"/>
      <c r="DC1017" s="35"/>
      <c r="DD1017" s="35"/>
      <c r="DE1017" s="35"/>
      <c r="DF1017" s="35"/>
      <c r="DG1017" s="35"/>
      <c r="DH1017" s="35"/>
      <c r="DI1017" s="35"/>
      <c r="DJ1017" s="35"/>
      <c r="DK1017" s="35"/>
      <c r="DL1017" s="35"/>
      <c r="DM1017" s="35"/>
      <c r="DN1017" s="35"/>
      <c r="DO1017" s="35"/>
      <c r="DP1017" s="35"/>
      <c r="DQ1017" s="35"/>
      <c r="DR1017" s="35"/>
      <c r="DS1017" s="35"/>
      <c r="DT1017" s="35"/>
      <c r="DU1017" s="35"/>
      <c r="DV1017" s="35"/>
      <c r="DW1017" s="35"/>
      <c r="DX1017" s="35"/>
      <c r="DY1017" s="35"/>
      <c r="DZ1017" s="35"/>
      <c r="EA1017" s="35"/>
      <c r="EB1017" s="35"/>
      <c r="EC1017" s="35"/>
      <c r="ED1017" s="35"/>
      <c r="EE1017" s="35"/>
      <c r="EF1017" s="35"/>
      <c r="EG1017" s="35"/>
      <c r="EH1017" s="35"/>
      <c r="EI1017" s="35"/>
      <c r="EJ1017" s="35"/>
      <c r="EK1017" s="35"/>
      <c r="EL1017" s="35"/>
      <c r="ET1017" s="20" t="s">
        <v>1417</v>
      </c>
      <c r="EU1017" s="20" t="s">
        <v>1415</v>
      </c>
    </row>
    <row r="1018" spans="1:151" ht="12" hidden="1" customHeight="1">
      <c r="A1018" s="35"/>
      <c r="B1018" s="47"/>
      <c r="C1018" s="35"/>
      <c r="D1018" s="47"/>
      <c r="E1018" s="47"/>
      <c r="F1018" s="47"/>
      <c r="G1018" s="47"/>
      <c r="H1018" s="47"/>
      <c r="I1018" s="47"/>
      <c r="J1018" s="47"/>
      <c r="K1018" s="47"/>
      <c r="L1018" s="47"/>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c r="BG1018" s="35"/>
      <c r="BH1018" s="35"/>
      <c r="BI1018" s="133"/>
      <c r="BJ1018" s="133"/>
      <c r="BK1018" s="35"/>
      <c r="BL1018" s="266"/>
      <c r="BM1018" s="35"/>
      <c r="BN1018" s="35"/>
      <c r="BO1018" s="35"/>
      <c r="BP1018" s="35"/>
      <c r="BQ1018" s="35"/>
      <c r="BR1018" s="35"/>
      <c r="BS1018" s="35"/>
      <c r="BT1018" s="35"/>
      <c r="BU1018" s="35"/>
      <c r="BV1018" s="35"/>
      <c r="BW1018" s="35"/>
      <c r="BX1018" s="35"/>
      <c r="BY1018" s="35"/>
      <c r="BZ1018" s="287"/>
      <c r="CA1018" s="35"/>
      <c r="CB1018" s="35"/>
      <c r="CC1018" s="35"/>
      <c r="CD1018" s="35"/>
      <c r="CE1018" s="35"/>
      <c r="CF1018" s="35"/>
      <c r="CG1018" s="35"/>
      <c r="CH1018" s="35"/>
      <c r="CI1018" s="35"/>
      <c r="CJ1018" s="35"/>
      <c r="CK1018" s="35"/>
      <c r="CL1018" s="35"/>
      <c r="CM1018" s="35"/>
      <c r="CN1018" s="35"/>
      <c r="CO1018" s="35"/>
      <c r="CP1018" s="35"/>
      <c r="CQ1018" s="35"/>
      <c r="CR1018" s="35"/>
      <c r="CS1018" s="35"/>
      <c r="CT1018" s="35"/>
      <c r="CU1018" s="35"/>
      <c r="CV1018" s="35"/>
      <c r="CW1018" s="35"/>
      <c r="CX1018" s="35"/>
      <c r="CY1018" s="35"/>
      <c r="CZ1018" s="35"/>
      <c r="DA1018" s="35"/>
      <c r="DB1018" s="35"/>
      <c r="DC1018" s="35"/>
      <c r="DD1018" s="35"/>
      <c r="DE1018" s="35"/>
      <c r="DF1018" s="35"/>
      <c r="DG1018" s="35"/>
      <c r="DH1018" s="35"/>
      <c r="DI1018" s="35"/>
      <c r="DJ1018" s="35"/>
      <c r="DK1018" s="35"/>
      <c r="DL1018" s="35"/>
      <c r="DM1018" s="35"/>
      <c r="DN1018" s="35"/>
      <c r="DO1018" s="35"/>
      <c r="DP1018" s="35"/>
      <c r="DQ1018" s="35"/>
      <c r="DR1018" s="35"/>
      <c r="DS1018" s="35"/>
      <c r="DT1018" s="35"/>
      <c r="DU1018" s="35"/>
      <c r="DV1018" s="35"/>
      <c r="DW1018" s="35"/>
      <c r="DX1018" s="35"/>
      <c r="DY1018" s="35"/>
      <c r="DZ1018" s="35"/>
      <c r="EA1018" s="35"/>
      <c r="EB1018" s="35"/>
      <c r="EC1018" s="35"/>
      <c r="ED1018" s="35"/>
      <c r="EE1018" s="35"/>
      <c r="EF1018" s="35"/>
      <c r="EG1018" s="35"/>
      <c r="EH1018" s="35"/>
      <c r="EI1018" s="35"/>
      <c r="EJ1018" s="35"/>
      <c r="EK1018" s="35"/>
      <c r="EL1018" s="35"/>
      <c r="ET1018" s="20" t="s">
        <v>586</v>
      </c>
      <c r="EU1018" s="20" t="s">
        <v>1416</v>
      </c>
    </row>
    <row r="1019" spans="1:151" ht="12" hidden="1" customHeight="1">
      <c r="A1019" s="35"/>
      <c r="B1019" s="47"/>
      <c r="C1019" s="35"/>
      <c r="D1019" s="47"/>
      <c r="E1019" s="47"/>
      <c r="F1019" s="47"/>
      <c r="G1019" s="47"/>
      <c r="H1019" s="47"/>
      <c r="I1019" s="47"/>
      <c r="J1019" s="47"/>
      <c r="K1019" s="47"/>
      <c r="L1019" s="47"/>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c r="BG1019" s="35"/>
      <c r="BH1019" s="35"/>
      <c r="BI1019" s="133"/>
      <c r="BJ1019" s="133"/>
      <c r="BK1019" s="35"/>
      <c r="BL1019" s="266"/>
      <c r="BM1019" s="35"/>
      <c r="BN1019" s="35"/>
      <c r="BO1019" s="35"/>
      <c r="BP1019" s="35"/>
      <c r="BQ1019" s="35"/>
      <c r="BR1019" s="35"/>
      <c r="BS1019" s="35"/>
      <c r="BT1019" s="35"/>
      <c r="BU1019" s="35"/>
      <c r="BV1019" s="35"/>
      <c r="BW1019" s="35"/>
      <c r="BX1019" s="35"/>
      <c r="BY1019" s="35"/>
      <c r="BZ1019" s="287"/>
      <c r="CA1019" s="35"/>
      <c r="CB1019" s="35"/>
      <c r="CC1019" s="35"/>
      <c r="CD1019" s="35"/>
      <c r="CE1019" s="35"/>
      <c r="CF1019" s="35"/>
      <c r="CG1019" s="35"/>
      <c r="CH1019" s="35"/>
      <c r="CI1019" s="35"/>
      <c r="CJ1019" s="35"/>
      <c r="CK1019" s="35"/>
      <c r="CL1019" s="35"/>
      <c r="CM1019" s="35"/>
      <c r="CN1019" s="35"/>
      <c r="CO1019" s="35"/>
      <c r="CP1019" s="35"/>
      <c r="CQ1019" s="35"/>
      <c r="CR1019" s="35"/>
      <c r="CS1019" s="35"/>
      <c r="CT1019" s="35"/>
      <c r="CU1019" s="35"/>
      <c r="CV1019" s="35"/>
      <c r="CW1019" s="35"/>
      <c r="CX1019" s="35"/>
      <c r="CY1019" s="35"/>
      <c r="CZ1019" s="35"/>
      <c r="DA1019" s="35"/>
      <c r="DB1019" s="35"/>
      <c r="DC1019" s="35"/>
      <c r="DD1019" s="35"/>
      <c r="DE1019" s="35"/>
      <c r="DF1019" s="35"/>
      <c r="DG1019" s="35"/>
      <c r="DH1019" s="35"/>
      <c r="DI1019" s="35"/>
      <c r="DJ1019" s="35"/>
      <c r="DK1019" s="35"/>
      <c r="DL1019" s="35"/>
      <c r="DM1019" s="35"/>
      <c r="DN1019" s="35"/>
      <c r="DO1019" s="35"/>
      <c r="DP1019" s="35"/>
      <c r="DQ1019" s="35"/>
      <c r="DR1019" s="35"/>
      <c r="DS1019" s="35"/>
      <c r="DT1019" s="35"/>
      <c r="DU1019" s="35"/>
      <c r="DV1019" s="35"/>
      <c r="DW1019" s="35"/>
      <c r="DX1019" s="35"/>
      <c r="DY1019" s="35"/>
      <c r="DZ1019" s="35"/>
      <c r="EA1019" s="35"/>
      <c r="EB1019" s="35"/>
      <c r="EC1019" s="35"/>
      <c r="ED1019" s="35"/>
      <c r="EE1019" s="35"/>
      <c r="EF1019" s="35"/>
      <c r="EG1019" s="35"/>
      <c r="EH1019" s="35"/>
      <c r="EI1019" s="35"/>
      <c r="EJ1019" s="35"/>
      <c r="EK1019" s="35"/>
      <c r="EL1019" s="35"/>
      <c r="ET1019" s="20" t="s">
        <v>1418</v>
      </c>
      <c r="EU1019" s="20" t="s">
        <v>1417</v>
      </c>
    </row>
    <row r="1020" spans="1:151" ht="12" hidden="1" customHeight="1">
      <c r="A1020" s="35"/>
      <c r="B1020" s="47"/>
      <c r="C1020" s="35"/>
      <c r="D1020" s="47"/>
      <c r="E1020" s="47"/>
      <c r="F1020" s="47"/>
      <c r="G1020" s="47"/>
      <c r="H1020" s="47"/>
      <c r="I1020" s="47"/>
      <c r="J1020" s="47"/>
      <c r="K1020" s="47"/>
      <c r="L1020" s="47"/>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c r="BD1020" s="35"/>
      <c r="BE1020" s="35"/>
      <c r="BF1020" s="35"/>
      <c r="BG1020" s="35"/>
      <c r="BH1020" s="35"/>
      <c r="BI1020" s="133"/>
      <c r="BJ1020" s="133"/>
      <c r="BK1020" s="35"/>
      <c r="BL1020" s="266"/>
      <c r="BM1020" s="35"/>
      <c r="BN1020" s="35"/>
      <c r="BO1020" s="35"/>
      <c r="BP1020" s="35"/>
      <c r="BQ1020" s="35"/>
      <c r="BR1020" s="35"/>
      <c r="BS1020" s="35"/>
      <c r="BT1020" s="35"/>
      <c r="BU1020" s="35"/>
      <c r="BV1020" s="35"/>
      <c r="BW1020" s="35"/>
      <c r="BX1020" s="35"/>
      <c r="BY1020" s="35"/>
      <c r="BZ1020" s="287"/>
      <c r="CA1020" s="35"/>
      <c r="CB1020" s="35"/>
      <c r="CC1020" s="35"/>
      <c r="CD1020" s="35"/>
      <c r="CE1020" s="35"/>
      <c r="CF1020" s="35"/>
      <c r="CG1020" s="35"/>
      <c r="CH1020" s="35"/>
      <c r="CI1020" s="35"/>
      <c r="CJ1020" s="35"/>
      <c r="CK1020" s="35"/>
      <c r="CL1020" s="35"/>
      <c r="CM1020" s="35"/>
      <c r="CN1020" s="35"/>
      <c r="CO1020" s="35"/>
      <c r="CP1020" s="35"/>
      <c r="CQ1020" s="35"/>
      <c r="CR1020" s="35"/>
      <c r="CS1020" s="35"/>
      <c r="CT1020" s="35"/>
      <c r="CU1020" s="35"/>
      <c r="CV1020" s="35"/>
      <c r="CW1020" s="35"/>
      <c r="CX1020" s="35"/>
      <c r="CY1020" s="35"/>
      <c r="CZ1020" s="35"/>
      <c r="DA1020" s="35"/>
      <c r="DB1020" s="35"/>
      <c r="DC1020" s="35"/>
      <c r="DD1020" s="35"/>
      <c r="DE1020" s="35"/>
      <c r="DF1020" s="35"/>
      <c r="DG1020" s="35"/>
      <c r="DH1020" s="35"/>
      <c r="DI1020" s="35"/>
      <c r="DJ1020" s="35"/>
      <c r="DK1020" s="35"/>
      <c r="DL1020" s="35"/>
      <c r="DM1020" s="35"/>
      <c r="DN1020" s="35"/>
      <c r="DO1020" s="35"/>
      <c r="DP1020" s="35"/>
      <c r="DQ1020" s="35"/>
      <c r="DR1020" s="35"/>
      <c r="DS1020" s="35"/>
      <c r="DT1020" s="35"/>
      <c r="DU1020" s="35"/>
      <c r="DV1020" s="35"/>
      <c r="DW1020" s="35"/>
      <c r="DX1020" s="35"/>
      <c r="DY1020" s="35"/>
      <c r="DZ1020" s="35"/>
      <c r="EA1020" s="35"/>
      <c r="EB1020" s="35"/>
      <c r="EC1020" s="35"/>
      <c r="ED1020" s="35"/>
      <c r="EE1020" s="35"/>
      <c r="EF1020" s="35"/>
      <c r="EG1020" s="35"/>
      <c r="EH1020" s="35"/>
      <c r="EI1020" s="35"/>
      <c r="EJ1020" s="35"/>
      <c r="EK1020" s="35"/>
      <c r="EL1020" s="35"/>
      <c r="ET1020" s="20" t="s">
        <v>1419</v>
      </c>
      <c r="EU1020" s="20" t="s">
        <v>586</v>
      </c>
    </row>
    <row r="1021" spans="1:151" ht="12" hidden="1" customHeight="1">
      <c r="A1021" s="35"/>
      <c r="B1021" s="47"/>
      <c r="C1021" s="35"/>
      <c r="D1021" s="47"/>
      <c r="E1021" s="47"/>
      <c r="F1021" s="47"/>
      <c r="G1021" s="47"/>
      <c r="H1021" s="47"/>
      <c r="I1021" s="47"/>
      <c r="J1021" s="47"/>
      <c r="K1021" s="47"/>
      <c r="L1021" s="47"/>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133"/>
      <c r="BJ1021" s="133"/>
      <c r="BK1021" s="35"/>
      <c r="BL1021" s="266"/>
      <c r="BM1021" s="35"/>
      <c r="BN1021" s="35"/>
      <c r="BO1021" s="35"/>
      <c r="BP1021" s="35"/>
      <c r="BQ1021" s="35"/>
      <c r="BR1021" s="35"/>
      <c r="BS1021" s="35"/>
      <c r="BT1021" s="35"/>
      <c r="BU1021" s="35"/>
      <c r="BV1021" s="35"/>
      <c r="BW1021" s="35"/>
      <c r="BX1021" s="35"/>
      <c r="BY1021" s="35"/>
      <c r="BZ1021" s="287"/>
      <c r="CA1021" s="35"/>
      <c r="CB1021" s="35"/>
      <c r="CC1021" s="35"/>
      <c r="CD1021" s="35"/>
      <c r="CE1021" s="35"/>
      <c r="CF1021" s="35"/>
      <c r="CG1021" s="35"/>
      <c r="CH1021" s="35"/>
      <c r="CI1021" s="35"/>
      <c r="CJ1021" s="35"/>
      <c r="CK1021" s="35"/>
      <c r="CL1021" s="35"/>
      <c r="CM1021" s="35"/>
      <c r="CN1021" s="35"/>
      <c r="CO1021" s="35"/>
      <c r="CP1021" s="35"/>
      <c r="CQ1021" s="35"/>
      <c r="CR1021" s="35"/>
      <c r="CS1021" s="35"/>
      <c r="CT1021" s="35"/>
      <c r="CU1021" s="35"/>
      <c r="CV1021" s="35"/>
      <c r="CW1021" s="35"/>
      <c r="CX1021" s="35"/>
      <c r="CY1021" s="35"/>
      <c r="CZ1021" s="35"/>
      <c r="DA1021" s="35"/>
      <c r="DB1021" s="35"/>
      <c r="DC1021" s="35"/>
      <c r="DD1021" s="35"/>
      <c r="DE1021" s="35"/>
      <c r="DF1021" s="35"/>
      <c r="DG1021" s="35"/>
      <c r="DH1021" s="35"/>
      <c r="DI1021" s="35"/>
      <c r="DJ1021" s="35"/>
      <c r="DK1021" s="35"/>
      <c r="DL1021" s="35"/>
      <c r="DM1021" s="35"/>
      <c r="DN1021" s="35"/>
      <c r="DO1021" s="35"/>
      <c r="DP1021" s="35"/>
      <c r="DQ1021" s="35"/>
      <c r="DR1021" s="35"/>
      <c r="DS1021" s="35"/>
      <c r="DT1021" s="35"/>
      <c r="DU1021" s="35"/>
      <c r="DV1021" s="35"/>
      <c r="DW1021" s="35"/>
      <c r="DX1021" s="35"/>
      <c r="DY1021" s="35"/>
      <c r="DZ1021" s="35"/>
      <c r="EA1021" s="35"/>
      <c r="EB1021" s="35"/>
      <c r="EC1021" s="35"/>
      <c r="ED1021" s="35"/>
      <c r="EE1021" s="35"/>
      <c r="EF1021" s="35"/>
      <c r="EG1021" s="35"/>
      <c r="EH1021" s="35"/>
      <c r="EI1021" s="35"/>
      <c r="EJ1021" s="35"/>
      <c r="EK1021" s="35"/>
      <c r="EL1021" s="35"/>
      <c r="ET1021" s="20" t="s">
        <v>1420</v>
      </c>
      <c r="EU1021" s="20" t="s">
        <v>1418</v>
      </c>
    </row>
    <row r="1022" spans="1:151" ht="12" hidden="1" customHeight="1">
      <c r="A1022" s="35"/>
      <c r="B1022" s="47"/>
      <c r="C1022" s="35"/>
      <c r="D1022" s="47"/>
      <c r="E1022" s="47"/>
      <c r="F1022" s="47"/>
      <c r="G1022" s="47"/>
      <c r="H1022" s="47"/>
      <c r="I1022" s="47"/>
      <c r="J1022" s="47"/>
      <c r="K1022" s="47"/>
      <c r="L1022" s="47"/>
      <c r="M1022" s="35"/>
      <c r="N1022" s="35"/>
      <c r="O1022" s="35"/>
      <c r="P1022" s="35"/>
      <c r="Q1022" s="35"/>
      <c r="R1022" s="35"/>
      <c r="S1022" s="35"/>
      <c r="T1022" s="35"/>
      <c r="U1022" s="35"/>
      <c r="V1022" s="35"/>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c r="BG1022" s="35"/>
      <c r="BH1022" s="35"/>
      <c r="BI1022" s="133"/>
      <c r="BJ1022" s="133"/>
      <c r="BK1022" s="35"/>
      <c r="BL1022" s="266"/>
      <c r="BM1022" s="35"/>
      <c r="BN1022" s="35"/>
      <c r="BO1022" s="35"/>
      <c r="BP1022" s="35"/>
      <c r="BQ1022" s="35"/>
      <c r="BR1022" s="35"/>
      <c r="BS1022" s="35"/>
      <c r="BT1022" s="35"/>
      <c r="BU1022" s="35"/>
      <c r="BV1022" s="35"/>
      <c r="BW1022" s="35"/>
      <c r="BX1022" s="35"/>
      <c r="BY1022" s="35"/>
      <c r="BZ1022" s="287"/>
      <c r="CA1022" s="35"/>
      <c r="CB1022" s="35"/>
      <c r="CC1022" s="35"/>
      <c r="CD1022" s="35"/>
      <c r="CE1022" s="35"/>
      <c r="CF1022" s="35"/>
      <c r="CG1022" s="35"/>
      <c r="CH1022" s="35"/>
      <c r="CI1022" s="35"/>
      <c r="CJ1022" s="35"/>
      <c r="CK1022" s="35"/>
      <c r="CL1022" s="35"/>
      <c r="CM1022" s="35"/>
      <c r="CN1022" s="35"/>
      <c r="CO1022" s="35"/>
      <c r="CP1022" s="35"/>
      <c r="CQ1022" s="35"/>
      <c r="CR1022" s="35"/>
      <c r="CS1022" s="35"/>
      <c r="CT1022" s="35"/>
      <c r="CU1022" s="35"/>
      <c r="CV1022" s="35"/>
      <c r="CW1022" s="35"/>
      <c r="CX1022" s="35"/>
      <c r="CY1022" s="35"/>
      <c r="CZ1022" s="35"/>
      <c r="DA1022" s="35"/>
      <c r="DB1022" s="35"/>
      <c r="DC1022" s="35"/>
      <c r="DD1022" s="35"/>
      <c r="DE1022" s="35"/>
      <c r="DF1022" s="35"/>
      <c r="DG1022" s="35"/>
      <c r="DH1022" s="35"/>
      <c r="DI1022" s="35"/>
      <c r="DJ1022" s="35"/>
      <c r="DK1022" s="35"/>
      <c r="DL1022" s="35"/>
      <c r="DM1022" s="35"/>
      <c r="DN1022" s="35"/>
      <c r="DO1022" s="35"/>
      <c r="DP1022" s="35"/>
      <c r="DQ1022" s="35"/>
      <c r="DR1022" s="35"/>
      <c r="DS1022" s="35"/>
      <c r="DT1022" s="35"/>
      <c r="DU1022" s="35"/>
      <c r="DV1022" s="35"/>
      <c r="DW1022" s="35"/>
      <c r="DX1022" s="35"/>
      <c r="DY1022" s="35"/>
      <c r="DZ1022" s="35"/>
      <c r="EA1022" s="35"/>
      <c r="EB1022" s="35"/>
      <c r="EC1022" s="35"/>
      <c r="ED1022" s="35"/>
      <c r="EE1022" s="35"/>
      <c r="EF1022" s="35"/>
      <c r="EG1022" s="35"/>
      <c r="EH1022" s="35"/>
      <c r="EI1022" s="35"/>
      <c r="EJ1022" s="35"/>
      <c r="EK1022" s="35"/>
      <c r="EL1022" s="35"/>
      <c r="ET1022" s="20" t="s">
        <v>1421</v>
      </c>
      <c r="EU1022" s="20" t="s">
        <v>1419</v>
      </c>
    </row>
    <row r="1023" spans="1:151" ht="12" hidden="1" customHeight="1">
      <c r="A1023" s="35"/>
      <c r="B1023" s="47"/>
      <c r="C1023" s="35"/>
      <c r="D1023" s="47"/>
      <c r="E1023" s="47"/>
      <c r="F1023" s="47"/>
      <c r="G1023" s="47"/>
      <c r="H1023" s="47"/>
      <c r="I1023" s="47"/>
      <c r="J1023" s="47"/>
      <c r="K1023" s="47"/>
      <c r="L1023" s="47"/>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c r="BG1023" s="35"/>
      <c r="BH1023" s="35"/>
      <c r="BI1023" s="133"/>
      <c r="BJ1023" s="133"/>
      <c r="BK1023" s="35"/>
      <c r="BL1023" s="266"/>
      <c r="BM1023" s="35"/>
      <c r="BN1023" s="35"/>
      <c r="BO1023" s="35"/>
      <c r="BP1023" s="35"/>
      <c r="BQ1023" s="35"/>
      <c r="BR1023" s="35"/>
      <c r="BS1023" s="35"/>
      <c r="BT1023" s="35"/>
      <c r="BU1023" s="35"/>
      <c r="BV1023" s="35"/>
      <c r="BW1023" s="35"/>
      <c r="BX1023" s="35"/>
      <c r="BY1023" s="35"/>
      <c r="BZ1023" s="287"/>
      <c r="CA1023" s="35"/>
      <c r="CB1023" s="35"/>
      <c r="CC1023" s="35"/>
      <c r="CD1023" s="35"/>
      <c r="CE1023" s="35"/>
      <c r="CF1023" s="35"/>
      <c r="CG1023" s="35"/>
      <c r="CH1023" s="35"/>
      <c r="CI1023" s="35"/>
      <c r="CJ1023" s="35"/>
      <c r="CK1023" s="35"/>
      <c r="CL1023" s="35"/>
      <c r="CM1023" s="35"/>
      <c r="CN1023" s="35"/>
      <c r="CO1023" s="35"/>
      <c r="CP1023" s="35"/>
      <c r="CQ1023" s="35"/>
      <c r="CR1023" s="35"/>
      <c r="CS1023" s="35"/>
      <c r="CT1023" s="35"/>
      <c r="CU1023" s="35"/>
      <c r="CV1023" s="35"/>
      <c r="CW1023" s="35"/>
      <c r="CX1023" s="35"/>
      <c r="CY1023" s="35"/>
      <c r="CZ1023" s="35"/>
      <c r="DA1023" s="35"/>
      <c r="DB1023" s="35"/>
      <c r="DC1023" s="35"/>
      <c r="DD1023" s="35"/>
      <c r="DE1023" s="35"/>
      <c r="DF1023" s="35"/>
      <c r="DG1023" s="35"/>
      <c r="DH1023" s="35"/>
      <c r="DI1023" s="35"/>
      <c r="DJ1023" s="35"/>
      <c r="DK1023" s="35"/>
      <c r="DL1023" s="35"/>
      <c r="DM1023" s="35"/>
      <c r="DN1023" s="35"/>
      <c r="DO1023" s="35"/>
      <c r="DP1023" s="35"/>
      <c r="DQ1023" s="35"/>
      <c r="DR1023" s="35"/>
      <c r="DS1023" s="35"/>
      <c r="DT1023" s="35"/>
      <c r="DU1023" s="35"/>
      <c r="DV1023" s="35"/>
      <c r="DW1023" s="35"/>
      <c r="DX1023" s="35"/>
      <c r="DY1023" s="35"/>
      <c r="DZ1023" s="35"/>
      <c r="EA1023" s="35"/>
      <c r="EB1023" s="35"/>
      <c r="EC1023" s="35"/>
      <c r="ED1023" s="35"/>
      <c r="EE1023" s="35"/>
      <c r="EF1023" s="35"/>
      <c r="EG1023" s="35"/>
      <c r="EH1023" s="35"/>
      <c r="EI1023" s="35"/>
      <c r="EJ1023" s="35"/>
      <c r="EK1023" s="35"/>
      <c r="EL1023" s="35"/>
      <c r="ET1023" s="20" t="s">
        <v>1422</v>
      </c>
      <c r="EU1023" s="20" t="s">
        <v>1420</v>
      </c>
    </row>
    <row r="1024" spans="1:151" ht="12" hidden="1" customHeight="1">
      <c r="A1024" s="35"/>
      <c r="B1024" s="47"/>
      <c r="C1024" s="35"/>
      <c r="D1024" s="47"/>
      <c r="E1024" s="47"/>
      <c r="F1024" s="47"/>
      <c r="G1024" s="47"/>
      <c r="H1024" s="47"/>
      <c r="I1024" s="47"/>
      <c r="J1024" s="47"/>
      <c r="K1024" s="47"/>
      <c r="L1024" s="47"/>
      <c r="M1024" s="35"/>
      <c r="N1024" s="35"/>
      <c r="O1024" s="35"/>
      <c r="P1024" s="35"/>
      <c r="Q1024" s="35"/>
      <c r="R1024" s="35"/>
      <c r="S1024" s="35"/>
      <c r="T1024" s="35"/>
      <c r="U1024" s="35"/>
      <c r="V1024" s="35"/>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c r="BH1024" s="35"/>
      <c r="BI1024" s="133"/>
      <c r="BJ1024" s="133"/>
      <c r="BK1024" s="35"/>
      <c r="BL1024" s="266"/>
      <c r="BM1024" s="35"/>
      <c r="BN1024" s="35"/>
      <c r="BO1024" s="35"/>
      <c r="BP1024" s="35"/>
      <c r="BQ1024" s="35"/>
      <c r="BR1024" s="35"/>
      <c r="BS1024" s="35"/>
      <c r="BT1024" s="35"/>
      <c r="BU1024" s="35"/>
      <c r="BV1024" s="35"/>
      <c r="BW1024" s="35"/>
      <c r="BX1024" s="35"/>
      <c r="BY1024" s="35"/>
      <c r="BZ1024" s="287"/>
      <c r="CA1024" s="35"/>
      <c r="CB1024" s="35"/>
      <c r="CC1024" s="35"/>
      <c r="CD1024" s="35"/>
      <c r="CE1024" s="35"/>
      <c r="CF1024" s="35"/>
      <c r="CG1024" s="35"/>
      <c r="CH1024" s="35"/>
      <c r="CI1024" s="35"/>
      <c r="CJ1024" s="35"/>
      <c r="CK1024" s="35"/>
      <c r="CL1024" s="35"/>
      <c r="CM1024" s="35"/>
      <c r="CN1024" s="35"/>
      <c r="CO1024" s="35"/>
      <c r="CP1024" s="35"/>
      <c r="CQ1024" s="35"/>
      <c r="CR1024" s="35"/>
      <c r="CS1024" s="35"/>
      <c r="CT1024" s="35"/>
      <c r="CU1024" s="35"/>
      <c r="CV1024" s="35"/>
      <c r="CW1024" s="35"/>
      <c r="CX1024" s="35"/>
      <c r="CY1024" s="35"/>
      <c r="CZ1024" s="35"/>
      <c r="DA1024" s="35"/>
      <c r="DB1024" s="35"/>
      <c r="DC1024" s="35"/>
      <c r="DD1024" s="35"/>
      <c r="DE1024" s="35"/>
      <c r="DF1024" s="35"/>
      <c r="DG1024" s="35"/>
      <c r="DH1024" s="35"/>
      <c r="DI1024" s="35"/>
      <c r="DJ1024" s="35"/>
      <c r="DK1024" s="35"/>
      <c r="DL1024" s="35"/>
      <c r="DM1024" s="35"/>
      <c r="DN1024" s="35"/>
      <c r="DO1024" s="35"/>
      <c r="DP1024" s="35"/>
      <c r="DQ1024" s="35"/>
      <c r="DR1024" s="35"/>
      <c r="DS1024" s="35"/>
      <c r="DT1024" s="35"/>
      <c r="DU1024" s="35"/>
      <c r="DV1024" s="35"/>
      <c r="DW1024" s="35"/>
      <c r="DX1024" s="35"/>
      <c r="DY1024" s="35"/>
      <c r="DZ1024" s="35"/>
      <c r="EA1024" s="35"/>
      <c r="EB1024" s="35"/>
      <c r="EC1024" s="35"/>
      <c r="ED1024" s="35"/>
      <c r="EE1024" s="35"/>
      <c r="EF1024" s="35"/>
      <c r="EG1024" s="35"/>
      <c r="EH1024" s="35"/>
      <c r="EI1024" s="35"/>
      <c r="EJ1024" s="35"/>
      <c r="EK1024" s="35"/>
      <c r="EL1024" s="35"/>
      <c r="ET1024" s="20" t="s">
        <v>1423</v>
      </c>
      <c r="EU1024" s="20" t="s">
        <v>1421</v>
      </c>
    </row>
    <row r="1025" spans="1:151" ht="12" hidden="1" customHeight="1">
      <c r="A1025" s="35"/>
      <c r="B1025" s="47"/>
      <c r="C1025" s="35"/>
      <c r="D1025" s="47"/>
      <c r="E1025" s="47"/>
      <c r="F1025" s="47"/>
      <c r="G1025" s="47"/>
      <c r="H1025" s="47"/>
      <c r="I1025" s="47"/>
      <c r="J1025" s="47"/>
      <c r="K1025" s="47"/>
      <c r="L1025" s="47"/>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133"/>
      <c r="BJ1025" s="133"/>
      <c r="BK1025" s="35"/>
      <c r="BL1025" s="266"/>
      <c r="BM1025" s="35"/>
      <c r="BN1025" s="35"/>
      <c r="BO1025" s="35"/>
      <c r="BP1025" s="35"/>
      <c r="BQ1025" s="35"/>
      <c r="BR1025" s="35"/>
      <c r="BS1025" s="35"/>
      <c r="BT1025" s="35"/>
      <c r="BU1025" s="35"/>
      <c r="BV1025" s="35"/>
      <c r="BW1025" s="35"/>
      <c r="BX1025" s="35"/>
      <c r="BY1025" s="35"/>
      <c r="BZ1025" s="287"/>
      <c r="CA1025" s="35"/>
      <c r="CB1025" s="35"/>
      <c r="CC1025" s="35"/>
      <c r="CD1025" s="35"/>
      <c r="CE1025" s="35"/>
      <c r="CF1025" s="35"/>
      <c r="CG1025" s="35"/>
      <c r="CH1025" s="35"/>
      <c r="CI1025" s="35"/>
      <c r="CJ1025" s="35"/>
      <c r="CK1025" s="35"/>
      <c r="CL1025" s="35"/>
      <c r="CM1025" s="35"/>
      <c r="CN1025" s="35"/>
      <c r="CO1025" s="35"/>
      <c r="CP1025" s="35"/>
      <c r="CQ1025" s="35"/>
      <c r="CR1025" s="35"/>
      <c r="CS1025" s="35"/>
      <c r="CT1025" s="35"/>
      <c r="CU1025" s="35"/>
      <c r="CV1025" s="35"/>
      <c r="CW1025" s="35"/>
      <c r="CX1025" s="35"/>
      <c r="CY1025" s="35"/>
      <c r="CZ1025" s="35"/>
      <c r="DA1025" s="35"/>
      <c r="DB1025" s="35"/>
      <c r="DC1025" s="35"/>
      <c r="DD1025" s="35"/>
      <c r="DE1025" s="35"/>
      <c r="DF1025" s="35"/>
      <c r="DG1025" s="35"/>
      <c r="DH1025" s="35"/>
      <c r="DI1025" s="35"/>
      <c r="DJ1025" s="35"/>
      <c r="DK1025" s="35"/>
      <c r="DL1025" s="35"/>
      <c r="DM1025" s="35"/>
      <c r="DN1025" s="35"/>
      <c r="DO1025" s="35"/>
      <c r="DP1025" s="35"/>
      <c r="DQ1025" s="35"/>
      <c r="DR1025" s="35"/>
      <c r="DS1025" s="35"/>
      <c r="DT1025" s="35"/>
      <c r="DU1025" s="35"/>
      <c r="DV1025" s="35"/>
      <c r="DW1025" s="35"/>
      <c r="DX1025" s="35"/>
      <c r="DY1025" s="35"/>
      <c r="DZ1025" s="35"/>
      <c r="EA1025" s="35"/>
      <c r="EB1025" s="35"/>
      <c r="EC1025" s="35"/>
      <c r="ED1025" s="35"/>
      <c r="EE1025" s="35"/>
      <c r="EF1025" s="35"/>
      <c r="EG1025" s="35"/>
      <c r="EH1025" s="35"/>
      <c r="EI1025" s="35"/>
      <c r="EJ1025" s="35"/>
      <c r="EK1025" s="35"/>
      <c r="EL1025" s="35"/>
      <c r="ET1025" s="20" t="s">
        <v>1424</v>
      </c>
      <c r="EU1025" s="20" t="s">
        <v>1422</v>
      </c>
    </row>
    <row r="1026" spans="1:151" ht="12" hidden="1" customHeight="1">
      <c r="A1026" s="35"/>
      <c r="B1026" s="47"/>
      <c r="C1026" s="35"/>
      <c r="D1026" s="47"/>
      <c r="E1026" s="47"/>
      <c r="F1026" s="47"/>
      <c r="G1026" s="47"/>
      <c r="H1026" s="47"/>
      <c r="I1026" s="47"/>
      <c r="J1026" s="47"/>
      <c r="K1026" s="47"/>
      <c r="L1026" s="47"/>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c r="BG1026" s="35"/>
      <c r="BH1026" s="35"/>
      <c r="BI1026" s="133"/>
      <c r="BJ1026" s="133"/>
      <c r="BK1026" s="35"/>
      <c r="BL1026" s="266"/>
      <c r="BM1026" s="35"/>
      <c r="BN1026" s="35"/>
      <c r="BO1026" s="35"/>
      <c r="BP1026" s="35"/>
      <c r="BQ1026" s="35"/>
      <c r="BR1026" s="35"/>
      <c r="BS1026" s="35"/>
      <c r="BT1026" s="35"/>
      <c r="BU1026" s="35"/>
      <c r="BV1026" s="35"/>
      <c r="BW1026" s="35"/>
      <c r="BX1026" s="35"/>
      <c r="BY1026" s="35"/>
      <c r="BZ1026" s="287"/>
      <c r="CA1026" s="35"/>
      <c r="CB1026" s="35"/>
      <c r="CC1026" s="35"/>
      <c r="CD1026" s="35"/>
      <c r="CE1026" s="35"/>
      <c r="CF1026" s="35"/>
      <c r="CG1026" s="35"/>
      <c r="CH1026" s="35"/>
      <c r="CI1026" s="35"/>
      <c r="CJ1026" s="35"/>
      <c r="CK1026" s="35"/>
      <c r="CL1026" s="35"/>
      <c r="CM1026" s="35"/>
      <c r="CN1026" s="35"/>
      <c r="CO1026" s="35"/>
      <c r="CP1026" s="35"/>
      <c r="CQ1026" s="35"/>
      <c r="CR1026" s="35"/>
      <c r="CS1026" s="35"/>
      <c r="CT1026" s="35"/>
      <c r="CU1026" s="35"/>
      <c r="CV1026" s="35"/>
      <c r="CW1026" s="35"/>
      <c r="CX1026" s="35"/>
      <c r="CY1026" s="35"/>
      <c r="CZ1026" s="35"/>
      <c r="DA1026" s="35"/>
      <c r="DB1026" s="35"/>
      <c r="DC1026" s="35"/>
      <c r="DD1026" s="35"/>
      <c r="DE1026" s="35"/>
      <c r="DF1026" s="35"/>
      <c r="DG1026" s="35"/>
      <c r="DH1026" s="35"/>
      <c r="DI1026" s="35"/>
      <c r="DJ1026" s="35"/>
      <c r="DK1026" s="35"/>
      <c r="DL1026" s="35"/>
      <c r="DM1026" s="35"/>
      <c r="DN1026" s="35"/>
      <c r="DO1026" s="35"/>
      <c r="DP1026" s="35"/>
      <c r="DQ1026" s="35"/>
      <c r="DR1026" s="35"/>
      <c r="DS1026" s="35"/>
      <c r="DT1026" s="35"/>
      <c r="DU1026" s="35"/>
      <c r="DV1026" s="35"/>
      <c r="DW1026" s="35"/>
      <c r="DX1026" s="35"/>
      <c r="DY1026" s="35"/>
      <c r="DZ1026" s="35"/>
      <c r="EA1026" s="35"/>
      <c r="EB1026" s="35"/>
      <c r="EC1026" s="35"/>
      <c r="ED1026" s="35"/>
      <c r="EE1026" s="35"/>
      <c r="EF1026" s="35"/>
      <c r="EG1026" s="35"/>
      <c r="EH1026" s="35"/>
      <c r="EI1026" s="35"/>
      <c r="EJ1026" s="35"/>
      <c r="EK1026" s="35"/>
      <c r="EL1026" s="35"/>
      <c r="ET1026" s="20" t="s">
        <v>1425</v>
      </c>
      <c r="EU1026" s="20" t="s">
        <v>1423</v>
      </c>
    </row>
    <row r="1027" spans="1:151" ht="12" hidden="1" customHeight="1">
      <c r="A1027" s="35"/>
      <c r="B1027" s="47"/>
      <c r="C1027" s="35"/>
      <c r="D1027" s="47"/>
      <c r="E1027" s="47"/>
      <c r="F1027" s="47"/>
      <c r="G1027" s="47"/>
      <c r="H1027" s="47"/>
      <c r="I1027" s="47"/>
      <c r="J1027" s="47"/>
      <c r="K1027" s="47"/>
      <c r="L1027" s="47"/>
      <c r="M1027" s="35"/>
      <c r="N1027" s="35"/>
      <c r="O1027" s="35"/>
      <c r="P1027" s="35"/>
      <c r="Q1027" s="35"/>
      <c r="R1027" s="35"/>
      <c r="S1027" s="35"/>
      <c r="T1027" s="35"/>
      <c r="U1027" s="35"/>
      <c r="V1027" s="35"/>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c r="BE1027" s="35"/>
      <c r="BF1027" s="35"/>
      <c r="BG1027" s="35"/>
      <c r="BH1027" s="35"/>
      <c r="BI1027" s="133"/>
      <c r="BJ1027" s="133"/>
      <c r="BK1027" s="35"/>
      <c r="BL1027" s="266"/>
      <c r="BM1027" s="35"/>
      <c r="BN1027" s="35"/>
      <c r="BO1027" s="35"/>
      <c r="BP1027" s="35"/>
      <c r="BQ1027" s="35"/>
      <c r="BR1027" s="35"/>
      <c r="BS1027" s="35"/>
      <c r="BT1027" s="35"/>
      <c r="BU1027" s="35"/>
      <c r="BV1027" s="35"/>
      <c r="BW1027" s="35"/>
      <c r="BX1027" s="35"/>
      <c r="BY1027" s="35"/>
      <c r="BZ1027" s="287"/>
      <c r="CA1027" s="35"/>
      <c r="CB1027" s="35"/>
      <c r="CC1027" s="35"/>
      <c r="CD1027" s="35"/>
      <c r="CE1027" s="35"/>
      <c r="CF1027" s="35"/>
      <c r="CG1027" s="35"/>
      <c r="CH1027" s="35"/>
      <c r="CI1027" s="35"/>
      <c r="CJ1027" s="35"/>
      <c r="CK1027" s="35"/>
      <c r="CL1027" s="35"/>
      <c r="CM1027" s="35"/>
      <c r="CN1027" s="35"/>
      <c r="CO1027" s="35"/>
      <c r="CP1027" s="35"/>
      <c r="CQ1027" s="35"/>
      <c r="CR1027" s="35"/>
      <c r="CS1027" s="35"/>
      <c r="CT1027" s="35"/>
      <c r="CU1027" s="35"/>
      <c r="CV1027" s="35"/>
      <c r="CW1027" s="35"/>
      <c r="CX1027" s="35"/>
      <c r="CY1027" s="35"/>
      <c r="CZ1027" s="35"/>
      <c r="DA1027" s="35"/>
      <c r="DB1027" s="35"/>
      <c r="DC1027" s="35"/>
      <c r="DD1027" s="35"/>
      <c r="DE1027" s="35"/>
      <c r="DF1027" s="35"/>
      <c r="DG1027" s="35"/>
      <c r="DH1027" s="35"/>
      <c r="DI1027" s="35"/>
      <c r="DJ1027" s="35"/>
      <c r="DK1027" s="35"/>
      <c r="DL1027" s="35"/>
      <c r="DM1027" s="35"/>
      <c r="DN1027" s="35"/>
      <c r="DO1027" s="35"/>
      <c r="DP1027" s="35"/>
      <c r="DQ1027" s="35"/>
      <c r="DR1027" s="35"/>
      <c r="DS1027" s="35"/>
      <c r="DT1027" s="35"/>
      <c r="DU1027" s="35"/>
      <c r="DV1027" s="35"/>
      <c r="DW1027" s="35"/>
      <c r="DX1027" s="35"/>
      <c r="DY1027" s="35"/>
      <c r="DZ1027" s="35"/>
      <c r="EA1027" s="35"/>
      <c r="EB1027" s="35"/>
      <c r="EC1027" s="35"/>
      <c r="ED1027" s="35"/>
      <c r="EE1027" s="35"/>
      <c r="EF1027" s="35"/>
      <c r="EG1027" s="35"/>
      <c r="EH1027" s="35"/>
      <c r="EI1027" s="35"/>
      <c r="EJ1027" s="35"/>
      <c r="EK1027" s="35"/>
      <c r="EL1027" s="35"/>
      <c r="ET1027" s="20" t="s">
        <v>1426</v>
      </c>
      <c r="EU1027" s="20" t="s">
        <v>1424</v>
      </c>
    </row>
    <row r="1028" spans="1:151" ht="12" hidden="1" customHeight="1">
      <c r="A1028" s="35"/>
      <c r="B1028" s="47"/>
      <c r="C1028" s="35"/>
      <c r="D1028" s="47"/>
      <c r="E1028" s="47"/>
      <c r="F1028" s="47"/>
      <c r="G1028" s="47"/>
      <c r="H1028" s="47"/>
      <c r="I1028" s="47"/>
      <c r="J1028" s="47"/>
      <c r="K1028" s="47"/>
      <c r="L1028" s="47"/>
      <c r="M1028" s="35"/>
      <c r="N1028" s="35"/>
      <c r="O1028" s="35"/>
      <c r="P1028" s="35"/>
      <c r="Q1028" s="35"/>
      <c r="R1028" s="35"/>
      <c r="S1028" s="35"/>
      <c r="T1028" s="35"/>
      <c r="U1028" s="35"/>
      <c r="V1028" s="35"/>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5"/>
      <c r="AS1028" s="35"/>
      <c r="AT1028" s="35"/>
      <c r="AU1028" s="35"/>
      <c r="AV1028" s="35"/>
      <c r="AW1028" s="35"/>
      <c r="AX1028" s="35"/>
      <c r="AY1028" s="35"/>
      <c r="AZ1028" s="35"/>
      <c r="BA1028" s="35"/>
      <c r="BB1028" s="35"/>
      <c r="BC1028" s="35"/>
      <c r="BD1028" s="35"/>
      <c r="BE1028" s="35"/>
      <c r="BF1028" s="35"/>
      <c r="BG1028" s="35"/>
      <c r="BH1028" s="35"/>
      <c r="BI1028" s="133"/>
      <c r="BJ1028" s="133"/>
      <c r="BK1028" s="35"/>
      <c r="BL1028" s="266"/>
      <c r="BM1028" s="35"/>
      <c r="BN1028" s="35"/>
      <c r="BO1028" s="35"/>
      <c r="BP1028" s="35"/>
      <c r="BQ1028" s="35"/>
      <c r="BR1028" s="35"/>
      <c r="BS1028" s="35"/>
      <c r="BT1028" s="35"/>
      <c r="BU1028" s="35"/>
      <c r="BV1028" s="35"/>
      <c r="BW1028" s="35"/>
      <c r="BX1028" s="35"/>
      <c r="BY1028" s="35"/>
      <c r="BZ1028" s="287"/>
      <c r="CA1028" s="35"/>
      <c r="CB1028" s="35"/>
      <c r="CC1028" s="35"/>
      <c r="CD1028" s="35"/>
      <c r="CE1028" s="35"/>
      <c r="CF1028" s="35"/>
      <c r="CG1028" s="35"/>
      <c r="CH1028" s="35"/>
      <c r="CI1028" s="35"/>
      <c r="CJ1028" s="35"/>
      <c r="CK1028" s="35"/>
      <c r="CL1028" s="35"/>
      <c r="CM1028" s="35"/>
      <c r="CN1028" s="35"/>
      <c r="CO1028" s="35"/>
      <c r="CP1028" s="35"/>
      <c r="CQ1028" s="35"/>
      <c r="CR1028" s="35"/>
      <c r="CS1028" s="35"/>
      <c r="CT1028" s="35"/>
      <c r="CU1028" s="35"/>
      <c r="CV1028" s="35"/>
      <c r="CW1028" s="35"/>
      <c r="CX1028" s="35"/>
      <c r="CY1028" s="35"/>
      <c r="CZ1028" s="35"/>
      <c r="DA1028" s="35"/>
      <c r="DB1028" s="35"/>
      <c r="DC1028" s="35"/>
      <c r="DD1028" s="35"/>
      <c r="DE1028" s="35"/>
      <c r="DF1028" s="35"/>
      <c r="DG1028" s="35"/>
      <c r="DH1028" s="35"/>
      <c r="DI1028" s="35"/>
      <c r="DJ1028" s="35"/>
      <c r="DK1028" s="35"/>
      <c r="DL1028" s="35"/>
      <c r="DM1028" s="35"/>
      <c r="DN1028" s="35"/>
      <c r="DO1028" s="35"/>
      <c r="DP1028" s="35"/>
      <c r="DQ1028" s="35"/>
      <c r="DR1028" s="35"/>
      <c r="DS1028" s="35"/>
      <c r="DT1028" s="35"/>
      <c r="DU1028" s="35"/>
      <c r="DV1028" s="35"/>
      <c r="DW1028" s="35"/>
      <c r="DX1028" s="35"/>
      <c r="DY1028" s="35"/>
      <c r="DZ1028" s="35"/>
      <c r="EA1028" s="35"/>
      <c r="EB1028" s="35"/>
      <c r="EC1028" s="35"/>
      <c r="ED1028" s="35"/>
      <c r="EE1028" s="35"/>
      <c r="EF1028" s="35"/>
      <c r="EG1028" s="35"/>
      <c r="EH1028" s="35"/>
      <c r="EI1028" s="35"/>
      <c r="EJ1028" s="35"/>
      <c r="EK1028" s="35"/>
      <c r="EL1028" s="35"/>
      <c r="ET1028" s="20" t="s">
        <v>1427</v>
      </c>
      <c r="EU1028" s="20" t="s">
        <v>1425</v>
      </c>
    </row>
    <row r="1029" spans="1:151" ht="12" hidden="1" customHeight="1">
      <c r="A1029" s="35"/>
      <c r="B1029" s="47"/>
      <c r="C1029" s="35"/>
      <c r="D1029" s="47"/>
      <c r="E1029" s="47"/>
      <c r="F1029" s="47"/>
      <c r="G1029" s="47"/>
      <c r="H1029" s="47"/>
      <c r="I1029" s="47"/>
      <c r="J1029" s="47"/>
      <c r="K1029" s="47"/>
      <c r="L1029" s="47"/>
      <c r="M1029" s="35"/>
      <c r="N1029" s="35"/>
      <c r="O1029" s="35"/>
      <c r="P1029" s="35"/>
      <c r="Q1029" s="35"/>
      <c r="R1029" s="35"/>
      <c r="S1029" s="35"/>
      <c r="T1029" s="35"/>
      <c r="U1029" s="35"/>
      <c r="V1029" s="35"/>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5"/>
      <c r="AS1029" s="35"/>
      <c r="AT1029" s="35"/>
      <c r="AU1029" s="35"/>
      <c r="AV1029" s="35"/>
      <c r="AW1029" s="35"/>
      <c r="AX1029" s="35"/>
      <c r="AY1029" s="35"/>
      <c r="AZ1029" s="35"/>
      <c r="BA1029" s="35"/>
      <c r="BB1029" s="35"/>
      <c r="BC1029" s="35"/>
      <c r="BD1029" s="35"/>
      <c r="BE1029" s="35"/>
      <c r="BF1029" s="35"/>
      <c r="BG1029" s="35"/>
      <c r="BH1029" s="35"/>
      <c r="BI1029" s="133"/>
      <c r="BJ1029" s="133"/>
      <c r="BK1029" s="35"/>
      <c r="BL1029" s="266"/>
      <c r="BM1029" s="35"/>
      <c r="BN1029" s="35"/>
      <c r="BO1029" s="35"/>
      <c r="BP1029" s="35"/>
      <c r="BQ1029" s="35"/>
      <c r="BR1029" s="35"/>
      <c r="BS1029" s="35"/>
      <c r="BT1029" s="35"/>
      <c r="BU1029" s="35"/>
      <c r="BV1029" s="35"/>
      <c r="BW1029" s="35"/>
      <c r="BX1029" s="35"/>
      <c r="BY1029" s="35"/>
      <c r="BZ1029" s="287"/>
      <c r="CA1029" s="35"/>
      <c r="CB1029" s="35"/>
      <c r="CC1029" s="35"/>
      <c r="CD1029" s="35"/>
      <c r="CE1029" s="35"/>
      <c r="CF1029" s="35"/>
      <c r="CG1029" s="35"/>
      <c r="CH1029" s="35"/>
      <c r="CI1029" s="35"/>
      <c r="CJ1029" s="35"/>
      <c r="CK1029" s="35"/>
      <c r="CL1029" s="35"/>
      <c r="CM1029" s="35"/>
      <c r="CN1029" s="35"/>
      <c r="CO1029" s="35"/>
      <c r="CP1029" s="35"/>
      <c r="CQ1029" s="35"/>
      <c r="CR1029" s="35"/>
      <c r="CS1029" s="35"/>
      <c r="CT1029" s="35"/>
      <c r="CU1029" s="35"/>
      <c r="CV1029" s="35"/>
      <c r="CW1029" s="35"/>
      <c r="CX1029" s="35"/>
      <c r="CY1029" s="35"/>
      <c r="CZ1029" s="35"/>
      <c r="DA1029" s="35"/>
      <c r="DB1029" s="35"/>
      <c r="DC1029" s="35"/>
      <c r="DD1029" s="35"/>
      <c r="DE1029" s="35"/>
      <c r="DF1029" s="35"/>
      <c r="DG1029" s="35"/>
      <c r="DH1029" s="35"/>
      <c r="DI1029" s="35"/>
      <c r="DJ1029" s="35"/>
      <c r="DK1029" s="35"/>
      <c r="DL1029" s="35"/>
      <c r="DM1029" s="35"/>
      <c r="DN1029" s="35"/>
      <c r="DO1029" s="35"/>
      <c r="DP1029" s="35"/>
      <c r="DQ1029" s="35"/>
      <c r="DR1029" s="35"/>
      <c r="DS1029" s="35"/>
      <c r="DT1029" s="35"/>
      <c r="DU1029" s="35"/>
      <c r="DV1029" s="35"/>
      <c r="DW1029" s="35"/>
      <c r="DX1029" s="35"/>
      <c r="DY1029" s="35"/>
      <c r="DZ1029" s="35"/>
      <c r="EA1029" s="35"/>
      <c r="EB1029" s="35"/>
      <c r="EC1029" s="35"/>
      <c r="ED1029" s="35"/>
      <c r="EE1029" s="35"/>
      <c r="EF1029" s="35"/>
      <c r="EG1029" s="35"/>
      <c r="EH1029" s="35"/>
      <c r="EI1029" s="35"/>
      <c r="EJ1029" s="35"/>
      <c r="EK1029" s="35"/>
      <c r="EL1029" s="35"/>
      <c r="ET1029" s="20" t="s">
        <v>1428</v>
      </c>
      <c r="EU1029" s="20" t="s">
        <v>1426</v>
      </c>
    </row>
    <row r="1030" spans="1:151" ht="12" hidden="1" customHeight="1">
      <c r="A1030" s="35"/>
      <c r="B1030" s="47"/>
      <c r="C1030" s="35"/>
      <c r="D1030" s="47"/>
      <c r="E1030" s="47"/>
      <c r="F1030" s="47"/>
      <c r="G1030" s="47"/>
      <c r="H1030" s="47"/>
      <c r="I1030" s="47"/>
      <c r="J1030" s="47"/>
      <c r="K1030" s="47"/>
      <c r="L1030" s="47"/>
      <c r="M1030" s="35"/>
      <c r="N1030" s="35"/>
      <c r="O1030" s="35"/>
      <c r="P1030" s="35"/>
      <c r="Q1030" s="35"/>
      <c r="R1030" s="35"/>
      <c r="S1030" s="35"/>
      <c r="T1030" s="35"/>
      <c r="U1030" s="35"/>
      <c r="V1030" s="35"/>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c r="BE1030" s="35"/>
      <c r="BF1030" s="35"/>
      <c r="BG1030" s="35"/>
      <c r="BH1030" s="35"/>
      <c r="BI1030" s="133"/>
      <c r="BJ1030" s="133"/>
      <c r="BK1030" s="35"/>
      <c r="BL1030" s="266"/>
      <c r="BM1030" s="35"/>
      <c r="BN1030" s="35"/>
      <c r="BO1030" s="35"/>
      <c r="BP1030" s="35"/>
      <c r="BQ1030" s="35"/>
      <c r="BR1030" s="35"/>
      <c r="BS1030" s="35"/>
      <c r="BT1030" s="35"/>
      <c r="BU1030" s="35"/>
      <c r="BV1030" s="35"/>
      <c r="BW1030" s="35"/>
      <c r="BX1030" s="35"/>
      <c r="BY1030" s="35"/>
      <c r="BZ1030" s="287"/>
      <c r="CA1030" s="35"/>
      <c r="CB1030" s="35"/>
      <c r="CC1030" s="35"/>
      <c r="CD1030" s="35"/>
      <c r="CE1030" s="35"/>
      <c r="CF1030" s="35"/>
      <c r="CG1030" s="35"/>
      <c r="CH1030" s="35"/>
      <c r="CI1030" s="35"/>
      <c r="CJ1030" s="35"/>
      <c r="CK1030" s="35"/>
      <c r="CL1030" s="35"/>
      <c r="CM1030" s="35"/>
      <c r="CN1030" s="35"/>
      <c r="CO1030" s="35"/>
      <c r="CP1030" s="35"/>
      <c r="CQ1030" s="35"/>
      <c r="CR1030" s="35"/>
      <c r="CS1030" s="35"/>
      <c r="CT1030" s="35"/>
      <c r="CU1030" s="35"/>
      <c r="CV1030" s="35"/>
      <c r="CW1030" s="35"/>
      <c r="CX1030" s="35"/>
      <c r="CY1030" s="35"/>
      <c r="CZ1030" s="35"/>
      <c r="DA1030" s="35"/>
      <c r="DB1030" s="35"/>
      <c r="DC1030" s="35"/>
      <c r="DD1030" s="35"/>
      <c r="DE1030" s="35"/>
      <c r="DF1030" s="35"/>
      <c r="DG1030" s="35"/>
      <c r="DH1030" s="35"/>
      <c r="DI1030" s="35"/>
      <c r="DJ1030" s="35"/>
      <c r="DK1030" s="35"/>
      <c r="DL1030" s="35"/>
      <c r="DM1030" s="35"/>
      <c r="DN1030" s="35"/>
      <c r="DO1030" s="35"/>
      <c r="DP1030" s="35"/>
      <c r="DQ1030" s="35"/>
      <c r="DR1030" s="35"/>
      <c r="DS1030" s="35"/>
      <c r="DT1030" s="35"/>
      <c r="DU1030" s="35"/>
      <c r="DV1030" s="35"/>
      <c r="DW1030" s="35"/>
      <c r="DX1030" s="35"/>
      <c r="DY1030" s="35"/>
      <c r="DZ1030" s="35"/>
      <c r="EA1030" s="35"/>
      <c r="EB1030" s="35"/>
      <c r="EC1030" s="35"/>
      <c r="ED1030" s="35"/>
      <c r="EE1030" s="35"/>
      <c r="EF1030" s="35"/>
      <c r="EG1030" s="35"/>
      <c r="EH1030" s="35"/>
      <c r="EI1030" s="35"/>
      <c r="EJ1030" s="35"/>
      <c r="EK1030" s="35"/>
      <c r="EL1030" s="35"/>
      <c r="ET1030" s="20" t="s">
        <v>1429</v>
      </c>
      <c r="EU1030" s="20" t="s">
        <v>1427</v>
      </c>
    </row>
    <row r="1031" spans="1:151" ht="12" hidden="1" customHeight="1">
      <c r="A1031" s="35"/>
      <c r="B1031" s="47"/>
      <c r="C1031" s="35"/>
      <c r="D1031" s="47"/>
      <c r="E1031" s="47"/>
      <c r="F1031" s="47"/>
      <c r="G1031" s="47"/>
      <c r="H1031" s="47"/>
      <c r="I1031" s="47"/>
      <c r="J1031" s="47"/>
      <c r="K1031" s="47"/>
      <c r="L1031" s="47"/>
      <c r="M1031" s="35"/>
      <c r="N1031" s="35"/>
      <c r="O1031" s="35"/>
      <c r="P1031" s="35"/>
      <c r="Q1031" s="35"/>
      <c r="R1031" s="35"/>
      <c r="S1031" s="35"/>
      <c r="T1031" s="35"/>
      <c r="U1031" s="35"/>
      <c r="V1031" s="35"/>
      <c r="W1031" s="35"/>
      <c r="X1031" s="35"/>
      <c r="Y1031" s="35"/>
      <c r="Z1031" s="35"/>
      <c r="AA1031" s="35"/>
      <c r="AB1031" s="35"/>
      <c r="AC1031" s="35"/>
      <c r="AD1031" s="35"/>
      <c r="AE1031" s="35"/>
      <c r="AF1031" s="35"/>
      <c r="AG1031" s="35"/>
      <c r="AH1031" s="35"/>
      <c r="AI1031" s="35"/>
      <c r="AJ1031" s="35"/>
      <c r="AK1031" s="35"/>
      <c r="AL1031" s="35"/>
      <c r="AM1031" s="35"/>
      <c r="AN1031" s="35"/>
      <c r="AO1031" s="35"/>
      <c r="AP1031" s="35"/>
      <c r="AQ1031" s="35"/>
      <c r="AR1031" s="35"/>
      <c r="AS1031" s="35"/>
      <c r="AT1031" s="35"/>
      <c r="AU1031" s="35"/>
      <c r="AV1031" s="35"/>
      <c r="AW1031" s="35"/>
      <c r="AX1031" s="35"/>
      <c r="AY1031" s="35"/>
      <c r="AZ1031" s="35"/>
      <c r="BA1031" s="35"/>
      <c r="BB1031" s="35"/>
      <c r="BC1031" s="35"/>
      <c r="BD1031" s="35"/>
      <c r="BE1031" s="35"/>
      <c r="BF1031" s="35"/>
      <c r="BG1031" s="35"/>
      <c r="BH1031" s="35"/>
      <c r="BI1031" s="133"/>
      <c r="BJ1031" s="133"/>
      <c r="BK1031" s="35"/>
      <c r="BL1031" s="266"/>
      <c r="BM1031" s="35"/>
      <c r="BN1031" s="35"/>
      <c r="BO1031" s="35"/>
      <c r="BP1031" s="35"/>
      <c r="BQ1031" s="35"/>
      <c r="BR1031" s="35"/>
      <c r="BS1031" s="35"/>
      <c r="BT1031" s="35"/>
      <c r="BU1031" s="35"/>
      <c r="BV1031" s="35"/>
      <c r="BW1031" s="35"/>
      <c r="BX1031" s="35"/>
      <c r="BY1031" s="35"/>
      <c r="BZ1031" s="287"/>
      <c r="CA1031" s="35"/>
      <c r="CB1031" s="35"/>
      <c r="CC1031" s="35"/>
      <c r="CD1031" s="35"/>
      <c r="CE1031" s="35"/>
      <c r="CF1031" s="35"/>
      <c r="CG1031" s="35"/>
      <c r="CH1031" s="35"/>
      <c r="CI1031" s="35"/>
      <c r="CJ1031" s="35"/>
      <c r="CK1031" s="35"/>
      <c r="CL1031" s="35"/>
      <c r="CM1031" s="35"/>
      <c r="CN1031" s="35"/>
      <c r="CO1031" s="35"/>
      <c r="CP1031" s="35"/>
      <c r="CQ1031" s="35"/>
      <c r="CR1031" s="35"/>
      <c r="CS1031" s="35"/>
      <c r="CT1031" s="35"/>
      <c r="CU1031" s="35"/>
      <c r="CV1031" s="35"/>
      <c r="CW1031" s="35"/>
      <c r="CX1031" s="35"/>
      <c r="CY1031" s="35"/>
      <c r="CZ1031" s="35"/>
      <c r="DA1031" s="35"/>
      <c r="DB1031" s="35"/>
      <c r="DC1031" s="35"/>
      <c r="DD1031" s="35"/>
      <c r="DE1031" s="35"/>
      <c r="DF1031" s="35"/>
      <c r="DG1031" s="35"/>
      <c r="DH1031" s="35"/>
      <c r="DI1031" s="35"/>
      <c r="DJ1031" s="35"/>
      <c r="DK1031" s="35"/>
      <c r="DL1031" s="35"/>
      <c r="DM1031" s="35"/>
      <c r="DN1031" s="35"/>
      <c r="DO1031" s="35"/>
      <c r="DP1031" s="35"/>
      <c r="DQ1031" s="35"/>
      <c r="DR1031" s="35"/>
      <c r="DS1031" s="35"/>
      <c r="DT1031" s="35"/>
      <c r="DU1031" s="35"/>
      <c r="DV1031" s="35"/>
      <c r="DW1031" s="35"/>
      <c r="DX1031" s="35"/>
      <c r="DY1031" s="35"/>
      <c r="DZ1031" s="35"/>
      <c r="EA1031" s="35"/>
      <c r="EB1031" s="35"/>
      <c r="EC1031" s="35"/>
      <c r="ED1031" s="35"/>
      <c r="EE1031" s="35"/>
      <c r="EF1031" s="35"/>
      <c r="EG1031" s="35"/>
      <c r="EH1031" s="35"/>
      <c r="EI1031" s="35"/>
      <c r="EJ1031" s="35"/>
      <c r="EK1031" s="35"/>
      <c r="EL1031" s="35"/>
      <c r="ET1031" s="20" t="s">
        <v>1430</v>
      </c>
      <c r="EU1031" s="20" t="s">
        <v>1428</v>
      </c>
    </row>
    <row r="1032" spans="1:151" ht="12" hidden="1" customHeight="1">
      <c r="A1032" s="35"/>
      <c r="B1032" s="47"/>
      <c r="C1032" s="35"/>
      <c r="D1032" s="47"/>
      <c r="E1032" s="47"/>
      <c r="F1032" s="47"/>
      <c r="G1032" s="47"/>
      <c r="H1032" s="47"/>
      <c r="I1032" s="47"/>
      <c r="J1032" s="47"/>
      <c r="K1032" s="47"/>
      <c r="L1032" s="47"/>
      <c r="M1032" s="35"/>
      <c r="N1032" s="35"/>
      <c r="O1032" s="35"/>
      <c r="P1032" s="35"/>
      <c r="Q1032" s="35"/>
      <c r="R1032" s="35"/>
      <c r="S1032" s="35"/>
      <c r="T1032" s="35"/>
      <c r="U1032" s="35"/>
      <c r="V1032" s="35"/>
      <c r="W1032" s="35"/>
      <c r="X1032" s="35"/>
      <c r="Y1032" s="35"/>
      <c r="Z1032" s="35"/>
      <c r="AA1032" s="35"/>
      <c r="AB1032" s="35"/>
      <c r="AC1032" s="35"/>
      <c r="AD1032" s="35"/>
      <c r="AE1032" s="35"/>
      <c r="AF1032" s="35"/>
      <c r="AG1032" s="35"/>
      <c r="AH1032" s="35"/>
      <c r="AI1032" s="35"/>
      <c r="AJ1032" s="35"/>
      <c r="AK1032" s="35"/>
      <c r="AL1032" s="35"/>
      <c r="AM1032" s="35"/>
      <c r="AN1032" s="35"/>
      <c r="AO1032" s="35"/>
      <c r="AP1032" s="35"/>
      <c r="AQ1032" s="35"/>
      <c r="AR1032" s="35"/>
      <c r="AS1032" s="35"/>
      <c r="AT1032" s="35"/>
      <c r="AU1032" s="35"/>
      <c r="AV1032" s="35"/>
      <c r="AW1032" s="35"/>
      <c r="AX1032" s="35"/>
      <c r="AY1032" s="35"/>
      <c r="AZ1032" s="35"/>
      <c r="BA1032" s="35"/>
      <c r="BB1032" s="35"/>
      <c r="BC1032" s="35"/>
      <c r="BD1032" s="35"/>
      <c r="BE1032" s="35"/>
      <c r="BF1032" s="35"/>
      <c r="BG1032" s="35"/>
      <c r="BH1032" s="35"/>
      <c r="BI1032" s="133"/>
      <c r="BJ1032" s="133"/>
      <c r="BK1032" s="35"/>
      <c r="BL1032" s="266"/>
      <c r="BM1032" s="35"/>
      <c r="BN1032" s="35"/>
      <c r="BO1032" s="35"/>
      <c r="BP1032" s="35"/>
      <c r="BQ1032" s="35"/>
      <c r="BR1032" s="35"/>
      <c r="BS1032" s="35"/>
      <c r="BT1032" s="35"/>
      <c r="BU1032" s="35"/>
      <c r="BV1032" s="35"/>
      <c r="BW1032" s="35"/>
      <c r="BX1032" s="35"/>
      <c r="BY1032" s="35"/>
      <c r="BZ1032" s="287"/>
      <c r="CA1032" s="35"/>
      <c r="CB1032" s="35"/>
      <c r="CC1032" s="35"/>
      <c r="CD1032" s="35"/>
      <c r="CE1032" s="35"/>
      <c r="CF1032" s="35"/>
      <c r="CG1032" s="35"/>
      <c r="CH1032" s="35"/>
      <c r="CI1032" s="35"/>
      <c r="CJ1032" s="35"/>
      <c r="CK1032" s="35"/>
      <c r="CL1032" s="35"/>
      <c r="CM1032" s="35"/>
      <c r="CN1032" s="35"/>
      <c r="CO1032" s="35"/>
      <c r="CP1032" s="35"/>
      <c r="CQ1032" s="35"/>
      <c r="CR1032" s="35"/>
      <c r="CS1032" s="35"/>
      <c r="CT1032" s="35"/>
      <c r="CU1032" s="35"/>
      <c r="CV1032" s="35"/>
      <c r="CW1032" s="35"/>
      <c r="CX1032" s="35"/>
      <c r="CY1032" s="35"/>
      <c r="CZ1032" s="35"/>
      <c r="DA1032" s="35"/>
      <c r="DB1032" s="35"/>
      <c r="DC1032" s="35"/>
      <c r="DD1032" s="35"/>
      <c r="DE1032" s="35"/>
      <c r="DF1032" s="35"/>
      <c r="DG1032" s="35"/>
      <c r="DH1032" s="35"/>
      <c r="DI1032" s="35"/>
      <c r="DJ1032" s="35"/>
      <c r="DK1032" s="35"/>
      <c r="DL1032" s="35"/>
      <c r="DM1032" s="35"/>
      <c r="DN1032" s="35"/>
      <c r="DO1032" s="35"/>
      <c r="DP1032" s="35"/>
      <c r="DQ1032" s="35"/>
      <c r="DR1032" s="35"/>
      <c r="DS1032" s="35"/>
      <c r="DT1032" s="35"/>
      <c r="DU1032" s="35"/>
      <c r="DV1032" s="35"/>
      <c r="DW1032" s="35"/>
      <c r="DX1032" s="35"/>
      <c r="DY1032" s="35"/>
      <c r="DZ1032" s="35"/>
      <c r="EA1032" s="35"/>
      <c r="EB1032" s="35"/>
      <c r="EC1032" s="35"/>
      <c r="ED1032" s="35"/>
      <c r="EE1032" s="35"/>
      <c r="EF1032" s="35"/>
      <c r="EG1032" s="35"/>
      <c r="EH1032" s="35"/>
      <c r="EI1032" s="35"/>
      <c r="EJ1032" s="35"/>
      <c r="EK1032" s="35"/>
      <c r="EL1032" s="35"/>
      <c r="ET1032" s="20" t="s">
        <v>1431</v>
      </c>
      <c r="EU1032" s="20" t="s">
        <v>1429</v>
      </c>
    </row>
    <row r="1033" spans="1:151" ht="12" hidden="1" customHeight="1">
      <c r="A1033" s="35"/>
      <c r="B1033" s="47"/>
      <c r="C1033" s="35"/>
      <c r="D1033" s="47"/>
      <c r="E1033" s="47"/>
      <c r="F1033" s="47"/>
      <c r="G1033" s="47"/>
      <c r="H1033" s="47"/>
      <c r="I1033" s="47"/>
      <c r="J1033" s="47"/>
      <c r="K1033" s="47"/>
      <c r="L1033" s="47"/>
      <c r="M1033" s="35"/>
      <c r="N1033" s="35"/>
      <c r="O1033" s="35"/>
      <c r="P1033" s="35"/>
      <c r="Q1033" s="35"/>
      <c r="R1033" s="35"/>
      <c r="S1033" s="35"/>
      <c r="T1033" s="35"/>
      <c r="U1033" s="35"/>
      <c r="V1033" s="35"/>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5"/>
      <c r="AS1033" s="35"/>
      <c r="AT1033" s="35"/>
      <c r="AU1033" s="35"/>
      <c r="AV1033" s="35"/>
      <c r="AW1033" s="35"/>
      <c r="AX1033" s="35"/>
      <c r="AY1033" s="35"/>
      <c r="AZ1033" s="35"/>
      <c r="BA1033" s="35"/>
      <c r="BB1033" s="35"/>
      <c r="BC1033" s="35"/>
      <c r="BD1033" s="35"/>
      <c r="BE1033" s="35"/>
      <c r="BF1033" s="35"/>
      <c r="BG1033" s="35"/>
      <c r="BH1033" s="35"/>
      <c r="BI1033" s="133"/>
      <c r="BJ1033" s="133"/>
      <c r="BK1033" s="35"/>
      <c r="BL1033" s="266"/>
      <c r="BM1033" s="35"/>
      <c r="BN1033" s="35"/>
      <c r="BO1033" s="35"/>
      <c r="BP1033" s="35"/>
      <c r="BQ1033" s="35"/>
      <c r="BR1033" s="35"/>
      <c r="BS1033" s="35"/>
      <c r="BT1033" s="35"/>
      <c r="BU1033" s="35"/>
      <c r="BV1033" s="35"/>
      <c r="BW1033" s="35"/>
      <c r="BX1033" s="35"/>
      <c r="BY1033" s="35"/>
      <c r="BZ1033" s="287"/>
      <c r="CA1033" s="35"/>
      <c r="CB1033" s="35"/>
      <c r="CC1033" s="35"/>
      <c r="CD1033" s="35"/>
      <c r="CE1033" s="35"/>
      <c r="CF1033" s="35"/>
      <c r="CG1033" s="35"/>
      <c r="CH1033" s="35"/>
      <c r="CI1033" s="35"/>
      <c r="CJ1033" s="35"/>
      <c r="CK1033" s="35"/>
      <c r="CL1033" s="35"/>
      <c r="CM1033" s="35"/>
      <c r="CN1033" s="35"/>
      <c r="CO1033" s="35"/>
      <c r="CP1033" s="35"/>
      <c r="CQ1033" s="35"/>
      <c r="CR1033" s="35"/>
      <c r="CS1033" s="35"/>
      <c r="CT1033" s="35"/>
      <c r="CU1033" s="35"/>
      <c r="CV1033" s="35"/>
      <c r="CW1033" s="35"/>
      <c r="CX1033" s="35"/>
      <c r="CY1033" s="35"/>
      <c r="CZ1033" s="35"/>
      <c r="DA1033" s="35"/>
      <c r="DB1033" s="35"/>
      <c r="DC1033" s="35"/>
      <c r="DD1033" s="35"/>
      <c r="DE1033" s="35"/>
      <c r="DF1033" s="35"/>
      <c r="DG1033" s="35"/>
      <c r="DH1033" s="35"/>
      <c r="DI1033" s="35"/>
      <c r="DJ1033" s="35"/>
      <c r="DK1033" s="35"/>
      <c r="DL1033" s="35"/>
      <c r="DM1033" s="35"/>
      <c r="DN1033" s="35"/>
      <c r="DO1033" s="35"/>
      <c r="DP1033" s="35"/>
      <c r="DQ1033" s="35"/>
      <c r="DR1033" s="35"/>
      <c r="DS1033" s="35"/>
      <c r="DT1033" s="35"/>
      <c r="DU1033" s="35"/>
      <c r="DV1033" s="35"/>
      <c r="DW1033" s="35"/>
      <c r="DX1033" s="35"/>
      <c r="DY1033" s="35"/>
      <c r="DZ1033" s="35"/>
      <c r="EA1033" s="35"/>
      <c r="EB1033" s="35"/>
      <c r="EC1033" s="35"/>
      <c r="ED1033" s="35"/>
      <c r="EE1033" s="35"/>
      <c r="EF1033" s="35"/>
      <c r="EG1033" s="35"/>
      <c r="EH1033" s="35"/>
      <c r="EI1033" s="35"/>
      <c r="EJ1033" s="35"/>
      <c r="EK1033" s="35"/>
      <c r="EL1033" s="35"/>
      <c r="ET1033" s="20" t="s">
        <v>1432</v>
      </c>
      <c r="EU1033" s="20" t="s">
        <v>1430</v>
      </c>
    </row>
    <row r="1034" spans="1:151" ht="12" hidden="1" customHeight="1">
      <c r="A1034" s="35"/>
      <c r="B1034" s="47"/>
      <c r="C1034" s="35"/>
      <c r="D1034" s="47"/>
      <c r="E1034" s="47"/>
      <c r="F1034" s="47"/>
      <c r="G1034" s="47"/>
      <c r="H1034" s="47"/>
      <c r="I1034" s="47"/>
      <c r="J1034" s="47"/>
      <c r="K1034" s="47"/>
      <c r="L1034" s="47"/>
      <c r="M1034" s="35"/>
      <c r="N1034" s="35"/>
      <c r="O1034" s="35"/>
      <c r="P1034" s="35"/>
      <c r="Q1034" s="35"/>
      <c r="R1034" s="35"/>
      <c r="S1034" s="35"/>
      <c r="T1034" s="35"/>
      <c r="U1034" s="35"/>
      <c r="V1034" s="35"/>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c r="BD1034" s="35"/>
      <c r="BE1034" s="35"/>
      <c r="BF1034" s="35"/>
      <c r="BG1034" s="35"/>
      <c r="BH1034" s="35"/>
      <c r="BI1034" s="133"/>
      <c r="BJ1034" s="133"/>
      <c r="BK1034" s="35"/>
      <c r="BL1034" s="266"/>
      <c r="BM1034" s="35"/>
      <c r="BN1034" s="35"/>
      <c r="BO1034" s="35"/>
      <c r="BP1034" s="35"/>
      <c r="BQ1034" s="35"/>
      <c r="BR1034" s="35"/>
      <c r="BS1034" s="35"/>
      <c r="BT1034" s="35"/>
      <c r="BU1034" s="35"/>
      <c r="BV1034" s="35"/>
      <c r="BW1034" s="35"/>
      <c r="BX1034" s="35"/>
      <c r="BY1034" s="35"/>
      <c r="BZ1034" s="287"/>
      <c r="CA1034" s="35"/>
      <c r="CB1034" s="35"/>
      <c r="CC1034" s="35"/>
      <c r="CD1034" s="35"/>
      <c r="CE1034" s="35"/>
      <c r="CF1034" s="35"/>
      <c r="CG1034" s="35"/>
      <c r="CH1034" s="35"/>
      <c r="CI1034" s="35"/>
      <c r="CJ1034" s="35"/>
      <c r="CK1034" s="35"/>
      <c r="CL1034" s="35"/>
      <c r="CM1034" s="35"/>
      <c r="CN1034" s="35"/>
      <c r="CO1034" s="35"/>
      <c r="CP1034" s="35"/>
      <c r="CQ1034" s="35"/>
      <c r="CR1034" s="35"/>
      <c r="CS1034" s="35"/>
      <c r="CT1034" s="35"/>
      <c r="CU1034" s="35"/>
      <c r="CV1034" s="35"/>
      <c r="CW1034" s="35"/>
      <c r="CX1034" s="35"/>
      <c r="CY1034" s="35"/>
      <c r="CZ1034" s="35"/>
      <c r="DA1034" s="35"/>
      <c r="DB1034" s="35"/>
      <c r="DC1034" s="35"/>
      <c r="DD1034" s="35"/>
      <c r="DE1034" s="35"/>
      <c r="DF1034" s="35"/>
      <c r="DG1034" s="35"/>
      <c r="DH1034" s="35"/>
      <c r="DI1034" s="35"/>
      <c r="DJ1034" s="35"/>
      <c r="DK1034" s="35"/>
      <c r="DL1034" s="35"/>
      <c r="DM1034" s="35"/>
      <c r="DN1034" s="35"/>
      <c r="DO1034" s="35"/>
      <c r="DP1034" s="35"/>
      <c r="DQ1034" s="35"/>
      <c r="DR1034" s="35"/>
      <c r="DS1034" s="35"/>
      <c r="DT1034" s="35"/>
      <c r="DU1034" s="35"/>
      <c r="DV1034" s="35"/>
      <c r="DW1034" s="35"/>
      <c r="DX1034" s="35"/>
      <c r="DY1034" s="35"/>
      <c r="DZ1034" s="35"/>
      <c r="EA1034" s="35"/>
      <c r="EB1034" s="35"/>
      <c r="EC1034" s="35"/>
      <c r="ED1034" s="35"/>
      <c r="EE1034" s="35"/>
      <c r="EF1034" s="35"/>
      <c r="EG1034" s="35"/>
      <c r="EH1034" s="35"/>
      <c r="EI1034" s="35"/>
      <c r="EJ1034" s="35"/>
      <c r="EK1034" s="35"/>
      <c r="EL1034" s="35"/>
      <c r="ET1034" s="20" t="s">
        <v>1433</v>
      </c>
      <c r="EU1034" s="20" t="s">
        <v>1431</v>
      </c>
    </row>
    <row r="1035" spans="1:151" ht="12" hidden="1" customHeight="1">
      <c r="A1035" s="35"/>
      <c r="B1035" s="47"/>
      <c r="C1035" s="35"/>
      <c r="D1035" s="47"/>
      <c r="E1035" s="47"/>
      <c r="F1035" s="47"/>
      <c r="G1035" s="47"/>
      <c r="H1035" s="47"/>
      <c r="I1035" s="47"/>
      <c r="J1035" s="47"/>
      <c r="K1035" s="47"/>
      <c r="L1035" s="47"/>
      <c r="M1035" s="35"/>
      <c r="N1035" s="35"/>
      <c r="O1035" s="35"/>
      <c r="P1035" s="35"/>
      <c r="Q1035" s="35"/>
      <c r="R1035" s="35"/>
      <c r="S1035" s="35"/>
      <c r="T1035" s="35"/>
      <c r="U1035" s="35"/>
      <c r="V1035" s="35"/>
      <c r="W1035" s="35"/>
      <c r="X1035" s="35"/>
      <c r="Y1035" s="35"/>
      <c r="Z1035" s="35"/>
      <c r="AA1035" s="35"/>
      <c r="AB1035" s="35"/>
      <c r="AC1035" s="35"/>
      <c r="AD1035" s="35"/>
      <c r="AE1035" s="35"/>
      <c r="AF1035" s="35"/>
      <c r="AG1035" s="35"/>
      <c r="AH1035" s="35"/>
      <c r="AI1035" s="35"/>
      <c r="AJ1035" s="35"/>
      <c r="AK1035" s="35"/>
      <c r="AL1035" s="35"/>
      <c r="AM1035" s="35"/>
      <c r="AN1035" s="35"/>
      <c r="AO1035" s="35"/>
      <c r="AP1035" s="35"/>
      <c r="AQ1035" s="35"/>
      <c r="AR1035" s="35"/>
      <c r="AS1035" s="35"/>
      <c r="AT1035" s="35"/>
      <c r="AU1035" s="35"/>
      <c r="AV1035" s="35"/>
      <c r="AW1035" s="35"/>
      <c r="AX1035" s="35"/>
      <c r="AY1035" s="35"/>
      <c r="AZ1035" s="35"/>
      <c r="BA1035" s="35"/>
      <c r="BB1035" s="35"/>
      <c r="BC1035" s="35"/>
      <c r="BD1035" s="35"/>
      <c r="BE1035" s="35"/>
      <c r="BF1035" s="35"/>
      <c r="BG1035" s="35"/>
      <c r="BH1035" s="35"/>
      <c r="BI1035" s="133"/>
      <c r="BJ1035" s="133"/>
      <c r="BK1035" s="35"/>
      <c r="BL1035" s="266"/>
      <c r="BM1035" s="35"/>
      <c r="BN1035" s="35"/>
      <c r="BO1035" s="35"/>
      <c r="BP1035" s="35"/>
      <c r="BQ1035" s="35"/>
      <c r="BR1035" s="35"/>
      <c r="BS1035" s="35"/>
      <c r="BT1035" s="35"/>
      <c r="BU1035" s="35"/>
      <c r="BV1035" s="35"/>
      <c r="BW1035" s="35"/>
      <c r="BX1035" s="35"/>
      <c r="BY1035" s="35"/>
      <c r="BZ1035" s="287"/>
      <c r="CA1035" s="35"/>
      <c r="CB1035" s="35"/>
      <c r="CC1035" s="35"/>
      <c r="CD1035" s="35"/>
      <c r="CE1035" s="35"/>
      <c r="CF1035" s="35"/>
      <c r="CG1035" s="35"/>
      <c r="CH1035" s="35"/>
      <c r="CI1035" s="35"/>
      <c r="CJ1035" s="35"/>
      <c r="CK1035" s="35"/>
      <c r="CL1035" s="35"/>
      <c r="CM1035" s="35"/>
      <c r="CN1035" s="35"/>
      <c r="CO1035" s="35"/>
      <c r="CP1035" s="35"/>
      <c r="CQ1035" s="35"/>
      <c r="CR1035" s="35"/>
      <c r="CS1035" s="35"/>
      <c r="CT1035" s="35"/>
      <c r="CU1035" s="35"/>
      <c r="CV1035" s="35"/>
      <c r="CW1035" s="35"/>
      <c r="CX1035" s="35"/>
      <c r="CY1035" s="35"/>
      <c r="CZ1035" s="35"/>
      <c r="DA1035" s="35"/>
      <c r="DB1035" s="35"/>
      <c r="DC1035" s="35"/>
      <c r="DD1035" s="35"/>
      <c r="DE1035" s="35"/>
      <c r="DF1035" s="35"/>
      <c r="DG1035" s="35"/>
      <c r="DH1035" s="35"/>
      <c r="DI1035" s="35"/>
      <c r="DJ1035" s="35"/>
      <c r="DK1035" s="35"/>
      <c r="DL1035" s="35"/>
      <c r="DM1035" s="35"/>
      <c r="DN1035" s="35"/>
      <c r="DO1035" s="35"/>
      <c r="DP1035" s="35"/>
      <c r="DQ1035" s="35"/>
      <c r="DR1035" s="35"/>
      <c r="DS1035" s="35"/>
      <c r="DT1035" s="35"/>
      <c r="DU1035" s="35"/>
      <c r="DV1035" s="35"/>
      <c r="DW1035" s="35"/>
      <c r="DX1035" s="35"/>
      <c r="DY1035" s="35"/>
      <c r="DZ1035" s="35"/>
      <c r="EA1035" s="35"/>
      <c r="EB1035" s="35"/>
      <c r="EC1035" s="35"/>
      <c r="ED1035" s="35"/>
      <c r="EE1035" s="35"/>
      <c r="EF1035" s="35"/>
      <c r="EG1035" s="35"/>
      <c r="EH1035" s="35"/>
      <c r="EI1035" s="35"/>
      <c r="EJ1035" s="35"/>
      <c r="EK1035" s="35"/>
      <c r="EL1035" s="35"/>
      <c r="ET1035" s="20" t="s">
        <v>1434</v>
      </c>
      <c r="EU1035" s="20" t="s">
        <v>1432</v>
      </c>
    </row>
    <row r="1036" spans="1:151" ht="12" hidden="1" customHeight="1">
      <c r="A1036" s="35"/>
      <c r="B1036" s="47"/>
      <c r="C1036" s="35"/>
      <c r="D1036" s="47"/>
      <c r="E1036" s="47"/>
      <c r="F1036" s="47"/>
      <c r="G1036" s="47"/>
      <c r="H1036" s="47"/>
      <c r="I1036" s="47"/>
      <c r="J1036" s="47"/>
      <c r="K1036" s="47"/>
      <c r="L1036" s="47"/>
      <c r="M1036" s="35"/>
      <c r="N1036" s="35"/>
      <c r="O1036" s="35"/>
      <c r="P1036" s="35"/>
      <c r="Q1036" s="35"/>
      <c r="R1036" s="35"/>
      <c r="S1036" s="35"/>
      <c r="T1036" s="35"/>
      <c r="U1036" s="35"/>
      <c r="V1036" s="35"/>
      <c r="W1036" s="35"/>
      <c r="X1036" s="35"/>
      <c r="Y1036" s="35"/>
      <c r="Z1036" s="35"/>
      <c r="AA1036" s="35"/>
      <c r="AB1036" s="35"/>
      <c r="AC1036" s="35"/>
      <c r="AD1036" s="35"/>
      <c r="AE1036" s="35"/>
      <c r="AF1036" s="35"/>
      <c r="AG1036" s="35"/>
      <c r="AH1036" s="35"/>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c r="BD1036" s="35"/>
      <c r="BE1036" s="35"/>
      <c r="BF1036" s="35"/>
      <c r="BG1036" s="35"/>
      <c r="BH1036" s="35"/>
      <c r="BI1036" s="133"/>
      <c r="BJ1036" s="133"/>
      <c r="BK1036" s="35"/>
      <c r="BL1036" s="266"/>
      <c r="BM1036" s="35"/>
      <c r="BN1036" s="35"/>
      <c r="BO1036" s="35"/>
      <c r="BP1036" s="35"/>
      <c r="BQ1036" s="35"/>
      <c r="BR1036" s="35"/>
      <c r="BS1036" s="35"/>
      <c r="BT1036" s="35"/>
      <c r="BU1036" s="35"/>
      <c r="BV1036" s="35"/>
      <c r="BW1036" s="35"/>
      <c r="BX1036" s="35"/>
      <c r="BY1036" s="35"/>
      <c r="BZ1036" s="287"/>
      <c r="CA1036" s="35"/>
      <c r="CB1036" s="35"/>
      <c r="CC1036" s="35"/>
      <c r="CD1036" s="35"/>
      <c r="CE1036" s="35"/>
      <c r="CF1036" s="35"/>
      <c r="CG1036" s="35"/>
      <c r="CH1036" s="35"/>
      <c r="CI1036" s="35"/>
      <c r="CJ1036" s="35"/>
      <c r="CK1036" s="35"/>
      <c r="CL1036" s="35"/>
      <c r="CM1036" s="35"/>
      <c r="CN1036" s="35"/>
      <c r="CO1036" s="35"/>
      <c r="CP1036" s="35"/>
      <c r="CQ1036" s="35"/>
      <c r="CR1036" s="35"/>
      <c r="CS1036" s="35"/>
      <c r="CT1036" s="35"/>
      <c r="CU1036" s="35"/>
      <c r="CV1036" s="35"/>
      <c r="CW1036" s="35"/>
      <c r="CX1036" s="35"/>
      <c r="CY1036" s="35"/>
      <c r="CZ1036" s="35"/>
      <c r="DA1036" s="35"/>
      <c r="DB1036" s="35"/>
      <c r="DC1036" s="35"/>
      <c r="DD1036" s="35"/>
      <c r="DE1036" s="35"/>
      <c r="DF1036" s="35"/>
      <c r="DG1036" s="35"/>
      <c r="DH1036" s="35"/>
      <c r="DI1036" s="35"/>
      <c r="DJ1036" s="35"/>
      <c r="DK1036" s="35"/>
      <c r="DL1036" s="35"/>
      <c r="DM1036" s="35"/>
      <c r="DN1036" s="35"/>
      <c r="DO1036" s="35"/>
      <c r="DP1036" s="35"/>
      <c r="DQ1036" s="35"/>
      <c r="DR1036" s="35"/>
      <c r="DS1036" s="35"/>
      <c r="DT1036" s="35"/>
      <c r="DU1036" s="35"/>
      <c r="DV1036" s="35"/>
      <c r="DW1036" s="35"/>
      <c r="DX1036" s="35"/>
      <c r="DY1036" s="35"/>
      <c r="DZ1036" s="35"/>
      <c r="EA1036" s="35"/>
      <c r="EB1036" s="35"/>
      <c r="EC1036" s="35"/>
      <c r="ED1036" s="35"/>
      <c r="EE1036" s="35"/>
      <c r="EF1036" s="35"/>
      <c r="EG1036" s="35"/>
      <c r="EH1036" s="35"/>
      <c r="EI1036" s="35"/>
      <c r="EJ1036" s="35"/>
      <c r="EK1036" s="35"/>
      <c r="EL1036" s="35"/>
      <c r="ET1036" s="20" t="s">
        <v>1435</v>
      </c>
      <c r="EU1036" s="20" t="s">
        <v>1433</v>
      </c>
    </row>
    <row r="1037" spans="1:151" ht="12" hidden="1" customHeight="1">
      <c r="A1037" s="35"/>
      <c r="B1037" s="47"/>
      <c r="C1037" s="35"/>
      <c r="D1037" s="47"/>
      <c r="E1037" s="47"/>
      <c r="F1037" s="47"/>
      <c r="G1037" s="47"/>
      <c r="H1037" s="47"/>
      <c r="I1037" s="47"/>
      <c r="J1037" s="47"/>
      <c r="K1037" s="47"/>
      <c r="L1037" s="47"/>
      <c r="M1037" s="35"/>
      <c r="N1037" s="35"/>
      <c r="O1037" s="35"/>
      <c r="P1037" s="35"/>
      <c r="Q1037" s="35"/>
      <c r="R1037" s="35"/>
      <c r="S1037" s="35"/>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c r="BD1037" s="35"/>
      <c r="BE1037" s="35"/>
      <c r="BF1037" s="35"/>
      <c r="BG1037" s="35"/>
      <c r="BH1037" s="35"/>
      <c r="BI1037" s="133"/>
      <c r="BJ1037" s="133"/>
      <c r="BK1037" s="35"/>
      <c r="BL1037" s="266"/>
      <c r="BM1037" s="35"/>
      <c r="BN1037" s="35"/>
      <c r="BO1037" s="35"/>
      <c r="BP1037" s="35"/>
      <c r="BQ1037" s="35"/>
      <c r="BR1037" s="35"/>
      <c r="BS1037" s="35"/>
      <c r="BT1037" s="35"/>
      <c r="BU1037" s="35"/>
      <c r="BV1037" s="35"/>
      <c r="BW1037" s="35"/>
      <c r="BX1037" s="35"/>
      <c r="BY1037" s="35"/>
      <c r="BZ1037" s="287"/>
      <c r="CA1037" s="35"/>
      <c r="CB1037" s="35"/>
      <c r="CC1037" s="35"/>
      <c r="CD1037" s="35"/>
      <c r="CE1037" s="35"/>
      <c r="CF1037" s="35"/>
      <c r="CG1037" s="35"/>
      <c r="CH1037" s="35"/>
      <c r="CI1037" s="35"/>
      <c r="CJ1037" s="35"/>
      <c r="CK1037" s="35"/>
      <c r="CL1037" s="35"/>
      <c r="CM1037" s="35"/>
      <c r="CN1037" s="35"/>
      <c r="CO1037" s="35"/>
      <c r="CP1037" s="35"/>
      <c r="CQ1037" s="35"/>
      <c r="CR1037" s="35"/>
      <c r="CS1037" s="35"/>
      <c r="CT1037" s="35"/>
      <c r="CU1037" s="35"/>
      <c r="CV1037" s="35"/>
      <c r="CW1037" s="35"/>
      <c r="CX1037" s="35"/>
      <c r="CY1037" s="35"/>
      <c r="CZ1037" s="35"/>
      <c r="DA1037" s="35"/>
      <c r="DB1037" s="35"/>
      <c r="DC1037" s="35"/>
      <c r="DD1037" s="35"/>
      <c r="DE1037" s="35"/>
      <c r="DF1037" s="35"/>
      <c r="DG1037" s="35"/>
      <c r="DH1037" s="35"/>
      <c r="DI1037" s="35"/>
      <c r="DJ1037" s="35"/>
      <c r="DK1037" s="35"/>
      <c r="DL1037" s="35"/>
      <c r="DM1037" s="35"/>
      <c r="DN1037" s="35"/>
      <c r="DO1037" s="35"/>
      <c r="DP1037" s="35"/>
      <c r="DQ1037" s="35"/>
      <c r="DR1037" s="35"/>
      <c r="DS1037" s="35"/>
      <c r="DT1037" s="35"/>
      <c r="DU1037" s="35"/>
      <c r="DV1037" s="35"/>
      <c r="DW1037" s="35"/>
      <c r="DX1037" s="35"/>
      <c r="DY1037" s="35"/>
      <c r="DZ1037" s="35"/>
      <c r="EA1037" s="35"/>
      <c r="EB1037" s="35"/>
      <c r="EC1037" s="35"/>
      <c r="ED1037" s="35"/>
      <c r="EE1037" s="35"/>
      <c r="EF1037" s="35"/>
      <c r="EG1037" s="35"/>
      <c r="EH1037" s="35"/>
      <c r="EI1037" s="35"/>
      <c r="EJ1037" s="35"/>
      <c r="EK1037" s="35"/>
      <c r="EL1037" s="35"/>
      <c r="ET1037" s="20" t="s">
        <v>1436</v>
      </c>
      <c r="EU1037" s="20" t="s">
        <v>1434</v>
      </c>
    </row>
    <row r="1038" spans="1:151" ht="12" hidden="1" customHeight="1">
      <c r="A1038" s="35"/>
      <c r="B1038" s="47"/>
      <c r="C1038" s="35"/>
      <c r="D1038" s="47"/>
      <c r="E1038" s="47"/>
      <c r="F1038" s="47"/>
      <c r="G1038" s="47"/>
      <c r="H1038" s="47"/>
      <c r="I1038" s="47"/>
      <c r="J1038" s="47"/>
      <c r="K1038" s="47"/>
      <c r="L1038" s="47"/>
      <c r="M1038" s="35"/>
      <c r="N1038" s="35"/>
      <c r="O1038" s="35"/>
      <c r="P1038" s="35"/>
      <c r="Q1038" s="35"/>
      <c r="R1038" s="35"/>
      <c r="S1038" s="35"/>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c r="BD1038" s="35"/>
      <c r="BE1038" s="35"/>
      <c r="BF1038" s="35"/>
      <c r="BG1038" s="35"/>
      <c r="BH1038" s="35"/>
      <c r="BI1038" s="133"/>
      <c r="BJ1038" s="133"/>
      <c r="BK1038" s="35"/>
      <c r="BL1038" s="266"/>
      <c r="BM1038" s="35"/>
      <c r="BN1038" s="35"/>
      <c r="BO1038" s="35"/>
      <c r="BP1038" s="35"/>
      <c r="BQ1038" s="35"/>
      <c r="BR1038" s="35"/>
      <c r="BS1038" s="35"/>
      <c r="BT1038" s="35"/>
      <c r="BU1038" s="35"/>
      <c r="BV1038" s="35"/>
      <c r="BW1038" s="35"/>
      <c r="BX1038" s="35"/>
      <c r="BY1038" s="35"/>
      <c r="BZ1038" s="287"/>
      <c r="CA1038" s="35"/>
      <c r="CB1038" s="35"/>
      <c r="CC1038" s="35"/>
      <c r="CD1038" s="35"/>
      <c r="CE1038" s="35"/>
      <c r="CF1038" s="35"/>
      <c r="CG1038" s="35"/>
      <c r="CH1038" s="35"/>
      <c r="CI1038" s="35"/>
      <c r="CJ1038" s="35"/>
      <c r="CK1038" s="35"/>
      <c r="CL1038" s="35"/>
      <c r="CM1038" s="35"/>
      <c r="CN1038" s="35"/>
      <c r="CO1038" s="35"/>
      <c r="CP1038" s="35"/>
      <c r="CQ1038" s="35"/>
      <c r="CR1038" s="35"/>
      <c r="CS1038" s="35"/>
      <c r="CT1038" s="35"/>
      <c r="CU1038" s="35"/>
      <c r="CV1038" s="35"/>
      <c r="CW1038" s="35"/>
      <c r="CX1038" s="35"/>
      <c r="CY1038" s="35"/>
      <c r="CZ1038" s="35"/>
      <c r="DA1038" s="35"/>
      <c r="DB1038" s="35"/>
      <c r="DC1038" s="35"/>
      <c r="DD1038" s="35"/>
      <c r="DE1038" s="35"/>
      <c r="DF1038" s="35"/>
      <c r="DG1038" s="35"/>
      <c r="DH1038" s="35"/>
      <c r="DI1038" s="35"/>
      <c r="DJ1038" s="35"/>
      <c r="DK1038" s="35"/>
      <c r="DL1038" s="35"/>
      <c r="DM1038" s="35"/>
      <c r="DN1038" s="35"/>
      <c r="DO1038" s="35"/>
      <c r="DP1038" s="35"/>
      <c r="DQ1038" s="35"/>
      <c r="DR1038" s="35"/>
      <c r="DS1038" s="35"/>
      <c r="DT1038" s="35"/>
      <c r="DU1038" s="35"/>
      <c r="DV1038" s="35"/>
      <c r="DW1038" s="35"/>
      <c r="DX1038" s="35"/>
      <c r="DY1038" s="35"/>
      <c r="DZ1038" s="35"/>
      <c r="EA1038" s="35"/>
      <c r="EB1038" s="35"/>
      <c r="EC1038" s="35"/>
      <c r="ED1038" s="35"/>
      <c r="EE1038" s="35"/>
      <c r="EF1038" s="35"/>
      <c r="EG1038" s="35"/>
      <c r="EH1038" s="35"/>
      <c r="EI1038" s="35"/>
      <c r="EJ1038" s="35"/>
      <c r="EK1038" s="35"/>
      <c r="EL1038" s="35"/>
      <c r="ET1038" s="20" t="s">
        <v>1437</v>
      </c>
      <c r="EU1038" s="20" t="s">
        <v>1435</v>
      </c>
    </row>
    <row r="1039" spans="1:151" ht="12" hidden="1" customHeight="1">
      <c r="A1039" s="35"/>
      <c r="B1039" s="47"/>
      <c r="C1039" s="35"/>
      <c r="D1039" s="47"/>
      <c r="E1039" s="47"/>
      <c r="F1039" s="47"/>
      <c r="G1039" s="47"/>
      <c r="H1039" s="47"/>
      <c r="I1039" s="47"/>
      <c r="J1039" s="47"/>
      <c r="K1039" s="47"/>
      <c r="L1039" s="47"/>
      <c r="M1039" s="35"/>
      <c r="N1039" s="35"/>
      <c r="O1039" s="35"/>
      <c r="P1039" s="35"/>
      <c r="Q1039" s="35"/>
      <c r="R1039" s="35"/>
      <c r="S1039" s="35"/>
      <c r="T1039" s="35"/>
      <c r="U1039" s="35"/>
      <c r="V1039" s="35"/>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5"/>
      <c r="AS1039" s="35"/>
      <c r="AT1039" s="35"/>
      <c r="AU1039" s="35"/>
      <c r="AV1039" s="35"/>
      <c r="AW1039" s="35"/>
      <c r="AX1039" s="35"/>
      <c r="AY1039" s="35"/>
      <c r="AZ1039" s="35"/>
      <c r="BA1039" s="35"/>
      <c r="BB1039" s="35"/>
      <c r="BC1039" s="35"/>
      <c r="BD1039" s="35"/>
      <c r="BE1039" s="35"/>
      <c r="BF1039" s="35"/>
      <c r="BG1039" s="35"/>
      <c r="BH1039" s="35"/>
      <c r="BI1039" s="133"/>
      <c r="BJ1039" s="133"/>
      <c r="BK1039" s="35"/>
      <c r="BL1039" s="266"/>
      <c r="BM1039" s="35"/>
      <c r="BN1039" s="35"/>
      <c r="BO1039" s="35"/>
      <c r="BP1039" s="35"/>
      <c r="BQ1039" s="35"/>
      <c r="BR1039" s="35"/>
      <c r="BS1039" s="35"/>
      <c r="BT1039" s="35"/>
      <c r="BU1039" s="35"/>
      <c r="BV1039" s="35"/>
      <c r="BW1039" s="35"/>
      <c r="BX1039" s="35"/>
      <c r="BY1039" s="35"/>
      <c r="BZ1039" s="287"/>
      <c r="CA1039" s="35"/>
      <c r="CB1039" s="35"/>
      <c r="CC1039" s="35"/>
      <c r="CD1039" s="35"/>
      <c r="CE1039" s="35"/>
      <c r="CF1039" s="35"/>
      <c r="CG1039" s="35"/>
      <c r="CH1039" s="35"/>
      <c r="CI1039" s="35"/>
      <c r="CJ1039" s="35"/>
      <c r="CK1039" s="35"/>
      <c r="CL1039" s="35"/>
      <c r="CM1039" s="35"/>
      <c r="CN1039" s="35"/>
      <c r="CO1039" s="35"/>
      <c r="CP1039" s="35"/>
      <c r="CQ1039" s="35"/>
      <c r="CR1039" s="35"/>
      <c r="CS1039" s="35"/>
      <c r="CT1039" s="35"/>
      <c r="CU1039" s="35"/>
      <c r="CV1039" s="35"/>
      <c r="CW1039" s="35"/>
      <c r="CX1039" s="35"/>
      <c r="CY1039" s="35"/>
      <c r="CZ1039" s="35"/>
      <c r="DA1039" s="35"/>
      <c r="DB1039" s="35"/>
      <c r="DC1039" s="35"/>
      <c r="DD1039" s="35"/>
      <c r="DE1039" s="35"/>
      <c r="DF1039" s="35"/>
      <c r="DG1039" s="35"/>
      <c r="DH1039" s="35"/>
      <c r="DI1039" s="35"/>
      <c r="DJ1039" s="35"/>
      <c r="DK1039" s="35"/>
      <c r="DL1039" s="35"/>
      <c r="DM1039" s="35"/>
      <c r="DN1039" s="35"/>
      <c r="DO1039" s="35"/>
      <c r="DP1039" s="35"/>
      <c r="DQ1039" s="35"/>
      <c r="DR1039" s="35"/>
      <c r="DS1039" s="35"/>
      <c r="DT1039" s="35"/>
      <c r="DU1039" s="35"/>
      <c r="DV1039" s="35"/>
      <c r="DW1039" s="35"/>
      <c r="DX1039" s="35"/>
      <c r="DY1039" s="35"/>
      <c r="DZ1039" s="35"/>
      <c r="EA1039" s="35"/>
      <c r="EB1039" s="35"/>
      <c r="EC1039" s="35"/>
      <c r="ED1039" s="35"/>
      <c r="EE1039" s="35"/>
      <c r="EF1039" s="35"/>
      <c r="EG1039" s="35"/>
      <c r="EH1039" s="35"/>
      <c r="EI1039" s="35"/>
      <c r="EJ1039" s="35"/>
      <c r="EK1039" s="35"/>
      <c r="EL1039" s="35"/>
      <c r="ET1039" s="20" t="s">
        <v>1438</v>
      </c>
      <c r="EU1039" s="20" t="s">
        <v>1436</v>
      </c>
    </row>
    <row r="1040" spans="1:151" ht="12" hidden="1" customHeight="1">
      <c r="A1040" s="35"/>
      <c r="B1040" s="47"/>
      <c r="C1040" s="35"/>
      <c r="D1040" s="47"/>
      <c r="E1040" s="47"/>
      <c r="F1040" s="47"/>
      <c r="G1040" s="47"/>
      <c r="H1040" s="47"/>
      <c r="I1040" s="47"/>
      <c r="J1040" s="47"/>
      <c r="K1040" s="47"/>
      <c r="L1040" s="47"/>
      <c r="M1040" s="35"/>
      <c r="N1040" s="35"/>
      <c r="O1040" s="35"/>
      <c r="P1040" s="35"/>
      <c r="Q1040" s="35"/>
      <c r="R1040" s="35"/>
      <c r="S1040" s="35"/>
      <c r="T1040" s="35"/>
      <c r="U1040" s="35"/>
      <c r="V1040" s="35"/>
      <c r="W1040" s="35"/>
      <c r="X1040" s="35"/>
      <c r="Y1040" s="35"/>
      <c r="Z1040" s="35"/>
      <c r="AA1040" s="35"/>
      <c r="AB1040" s="35"/>
      <c r="AC1040" s="35"/>
      <c r="AD1040" s="35"/>
      <c r="AE1040" s="35"/>
      <c r="AF1040" s="35"/>
      <c r="AG1040" s="35"/>
      <c r="AH1040" s="35"/>
      <c r="AI1040" s="35"/>
      <c r="AJ1040" s="35"/>
      <c r="AK1040" s="35"/>
      <c r="AL1040" s="35"/>
      <c r="AM1040" s="35"/>
      <c r="AN1040" s="35"/>
      <c r="AO1040" s="35"/>
      <c r="AP1040" s="35"/>
      <c r="AQ1040" s="35"/>
      <c r="AR1040" s="35"/>
      <c r="AS1040" s="35"/>
      <c r="AT1040" s="35"/>
      <c r="AU1040" s="35"/>
      <c r="AV1040" s="35"/>
      <c r="AW1040" s="35"/>
      <c r="AX1040" s="35"/>
      <c r="AY1040" s="35"/>
      <c r="AZ1040" s="35"/>
      <c r="BA1040" s="35"/>
      <c r="BB1040" s="35"/>
      <c r="BC1040" s="35"/>
      <c r="BD1040" s="35"/>
      <c r="BE1040" s="35"/>
      <c r="BF1040" s="35"/>
      <c r="BG1040" s="35"/>
      <c r="BH1040" s="35"/>
      <c r="BI1040" s="133"/>
      <c r="BJ1040" s="133"/>
      <c r="BK1040" s="35"/>
      <c r="BL1040" s="266"/>
      <c r="BM1040" s="35"/>
      <c r="BN1040" s="35"/>
      <c r="BO1040" s="35"/>
      <c r="BP1040" s="35"/>
      <c r="BQ1040" s="35"/>
      <c r="BR1040" s="35"/>
      <c r="BS1040" s="35"/>
      <c r="BT1040" s="35"/>
      <c r="BU1040" s="35"/>
      <c r="BV1040" s="35"/>
      <c r="BW1040" s="35"/>
      <c r="BX1040" s="35"/>
      <c r="BY1040" s="35"/>
      <c r="BZ1040" s="287"/>
      <c r="CA1040" s="35"/>
      <c r="CB1040" s="35"/>
      <c r="CC1040" s="35"/>
      <c r="CD1040" s="35"/>
      <c r="CE1040" s="35"/>
      <c r="CF1040" s="35"/>
      <c r="CG1040" s="35"/>
      <c r="CH1040" s="35"/>
      <c r="CI1040" s="35"/>
      <c r="CJ1040" s="35"/>
      <c r="CK1040" s="35"/>
      <c r="CL1040" s="35"/>
      <c r="CM1040" s="35"/>
      <c r="CN1040" s="35"/>
      <c r="CO1040" s="35"/>
      <c r="CP1040" s="35"/>
      <c r="CQ1040" s="35"/>
      <c r="CR1040" s="35"/>
      <c r="CS1040" s="35"/>
      <c r="CT1040" s="35"/>
      <c r="CU1040" s="35"/>
      <c r="CV1040" s="35"/>
      <c r="CW1040" s="35"/>
      <c r="CX1040" s="35"/>
      <c r="CY1040" s="35"/>
      <c r="CZ1040" s="35"/>
      <c r="DA1040" s="35"/>
      <c r="DB1040" s="35"/>
      <c r="DC1040" s="35"/>
      <c r="DD1040" s="35"/>
      <c r="DE1040" s="35"/>
      <c r="DF1040" s="35"/>
      <c r="DG1040" s="35"/>
      <c r="DH1040" s="35"/>
      <c r="DI1040" s="35"/>
      <c r="DJ1040" s="35"/>
      <c r="DK1040" s="35"/>
      <c r="DL1040" s="35"/>
      <c r="DM1040" s="35"/>
      <c r="DN1040" s="35"/>
      <c r="DO1040" s="35"/>
      <c r="DP1040" s="35"/>
      <c r="DQ1040" s="35"/>
      <c r="DR1040" s="35"/>
      <c r="DS1040" s="35"/>
      <c r="DT1040" s="35"/>
      <c r="DU1040" s="35"/>
      <c r="DV1040" s="35"/>
      <c r="DW1040" s="35"/>
      <c r="DX1040" s="35"/>
      <c r="DY1040" s="35"/>
      <c r="DZ1040" s="35"/>
      <c r="EA1040" s="35"/>
      <c r="EB1040" s="35"/>
      <c r="EC1040" s="35"/>
      <c r="ED1040" s="35"/>
      <c r="EE1040" s="35"/>
      <c r="EF1040" s="35"/>
      <c r="EG1040" s="35"/>
      <c r="EH1040" s="35"/>
      <c r="EI1040" s="35"/>
      <c r="EJ1040" s="35"/>
      <c r="EK1040" s="35"/>
      <c r="EL1040" s="35"/>
      <c r="ET1040" s="20" t="s">
        <v>1439</v>
      </c>
      <c r="EU1040" s="20" t="s">
        <v>1437</v>
      </c>
    </row>
    <row r="1041" spans="1:151" ht="12" hidden="1" customHeight="1">
      <c r="A1041" s="35"/>
      <c r="B1041" s="47"/>
      <c r="C1041" s="35"/>
      <c r="D1041" s="47"/>
      <c r="E1041" s="47"/>
      <c r="F1041" s="47"/>
      <c r="G1041" s="47"/>
      <c r="H1041" s="47"/>
      <c r="I1041" s="47"/>
      <c r="J1041" s="47"/>
      <c r="K1041" s="47"/>
      <c r="L1041" s="47"/>
      <c r="M1041" s="35"/>
      <c r="N1041" s="35"/>
      <c r="O1041" s="35"/>
      <c r="P1041" s="35"/>
      <c r="Q1041" s="35"/>
      <c r="R1041" s="35"/>
      <c r="S1041" s="35"/>
      <c r="T1041" s="35"/>
      <c r="U1041" s="35"/>
      <c r="V1041" s="35"/>
      <c r="W1041" s="35"/>
      <c r="X1041" s="35"/>
      <c r="Y1041" s="35"/>
      <c r="Z1041" s="35"/>
      <c r="AA1041" s="35"/>
      <c r="AB1041" s="35"/>
      <c r="AC1041" s="35"/>
      <c r="AD1041" s="35"/>
      <c r="AE1041" s="35"/>
      <c r="AF1041" s="35"/>
      <c r="AG1041" s="35"/>
      <c r="AH1041" s="35"/>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c r="BD1041" s="35"/>
      <c r="BE1041" s="35"/>
      <c r="BF1041" s="35"/>
      <c r="BG1041" s="35"/>
      <c r="BH1041" s="35"/>
      <c r="BI1041" s="133"/>
      <c r="BJ1041" s="133"/>
      <c r="BK1041" s="35"/>
      <c r="BL1041" s="266"/>
      <c r="BM1041" s="35"/>
      <c r="BN1041" s="35"/>
      <c r="BO1041" s="35"/>
      <c r="BP1041" s="35"/>
      <c r="BQ1041" s="35"/>
      <c r="BR1041" s="35"/>
      <c r="BS1041" s="35"/>
      <c r="BT1041" s="35"/>
      <c r="BU1041" s="35"/>
      <c r="BV1041" s="35"/>
      <c r="BW1041" s="35"/>
      <c r="BX1041" s="35"/>
      <c r="BY1041" s="35"/>
      <c r="BZ1041" s="287"/>
      <c r="CA1041" s="35"/>
      <c r="CB1041" s="35"/>
      <c r="CC1041" s="35"/>
      <c r="CD1041" s="35"/>
      <c r="CE1041" s="35"/>
      <c r="CF1041" s="35"/>
      <c r="CG1041" s="35"/>
      <c r="CH1041" s="35"/>
      <c r="CI1041" s="35"/>
      <c r="CJ1041" s="35"/>
      <c r="CK1041" s="35"/>
      <c r="CL1041" s="35"/>
      <c r="CM1041" s="35"/>
      <c r="CN1041" s="35"/>
      <c r="CO1041" s="35"/>
      <c r="CP1041" s="35"/>
      <c r="CQ1041" s="35"/>
      <c r="CR1041" s="35"/>
      <c r="CS1041" s="35"/>
      <c r="CT1041" s="35"/>
      <c r="CU1041" s="35"/>
      <c r="CV1041" s="35"/>
      <c r="CW1041" s="35"/>
      <c r="CX1041" s="35"/>
      <c r="CY1041" s="35"/>
      <c r="CZ1041" s="35"/>
      <c r="DA1041" s="35"/>
      <c r="DB1041" s="35"/>
      <c r="DC1041" s="35"/>
      <c r="DD1041" s="35"/>
      <c r="DE1041" s="35"/>
      <c r="DF1041" s="35"/>
      <c r="DG1041" s="35"/>
      <c r="DH1041" s="35"/>
      <c r="DI1041" s="35"/>
      <c r="DJ1041" s="35"/>
      <c r="DK1041" s="35"/>
      <c r="DL1041" s="35"/>
      <c r="DM1041" s="35"/>
      <c r="DN1041" s="35"/>
      <c r="DO1041" s="35"/>
      <c r="DP1041" s="35"/>
      <c r="DQ1041" s="35"/>
      <c r="DR1041" s="35"/>
      <c r="DS1041" s="35"/>
      <c r="DT1041" s="35"/>
      <c r="DU1041" s="35"/>
      <c r="DV1041" s="35"/>
      <c r="DW1041" s="35"/>
      <c r="DX1041" s="35"/>
      <c r="DY1041" s="35"/>
      <c r="DZ1041" s="35"/>
      <c r="EA1041" s="35"/>
      <c r="EB1041" s="35"/>
      <c r="EC1041" s="35"/>
      <c r="ED1041" s="35"/>
      <c r="EE1041" s="35"/>
      <c r="EF1041" s="35"/>
      <c r="EG1041" s="35"/>
      <c r="EH1041" s="35"/>
      <c r="EI1041" s="35"/>
      <c r="EJ1041" s="35"/>
      <c r="EK1041" s="35"/>
      <c r="EL1041" s="35"/>
      <c r="ET1041" s="20" t="s">
        <v>1440</v>
      </c>
      <c r="EU1041" s="20" t="s">
        <v>1438</v>
      </c>
    </row>
    <row r="1042" spans="1:151" ht="12" hidden="1" customHeight="1">
      <c r="A1042" s="35"/>
      <c r="B1042" s="47"/>
      <c r="C1042" s="35"/>
      <c r="D1042" s="47"/>
      <c r="E1042" s="47"/>
      <c r="F1042" s="47"/>
      <c r="G1042" s="47"/>
      <c r="H1042" s="47"/>
      <c r="I1042" s="47"/>
      <c r="J1042" s="47"/>
      <c r="K1042" s="47"/>
      <c r="L1042" s="47"/>
      <c r="M1042" s="35"/>
      <c r="N1042" s="35"/>
      <c r="O1042" s="35"/>
      <c r="P1042" s="35"/>
      <c r="Q1042" s="35"/>
      <c r="R1042" s="35"/>
      <c r="S1042" s="35"/>
      <c r="T1042" s="35"/>
      <c r="U1042" s="35"/>
      <c r="V1042" s="35"/>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c r="BE1042" s="35"/>
      <c r="BF1042" s="35"/>
      <c r="BG1042" s="35"/>
      <c r="BH1042" s="35"/>
      <c r="BI1042" s="133"/>
      <c r="BJ1042" s="133"/>
      <c r="BK1042" s="35"/>
      <c r="BL1042" s="266"/>
      <c r="BM1042" s="35"/>
      <c r="BN1042" s="35"/>
      <c r="BO1042" s="35"/>
      <c r="BP1042" s="35"/>
      <c r="BQ1042" s="35"/>
      <c r="BR1042" s="35"/>
      <c r="BS1042" s="35"/>
      <c r="BT1042" s="35"/>
      <c r="BU1042" s="35"/>
      <c r="BV1042" s="35"/>
      <c r="BW1042" s="35"/>
      <c r="BX1042" s="35"/>
      <c r="BY1042" s="35"/>
      <c r="BZ1042" s="287"/>
      <c r="CA1042" s="35"/>
      <c r="CB1042" s="35"/>
      <c r="CC1042" s="35"/>
      <c r="CD1042" s="35"/>
      <c r="CE1042" s="35"/>
      <c r="CF1042" s="35"/>
      <c r="CG1042" s="35"/>
      <c r="CH1042" s="35"/>
      <c r="CI1042" s="35"/>
      <c r="CJ1042" s="35"/>
      <c r="CK1042" s="35"/>
      <c r="CL1042" s="35"/>
      <c r="CM1042" s="35"/>
      <c r="CN1042" s="35"/>
      <c r="CO1042" s="35"/>
      <c r="CP1042" s="35"/>
      <c r="CQ1042" s="35"/>
      <c r="CR1042" s="35"/>
      <c r="CS1042" s="35"/>
      <c r="CT1042" s="35"/>
      <c r="CU1042" s="35"/>
      <c r="CV1042" s="35"/>
      <c r="CW1042" s="35"/>
      <c r="CX1042" s="35"/>
      <c r="CY1042" s="35"/>
      <c r="CZ1042" s="35"/>
      <c r="DA1042" s="35"/>
      <c r="DB1042" s="35"/>
      <c r="DC1042" s="35"/>
      <c r="DD1042" s="35"/>
      <c r="DE1042" s="35"/>
      <c r="DF1042" s="35"/>
      <c r="DG1042" s="35"/>
      <c r="DH1042" s="35"/>
      <c r="DI1042" s="35"/>
      <c r="DJ1042" s="35"/>
      <c r="DK1042" s="35"/>
      <c r="DL1042" s="35"/>
      <c r="DM1042" s="35"/>
      <c r="DN1042" s="35"/>
      <c r="DO1042" s="35"/>
      <c r="DP1042" s="35"/>
      <c r="DQ1042" s="35"/>
      <c r="DR1042" s="35"/>
      <c r="DS1042" s="35"/>
      <c r="DT1042" s="35"/>
      <c r="DU1042" s="35"/>
      <c r="DV1042" s="35"/>
      <c r="DW1042" s="35"/>
      <c r="DX1042" s="35"/>
      <c r="DY1042" s="35"/>
      <c r="DZ1042" s="35"/>
      <c r="EA1042" s="35"/>
      <c r="EB1042" s="35"/>
      <c r="EC1042" s="35"/>
      <c r="ED1042" s="35"/>
      <c r="EE1042" s="35"/>
      <c r="EF1042" s="35"/>
      <c r="EG1042" s="35"/>
      <c r="EH1042" s="35"/>
      <c r="EI1042" s="35"/>
      <c r="EJ1042" s="35"/>
      <c r="EK1042" s="35"/>
      <c r="EL1042" s="35"/>
      <c r="ET1042" s="20" t="s">
        <v>1441</v>
      </c>
      <c r="EU1042" s="20" t="s">
        <v>1439</v>
      </c>
    </row>
    <row r="1043" spans="1:151" ht="12" hidden="1" customHeight="1">
      <c r="A1043" s="35"/>
      <c r="B1043" s="47"/>
      <c r="C1043" s="35"/>
      <c r="D1043" s="47"/>
      <c r="E1043" s="47"/>
      <c r="F1043" s="47"/>
      <c r="G1043" s="47"/>
      <c r="H1043" s="47"/>
      <c r="I1043" s="47"/>
      <c r="J1043" s="47"/>
      <c r="K1043" s="47"/>
      <c r="L1043" s="47"/>
      <c r="M1043" s="35"/>
      <c r="N1043" s="35"/>
      <c r="O1043" s="35"/>
      <c r="P1043" s="35"/>
      <c r="Q1043" s="35"/>
      <c r="R1043" s="35"/>
      <c r="S1043" s="35"/>
      <c r="T1043" s="35"/>
      <c r="U1043" s="35"/>
      <c r="V1043" s="35"/>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133"/>
      <c r="BJ1043" s="133"/>
      <c r="BK1043" s="35"/>
      <c r="BL1043" s="266"/>
      <c r="BM1043" s="35"/>
      <c r="BN1043" s="35"/>
      <c r="BO1043" s="35"/>
      <c r="BP1043" s="35"/>
      <c r="BQ1043" s="35"/>
      <c r="BR1043" s="35"/>
      <c r="BS1043" s="35"/>
      <c r="BT1043" s="35"/>
      <c r="BU1043" s="35"/>
      <c r="BV1043" s="35"/>
      <c r="BW1043" s="35"/>
      <c r="BX1043" s="35"/>
      <c r="BY1043" s="35"/>
      <c r="BZ1043" s="287"/>
      <c r="CA1043" s="35"/>
      <c r="CB1043" s="35"/>
      <c r="CC1043" s="35"/>
      <c r="CD1043" s="35"/>
      <c r="CE1043" s="35"/>
      <c r="CF1043" s="35"/>
      <c r="CG1043" s="35"/>
      <c r="CH1043" s="35"/>
      <c r="CI1043" s="35"/>
      <c r="CJ1043" s="35"/>
      <c r="CK1043" s="35"/>
      <c r="CL1043" s="35"/>
      <c r="CM1043" s="35"/>
      <c r="CN1043" s="35"/>
      <c r="CO1043" s="35"/>
      <c r="CP1043" s="35"/>
      <c r="CQ1043" s="35"/>
      <c r="CR1043" s="35"/>
      <c r="CS1043" s="35"/>
      <c r="CT1043" s="35"/>
      <c r="CU1043" s="35"/>
      <c r="CV1043" s="35"/>
      <c r="CW1043" s="35"/>
      <c r="CX1043" s="35"/>
      <c r="CY1043" s="35"/>
      <c r="CZ1043" s="35"/>
      <c r="DA1043" s="35"/>
      <c r="DB1043" s="35"/>
      <c r="DC1043" s="35"/>
      <c r="DD1043" s="35"/>
      <c r="DE1043" s="35"/>
      <c r="DF1043" s="35"/>
      <c r="DG1043" s="35"/>
      <c r="DH1043" s="35"/>
      <c r="DI1043" s="35"/>
      <c r="DJ1043" s="35"/>
      <c r="DK1043" s="35"/>
      <c r="DL1043" s="35"/>
      <c r="DM1043" s="35"/>
      <c r="DN1043" s="35"/>
      <c r="DO1043" s="35"/>
      <c r="DP1043" s="35"/>
      <c r="DQ1043" s="35"/>
      <c r="DR1043" s="35"/>
      <c r="DS1043" s="35"/>
      <c r="DT1043" s="35"/>
      <c r="DU1043" s="35"/>
      <c r="DV1043" s="35"/>
      <c r="DW1043" s="35"/>
      <c r="DX1043" s="35"/>
      <c r="DY1043" s="35"/>
      <c r="DZ1043" s="35"/>
      <c r="EA1043" s="35"/>
      <c r="EB1043" s="35"/>
      <c r="EC1043" s="35"/>
      <c r="ED1043" s="35"/>
      <c r="EE1043" s="35"/>
      <c r="EF1043" s="35"/>
      <c r="EG1043" s="35"/>
      <c r="EH1043" s="35"/>
      <c r="EI1043" s="35"/>
      <c r="EJ1043" s="35"/>
      <c r="EK1043" s="35"/>
      <c r="EL1043" s="35"/>
      <c r="ET1043" s="20" t="s">
        <v>1442</v>
      </c>
      <c r="EU1043" s="20" t="s">
        <v>1440</v>
      </c>
    </row>
    <row r="1044" spans="1:151" ht="12" hidden="1" customHeight="1">
      <c r="A1044" s="35"/>
      <c r="B1044" s="47"/>
      <c r="C1044" s="35"/>
      <c r="D1044" s="47"/>
      <c r="E1044" s="47"/>
      <c r="F1044" s="47"/>
      <c r="G1044" s="47"/>
      <c r="H1044" s="47"/>
      <c r="I1044" s="47"/>
      <c r="J1044" s="47"/>
      <c r="K1044" s="47"/>
      <c r="L1044" s="47"/>
      <c r="M1044" s="35"/>
      <c r="N1044" s="35"/>
      <c r="O1044" s="35"/>
      <c r="P1044" s="35"/>
      <c r="Q1044" s="35"/>
      <c r="R1044" s="35"/>
      <c r="S1044" s="35"/>
      <c r="T1044" s="35"/>
      <c r="U1044" s="35"/>
      <c r="V1044" s="35"/>
      <c r="W1044" s="35"/>
      <c r="X1044" s="35"/>
      <c r="Y1044" s="35"/>
      <c r="Z1044" s="35"/>
      <c r="AA1044" s="35"/>
      <c r="AB1044" s="35"/>
      <c r="AC1044" s="35"/>
      <c r="AD1044" s="35"/>
      <c r="AE1044" s="35"/>
      <c r="AF1044" s="35"/>
      <c r="AG1044" s="35"/>
      <c r="AH1044" s="35"/>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133"/>
      <c r="BJ1044" s="133"/>
      <c r="BK1044" s="35"/>
      <c r="BL1044" s="266"/>
      <c r="BM1044" s="35"/>
      <c r="BN1044" s="35"/>
      <c r="BO1044" s="35"/>
      <c r="BP1044" s="35"/>
      <c r="BQ1044" s="35"/>
      <c r="BR1044" s="35"/>
      <c r="BS1044" s="35"/>
      <c r="BT1044" s="35"/>
      <c r="BU1044" s="35"/>
      <c r="BV1044" s="35"/>
      <c r="BW1044" s="35"/>
      <c r="BX1044" s="35"/>
      <c r="BY1044" s="35"/>
      <c r="BZ1044" s="287"/>
      <c r="CA1044" s="35"/>
      <c r="CB1044" s="35"/>
      <c r="CC1044" s="35"/>
      <c r="CD1044" s="35"/>
      <c r="CE1044" s="35"/>
      <c r="CF1044" s="35"/>
      <c r="CG1044" s="35"/>
      <c r="CH1044" s="35"/>
      <c r="CI1044" s="35"/>
      <c r="CJ1044" s="35"/>
      <c r="CK1044" s="35"/>
      <c r="CL1044" s="35"/>
      <c r="CM1044" s="35"/>
      <c r="CN1044" s="35"/>
      <c r="CO1044" s="35"/>
      <c r="CP1044" s="35"/>
      <c r="CQ1044" s="35"/>
      <c r="CR1044" s="35"/>
      <c r="CS1044" s="35"/>
      <c r="CT1044" s="35"/>
      <c r="CU1044" s="35"/>
      <c r="CV1044" s="35"/>
      <c r="CW1044" s="35"/>
      <c r="CX1044" s="35"/>
      <c r="CY1044" s="35"/>
      <c r="CZ1044" s="35"/>
      <c r="DA1044" s="35"/>
      <c r="DB1044" s="35"/>
      <c r="DC1044" s="35"/>
      <c r="DD1044" s="35"/>
      <c r="DE1044" s="35"/>
      <c r="DF1044" s="35"/>
      <c r="DG1044" s="35"/>
      <c r="DH1044" s="35"/>
      <c r="DI1044" s="35"/>
      <c r="DJ1044" s="35"/>
      <c r="DK1044" s="35"/>
      <c r="DL1044" s="35"/>
      <c r="DM1044" s="35"/>
      <c r="DN1044" s="35"/>
      <c r="DO1044" s="35"/>
      <c r="DP1044" s="35"/>
      <c r="DQ1044" s="35"/>
      <c r="DR1044" s="35"/>
      <c r="DS1044" s="35"/>
      <c r="DT1044" s="35"/>
      <c r="DU1044" s="35"/>
      <c r="DV1044" s="35"/>
      <c r="DW1044" s="35"/>
      <c r="DX1044" s="35"/>
      <c r="DY1044" s="35"/>
      <c r="DZ1044" s="35"/>
      <c r="EA1044" s="35"/>
      <c r="EB1044" s="35"/>
      <c r="EC1044" s="35"/>
      <c r="ED1044" s="35"/>
      <c r="EE1044" s="35"/>
      <c r="EF1044" s="35"/>
      <c r="EG1044" s="35"/>
      <c r="EH1044" s="35"/>
      <c r="EI1044" s="35"/>
      <c r="EJ1044" s="35"/>
      <c r="EK1044" s="35"/>
      <c r="EL1044" s="35"/>
      <c r="ET1044" s="20" t="s">
        <v>1443</v>
      </c>
      <c r="EU1044" s="20" t="s">
        <v>1441</v>
      </c>
    </row>
    <row r="1045" spans="1:151" ht="12" hidden="1" customHeight="1">
      <c r="A1045" s="35"/>
      <c r="B1045" s="47"/>
      <c r="C1045" s="35"/>
      <c r="D1045" s="47"/>
      <c r="E1045" s="47"/>
      <c r="F1045" s="47"/>
      <c r="G1045" s="47"/>
      <c r="H1045" s="47"/>
      <c r="I1045" s="47"/>
      <c r="J1045" s="47"/>
      <c r="K1045" s="47"/>
      <c r="L1045" s="47"/>
      <c r="M1045" s="35"/>
      <c r="N1045" s="35"/>
      <c r="O1045" s="35"/>
      <c r="P1045" s="35"/>
      <c r="Q1045" s="35"/>
      <c r="R1045" s="35"/>
      <c r="S1045" s="35"/>
      <c r="T1045" s="35"/>
      <c r="U1045" s="35"/>
      <c r="V1045" s="35"/>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c r="BD1045" s="35"/>
      <c r="BE1045" s="35"/>
      <c r="BF1045" s="35"/>
      <c r="BG1045" s="35"/>
      <c r="BH1045" s="35"/>
      <c r="BI1045" s="133"/>
      <c r="BJ1045" s="133"/>
      <c r="BK1045" s="35"/>
      <c r="BL1045" s="266"/>
      <c r="BM1045" s="35"/>
      <c r="BN1045" s="35"/>
      <c r="BO1045" s="35"/>
      <c r="BP1045" s="35"/>
      <c r="BQ1045" s="35"/>
      <c r="BR1045" s="35"/>
      <c r="BS1045" s="35"/>
      <c r="BT1045" s="35"/>
      <c r="BU1045" s="35"/>
      <c r="BV1045" s="35"/>
      <c r="BW1045" s="35"/>
      <c r="BX1045" s="35"/>
      <c r="BY1045" s="35"/>
      <c r="BZ1045" s="287"/>
      <c r="CA1045" s="35"/>
      <c r="CB1045" s="35"/>
      <c r="CC1045" s="35"/>
      <c r="CD1045" s="35"/>
      <c r="CE1045" s="35"/>
      <c r="CF1045" s="35"/>
      <c r="CG1045" s="35"/>
      <c r="CH1045" s="35"/>
      <c r="CI1045" s="35"/>
      <c r="CJ1045" s="35"/>
      <c r="CK1045" s="35"/>
      <c r="CL1045" s="35"/>
      <c r="CM1045" s="35"/>
      <c r="CN1045" s="35"/>
      <c r="CO1045" s="35"/>
      <c r="CP1045" s="35"/>
      <c r="CQ1045" s="35"/>
      <c r="CR1045" s="35"/>
      <c r="CS1045" s="35"/>
      <c r="CT1045" s="35"/>
      <c r="CU1045" s="35"/>
      <c r="CV1045" s="35"/>
      <c r="CW1045" s="35"/>
      <c r="CX1045" s="35"/>
      <c r="CY1045" s="35"/>
      <c r="CZ1045" s="35"/>
      <c r="DA1045" s="35"/>
      <c r="DB1045" s="35"/>
      <c r="DC1045" s="35"/>
      <c r="DD1045" s="35"/>
      <c r="DE1045" s="35"/>
      <c r="DF1045" s="35"/>
      <c r="DG1045" s="35"/>
      <c r="DH1045" s="35"/>
      <c r="DI1045" s="35"/>
      <c r="DJ1045" s="35"/>
      <c r="DK1045" s="35"/>
      <c r="DL1045" s="35"/>
      <c r="DM1045" s="35"/>
      <c r="DN1045" s="35"/>
      <c r="DO1045" s="35"/>
      <c r="DP1045" s="35"/>
      <c r="DQ1045" s="35"/>
      <c r="DR1045" s="35"/>
      <c r="DS1045" s="35"/>
      <c r="DT1045" s="35"/>
      <c r="DU1045" s="35"/>
      <c r="DV1045" s="35"/>
      <c r="DW1045" s="35"/>
      <c r="DX1045" s="35"/>
      <c r="DY1045" s="35"/>
      <c r="DZ1045" s="35"/>
      <c r="EA1045" s="35"/>
      <c r="EB1045" s="35"/>
      <c r="EC1045" s="35"/>
      <c r="ED1045" s="35"/>
      <c r="EE1045" s="35"/>
      <c r="EF1045" s="35"/>
      <c r="EG1045" s="35"/>
      <c r="EH1045" s="35"/>
      <c r="EI1045" s="35"/>
      <c r="EJ1045" s="35"/>
      <c r="EK1045" s="35"/>
      <c r="EL1045" s="35"/>
      <c r="ET1045" s="20" t="s">
        <v>1444</v>
      </c>
      <c r="EU1045" s="20" t="s">
        <v>1442</v>
      </c>
    </row>
    <row r="1046" spans="1:151" ht="12" hidden="1" customHeight="1">
      <c r="A1046" s="35"/>
      <c r="B1046" s="47"/>
      <c r="C1046" s="35"/>
      <c r="D1046" s="47"/>
      <c r="E1046" s="47"/>
      <c r="F1046" s="47"/>
      <c r="G1046" s="47"/>
      <c r="H1046" s="47"/>
      <c r="I1046" s="47"/>
      <c r="J1046" s="47"/>
      <c r="K1046" s="47"/>
      <c r="L1046" s="47"/>
      <c r="M1046" s="35"/>
      <c r="N1046" s="35"/>
      <c r="O1046" s="35"/>
      <c r="P1046" s="35"/>
      <c r="Q1046" s="35"/>
      <c r="R1046" s="35"/>
      <c r="S1046" s="35"/>
      <c r="T1046" s="35"/>
      <c r="U1046" s="35"/>
      <c r="V1046" s="35"/>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133"/>
      <c r="BJ1046" s="133"/>
      <c r="BK1046" s="35"/>
      <c r="BL1046" s="266"/>
      <c r="BM1046" s="35"/>
      <c r="BN1046" s="35"/>
      <c r="BO1046" s="35"/>
      <c r="BP1046" s="35"/>
      <c r="BQ1046" s="35"/>
      <c r="BR1046" s="35"/>
      <c r="BS1046" s="35"/>
      <c r="BT1046" s="35"/>
      <c r="BU1046" s="35"/>
      <c r="BV1046" s="35"/>
      <c r="BW1046" s="35"/>
      <c r="BX1046" s="35"/>
      <c r="BY1046" s="35"/>
      <c r="BZ1046" s="287"/>
      <c r="CA1046" s="35"/>
      <c r="CB1046" s="35"/>
      <c r="CC1046" s="35"/>
      <c r="CD1046" s="35"/>
      <c r="CE1046" s="35"/>
      <c r="CF1046" s="35"/>
      <c r="CG1046" s="35"/>
      <c r="CH1046" s="35"/>
      <c r="CI1046" s="35"/>
      <c r="CJ1046" s="35"/>
      <c r="CK1046" s="35"/>
      <c r="CL1046" s="35"/>
      <c r="CM1046" s="35"/>
      <c r="CN1046" s="35"/>
      <c r="CO1046" s="35"/>
      <c r="CP1046" s="35"/>
      <c r="CQ1046" s="35"/>
      <c r="CR1046" s="35"/>
      <c r="CS1046" s="35"/>
      <c r="CT1046" s="35"/>
      <c r="CU1046" s="35"/>
      <c r="CV1046" s="35"/>
      <c r="CW1046" s="35"/>
      <c r="CX1046" s="35"/>
      <c r="CY1046" s="35"/>
      <c r="CZ1046" s="35"/>
      <c r="DA1046" s="35"/>
      <c r="DB1046" s="35"/>
      <c r="DC1046" s="35"/>
      <c r="DD1046" s="35"/>
      <c r="DE1046" s="35"/>
      <c r="DF1046" s="35"/>
      <c r="DG1046" s="35"/>
      <c r="DH1046" s="35"/>
      <c r="DI1046" s="35"/>
      <c r="DJ1046" s="35"/>
      <c r="DK1046" s="35"/>
      <c r="DL1046" s="35"/>
      <c r="DM1046" s="35"/>
      <c r="DN1046" s="35"/>
      <c r="DO1046" s="35"/>
      <c r="DP1046" s="35"/>
      <c r="DQ1046" s="35"/>
      <c r="DR1046" s="35"/>
      <c r="DS1046" s="35"/>
      <c r="DT1046" s="35"/>
      <c r="DU1046" s="35"/>
      <c r="DV1046" s="35"/>
      <c r="DW1046" s="35"/>
      <c r="DX1046" s="35"/>
      <c r="DY1046" s="35"/>
      <c r="DZ1046" s="35"/>
      <c r="EA1046" s="35"/>
      <c r="EB1046" s="35"/>
      <c r="EC1046" s="35"/>
      <c r="ED1046" s="35"/>
      <c r="EE1046" s="35"/>
      <c r="EF1046" s="35"/>
      <c r="EG1046" s="35"/>
      <c r="EH1046" s="35"/>
      <c r="EI1046" s="35"/>
      <c r="EJ1046" s="35"/>
      <c r="EK1046" s="35"/>
      <c r="EL1046" s="35"/>
      <c r="ET1046" s="20" t="s">
        <v>1445</v>
      </c>
      <c r="EU1046" s="20" t="s">
        <v>1443</v>
      </c>
    </row>
    <row r="1047" spans="1:151" ht="12" hidden="1" customHeight="1">
      <c r="A1047" s="35"/>
      <c r="B1047" s="47"/>
      <c r="C1047" s="35"/>
      <c r="D1047" s="47"/>
      <c r="E1047" s="47"/>
      <c r="F1047" s="47"/>
      <c r="G1047" s="47"/>
      <c r="H1047" s="47"/>
      <c r="I1047" s="47"/>
      <c r="J1047" s="47"/>
      <c r="K1047" s="47"/>
      <c r="L1047" s="47"/>
      <c r="M1047" s="35"/>
      <c r="N1047" s="35"/>
      <c r="O1047" s="35"/>
      <c r="P1047" s="35"/>
      <c r="Q1047" s="35"/>
      <c r="R1047" s="35"/>
      <c r="S1047" s="35"/>
      <c r="T1047" s="35"/>
      <c r="U1047" s="35"/>
      <c r="V1047" s="35"/>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5"/>
      <c r="AS1047" s="35"/>
      <c r="AT1047" s="35"/>
      <c r="AU1047" s="35"/>
      <c r="AV1047" s="35"/>
      <c r="AW1047" s="35"/>
      <c r="AX1047" s="35"/>
      <c r="AY1047" s="35"/>
      <c r="AZ1047" s="35"/>
      <c r="BA1047" s="35"/>
      <c r="BB1047" s="35"/>
      <c r="BC1047" s="35"/>
      <c r="BD1047" s="35"/>
      <c r="BE1047" s="35"/>
      <c r="BF1047" s="35"/>
      <c r="BG1047" s="35"/>
      <c r="BH1047" s="35"/>
      <c r="BI1047" s="133"/>
      <c r="BJ1047" s="133"/>
      <c r="BK1047" s="35"/>
      <c r="BL1047" s="266"/>
      <c r="BM1047" s="35"/>
      <c r="BN1047" s="35"/>
      <c r="BO1047" s="35"/>
      <c r="BP1047" s="35"/>
      <c r="BQ1047" s="35"/>
      <c r="BR1047" s="35"/>
      <c r="BS1047" s="35"/>
      <c r="BT1047" s="35"/>
      <c r="BU1047" s="35"/>
      <c r="BV1047" s="35"/>
      <c r="BW1047" s="35"/>
      <c r="BX1047" s="35"/>
      <c r="BY1047" s="35"/>
      <c r="BZ1047" s="287"/>
      <c r="CA1047" s="35"/>
      <c r="CB1047" s="35"/>
      <c r="CC1047" s="35"/>
      <c r="CD1047" s="35"/>
      <c r="CE1047" s="35"/>
      <c r="CF1047" s="35"/>
      <c r="CG1047" s="35"/>
      <c r="CH1047" s="35"/>
      <c r="CI1047" s="35"/>
      <c r="CJ1047" s="35"/>
      <c r="CK1047" s="35"/>
      <c r="CL1047" s="35"/>
      <c r="CM1047" s="35"/>
      <c r="CN1047" s="35"/>
      <c r="CO1047" s="35"/>
      <c r="CP1047" s="35"/>
      <c r="CQ1047" s="35"/>
      <c r="CR1047" s="35"/>
      <c r="CS1047" s="35"/>
      <c r="CT1047" s="35"/>
      <c r="CU1047" s="35"/>
      <c r="CV1047" s="35"/>
      <c r="CW1047" s="35"/>
      <c r="CX1047" s="35"/>
      <c r="CY1047" s="35"/>
      <c r="CZ1047" s="35"/>
      <c r="DA1047" s="35"/>
      <c r="DB1047" s="35"/>
      <c r="DC1047" s="35"/>
      <c r="DD1047" s="35"/>
      <c r="DE1047" s="35"/>
      <c r="DF1047" s="35"/>
      <c r="DG1047" s="35"/>
      <c r="DH1047" s="35"/>
      <c r="DI1047" s="35"/>
      <c r="DJ1047" s="35"/>
      <c r="DK1047" s="35"/>
      <c r="DL1047" s="35"/>
      <c r="DM1047" s="35"/>
      <c r="DN1047" s="35"/>
      <c r="DO1047" s="35"/>
      <c r="DP1047" s="35"/>
      <c r="DQ1047" s="35"/>
      <c r="DR1047" s="35"/>
      <c r="DS1047" s="35"/>
      <c r="DT1047" s="35"/>
      <c r="DU1047" s="35"/>
      <c r="DV1047" s="35"/>
      <c r="DW1047" s="35"/>
      <c r="DX1047" s="35"/>
      <c r="DY1047" s="35"/>
      <c r="DZ1047" s="35"/>
      <c r="EA1047" s="35"/>
      <c r="EB1047" s="35"/>
      <c r="EC1047" s="35"/>
      <c r="ED1047" s="35"/>
      <c r="EE1047" s="35"/>
      <c r="EF1047" s="35"/>
      <c r="EG1047" s="35"/>
      <c r="EH1047" s="35"/>
      <c r="EI1047" s="35"/>
      <c r="EJ1047" s="35"/>
      <c r="EK1047" s="35"/>
      <c r="EL1047" s="35"/>
      <c r="ET1047" s="20" t="s">
        <v>1446</v>
      </c>
      <c r="EU1047" s="20" t="s">
        <v>1444</v>
      </c>
    </row>
    <row r="1048" spans="1:151" ht="12" hidden="1" customHeight="1">
      <c r="A1048" s="35"/>
      <c r="B1048" s="47"/>
      <c r="C1048" s="35"/>
      <c r="D1048" s="47"/>
      <c r="E1048" s="47"/>
      <c r="F1048" s="47"/>
      <c r="G1048" s="47"/>
      <c r="H1048" s="47"/>
      <c r="I1048" s="47"/>
      <c r="J1048" s="47"/>
      <c r="K1048" s="47"/>
      <c r="L1048" s="47"/>
      <c r="M1048" s="35"/>
      <c r="N1048" s="35"/>
      <c r="O1048" s="35"/>
      <c r="P1048" s="35"/>
      <c r="Q1048" s="35"/>
      <c r="R1048" s="35"/>
      <c r="S1048" s="35"/>
      <c r="T1048" s="35"/>
      <c r="U1048" s="35"/>
      <c r="V1048" s="35"/>
      <c r="W1048" s="35"/>
      <c r="X1048" s="35"/>
      <c r="Y1048" s="35"/>
      <c r="Z1048" s="35"/>
      <c r="AA1048" s="35"/>
      <c r="AB1048" s="35"/>
      <c r="AC1048" s="35"/>
      <c r="AD1048" s="35"/>
      <c r="AE1048" s="35"/>
      <c r="AF1048" s="35"/>
      <c r="AG1048" s="35"/>
      <c r="AH1048" s="35"/>
      <c r="AI1048" s="35"/>
      <c r="AJ1048" s="35"/>
      <c r="AK1048" s="35"/>
      <c r="AL1048" s="35"/>
      <c r="AM1048" s="35"/>
      <c r="AN1048" s="35"/>
      <c r="AO1048" s="35"/>
      <c r="AP1048" s="35"/>
      <c r="AQ1048" s="35"/>
      <c r="AR1048" s="35"/>
      <c r="AS1048" s="35"/>
      <c r="AT1048" s="35"/>
      <c r="AU1048" s="35"/>
      <c r="AV1048" s="35"/>
      <c r="AW1048" s="35"/>
      <c r="AX1048" s="35"/>
      <c r="AY1048" s="35"/>
      <c r="AZ1048" s="35"/>
      <c r="BA1048" s="35"/>
      <c r="BB1048" s="35"/>
      <c r="BC1048" s="35"/>
      <c r="BD1048" s="35"/>
      <c r="BE1048" s="35"/>
      <c r="BF1048" s="35"/>
      <c r="BG1048" s="35"/>
      <c r="BH1048" s="35"/>
      <c r="BI1048" s="133"/>
      <c r="BJ1048" s="133"/>
      <c r="BK1048" s="35"/>
      <c r="BL1048" s="266"/>
      <c r="BM1048" s="35"/>
      <c r="BN1048" s="35"/>
      <c r="BO1048" s="35"/>
      <c r="BP1048" s="35"/>
      <c r="BQ1048" s="35"/>
      <c r="BR1048" s="35"/>
      <c r="BS1048" s="35"/>
      <c r="BT1048" s="35"/>
      <c r="BU1048" s="35"/>
      <c r="BV1048" s="35"/>
      <c r="BW1048" s="35"/>
      <c r="BX1048" s="35"/>
      <c r="BY1048" s="35"/>
      <c r="BZ1048" s="287"/>
      <c r="CA1048" s="35"/>
      <c r="CB1048" s="35"/>
      <c r="CC1048" s="35"/>
      <c r="CD1048" s="35"/>
      <c r="CE1048" s="35"/>
      <c r="CF1048" s="35"/>
      <c r="CG1048" s="35"/>
      <c r="CH1048" s="35"/>
      <c r="CI1048" s="35"/>
      <c r="CJ1048" s="35"/>
      <c r="CK1048" s="35"/>
      <c r="CL1048" s="35"/>
      <c r="CM1048" s="35"/>
      <c r="CN1048" s="35"/>
      <c r="CO1048" s="35"/>
      <c r="CP1048" s="35"/>
      <c r="CQ1048" s="35"/>
      <c r="CR1048" s="35"/>
      <c r="CS1048" s="35"/>
      <c r="CT1048" s="35"/>
      <c r="CU1048" s="35"/>
      <c r="CV1048" s="35"/>
      <c r="CW1048" s="35"/>
      <c r="CX1048" s="35"/>
      <c r="CY1048" s="35"/>
      <c r="CZ1048" s="35"/>
      <c r="DA1048" s="35"/>
      <c r="DB1048" s="35"/>
      <c r="DC1048" s="35"/>
      <c r="DD1048" s="35"/>
      <c r="DE1048" s="35"/>
      <c r="DF1048" s="35"/>
      <c r="DG1048" s="35"/>
      <c r="DH1048" s="35"/>
      <c r="DI1048" s="35"/>
      <c r="DJ1048" s="35"/>
      <c r="DK1048" s="35"/>
      <c r="DL1048" s="35"/>
      <c r="DM1048" s="35"/>
      <c r="DN1048" s="35"/>
      <c r="DO1048" s="35"/>
      <c r="DP1048" s="35"/>
      <c r="DQ1048" s="35"/>
      <c r="DR1048" s="35"/>
      <c r="DS1048" s="35"/>
      <c r="DT1048" s="35"/>
      <c r="DU1048" s="35"/>
      <c r="DV1048" s="35"/>
      <c r="DW1048" s="35"/>
      <c r="DX1048" s="35"/>
      <c r="DY1048" s="35"/>
      <c r="DZ1048" s="35"/>
      <c r="EA1048" s="35"/>
      <c r="EB1048" s="35"/>
      <c r="EC1048" s="35"/>
      <c r="ED1048" s="35"/>
      <c r="EE1048" s="35"/>
      <c r="EF1048" s="35"/>
      <c r="EG1048" s="35"/>
      <c r="EH1048" s="35"/>
      <c r="EI1048" s="35"/>
      <c r="EJ1048" s="35"/>
      <c r="EK1048" s="35"/>
      <c r="EL1048" s="35"/>
      <c r="ET1048" s="20" t="s">
        <v>1447</v>
      </c>
      <c r="EU1048" s="20" t="s">
        <v>1445</v>
      </c>
    </row>
    <row r="1049" spans="1:151" ht="12" hidden="1" customHeight="1">
      <c r="A1049" s="35"/>
      <c r="B1049" s="47"/>
      <c r="C1049" s="35"/>
      <c r="D1049" s="47"/>
      <c r="E1049" s="47"/>
      <c r="F1049" s="47"/>
      <c r="G1049" s="47"/>
      <c r="H1049" s="47"/>
      <c r="I1049" s="47"/>
      <c r="J1049" s="47"/>
      <c r="K1049" s="47"/>
      <c r="L1049" s="47"/>
      <c r="M1049" s="35"/>
      <c r="N1049" s="35"/>
      <c r="O1049" s="35"/>
      <c r="P1049" s="35"/>
      <c r="Q1049" s="35"/>
      <c r="R1049" s="35"/>
      <c r="S1049" s="35"/>
      <c r="T1049" s="35"/>
      <c r="U1049" s="35"/>
      <c r="V1049" s="35"/>
      <c r="W1049" s="35"/>
      <c r="X1049" s="35"/>
      <c r="Y1049" s="35"/>
      <c r="Z1049" s="35"/>
      <c r="AA1049" s="35"/>
      <c r="AB1049" s="35"/>
      <c r="AC1049" s="35"/>
      <c r="AD1049" s="35"/>
      <c r="AE1049" s="35"/>
      <c r="AF1049" s="35"/>
      <c r="AG1049" s="35"/>
      <c r="AH1049" s="35"/>
      <c r="AI1049" s="35"/>
      <c r="AJ1049" s="35"/>
      <c r="AK1049" s="35"/>
      <c r="AL1049" s="35"/>
      <c r="AM1049" s="35"/>
      <c r="AN1049" s="35"/>
      <c r="AO1049" s="35"/>
      <c r="AP1049" s="35"/>
      <c r="AQ1049" s="35"/>
      <c r="AR1049" s="35"/>
      <c r="AS1049" s="35"/>
      <c r="AT1049" s="35"/>
      <c r="AU1049" s="35"/>
      <c r="AV1049" s="35"/>
      <c r="AW1049" s="35"/>
      <c r="AX1049" s="35"/>
      <c r="AY1049" s="35"/>
      <c r="AZ1049" s="35"/>
      <c r="BA1049" s="35"/>
      <c r="BB1049" s="35"/>
      <c r="BC1049" s="35"/>
      <c r="BD1049" s="35"/>
      <c r="BE1049" s="35"/>
      <c r="BF1049" s="35"/>
      <c r="BG1049" s="35"/>
      <c r="BH1049" s="35"/>
      <c r="BI1049" s="133"/>
      <c r="BJ1049" s="133"/>
      <c r="BK1049" s="35"/>
      <c r="BL1049" s="266"/>
      <c r="BM1049" s="35"/>
      <c r="BN1049" s="35"/>
      <c r="BO1049" s="35"/>
      <c r="BP1049" s="35"/>
      <c r="BQ1049" s="35"/>
      <c r="BR1049" s="35"/>
      <c r="BS1049" s="35"/>
      <c r="BT1049" s="35"/>
      <c r="BU1049" s="35"/>
      <c r="BV1049" s="35"/>
      <c r="BW1049" s="35"/>
      <c r="BX1049" s="35"/>
      <c r="BY1049" s="35"/>
      <c r="BZ1049" s="287"/>
      <c r="CA1049" s="35"/>
      <c r="CB1049" s="35"/>
      <c r="CC1049" s="35"/>
      <c r="CD1049" s="35"/>
      <c r="CE1049" s="35"/>
      <c r="CF1049" s="35"/>
      <c r="CG1049" s="35"/>
      <c r="CH1049" s="35"/>
      <c r="CI1049" s="35"/>
      <c r="CJ1049" s="35"/>
      <c r="CK1049" s="35"/>
      <c r="CL1049" s="35"/>
      <c r="CM1049" s="35"/>
      <c r="CN1049" s="35"/>
      <c r="CO1049" s="35"/>
      <c r="CP1049" s="35"/>
      <c r="CQ1049" s="35"/>
      <c r="CR1049" s="35"/>
      <c r="CS1049" s="35"/>
      <c r="CT1049" s="35"/>
      <c r="CU1049" s="35"/>
      <c r="CV1049" s="35"/>
      <c r="CW1049" s="35"/>
      <c r="CX1049" s="35"/>
      <c r="CY1049" s="35"/>
      <c r="CZ1049" s="35"/>
      <c r="DA1049" s="35"/>
      <c r="DB1049" s="35"/>
      <c r="DC1049" s="35"/>
      <c r="DD1049" s="35"/>
      <c r="DE1049" s="35"/>
      <c r="DF1049" s="35"/>
      <c r="DG1049" s="35"/>
      <c r="DH1049" s="35"/>
      <c r="DI1049" s="35"/>
      <c r="DJ1049" s="35"/>
      <c r="DK1049" s="35"/>
      <c r="DL1049" s="35"/>
      <c r="DM1049" s="35"/>
      <c r="DN1049" s="35"/>
      <c r="DO1049" s="35"/>
      <c r="DP1049" s="35"/>
      <c r="DQ1049" s="35"/>
      <c r="DR1049" s="35"/>
      <c r="DS1049" s="35"/>
      <c r="DT1049" s="35"/>
      <c r="DU1049" s="35"/>
      <c r="DV1049" s="35"/>
      <c r="DW1049" s="35"/>
      <c r="DX1049" s="35"/>
      <c r="DY1049" s="35"/>
      <c r="DZ1049" s="35"/>
      <c r="EA1049" s="35"/>
      <c r="EB1049" s="35"/>
      <c r="EC1049" s="35"/>
      <c r="ED1049" s="35"/>
      <c r="EE1049" s="35"/>
      <c r="EF1049" s="35"/>
      <c r="EG1049" s="35"/>
      <c r="EH1049" s="35"/>
      <c r="EI1049" s="35"/>
      <c r="EJ1049" s="35"/>
      <c r="EK1049" s="35"/>
      <c r="EL1049" s="35"/>
      <c r="ET1049" s="20" t="s">
        <v>1448</v>
      </c>
      <c r="EU1049" s="20" t="s">
        <v>1446</v>
      </c>
    </row>
    <row r="1050" spans="1:151" ht="12" hidden="1" customHeight="1">
      <c r="A1050" s="35"/>
      <c r="B1050" s="47"/>
      <c r="C1050" s="35"/>
      <c r="D1050" s="47"/>
      <c r="E1050" s="47"/>
      <c r="F1050" s="47"/>
      <c r="G1050" s="47"/>
      <c r="H1050" s="47"/>
      <c r="I1050" s="47"/>
      <c r="J1050" s="47"/>
      <c r="K1050" s="47"/>
      <c r="L1050" s="47"/>
      <c r="M1050" s="35"/>
      <c r="N1050" s="35"/>
      <c r="O1050" s="35"/>
      <c r="P1050" s="35"/>
      <c r="Q1050" s="35"/>
      <c r="R1050" s="35"/>
      <c r="S1050" s="35"/>
      <c r="T1050" s="35"/>
      <c r="U1050" s="35"/>
      <c r="V1050" s="35"/>
      <c r="W1050" s="35"/>
      <c r="X1050" s="35"/>
      <c r="Y1050" s="35"/>
      <c r="Z1050" s="35"/>
      <c r="AA1050" s="35"/>
      <c r="AB1050" s="35"/>
      <c r="AC1050" s="35"/>
      <c r="AD1050" s="35"/>
      <c r="AE1050" s="35"/>
      <c r="AF1050" s="35"/>
      <c r="AG1050" s="35"/>
      <c r="AH1050" s="35"/>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c r="BD1050" s="35"/>
      <c r="BE1050" s="35"/>
      <c r="BF1050" s="35"/>
      <c r="BG1050" s="35"/>
      <c r="BH1050" s="35"/>
      <c r="BI1050" s="133"/>
      <c r="BJ1050" s="133"/>
      <c r="BK1050" s="35"/>
      <c r="BL1050" s="266"/>
      <c r="BM1050" s="35"/>
      <c r="BN1050" s="35"/>
      <c r="BO1050" s="35"/>
      <c r="BP1050" s="35"/>
      <c r="BQ1050" s="35"/>
      <c r="BR1050" s="35"/>
      <c r="BS1050" s="35"/>
      <c r="BT1050" s="35"/>
      <c r="BU1050" s="35"/>
      <c r="BV1050" s="35"/>
      <c r="BW1050" s="35"/>
      <c r="BX1050" s="35"/>
      <c r="BY1050" s="35"/>
      <c r="BZ1050" s="287"/>
      <c r="CA1050" s="35"/>
      <c r="CB1050" s="35"/>
      <c r="CC1050" s="35"/>
      <c r="CD1050" s="35"/>
      <c r="CE1050" s="35"/>
      <c r="CF1050" s="35"/>
      <c r="CG1050" s="35"/>
      <c r="CH1050" s="35"/>
      <c r="CI1050" s="35"/>
      <c r="CJ1050" s="35"/>
      <c r="CK1050" s="35"/>
      <c r="CL1050" s="35"/>
      <c r="CM1050" s="35"/>
      <c r="CN1050" s="35"/>
      <c r="CO1050" s="35"/>
      <c r="CP1050" s="35"/>
      <c r="CQ1050" s="35"/>
      <c r="CR1050" s="35"/>
      <c r="CS1050" s="35"/>
      <c r="CT1050" s="35"/>
      <c r="CU1050" s="35"/>
      <c r="CV1050" s="35"/>
      <c r="CW1050" s="35"/>
      <c r="CX1050" s="35"/>
      <c r="CY1050" s="35"/>
      <c r="CZ1050" s="35"/>
      <c r="DA1050" s="35"/>
      <c r="DB1050" s="35"/>
      <c r="DC1050" s="35"/>
      <c r="DD1050" s="35"/>
      <c r="DE1050" s="35"/>
      <c r="DF1050" s="35"/>
      <c r="DG1050" s="35"/>
      <c r="DH1050" s="35"/>
      <c r="DI1050" s="35"/>
      <c r="DJ1050" s="35"/>
      <c r="DK1050" s="35"/>
      <c r="DL1050" s="35"/>
      <c r="DM1050" s="35"/>
      <c r="DN1050" s="35"/>
      <c r="DO1050" s="35"/>
      <c r="DP1050" s="35"/>
      <c r="DQ1050" s="35"/>
      <c r="DR1050" s="35"/>
      <c r="DS1050" s="35"/>
      <c r="DT1050" s="35"/>
      <c r="DU1050" s="35"/>
      <c r="DV1050" s="35"/>
      <c r="DW1050" s="35"/>
      <c r="DX1050" s="35"/>
      <c r="DY1050" s="35"/>
      <c r="DZ1050" s="35"/>
      <c r="EA1050" s="35"/>
      <c r="EB1050" s="35"/>
      <c r="EC1050" s="35"/>
      <c r="ED1050" s="35"/>
      <c r="EE1050" s="35"/>
      <c r="EF1050" s="35"/>
      <c r="EG1050" s="35"/>
      <c r="EH1050" s="35"/>
      <c r="EI1050" s="35"/>
      <c r="EJ1050" s="35"/>
      <c r="EK1050" s="35"/>
      <c r="EL1050" s="35"/>
      <c r="ET1050" s="20" t="s">
        <v>1449</v>
      </c>
      <c r="EU1050" s="20" t="s">
        <v>1447</v>
      </c>
    </row>
    <row r="1051" spans="1:151" ht="12" hidden="1" customHeight="1">
      <c r="A1051" s="35"/>
      <c r="B1051" s="47"/>
      <c r="C1051" s="35"/>
      <c r="D1051" s="47"/>
      <c r="E1051" s="47"/>
      <c r="F1051" s="47"/>
      <c r="G1051" s="47"/>
      <c r="H1051" s="47"/>
      <c r="I1051" s="47"/>
      <c r="J1051" s="47"/>
      <c r="K1051" s="47"/>
      <c r="L1051" s="47"/>
      <c r="M1051" s="35"/>
      <c r="N1051" s="35"/>
      <c r="O1051" s="35"/>
      <c r="P1051" s="35"/>
      <c r="Q1051" s="35"/>
      <c r="R1051" s="35"/>
      <c r="S1051" s="35"/>
      <c r="T1051" s="35"/>
      <c r="U1051" s="35"/>
      <c r="V1051" s="35"/>
      <c r="W1051" s="35"/>
      <c r="X1051" s="35"/>
      <c r="Y1051" s="35"/>
      <c r="Z1051" s="35"/>
      <c r="AA1051" s="35"/>
      <c r="AB1051" s="35"/>
      <c r="AC1051" s="35"/>
      <c r="AD1051" s="35"/>
      <c r="AE1051" s="35"/>
      <c r="AF1051" s="35"/>
      <c r="AG1051" s="35"/>
      <c r="AH1051" s="35"/>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c r="BD1051" s="35"/>
      <c r="BE1051" s="35"/>
      <c r="BF1051" s="35"/>
      <c r="BG1051" s="35"/>
      <c r="BH1051" s="35"/>
      <c r="BI1051" s="133"/>
      <c r="BJ1051" s="133"/>
      <c r="BK1051" s="35"/>
      <c r="BL1051" s="266"/>
      <c r="BM1051" s="35"/>
      <c r="BN1051" s="35"/>
      <c r="BO1051" s="35"/>
      <c r="BP1051" s="35"/>
      <c r="BQ1051" s="35"/>
      <c r="BR1051" s="35"/>
      <c r="BS1051" s="35"/>
      <c r="BT1051" s="35"/>
      <c r="BU1051" s="35"/>
      <c r="BV1051" s="35"/>
      <c r="BW1051" s="35"/>
      <c r="BX1051" s="35"/>
      <c r="BY1051" s="35"/>
      <c r="BZ1051" s="287"/>
      <c r="CA1051" s="35"/>
      <c r="CB1051" s="35"/>
      <c r="CC1051" s="35"/>
      <c r="CD1051" s="35"/>
      <c r="CE1051" s="35"/>
      <c r="CF1051" s="35"/>
      <c r="CG1051" s="35"/>
      <c r="CH1051" s="35"/>
      <c r="CI1051" s="35"/>
      <c r="CJ1051" s="35"/>
      <c r="CK1051" s="35"/>
      <c r="CL1051" s="35"/>
      <c r="CM1051" s="35"/>
      <c r="CN1051" s="35"/>
      <c r="CO1051" s="35"/>
      <c r="CP1051" s="35"/>
      <c r="CQ1051" s="35"/>
      <c r="CR1051" s="35"/>
      <c r="CS1051" s="35"/>
      <c r="CT1051" s="35"/>
      <c r="CU1051" s="35"/>
      <c r="CV1051" s="35"/>
      <c r="CW1051" s="35"/>
      <c r="CX1051" s="35"/>
      <c r="CY1051" s="35"/>
      <c r="CZ1051" s="35"/>
      <c r="DA1051" s="35"/>
      <c r="DB1051" s="35"/>
      <c r="DC1051" s="35"/>
      <c r="DD1051" s="35"/>
      <c r="DE1051" s="35"/>
      <c r="DF1051" s="35"/>
      <c r="DG1051" s="35"/>
      <c r="DH1051" s="35"/>
      <c r="DI1051" s="35"/>
      <c r="DJ1051" s="35"/>
      <c r="DK1051" s="35"/>
      <c r="DL1051" s="35"/>
      <c r="DM1051" s="35"/>
      <c r="DN1051" s="35"/>
      <c r="DO1051" s="35"/>
      <c r="DP1051" s="35"/>
      <c r="DQ1051" s="35"/>
      <c r="DR1051" s="35"/>
      <c r="DS1051" s="35"/>
      <c r="DT1051" s="35"/>
      <c r="DU1051" s="35"/>
      <c r="DV1051" s="35"/>
      <c r="DW1051" s="35"/>
      <c r="DX1051" s="35"/>
      <c r="DY1051" s="35"/>
      <c r="DZ1051" s="35"/>
      <c r="EA1051" s="35"/>
      <c r="EB1051" s="35"/>
      <c r="EC1051" s="35"/>
      <c r="ED1051" s="35"/>
      <c r="EE1051" s="35"/>
      <c r="EF1051" s="35"/>
      <c r="EG1051" s="35"/>
      <c r="EH1051" s="35"/>
      <c r="EI1051" s="35"/>
      <c r="EJ1051" s="35"/>
      <c r="EK1051" s="35"/>
      <c r="EL1051" s="35"/>
      <c r="ET1051" s="20" t="s">
        <v>1450</v>
      </c>
      <c r="EU1051" s="20" t="s">
        <v>1448</v>
      </c>
    </row>
    <row r="1052" spans="1:151" ht="12" hidden="1" customHeight="1">
      <c r="A1052" s="35"/>
      <c r="B1052" s="47"/>
      <c r="C1052" s="35"/>
      <c r="D1052" s="47"/>
      <c r="E1052" s="47"/>
      <c r="F1052" s="47"/>
      <c r="G1052" s="47"/>
      <c r="H1052" s="47"/>
      <c r="I1052" s="47"/>
      <c r="J1052" s="47"/>
      <c r="K1052" s="47"/>
      <c r="L1052" s="47"/>
      <c r="M1052" s="35"/>
      <c r="N1052" s="35"/>
      <c r="O1052" s="35"/>
      <c r="P1052" s="35"/>
      <c r="Q1052" s="35"/>
      <c r="R1052" s="35"/>
      <c r="S1052" s="35"/>
      <c r="T1052" s="35"/>
      <c r="U1052" s="35"/>
      <c r="V1052" s="35"/>
      <c r="W1052" s="35"/>
      <c r="X1052" s="35"/>
      <c r="Y1052" s="35"/>
      <c r="Z1052" s="35"/>
      <c r="AA1052" s="35"/>
      <c r="AB1052" s="35"/>
      <c r="AC1052" s="35"/>
      <c r="AD1052" s="35"/>
      <c r="AE1052" s="35"/>
      <c r="AF1052" s="35"/>
      <c r="AG1052" s="35"/>
      <c r="AH1052" s="35"/>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c r="BD1052" s="35"/>
      <c r="BE1052" s="35"/>
      <c r="BF1052" s="35"/>
      <c r="BG1052" s="35"/>
      <c r="BH1052" s="35"/>
      <c r="BI1052" s="133"/>
      <c r="BJ1052" s="133"/>
      <c r="BK1052" s="35"/>
      <c r="BL1052" s="266"/>
      <c r="BM1052" s="35"/>
      <c r="BN1052" s="35"/>
      <c r="BO1052" s="35"/>
      <c r="BP1052" s="35"/>
      <c r="BQ1052" s="35"/>
      <c r="BR1052" s="35"/>
      <c r="BS1052" s="35"/>
      <c r="BT1052" s="35"/>
      <c r="BU1052" s="35"/>
      <c r="BV1052" s="35"/>
      <c r="BW1052" s="35"/>
      <c r="BX1052" s="35"/>
      <c r="BY1052" s="35"/>
      <c r="BZ1052" s="287"/>
      <c r="CA1052" s="35"/>
      <c r="CB1052" s="35"/>
      <c r="CC1052" s="35"/>
      <c r="CD1052" s="35"/>
      <c r="CE1052" s="35"/>
      <c r="CF1052" s="35"/>
      <c r="CG1052" s="35"/>
      <c r="CH1052" s="35"/>
      <c r="CI1052" s="35"/>
      <c r="CJ1052" s="35"/>
      <c r="CK1052" s="35"/>
      <c r="CL1052" s="35"/>
      <c r="CM1052" s="35"/>
      <c r="CN1052" s="35"/>
      <c r="CO1052" s="35"/>
      <c r="CP1052" s="35"/>
      <c r="CQ1052" s="35"/>
      <c r="CR1052" s="35"/>
      <c r="CS1052" s="35"/>
      <c r="CT1052" s="35"/>
      <c r="CU1052" s="35"/>
      <c r="CV1052" s="35"/>
      <c r="CW1052" s="35"/>
      <c r="CX1052" s="35"/>
      <c r="CY1052" s="35"/>
      <c r="CZ1052" s="35"/>
      <c r="DA1052" s="35"/>
      <c r="DB1052" s="35"/>
      <c r="DC1052" s="35"/>
      <c r="DD1052" s="35"/>
      <c r="DE1052" s="35"/>
      <c r="DF1052" s="35"/>
      <c r="DG1052" s="35"/>
      <c r="DH1052" s="35"/>
      <c r="DI1052" s="35"/>
      <c r="DJ1052" s="35"/>
      <c r="DK1052" s="35"/>
      <c r="DL1052" s="35"/>
      <c r="DM1052" s="35"/>
      <c r="DN1052" s="35"/>
      <c r="DO1052" s="35"/>
      <c r="DP1052" s="35"/>
      <c r="DQ1052" s="35"/>
      <c r="DR1052" s="35"/>
      <c r="DS1052" s="35"/>
      <c r="DT1052" s="35"/>
      <c r="DU1052" s="35"/>
      <c r="DV1052" s="35"/>
      <c r="DW1052" s="35"/>
      <c r="DX1052" s="35"/>
      <c r="DY1052" s="35"/>
      <c r="DZ1052" s="35"/>
      <c r="EA1052" s="35"/>
      <c r="EB1052" s="35"/>
      <c r="EC1052" s="35"/>
      <c r="ED1052" s="35"/>
      <c r="EE1052" s="35"/>
      <c r="EF1052" s="35"/>
      <c r="EG1052" s="35"/>
      <c r="EH1052" s="35"/>
      <c r="EI1052" s="35"/>
      <c r="EJ1052" s="35"/>
      <c r="EK1052" s="35"/>
      <c r="EL1052" s="35"/>
      <c r="ET1052" s="20" t="s">
        <v>1451</v>
      </c>
      <c r="EU1052" s="20" t="s">
        <v>1449</v>
      </c>
    </row>
    <row r="1053" spans="1:151" ht="12" hidden="1" customHeight="1">
      <c r="A1053" s="35"/>
      <c r="B1053" s="47"/>
      <c r="C1053" s="35"/>
      <c r="D1053" s="47"/>
      <c r="E1053" s="47"/>
      <c r="F1053" s="47"/>
      <c r="G1053" s="47"/>
      <c r="H1053" s="47"/>
      <c r="I1053" s="47"/>
      <c r="J1053" s="47"/>
      <c r="K1053" s="47"/>
      <c r="L1053" s="47"/>
      <c r="M1053" s="35"/>
      <c r="N1053" s="35"/>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c r="BD1053" s="35"/>
      <c r="BE1053" s="35"/>
      <c r="BF1053" s="35"/>
      <c r="BG1053" s="35"/>
      <c r="BH1053" s="35"/>
      <c r="BI1053" s="133"/>
      <c r="BJ1053" s="133"/>
      <c r="BK1053" s="35"/>
      <c r="BL1053" s="266"/>
      <c r="BM1053" s="35"/>
      <c r="BN1053" s="35"/>
      <c r="BO1053" s="35"/>
      <c r="BP1053" s="35"/>
      <c r="BQ1053" s="35"/>
      <c r="BR1053" s="35"/>
      <c r="BS1053" s="35"/>
      <c r="BT1053" s="35"/>
      <c r="BU1053" s="35"/>
      <c r="BV1053" s="35"/>
      <c r="BW1053" s="35"/>
      <c r="BX1053" s="35"/>
      <c r="BY1053" s="35"/>
      <c r="BZ1053" s="287"/>
      <c r="CA1053" s="35"/>
      <c r="CB1053" s="35"/>
      <c r="CC1053" s="35"/>
      <c r="CD1053" s="35"/>
      <c r="CE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35"/>
      <c r="CZ1053" s="35"/>
      <c r="DA1053" s="35"/>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5"/>
      <c r="EK1053" s="35"/>
      <c r="EL1053" s="35"/>
      <c r="ET1053" s="20" t="s">
        <v>1452</v>
      </c>
      <c r="EU1053" s="20" t="s">
        <v>1450</v>
      </c>
    </row>
    <row r="1054" spans="1:151" ht="12" hidden="1" customHeight="1">
      <c r="A1054" s="35"/>
      <c r="B1054" s="47"/>
      <c r="C1054" s="35"/>
      <c r="D1054" s="47"/>
      <c r="E1054" s="47"/>
      <c r="F1054" s="47"/>
      <c r="G1054" s="47"/>
      <c r="H1054" s="47"/>
      <c r="I1054" s="47"/>
      <c r="J1054" s="47"/>
      <c r="K1054" s="47"/>
      <c r="L1054" s="47"/>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133"/>
      <c r="BJ1054" s="133"/>
      <c r="BK1054" s="35"/>
      <c r="BL1054" s="266"/>
      <c r="BM1054" s="35"/>
      <c r="BN1054" s="35"/>
      <c r="BO1054" s="35"/>
      <c r="BP1054" s="35"/>
      <c r="BQ1054" s="35"/>
      <c r="BR1054" s="35"/>
      <c r="BS1054" s="35"/>
      <c r="BT1054" s="35"/>
      <c r="BU1054" s="35"/>
      <c r="BV1054" s="35"/>
      <c r="BW1054" s="35"/>
      <c r="BX1054" s="35"/>
      <c r="BY1054" s="35"/>
      <c r="BZ1054" s="287"/>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c r="EK1054" s="35"/>
      <c r="EL1054" s="35"/>
      <c r="ET1054" s="20" t="s">
        <v>1453</v>
      </c>
      <c r="EU1054" s="20" t="s">
        <v>1451</v>
      </c>
    </row>
    <row r="1055" spans="1:151" ht="12" hidden="1" customHeight="1">
      <c r="A1055" s="35"/>
      <c r="B1055" s="47"/>
      <c r="C1055" s="35"/>
      <c r="D1055" s="47"/>
      <c r="E1055" s="47"/>
      <c r="F1055" s="47"/>
      <c r="G1055" s="47"/>
      <c r="H1055" s="47"/>
      <c r="I1055" s="47"/>
      <c r="J1055" s="47"/>
      <c r="K1055" s="47"/>
      <c r="L1055" s="47"/>
      <c r="M1055" s="35"/>
      <c r="N1055" s="35"/>
      <c r="O1055" s="35"/>
      <c r="P1055" s="35"/>
      <c r="Q1055" s="35"/>
      <c r="R1055" s="35"/>
      <c r="S1055" s="35"/>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c r="BD1055" s="35"/>
      <c r="BE1055" s="35"/>
      <c r="BF1055" s="35"/>
      <c r="BG1055" s="35"/>
      <c r="BH1055" s="35"/>
      <c r="BI1055" s="133"/>
      <c r="BJ1055" s="133"/>
      <c r="BK1055" s="35"/>
      <c r="BL1055" s="266"/>
      <c r="BM1055" s="35"/>
      <c r="BN1055" s="35"/>
      <c r="BO1055" s="35"/>
      <c r="BP1055" s="35"/>
      <c r="BQ1055" s="35"/>
      <c r="BR1055" s="35"/>
      <c r="BS1055" s="35"/>
      <c r="BT1055" s="35"/>
      <c r="BU1055" s="35"/>
      <c r="BV1055" s="35"/>
      <c r="BW1055" s="35"/>
      <c r="BX1055" s="35"/>
      <c r="BY1055" s="35"/>
      <c r="BZ1055" s="287"/>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T1055" s="20" t="s">
        <v>1454</v>
      </c>
      <c r="EU1055" s="20" t="s">
        <v>1452</v>
      </c>
    </row>
    <row r="1056" spans="1:151" ht="12" hidden="1" customHeight="1">
      <c r="A1056" s="35"/>
      <c r="B1056" s="47"/>
      <c r="C1056" s="35"/>
      <c r="D1056" s="47"/>
      <c r="E1056" s="47"/>
      <c r="F1056" s="47"/>
      <c r="G1056" s="47"/>
      <c r="H1056" s="47"/>
      <c r="I1056" s="47"/>
      <c r="J1056" s="47"/>
      <c r="K1056" s="47"/>
      <c r="L1056" s="47"/>
      <c r="M1056" s="35"/>
      <c r="N1056" s="35"/>
      <c r="O1056" s="35"/>
      <c r="P1056" s="35"/>
      <c r="Q1056" s="35"/>
      <c r="R1056" s="35"/>
      <c r="S1056" s="35"/>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c r="BD1056" s="35"/>
      <c r="BE1056" s="35"/>
      <c r="BF1056" s="35"/>
      <c r="BG1056" s="35"/>
      <c r="BH1056" s="35"/>
      <c r="BI1056" s="133"/>
      <c r="BJ1056" s="133"/>
      <c r="BK1056" s="35"/>
      <c r="BL1056" s="266"/>
      <c r="BM1056" s="35"/>
      <c r="BN1056" s="35"/>
      <c r="BO1056" s="35"/>
      <c r="BP1056" s="35"/>
      <c r="BQ1056" s="35"/>
      <c r="BR1056" s="35"/>
      <c r="BS1056" s="35"/>
      <c r="BT1056" s="35"/>
      <c r="BU1056" s="35"/>
      <c r="BV1056" s="35"/>
      <c r="BW1056" s="35"/>
      <c r="BX1056" s="35"/>
      <c r="BY1056" s="35"/>
      <c r="BZ1056" s="287"/>
      <c r="CA1056" s="35"/>
      <c r="CB1056" s="35"/>
      <c r="CC1056" s="35"/>
      <c r="CD1056" s="35"/>
      <c r="CE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35"/>
      <c r="CZ1056" s="35"/>
      <c r="DA1056" s="35"/>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5"/>
      <c r="EK1056" s="35"/>
      <c r="EL1056" s="35"/>
      <c r="ET1056" s="20" t="s">
        <v>1455</v>
      </c>
      <c r="EU1056" s="20" t="s">
        <v>1453</v>
      </c>
    </row>
    <row r="1057" spans="1:151" ht="12" hidden="1" customHeight="1">
      <c r="A1057" s="35"/>
      <c r="B1057" s="47"/>
      <c r="C1057" s="35"/>
      <c r="D1057" s="47"/>
      <c r="E1057" s="47"/>
      <c r="F1057" s="47"/>
      <c r="G1057" s="47"/>
      <c r="H1057" s="47"/>
      <c r="I1057" s="47"/>
      <c r="J1057" s="47"/>
      <c r="K1057" s="47"/>
      <c r="L1057" s="47"/>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c r="BE1057" s="35"/>
      <c r="BF1057" s="35"/>
      <c r="BG1057" s="35"/>
      <c r="BH1057" s="35"/>
      <c r="BI1057" s="133"/>
      <c r="BJ1057" s="133"/>
      <c r="BK1057" s="35"/>
      <c r="BL1057" s="266"/>
      <c r="BM1057" s="35"/>
      <c r="BN1057" s="35"/>
      <c r="BO1057" s="35"/>
      <c r="BP1057" s="35"/>
      <c r="BQ1057" s="35"/>
      <c r="BR1057" s="35"/>
      <c r="BS1057" s="35"/>
      <c r="BT1057" s="35"/>
      <c r="BU1057" s="35"/>
      <c r="BV1057" s="35"/>
      <c r="BW1057" s="35"/>
      <c r="BX1057" s="35"/>
      <c r="BY1057" s="35"/>
      <c r="BZ1057" s="287"/>
      <c r="CA1057" s="35"/>
      <c r="CB1057" s="35"/>
      <c r="CC1057" s="35"/>
      <c r="CD1057" s="35"/>
      <c r="CE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5"/>
      <c r="EK1057" s="35"/>
      <c r="EL1057" s="35"/>
      <c r="ET1057" s="20" t="s">
        <v>1456</v>
      </c>
      <c r="EU1057" s="20" t="s">
        <v>1454</v>
      </c>
    </row>
    <row r="1058" spans="1:151" ht="12" hidden="1" customHeight="1">
      <c r="A1058" s="35"/>
      <c r="B1058" s="47"/>
      <c r="C1058" s="35"/>
      <c r="D1058" s="47"/>
      <c r="E1058" s="47"/>
      <c r="F1058" s="47"/>
      <c r="G1058" s="47"/>
      <c r="H1058" s="47"/>
      <c r="I1058" s="47"/>
      <c r="J1058" s="47"/>
      <c r="K1058" s="47"/>
      <c r="L1058" s="47"/>
      <c r="M1058" s="35"/>
      <c r="N1058" s="3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c r="BE1058" s="35"/>
      <c r="BF1058" s="35"/>
      <c r="BG1058" s="35"/>
      <c r="BH1058" s="35"/>
      <c r="BI1058" s="133"/>
      <c r="BJ1058" s="133"/>
      <c r="BK1058" s="35"/>
      <c r="BL1058" s="266"/>
      <c r="BM1058" s="35"/>
      <c r="BN1058" s="35"/>
      <c r="BO1058" s="35"/>
      <c r="BP1058" s="35"/>
      <c r="BQ1058" s="35"/>
      <c r="BR1058" s="35"/>
      <c r="BS1058" s="35"/>
      <c r="BT1058" s="35"/>
      <c r="BU1058" s="35"/>
      <c r="BV1058" s="35"/>
      <c r="BW1058" s="35"/>
      <c r="BX1058" s="35"/>
      <c r="BY1058" s="35"/>
      <c r="BZ1058" s="287"/>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5"/>
      <c r="EK1058" s="35"/>
      <c r="EL1058" s="35"/>
      <c r="ET1058" s="20" t="s">
        <v>1457</v>
      </c>
      <c r="EU1058" s="20" t="s">
        <v>1455</v>
      </c>
    </row>
    <row r="1059" spans="1:151" ht="12" hidden="1" customHeight="1">
      <c r="A1059" s="35"/>
      <c r="B1059" s="47"/>
      <c r="C1059" s="35"/>
      <c r="D1059" s="47"/>
      <c r="E1059" s="47"/>
      <c r="F1059" s="47"/>
      <c r="G1059" s="47"/>
      <c r="H1059" s="47"/>
      <c r="I1059" s="47"/>
      <c r="J1059" s="47"/>
      <c r="K1059" s="47"/>
      <c r="L1059" s="47"/>
      <c r="M1059" s="35"/>
      <c r="N1059" s="3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c r="BF1059" s="35"/>
      <c r="BG1059" s="35"/>
      <c r="BH1059" s="35"/>
      <c r="BI1059" s="133"/>
      <c r="BJ1059" s="133"/>
      <c r="BK1059" s="35"/>
      <c r="BL1059" s="266"/>
      <c r="BM1059" s="35"/>
      <c r="BN1059" s="35"/>
      <c r="BO1059" s="35"/>
      <c r="BP1059" s="35"/>
      <c r="BQ1059" s="35"/>
      <c r="BR1059" s="35"/>
      <c r="BS1059" s="35"/>
      <c r="BT1059" s="35"/>
      <c r="BU1059" s="35"/>
      <c r="BV1059" s="35"/>
      <c r="BW1059" s="35"/>
      <c r="BX1059" s="35"/>
      <c r="BY1059" s="35"/>
      <c r="BZ1059" s="287"/>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T1059" s="20" t="s">
        <v>1458</v>
      </c>
      <c r="EU1059" s="20" t="s">
        <v>1456</v>
      </c>
    </row>
    <row r="1060" spans="1:151" ht="12" hidden="1" customHeight="1">
      <c r="A1060" s="35"/>
      <c r="B1060" s="47"/>
      <c r="C1060" s="35"/>
      <c r="D1060" s="47"/>
      <c r="E1060" s="47"/>
      <c r="F1060" s="47"/>
      <c r="G1060" s="47"/>
      <c r="H1060" s="47"/>
      <c r="I1060" s="47"/>
      <c r="J1060" s="47"/>
      <c r="K1060" s="47"/>
      <c r="L1060" s="47"/>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133"/>
      <c r="BJ1060" s="133"/>
      <c r="BK1060" s="35"/>
      <c r="BL1060" s="266"/>
      <c r="BM1060" s="35"/>
      <c r="BN1060" s="35"/>
      <c r="BO1060" s="35"/>
      <c r="BP1060" s="35"/>
      <c r="BQ1060" s="35"/>
      <c r="BR1060" s="35"/>
      <c r="BS1060" s="35"/>
      <c r="BT1060" s="35"/>
      <c r="BU1060" s="35"/>
      <c r="BV1060" s="35"/>
      <c r="BW1060" s="35"/>
      <c r="BX1060" s="35"/>
      <c r="BY1060" s="35"/>
      <c r="BZ1060" s="287"/>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T1060" s="20" t="s">
        <v>1459</v>
      </c>
      <c r="EU1060" s="20" t="s">
        <v>1457</v>
      </c>
    </row>
    <row r="1061" spans="1:151" ht="12" hidden="1" customHeight="1">
      <c r="A1061" s="35"/>
      <c r="B1061" s="47"/>
      <c r="C1061" s="35"/>
      <c r="D1061" s="47"/>
      <c r="E1061" s="47"/>
      <c r="F1061" s="47"/>
      <c r="G1061" s="47"/>
      <c r="H1061" s="47"/>
      <c r="I1061" s="47"/>
      <c r="J1061" s="47"/>
      <c r="K1061" s="47"/>
      <c r="L1061" s="47"/>
      <c r="M1061" s="35"/>
      <c r="N1061" s="35"/>
      <c r="O1061" s="35"/>
      <c r="P1061" s="35"/>
      <c r="Q1061" s="35"/>
      <c r="R1061" s="35"/>
      <c r="S1061" s="35"/>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133"/>
      <c r="BJ1061" s="133"/>
      <c r="BK1061" s="35"/>
      <c r="BL1061" s="266"/>
      <c r="BM1061" s="35"/>
      <c r="BN1061" s="35"/>
      <c r="BO1061" s="35"/>
      <c r="BP1061" s="35"/>
      <c r="BQ1061" s="35"/>
      <c r="BR1061" s="35"/>
      <c r="BS1061" s="35"/>
      <c r="BT1061" s="35"/>
      <c r="BU1061" s="35"/>
      <c r="BV1061" s="35"/>
      <c r="BW1061" s="35"/>
      <c r="BX1061" s="35"/>
      <c r="BY1061" s="35"/>
      <c r="BZ1061" s="287"/>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T1061" s="20" t="s">
        <v>1460</v>
      </c>
      <c r="EU1061" s="20" t="s">
        <v>1458</v>
      </c>
    </row>
    <row r="1062" spans="1:151" ht="12" hidden="1" customHeight="1">
      <c r="A1062" s="35"/>
      <c r="B1062" s="47"/>
      <c r="C1062" s="35"/>
      <c r="D1062" s="47"/>
      <c r="E1062" s="47"/>
      <c r="F1062" s="47"/>
      <c r="G1062" s="47"/>
      <c r="H1062" s="47"/>
      <c r="I1062" s="47"/>
      <c r="J1062" s="47"/>
      <c r="K1062" s="47"/>
      <c r="L1062" s="47"/>
      <c r="M1062" s="35"/>
      <c r="N1062" s="3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c r="BE1062" s="35"/>
      <c r="BF1062" s="35"/>
      <c r="BG1062" s="35"/>
      <c r="BH1062" s="35"/>
      <c r="BI1062" s="133"/>
      <c r="BJ1062" s="133"/>
      <c r="BK1062" s="35"/>
      <c r="BL1062" s="266"/>
      <c r="BM1062" s="35"/>
      <c r="BN1062" s="35"/>
      <c r="BO1062" s="35"/>
      <c r="BP1062" s="35"/>
      <c r="BQ1062" s="35"/>
      <c r="BR1062" s="35"/>
      <c r="BS1062" s="35"/>
      <c r="BT1062" s="35"/>
      <c r="BU1062" s="35"/>
      <c r="BV1062" s="35"/>
      <c r="BW1062" s="35"/>
      <c r="BX1062" s="35"/>
      <c r="BY1062" s="35"/>
      <c r="BZ1062" s="287"/>
      <c r="CA1062" s="35"/>
      <c r="CB1062" s="35"/>
      <c r="CC1062" s="35"/>
      <c r="CD1062" s="35"/>
      <c r="CE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T1062" s="20" t="s">
        <v>586</v>
      </c>
      <c r="EU1062" s="20" t="s">
        <v>1459</v>
      </c>
    </row>
    <row r="1063" spans="1:151" ht="12" hidden="1" customHeight="1">
      <c r="A1063" s="35"/>
      <c r="B1063" s="47"/>
      <c r="C1063" s="35"/>
      <c r="D1063" s="47"/>
      <c r="E1063" s="47"/>
      <c r="F1063" s="47"/>
      <c r="G1063" s="47"/>
      <c r="H1063" s="47"/>
      <c r="I1063" s="47"/>
      <c r="J1063" s="47"/>
      <c r="K1063" s="47"/>
      <c r="L1063" s="47"/>
      <c r="M1063" s="35"/>
      <c r="N1063" s="3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133"/>
      <c r="BJ1063" s="133"/>
      <c r="BK1063" s="35"/>
      <c r="BL1063" s="266"/>
      <c r="BM1063" s="35"/>
      <c r="BN1063" s="35"/>
      <c r="BO1063" s="35"/>
      <c r="BP1063" s="35"/>
      <c r="BQ1063" s="35"/>
      <c r="BR1063" s="35"/>
      <c r="BS1063" s="35"/>
      <c r="BT1063" s="35"/>
      <c r="BU1063" s="35"/>
      <c r="BV1063" s="35"/>
      <c r="BW1063" s="35"/>
      <c r="BX1063" s="35"/>
      <c r="BY1063" s="35"/>
      <c r="BZ1063" s="287"/>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T1063" s="20" t="s">
        <v>1461</v>
      </c>
      <c r="EU1063" s="20" t="s">
        <v>1460</v>
      </c>
    </row>
    <row r="1064" spans="1:151" ht="12" hidden="1" customHeight="1">
      <c r="A1064" s="35"/>
      <c r="B1064" s="47"/>
      <c r="C1064" s="35"/>
      <c r="D1064" s="47"/>
      <c r="E1064" s="47"/>
      <c r="F1064" s="47"/>
      <c r="G1064" s="47"/>
      <c r="H1064" s="47"/>
      <c r="I1064" s="47"/>
      <c r="J1064" s="47"/>
      <c r="K1064" s="47"/>
      <c r="L1064" s="47"/>
      <c r="M1064" s="35"/>
      <c r="N1064" s="35"/>
      <c r="O1064" s="35"/>
      <c r="P1064" s="35"/>
      <c r="Q1064" s="35"/>
      <c r="R1064" s="35"/>
      <c r="S1064" s="35"/>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c r="BE1064" s="35"/>
      <c r="BF1064" s="35"/>
      <c r="BG1064" s="35"/>
      <c r="BH1064" s="35"/>
      <c r="BI1064" s="133"/>
      <c r="BJ1064" s="133"/>
      <c r="BK1064" s="35"/>
      <c r="BL1064" s="266"/>
      <c r="BM1064" s="35"/>
      <c r="BN1064" s="35"/>
      <c r="BO1064" s="35"/>
      <c r="BP1064" s="35"/>
      <c r="BQ1064" s="35"/>
      <c r="BR1064" s="35"/>
      <c r="BS1064" s="35"/>
      <c r="BT1064" s="35"/>
      <c r="BU1064" s="35"/>
      <c r="BV1064" s="35"/>
      <c r="BW1064" s="35"/>
      <c r="BX1064" s="35"/>
      <c r="BY1064" s="35"/>
      <c r="BZ1064" s="287"/>
      <c r="CA1064" s="35"/>
      <c r="CB1064" s="35"/>
      <c r="CC1064" s="35"/>
      <c r="CD1064" s="35"/>
      <c r="CE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T1064" s="20" t="s">
        <v>1462</v>
      </c>
      <c r="EU1064" s="20" t="s">
        <v>586</v>
      </c>
    </row>
    <row r="1065" spans="1:151" ht="12" hidden="1" customHeight="1">
      <c r="A1065" s="35"/>
      <c r="B1065" s="47"/>
      <c r="C1065" s="35"/>
      <c r="D1065" s="47"/>
      <c r="E1065" s="47"/>
      <c r="F1065" s="47"/>
      <c r="G1065" s="47"/>
      <c r="H1065" s="47"/>
      <c r="I1065" s="47"/>
      <c r="J1065" s="47"/>
      <c r="K1065" s="47"/>
      <c r="L1065" s="47"/>
      <c r="M1065" s="35"/>
      <c r="N1065" s="35"/>
      <c r="O1065" s="35"/>
      <c r="P1065" s="35"/>
      <c r="Q1065" s="35"/>
      <c r="R1065" s="35"/>
      <c r="S1065" s="35"/>
      <c r="T1065" s="35"/>
      <c r="U1065" s="35"/>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c r="BD1065" s="35"/>
      <c r="BE1065" s="35"/>
      <c r="BF1065" s="35"/>
      <c r="BG1065" s="35"/>
      <c r="BH1065" s="35"/>
      <c r="BI1065" s="133"/>
      <c r="BJ1065" s="133"/>
      <c r="BK1065" s="35"/>
      <c r="BL1065" s="266"/>
      <c r="BM1065" s="35"/>
      <c r="BN1065" s="35"/>
      <c r="BO1065" s="35"/>
      <c r="BP1065" s="35"/>
      <c r="BQ1065" s="35"/>
      <c r="BR1065" s="35"/>
      <c r="BS1065" s="35"/>
      <c r="BT1065" s="35"/>
      <c r="BU1065" s="35"/>
      <c r="BV1065" s="35"/>
      <c r="BW1065" s="35"/>
      <c r="BX1065" s="35"/>
      <c r="BY1065" s="35"/>
      <c r="BZ1065" s="287"/>
      <c r="CA1065" s="35"/>
      <c r="CB1065" s="35"/>
      <c r="CC1065" s="35"/>
      <c r="CD1065" s="35"/>
      <c r="CE1065" s="35"/>
      <c r="CF1065" s="35"/>
      <c r="CG1065" s="35"/>
      <c r="CH1065" s="35"/>
      <c r="CI1065" s="35"/>
      <c r="CJ1065" s="35"/>
      <c r="CK1065" s="35"/>
      <c r="CL1065" s="35"/>
      <c r="CM1065" s="35"/>
      <c r="CN1065" s="35"/>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5"/>
      <c r="EJ1065" s="35"/>
      <c r="EK1065" s="35"/>
      <c r="EL1065" s="35"/>
      <c r="ET1065" s="20" t="s">
        <v>1463</v>
      </c>
      <c r="EU1065" s="20" t="s">
        <v>1461</v>
      </c>
    </row>
    <row r="1066" spans="1:151" ht="12" hidden="1" customHeight="1">
      <c r="A1066" s="35"/>
      <c r="B1066" s="47"/>
      <c r="C1066" s="35"/>
      <c r="D1066" s="47"/>
      <c r="E1066" s="47"/>
      <c r="F1066" s="47"/>
      <c r="G1066" s="47"/>
      <c r="H1066" s="47"/>
      <c r="I1066" s="47"/>
      <c r="J1066" s="47"/>
      <c r="K1066" s="47"/>
      <c r="L1066" s="47"/>
      <c r="M1066" s="35"/>
      <c r="N1066" s="35"/>
      <c r="O1066" s="35"/>
      <c r="P1066" s="35"/>
      <c r="Q1066" s="35"/>
      <c r="R1066" s="35"/>
      <c r="S1066" s="35"/>
      <c r="T1066" s="35"/>
      <c r="U1066" s="35"/>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133"/>
      <c r="BJ1066" s="133"/>
      <c r="BK1066" s="35"/>
      <c r="BL1066" s="266"/>
      <c r="BM1066" s="35"/>
      <c r="BN1066" s="35"/>
      <c r="BO1066" s="35"/>
      <c r="BP1066" s="35"/>
      <c r="BQ1066" s="35"/>
      <c r="BR1066" s="35"/>
      <c r="BS1066" s="35"/>
      <c r="BT1066" s="35"/>
      <c r="BU1066" s="35"/>
      <c r="BV1066" s="35"/>
      <c r="BW1066" s="35"/>
      <c r="BX1066" s="35"/>
      <c r="BY1066" s="35"/>
      <c r="BZ1066" s="287"/>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T1066" s="20" t="s">
        <v>1464</v>
      </c>
      <c r="EU1066" s="20" t="s">
        <v>1462</v>
      </c>
    </row>
    <row r="1067" spans="1:151" ht="12" hidden="1" customHeight="1">
      <c r="A1067" s="35"/>
      <c r="B1067" s="47"/>
      <c r="C1067" s="35"/>
      <c r="D1067" s="47"/>
      <c r="E1067" s="47"/>
      <c r="F1067" s="47"/>
      <c r="G1067" s="47"/>
      <c r="H1067" s="47"/>
      <c r="I1067" s="47"/>
      <c r="J1067" s="47"/>
      <c r="K1067" s="47"/>
      <c r="L1067" s="47"/>
      <c r="M1067" s="35"/>
      <c r="N1067" s="35"/>
      <c r="O1067" s="35"/>
      <c r="P1067" s="35"/>
      <c r="Q1067" s="35"/>
      <c r="R1067" s="35"/>
      <c r="S1067" s="35"/>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133"/>
      <c r="BJ1067" s="133"/>
      <c r="BK1067" s="35"/>
      <c r="BL1067" s="266"/>
      <c r="BM1067" s="35"/>
      <c r="BN1067" s="35"/>
      <c r="BO1067" s="35"/>
      <c r="BP1067" s="35"/>
      <c r="BQ1067" s="35"/>
      <c r="BR1067" s="35"/>
      <c r="BS1067" s="35"/>
      <c r="BT1067" s="35"/>
      <c r="BU1067" s="35"/>
      <c r="BV1067" s="35"/>
      <c r="BW1067" s="35"/>
      <c r="BX1067" s="35"/>
      <c r="BY1067" s="35"/>
      <c r="BZ1067" s="287"/>
      <c r="CA1067" s="35"/>
      <c r="CB1067" s="35"/>
      <c r="CC1067" s="35"/>
      <c r="CD1067" s="35"/>
      <c r="CE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5"/>
      <c r="EK1067" s="35"/>
      <c r="EL1067" s="35"/>
      <c r="ET1067" s="20" t="s">
        <v>1465</v>
      </c>
      <c r="EU1067" s="20" t="s">
        <v>1463</v>
      </c>
    </row>
    <row r="1068" spans="1:151" ht="12" hidden="1" customHeight="1">
      <c r="A1068" s="35"/>
      <c r="B1068" s="47"/>
      <c r="C1068" s="35"/>
      <c r="D1068" s="47"/>
      <c r="E1068" s="47"/>
      <c r="F1068" s="47"/>
      <c r="G1068" s="47"/>
      <c r="H1068" s="47"/>
      <c r="I1068" s="47"/>
      <c r="J1068" s="47"/>
      <c r="K1068" s="47"/>
      <c r="L1068" s="47"/>
      <c r="M1068" s="35"/>
      <c r="N1068" s="35"/>
      <c r="O1068" s="35"/>
      <c r="P1068" s="35"/>
      <c r="Q1068" s="35"/>
      <c r="R1068" s="35"/>
      <c r="S1068" s="35"/>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133"/>
      <c r="BJ1068" s="133"/>
      <c r="BK1068" s="35"/>
      <c r="BL1068" s="266"/>
      <c r="BM1068" s="35"/>
      <c r="BN1068" s="35"/>
      <c r="BO1068" s="35"/>
      <c r="BP1068" s="35"/>
      <c r="BQ1068" s="35"/>
      <c r="BR1068" s="35"/>
      <c r="BS1068" s="35"/>
      <c r="BT1068" s="35"/>
      <c r="BU1068" s="35"/>
      <c r="BV1068" s="35"/>
      <c r="BW1068" s="35"/>
      <c r="BX1068" s="35"/>
      <c r="BY1068" s="35"/>
      <c r="BZ1068" s="287"/>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T1068" s="20" t="s">
        <v>1466</v>
      </c>
      <c r="EU1068" s="20" t="s">
        <v>1464</v>
      </c>
    </row>
    <row r="1069" spans="1:151" ht="12" hidden="1" customHeight="1">
      <c r="A1069" s="35"/>
      <c r="B1069" s="47"/>
      <c r="C1069" s="35"/>
      <c r="D1069" s="47"/>
      <c r="E1069" s="47"/>
      <c r="F1069" s="47"/>
      <c r="G1069" s="47"/>
      <c r="H1069" s="47"/>
      <c r="I1069" s="47"/>
      <c r="J1069" s="47"/>
      <c r="K1069" s="47"/>
      <c r="L1069" s="47"/>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133"/>
      <c r="BJ1069" s="133"/>
      <c r="BK1069" s="35"/>
      <c r="BL1069" s="266"/>
      <c r="BM1069" s="35"/>
      <c r="BN1069" s="35"/>
      <c r="BO1069" s="35"/>
      <c r="BP1069" s="35"/>
      <c r="BQ1069" s="35"/>
      <c r="BR1069" s="35"/>
      <c r="BS1069" s="35"/>
      <c r="BT1069" s="35"/>
      <c r="BU1069" s="35"/>
      <c r="BV1069" s="35"/>
      <c r="BW1069" s="35"/>
      <c r="BX1069" s="35"/>
      <c r="BY1069" s="35"/>
      <c r="BZ1069" s="287"/>
      <c r="CA1069" s="35"/>
      <c r="CB1069" s="35"/>
      <c r="CC1069" s="35"/>
      <c r="CD1069" s="35"/>
      <c r="CE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T1069" s="20" t="s">
        <v>1467</v>
      </c>
      <c r="EU1069" s="20" t="s">
        <v>1465</v>
      </c>
    </row>
    <row r="1070" spans="1:151" ht="12" hidden="1" customHeight="1">
      <c r="A1070" s="35"/>
      <c r="B1070" s="47"/>
      <c r="C1070" s="35"/>
      <c r="D1070" s="47"/>
      <c r="E1070" s="47"/>
      <c r="F1070" s="47"/>
      <c r="G1070" s="47"/>
      <c r="H1070" s="47"/>
      <c r="I1070" s="47"/>
      <c r="J1070" s="47"/>
      <c r="K1070" s="47"/>
      <c r="L1070" s="47"/>
      <c r="M1070" s="35"/>
      <c r="N1070" s="35"/>
      <c r="O1070" s="35"/>
      <c r="P1070" s="35"/>
      <c r="Q1070" s="35"/>
      <c r="R1070" s="35"/>
      <c r="S1070" s="35"/>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133"/>
      <c r="BJ1070" s="133"/>
      <c r="BK1070" s="35"/>
      <c r="BL1070" s="266"/>
      <c r="BM1070" s="35"/>
      <c r="BN1070" s="35"/>
      <c r="BO1070" s="35"/>
      <c r="BP1070" s="35"/>
      <c r="BQ1070" s="35"/>
      <c r="BR1070" s="35"/>
      <c r="BS1070" s="35"/>
      <c r="BT1070" s="35"/>
      <c r="BU1070" s="35"/>
      <c r="BV1070" s="35"/>
      <c r="BW1070" s="35"/>
      <c r="BX1070" s="35"/>
      <c r="BY1070" s="35"/>
      <c r="BZ1070" s="287"/>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T1070" s="20" t="s">
        <v>1468</v>
      </c>
      <c r="EU1070" s="20" t="s">
        <v>1466</v>
      </c>
    </row>
    <row r="1071" spans="1:151" ht="12" hidden="1" customHeight="1">
      <c r="A1071" s="35"/>
      <c r="B1071" s="47"/>
      <c r="C1071" s="35"/>
      <c r="D1071" s="47"/>
      <c r="E1071" s="47"/>
      <c r="F1071" s="47"/>
      <c r="G1071" s="47"/>
      <c r="H1071" s="47"/>
      <c r="I1071" s="47"/>
      <c r="J1071" s="47"/>
      <c r="K1071" s="47"/>
      <c r="L1071" s="47"/>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133"/>
      <c r="BJ1071" s="133"/>
      <c r="BK1071" s="35"/>
      <c r="BL1071" s="266"/>
      <c r="BM1071" s="35"/>
      <c r="BN1071" s="35"/>
      <c r="BO1071" s="35"/>
      <c r="BP1071" s="35"/>
      <c r="BQ1071" s="35"/>
      <c r="BR1071" s="35"/>
      <c r="BS1071" s="35"/>
      <c r="BT1071" s="35"/>
      <c r="BU1071" s="35"/>
      <c r="BV1071" s="35"/>
      <c r="BW1071" s="35"/>
      <c r="BX1071" s="35"/>
      <c r="BY1071" s="35"/>
      <c r="BZ1071" s="287"/>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T1071" s="20" t="s">
        <v>1469</v>
      </c>
      <c r="EU1071" s="20" t="s">
        <v>1467</v>
      </c>
    </row>
    <row r="1072" spans="1:151" ht="12" hidden="1" customHeight="1">
      <c r="A1072" s="35"/>
      <c r="B1072" s="47"/>
      <c r="C1072" s="35"/>
      <c r="D1072" s="47"/>
      <c r="E1072" s="47"/>
      <c r="F1072" s="47"/>
      <c r="G1072" s="47"/>
      <c r="H1072" s="47"/>
      <c r="I1072" s="47"/>
      <c r="J1072" s="47"/>
      <c r="K1072" s="47"/>
      <c r="L1072" s="47"/>
      <c r="M1072" s="35"/>
      <c r="N1072" s="35"/>
      <c r="O1072" s="35"/>
      <c r="P1072" s="35"/>
      <c r="Q1072" s="35"/>
      <c r="R1072" s="35"/>
      <c r="S1072" s="35"/>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c r="BE1072" s="35"/>
      <c r="BF1072" s="35"/>
      <c r="BG1072" s="35"/>
      <c r="BH1072" s="35"/>
      <c r="BI1072" s="133"/>
      <c r="BJ1072" s="133"/>
      <c r="BK1072" s="35"/>
      <c r="BL1072" s="266"/>
      <c r="BM1072" s="35"/>
      <c r="BN1072" s="35"/>
      <c r="BO1072" s="35"/>
      <c r="BP1072" s="35"/>
      <c r="BQ1072" s="35"/>
      <c r="BR1072" s="35"/>
      <c r="BS1072" s="35"/>
      <c r="BT1072" s="35"/>
      <c r="BU1072" s="35"/>
      <c r="BV1072" s="35"/>
      <c r="BW1072" s="35"/>
      <c r="BX1072" s="35"/>
      <c r="BY1072" s="35"/>
      <c r="BZ1072" s="287"/>
      <c r="CA1072" s="35"/>
      <c r="CB1072" s="35"/>
      <c r="CC1072" s="35"/>
      <c r="CD1072" s="35"/>
      <c r="CE1072" s="35"/>
      <c r="CF1072" s="35"/>
      <c r="CG1072" s="35"/>
      <c r="CH1072" s="35"/>
      <c r="CI1072" s="35"/>
      <c r="CJ1072" s="35"/>
      <c r="CK1072" s="35"/>
      <c r="CL1072" s="35"/>
      <c r="CM1072" s="35"/>
      <c r="CN1072" s="35"/>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T1072" s="20" t="s">
        <v>1470</v>
      </c>
      <c r="EU1072" s="20" t="s">
        <v>1468</v>
      </c>
    </row>
    <row r="1073" spans="1:151" ht="12" hidden="1" customHeight="1">
      <c r="A1073" s="35"/>
      <c r="B1073" s="47"/>
      <c r="C1073" s="35"/>
      <c r="D1073" s="47"/>
      <c r="E1073" s="47"/>
      <c r="F1073" s="47"/>
      <c r="G1073" s="47"/>
      <c r="H1073" s="47"/>
      <c r="I1073" s="47"/>
      <c r="J1073" s="47"/>
      <c r="K1073" s="47"/>
      <c r="L1073" s="47"/>
      <c r="M1073" s="35"/>
      <c r="N1073" s="35"/>
      <c r="O1073" s="35"/>
      <c r="P1073" s="35"/>
      <c r="Q1073" s="35"/>
      <c r="R1073" s="35"/>
      <c r="S1073" s="35"/>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c r="BE1073" s="35"/>
      <c r="BF1073" s="35"/>
      <c r="BG1073" s="35"/>
      <c r="BH1073" s="35"/>
      <c r="BI1073" s="133"/>
      <c r="BJ1073" s="133"/>
      <c r="BK1073" s="35"/>
      <c r="BL1073" s="266"/>
      <c r="BM1073" s="35"/>
      <c r="BN1073" s="35"/>
      <c r="BO1073" s="35"/>
      <c r="BP1073" s="35"/>
      <c r="BQ1073" s="35"/>
      <c r="BR1073" s="35"/>
      <c r="BS1073" s="35"/>
      <c r="BT1073" s="35"/>
      <c r="BU1073" s="35"/>
      <c r="BV1073" s="35"/>
      <c r="BW1073" s="35"/>
      <c r="BX1073" s="35"/>
      <c r="BY1073" s="35"/>
      <c r="BZ1073" s="287"/>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T1073" s="20" t="s">
        <v>1471</v>
      </c>
      <c r="EU1073" s="20" t="s">
        <v>1469</v>
      </c>
    </row>
    <row r="1074" spans="1:151" ht="12" hidden="1" customHeight="1">
      <c r="A1074" s="35"/>
      <c r="B1074" s="47"/>
      <c r="C1074" s="35"/>
      <c r="D1074" s="47"/>
      <c r="E1074" s="47"/>
      <c r="F1074" s="47"/>
      <c r="G1074" s="47"/>
      <c r="H1074" s="47"/>
      <c r="I1074" s="47"/>
      <c r="J1074" s="47"/>
      <c r="K1074" s="47"/>
      <c r="L1074" s="47"/>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133"/>
      <c r="BJ1074" s="133"/>
      <c r="BK1074" s="35"/>
      <c r="BL1074" s="266"/>
      <c r="BM1074" s="35"/>
      <c r="BN1074" s="35"/>
      <c r="BO1074" s="35"/>
      <c r="BP1074" s="35"/>
      <c r="BQ1074" s="35"/>
      <c r="BR1074" s="35"/>
      <c r="BS1074" s="35"/>
      <c r="BT1074" s="35"/>
      <c r="BU1074" s="35"/>
      <c r="BV1074" s="35"/>
      <c r="BW1074" s="35"/>
      <c r="BX1074" s="35"/>
      <c r="BY1074" s="35"/>
      <c r="BZ1074" s="287"/>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5"/>
      <c r="EK1074" s="35"/>
      <c r="EL1074" s="35"/>
      <c r="ET1074" s="20" t="s">
        <v>1472</v>
      </c>
      <c r="EU1074" s="20" t="s">
        <v>1470</v>
      </c>
    </row>
    <row r="1075" spans="1:151" ht="12" hidden="1" customHeight="1">
      <c r="A1075" s="35"/>
      <c r="B1075" s="47"/>
      <c r="C1075" s="35"/>
      <c r="D1075" s="47"/>
      <c r="E1075" s="47"/>
      <c r="F1075" s="47"/>
      <c r="G1075" s="47"/>
      <c r="H1075" s="47"/>
      <c r="I1075" s="47"/>
      <c r="J1075" s="47"/>
      <c r="K1075" s="47"/>
      <c r="L1075" s="47"/>
      <c r="M1075" s="35"/>
      <c r="N1075" s="35"/>
      <c r="O1075" s="35"/>
      <c r="P1075" s="35"/>
      <c r="Q1075" s="35"/>
      <c r="R1075" s="35"/>
      <c r="S1075" s="35"/>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c r="BE1075" s="35"/>
      <c r="BF1075" s="35"/>
      <c r="BG1075" s="35"/>
      <c r="BH1075" s="35"/>
      <c r="BI1075" s="133"/>
      <c r="BJ1075" s="133"/>
      <c r="BK1075" s="35"/>
      <c r="BL1075" s="266"/>
      <c r="BM1075" s="35"/>
      <c r="BN1075" s="35"/>
      <c r="BO1075" s="35"/>
      <c r="BP1075" s="35"/>
      <c r="BQ1075" s="35"/>
      <c r="BR1075" s="35"/>
      <c r="BS1075" s="35"/>
      <c r="BT1075" s="35"/>
      <c r="BU1075" s="35"/>
      <c r="BV1075" s="35"/>
      <c r="BW1075" s="35"/>
      <c r="BX1075" s="35"/>
      <c r="BY1075" s="35"/>
      <c r="BZ1075" s="287"/>
      <c r="CA1075" s="35"/>
      <c r="CB1075" s="35"/>
      <c r="CC1075" s="35"/>
      <c r="CD1075" s="35"/>
      <c r="CE1075" s="35"/>
      <c r="CF1075" s="35"/>
      <c r="CG1075" s="35"/>
      <c r="CH1075" s="35"/>
      <c r="CI1075" s="35"/>
      <c r="CJ1075" s="35"/>
      <c r="CK1075" s="35"/>
      <c r="CL1075" s="35"/>
      <c r="CM1075" s="35"/>
      <c r="CN1075" s="35"/>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5"/>
      <c r="EK1075" s="35"/>
      <c r="EL1075" s="35"/>
      <c r="ET1075" s="20" t="s">
        <v>1473</v>
      </c>
      <c r="EU1075" s="20" t="s">
        <v>1471</v>
      </c>
    </row>
    <row r="1076" spans="1:151" ht="12" hidden="1" customHeight="1">
      <c r="A1076" s="35"/>
      <c r="B1076" s="47"/>
      <c r="C1076" s="35"/>
      <c r="D1076" s="47"/>
      <c r="E1076" s="47"/>
      <c r="F1076" s="47"/>
      <c r="G1076" s="47"/>
      <c r="H1076" s="47"/>
      <c r="I1076" s="47"/>
      <c r="J1076" s="47"/>
      <c r="K1076" s="47"/>
      <c r="L1076" s="47"/>
      <c r="M1076" s="35"/>
      <c r="N1076" s="35"/>
      <c r="O1076" s="35"/>
      <c r="P1076" s="35"/>
      <c r="Q1076" s="35"/>
      <c r="R1076" s="35"/>
      <c r="S1076" s="35"/>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c r="BE1076" s="35"/>
      <c r="BF1076" s="35"/>
      <c r="BG1076" s="35"/>
      <c r="BH1076" s="35"/>
      <c r="BI1076" s="133"/>
      <c r="BJ1076" s="133"/>
      <c r="BK1076" s="35"/>
      <c r="BL1076" s="266"/>
      <c r="BM1076" s="35"/>
      <c r="BN1076" s="35"/>
      <c r="BO1076" s="35"/>
      <c r="BP1076" s="35"/>
      <c r="BQ1076" s="35"/>
      <c r="BR1076" s="35"/>
      <c r="BS1076" s="35"/>
      <c r="BT1076" s="35"/>
      <c r="BU1076" s="35"/>
      <c r="BV1076" s="35"/>
      <c r="BW1076" s="35"/>
      <c r="BX1076" s="35"/>
      <c r="BY1076" s="35"/>
      <c r="BZ1076" s="287"/>
      <c r="CA1076" s="35"/>
      <c r="CB1076" s="35"/>
      <c r="CC1076" s="35"/>
      <c r="CD1076" s="35"/>
      <c r="CE1076" s="35"/>
      <c r="CF1076" s="35"/>
      <c r="CG1076" s="35"/>
      <c r="CH1076" s="35"/>
      <c r="CI1076" s="35"/>
      <c r="CJ1076" s="35"/>
      <c r="CK1076" s="35"/>
      <c r="CL1076" s="35"/>
      <c r="CM1076" s="35"/>
      <c r="CN1076" s="35"/>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5"/>
      <c r="EK1076" s="35"/>
      <c r="EL1076" s="35"/>
      <c r="ET1076" s="20" t="s">
        <v>1474</v>
      </c>
      <c r="EU1076" s="20" t="s">
        <v>1472</v>
      </c>
    </row>
    <row r="1077" spans="1:151" ht="12" hidden="1" customHeight="1">
      <c r="A1077" s="35"/>
      <c r="B1077" s="47"/>
      <c r="C1077" s="35"/>
      <c r="D1077" s="47"/>
      <c r="E1077" s="47"/>
      <c r="F1077" s="47"/>
      <c r="G1077" s="47"/>
      <c r="H1077" s="47"/>
      <c r="I1077" s="47"/>
      <c r="J1077" s="47"/>
      <c r="K1077" s="47"/>
      <c r="L1077" s="47"/>
      <c r="M1077" s="35"/>
      <c r="N1077" s="35"/>
      <c r="O1077" s="35"/>
      <c r="P1077" s="35"/>
      <c r="Q1077" s="35"/>
      <c r="R1077" s="35"/>
      <c r="S1077" s="35"/>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133"/>
      <c r="BJ1077" s="133"/>
      <c r="BK1077" s="35"/>
      <c r="BL1077" s="266"/>
      <c r="BM1077" s="35"/>
      <c r="BN1077" s="35"/>
      <c r="BO1077" s="35"/>
      <c r="BP1077" s="35"/>
      <c r="BQ1077" s="35"/>
      <c r="BR1077" s="35"/>
      <c r="BS1077" s="35"/>
      <c r="BT1077" s="35"/>
      <c r="BU1077" s="35"/>
      <c r="BV1077" s="35"/>
      <c r="BW1077" s="35"/>
      <c r="BX1077" s="35"/>
      <c r="BY1077" s="35"/>
      <c r="BZ1077" s="287"/>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5"/>
      <c r="EK1077" s="35"/>
      <c r="EL1077" s="35"/>
      <c r="ET1077" s="20" t="s">
        <v>1475</v>
      </c>
      <c r="EU1077" s="20" t="s">
        <v>1473</v>
      </c>
    </row>
    <row r="1078" spans="1:151" ht="12" hidden="1" customHeight="1">
      <c r="A1078" s="35"/>
      <c r="B1078" s="47"/>
      <c r="C1078" s="35"/>
      <c r="D1078" s="47"/>
      <c r="E1078" s="47"/>
      <c r="F1078" s="47"/>
      <c r="G1078" s="47"/>
      <c r="H1078" s="47"/>
      <c r="I1078" s="47"/>
      <c r="J1078" s="47"/>
      <c r="K1078" s="47"/>
      <c r="L1078" s="47"/>
      <c r="M1078" s="35"/>
      <c r="N1078" s="35"/>
      <c r="O1078" s="35"/>
      <c r="P1078" s="35"/>
      <c r="Q1078" s="35"/>
      <c r="R1078" s="35"/>
      <c r="S1078" s="35"/>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c r="BE1078" s="35"/>
      <c r="BF1078" s="35"/>
      <c r="BG1078" s="35"/>
      <c r="BH1078" s="35"/>
      <c r="BI1078" s="133"/>
      <c r="BJ1078" s="133"/>
      <c r="BK1078" s="35"/>
      <c r="BL1078" s="266"/>
      <c r="BM1078" s="35"/>
      <c r="BN1078" s="35"/>
      <c r="BO1078" s="35"/>
      <c r="BP1078" s="35"/>
      <c r="BQ1078" s="35"/>
      <c r="BR1078" s="35"/>
      <c r="BS1078" s="35"/>
      <c r="BT1078" s="35"/>
      <c r="BU1078" s="35"/>
      <c r="BV1078" s="35"/>
      <c r="BW1078" s="35"/>
      <c r="BX1078" s="35"/>
      <c r="BY1078" s="35"/>
      <c r="BZ1078" s="287"/>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5"/>
      <c r="EK1078" s="35"/>
      <c r="EL1078" s="35"/>
      <c r="ET1078" s="20" t="s">
        <v>1476</v>
      </c>
      <c r="EU1078" s="20" t="s">
        <v>1474</v>
      </c>
    </row>
    <row r="1079" spans="1:151" ht="12" hidden="1" customHeight="1">
      <c r="A1079" s="35"/>
      <c r="B1079" s="47"/>
      <c r="C1079" s="35"/>
      <c r="D1079" s="47"/>
      <c r="E1079" s="47"/>
      <c r="F1079" s="47"/>
      <c r="G1079" s="47"/>
      <c r="H1079" s="47"/>
      <c r="I1079" s="47"/>
      <c r="J1079" s="47"/>
      <c r="K1079" s="47"/>
      <c r="L1079" s="47"/>
      <c r="M1079" s="35"/>
      <c r="N1079" s="35"/>
      <c r="O1079" s="35"/>
      <c r="P1079" s="35"/>
      <c r="Q1079" s="35"/>
      <c r="R1079" s="35"/>
      <c r="S1079" s="35"/>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c r="BE1079" s="35"/>
      <c r="BF1079" s="35"/>
      <c r="BG1079" s="35"/>
      <c r="BH1079" s="35"/>
      <c r="BI1079" s="133"/>
      <c r="BJ1079" s="133"/>
      <c r="BK1079" s="35"/>
      <c r="BL1079" s="266"/>
      <c r="BM1079" s="35"/>
      <c r="BN1079" s="35"/>
      <c r="BO1079" s="35"/>
      <c r="BP1079" s="35"/>
      <c r="BQ1079" s="35"/>
      <c r="BR1079" s="35"/>
      <c r="BS1079" s="35"/>
      <c r="BT1079" s="35"/>
      <c r="BU1079" s="35"/>
      <c r="BV1079" s="35"/>
      <c r="BW1079" s="35"/>
      <c r="BX1079" s="35"/>
      <c r="BY1079" s="35"/>
      <c r="BZ1079" s="287"/>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5"/>
      <c r="EK1079" s="35"/>
      <c r="EL1079" s="35"/>
      <c r="ET1079" s="20" t="s">
        <v>1477</v>
      </c>
      <c r="EU1079" s="20" t="s">
        <v>1475</v>
      </c>
    </row>
    <row r="1080" spans="1:151" ht="12" hidden="1" customHeight="1">
      <c r="A1080" s="35"/>
      <c r="B1080" s="47"/>
      <c r="C1080" s="35"/>
      <c r="D1080" s="47"/>
      <c r="E1080" s="47"/>
      <c r="F1080" s="47"/>
      <c r="G1080" s="47"/>
      <c r="H1080" s="47"/>
      <c r="I1080" s="47"/>
      <c r="J1080" s="47"/>
      <c r="K1080" s="47"/>
      <c r="L1080" s="47"/>
      <c r="M1080" s="35"/>
      <c r="N1080" s="35"/>
      <c r="O1080" s="35"/>
      <c r="P1080" s="35"/>
      <c r="Q1080" s="35"/>
      <c r="R1080" s="35"/>
      <c r="S1080" s="35"/>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c r="BE1080" s="35"/>
      <c r="BF1080" s="35"/>
      <c r="BG1080" s="35"/>
      <c r="BH1080" s="35"/>
      <c r="BI1080" s="133"/>
      <c r="BJ1080" s="133"/>
      <c r="BK1080" s="35"/>
      <c r="BL1080" s="266"/>
      <c r="BM1080" s="35"/>
      <c r="BN1080" s="35"/>
      <c r="BO1080" s="35"/>
      <c r="BP1080" s="35"/>
      <c r="BQ1080" s="35"/>
      <c r="BR1080" s="35"/>
      <c r="BS1080" s="35"/>
      <c r="BT1080" s="35"/>
      <c r="BU1080" s="35"/>
      <c r="BV1080" s="35"/>
      <c r="BW1080" s="35"/>
      <c r="BX1080" s="35"/>
      <c r="BY1080" s="35"/>
      <c r="BZ1080" s="287"/>
      <c r="CA1080" s="35"/>
      <c r="CB1080" s="35"/>
      <c r="CC1080" s="35"/>
      <c r="CD1080" s="35"/>
      <c r="CE1080" s="35"/>
      <c r="CF1080" s="35"/>
      <c r="CG1080" s="35"/>
      <c r="CH1080" s="35"/>
      <c r="CI1080" s="35"/>
      <c r="CJ1080" s="35"/>
      <c r="CK1080" s="35"/>
      <c r="CL1080" s="35"/>
      <c r="CM1080" s="35"/>
      <c r="CN1080" s="35"/>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5"/>
      <c r="EK1080" s="35"/>
      <c r="EL1080" s="35"/>
      <c r="ET1080" s="20" t="s">
        <v>1478</v>
      </c>
      <c r="EU1080" s="20" t="s">
        <v>1476</v>
      </c>
    </row>
    <row r="1081" spans="1:151" ht="12" hidden="1" customHeight="1">
      <c r="A1081" s="35"/>
      <c r="B1081" s="47"/>
      <c r="C1081" s="35"/>
      <c r="D1081" s="47"/>
      <c r="E1081" s="47"/>
      <c r="F1081" s="47"/>
      <c r="G1081" s="47"/>
      <c r="H1081" s="47"/>
      <c r="I1081" s="47"/>
      <c r="J1081" s="47"/>
      <c r="K1081" s="47"/>
      <c r="L1081" s="47"/>
      <c r="M1081" s="35"/>
      <c r="N1081" s="35"/>
      <c r="O1081" s="35"/>
      <c r="P1081" s="35"/>
      <c r="Q1081" s="35"/>
      <c r="R1081" s="35"/>
      <c r="S1081" s="35"/>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c r="BE1081" s="35"/>
      <c r="BF1081" s="35"/>
      <c r="BG1081" s="35"/>
      <c r="BH1081" s="35"/>
      <c r="BI1081" s="133"/>
      <c r="BJ1081" s="133"/>
      <c r="BK1081" s="35"/>
      <c r="BL1081" s="266"/>
      <c r="BM1081" s="35"/>
      <c r="BN1081" s="35"/>
      <c r="BO1081" s="35"/>
      <c r="BP1081" s="35"/>
      <c r="BQ1081" s="35"/>
      <c r="BR1081" s="35"/>
      <c r="BS1081" s="35"/>
      <c r="BT1081" s="35"/>
      <c r="BU1081" s="35"/>
      <c r="BV1081" s="35"/>
      <c r="BW1081" s="35"/>
      <c r="BX1081" s="35"/>
      <c r="BY1081" s="35"/>
      <c r="BZ1081" s="287"/>
      <c r="CA1081" s="35"/>
      <c r="CB1081" s="35"/>
      <c r="CC1081" s="35"/>
      <c r="CD1081" s="35"/>
      <c r="CE1081" s="35"/>
      <c r="CF1081" s="35"/>
      <c r="CG1081" s="35"/>
      <c r="CH1081" s="35"/>
      <c r="CI1081" s="35"/>
      <c r="CJ1081" s="35"/>
      <c r="CK1081" s="35"/>
      <c r="CL1081" s="35"/>
      <c r="CM1081" s="35"/>
      <c r="CN1081" s="35"/>
      <c r="CO1081" s="35"/>
      <c r="CP1081" s="35"/>
      <c r="CQ1081" s="35"/>
      <c r="CR1081" s="35"/>
      <c r="CS1081" s="35"/>
      <c r="CT1081" s="35"/>
      <c r="CU1081" s="35"/>
      <c r="CV1081" s="35"/>
      <c r="CW1081" s="35"/>
      <c r="CX1081" s="35"/>
      <c r="CY1081" s="35"/>
      <c r="CZ1081" s="35"/>
      <c r="DA1081" s="35"/>
      <c r="DB1081" s="35"/>
      <c r="DC1081" s="35"/>
      <c r="DD1081" s="35"/>
      <c r="DE1081" s="35"/>
      <c r="DF1081" s="35"/>
      <c r="DG1081" s="35"/>
      <c r="DH1081" s="35"/>
      <c r="DI1081" s="35"/>
      <c r="DJ1081" s="35"/>
      <c r="DK1081" s="35"/>
      <c r="DL1081" s="35"/>
      <c r="DM1081" s="35"/>
      <c r="DN1081" s="35"/>
      <c r="DO1081" s="35"/>
      <c r="DP1081" s="35"/>
      <c r="DQ1081" s="35"/>
      <c r="DR1081" s="35"/>
      <c r="DS1081" s="35"/>
      <c r="DT1081" s="35"/>
      <c r="DU1081" s="35"/>
      <c r="DV1081" s="35"/>
      <c r="DW1081" s="35"/>
      <c r="DX1081" s="35"/>
      <c r="DY1081" s="35"/>
      <c r="DZ1081" s="35"/>
      <c r="EA1081" s="35"/>
      <c r="EB1081" s="35"/>
      <c r="EC1081" s="35"/>
      <c r="ED1081" s="35"/>
      <c r="EE1081" s="35"/>
      <c r="EF1081" s="35"/>
      <c r="EG1081" s="35"/>
      <c r="EH1081" s="35"/>
      <c r="EI1081" s="35"/>
      <c r="EJ1081" s="35"/>
      <c r="EK1081" s="35"/>
      <c r="EL1081" s="35"/>
      <c r="ET1081" s="20" t="s">
        <v>1479</v>
      </c>
      <c r="EU1081" s="20" t="s">
        <v>1477</v>
      </c>
    </row>
    <row r="1082" spans="1:151" ht="12" hidden="1" customHeight="1">
      <c r="A1082" s="35"/>
      <c r="B1082" s="47"/>
      <c r="C1082" s="35"/>
      <c r="D1082" s="47"/>
      <c r="E1082" s="47"/>
      <c r="F1082" s="47"/>
      <c r="G1082" s="47"/>
      <c r="H1082" s="47"/>
      <c r="I1082" s="47"/>
      <c r="J1082" s="47"/>
      <c r="K1082" s="47"/>
      <c r="L1082" s="47"/>
      <c r="M1082" s="35"/>
      <c r="N1082" s="35"/>
      <c r="O1082" s="35"/>
      <c r="P1082" s="35"/>
      <c r="Q1082" s="35"/>
      <c r="R1082" s="35"/>
      <c r="S1082" s="35"/>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c r="BE1082" s="35"/>
      <c r="BF1082" s="35"/>
      <c r="BG1082" s="35"/>
      <c r="BH1082" s="35"/>
      <c r="BI1082" s="133"/>
      <c r="BJ1082" s="133"/>
      <c r="BK1082" s="35"/>
      <c r="BL1082" s="266"/>
      <c r="BM1082" s="35"/>
      <c r="BN1082" s="35"/>
      <c r="BO1082" s="35"/>
      <c r="BP1082" s="35"/>
      <c r="BQ1082" s="35"/>
      <c r="BR1082" s="35"/>
      <c r="BS1082" s="35"/>
      <c r="BT1082" s="35"/>
      <c r="BU1082" s="35"/>
      <c r="BV1082" s="35"/>
      <c r="BW1082" s="35"/>
      <c r="BX1082" s="35"/>
      <c r="BY1082" s="35"/>
      <c r="BZ1082" s="287"/>
      <c r="CA1082" s="35"/>
      <c r="CB1082" s="35"/>
      <c r="CC1082" s="35"/>
      <c r="CD1082" s="35"/>
      <c r="CE1082" s="35"/>
      <c r="CF1082" s="35"/>
      <c r="CG1082" s="35"/>
      <c r="CH1082" s="35"/>
      <c r="CI1082" s="35"/>
      <c r="CJ1082" s="35"/>
      <c r="CK1082" s="35"/>
      <c r="CL1082" s="35"/>
      <c r="CM1082" s="35"/>
      <c r="CN1082" s="35"/>
      <c r="CO1082" s="35"/>
      <c r="CP1082" s="35"/>
      <c r="CQ1082" s="35"/>
      <c r="CR1082" s="35"/>
      <c r="CS1082" s="35"/>
      <c r="CT1082" s="35"/>
      <c r="CU1082" s="35"/>
      <c r="CV1082" s="35"/>
      <c r="CW1082" s="35"/>
      <c r="CX1082" s="35"/>
      <c r="CY1082" s="35"/>
      <c r="CZ1082" s="35"/>
      <c r="DA1082" s="35"/>
      <c r="DB1082" s="35"/>
      <c r="DC1082" s="35"/>
      <c r="DD1082" s="35"/>
      <c r="DE1082" s="35"/>
      <c r="DF1082" s="35"/>
      <c r="DG1082" s="35"/>
      <c r="DH1082" s="35"/>
      <c r="DI1082" s="35"/>
      <c r="DJ1082" s="35"/>
      <c r="DK1082" s="35"/>
      <c r="DL1082" s="35"/>
      <c r="DM1082" s="35"/>
      <c r="DN1082" s="35"/>
      <c r="DO1082" s="35"/>
      <c r="DP1082" s="35"/>
      <c r="DQ1082" s="35"/>
      <c r="DR1082" s="35"/>
      <c r="DS1082" s="35"/>
      <c r="DT1082" s="35"/>
      <c r="DU1082" s="35"/>
      <c r="DV1082" s="35"/>
      <c r="DW1082" s="35"/>
      <c r="DX1082" s="35"/>
      <c r="DY1082" s="35"/>
      <c r="DZ1082" s="35"/>
      <c r="EA1082" s="35"/>
      <c r="EB1082" s="35"/>
      <c r="EC1082" s="35"/>
      <c r="ED1082" s="35"/>
      <c r="EE1082" s="35"/>
      <c r="EF1082" s="35"/>
      <c r="EG1082" s="35"/>
      <c r="EH1082" s="35"/>
      <c r="EI1082" s="35"/>
      <c r="EJ1082" s="35"/>
      <c r="EK1082" s="35"/>
      <c r="EL1082" s="35"/>
      <c r="ET1082" s="20" t="s">
        <v>1480</v>
      </c>
      <c r="EU1082" s="20" t="s">
        <v>1478</v>
      </c>
    </row>
    <row r="1083" spans="1:151" ht="12" hidden="1" customHeight="1">
      <c r="A1083" s="35"/>
      <c r="B1083" s="47"/>
      <c r="C1083" s="35"/>
      <c r="D1083" s="47"/>
      <c r="E1083" s="47"/>
      <c r="F1083" s="47"/>
      <c r="G1083" s="47"/>
      <c r="H1083" s="47"/>
      <c r="I1083" s="47"/>
      <c r="J1083" s="47"/>
      <c r="K1083" s="47"/>
      <c r="L1083" s="47"/>
      <c r="M1083" s="35"/>
      <c r="N1083" s="35"/>
      <c r="O1083" s="35"/>
      <c r="P1083" s="35"/>
      <c r="Q1083" s="35"/>
      <c r="R1083" s="35"/>
      <c r="S1083" s="35"/>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133"/>
      <c r="BJ1083" s="133"/>
      <c r="BK1083" s="35"/>
      <c r="BL1083" s="266"/>
      <c r="BM1083" s="35"/>
      <c r="BN1083" s="35"/>
      <c r="BO1083" s="35"/>
      <c r="BP1083" s="35"/>
      <c r="BQ1083" s="35"/>
      <c r="BR1083" s="35"/>
      <c r="BS1083" s="35"/>
      <c r="BT1083" s="35"/>
      <c r="BU1083" s="35"/>
      <c r="BV1083" s="35"/>
      <c r="BW1083" s="35"/>
      <c r="BX1083" s="35"/>
      <c r="BY1083" s="35"/>
      <c r="BZ1083" s="287"/>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T1083" s="20" t="s">
        <v>1481</v>
      </c>
      <c r="EU1083" s="20" t="s">
        <v>1479</v>
      </c>
    </row>
    <row r="1084" spans="1:151" ht="12" hidden="1" customHeight="1">
      <c r="A1084" s="35"/>
      <c r="B1084" s="47"/>
      <c r="C1084" s="35"/>
      <c r="D1084" s="47"/>
      <c r="E1084" s="47"/>
      <c r="F1084" s="47"/>
      <c r="G1084" s="47"/>
      <c r="H1084" s="47"/>
      <c r="I1084" s="47"/>
      <c r="J1084" s="47"/>
      <c r="K1084" s="47"/>
      <c r="L1084" s="47"/>
      <c r="M1084" s="35"/>
      <c r="N1084" s="35"/>
      <c r="O1084" s="35"/>
      <c r="P1084" s="35"/>
      <c r="Q1084" s="35"/>
      <c r="R1084" s="35"/>
      <c r="S1084" s="35"/>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c r="BE1084" s="35"/>
      <c r="BF1084" s="35"/>
      <c r="BG1084" s="35"/>
      <c r="BH1084" s="35"/>
      <c r="BI1084" s="133"/>
      <c r="BJ1084" s="133"/>
      <c r="BK1084" s="35"/>
      <c r="BL1084" s="266"/>
      <c r="BM1084" s="35"/>
      <c r="BN1084" s="35"/>
      <c r="BO1084" s="35"/>
      <c r="BP1084" s="35"/>
      <c r="BQ1084" s="35"/>
      <c r="BR1084" s="35"/>
      <c r="BS1084" s="35"/>
      <c r="BT1084" s="35"/>
      <c r="BU1084" s="35"/>
      <c r="BV1084" s="35"/>
      <c r="BW1084" s="35"/>
      <c r="BX1084" s="35"/>
      <c r="BY1084" s="35"/>
      <c r="BZ1084" s="287"/>
      <c r="CA1084" s="35"/>
      <c r="CB1084" s="35"/>
      <c r="CC1084" s="35"/>
      <c r="CD1084" s="35"/>
      <c r="CE1084" s="35"/>
      <c r="CF1084" s="35"/>
      <c r="CG1084" s="35"/>
      <c r="CH1084" s="35"/>
      <c r="CI1084" s="35"/>
      <c r="CJ1084" s="35"/>
      <c r="CK1084" s="35"/>
      <c r="CL1084" s="35"/>
      <c r="CM1084" s="35"/>
      <c r="CN1084" s="35"/>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T1084" s="20" t="s">
        <v>1482</v>
      </c>
      <c r="EU1084" s="20" t="s">
        <v>1480</v>
      </c>
    </row>
    <row r="1085" spans="1:151" ht="12" hidden="1" customHeight="1">
      <c r="A1085" s="35"/>
      <c r="B1085" s="47"/>
      <c r="C1085" s="35"/>
      <c r="D1085" s="47"/>
      <c r="E1085" s="47"/>
      <c r="F1085" s="47"/>
      <c r="G1085" s="47"/>
      <c r="H1085" s="47"/>
      <c r="I1085" s="47"/>
      <c r="J1085" s="47"/>
      <c r="K1085" s="47"/>
      <c r="L1085" s="47"/>
      <c r="M1085" s="35"/>
      <c r="N1085" s="35"/>
      <c r="O1085" s="35"/>
      <c r="P1085" s="35"/>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c r="BE1085" s="35"/>
      <c r="BF1085" s="35"/>
      <c r="BG1085" s="35"/>
      <c r="BH1085" s="35"/>
      <c r="BI1085" s="133"/>
      <c r="BJ1085" s="133"/>
      <c r="BK1085" s="35"/>
      <c r="BL1085" s="266"/>
      <c r="BM1085" s="35"/>
      <c r="BN1085" s="35"/>
      <c r="BO1085" s="35"/>
      <c r="BP1085" s="35"/>
      <c r="BQ1085" s="35"/>
      <c r="BR1085" s="35"/>
      <c r="BS1085" s="35"/>
      <c r="BT1085" s="35"/>
      <c r="BU1085" s="35"/>
      <c r="BV1085" s="35"/>
      <c r="BW1085" s="35"/>
      <c r="BX1085" s="35"/>
      <c r="BY1085" s="35"/>
      <c r="BZ1085" s="287"/>
      <c r="CA1085" s="35"/>
      <c r="CB1085" s="35"/>
      <c r="CC1085" s="35"/>
      <c r="CD1085" s="35"/>
      <c r="CE1085" s="35"/>
      <c r="CF1085" s="35"/>
      <c r="CG1085" s="35"/>
      <c r="CH1085" s="35"/>
      <c r="CI1085" s="35"/>
      <c r="CJ1085" s="35"/>
      <c r="CK1085" s="35"/>
      <c r="CL1085" s="35"/>
      <c r="CM1085" s="35"/>
      <c r="CN1085" s="35"/>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5"/>
      <c r="EK1085" s="35"/>
      <c r="EL1085" s="35"/>
      <c r="ET1085" s="20" t="s">
        <v>1483</v>
      </c>
      <c r="EU1085" s="20" t="s">
        <v>1481</v>
      </c>
    </row>
    <row r="1086" spans="1:151" ht="12" hidden="1" customHeight="1">
      <c r="A1086" s="35"/>
      <c r="B1086" s="47"/>
      <c r="C1086" s="35"/>
      <c r="D1086" s="47"/>
      <c r="E1086" s="47"/>
      <c r="F1086" s="47"/>
      <c r="G1086" s="47"/>
      <c r="H1086" s="47"/>
      <c r="I1086" s="47"/>
      <c r="J1086" s="47"/>
      <c r="K1086" s="47"/>
      <c r="L1086" s="47"/>
      <c r="M1086" s="35"/>
      <c r="N1086" s="35"/>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c r="BE1086" s="35"/>
      <c r="BF1086" s="35"/>
      <c r="BG1086" s="35"/>
      <c r="BH1086" s="35"/>
      <c r="BI1086" s="133"/>
      <c r="BJ1086" s="133"/>
      <c r="BK1086" s="35"/>
      <c r="BL1086" s="266"/>
      <c r="BM1086" s="35"/>
      <c r="BN1086" s="35"/>
      <c r="BO1086" s="35"/>
      <c r="BP1086" s="35"/>
      <c r="BQ1086" s="35"/>
      <c r="BR1086" s="35"/>
      <c r="BS1086" s="35"/>
      <c r="BT1086" s="35"/>
      <c r="BU1086" s="35"/>
      <c r="BV1086" s="35"/>
      <c r="BW1086" s="35"/>
      <c r="BX1086" s="35"/>
      <c r="BY1086" s="35"/>
      <c r="BZ1086" s="287"/>
      <c r="CA1086" s="35"/>
      <c r="CB1086" s="35"/>
      <c r="CC1086" s="35"/>
      <c r="CD1086" s="35"/>
      <c r="CE1086" s="35"/>
      <c r="CF1086" s="35"/>
      <c r="CG1086" s="35"/>
      <c r="CH1086" s="35"/>
      <c r="CI1086" s="35"/>
      <c r="CJ1086" s="35"/>
      <c r="CK1086" s="35"/>
      <c r="CL1086" s="35"/>
      <c r="CM1086" s="35"/>
      <c r="CN1086" s="35"/>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c r="EL1086" s="35"/>
      <c r="ET1086" s="20" t="s">
        <v>1484</v>
      </c>
      <c r="EU1086" s="20" t="s">
        <v>1482</v>
      </c>
    </row>
    <row r="1087" spans="1:151" ht="12" hidden="1" customHeight="1">
      <c r="A1087" s="35"/>
      <c r="B1087" s="47"/>
      <c r="C1087" s="35"/>
      <c r="D1087" s="47"/>
      <c r="E1087" s="47"/>
      <c r="F1087" s="47"/>
      <c r="G1087" s="47"/>
      <c r="H1087" s="47"/>
      <c r="I1087" s="47"/>
      <c r="J1087" s="47"/>
      <c r="K1087" s="47"/>
      <c r="L1087" s="47"/>
      <c r="M1087" s="35"/>
      <c r="N1087" s="35"/>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133"/>
      <c r="BJ1087" s="133"/>
      <c r="BK1087" s="35"/>
      <c r="BL1087" s="266"/>
      <c r="BM1087" s="35"/>
      <c r="BN1087" s="35"/>
      <c r="BO1087" s="35"/>
      <c r="BP1087" s="35"/>
      <c r="BQ1087" s="35"/>
      <c r="BR1087" s="35"/>
      <c r="BS1087" s="35"/>
      <c r="BT1087" s="35"/>
      <c r="BU1087" s="35"/>
      <c r="BV1087" s="35"/>
      <c r="BW1087" s="35"/>
      <c r="BX1087" s="35"/>
      <c r="BY1087" s="35"/>
      <c r="BZ1087" s="287"/>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T1087" s="20" t="s">
        <v>1485</v>
      </c>
      <c r="EU1087" s="20" t="s">
        <v>1483</v>
      </c>
    </row>
    <row r="1088" spans="1:151" ht="12" hidden="1" customHeight="1">
      <c r="A1088" s="35"/>
      <c r="B1088" s="47"/>
      <c r="C1088" s="35"/>
      <c r="D1088" s="47"/>
      <c r="E1088" s="47"/>
      <c r="F1088" s="47"/>
      <c r="G1088" s="47"/>
      <c r="H1088" s="47"/>
      <c r="I1088" s="47"/>
      <c r="J1088" s="47"/>
      <c r="K1088" s="47"/>
      <c r="L1088" s="47"/>
      <c r="M1088" s="35"/>
      <c r="N1088" s="35"/>
      <c r="O1088" s="35"/>
      <c r="P1088" s="35"/>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c r="BE1088" s="35"/>
      <c r="BF1088" s="35"/>
      <c r="BG1088" s="35"/>
      <c r="BH1088" s="35"/>
      <c r="BI1088" s="133"/>
      <c r="BJ1088" s="133"/>
      <c r="BK1088" s="35"/>
      <c r="BL1088" s="266"/>
      <c r="BM1088" s="35"/>
      <c r="BN1088" s="35"/>
      <c r="BO1088" s="35"/>
      <c r="BP1088" s="35"/>
      <c r="BQ1088" s="35"/>
      <c r="BR1088" s="35"/>
      <c r="BS1088" s="35"/>
      <c r="BT1088" s="35"/>
      <c r="BU1088" s="35"/>
      <c r="BV1088" s="35"/>
      <c r="BW1088" s="35"/>
      <c r="BX1088" s="35"/>
      <c r="BY1088" s="35"/>
      <c r="BZ1088" s="287"/>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5"/>
      <c r="EK1088" s="35"/>
      <c r="EL1088" s="35"/>
      <c r="ET1088" s="20" t="s">
        <v>1486</v>
      </c>
      <c r="EU1088" s="20" t="s">
        <v>1484</v>
      </c>
    </row>
    <row r="1089" spans="1:151" ht="12" hidden="1" customHeight="1">
      <c r="A1089" s="35"/>
      <c r="B1089" s="47"/>
      <c r="C1089" s="35"/>
      <c r="D1089" s="47"/>
      <c r="E1089" s="47"/>
      <c r="F1089" s="47"/>
      <c r="G1089" s="47"/>
      <c r="H1089" s="47"/>
      <c r="I1089" s="47"/>
      <c r="J1089" s="47"/>
      <c r="K1089" s="47"/>
      <c r="L1089" s="47"/>
      <c r="M1089" s="35"/>
      <c r="N1089" s="35"/>
      <c r="O1089" s="35"/>
      <c r="P1089" s="35"/>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c r="BE1089" s="35"/>
      <c r="BF1089" s="35"/>
      <c r="BG1089" s="35"/>
      <c r="BH1089" s="35"/>
      <c r="BI1089" s="133"/>
      <c r="BJ1089" s="133"/>
      <c r="BK1089" s="35"/>
      <c r="BL1089" s="266"/>
      <c r="BM1089" s="35"/>
      <c r="BN1089" s="35"/>
      <c r="BO1089" s="35"/>
      <c r="BP1089" s="35"/>
      <c r="BQ1089" s="35"/>
      <c r="BR1089" s="35"/>
      <c r="BS1089" s="35"/>
      <c r="BT1089" s="35"/>
      <c r="BU1089" s="35"/>
      <c r="BV1089" s="35"/>
      <c r="BW1089" s="35"/>
      <c r="BX1089" s="35"/>
      <c r="BY1089" s="35"/>
      <c r="BZ1089" s="287"/>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T1089" s="20" t="s">
        <v>1487</v>
      </c>
      <c r="EU1089" s="20" t="s">
        <v>1485</v>
      </c>
    </row>
    <row r="1090" spans="1:151" ht="12" hidden="1" customHeight="1">
      <c r="A1090" s="35"/>
      <c r="B1090" s="47"/>
      <c r="C1090" s="35"/>
      <c r="D1090" s="47"/>
      <c r="E1090" s="47"/>
      <c r="F1090" s="47"/>
      <c r="G1090" s="47"/>
      <c r="H1090" s="47"/>
      <c r="I1090" s="47"/>
      <c r="J1090" s="47"/>
      <c r="K1090" s="47"/>
      <c r="L1090" s="47"/>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133"/>
      <c r="BJ1090" s="133"/>
      <c r="BK1090" s="35"/>
      <c r="BL1090" s="266"/>
      <c r="BM1090" s="35"/>
      <c r="BN1090" s="35"/>
      <c r="BO1090" s="35"/>
      <c r="BP1090" s="35"/>
      <c r="BQ1090" s="35"/>
      <c r="BR1090" s="35"/>
      <c r="BS1090" s="35"/>
      <c r="BT1090" s="35"/>
      <c r="BU1090" s="35"/>
      <c r="BV1090" s="35"/>
      <c r="BW1090" s="35"/>
      <c r="BX1090" s="35"/>
      <c r="BY1090" s="35"/>
      <c r="BZ1090" s="287"/>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T1090" s="20" t="s">
        <v>1488</v>
      </c>
      <c r="EU1090" s="20" t="s">
        <v>1486</v>
      </c>
    </row>
    <row r="1091" spans="1:151" ht="12" hidden="1" customHeight="1">
      <c r="A1091" s="35"/>
      <c r="B1091" s="47"/>
      <c r="C1091" s="35"/>
      <c r="D1091" s="47"/>
      <c r="E1091" s="47"/>
      <c r="F1091" s="47"/>
      <c r="G1091" s="47"/>
      <c r="H1091" s="47"/>
      <c r="I1091" s="47"/>
      <c r="J1091" s="47"/>
      <c r="K1091" s="47"/>
      <c r="L1091" s="47"/>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133"/>
      <c r="BJ1091" s="133"/>
      <c r="BK1091" s="35"/>
      <c r="BL1091" s="266"/>
      <c r="BM1091" s="35"/>
      <c r="BN1091" s="35"/>
      <c r="BO1091" s="35"/>
      <c r="BP1091" s="35"/>
      <c r="BQ1091" s="35"/>
      <c r="BR1091" s="35"/>
      <c r="BS1091" s="35"/>
      <c r="BT1091" s="35"/>
      <c r="BU1091" s="35"/>
      <c r="BV1091" s="35"/>
      <c r="BW1091" s="35"/>
      <c r="BX1091" s="35"/>
      <c r="BY1091" s="35"/>
      <c r="BZ1091" s="287"/>
      <c r="CA1091" s="35"/>
      <c r="CB1091" s="35"/>
      <c r="CC1091" s="35"/>
      <c r="CD1091" s="35"/>
      <c r="CE1091" s="35"/>
      <c r="CF1091" s="35"/>
      <c r="CG1091" s="35"/>
      <c r="CH1091" s="35"/>
      <c r="CI1091" s="35"/>
      <c r="CJ1091" s="35"/>
      <c r="CK1091" s="35"/>
      <c r="CL1091" s="35"/>
      <c r="CM1091" s="35"/>
      <c r="CN1091" s="35"/>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T1091" s="20" t="s">
        <v>1489</v>
      </c>
      <c r="EU1091" s="20" t="s">
        <v>1487</v>
      </c>
    </row>
    <row r="1092" spans="1:151" ht="12" hidden="1" customHeight="1">
      <c r="A1092" s="35"/>
      <c r="B1092" s="47"/>
      <c r="C1092" s="35"/>
      <c r="D1092" s="47"/>
      <c r="E1092" s="47"/>
      <c r="F1092" s="47"/>
      <c r="G1092" s="47"/>
      <c r="H1092" s="47"/>
      <c r="I1092" s="47"/>
      <c r="J1092" s="47"/>
      <c r="K1092" s="47"/>
      <c r="L1092" s="47"/>
      <c r="M1092" s="35"/>
      <c r="N1092" s="35"/>
      <c r="O1092" s="35"/>
      <c r="P1092" s="35"/>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c r="BE1092" s="35"/>
      <c r="BF1092" s="35"/>
      <c r="BG1092" s="35"/>
      <c r="BH1092" s="35"/>
      <c r="BI1092" s="133"/>
      <c r="BJ1092" s="133"/>
      <c r="BK1092" s="35"/>
      <c r="BL1092" s="266"/>
      <c r="BM1092" s="35"/>
      <c r="BN1092" s="35"/>
      <c r="BO1092" s="35"/>
      <c r="BP1092" s="35"/>
      <c r="BQ1092" s="35"/>
      <c r="BR1092" s="35"/>
      <c r="BS1092" s="35"/>
      <c r="BT1092" s="35"/>
      <c r="BU1092" s="35"/>
      <c r="BV1092" s="35"/>
      <c r="BW1092" s="35"/>
      <c r="BX1092" s="35"/>
      <c r="BY1092" s="35"/>
      <c r="BZ1092" s="287"/>
      <c r="CA1092" s="35"/>
      <c r="CB1092" s="35"/>
      <c r="CC1092" s="35"/>
      <c r="CD1092" s="35"/>
      <c r="CE1092" s="35"/>
      <c r="CF1092" s="35"/>
      <c r="CG1092" s="35"/>
      <c r="CH1092" s="35"/>
      <c r="CI1092" s="35"/>
      <c r="CJ1092" s="35"/>
      <c r="CK1092" s="35"/>
      <c r="CL1092" s="35"/>
      <c r="CM1092" s="35"/>
      <c r="CN1092" s="35"/>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5"/>
      <c r="EK1092" s="35"/>
      <c r="EL1092" s="35"/>
      <c r="ET1092" s="20" t="s">
        <v>1490</v>
      </c>
      <c r="EU1092" s="20" t="s">
        <v>1488</v>
      </c>
    </row>
    <row r="1093" spans="1:151" ht="12" hidden="1" customHeight="1">
      <c r="A1093" s="35"/>
      <c r="B1093" s="47"/>
      <c r="C1093" s="35"/>
      <c r="D1093" s="47"/>
      <c r="E1093" s="47"/>
      <c r="F1093" s="47"/>
      <c r="G1093" s="47"/>
      <c r="H1093" s="47"/>
      <c r="I1093" s="47"/>
      <c r="J1093" s="47"/>
      <c r="K1093" s="47"/>
      <c r="L1093" s="47"/>
      <c r="M1093" s="35"/>
      <c r="N1093" s="35"/>
      <c r="O1093" s="35"/>
      <c r="P1093" s="35"/>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133"/>
      <c r="BJ1093" s="133"/>
      <c r="BK1093" s="35"/>
      <c r="BL1093" s="266"/>
      <c r="BM1093" s="35"/>
      <c r="BN1093" s="35"/>
      <c r="BO1093" s="35"/>
      <c r="BP1093" s="35"/>
      <c r="BQ1093" s="35"/>
      <c r="BR1093" s="35"/>
      <c r="BS1093" s="35"/>
      <c r="BT1093" s="35"/>
      <c r="BU1093" s="35"/>
      <c r="BV1093" s="35"/>
      <c r="BW1093" s="35"/>
      <c r="BX1093" s="35"/>
      <c r="BY1093" s="35"/>
      <c r="BZ1093" s="287"/>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c r="DA1093" s="35"/>
      <c r="DB1093" s="35"/>
      <c r="DC1093" s="35"/>
      <c r="DD1093" s="35"/>
      <c r="DE1093" s="35"/>
      <c r="DF1093" s="35"/>
      <c r="DG1093" s="35"/>
      <c r="DH1093" s="35"/>
      <c r="DI1093" s="35"/>
      <c r="DJ1093" s="35"/>
      <c r="DK1093" s="35"/>
      <c r="DL1093" s="35"/>
      <c r="DM1093" s="35"/>
      <c r="DN1093" s="35"/>
      <c r="DO1093" s="35"/>
      <c r="DP1093" s="35"/>
      <c r="DQ1093" s="35"/>
      <c r="DR1093" s="35"/>
      <c r="DS1093" s="35"/>
      <c r="DT1093" s="35"/>
      <c r="DU1093" s="35"/>
      <c r="DV1093" s="35"/>
      <c r="DW1093" s="35"/>
      <c r="DX1093" s="35"/>
      <c r="DY1093" s="35"/>
      <c r="DZ1093" s="35"/>
      <c r="EA1093" s="35"/>
      <c r="EB1093" s="35"/>
      <c r="EC1093" s="35"/>
      <c r="ED1093" s="35"/>
      <c r="EE1093" s="35"/>
      <c r="EF1093" s="35"/>
      <c r="EG1093" s="35"/>
      <c r="EH1093" s="35"/>
      <c r="EI1093" s="35"/>
      <c r="EJ1093" s="35"/>
      <c r="EK1093" s="35"/>
      <c r="EL1093" s="35"/>
      <c r="ET1093" s="20" t="s">
        <v>1491</v>
      </c>
      <c r="EU1093" s="20" t="s">
        <v>1489</v>
      </c>
    </row>
    <row r="1094" spans="1:151" ht="12" hidden="1" customHeight="1">
      <c r="A1094" s="35"/>
      <c r="B1094" s="47"/>
      <c r="C1094" s="35"/>
      <c r="D1094" s="47"/>
      <c r="E1094" s="47"/>
      <c r="F1094" s="47"/>
      <c r="G1094" s="47"/>
      <c r="H1094" s="47"/>
      <c r="I1094" s="47"/>
      <c r="J1094" s="47"/>
      <c r="K1094" s="47"/>
      <c r="L1094" s="47"/>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133"/>
      <c r="BJ1094" s="133"/>
      <c r="BK1094" s="35"/>
      <c r="BL1094" s="266"/>
      <c r="BM1094" s="35"/>
      <c r="BN1094" s="35"/>
      <c r="BO1094" s="35"/>
      <c r="BP1094" s="35"/>
      <c r="BQ1094" s="35"/>
      <c r="BR1094" s="35"/>
      <c r="BS1094" s="35"/>
      <c r="BT1094" s="35"/>
      <c r="BU1094" s="35"/>
      <c r="BV1094" s="35"/>
      <c r="BW1094" s="35"/>
      <c r="BX1094" s="35"/>
      <c r="BY1094" s="35"/>
      <c r="BZ1094" s="287"/>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T1094" s="20" t="s">
        <v>1492</v>
      </c>
      <c r="EU1094" s="20" t="s">
        <v>1490</v>
      </c>
    </row>
    <row r="1095" spans="1:151" ht="12" hidden="1" customHeight="1">
      <c r="A1095" s="35"/>
      <c r="B1095" s="47"/>
      <c r="C1095" s="35"/>
      <c r="D1095" s="47"/>
      <c r="E1095" s="47"/>
      <c r="F1095" s="47"/>
      <c r="G1095" s="47"/>
      <c r="H1095" s="47"/>
      <c r="I1095" s="47"/>
      <c r="J1095" s="47"/>
      <c r="K1095" s="47"/>
      <c r="L1095" s="47"/>
      <c r="M1095" s="35"/>
      <c r="N1095" s="35"/>
      <c r="O1095" s="35"/>
      <c r="P1095" s="35"/>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c r="BE1095" s="35"/>
      <c r="BF1095" s="35"/>
      <c r="BG1095" s="35"/>
      <c r="BH1095" s="35"/>
      <c r="BI1095" s="133"/>
      <c r="BJ1095" s="133"/>
      <c r="BK1095" s="35"/>
      <c r="BL1095" s="266"/>
      <c r="BM1095" s="35"/>
      <c r="BN1095" s="35"/>
      <c r="BO1095" s="35"/>
      <c r="BP1095" s="35"/>
      <c r="BQ1095" s="35"/>
      <c r="BR1095" s="35"/>
      <c r="BS1095" s="35"/>
      <c r="BT1095" s="35"/>
      <c r="BU1095" s="35"/>
      <c r="BV1095" s="35"/>
      <c r="BW1095" s="35"/>
      <c r="BX1095" s="35"/>
      <c r="BY1095" s="35"/>
      <c r="BZ1095" s="287"/>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5"/>
      <c r="EK1095" s="35"/>
      <c r="EL1095" s="35"/>
      <c r="ET1095" s="20" t="s">
        <v>1493</v>
      </c>
      <c r="EU1095" s="20" t="s">
        <v>1491</v>
      </c>
    </row>
    <row r="1096" spans="1:151" ht="12" hidden="1" customHeight="1">
      <c r="A1096" s="35"/>
      <c r="B1096" s="47"/>
      <c r="C1096" s="35"/>
      <c r="D1096" s="47"/>
      <c r="E1096" s="47"/>
      <c r="F1096" s="47"/>
      <c r="G1096" s="47"/>
      <c r="H1096" s="47"/>
      <c r="I1096" s="47"/>
      <c r="J1096" s="47"/>
      <c r="K1096" s="47"/>
      <c r="L1096" s="47"/>
      <c r="M1096" s="35"/>
      <c r="N1096" s="35"/>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133"/>
      <c r="BJ1096" s="133"/>
      <c r="BK1096" s="35"/>
      <c r="BL1096" s="266"/>
      <c r="BM1096" s="35"/>
      <c r="BN1096" s="35"/>
      <c r="BO1096" s="35"/>
      <c r="BP1096" s="35"/>
      <c r="BQ1096" s="35"/>
      <c r="BR1096" s="35"/>
      <c r="BS1096" s="35"/>
      <c r="BT1096" s="35"/>
      <c r="BU1096" s="35"/>
      <c r="BV1096" s="35"/>
      <c r="BW1096" s="35"/>
      <c r="BX1096" s="35"/>
      <c r="BY1096" s="35"/>
      <c r="BZ1096" s="287"/>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T1096" s="20" t="s">
        <v>1494</v>
      </c>
      <c r="EU1096" s="20" t="s">
        <v>1492</v>
      </c>
    </row>
    <row r="1097" spans="1:151" ht="12" hidden="1" customHeight="1">
      <c r="A1097" s="35"/>
      <c r="B1097" s="47"/>
      <c r="C1097" s="35"/>
      <c r="D1097" s="47"/>
      <c r="E1097" s="47"/>
      <c r="F1097" s="47"/>
      <c r="G1097" s="47"/>
      <c r="H1097" s="47"/>
      <c r="I1097" s="47"/>
      <c r="J1097" s="47"/>
      <c r="K1097" s="47"/>
      <c r="L1097" s="47"/>
      <c r="M1097" s="35"/>
      <c r="N1097" s="35"/>
      <c r="O1097" s="35"/>
      <c r="P1097" s="35"/>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133"/>
      <c r="BJ1097" s="133"/>
      <c r="BK1097" s="35"/>
      <c r="BL1097" s="266"/>
      <c r="BM1097" s="35"/>
      <c r="BN1097" s="35"/>
      <c r="BO1097" s="35"/>
      <c r="BP1097" s="35"/>
      <c r="BQ1097" s="35"/>
      <c r="BR1097" s="35"/>
      <c r="BS1097" s="35"/>
      <c r="BT1097" s="35"/>
      <c r="BU1097" s="35"/>
      <c r="BV1097" s="35"/>
      <c r="BW1097" s="35"/>
      <c r="BX1097" s="35"/>
      <c r="BY1097" s="35"/>
      <c r="BZ1097" s="287"/>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5"/>
      <c r="ED1097" s="35"/>
      <c r="EE1097" s="35"/>
      <c r="EF1097" s="35"/>
      <c r="EG1097" s="35"/>
      <c r="EH1097" s="35"/>
      <c r="EI1097" s="35"/>
      <c r="EJ1097" s="35"/>
      <c r="EK1097" s="35"/>
      <c r="EL1097" s="35"/>
      <c r="ET1097" s="20" t="s">
        <v>1495</v>
      </c>
      <c r="EU1097" s="20" t="s">
        <v>1493</v>
      </c>
    </row>
    <row r="1098" spans="1:151" ht="12" hidden="1" customHeight="1">
      <c r="A1098" s="35"/>
      <c r="B1098" s="47"/>
      <c r="C1098" s="35"/>
      <c r="D1098" s="47"/>
      <c r="E1098" s="47"/>
      <c r="F1098" s="47"/>
      <c r="G1098" s="47"/>
      <c r="H1098" s="47"/>
      <c r="I1098" s="47"/>
      <c r="J1098" s="47"/>
      <c r="K1098" s="47"/>
      <c r="L1098" s="47"/>
      <c r="M1098" s="35"/>
      <c r="N1098" s="35"/>
      <c r="O1098" s="35"/>
      <c r="P1098" s="35"/>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133"/>
      <c r="BJ1098" s="133"/>
      <c r="BK1098" s="35"/>
      <c r="BL1098" s="266"/>
      <c r="BM1098" s="35"/>
      <c r="BN1098" s="35"/>
      <c r="BO1098" s="35"/>
      <c r="BP1098" s="35"/>
      <c r="BQ1098" s="35"/>
      <c r="BR1098" s="35"/>
      <c r="BS1098" s="35"/>
      <c r="BT1098" s="35"/>
      <c r="BU1098" s="35"/>
      <c r="BV1098" s="35"/>
      <c r="BW1098" s="35"/>
      <c r="BX1098" s="35"/>
      <c r="BY1098" s="35"/>
      <c r="BZ1098" s="287"/>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5"/>
      <c r="ED1098" s="35"/>
      <c r="EE1098" s="35"/>
      <c r="EF1098" s="35"/>
      <c r="EG1098" s="35"/>
      <c r="EH1098" s="35"/>
      <c r="EI1098" s="35"/>
      <c r="EJ1098" s="35"/>
      <c r="EK1098" s="35"/>
      <c r="EL1098" s="35"/>
      <c r="ET1098" s="20" t="s">
        <v>1496</v>
      </c>
      <c r="EU1098" s="20" t="s">
        <v>1494</v>
      </c>
    </row>
    <row r="1099" spans="1:151" ht="12" hidden="1" customHeight="1">
      <c r="A1099" s="35"/>
      <c r="B1099" s="47"/>
      <c r="C1099" s="35"/>
      <c r="D1099" s="47"/>
      <c r="E1099" s="47"/>
      <c r="F1099" s="47"/>
      <c r="G1099" s="47"/>
      <c r="H1099" s="47"/>
      <c r="I1099" s="47"/>
      <c r="J1099" s="47"/>
      <c r="K1099" s="47"/>
      <c r="L1099" s="47"/>
      <c r="M1099" s="35"/>
      <c r="N1099" s="35"/>
      <c r="O1099" s="35"/>
      <c r="P1099" s="35"/>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133"/>
      <c r="BJ1099" s="133"/>
      <c r="BK1099" s="35"/>
      <c r="BL1099" s="266"/>
      <c r="BM1099" s="35"/>
      <c r="BN1099" s="35"/>
      <c r="BO1099" s="35"/>
      <c r="BP1099" s="35"/>
      <c r="BQ1099" s="35"/>
      <c r="BR1099" s="35"/>
      <c r="BS1099" s="35"/>
      <c r="BT1099" s="35"/>
      <c r="BU1099" s="35"/>
      <c r="BV1099" s="35"/>
      <c r="BW1099" s="35"/>
      <c r="BX1099" s="35"/>
      <c r="BY1099" s="35"/>
      <c r="BZ1099" s="287"/>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c r="EK1099" s="35"/>
      <c r="EL1099" s="35"/>
      <c r="ET1099" s="20" t="s">
        <v>1497</v>
      </c>
      <c r="EU1099" s="20" t="s">
        <v>1495</v>
      </c>
    </row>
    <row r="1100" spans="1:151" ht="12" hidden="1" customHeight="1">
      <c r="A1100" s="35"/>
      <c r="B1100" s="47"/>
      <c r="C1100" s="35"/>
      <c r="D1100" s="47"/>
      <c r="E1100" s="47"/>
      <c r="F1100" s="47"/>
      <c r="G1100" s="47"/>
      <c r="H1100" s="47"/>
      <c r="I1100" s="47"/>
      <c r="J1100" s="47"/>
      <c r="K1100" s="47"/>
      <c r="L1100" s="47"/>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133"/>
      <c r="BJ1100" s="133"/>
      <c r="BK1100" s="35"/>
      <c r="BL1100" s="266"/>
      <c r="BM1100" s="35"/>
      <c r="BN1100" s="35"/>
      <c r="BO1100" s="35"/>
      <c r="BP1100" s="35"/>
      <c r="BQ1100" s="35"/>
      <c r="BR1100" s="35"/>
      <c r="BS1100" s="35"/>
      <c r="BT1100" s="35"/>
      <c r="BU1100" s="35"/>
      <c r="BV1100" s="35"/>
      <c r="BW1100" s="35"/>
      <c r="BX1100" s="35"/>
      <c r="BY1100" s="35"/>
      <c r="BZ1100" s="287"/>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c r="EJ1100" s="35"/>
      <c r="EK1100" s="35"/>
      <c r="EL1100" s="35"/>
      <c r="ET1100" s="20" t="s">
        <v>1498</v>
      </c>
      <c r="EU1100" s="20" t="s">
        <v>1496</v>
      </c>
    </row>
    <row r="1101" spans="1:151" ht="12" hidden="1" customHeight="1">
      <c r="A1101" s="35"/>
      <c r="B1101" s="47"/>
      <c r="C1101" s="35"/>
      <c r="D1101" s="47"/>
      <c r="E1101" s="47"/>
      <c r="F1101" s="47"/>
      <c r="G1101" s="47"/>
      <c r="H1101" s="47"/>
      <c r="I1101" s="47"/>
      <c r="J1101" s="47"/>
      <c r="K1101" s="47"/>
      <c r="L1101" s="47"/>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133"/>
      <c r="BJ1101" s="133"/>
      <c r="BK1101" s="35"/>
      <c r="BL1101" s="266"/>
      <c r="BM1101" s="35"/>
      <c r="BN1101" s="35"/>
      <c r="BO1101" s="35"/>
      <c r="BP1101" s="35"/>
      <c r="BQ1101" s="35"/>
      <c r="BR1101" s="35"/>
      <c r="BS1101" s="35"/>
      <c r="BT1101" s="35"/>
      <c r="BU1101" s="35"/>
      <c r="BV1101" s="35"/>
      <c r="BW1101" s="35"/>
      <c r="BX1101" s="35"/>
      <c r="BY1101" s="35"/>
      <c r="BZ1101" s="287"/>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c r="DW1101" s="35"/>
      <c r="DX1101" s="35"/>
      <c r="DY1101" s="35"/>
      <c r="DZ1101" s="35"/>
      <c r="EA1101" s="35"/>
      <c r="EB1101" s="35"/>
      <c r="EC1101" s="35"/>
      <c r="ED1101" s="35"/>
      <c r="EE1101" s="35"/>
      <c r="EF1101" s="35"/>
      <c r="EG1101" s="35"/>
      <c r="EH1101" s="35"/>
      <c r="EI1101" s="35"/>
      <c r="EJ1101" s="35"/>
      <c r="EK1101" s="35"/>
      <c r="EL1101" s="35"/>
      <c r="ET1101" s="20" t="s">
        <v>1499</v>
      </c>
      <c r="EU1101" s="20" t="s">
        <v>1497</v>
      </c>
    </row>
    <row r="1102" spans="1:151" ht="12" hidden="1" customHeight="1">
      <c r="A1102" s="35"/>
      <c r="B1102" s="47"/>
      <c r="C1102" s="35"/>
      <c r="D1102" s="47"/>
      <c r="E1102" s="47"/>
      <c r="F1102" s="47"/>
      <c r="G1102" s="47"/>
      <c r="H1102" s="47"/>
      <c r="I1102" s="47"/>
      <c r="J1102" s="47"/>
      <c r="K1102" s="47"/>
      <c r="L1102" s="47"/>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133"/>
      <c r="BJ1102" s="133"/>
      <c r="BK1102" s="35"/>
      <c r="BL1102" s="266"/>
      <c r="BM1102" s="35"/>
      <c r="BN1102" s="35"/>
      <c r="BO1102" s="35"/>
      <c r="BP1102" s="35"/>
      <c r="BQ1102" s="35"/>
      <c r="BR1102" s="35"/>
      <c r="BS1102" s="35"/>
      <c r="BT1102" s="35"/>
      <c r="BU1102" s="35"/>
      <c r="BV1102" s="35"/>
      <c r="BW1102" s="35"/>
      <c r="BX1102" s="35"/>
      <c r="BY1102" s="35"/>
      <c r="BZ1102" s="287"/>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5"/>
      <c r="EK1102" s="35"/>
      <c r="EL1102" s="35"/>
      <c r="ET1102" s="20" t="s">
        <v>1500</v>
      </c>
      <c r="EU1102" s="20" t="s">
        <v>1498</v>
      </c>
    </row>
    <row r="1103" spans="1:151" ht="12" hidden="1" customHeight="1">
      <c r="A1103" s="35"/>
      <c r="B1103" s="47"/>
      <c r="C1103" s="35"/>
      <c r="D1103" s="47"/>
      <c r="E1103" s="47"/>
      <c r="F1103" s="47"/>
      <c r="G1103" s="47"/>
      <c r="H1103" s="47"/>
      <c r="I1103" s="47"/>
      <c r="J1103" s="47"/>
      <c r="K1103" s="47"/>
      <c r="L1103" s="47"/>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c r="BE1103" s="35"/>
      <c r="BF1103" s="35"/>
      <c r="BG1103" s="35"/>
      <c r="BH1103" s="35"/>
      <c r="BI1103" s="133"/>
      <c r="BJ1103" s="133"/>
      <c r="BK1103" s="35"/>
      <c r="BL1103" s="266"/>
      <c r="BM1103" s="35"/>
      <c r="BN1103" s="35"/>
      <c r="BO1103" s="35"/>
      <c r="BP1103" s="35"/>
      <c r="BQ1103" s="35"/>
      <c r="BR1103" s="35"/>
      <c r="BS1103" s="35"/>
      <c r="BT1103" s="35"/>
      <c r="BU1103" s="35"/>
      <c r="BV1103" s="35"/>
      <c r="BW1103" s="35"/>
      <c r="BX1103" s="35"/>
      <c r="BY1103" s="35"/>
      <c r="BZ1103" s="287"/>
      <c r="CA1103" s="35"/>
      <c r="CB1103" s="35"/>
      <c r="CC1103" s="35"/>
      <c r="CD1103" s="35"/>
      <c r="CE1103" s="35"/>
      <c r="CF1103" s="35"/>
      <c r="CG1103" s="35"/>
      <c r="CH1103" s="35"/>
      <c r="CI1103" s="35"/>
      <c r="CJ1103" s="35"/>
      <c r="CK1103" s="35"/>
      <c r="CL1103" s="35"/>
      <c r="CM1103" s="35"/>
      <c r="CN1103" s="35"/>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5"/>
      <c r="EK1103" s="35"/>
      <c r="EL1103" s="35"/>
      <c r="ET1103" s="20" t="s">
        <v>1501</v>
      </c>
      <c r="EU1103" s="20" t="s">
        <v>1499</v>
      </c>
    </row>
    <row r="1104" spans="1:151" ht="12" hidden="1" customHeight="1">
      <c r="A1104" s="35"/>
      <c r="B1104" s="47"/>
      <c r="C1104" s="35"/>
      <c r="D1104" s="47"/>
      <c r="E1104" s="47"/>
      <c r="F1104" s="47"/>
      <c r="G1104" s="47"/>
      <c r="H1104" s="47"/>
      <c r="I1104" s="47"/>
      <c r="J1104" s="47"/>
      <c r="K1104" s="47"/>
      <c r="L1104" s="47"/>
      <c r="M1104" s="35"/>
      <c r="N1104" s="35"/>
      <c r="O1104" s="35"/>
      <c r="P1104" s="35"/>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c r="BE1104" s="35"/>
      <c r="BF1104" s="35"/>
      <c r="BG1104" s="35"/>
      <c r="BH1104" s="35"/>
      <c r="BI1104" s="133"/>
      <c r="BJ1104" s="133"/>
      <c r="BK1104" s="35"/>
      <c r="BL1104" s="266"/>
      <c r="BM1104" s="35"/>
      <c r="BN1104" s="35"/>
      <c r="BO1104" s="35"/>
      <c r="BP1104" s="35"/>
      <c r="BQ1104" s="35"/>
      <c r="BR1104" s="35"/>
      <c r="BS1104" s="35"/>
      <c r="BT1104" s="35"/>
      <c r="BU1104" s="35"/>
      <c r="BV1104" s="35"/>
      <c r="BW1104" s="35"/>
      <c r="BX1104" s="35"/>
      <c r="BY1104" s="35"/>
      <c r="BZ1104" s="287"/>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5"/>
      <c r="EK1104" s="35"/>
      <c r="EL1104" s="35"/>
      <c r="ET1104" s="20" t="s">
        <v>1502</v>
      </c>
      <c r="EU1104" s="20" t="s">
        <v>1500</v>
      </c>
    </row>
    <row r="1105" spans="1:151" ht="12" hidden="1" customHeight="1">
      <c r="A1105" s="35"/>
      <c r="B1105" s="47"/>
      <c r="C1105" s="35"/>
      <c r="D1105" s="47"/>
      <c r="E1105" s="47"/>
      <c r="F1105" s="47"/>
      <c r="G1105" s="47"/>
      <c r="H1105" s="47"/>
      <c r="I1105" s="47"/>
      <c r="J1105" s="47"/>
      <c r="K1105" s="47"/>
      <c r="L1105" s="47"/>
      <c r="M1105" s="35"/>
      <c r="N1105" s="35"/>
      <c r="O1105" s="35"/>
      <c r="P1105" s="35"/>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c r="BE1105" s="35"/>
      <c r="BF1105" s="35"/>
      <c r="BG1105" s="35"/>
      <c r="BH1105" s="35"/>
      <c r="BI1105" s="133"/>
      <c r="BJ1105" s="133"/>
      <c r="BK1105" s="35"/>
      <c r="BL1105" s="266"/>
      <c r="BM1105" s="35"/>
      <c r="BN1105" s="35"/>
      <c r="BO1105" s="35"/>
      <c r="BP1105" s="35"/>
      <c r="BQ1105" s="35"/>
      <c r="BR1105" s="35"/>
      <c r="BS1105" s="35"/>
      <c r="BT1105" s="35"/>
      <c r="BU1105" s="35"/>
      <c r="BV1105" s="35"/>
      <c r="BW1105" s="35"/>
      <c r="BX1105" s="35"/>
      <c r="BY1105" s="35"/>
      <c r="BZ1105" s="287"/>
      <c r="CA1105" s="35"/>
      <c r="CB1105" s="35"/>
      <c r="CC1105" s="35"/>
      <c r="CD1105" s="35"/>
      <c r="CE1105" s="35"/>
      <c r="CF1105" s="35"/>
      <c r="CG1105" s="35"/>
      <c r="CH1105" s="35"/>
      <c r="CI1105" s="35"/>
      <c r="CJ1105" s="35"/>
      <c r="CK1105" s="35"/>
      <c r="CL1105" s="35"/>
      <c r="CM1105" s="35"/>
      <c r="CN1105" s="35"/>
      <c r="CO1105" s="35"/>
      <c r="CP1105" s="35"/>
      <c r="CQ1105" s="35"/>
      <c r="CR1105" s="35"/>
      <c r="CS1105" s="35"/>
      <c r="CT1105" s="35"/>
      <c r="CU1105" s="35"/>
      <c r="CV1105" s="35"/>
      <c r="CW1105" s="35"/>
      <c r="CX1105" s="35"/>
      <c r="CY1105" s="35"/>
      <c r="CZ1105" s="35"/>
      <c r="DA1105" s="35"/>
      <c r="DB1105" s="35"/>
      <c r="DC1105" s="35"/>
      <c r="DD1105" s="35"/>
      <c r="DE1105" s="35"/>
      <c r="DF1105" s="35"/>
      <c r="DG1105" s="35"/>
      <c r="DH1105" s="35"/>
      <c r="DI1105" s="35"/>
      <c r="DJ1105" s="35"/>
      <c r="DK1105" s="35"/>
      <c r="DL1105" s="35"/>
      <c r="DM1105" s="35"/>
      <c r="DN1105" s="35"/>
      <c r="DO1105" s="35"/>
      <c r="DP1105" s="35"/>
      <c r="DQ1105" s="35"/>
      <c r="DR1105" s="35"/>
      <c r="DS1105" s="35"/>
      <c r="DT1105" s="35"/>
      <c r="DU1105" s="35"/>
      <c r="DV1105" s="35"/>
      <c r="DW1105" s="35"/>
      <c r="DX1105" s="35"/>
      <c r="DY1105" s="35"/>
      <c r="DZ1105" s="35"/>
      <c r="EA1105" s="35"/>
      <c r="EB1105" s="35"/>
      <c r="EC1105" s="35"/>
      <c r="ED1105" s="35"/>
      <c r="EE1105" s="35"/>
      <c r="EF1105" s="35"/>
      <c r="EG1105" s="35"/>
      <c r="EH1105" s="35"/>
      <c r="EI1105" s="35"/>
      <c r="EJ1105" s="35"/>
      <c r="EK1105" s="35"/>
      <c r="EL1105" s="35"/>
      <c r="ET1105" s="20" t="s">
        <v>1503</v>
      </c>
      <c r="EU1105" s="20" t="s">
        <v>1501</v>
      </c>
    </row>
    <row r="1106" spans="1:151" ht="12" hidden="1" customHeight="1">
      <c r="A1106" s="35"/>
      <c r="B1106" s="47"/>
      <c r="C1106" s="35"/>
      <c r="D1106" s="47"/>
      <c r="E1106" s="47"/>
      <c r="F1106" s="47"/>
      <c r="G1106" s="47"/>
      <c r="H1106" s="47"/>
      <c r="I1106" s="47"/>
      <c r="J1106" s="47"/>
      <c r="K1106" s="47"/>
      <c r="L1106" s="47"/>
      <c r="M1106" s="35"/>
      <c r="N1106" s="35"/>
      <c r="O1106" s="35"/>
      <c r="P1106" s="35"/>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133"/>
      <c r="BJ1106" s="133"/>
      <c r="BK1106" s="35"/>
      <c r="BL1106" s="266"/>
      <c r="BM1106" s="35"/>
      <c r="BN1106" s="35"/>
      <c r="BO1106" s="35"/>
      <c r="BP1106" s="35"/>
      <c r="BQ1106" s="35"/>
      <c r="BR1106" s="35"/>
      <c r="BS1106" s="35"/>
      <c r="BT1106" s="35"/>
      <c r="BU1106" s="35"/>
      <c r="BV1106" s="35"/>
      <c r="BW1106" s="35"/>
      <c r="BX1106" s="35"/>
      <c r="BY1106" s="35"/>
      <c r="BZ1106" s="287"/>
      <c r="CA1106" s="35"/>
      <c r="CB1106" s="35"/>
      <c r="CC1106" s="35"/>
      <c r="CD1106" s="35"/>
      <c r="CE1106" s="35"/>
      <c r="CF1106" s="35"/>
      <c r="CG1106" s="35"/>
      <c r="CH1106" s="35"/>
      <c r="CI1106" s="35"/>
      <c r="CJ1106" s="35"/>
      <c r="CK1106" s="35"/>
      <c r="CL1106" s="35"/>
      <c r="CM1106" s="35"/>
      <c r="CN1106" s="35"/>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T1106" s="20" t="s">
        <v>1504</v>
      </c>
      <c r="EU1106" s="20" t="s">
        <v>1502</v>
      </c>
    </row>
    <row r="1107" spans="1:151" ht="12" hidden="1" customHeight="1">
      <c r="A1107" s="35"/>
      <c r="B1107" s="47"/>
      <c r="C1107" s="35"/>
      <c r="D1107" s="47"/>
      <c r="E1107" s="47"/>
      <c r="F1107" s="47"/>
      <c r="G1107" s="47"/>
      <c r="H1107" s="47"/>
      <c r="I1107" s="47"/>
      <c r="J1107" s="47"/>
      <c r="K1107" s="47"/>
      <c r="L1107" s="47"/>
      <c r="M1107" s="35"/>
      <c r="N1107" s="35"/>
      <c r="O1107" s="35"/>
      <c r="P1107" s="35"/>
      <c r="Q1107" s="35"/>
      <c r="R1107" s="35"/>
      <c r="S1107" s="35"/>
      <c r="T1107" s="35"/>
      <c r="U1107" s="35"/>
      <c r="V1107" s="35"/>
      <c r="W1107" s="35"/>
      <c r="X1107" s="35"/>
      <c r="Y1107" s="35"/>
      <c r="Z1107" s="35"/>
      <c r="AA1107" s="35"/>
      <c r="AB1107" s="35"/>
      <c r="AC1107" s="35"/>
      <c r="AD1107" s="35"/>
      <c r="AE1107" s="35"/>
      <c r="AF1107" s="35"/>
      <c r="AG1107" s="35"/>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c r="BD1107" s="35"/>
      <c r="BE1107" s="35"/>
      <c r="BF1107" s="35"/>
      <c r="BG1107" s="35"/>
      <c r="BH1107" s="35"/>
      <c r="BI1107" s="133"/>
      <c r="BJ1107" s="133"/>
      <c r="BK1107" s="35"/>
      <c r="BL1107" s="266"/>
      <c r="BM1107" s="35"/>
      <c r="BN1107" s="35"/>
      <c r="BO1107" s="35"/>
      <c r="BP1107" s="35"/>
      <c r="BQ1107" s="35"/>
      <c r="BR1107" s="35"/>
      <c r="BS1107" s="35"/>
      <c r="BT1107" s="35"/>
      <c r="BU1107" s="35"/>
      <c r="BV1107" s="35"/>
      <c r="BW1107" s="35"/>
      <c r="BX1107" s="35"/>
      <c r="BY1107" s="35"/>
      <c r="BZ1107" s="287"/>
      <c r="CA1107" s="35"/>
      <c r="CB1107" s="35"/>
      <c r="CC1107" s="35"/>
      <c r="CD1107" s="35"/>
      <c r="CE1107" s="35"/>
      <c r="CF1107" s="35"/>
      <c r="CG1107" s="35"/>
      <c r="CH1107" s="35"/>
      <c r="CI1107" s="35"/>
      <c r="CJ1107" s="35"/>
      <c r="CK1107" s="35"/>
      <c r="CL1107" s="35"/>
      <c r="CM1107" s="35"/>
      <c r="CN1107" s="35"/>
      <c r="CO1107" s="35"/>
      <c r="CP1107" s="35"/>
      <c r="CQ1107" s="35"/>
      <c r="CR1107" s="35"/>
      <c r="CS1107" s="35"/>
      <c r="CT1107" s="35"/>
      <c r="CU1107" s="35"/>
      <c r="CV1107" s="35"/>
      <c r="CW1107" s="35"/>
      <c r="CX1107" s="35"/>
      <c r="CY1107" s="35"/>
      <c r="CZ1107" s="35"/>
      <c r="DA1107" s="35"/>
      <c r="DB1107" s="35"/>
      <c r="DC1107" s="35"/>
      <c r="DD1107" s="35"/>
      <c r="DE1107" s="35"/>
      <c r="DF1107" s="35"/>
      <c r="DG1107" s="35"/>
      <c r="DH1107" s="35"/>
      <c r="DI1107" s="35"/>
      <c r="DJ1107" s="35"/>
      <c r="DK1107" s="35"/>
      <c r="DL1107" s="35"/>
      <c r="DM1107" s="35"/>
      <c r="DN1107" s="35"/>
      <c r="DO1107" s="35"/>
      <c r="DP1107" s="35"/>
      <c r="DQ1107" s="35"/>
      <c r="DR1107" s="35"/>
      <c r="DS1107" s="35"/>
      <c r="DT1107" s="35"/>
      <c r="DU1107" s="35"/>
      <c r="DV1107" s="35"/>
      <c r="DW1107" s="35"/>
      <c r="DX1107" s="35"/>
      <c r="DY1107" s="35"/>
      <c r="DZ1107" s="35"/>
      <c r="EA1107" s="35"/>
      <c r="EB1107" s="35"/>
      <c r="EC1107" s="35"/>
      <c r="ED1107" s="35"/>
      <c r="EE1107" s="35"/>
      <c r="EF1107" s="35"/>
      <c r="EG1107" s="35"/>
      <c r="EH1107" s="35"/>
      <c r="EI1107" s="35"/>
      <c r="EJ1107" s="35"/>
      <c r="EK1107" s="35"/>
      <c r="EL1107" s="35"/>
      <c r="ET1107" s="20" t="s">
        <v>1505</v>
      </c>
      <c r="EU1107" s="20" t="s">
        <v>1503</v>
      </c>
    </row>
    <row r="1108" spans="1:151" ht="12" hidden="1" customHeight="1">
      <c r="A1108" s="35"/>
      <c r="B1108" s="47"/>
      <c r="C1108" s="35"/>
      <c r="D1108" s="47"/>
      <c r="E1108" s="47"/>
      <c r="F1108" s="47"/>
      <c r="G1108" s="47"/>
      <c r="H1108" s="47"/>
      <c r="I1108" s="47"/>
      <c r="J1108" s="47"/>
      <c r="K1108" s="47"/>
      <c r="L1108" s="47"/>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133"/>
      <c r="BJ1108" s="133"/>
      <c r="BK1108" s="35"/>
      <c r="BL1108" s="266"/>
      <c r="BM1108" s="35"/>
      <c r="BN1108" s="35"/>
      <c r="BO1108" s="35"/>
      <c r="BP1108" s="35"/>
      <c r="BQ1108" s="35"/>
      <c r="BR1108" s="35"/>
      <c r="BS1108" s="35"/>
      <c r="BT1108" s="35"/>
      <c r="BU1108" s="35"/>
      <c r="BV1108" s="35"/>
      <c r="BW1108" s="35"/>
      <c r="BX1108" s="35"/>
      <c r="BY1108" s="35"/>
      <c r="BZ1108" s="287"/>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c r="EK1108" s="35"/>
      <c r="EL1108" s="35"/>
      <c r="ET1108" s="20" t="s">
        <v>1506</v>
      </c>
      <c r="EU1108" s="20" t="s">
        <v>1504</v>
      </c>
    </row>
    <row r="1109" spans="1:151" ht="12" hidden="1" customHeight="1">
      <c r="A1109" s="35"/>
      <c r="B1109" s="47"/>
      <c r="C1109" s="35"/>
      <c r="D1109" s="47"/>
      <c r="E1109" s="47"/>
      <c r="F1109" s="47"/>
      <c r="G1109" s="47"/>
      <c r="H1109" s="47"/>
      <c r="I1109" s="47"/>
      <c r="J1109" s="47"/>
      <c r="K1109" s="47"/>
      <c r="L1109" s="47"/>
      <c r="M1109" s="35"/>
      <c r="N1109" s="35"/>
      <c r="O1109" s="35"/>
      <c r="P1109" s="35"/>
      <c r="Q1109" s="35"/>
      <c r="R1109" s="35"/>
      <c r="S1109" s="35"/>
      <c r="T1109" s="35"/>
      <c r="U1109" s="35"/>
      <c r="V1109" s="35"/>
      <c r="W1109" s="35"/>
      <c r="X1109" s="35"/>
      <c r="Y1109" s="35"/>
      <c r="Z1109" s="35"/>
      <c r="AA1109" s="35"/>
      <c r="AB1109" s="35"/>
      <c r="AC1109" s="35"/>
      <c r="AD1109" s="35"/>
      <c r="AE1109" s="35"/>
      <c r="AF1109" s="35"/>
      <c r="AG1109" s="35"/>
      <c r="AH1109" s="35"/>
      <c r="AI1109" s="35"/>
      <c r="AJ1109" s="35"/>
      <c r="AK1109" s="35"/>
      <c r="AL1109" s="35"/>
      <c r="AM1109" s="35"/>
      <c r="AN1109" s="35"/>
      <c r="AO1109" s="35"/>
      <c r="AP1109" s="35"/>
      <c r="AQ1109" s="35"/>
      <c r="AR1109" s="35"/>
      <c r="AS1109" s="35"/>
      <c r="AT1109" s="35"/>
      <c r="AU1109" s="35"/>
      <c r="AV1109" s="35"/>
      <c r="AW1109" s="35"/>
      <c r="AX1109" s="35"/>
      <c r="AY1109" s="35"/>
      <c r="AZ1109" s="35"/>
      <c r="BA1109" s="35"/>
      <c r="BB1109" s="35"/>
      <c r="BC1109" s="35"/>
      <c r="BD1109" s="35"/>
      <c r="BE1109" s="35"/>
      <c r="BF1109" s="35"/>
      <c r="BG1109" s="35"/>
      <c r="BH1109" s="35"/>
      <c r="BI1109" s="133"/>
      <c r="BJ1109" s="133"/>
      <c r="BK1109" s="35"/>
      <c r="BL1109" s="266"/>
      <c r="BM1109" s="35"/>
      <c r="BN1109" s="35"/>
      <c r="BO1109" s="35"/>
      <c r="BP1109" s="35"/>
      <c r="BQ1109" s="35"/>
      <c r="BR1109" s="35"/>
      <c r="BS1109" s="35"/>
      <c r="BT1109" s="35"/>
      <c r="BU1109" s="35"/>
      <c r="BV1109" s="35"/>
      <c r="BW1109" s="35"/>
      <c r="BX1109" s="35"/>
      <c r="BY1109" s="35"/>
      <c r="BZ1109" s="287"/>
      <c r="CA1109" s="35"/>
      <c r="CB1109" s="35"/>
      <c r="CC1109" s="35"/>
      <c r="CD1109" s="35"/>
      <c r="CE1109" s="35"/>
      <c r="CF1109" s="35"/>
      <c r="CG1109" s="35"/>
      <c r="CH1109" s="35"/>
      <c r="CI1109" s="35"/>
      <c r="CJ1109" s="35"/>
      <c r="CK1109" s="35"/>
      <c r="CL1109" s="35"/>
      <c r="CM1109" s="35"/>
      <c r="CN1109" s="35"/>
      <c r="CO1109" s="35"/>
      <c r="CP1109" s="35"/>
      <c r="CQ1109" s="35"/>
      <c r="CR1109" s="35"/>
      <c r="CS1109" s="35"/>
      <c r="CT1109" s="35"/>
      <c r="CU1109" s="35"/>
      <c r="CV1109" s="35"/>
      <c r="CW1109" s="35"/>
      <c r="CX1109" s="35"/>
      <c r="CY1109" s="35"/>
      <c r="CZ1109" s="35"/>
      <c r="DA1109" s="35"/>
      <c r="DB1109" s="35"/>
      <c r="DC1109" s="35"/>
      <c r="DD1109" s="35"/>
      <c r="DE1109" s="35"/>
      <c r="DF1109" s="35"/>
      <c r="DG1109" s="35"/>
      <c r="DH1109" s="35"/>
      <c r="DI1109" s="35"/>
      <c r="DJ1109" s="35"/>
      <c r="DK1109" s="35"/>
      <c r="DL1109" s="35"/>
      <c r="DM1109" s="35"/>
      <c r="DN1109" s="35"/>
      <c r="DO1109" s="35"/>
      <c r="DP1109" s="35"/>
      <c r="DQ1109" s="35"/>
      <c r="DR1109" s="35"/>
      <c r="DS1109" s="35"/>
      <c r="DT1109" s="35"/>
      <c r="DU1109" s="35"/>
      <c r="DV1109" s="35"/>
      <c r="DW1109" s="35"/>
      <c r="DX1109" s="35"/>
      <c r="DY1109" s="35"/>
      <c r="DZ1109" s="35"/>
      <c r="EA1109" s="35"/>
      <c r="EB1109" s="35"/>
      <c r="EC1109" s="35"/>
      <c r="ED1109" s="35"/>
      <c r="EE1109" s="35"/>
      <c r="EF1109" s="35"/>
      <c r="EG1109" s="35"/>
      <c r="EH1109" s="35"/>
      <c r="EI1109" s="35"/>
      <c r="EJ1109" s="35"/>
      <c r="EK1109" s="35"/>
      <c r="EL1109" s="35"/>
      <c r="ET1109" s="20" t="s">
        <v>586</v>
      </c>
      <c r="EU1109" s="20" t="s">
        <v>1505</v>
      </c>
    </row>
    <row r="1110" spans="1:151" ht="12" hidden="1" customHeight="1">
      <c r="A1110" s="35"/>
      <c r="B1110" s="47"/>
      <c r="C1110" s="35"/>
      <c r="D1110" s="47"/>
      <c r="E1110" s="47"/>
      <c r="F1110" s="47"/>
      <c r="G1110" s="47"/>
      <c r="H1110" s="47"/>
      <c r="I1110" s="47"/>
      <c r="J1110" s="47"/>
      <c r="K1110" s="47"/>
      <c r="L1110" s="47"/>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133"/>
      <c r="BJ1110" s="133"/>
      <c r="BK1110" s="35"/>
      <c r="BL1110" s="266"/>
      <c r="BM1110" s="35"/>
      <c r="BN1110" s="35"/>
      <c r="BO1110" s="35"/>
      <c r="BP1110" s="35"/>
      <c r="BQ1110" s="35"/>
      <c r="BR1110" s="35"/>
      <c r="BS1110" s="35"/>
      <c r="BT1110" s="35"/>
      <c r="BU1110" s="35"/>
      <c r="BV1110" s="35"/>
      <c r="BW1110" s="35"/>
      <c r="BX1110" s="35"/>
      <c r="BY1110" s="35"/>
      <c r="BZ1110" s="287"/>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5"/>
      <c r="EK1110" s="35"/>
      <c r="EL1110" s="35"/>
      <c r="ET1110" s="20" t="s">
        <v>1507</v>
      </c>
      <c r="EU1110" s="20" t="s">
        <v>1506</v>
      </c>
    </row>
    <row r="1111" spans="1:151" ht="12" hidden="1" customHeight="1">
      <c r="A1111" s="35"/>
      <c r="B1111" s="47"/>
      <c r="C1111" s="35"/>
      <c r="D1111" s="47"/>
      <c r="E1111" s="47"/>
      <c r="F1111" s="47"/>
      <c r="G1111" s="47"/>
      <c r="H1111" s="47"/>
      <c r="I1111" s="47"/>
      <c r="J1111" s="47"/>
      <c r="K1111" s="47"/>
      <c r="L1111" s="47"/>
      <c r="M1111" s="35"/>
      <c r="N1111" s="35"/>
      <c r="O1111" s="35"/>
      <c r="P1111" s="35"/>
      <c r="Q1111" s="35"/>
      <c r="R1111" s="35"/>
      <c r="S1111" s="35"/>
      <c r="T1111" s="35"/>
      <c r="U1111" s="35"/>
      <c r="V1111" s="35"/>
      <c r="W1111" s="35"/>
      <c r="X1111" s="35"/>
      <c r="Y1111" s="35"/>
      <c r="Z1111" s="35"/>
      <c r="AA1111" s="35"/>
      <c r="AB1111" s="35"/>
      <c r="AC1111" s="35"/>
      <c r="AD1111" s="35"/>
      <c r="AE1111" s="35"/>
      <c r="AF1111" s="35"/>
      <c r="AG1111" s="35"/>
      <c r="AH1111" s="35"/>
      <c r="AI1111" s="35"/>
      <c r="AJ1111" s="35"/>
      <c r="AK1111" s="35"/>
      <c r="AL1111" s="35"/>
      <c r="AM1111" s="35"/>
      <c r="AN1111" s="35"/>
      <c r="AO1111" s="35"/>
      <c r="AP1111" s="35"/>
      <c r="AQ1111" s="35"/>
      <c r="AR1111" s="35"/>
      <c r="AS1111" s="35"/>
      <c r="AT1111" s="35"/>
      <c r="AU1111" s="35"/>
      <c r="AV1111" s="35"/>
      <c r="AW1111" s="35"/>
      <c r="AX1111" s="35"/>
      <c r="AY1111" s="35"/>
      <c r="AZ1111" s="35"/>
      <c r="BA1111" s="35"/>
      <c r="BB1111" s="35"/>
      <c r="BC1111" s="35"/>
      <c r="BD1111" s="35"/>
      <c r="BE1111" s="35"/>
      <c r="BF1111" s="35"/>
      <c r="BG1111" s="35"/>
      <c r="BH1111" s="35"/>
      <c r="BI1111" s="133"/>
      <c r="BJ1111" s="133"/>
      <c r="BK1111" s="35"/>
      <c r="BL1111" s="266"/>
      <c r="BM1111" s="35"/>
      <c r="BN1111" s="35"/>
      <c r="BO1111" s="35"/>
      <c r="BP1111" s="35"/>
      <c r="BQ1111" s="35"/>
      <c r="BR1111" s="35"/>
      <c r="BS1111" s="35"/>
      <c r="BT1111" s="35"/>
      <c r="BU1111" s="35"/>
      <c r="BV1111" s="35"/>
      <c r="BW1111" s="35"/>
      <c r="BX1111" s="35"/>
      <c r="BY1111" s="35"/>
      <c r="BZ1111" s="287"/>
      <c r="CA1111" s="35"/>
      <c r="CB1111" s="35"/>
      <c r="CC1111" s="35"/>
      <c r="CD1111" s="35"/>
      <c r="CE1111" s="35"/>
      <c r="CF1111" s="35"/>
      <c r="CG1111" s="35"/>
      <c r="CH1111" s="35"/>
      <c r="CI1111" s="35"/>
      <c r="CJ1111" s="35"/>
      <c r="CK1111" s="35"/>
      <c r="CL1111" s="35"/>
      <c r="CM1111" s="35"/>
      <c r="CN1111" s="35"/>
      <c r="CO1111" s="35"/>
      <c r="CP1111" s="35"/>
      <c r="CQ1111" s="35"/>
      <c r="CR1111" s="35"/>
      <c r="CS1111" s="35"/>
      <c r="CT1111" s="35"/>
      <c r="CU1111" s="35"/>
      <c r="CV1111" s="35"/>
      <c r="CW1111" s="35"/>
      <c r="CX1111" s="35"/>
      <c r="CY1111" s="35"/>
      <c r="CZ1111" s="35"/>
      <c r="DA1111" s="35"/>
      <c r="DB1111" s="35"/>
      <c r="DC1111" s="35"/>
      <c r="DD1111" s="35"/>
      <c r="DE1111" s="35"/>
      <c r="DF1111" s="35"/>
      <c r="DG1111" s="35"/>
      <c r="DH1111" s="35"/>
      <c r="DI1111" s="35"/>
      <c r="DJ1111" s="35"/>
      <c r="DK1111" s="35"/>
      <c r="DL1111" s="35"/>
      <c r="DM1111" s="35"/>
      <c r="DN1111" s="35"/>
      <c r="DO1111" s="35"/>
      <c r="DP1111" s="35"/>
      <c r="DQ1111" s="35"/>
      <c r="DR1111" s="35"/>
      <c r="DS1111" s="35"/>
      <c r="DT1111" s="35"/>
      <c r="DU1111" s="35"/>
      <c r="DV1111" s="35"/>
      <c r="DW1111" s="35"/>
      <c r="DX1111" s="35"/>
      <c r="DY1111" s="35"/>
      <c r="DZ1111" s="35"/>
      <c r="EA1111" s="35"/>
      <c r="EB1111" s="35"/>
      <c r="EC1111" s="35"/>
      <c r="ED1111" s="35"/>
      <c r="EE1111" s="35"/>
      <c r="EF1111" s="35"/>
      <c r="EG1111" s="35"/>
      <c r="EH1111" s="35"/>
      <c r="EI1111" s="35"/>
      <c r="EJ1111" s="35"/>
      <c r="EK1111" s="35"/>
      <c r="EL1111" s="35"/>
      <c r="ET1111" s="20" t="s">
        <v>1508</v>
      </c>
      <c r="EU1111" s="20" t="s">
        <v>586</v>
      </c>
    </row>
    <row r="1112" spans="1:151" ht="12" hidden="1" customHeight="1">
      <c r="A1112" s="35"/>
      <c r="B1112" s="47"/>
      <c r="C1112" s="35"/>
      <c r="D1112" s="47"/>
      <c r="E1112" s="47"/>
      <c r="F1112" s="47"/>
      <c r="G1112" s="47"/>
      <c r="H1112" s="47"/>
      <c r="I1112" s="47"/>
      <c r="J1112" s="47"/>
      <c r="K1112" s="47"/>
      <c r="L1112" s="47"/>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c r="BE1112" s="35"/>
      <c r="BF1112" s="35"/>
      <c r="BG1112" s="35"/>
      <c r="BH1112" s="35"/>
      <c r="BI1112" s="133"/>
      <c r="BJ1112" s="133"/>
      <c r="BK1112" s="35"/>
      <c r="BL1112" s="266"/>
      <c r="BM1112" s="35"/>
      <c r="BN1112" s="35"/>
      <c r="BO1112" s="35"/>
      <c r="BP1112" s="35"/>
      <c r="BQ1112" s="35"/>
      <c r="BR1112" s="35"/>
      <c r="BS1112" s="35"/>
      <c r="BT1112" s="35"/>
      <c r="BU1112" s="35"/>
      <c r="BV1112" s="35"/>
      <c r="BW1112" s="35"/>
      <c r="BX1112" s="35"/>
      <c r="BY1112" s="35"/>
      <c r="BZ1112" s="287"/>
      <c r="CA1112" s="35"/>
      <c r="CB1112" s="35"/>
      <c r="CC1112" s="35"/>
      <c r="CD1112" s="35"/>
      <c r="CE1112" s="35"/>
      <c r="CF1112" s="35"/>
      <c r="CG1112" s="35"/>
      <c r="CH1112" s="35"/>
      <c r="CI1112" s="35"/>
      <c r="CJ1112" s="35"/>
      <c r="CK1112" s="35"/>
      <c r="CL1112" s="35"/>
      <c r="CM1112" s="35"/>
      <c r="CN1112" s="35"/>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5"/>
      <c r="EK1112" s="35"/>
      <c r="EL1112" s="35"/>
      <c r="ET1112" s="20" t="s">
        <v>1509</v>
      </c>
      <c r="EU1112" s="20" t="s">
        <v>1507</v>
      </c>
    </row>
    <row r="1113" spans="1:151" ht="12" hidden="1" customHeight="1">
      <c r="A1113" s="35"/>
      <c r="B1113" s="47"/>
      <c r="C1113" s="35"/>
      <c r="D1113" s="47"/>
      <c r="E1113" s="47"/>
      <c r="F1113" s="47"/>
      <c r="G1113" s="47"/>
      <c r="H1113" s="47"/>
      <c r="I1113" s="47"/>
      <c r="J1113" s="47"/>
      <c r="K1113" s="47"/>
      <c r="L1113" s="47"/>
      <c r="M1113" s="35"/>
      <c r="N1113" s="35"/>
      <c r="O1113" s="35"/>
      <c r="P1113" s="35"/>
      <c r="Q1113" s="35"/>
      <c r="R1113" s="35"/>
      <c r="S1113" s="35"/>
      <c r="T1113" s="35"/>
      <c r="U1113" s="35"/>
      <c r="V1113" s="35"/>
      <c r="W1113" s="35"/>
      <c r="X1113" s="35"/>
      <c r="Y1113" s="35"/>
      <c r="Z1113" s="35"/>
      <c r="AA1113" s="35"/>
      <c r="AB1113" s="35"/>
      <c r="AC1113" s="35"/>
      <c r="AD1113" s="35"/>
      <c r="AE1113" s="35"/>
      <c r="AF1113" s="35"/>
      <c r="AG1113" s="35"/>
      <c r="AH1113" s="35"/>
      <c r="AI1113" s="35"/>
      <c r="AJ1113" s="35"/>
      <c r="AK1113" s="35"/>
      <c r="AL1113" s="35"/>
      <c r="AM1113" s="35"/>
      <c r="AN1113" s="35"/>
      <c r="AO1113" s="35"/>
      <c r="AP1113" s="35"/>
      <c r="AQ1113" s="35"/>
      <c r="AR1113" s="35"/>
      <c r="AS1113" s="35"/>
      <c r="AT1113" s="35"/>
      <c r="AU1113" s="35"/>
      <c r="AV1113" s="35"/>
      <c r="AW1113" s="35"/>
      <c r="AX1113" s="35"/>
      <c r="AY1113" s="35"/>
      <c r="AZ1113" s="35"/>
      <c r="BA1113" s="35"/>
      <c r="BB1113" s="35"/>
      <c r="BC1113" s="35"/>
      <c r="BD1113" s="35"/>
      <c r="BE1113" s="35"/>
      <c r="BF1113" s="35"/>
      <c r="BG1113" s="35"/>
      <c r="BH1113" s="35"/>
      <c r="BI1113" s="133"/>
      <c r="BJ1113" s="133"/>
      <c r="BK1113" s="35"/>
      <c r="BL1113" s="266"/>
      <c r="BM1113" s="35"/>
      <c r="BN1113" s="35"/>
      <c r="BO1113" s="35"/>
      <c r="BP1113" s="35"/>
      <c r="BQ1113" s="35"/>
      <c r="BR1113" s="35"/>
      <c r="BS1113" s="35"/>
      <c r="BT1113" s="35"/>
      <c r="BU1113" s="35"/>
      <c r="BV1113" s="35"/>
      <c r="BW1113" s="35"/>
      <c r="BX1113" s="35"/>
      <c r="BY1113" s="35"/>
      <c r="BZ1113" s="287"/>
      <c r="CA1113" s="35"/>
      <c r="CB1113" s="35"/>
      <c r="CC1113" s="35"/>
      <c r="CD1113" s="35"/>
      <c r="CE1113" s="35"/>
      <c r="CF1113" s="35"/>
      <c r="CG1113" s="35"/>
      <c r="CH1113" s="35"/>
      <c r="CI1113" s="35"/>
      <c r="CJ1113" s="35"/>
      <c r="CK1113" s="35"/>
      <c r="CL1113" s="35"/>
      <c r="CM1113" s="35"/>
      <c r="CN1113" s="35"/>
      <c r="CO1113" s="35"/>
      <c r="CP1113" s="35"/>
      <c r="CQ1113" s="35"/>
      <c r="CR1113" s="35"/>
      <c r="CS1113" s="35"/>
      <c r="CT1113" s="35"/>
      <c r="CU1113" s="35"/>
      <c r="CV1113" s="35"/>
      <c r="CW1113" s="35"/>
      <c r="CX1113" s="35"/>
      <c r="CY1113" s="35"/>
      <c r="CZ1113" s="35"/>
      <c r="DA1113" s="35"/>
      <c r="DB1113" s="35"/>
      <c r="DC1113" s="35"/>
      <c r="DD1113" s="35"/>
      <c r="DE1113" s="35"/>
      <c r="DF1113" s="35"/>
      <c r="DG1113" s="35"/>
      <c r="DH1113" s="35"/>
      <c r="DI1113" s="35"/>
      <c r="DJ1113" s="35"/>
      <c r="DK1113" s="35"/>
      <c r="DL1113" s="35"/>
      <c r="DM1113" s="35"/>
      <c r="DN1113" s="35"/>
      <c r="DO1113" s="35"/>
      <c r="DP1113" s="35"/>
      <c r="DQ1113" s="35"/>
      <c r="DR1113" s="35"/>
      <c r="DS1113" s="35"/>
      <c r="DT1113" s="35"/>
      <c r="DU1113" s="35"/>
      <c r="DV1113" s="35"/>
      <c r="DW1113" s="35"/>
      <c r="DX1113" s="35"/>
      <c r="DY1113" s="35"/>
      <c r="DZ1113" s="35"/>
      <c r="EA1113" s="35"/>
      <c r="EB1113" s="35"/>
      <c r="EC1113" s="35"/>
      <c r="ED1113" s="35"/>
      <c r="EE1113" s="35"/>
      <c r="EF1113" s="35"/>
      <c r="EG1113" s="35"/>
      <c r="EH1113" s="35"/>
      <c r="EI1113" s="35"/>
      <c r="EJ1113" s="35"/>
      <c r="EK1113" s="35"/>
      <c r="EL1113" s="35"/>
      <c r="ET1113" s="20" t="s">
        <v>1510</v>
      </c>
      <c r="EU1113" s="20" t="s">
        <v>1508</v>
      </c>
    </row>
    <row r="1114" spans="1:151" ht="12" hidden="1" customHeight="1">
      <c r="A1114" s="35"/>
      <c r="B1114" s="47"/>
      <c r="C1114" s="35"/>
      <c r="D1114" s="47"/>
      <c r="E1114" s="47"/>
      <c r="F1114" s="47"/>
      <c r="G1114" s="47"/>
      <c r="H1114" s="47"/>
      <c r="I1114" s="47"/>
      <c r="J1114" s="47"/>
      <c r="K1114" s="47"/>
      <c r="L1114" s="47"/>
      <c r="M1114" s="35"/>
      <c r="N1114" s="35"/>
      <c r="O1114" s="35"/>
      <c r="P1114" s="35"/>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133"/>
      <c r="BJ1114" s="133"/>
      <c r="BK1114" s="35"/>
      <c r="BL1114" s="266"/>
      <c r="BM1114" s="35"/>
      <c r="BN1114" s="35"/>
      <c r="BO1114" s="35"/>
      <c r="BP1114" s="35"/>
      <c r="BQ1114" s="35"/>
      <c r="BR1114" s="35"/>
      <c r="BS1114" s="35"/>
      <c r="BT1114" s="35"/>
      <c r="BU1114" s="35"/>
      <c r="BV1114" s="35"/>
      <c r="BW1114" s="35"/>
      <c r="BX1114" s="35"/>
      <c r="BY1114" s="35"/>
      <c r="BZ1114" s="287"/>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5"/>
      <c r="EK1114" s="35"/>
      <c r="EL1114" s="35"/>
      <c r="ET1114" s="20" t="s">
        <v>1511</v>
      </c>
      <c r="EU1114" s="20" t="s">
        <v>1509</v>
      </c>
    </row>
    <row r="1115" spans="1:151" ht="12" hidden="1" customHeight="1">
      <c r="A1115" s="35"/>
      <c r="B1115" s="47"/>
      <c r="C1115" s="35"/>
      <c r="D1115" s="47"/>
      <c r="E1115" s="47"/>
      <c r="F1115" s="47"/>
      <c r="G1115" s="47"/>
      <c r="H1115" s="47"/>
      <c r="I1115" s="47"/>
      <c r="J1115" s="47"/>
      <c r="K1115" s="47"/>
      <c r="L1115" s="47"/>
      <c r="M1115" s="35"/>
      <c r="N1115" s="35"/>
      <c r="O1115" s="35"/>
      <c r="P1115" s="35"/>
      <c r="Q1115" s="35"/>
      <c r="R1115" s="35"/>
      <c r="S1115" s="35"/>
      <c r="T1115" s="35"/>
      <c r="U1115" s="35"/>
      <c r="V1115" s="35"/>
      <c r="W1115" s="35"/>
      <c r="X1115" s="35"/>
      <c r="Y1115" s="35"/>
      <c r="Z1115" s="35"/>
      <c r="AA1115" s="35"/>
      <c r="AB1115" s="35"/>
      <c r="AC1115" s="35"/>
      <c r="AD1115" s="35"/>
      <c r="AE1115" s="35"/>
      <c r="AF1115" s="35"/>
      <c r="AG1115" s="35"/>
      <c r="AH1115" s="35"/>
      <c r="AI1115" s="35"/>
      <c r="AJ1115" s="35"/>
      <c r="AK1115" s="35"/>
      <c r="AL1115" s="35"/>
      <c r="AM1115" s="35"/>
      <c r="AN1115" s="35"/>
      <c r="AO1115" s="35"/>
      <c r="AP1115" s="35"/>
      <c r="AQ1115" s="35"/>
      <c r="AR1115" s="35"/>
      <c r="AS1115" s="35"/>
      <c r="AT1115" s="35"/>
      <c r="AU1115" s="35"/>
      <c r="AV1115" s="35"/>
      <c r="AW1115" s="35"/>
      <c r="AX1115" s="35"/>
      <c r="AY1115" s="35"/>
      <c r="AZ1115" s="35"/>
      <c r="BA1115" s="35"/>
      <c r="BB1115" s="35"/>
      <c r="BC1115" s="35"/>
      <c r="BD1115" s="35"/>
      <c r="BE1115" s="35"/>
      <c r="BF1115" s="35"/>
      <c r="BG1115" s="35"/>
      <c r="BH1115" s="35"/>
      <c r="BI1115" s="133"/>
      <c r="BJ1115" s="133"/>
      <c r="BK1115" s="35"/>
      <c r="BL1115" s="266"/>
      <c r="BM1115" s="35"/>
      <c r="BN1115" s="35"/>
      <c r="BO1115" s="35"/>
      <c r="BP1115" s="35"/>
      <c r="BQ1115" s="35"/>
      <c r="BR1115" s="35"/>
      <c r="BS1115" s="35"/>
      <c r="BT1115" s="35"/>
      <c r="BU1115" s="35"/>
      <c r="BV1115" s="35"/>
      <c r="BW1115" s="35"/>
      <c r="BX1115" s="35"/>
      <c r="BY1115" s="35"/>
      <c r="BZ1115" s="287"/>
      <c r="CA1115" s="35"/>
      <c r="CB1115" s="35"/>
      <c r="CC1115" s="35"/>
      <c r="CD1115" s="35"/>
      <c r="CE1115" s="35"/>
      <c r="CF1115" s="35"/>
      <c r="CG1115" s="35"/>
      <c r="CH1115" s="35"/>
      <c r="CI1115" s="35"/>
      <c r="CJ1115" s="35"/>
      <c r="CK1115" s="35"/>
      <c r="CL1115" s="35"/>
      <c r="CM1115" s="35"/>
      <c r="CN1115" s="35"/>
      <c r="CO1115" s="35"/>
      <c r="CP1115" s="35"/>
      <c r="CQ1115" s="35"/>
      <c r="CR1115" s="35"/>
      <c r="CS1115" s="35"/>
      <c r="CT1115" s="35"/>
      <c r="CU1115" s="35"/>
      <c r="CV1115" s="35"/>
      <c r="CW1115" s="35"/>
      <c r="CX1115" s="35"/>
      <c r="CY1115" s="35"/>
      <c r="CZ1115" s="35"/>
      <c r="DA1115" s="35"/>
      <c r="DB1115" s="35"/>
      <c r="DC1115" s="35"/>
      <c r="DD1115" s="35"/>
      <c r="DE1115" s="35"/>
      <c r="DF1115" s="35"/>
      <c r="DG1115" s="35"/>
      <c r="DH1115" s="35"/>
      <c r="DI1115" s="35"/>
      <c r="DJ1115" s="35"/>
      <c r="DK1115" s="35"/>
      <c r="DL1115" s="35"/>
      <c r="DM1115" s="35"/>
      <c r="DN1115" s="35"/>
      <c r="DO1115" s="35"/>
      <c r="DP1115" s="35"/>
      <c r="DQ1115" s="35"/>
      <c r="DR1115" s="35"/>
      <c r="DS1115" s="35"/>
      <c r="DT1115" s="35"/>
      <c r="DU1115" s="35"/>
      <c r="DV1115" s="35"/>
      <c r="DW1115" s="35"/>
      <c r="DX1115" s="35"/>
      <c r="DY1115" s="35"/>
      <c r="DZ1115" s="35"/>
      <c r="EA1115" s="35"/>
      <c r="EB1115" s="35"/>
      <c r="EC1115" s="35"/>
      <c r="ED1115" s="35"/>
      <c r="EE1115" s="35"/>
      <c r="EF1115" s="35"/>
      <c r="EG1115" s="35"/>
      <c r="EH1115" s="35"/>
      <c r="EI1115" s="35"/>
      <c r="EJ1115" s="35"/>
      <c r="EK1115" s="35"/>
      <c r="EL1115" s="35"/>
      <c r="ET1115" s="20" t="s">
        <v>1512</v>
      </c>
      <c r="EU1115" s="20" t="s">
        <v>1510</v>
      </c>
    </row>
    <row r="1116" spans="1:151" ht="12" hidden="1" customHeight="1">
      <c r="A1116" s="35"/>
      <c r="B1116" s="47"/>
      <c r="C1116" s="35"/>
      <c r="D1116" s="47"/>
      <c r="E1116" s="47"/>
      <c r="F1116" s="47"/>
      <c r="G1116" s="47"/>
      <c r="H1116" s="47"/>
      <c r="I1116" s="47"/>
      <c r="J1116" s="47"/>
      <c r="K1116" s="47"/>
      <c r="L1116" s="47"/>
      <c r="M1116" s="35"/>
      <c r="N1116" s="35"/>
      <c r="O1116" s="35"/>
      <c r="P1116" s="35"/>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5"/>
      <c r="AS1116" s="35"/>
      <c r="AT1116" s="35"/>
      <c r="AU1116" s="35"/>
      <c r="AV1116" s="35"/>
      <c r="AW1116" s="35"/>
      <c r="AX1116" s="35"/>
      <c r="AY1116" s="35"/>
      <c r="AZ1116" s="35"/>
      <c r="BA1116" s="35"/>
      <c r="BB1116" s="35"/>
      <c r="BC1116" s="35"/>
      <c r="BD1116" s="35"/>
      <c r="BE1116" s="35"/>
      <c r="BF1116" s="35"/>
      <c r="BG1116" s="35"/>
      <c r="BH1116" s="35"/>
      <c r="BI1116" s="133"/>
      <c r="BJ1116" s="133"/>
      <c r="BK1116" s="35"/>
      <c r="BL1116" s="266"/>
      <c r="BM1116" s="35"/>
      <c r="BN1116" s="35"/>
      <c r="BO1116" s="35"/>
      <c r="BP1116" s="35"/>
      <c r="BQ1116" s="35"/>
      <c r="BR1116" s="35"/>
      <c r="BS1116" s="35"/>
      <c r="BT1116" s="35"/>
      <c r="BU1116" s="35"/>
      <c r="BV1116" s="35"/>
      <c r="BW1116" s="35"/>
      <c r="BX1116" s="35"/>
      <c r="BY1116" s="35"/>
      <c r="BZ1116" s="287"/>
      <c r="CA1116" s="35"/>
      <c r="CB1116" s="35"/>
      <c r="CC1116" s="35"/>
      <c r="CD1116" s="35"/>
      <c r="CE1116" s="35"/>
      <c r="CF1116" s="35"/>
      <c r="CG1116" s="35"/>
      <c r="CH1116" s="35"/>
      <c r="CI1116" s="35"/>
      <c r="CJ1116" s="35"/>
      <c r="CK1116" s="35"/>
      <c r="CL1116" s="35"/>
      <c r="CM1116" s="35"/>
      <c r="CN1116" s="35"/>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c r="EK1116" s="35"/>
      <c r="EL1116" s="35"/>
      <c r="ET1116" s="20" t="s">
        <v>1513</v>
      </c>
      <c r="EU1116" s="20" t="s">
        <v>1511</v>
      </c>
    </row>
    <row r="1117" spans="1:151" ht="12" hidden="1" customHeight="1">
      <c r="A1117" s="35"/>
      <c r="B1117" s="47"/>
      <c r="C1117" s="35"/>
      <c r="D1117" s="47"/>
      <c r="E1117" s="47"/>
      <c r="F1117" s="47"/>
      <c r="G1117" s="47"/>
      <c r="H1117" s="47"/>
      <c r="I1117" s="47"/>
      <c r="J1117" s="47"/>
      <c r="K1117" s="47"/>
      <c r="L1117" s="47"/>
      <c r="M1117" s="35"/>
      <c r="N1117" s="35"/>
      <c r="O1117" s="35"/>
      <c r="P1117" s="35"/>
      <c r="Q1117" s="35"/>
      <c r="R1117" s="35"/>
      <c r="S1117" s="35"/>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c r="AP1117" s="35"/>
      <c r="AQ1117" s="35"/>
      <c r="AR1117" s="35"/>
      <c r="AS1117" s="35"/>
      <c r="AT1117" s="35"/>
      <c r="AU1117" s="35"/>
      <c r="AV1117" s="35"/>
      <c r="AW1117" s="35"/>
      <c r="AX1117" s="35"/>
      <c r="AY1117" s="35"/>
      <c r="AZ1117" s="35"/>
      <c r="BA1117" s="35"/>
      <c r="BB1117" s="35"/>
      <c r="BC1117" s="35"/>
      <c r="BD1117" s="35"/>
      <c r="BE1117" s="35"/>
      <c r="BF1117" s="35"/>
      <c r="BG1117" s="35"/>
      <c r="BH1117" s="35"/>
      <c r="BI1117" s="133"/>
      <c r="BJ1117" s="133"/>
      <c r="BK1117" s="35"/>
      <c r="BL1117" s="266"/>
      <c r="BM1117" s="35"/>
      <c r="BN1117" s="35"/>
      <c r="BO1117" s="35"/>
      <c r="BP1117" s="35"/>
      <c r="BQ1117" s="35"/>
      <c r="BR1117" s="35"/>
      <c r="BS1117" s="35"/>
      <c r="BT1117" s="35"/>
      <c r="BU1117" s="35"/>
      <c r="BV1117" s="35"/>
      <c r="BW1117" s="35"/>
      <c r="BX1117" s="35"/>
      <c r="BY1117" s="35"/>
      <c r="BZ1117" s="287"/>
      <c r="CA1117" s="35"/>
      <c r="CB1117" s="35"/>
      <c r="CC1117" s="35"/>
      <c r="CD1117" s="35"/>
      <c r="CE1117" s="35"/>
      <c r="CF1117" s="35"/>
      <c r="CG1117" s="35"/>
      <c r="CH1117" s="35"/>
      <c r="CI1117" s="35"/>
      <c r="CJ1117" s="35"/>
      <c r="CK1117" s="35"/>
      <c r="CL1117" s="35"/>
      <c r="CM1117" s="35"/>
      <c r="CN1117" s="35"/>
      <c r="CO1117" s="35"/>
      <c r="CP1117" s="35"/>
      <c r="CQ1117" s="35"/>
      <c r="CR1117" s="35"/>
      <c r="CS1117" s="35"/>
      <c r="CT1117" s="35"/>
      <c r="CU1117" s="35"/>
      <c r="CV1117" s="35"/>
      <c r="CW1117" s="35"/>
      <c r="CX1117" s="35"/>
      <c r="CY1117" s="35"/>
      <c r="CZ1117" s="35"/>
      <c r="DA1117" s="35"/>
      <c r="DB1117" s="35"/>
      <c r="DC1117" s="35"/>
      <c r="DD1117" s="35"/>
      <c r="DE1117" s="35"/>
      <c r="DF1117" s="35"/>
      <c r="DG1117" s="35"/>
      <c r="DH1117" s="35"/>
      <c r="DI1117" s="35"/>
      <c r="DJ1117" s="35"/>
      <c r="DK1117" s="35"/>
      <c r="DL1117" s="35"/>
      <c r="DM1117" s="35"/>
      <c r="DN1117" s="35"/>
      <c r="DO1117" s="35"/>
      <c r="DP1117" s="35"/>
      <c r="DQ1117" s="35"/>
      <c r="DR1117" s="35"/>
      <c r="DS1117" s="35"/>
      <c r="DT1117" s="35"/>
      <c r="DU1117" s="35"/>
      <c r="DV1117" s="35"/>
      <c r="DW1117" s="35"/>
      <c r="DX1117" s="35"/>
      <c r="DY1117" s="35"/>
      <c r="DZ1117" s="35"/>
      <c r="EA1117" s="35"/>
      <c r="EB1117" s="35"/>
      <c r="EC1117" s="35"/>
      <c r="ED1117" s="35"/>
      <c r="EE1117" s="35"/>
      <c r="EF1117" s="35"/>
      <c r="EG1117" s="35"/>
      <c r="EH1117" s="35"/>
      <c r="EI1117" s="35"/>
      <c r="EJ1117" s="35"/>
      <c r="EK1117" s="35"/>
      <c r="EL1117" s="35"/>
      <c r="ET1117" s="20" t="s">
        <v>1514</v>
      </c>
      <c r="EU1117" s="20" t="s">
        <v>1512</v>
      </c>
    </row>
    <row r="1118" spans="1:151" ht="12" hidden="1" customHeight="1">
      <c r="A1118" s="35"/>
      <c r="B1118" s="47"/>
      <c r="C1118" s="35"/>
      <c r="D1118" s="47"/>
      <c r="E1118" s="47"/>
      <c r="F1118" s="47"/>
      <c r="G1118" s="47"/>
      <c r="H1118" s="47"/>
      <c r="I1118" s="47"/>
      <c r="J1118" s="47"/>
      <c r="K1118" s="47"/>
      <c r="L1118" s="47"/>
      <c r="M1118" s="35"/>
      <c r="N1118" s="35"/>
      <c r="O1118" s="35"/>
      <c r="P1118" s="35"/>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133"/>
      <c r="BJ1118" s="133"/>
      <c r="BK1118" s="35"/>
      <c r="BL1118" s="266"/>
      <c r="BM1118" s="35"/>
      <c r="BN1118" s="35"/>
      <c r="BO1118" s="35"/>
      <c r="BP1118" s="35"/>
      <c r="BQ1118" s="35"/>
      <c r="BR1118" s="35"/>
      <c r="BS1118" s="35"/>
      <c r="BT1118" s="35"/>
      <c r="BU1118" s="35"/>
      <c r="BV1118" s="35"/>
      <c r="BW1118" s="35"/>
      <c r="BX1118" s="35"/>
      <c r="BY1118" s="35"/>
      <c r="BZ1118" s="287"/>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T1118" s="20" t="s">
        <v>1515</v>
      </c>
      <c r="EU1118" s="20" t="s">
        <v>1513</v>
      </c>
    </row>
    <row r="1119" spans="1:151" ht="12" hidden="1" customHeight="1">
      <c r="A1119" s="35"/>
      <c r="B1119" s="47"/>
      <c r="C1119" s="35"/>
      <c r="D1119" s="47"/>
      <c r="E1119" s="47"/>
      <c r="F1119" s="47"/>
      <c r="G1119" s="47"/>
      <c r="H1119" s="47"/>
      <c r="I1119" s="47"/>
      <c r="J1119" s="47"/>
      <c r="K1119" s="47"/>
      <c r="L1119" s="47"/>
      <c r="M1119" s="35"/>
      <c r="N1119" s="35"/>
      <c r="O1119" s="35"/>
      <c r="P1119" s="35"/>
      <c r="Q1119" s="35"/>
      <c r="R1119" s="35"/>
      <c r="S1119" s="35"/>
      <c r="T1119" s="35"/>
      <c r="U1119" s="35"/>
      <c r="V1119" s="35"/>
      <c r="W1119" s="35"/>
      <c r="X1119" s="35"/>
      <c r="Y1119" s="35"/>
      <c r="Z1119" s="35"/>
      <c r="AA1119" s="35"/>
      <c r="AB1119" s="35"/>
      <c r="AC1119" s="35"/>
      <c r="AD1119" s="35"/>
      <c r="AE1119" s="35"/>
      <c r="AF1119" s="35"/>
      <c r="AG1119" s="35"/>
      <c r="AH1119" s="35"/>
      <c r="AI1119" s="35"/>
      <c r="AJ1119" s="35"/>
      <c r="AK1119" s="35"/>
      <c r="AL1119" s="35"/>
      <c r="AM1119" s="35"/>
      <c r="AN1119" s="35"/>
      <c r="AO1119" s="35"/>
      <c r="AP1119" s="35"/>
      <c r="AQ1119" s="35"/>
      <c r="AR1119" s="35"/>
      <c r="AS1119" s="35"/>
      <c r="AT1119" s="35"/>
      <c r="AU1119" s="35"/>
      <c r="AV1119" s="35"/>
      <c r="AW1119" s="35"/>
      <c r="AX1119" s="35"/>
      <c r="AY1119" s="35"/>
      <c r="AZ1119" s="35"/>
      <c r="BA1119" s="35"/>
      <c r="BB1119" s="35"/>
      <c r="BC1119" s="35"/>
      <c r="BD1119" s="35"/>
      <c r="BE1119" s="35"/>
      <c r="BF1119" s="35"/>
      <c r="BG1119" s="35"/>
      <c r="BH1119" s="35"/>
      <c r="BI1119" s="133"/>
      <c r="BJ1119" s="133"/>
      <c r="BK1119" s="35"/>
      <c r="BL1119" s="266"/>
      <c r="BM1119" s="35"/>
      <c r="BN1119" s="35"/>
      <c r="BO1119" s="35"/>
      <c r="BP1119" s="35"/>
      <c r="BQ1119" s="35"/>
      <c r="BR1119" s="35"/>
      <c r="BS1119" s="35"/>
      <c r="BT1119" s="35"/>
      <c r="BU1119" s="35"/>
      <c r="BV1119" s="35"/>
      <c r="BW1119" s="35"/>
      <c r="BX1119" s="35"/>
      <c r="BY1119" s="35"/>
      <c r="BZ1119" s="287"/>
      <c r="CA1119" s="35"/>
      <c r="CB1119" s="35"/>
      <c r="CC1119" s="35"/>
      <c r="CD1119" s="35"/>
      <c r="CE1119" s="35"/>
      <c r="CF1119" s="35"/>
      <c r="CG1119" s="35"/>
      <c r="CH1119" s="35"/>
      <c r="CI1119" s="35"/>
      <c r="CJ1119" s="35"/>
      <c r="CK1119" s="35"/>
      <c r="CL1119" s="35"/>
      <c r="CM1119" s="35"/>
      <c r="CN1119" s="35"/>
      <c r="CO1119" s="35"/>
      <c r="CP1119" s="35"/>
      <c r="CQ1119" s="35"/>
      <c r="CR1119" s="35"/>
      <c r="CS1119" s="35"/>
      <c r="CT1119" s="35"/>
      <c r="CU1119" s="35"/>
      <c r="CV1119" s="35"/>
      <c r="CW1119" s="35"/>
      <c r="CX1119" s="35"/>
      <c r="CY1119" s="35"/>
      <c r="CZ1119" s="35"/>
      <c r="DA1119" s="35"/>
      <c r="DB1119" s="35"/>
      <c r="DC1119" s="35"/>
      <c r="DD1119" s="35"/>
      <c r="DE1119" s="35"/>
      <c r="DF1119" s="35"/>
      <c r="DG1119" s="35"/>
      <c r="DH1119" s="35"/>
      <c r="DI1119" s="35"/>
      <c r="DJ1119" s="35"/>
      <c r="DK1119" s="35"/>
      <c r="DL1119" s="35"/>
      <c r="DM1119" s="35"/>
      <c r="DN1119" s="35"/>
      <c r="DO1119" s="35"/>
      <c r="DP1119" s="35"/>
      <c r="DQ1119" s="35"/>
      <c r="DR1119" s="35"/>
      <c r="DS1119" s="35"/>
      <c r="DT1119" s="35"/>
      <c r="DU1119" s="35"/>
      <c r="DV1119" s="35"/>
      <c r="DW1119" s="35"/>
      <c r="DX1119" s="35"/>
      <c r="DY1119" s="35"/>
      <c r="DZ1119" s="35"/>
      <c r="EA1119" s="35"/>
      <c r="EB1119" s="35"/>
      <c r="EC1119" s="35"/>
      <c r="ED1119" s="35"/>
      <c r="EE1119" s="35"/>
      <c r="EF1119" s="35"/>
      <c r="EG1119" s="35"/>
      <c r="EH1119" s="35"/>
      <c r="EI1119" s="35"/>
      <c r="EJ1119" s="35"/>
      <c r="EK1119" s="35"/>
      <c r="EL1119" s="35"/>
      <c r="ET1119" s="20" t="s">
        <v>1516</v>
      </c>
      <c r="EU1119" s="20" t="s">
        <v>1514</v>
      </c>
    </row>
    <row r="1120" spans="1:151" ht="12" hidden="1" customHeight="1">
      <c r="A1120" s="35"/>
      <c r="B1120" s="47"/>
      <c r="C1120" s="35"/>
      <c r="D1120" s="47"/>
      <c r="E1120" s="47"/>
      <c r="F1120" s="47"/>
      <c r="G1120" s="47"/>
      <c r="H1120" s="47"/>
      <c r="I1120" s="47"/>
      <c r="J1120" s="47"/>
      <c r="K1120" s="47"/>
      <c r="L1120" s="47"/>
      <c r="M1120" s="35"/>
      <c r="N1120" s="35"/>
      <c r="O1120" s="35"/>
      <c r="P1120" s="35"/>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c r="AP1120" s="35"/>
      <c r="AQ1120" s="35"/>
      <c r="AR1120" s="35"/>
      <c r="AS1120" s="35"/>
      <c r="AT1120" s="35"/>
      <c r="AU1120" s="35"/>
      <c r="AV1120" s="35"/>
      <c r="AW1120" s="35"/>
      <c r="AX1120" s="35"/>
      <c r="AY1120" s="35"/>
      <c r="AZ1120" s="35"/>
      <c r="BA1120" s="35"/>
      <c r="BB1120" s="35"/>
      <c r="BC1120" s="35"/>
      <c r="BD1120" s="35"/>
      <c r="BE1120" s="35"/>
      <c r="BF1120" s="35"/>
      <c r="BG1120" s="35"/>
      <c r="BH1120" s="35"/>
      <c r="BI1120" s="133"/>
      <c r="BJ1120" s="133"/>
      <c r="BK1120" s="35"/>
      <c r="BL1120" s="266"/>
      <c r="BM1120" s="35"/>
      <c r="BN1120" s="35"/>
      <c r="BO1120" s="35"/>
      <c r="BP1120" s="35"/>
      <c r="BQ1120" s="35"/>
      <c r="BR1120" s="35"/>
      <c r="BS1120" s="35"/>
      <c r="BT1120" s="35"/>
      <c r="BU1120" s="35"/>
      <c r="BV1120" s="35"/>
      <c r="BW1120" s="35"/>
      <c r="BX1120" s="35"/>
      <c r="BY1120" s="35"/>
      <c r="BZ1120" s="287"/>
      <c r="CA1120" s="35"/>
      <c r="CB1120" s="35"/>
      <c r="CC1120" s="35"/>
      <c r="CD1120" s="35"/>
      <c r="CE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35"/>
      <c r="CZ1120" s="35"/>
      <c r="DA1120" s="35"/>
      <c r="DB1120" s="35"/>
      <c r="DC1120" s="35"/>
      <c r="DD1120" s="35"/>
      <c r="DE1120" s="35"/>
      <c r="DF1120" s="35"/>
      <c r="DG1120" s="35"/>
      <c r="DH1120" s="35"/>
      <c r="DI1120" s="35"/>
      <c r="DJ1120" s="35"/>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T1120" s="20" t="s">
        <v>1517</v>
      </c>
      <c r="EU1120" s="20" t="s">
        <v>1515</v>
      </c>
    </row>
    <row r="1121" spans="1:151" ht="12" hidden="1" customHeight="1">
      <c r="A1121" s="35"/>
      <c r="B1121" s="47"/>
      <c r="C1121" s="35"/>
      <c r="D1121" s="47"/>
      <c r="E1121" s="47"/>
      <c r="F1121" s="47"/>
      <c r="G1121" s="47"/>
      <c r="H1121" s="47"/>
      <c r="I1121" s="47"/>
      <c r="J1121" s="47"/>
      <c r="K1121" s="47"/>
      <c r="L1121" s="47"/>
      <c r="M1121" s="35"/>
      <c r="N1121" s="35"/>
      <c r="O1121" s="35"/>
      <c r="P1121" s="35"/>
      <c r="Q1121" s="35"/>
      <c r="R1121" s="35"/>
      <c r="S1121" s="35"/>
      <c r="T1121" s="35"/>
      <c r="U1121" s="35"/>
      <c r="V1121" s="35"/>
      <c r="W1121" s="35"/>
      <c r="X1121" s="35"/>
      <c r="Y1121" s="35"/>
      <c r="Z1121" s="35"/>
      <c r="AA1121" s="35"/>
      <c r="AB1121" s="35"/>
      <c r="AC1121" s="35"/>
      <c r="AD1121" s="35"/>
      <c r="AE1121" s="35"/>
      <c r="AF1121" s="35"/>
      <c r="AG1121" s="35"/>
      <c r="AH1121" s="35"/>
      <c r="AI1121" s="35"/>
      <c r="AJ1121" s="35"/>
      <c r="AK1121" s="35"/>
      <c r="AL1121" s="35"/>
      <c r="AM1121" s="35"/>
      <c r="AN1121" s="35"/>
      <c r="AO1121" s="35"/>
      <c r="AP1121" s="35"/>
      <c r="AQ1121" s="35"/>
      <c r="AR1121" s="35"/>
      <c r="AS1121" s="35"/>
      <c r="AT1121" s="35"/>
      <c r="AU1121" s="35"/>
      <c r="AV1121" s="35"/>
      <c r="AW1121" s="35"/>
      <c r="AX1121" s="35"/>
      <c r="AY1121" s="35"/>
      <c r="AZ1121" s="35"/>
      <c r="BA1121" s="35"/>
      <c r="BB1121" s="35"/>
      <c r="BC1121" s="35"/>
      <c r="BD1121" s="35"/>
      <c r="BE1121" s="35"/>
      <c r="BF1121" s="35"/>
      <c r="BG1121" s="35"/>
      <c r="BH1121" s="35"/>
      <c r="BI1121" s="133"/>
      <c r="BJ1121" s="133"/>
      <c r="BK1121" s="35"/>
      <c r="BL1121" s="266"/>
      <c r="BM1121" s="35"/>
      <c r="BN1121" s="35"/>
      <c r="BO1121" s="35"/>
      <c r="BP1121" s="35"/>
      <c r="BQ1121" s="35"/>
      <c r="BR1121" s="35"/>
      <c r="BS1121" s="35"/>
      <c r="BT1121" s="35"/>
      <c r="BU1121" s="35"/>
      <c r="BV1121" s="35"/>
      <c r="BW1121" s="35"/>
      <c r="BX1121" s="35"/>
      <c r="BY1121" s="35"/>
      <c r="BZ1121" s="287"/>
      <c r="CA1121" s="35"/>
      <c r="CB1121" s="35"/>
      <c r="CC1121" s="35"/>
      <c r="CD1121" s="35"/>
      <c r="CE1121" s="35"/>
      <c r="CF1121" s="35"/>
      <c r="CG1121" s="35"/>
      <c r="CH1121" s="35"/>
      <c r="CI1121" s="35"/>
      <c r="CJ1121" s="35"/>
      <c r="CK1121" s="35"/>
      <c r="CL1121" s="35"/>
      <c r="CM1121" s="35"/>
      <c r="CN1121" s="35"/>
      <c r="CO1121" s="35"/>
      <c r="CP1121" s="35"/>
      <c r="CQ1121" s="35"/>
      <c r="CR1121" s="35"/>
      <c r="CS1121" s="35"/>
      <c r="CT1121" s="35"/>
      <c r="CU1121" s="35"/>
      <c r="CV1121" s="35"/>
      <c r="CW1121" s="35"/>
      <c r="CX1121" s="35"/>
      <c r="CY1121" s="35"/>
      <c r="CZ1121" s="35"/>
      <c r="DA1121" s="35"/>
      <c r="DB1121" s="35"/>
      <c r="DC1121" s="35"/>
      <c r="DD1121" s="35"/>
      <c r="DE1121" s="35"/>
      <c r="DF1121" s="35"/>
      <c r="DG1121" s="35"/>
      <c r="DH1121" s="35"/>
      <c r="DI1121" s="35"/>
      <c r="DJ1121" s="35"/>
      <c r="DK1121" s="35"/>
      <c r="DL1121" s="35"/>
      <c r="DM1121" s="35"/>
      <c r="DN1121" s="35"/>
      <c r="DO1121" s="35"/>
      <c r="DP1121" s="35"/>
      <c r="DQ1121" s="35"/>
      <c r="DR1121" s="35"/>
      <c r="DS1121" s="35"/>
      <c r="DT1121" s="35"/>
      <c r="DU1121" s="35"/>
      <c r="DV1121" s="35"/>
      <c r="DW1121" s="35"/>
      <c r="DX1121" s="35"/>
      <c r="DY1121" s="35"/>
      <c r="DZ1121" s="35"/>
      <c r="EA1121" s="35"/>
      <c r="EB1121" s="35"/>
      <c r="EC1121" s="35"/>
      <c r="ED1121" s="35"/>
      <c r="EE1121" s="35"/>
      <c r="EF1121" s="35"/>
      <c r="EG1121" s="35"/>
      <c r="EH1121" s="35"/>
      <c r="EI1121" s="35"/>
      <c r="EJ1121" s="35"/>
      <c r="EK1121" s="35"/>
      <c r="EL1121" s="35"/>
      <c r="ET1121" s="20" t="s">
        <v>1518</v>
      </c>
      <c r="EU1121" s="20" t="s">
        <v>1516</v>
      </c>
    </row>
    <row r="1122" spans="1:151" ht="12" hidden="1" customHeight="1">
      <c r="A1122" s="35"/>
      <c r="B1122" s="47"/>
      <c r="C1122" s="35"/>
      <c r="D1122" s="47"/>
      <c r="E1122" s="47"/>
      <c r="F1122" s="47"/>
      <c r="G1122" s="47"/>
      <c r="H1122" s="47"/>
      <c r="I1122" s="47"/>
      <c r="J1122" s="47"/>
      <c r="K1122" s="47"/>
      <c r="L1122" s="47"/>
      <c r="M1122" s="35"/>
      <c r="N1122" s="35"/>
      <c r="O1122" s="35"/>
      <c r="P1122" s="35"/>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c r="AP1122" s="35"/>
      <c r="AQ1122" s="35"/>
      <c r="AR1122" s="35"/>
      <c r="AS1122" s="35"/>
      <c r="AT1122" s="35"/>
      <c r="AU1122" s="35"/>
      <c r="AV1122" s="35"/>
      <c r="AW1122" s="35"/>
      <c r="AX1122" s="35"/>
      <c r="AY1122" s="35"/>
      <c r="AZ1122" s="35"/>
      <c r="BA1122" s="35"/>
      <c r="BB1122" s="35"/>
      <c r="BC1122" s="35"/>
      <c r="BD1122" s="35"/>
      <c r="BE1122" s="35"/>
      <c r="BF1122" s="35"/>
      <c r="BG1122" s="35"/>
      <c r="BH1122" s="35"/>
      <c r="BI1122" s="133"/>
      <c r="BJ1122" s="133"/>
      <c r="BK1122" s="35"/>
      <c r="BL1122" s="266"/>
      <c r="BM1122" s="35"/>
      <c r="BN1122" s="35"/>
      <c r="BO1122" s="35"/>
      <c r="BP1122" s="35"/>
      <c r="BQ1122" s="35"/>
      <c r="BR1122" s="35"/>
      <c r="BS1122" s="35"/>
      <c r="BT1122" s="35"/>
      <c r="BU1122" s="35"/>
      <c r="BV1122" s="35"/>
      <c r="BW1122" s="35"/>
      <c r="BX1122" s="35"/>
      <c r="BY1122" s="35"/>
      <c r="BZ1122" s="287"/>
      <c r="CA1122" s="35"/>
      <c r="CB1122" s="35"/>
      <c r="CC1122" s="35"/>
      <c r="CD1122" s="35"/>
      <c r="CE1122" s="35"/>
      <c r="CF1122" s="35"/>
      <c r="CG1122" s="35"/>
      <c r="CH1122" s="35"/>
      <c r="CI1122" s="35"/>
      <c r="CJ1122" s="35"/>
      <c r="CK1122" s="35"/>
      <c r="CL1122" s="35"/>
      <c r="CM1122" s="35"/>
      <c r="CN1122" s="35"/>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T1122" s="20" t="s">
        <v>1519</v>
      </c>
      <c r="EU1122" s="20" t="s">
        <v>1517</v>
      </c>
    </row>
    <row r="1123" spans="1:151" ht="12" hidden="1" customHeight="1">
      <c r="A1123" s="35"/>
      <c r="B1123" s="47"/>
      <c r="C1123" s="35"/>
      <c r="D1123" s="47"/>
      <c r="E1123" s="47"/>
      <c r="F1123" s="47"/>
      <c r="G1123" s="47"/>
      <c r="H1123" s="47"/>
      <c r="I1123" s="47"/>
      <c r="J1123" s="47"/>
      <c r="K1123" s="47"/>
      <c r="L1123" s="47"/>
      <c r="M1123" s="35"/>
      <c r="N1123" s="35"/>
      <c r="O1123" s="35"/>
      <c r="P1123" s="35"/>
      <c r="Q1123" s="35"/>
      <c r="R1123" s="35"/>
      <c r="S1123" s="35"/>
      <c r="T1123" s="35"/>
      <c r="U1123" s="35"/>
      <c r="V1123" s="35"/>
      <c r="W1123" s="35"/>
      <c r="X1123" s="35"/>
      <c r="Y1123" s="35"/>
      <c r="Z1123" s="35"/>
      <c r="AA1123" s="35"/>
      <c r="AB1123" s="35"/>
      <c r="AC1123" s="35"/>
      <c r="AD1123" s="35"/>
      <c r="AE1123" s="35"/>
      <c r="AF1123" s="35"/>
      <c r="AG1123" s="35"/>
      <c r="AH1123" s="35"/>
      <c r="AI1123" s="35"/>
      <c r="AJ1123" s="35"/>
      <c r="AK1123" s="35"/>
      <c r="AL1123" s="35"/>
      <c r="AM1123" s="35"/>
      <c r="AN1123" s="35"/>
      <c r="AO1123" s="35"/>
      <c r="AP1123" s="35"/>
      <c r="AQ1123" s="35"/>
      <c r="AR1123" s="35"/>
      <c r="AS1123" s="35"/>
      <c r="AT1123" s="35"/>
      <c r="AU1123" s="35"/>
      <c r="AV1123" s="35"/>
      <c r="AW1123" s="35"/>
      <c r="AX1123" s="35"/>
      <c r="AY1123" s="35"/>
      <c r="AZ1123" s="35"/>
      <c r="BA1123" s="35"/>
      <c r="BB1123" s="35"/>
      <c r="BC1123" s="35"/>
      <c r="BD1123" s="35"/>
      <c r="BE1123" s="35"/>
      <c r="BF1123" s="35"/>
      <c r="BG1123" s="35"/>
      <c r="BH1123" s="35"/>
      <c r="BI1123" s="133"/>
      <c r="BJ1123" s="133"/>
      <c r="BK1123" s="35"/>
      <c r="BL1123" s="266"/>
      <c r="BM1123" s="35"/>
      <c r="BN1123" s="35"/>
      <c r="BO1123" s="35"/>
      <c r="BP1123" s="35"/>
      <c r="BQ1123" s="35"/>
      <c r="BR1123" s="35"/>
      <c r="BS1123" s="35"/>
      <c r="BT1123" s="35"/>
      <c r="BU1123" s="35"/>
      <c r="BV1123" s="35"/>
      <c r="BW1123" s="35"/>
      <c r="BX1123" s="35"/>
      <c r="BY1123" s="35"/>
      <c r="BZ1123" s="287"/>
      <c r="CA1123" s="35"/>
      <c r="CB1123" s="35"/>
      <c r="CC1123" s="35"/>
      <c r="CD1123" s="35"/>
      <c r="CE1123" s="35"/>
      <c r="CF1123" s="35"/>
      <c r="CG1123" s="35"/>
      <c r="CH1123" s="35"/>
      <c r="CI1123" s="35"/>
      <c r="CJ1123" s="35"/>
      <c r="CK1123" s="35"/>
      <c r="CL1123" s="35"/>
      <c r="CM1123" s="35"/>
      <c r="CN1123" s="35"/>
      <c r="CO1123" s="35"/>
      <c r="CP1123" s="35"/>
      <c r="CQ1123" s="35"/>
      <c r="CR1123" s="35"/>
      <c r="CS1123" s="35"/>
      <c r="CT1123" s="35"/>
      <c r="CU1123" s="35"/>
      <c r="CV1123" s="35"/>
      <c r="CW1123" s="35"/>
      <c r="CX1123" s="35"/>
      <c r="CY1123" s="35"/>
      <c r="CZ1123" s="35"/>
      <c r="DA1123" s="35"/>
      <c r="DB1123" s="35"/>
      <c r="DC1123" s="35"/>
      <c r="DD1123" s="35"/>
      <c r="DE1123" s="35"/>
      <c r="DF1123" s="35"/>
      <c r="DG1123" s="35"/>
      <c r="DH1123" s="35"/>
      <c r="DI1123" s="35"/>
      <c r="DJ1123" s="35"/>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5"/>
      <c r="EK1123" s="35"/>
      <c r="EL1123" s="35"/>
      <c r="ET1123" s="20" t="s">
        <v>1520</v>
      </c>
      <c r="EU1123" s="20" t="s">
        <v>1518</v>
      </c>
    </row>
    <row r="1124" spans="1:151" ht="12" hidden="1" customHeight="1">
      <c r="A1124" s="35"/>
      <c r="B1124" s="47"/>
      <c r="C1124" s="35"/>
      <c r="D1124" s="47"/>
      <c r="E1124" s="47"/>
      <c r="F1124" s="47"/>
      <c r="G1124" s="47"/>
      <c r="H1124" s="47"/>
      <c r="I1124" s="47"/>
      <c r="J1124" s="47"/>
      <c r="K1124" s="47"/>
      <c r="L1124" s="47"/>
      <c r="M1124" s="35"/>
      <c r="N1124" s="35"/>
      <c r="O1124" s="35"/>
      <c r="P1124" s="35"/>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c r="AP1124" s="35"/>
      <c r="AQ1124" s="35"/>
      <c r="AR1124" s="35"/>
      <c r="AS1124" s="35"/>
      <c r="AT1124" s="35"/>
      <c r="AU1124" s="35"/>
      <c r="AV1124" s="35"/>
      <c r="AW1124" s="35"/>
      <c r="AX1124" s="35"/>
      <c r="AY1124" s="35"/>
      <c r="AZ1124" s="35"/>
      <c r="BA1124" s="35"/>
      <c r="BB1124" s="35"/>
      <c r="BC1124" s="35"/>
      <c r="BD1124" s="35"/>
      <c r="BE1124" s="35"/>
      <c r="BF1124" s="35"/>
      <c r="BG1124" s="35"/>
      <c r="BH1124" s="35"/>
      <c r="BI1124" s="133"/>
      <c r="BJ1124" s="133"/>
      <c r="BK1124" s="35"/>
      <c r="BL1124" s="266"/>
      <c r="BM1124" s="35"/>
      <c r="BN1124" s="35"/>
      <c r="BO1124" s="35"/>
      <c r="BP1124" s="35"/>
      <c r="BQ1124" s="35"/>
      <c r="BR1124" s="35"/>
      <c r="BS1124" s="35"/>
      <c r="BT1124" s="35"/>
      <c r="BU1124" s="35"/>
      <c r="BV1124" s="35"/>
      <c r="BW1124" s="35"/>
      <c r="BX1124" s="35"/>
      <c r="BY1124" s="35"/>
      <c r="BZ1124" s="287"/>
      <c r="CA1124" s="35"/>
      <c r="CB1124" s="35"/>
      <c r="CC1124" s="35"/>
      <c r="CD1124" s="35"/>
      <c r="CE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35"/>
      <c r="CZ1124" s="35"/>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T1124" s="20" t="s">
        <v>1521</v>
      </c>
      <c r="EU1124" s="20" t="s">
        <v>1519</v>
      </c>
    </row>
    <row r="1125" spans="1:151" ht="12" hidden="1" customHeight="1">
      <c r="A1125" s="35"/>
      <c r="B1125" s="47"/>
      <c r="C1125" s="35"/>
      <c r="D1125" s="47"/>
      <c r="E1125" s="47"/>
      <c r="F1125" s="47"/>
      <c r="G1125" s="47"/>
      <c r="H1125" s="47"/>
      <c r="I1125" s="47"/>
      <c r="J1125" s="47"/>
      <c r="K1125" s="47"/>
      <c r="L1125" s="47"/>
      <c r="M1125" s="35"/>
      <c r="N1125" s="35"/>
      <c r="O1125" s="35"/>
      <c r="P1125" s="35"/>
      <c r="Q1125" s="35"/>
      <c r="R1125" s="35"/>
      <c r="S1125" s="35"/>
      <c r="T1125" s="35"/>
      <c r="U1125" s="35"/>
      <c r="V1125" s="35"/>
      <c r="W1125" s="35"/>
      <c r="X1125" s="35"/>
      <c r="Y1125" s="35"/>
      <c r="Z1125" s="35"/>
      <c r="AA1125" s="35"/>
      <c r="AB1125" s="35"/>
      <c r="AC1125" s="35"/>
      <c r="AD1125" s="35"/>
      <c r="AE1125" s="35"/>
      <c r="AF1125" s="35"/>
      <c r="AG1125" s="35"/>
      <c r="AH1125" s="35"/>
      <c r="AI1125" s="35"/>
      <c r="AJ1125" s="35"/>
      <c r="AK1125" s="35"/>
      <c r="AL1125" s="35"/>
      <c r="AM1125" s="35"/>
      <c r="AN1125" s="35"/>
      <c r="AO1125" s="35"/>
      <c r="AP1125" s="35"/>
      <c r="AQ1125" s="35"/>
      <c r="AR1125" s="35"/>
      <c r="AS1125" s="35"/>
      <c r="AT1125" s="35"/>
      <c r="AU1125" s="35"/>
      <c r="AV1125" s="35"/>
      <c r="AW1125" s="35"/>
      <c r="AX1125" s="35"/>
      <c r="AY1125" s="35"/>
      <c r="AZ1125" s="35"/>
      <c r="BA1125" s="35"/>
      <c r="BB1125" s="35"/>
      <c r="BC1125" s="35"/>
      <c r="BD1125" s="35"/>
      <c r="BE1125" s="35"/>
      <c r="BF1125" s="35"/>
      <c r="BG1125" s="35"/>
      <c r="BH1125" s="35"/>
      <c r="BI1125" s="133"/>
      <c r="BJ1125" s="133"/>
      <c r="BK1125" s="35"/>
      <c r="BL1125" s="266"/>
      <c r="BM1125" s="35"/>
      <c r="BN1125" s="35"/>
      <c r="BO1125" s="35"/>
      <c r="BP1125" s="35"/>
      <c r="BQ1125" s="35"/>
      <c r="BR1125" s="35"/>
      <c r="BS1125" s="35"/>
      <c r="BT1125" s="35"/>
      <c r="BU1125" s="35"/>
      <c r="BV1125" s="35"/>
      <c r="BW1125" s="35"/>
      <c r="BX1125" s="35"/>
      <c r="BY1125" s="35"/>
      <c r="BZ1125" s="287"/>
      <c r="CA1125" s="35"/>
      <c r="CB1125" s="35"/>
      <c r="CC1125" s="35"/>
      <c r="CD1125" s="35"/>
      <c r="CE1125" s="35"/>
      <c r="CF1125" s="35"/>
      <c r="CG1125" s="35"/>
      <c r="CH1125" s="35"/>
      <c r="CI1125" s="35"/>
      <c r="CJ1125" s="35"/>
      <c r="CK1125" s="35"/>
      <c r="CL1125" s="35"/>
      <c r="CM1125" s="35"/>
      <c r="CN1125" s="35"/>
      <c r="CO1125" s="35"/>
      <c r="CP1125" s="35"/>
      <c r="CQ1125" s="35"/>
      <c r="CR1125" s="35"/>
      <c r="CS1125" s="35"/>
      <c r="CT1125" s="35"/>
      <c r="CU1125" s="35"/>
      <c r="CV1125" s="35"/>
      <c r="CW1125" s="35"/>
      <c r="CX1125" s="35"/>
      <c r="CY1125" s="35"/>
      <c r="CZ1125" s="35"/>
      <c r="DA1125" s="35"/>
      <c r="DB1125" s="35"/>
      <c r="DC1125" s="35"/>
      <c r="DD1125" s="35"/>
      <c r="DE1125" s="35"/>
      <c r="DF1125" s="35"/>
      <c r="DG1125" s="35"/>
      <c r="DH1125" s="35"/>
      <c r="DI1125" s="35"/>
      <c r="DJ1125" s="35"/>
      <c r="DK1125" s="35"/>
      <c r="DL1125" s="35"/>
      <c r="DM1125" s="35"/>
      <c r="DN1125" s="35"/>
      <c r="DO1125" s="35"/>
      <c r="DP1125" s="35"/>
      <c r="DQ1125" s="35"/>
      <c r="DR1125" s="35"/>
      <c r="DS1125" s="35"/>
      <c r="DT1125" s="35"/>
      <c r="DU1125" s="35"/>
      <c r="DV1125" s="35"/>
      <c r="DW1125" s="35"/>
      <c r="DX1125" s="35"/>
      <c r="DY1125" s="35"/>
      <c r="DZ1125" s="35"/>
      <c r="EA1125" s="35"/>
      <c r="EB1125" s="35"/>
      <c r="EC1125" s="35"/>
      <c r="ED1125" s="35"/>
      <c r="EE1125" s="35"/>
      <c r="EF1125" s="35"/>
      <c r="EG1125" s="35"/>
      <c r="EH1125" s="35"/>
      <c r="EI1125" s="35"/>
      <c r="EJ1125" s="35"/>
      <c r="EK1125" s="35"/>
      <c r="EL1125" s="35"/>
      <c r="ET1125" s="20" t="s">
        <v>1522</v>
      </c>
      <c r="EU1125" s="20" t="s">
        <v>1520</v>
      </c>
    </row>
    <row r="1126" spans="1:151" ht="12" hidden="1" customHeight="1">
      <c r="A1126" s="35"/>
      <c r="B1126" s="47"/>
      <c r="C1126" s="35"/>
      <c r="D1126" s="47"/>
      <c r="E1126" s="47"/>
      <c r="F1126" s="47"/>
      <c r="G1126" s="47"/>
      <c r="H1126" s="47"/>
      <c r="I1126" s="47"/>
      <c r="J1126" s="47"/>
      <c r="K1126" s="47"/>
      <c r="L1126" s="47"/>
      <c r="M1126" s="35"/>
      <c r="N1126" s="35"/>
      <c r="O1126" s="35"/>
      <c r="P1126" s="35"/>
      <c r="Q1126" s="35"/>
      <c r="R1126" s="35"/>
      <c r="S1126" s="35"/>
      <c r="T1126" s="35"/>
      <c r="U1126" s="35"/>
      <c r="V1126" s="35"/>
      <c r="W1126" s="35"/>
      <c r="X1126" s="35"/>
      <c r="Y1126" s="35"/>
      <c r="Z1126" s="35"/>
      <c r="AA1126" s="35"/>
      <c r="AB1126" s="35"/>
      <c r="AC1126" s="35"/>
      <c r="AD1126" s="35"/>
      <c r="AE1126" s="35"/>
      <c r="AF1126" s="35"/>
      <c r="AG1126" s="35"/>
      <c r="AH1126" s="35"/>
      <c r="AI1126" s="35"/>
      <c r="AJ1126" s="35"/>
      <c r="AK1126" s="35"/>
      <c r="AL1126" s="35"/>
      <c r="AM1126" s="35"/>
      <c r="AN1126" s="35"/>
      <c r="AO1126" s="35"/>
      <c r="AP1126" s="35"/>
      <c r="AQ1126" s="35"/>
      <c r="AR1126" s="35"/>
      <c r="AS1126" s="35"/>
      <c r="AT1126" s="35"/>
      <c r="AU1126" s="35"/>
      <c r="AV1126" s="35"/>
      <c r="AW1126" s="35"/>
      <c r="AX1126" s="35"/>
      <c r="AY1126" s="35"/>
      <c r="AZ1126" s="35"/>
      <c r="BA1126" s="35"/>
      <c r="BB1126" s="35"/>
      <c r="BC1126" s="35"/>
      <c r="BD1126" s="35"/>
      <c r="BE1126" s="35"/>
      <c r="BF1126" s="35"/>
      <c r="BG1126" s="35"/>
      <c r="BH1126" s="35"/>
      <c r="BI1126" s="133"/>
      <c r="BJ1126" s="133"/>
      <c r="BK1126" s="35"/>
      <c r="BL1126" s="266"/>
      <c r="BM1126" s="35"/>
      <c r="BN1126" s="35"/>
      <c r="BO1126" s="35"/>
      <c r="BP1126" s="35"/>
      <c r="BQ1126" s="35"/>
      <c r="BR1126" s="35"/>
      <c r="BS1126" s="35"/>
      <c r="BT1126" s="35"/>
      <c r="BU1126" s="35"/>
      <c r="BV1126" s="35"/>
      <c r="BW1126" s="35"/>
      <c r="BX1126" s="35"/>
      <c r="BY1126" s="35"/>
      <c r="BZ1126" s="287"/>
      <c r="CA1126" s="35"/>
      <c r="CB1126" s="35"/>
      <c r="CC1126" s="35"/>
      <c r="CD1126" s="35"/>
      <c r="CE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35"/>
      <c r="CZ1126" s="35"/>
      <c r="DA1126" s="35"/>
      <c r="DB1126" s="35"/>
      <c r="DC1126" s="35"/>
      <c r="DD1126" s="35"/>
      <c r="DE1126" s="35"/>
      <c r="DF1126" s="35"/>
      <c r="DG1126" s="35"/>
      <c r="DH1126" s="35"/>
      <c r="DI1126" s="35"/>
      <c r="DJ1126" s="35"/>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5"/>
      <c r="EK1126" s="35"/>
      <c r="EL1126" s="35"/>
      <c r="ET1126" s="20" t="s">
        <v>1523</v>
      </c>
      <c r="EU1126" s="20" t="s">
        <v>1521</v>
      </c>
    </row>
    <row r="1127" spans="1:151" ht="12" hidden="1" customHeight="1">
      <c r="A1127" s="35"/>
      <c r="B1127" s="47"/>
      <c r="C1127" s="35"/>
      <c r="D1127" s="47"/>
      <c r="E1127" s="47"/>
      <c r="F1127" s="47"/>
      <c r="G1127" s="47"/>
      <c r="H1127" s="47"/>
      <c r="I1127" s="47"/>
      <c r="J1127" s="47"/>
      <c r="K1127" s="47"/>
      <c r="L1127" s="47"/>
      <c r="M1127" s="35"/>
      <c r="N1127" s="35"/>
      <c r="O1127" s="35"/>
      <c r="P1127" s="35"/>
      <c r="Q1127" s="35"/>
      <c r="R1127" s="35"/>
      <c r="S1127" s="35"/>
      <c r="T1127" s="35"/>
      <c r="U1127" s="35"/>
      <c r="V1127" s="35"/>
      <c r="W1127" s="35"/>
      <c r="X1127" s="35"/>
      <c r="Y1127" s="35"/>
      <c r="Z1127" s="35"/>
      <c r="AA1127" s="35"/>
      <c r="AB1127" s="35"/>
      <c r="AC1127" s="35"/>
      <c r="AD1127" s="35"/>
      <c r="AE1127" s="35"/>
      <c r="AF1127" s="35"/>
      <c r="AG1127" s="35"/>
      <c r="AH1127" s="35"/>
      <c r="AI1127" s="35"/>
      <c r="AJ1127" s="35"/>
      <c r="AK1127" s="35"/>
      <c r="AL1127" s="35"/>
      <c r="AM1127" s="35"/>
      <c r="AN1127" s="35"/>
      <c r="AO1127" s="35"/>
      <c r="AP1127" s="35"/>
      <c r="AQ1127" s="35"/>
      <c r="AR1127" s="35"/>
      <c r="AS1127" s="35"/>
      <c r="AT1127" s="35"/>
      <c r="AU1127" s="35"/>
      <c r="AV1127" s="35"/>
      <c r="AW1127" s="35"/>
      <c r="AX1127" s="35"/>
      <c r="AY1127" s="35"/>
      <c r="AZ1127" s="35"/>
      <c r="BA1127" s="35"/>
      <c r="BB1127" s="35"/>
      <c r="BC1127" s="35"/>
      <c r="BD1127" s="35"/>
      <c r="BE1127" s="35"/>
      <c r="BF1127" s="35"/>
      <c r="BG1127" s="35"/>
      <c r="BH1127" s="35"/>
      <c r="BI1127" s="133"/>
      <c r="BJ1127" s="133"/>
      <c r="BK1127" s="35"/>
      <c r="BL1127" s="266"/>
      <c r="BM1127" s="35"/>
      <c r="BN1127" s="35"/>
      <c r="BO1127" s="35"/>
      <c r="BP1127" s="35"/>
      <c r="BQ1127" s="35"/>
      <c r="BR1127" s="35"/>
      <c r="BS1127" s="35"/>
      <c r="BT1127" s="35"/>
      <c r="BU1127" s="35"/>
      <c r="BV1127" s="35"/>
      <c r="BW1127" s="35"/>
      <c r="BX1127" s="35"/>
      <c r="BY1127" s="35"/>
      <c r="BZ1127" s="287"/>
      <c r="CA1127" s="35"/>
      <c r="CB1127" s="35"/>
      <c r="CC1127" s="35"/>
      <c r="CD1127" s="35"/>
      <c r="CE1127" s="35"/>
      <c r="CF1127" s="35"/>
      <c r="CG1127" s="35"/>
      <c r="CH1127" s="35"/>
      <c r="CI1127" s="35"/>
      <c r="CJ1127" s="35"/>
      <c r="CK1127" s="35"/>
      <c r="CL1127" s="35"/>
      <c r="CM1127" s="35"/>
      <c r="CN1127" s="35"/>
      <c r="CO1127" s="35"/>
      <c r="CP1127" s="35"/>
      <c r="CQ1127" s="35"/>
      <c r="CR1127" s="35"/>
      <c r="CS1127" s="35"/>
      <c r="CT1127" s="35"/>
      <c r="CU1127" s="35"/>
      <c r="CV1127" s="35"/>
      <c r="CW1127" s="35"/>
      <c r="CX1127" s="35"/>
      <c r="CY1127" s="35"/>
      <c r="CZ1127" s="35"/>
      <c r="DA1127" s="35"/>
      <c r="DB1127" s="35"/>
      <c r="DC1127" s="35"/>
      <c r="DD1127" s="35"/>
      <c r="DE1127" s="35"/>
      <c r="DF1127" s="35"/>
      <c r="DG1127" s="35"/>
      <c r="DH1127" s="35"/>
      <c r="DI1127" s="35"/>
      <c r="DJ1127" s="35"/>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5"/>
      <c r="EK1127" s="35"/>
      <c r="EL1127" s="35"/>
      <c r="ET1127" s="20" t="s">
        <v>1524</v>
      </c>
      <c r="EU1127" s="20" t="s">
        <v>1522</v>
      </c>
    </row>
    <row r="1128" spans="1:151" ht="12" hidden="1" customHeight="1">
      <c r="A1128" s="35"/>
      <c r="B1128" s="47"/>
      <c r="C1128" s="35"/>
      <c r="D1128" s="47"/>
      <c r="E1128" s="47"/>
      <c r="F1128" s="47"/>
      <c r="G1128" s="47"/>
      <c r="H1128" s="47"/>
      <c r="I1128" s="47"/>
      <c r="J1128" s="47"/>
      <c r="K1128" s="47"/>
      <c r="L1128" s="47"/>
      <c r="M1128" s="35"/>
      <c r="N1128" s="35"/>
      <c r="O1128" s="35"/>
      <c r="P1128" s="35"/>
      <c r="Q1128" s="35"/>
      <c r="R1128" s="35"/>
      <c r="S1128" s="35"/>
      <c r="T1128" s="35"/>
      <c r="U1128" s="35"/>
      <c r="V1128" s="35"/>
      <c r="W1128" s="35"/>
      <c r="X1128" s="35"/>
      <c r="Y1128" s="35"/>
      <c r="Z1128" s="35"/>
      <c r="AA1128" s="35"/>
      <c r="AB1128" s="35"/>
      <c r="AC1128" s="35"/>
      <c r="AD1128" s="35"/>
      <c r="AE1128" s="35"/>
      <c r="AF1128" s="35"/>
      <c r="AG1128" s="35"/>
      <c r="AH1128" s="35"/>
      <c r="AI1128" s="35"/>
      <c r="AJ1128" s="35"/>
      <c r="AK1128" s="35"/>
      <c r="AL1128" s="35"/>
      <c r="AM1128" s="35"/>
      <c r="AN1128" s="35"/>
      <c r="AO1128" s="35"/>
      <c r="AP1128" s="35"/>
      <c r="AQ1128" s="35"/>
      <c r="AR1128" s="35"/>
      <c r="AS1128" s="35"/>
      <c r="AT1128" s="35"/>
      <c r="AU1128" s="35"/>
      <c r="AV1128" s="35"/>
      <c r="AW1128" s="35"/>
      <c r="AX1128" s="35"/>
      <c r="AY1128" s="35"/>
      <c r="AZ1128" s="35"/>
      <c r="BA1128" s="35"/>
      <c r="BB1128" s="35"/>
      <c r="BC1128" s="35"/>
      <c r="BD1128" s="35"/>
      <c r="BE1128" s="35"/>
      <c r="BF1128" s="35"/>
      <c r="BG1128" s="35"/>
      <c r="BH1128" s="35"/>
      <c r="BI1128" s="133"/>
      <c r="BJ1128" s="133"/>
      <c r="BK1128" s="35"/>
      <c r="BL1128" s="266"/>
      <c r="BM1128" s="35"/>
      <c r="BN1128" s="35"/>
      <c r="BO1128" s="35"/>
      <c r="BP1128" s="35"/>
      <c r="BQ1128" s="35"/>
      <c r="BR1128" s="35"/>
      <c r="BS1128" s="35"/>
      <c r="BT1128" s="35"/>
      <c r="BU1128" s="35"/>
      <c r="BV1128" s="35"/>
      <c r="BW1128" s="35"/>
      <c r="BX1128" s="35"/>
      <c r="BY1128" s="35"/>
      <c r="BZ1128" s="287"/>
      <c r="CA1128" s="35"/>
      <c r="CB1128" s="35"/>
      <c r="CC1128" s="35"/>
      <c r="CD1128" s="35"/>
      <c r="CE1128" s="35"/>
      <c r="CF1128" s="35"/>
      <c r="CG1128" s="35"/>
      <c r="CH1128" s="35"/>
      <c r="CI1128" s="35"/>
      <c r="CJ1128" s="35"/>
      <c r="CK1128" s="35"/>
      <c r="CL1128" s="35"/>
      <c r="CM1128" s="35"/>
      <c r="CN1128" s="35"/>
      <c r="CO1128" s="35"/>
      <c r="CP1128" s="35"/>
      <c r="CQ1128" s="35"/>
      <c r="CR1128" s="35"/>
      <c r="CS1128" s="35"/>
      <c r="CT1128" s="35"/>
      <c r="CU1128" s="35"/>
      <c r="CV1128" s="35"/>
      <c r="CW1128" s="35"/>
      <c r="CX1128" s="35"/>
      <c r="CY1128" s="35"/>
      <c r="CZ1128" s="35"/>
      <c r="DA1128" s="35"/>
      <c r="DB1128" s="35"/>
      <c r="DC1128" s="35"/>
      <c r="DD1128" s="35"/>
      <c r="DE1128" s="35"/>
      <c r="DF1128" s="35"/>
      <c r="DG1128" s="35"/>
      <c r="DH1128" s="35"/>
      <c r="DI1128" s="35"/>
      <c r="DJ1128" s="35"/>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5"/>
      <c r="EK1128" s="35"/>
      <c r="EL1128" s="35"/>
      <c r="ET1128" s="20" t="s">
        <v>1525</v>
      </c>
      <c r="EU1128" s="20" t="s">
        <v>1523</v>
      </c>
    </row>
    <row r="1129" spans="1:151" ht="12" hidden="1" customHeight="1">
      <c r="A1129" s="35"/>
      <c r="B1129" s="47"/>
      <c r="C1129" s="35"/>
      <c r="D1129" s="47"/>
      <c r="E1129" s="47"/>
      <c r="F1129" s="47"/>
      <c r="G1129" s="47"/>
      <c r="H1129" s="47"/>
      <c r="I1129" s="47"/>
      <c r="J1129" s="47"/>
      <c r="K1129" s="47"/>
      <c r="L1129" s="47"/>
      <c r="M1129" s="35"/>
      <c r="N1129" s="35"/>
      <c r="O1129" s="35"/>
      <c r="P1129" s="35"/>
      <c r="Q1129" s="35"/>
      <c r="R1129" s="35"/>
      <c r="S1129" s="35"/>
      <c r="T1129" s="35"/>
      <c r="U1129" s="35"/>
      <c r="V1129" s="35"/>
      <c r="W1129" s="35"/>
      <c r="X1129" s="35"/>
      <c r="Y1129" s="35"/>
      <c r="Z1129" s="35"/>
      <c r="AA1129" s="35"/>
      <c r="AB1129" s="35"/>
      <c r="AC1129" s="35"/>
      <c r="AD1129" s="35"/>
      <c r="AE1129" s="35"/>
      <c r="AF1129" s="35"/>
      <c r="AG1129" s="35"/>
      <c r="AH1129" s="35"/>
      <c r="AI1129" s="35"/>
      <c r="AJ1129" s="35"/>
      <c r="AK1129" s="35"/>
      <c r="AL1129" s="35"/>
      <c r="AM1129" s="35"/>
      <c r="AN1129" s="35"/>
      <c r="AO1129" s="35"/>
      <c r="AP1129" s="35"/>
      <c r="AQ1129" s="35"/>
      <c r="AR1129" s="35"/>
      <c r="AS1129" s="35"/>
      <c r="AT1129" s="35"/>
      <c r="AU1129" s="35"/>
      <c r="AV1129" s="35"/>
      <c r="AW1129" s="35"/>
      <c r="AX1129" s="35"/>
      <c r="AY1129" s="35"/>
      <c r="AZ1129" s="35"/>
      <c r="BA1129" s="35"/>
      <c r="BB1129" s="35"/>
      <c r="BC1129" s="35"/>
      <c r="BD1129" s="35"/>
      <c r="BE1129" s="35"/>
      <c r="BF1129" s="35"/>
      <c r="BG1129" s="35"/>
      <c r="BH1129" s="35"/>
      <c r="BI1129" s="133"/>
      <c r="BJ1129" s="133"/>
      <c r="BK1129" s="35"/>
      <c r="BL1129" s="266"/>
      <c r="BM1129" s="35"/>
      <c r="BN1129" s="35"/>
      <c r="BO1129" s="35"/>
      <c r="BP1129" s="35"/>
      <c r="BQ1129" s="35"/>
      <c r="BR1129" s="35"/>
      <c r="BS1129" s="35"/>
      <c r="BT1129" s="35"/>
      <c r="BU1129" s="35"/>
      <c r="BV1129" s="35"/>
      <c r="BW1129" s="35"/>
      <c r="BX1129" s="35"/>
      <c r="BY1129" s="35"/>
      <c r="BZ1129" s="287"/>
      <c r="CA1129" s="35"/>
      <c r="CB1129" s="35"/>
      <c r="CC1129" s="35"/>
      <c r="CD1129" s="35"/>
      <c r="CE1129" s="35"/>
      <c r="CF1129" s="35"/>
      <c r="CG1129" s="35"/>
      <c r="CH1129" s="35"/>
      <c r="CI1129" s="35"/>
      <c r="CJ1129" s="35"/>
      <c r="CK1129" s="35"/>
      <c r="CL1129" s="35"/>
      <c r="CM1129" s="35"/>
      <c r="CN1129" s="35"/>
      <c r="CO1129" s="35"/>
      <c r="CP1129" s="35"/>
      <c r="CQ1129" s="35"/>
      <c r="CR1129" s="35"/>
      <c r="CS1129" s="35"/>
      <c r="CT1129" s="35"/>
      <c r="CU1129" s="35"/>
      <c r="CV1129" s="35"/>
      <c r="CW1129" s="35"/>
      <c r="CX1129" s="35"/>
      <c r="CY1129" s="35"/>
      <c r="CZ1129" s="35"/>
      <c r="DA1129" s="35"/>
      <c r="DB1129" s="35"/>
      <c r="DC1129" s="35"/>
      <c r="DD1129" s="35"/>
      <c r="DE1129" s="35"/>
      <c r="DF1129" s="35"/>
      <c r="DG1129" s="35"/>
      <c r="DH1129" s="35"/>
      <c r="DI1129" s="35"/>
      <c r="DJ1129" s="35"/>
      <c r="DK1129" s="35"/>
      <c r="DL1129" s="35"/>
      <c r="DM1129" s="35"/>
      <c r="DN1129" s="35"/>
      <c r="DO1129" s="35"/>
      <c r="DP1129" s="35"/>
      <c r="DQ1129" s="35"/>
      <c r="DR1129" s="35"/>
      <c r="DS1129" s="35"/>
      <c r="DT1129" s="35"/>
      <c r="DU1129" s="35"/>
      <c r="DV1129" s="35"/>
      <c r="DW1129" s="35"/>
      <c r="DX1129" s="35"/>
      <c r="DY1129" s="35"/>
      <c r="DZ1129" s="35"/>
      <c r="EA1129" s="35"/>
      <c r="EB1129" s="35"/>
      <c r="EC1129" s="35"/>
      <c r="ED1129" s="35"/>
      <c r="EE1129" s="35"/>
      <c r="EF1129" s="35"/>
      <c r="EG1129" s="35"/>
      <c r="EH1129" s="35"/>
      <c r="EI1129" s="35"/>
      <c r="EJ1129" s="35"/>
      <c r="EK1129" s="35"/>
      <c r="EL1129" s="35"/>
      <c r="ET1129" s="20" t="s">
        <v>1526</v>
      </c>
      <c r="EU1129" s="20" t="s">
        <v>1524</v>
      </c>
    </row>
    <row r="1130" spans="1:151" ht="12" hidden="1" customHeight="1">
      <c r="A1130" s="35"/>
      <c r="B1130" s="47"/>
      <c r="C1130" s="35"/>
      <c r="D1130" s="47"/>
      <c r="E1130" s="47"/>
      <c r="F1130" s="47"/>
      <c r="G1130" s="47"/>
      <c r="H1130" s="47"/>
      <c r="I1130" s="47"/>
      <c r="J1130" s="47"/>
      <c r="K1130" s="47"/>
      <c r="L1130" s="47"/>
      <c r="M1130" s="35"/>
      <c r="N1130" s="35"/>
      <c r="O1130" s="35"/>
      <c r="P1130" s="35"/>
      <c r="Q1130" s="35"/>
      <c r="R1130" s="35"/>
      <c r="S1130" s="35"/>
      <c r="T1130" s="35"/>
      <c r="U1130" s="35"/>
      <c r="V1130" s="35"/>
      <c r="W1130" s="35"/>
      <c r="X1130" s="35"/>
      <c r="Y1130" s="35"/>
      <c r="Z1130" s="35"/>
      <c r="AA1130" s="35"/>
      <c r="AB1130" s="35"/>
      <c r="AC1130" s="35"/>
      <c r="AD1130" s="35"/>
      <c r="AE1130" s="35"/>
      <c r="AF1130" s="35"/>
      <c r="AG1130" s="35"/>
      <c r="AH1130" s="35"/>
      <c r="AI1130" s="35"/>
      <c r="AJ1130" s="35"/>
      <c r="AK1130" s="35"/>
      <c r="AL1130" s="35"/>
      <c r="AM1130" s="35"/>
      <c r="AN1130" s="35"/>
      <c r="AO1130" s="35"/>
      <c r="AP1130" s="35"/>
      <c r="AQ1130" s="35"/>
      <c r="AR1130" s="35"/>
      <c r="AS1130" s="35"/>
      <c r="AT1130" s="35"/>
      <c r="AU1130" s="35"/>
      <c r="AV1130" s="35"/>
      <c r="AW1130" s="35"/>
      <c r="AX1130" s="35"/>
      <c r="AY1130" s="35"/>
      <c r="AZ1130" s="35"/>
      <c r="BA1130" s="35"/>
      <c r="BB1130" s="35"/>
      <c r="BC1130" s="35"/>
      <c r="BD1130" s="35"/>
      <c r="BE1130" s="35"/>
      <c r="BF1130" s="35"/>
      <c r="BG1130" s="35"/>
      <c r="BH1130" s="35"/>
      <c r="BI1130" s="133"/>
      <c r="BJ1130" s="133"/>
      <c r="BK1130" s="35"/>
      <c r="BL1130" s="266"/>
      <c r="BM1130" s="35"/>
      <c r="BN1130" s="35"/>
      <c r="BO1130" s="35"/>
      <c r="BP1130" s="35"/>
      <c r="BQ1130" s="35"/>
      <c r="BR1130" s="35"/>
      <c r="BS1130" s="35"/>
      <c r="BT1130" s="35"/>
      <c r="BU1130" s="35"/>
      <c r="BV1130" s="35"/>
      <c r="BW1130" s="35"/>
      <c r="BX1130" s="35"/>
      <c r="BY1130" s="35"/>
      <c r="BZ1130" s="287"/>
      <c r="CA1130" s="35"/>
      <c r="CB1130" s="35"/>
      <c r="CC1130" s="35"/>
      <c r="CD1130" s="35"/>
      <c r="CE1130" s="35"/>
      <c r="CF1130" s="35"/>
      <c r="CG1130" s="35"/>
      <c r="CH1130" s="35"/>
      <c r="CI1130" s="35"/>
      <c r="CJ1130" s="35"/>
      <c r="CK1130" s="35"/>
      <c r="CL1130" s="35"/>
      <c r="CM1130" s="35"/>
      <c r="CN1130" s="35"/>
      <c r="CO1130" s="35"/>
      <c r="CP1130" s="35"/>
      <c r="CQ1130" s="35"/>
      <c r="CR1130" s="35"/>
      <c r="CS1130" s="35"/>
      <c r="CT1130" s="35"/>
      <c r="CU1130" s="35"/>
      <c r="CV1130" s="35"/>
      <c r="CW1130" s="35"/>
      <c r="CX1130" s="35"/>
      <c r="CY1130" s="35"/>
      <c r="CZ1130" s="35"/>
      <c r="DA1130" s="35"/>
      <c r="DB1130" s="35"/>
      <c r="DC1130" s="35"/>
      <c r="DD1130" s="35"/>
      <c r="DE1130" s="35"/>
      <c r="DF1130" s="35"/>
      <c r="DG1130" s="35"/>
      <c r="DH1130" s="35"/>
      <c r="DI1130" s="35"/>
      <c r="DJ1130" s="35"/>
      <c r="DK1130" s="35"/>
      <c r="DL1130" s="35"/>
      <c r="DM1130" s="35"/>
      <c r="DN1130" s="35"/>
      <c r="DO1130" s="35"/>
      <c r="DP1130" s="35"/>
      <c r="DQ1130" s="35"/>
      <c r="DR1130" s="35"/>
      <c r="DS1130" s="35"/>
      <c r="DT1130" s="35"/>
      <c r="DU1130" s="35"/>
      <c r="DV1130" s="35"/>
      <c r="DW1130" s="35"/>
      <c r="DX1130" s="35"/>
      <c r="DY1130" s="35"/>
      <c r="DZ1130" s="35"/>
      <c r="EA1130" s="35"/>
      <c r="EB1130" s="35"/>
      <c r="EC1130" s="35"/>
      <c r="ED1130" s="35"/>
      <c r="EE1130" s="35"/>
      <c r="EF1130" s="35"/>
      <c r="EG1130" s="35"/>
      <c r="EH1130" s="35"/>
      <c r="EI1130" s="35"/>
      <c r="EJ1130" s="35"/>
      <c r="EK1130" s="35"/>
      <c r="EL1130" s="35"/>
      <c r="ET1130" s="20" t="s">
        <v>1527</v>
      </c>
      <c r="EU1130" s="20" t="s">
        <v>1525</v>
      </c>
    </row>
    <row r="1131" spans="1:151" ht="12" hidden="1" customHeight="1">
      <c r="A1131" s="35"/>
      <c r="B1131" s="47"/>
      <c r="C1131" s="35"/>
      <c r="D1131" s="47"/>
      <c r="E1131" s="47"/>
      <c r="F1131" s="47"/>
      <c r="G1131" s="47"/>
      <c r="H1131" s="47"/>
      <c r="I1131" s="47"/>
      <c r="J1131" s="47"/>
      <c r="K1131" s="47"/>
      <c r="L1131" s="47"/>
      <c r="M1131" s="35"/>
      <c r="N1131" s="35"/>
      <c r="O1131" s="35"/>
      <c r="P1131" s="35"/>
      <c r="Q1131" s="35"/>
      <c r="R1131" s="35"/>
      <c r="S1131" s="35"/>
      <c r="T1131" s="35"/>
      <c r="U1131" s="35"/>
      <c r="V1131" s="35"/>
      <c r="W1131" s="35"/>
      <c r="X1131" s="35"/>
      <c r="Y1131" s="35"/>
      <c r="Z1131" s="35"/>
      <c r="AA1131" s="35"/>
      <c r="AB1131" s="35"/>
      <c r="AC1131" s="35"/>
      <c r="AD1131" s="35"/>
      <c r="AE1131" s="35"/>
      <c r="AF1131" s="35"/>
      <c r="AG1131" s="35"/>
      <c r="AH1131" s="35"/>
      <c r="AI1131" s="35"/>
      <c r="AJ1131" s="35"/>
      <c r="AK1131" s="35"/>
      <c r="AL1131" s="35"/>
      <c r="AM1131" s="35"/>
      <c r="AN1131" s="35"/>
      <c r="AO1131" s="35"/>
      <c r="AP1131" s="35"/>
      <c r="AQ1131" s="35"/>
      <c r="AR1131" s="35"/>
      <c r="AS1131" s="35"/>
      <c r="AT1131" s="35"/>
      <c r="AU1131" s="35"/>
      <c r="AV1131" s="35"/>
      <c r="AW1131" s="35"/>
      <c r="AX1131" s="35"/>
      <c r="AY1131" s="35"/>
      <c r="AZ1131" s="35"/>
      <c r="BA1131" s="35"/>
      <c r="BB1131" s="35"/>
      <c r="BC1131" s="35"/>
      <c r="BD1131" s="35"/>
      <c r="BE1131" s="35"/>
      <c r="BF1131" s="35"/>
      <c r="BG1131" s="35"/>
      <c r="BH1131" s="35"/>
      <c r="BI1131" s="133"/>
      <c r="BJ1131" s="133"/>
      <c r="BK1131" s="35"/>
      <c r="BL1131" s="266"/>
      <c r="BM1131" s="35"/>
      <c r="BN1131" s="35"/>
      <c r="BO1131" s="35"/>
      <c r="BP1131" s="35"/>
      <c r="BQ1131" s="35"/>
      <c r="BR1131" s="35"/>
      <c r="BS1131" s="35"/>
      <c r="BT1131" s="35"/>
      <c r="BU1131" s="35"/>
      <c r="BV1131" s="35"/>
      <c r="BW1131" s="35"/>
      <c r="BX1131" s="35"/>
      <c r="BY1131" s="35"/>
      <c r="BZ1131" s="287"/>
      <c r="CA1131" s="35"/>
      <c r="CB1131" s="35"/>
      <c r="CC1131" s="35"/>
      <c r="CD1131" s="35"/>
      <c r="CE1131" s="35"/>
      <c r="CF1131" s="35"/>
      <c r="CG1131" s="35"/>
      <c r="CH1131" s="35"/>
      <c r="CI1131" s="35"/>
      <c r="CJ1131" s="35"/>
      <c r="CK1131" s="35"/>
      <c r="CL1131" s="35"/>
      <c r="CM1131" s="35"/>
      <c r="CN1131" s="35"/>
      <c r="CO1131" s="35"/>
      <c r="CP1131" s="35"/>
      <c r="CQ1131" s="35"/>
      <c r="CR1131" s="35"/>
      <c r="CS1131" s="35"/>
      <c r="CT1131" s="35"/>
      <c r="CU1131" s="35"/>
      <c r="CV1131" s="35"/>
      <c r="CW1131" s="35"/>
      <c r="CX1131" s="35"/>
      <c r="CY1131" s="35"/>
      <c r="CZ1131" s="35"/>
      <c r="DA1131" s="35"/>
      <c r="DB1131" s="35"/>
      <c r="DC1131" s="35"/>
      <c r="DD1131" s="35"/>
      <c r="DE1131" s="35"/>
      <c r="DF1131" s="35"/>
      <c r="DG1131" s="35"/>
      <c r="DH1131" s="35"/>
      <c r="DI1131" s="35"/>
      <c r="DJ1131" s="35"/>
      <c r="DK1131" s="35"/>
      <c r="DL1131" s="35"/>
      <c r="DM1131" s="35"/>
      <c r="DN1131" s="35"/>
      <c r="DO1131" s="35"/>
      <c r="DP1131" s="35"/>
      <c r="DQ1131" s="35"/>
      <c r="DR1131" s="35"/>
      <c r="DS1131" s="35"/>
      <c r="DT1131" s="35"/>
      <c r="DU1131" s="35"/>
      <c r="DV1131" s="35"/>
      <c r="DW1131" s="35"/>
      <c r="DX1131" s="35"/>
      <c r="DY1131" s="35"/>
      <c r="DZ1131" s="35"/>
      <c r="EA1131" s="35"/>
      <c r="EB1131" s="35"/>
      <c r="EC1131" s="35"/>
      <c r="ED1131" s="35"/>
      <c r="EE1131" s="35"/>
      <c r="EF1131" s="35"/>
      <c r="EG1131" s="35"/>
      <c r="EH1131" s="35"/>
      <c r="EI1131" s="35"/>
      <c r="EJ1131" s="35"/>
      <c r="EK1131" s="35"/>
      <c r="EL1131" s="35"/>
      <c r="ET1131" s="20" t="s">
        <v>1528</v>
      </c>
      <c r="EU1131" s="20" t="s">
        <v>1526</v>
      </c>
    </row>
    <row r="1132" spans="1:151" ht="12" hidden="1" customHeight="1">
      <c r="A1132" s="35"/>
      <c r="B1132" s="47"/>
      <c r="C1132" s="35"/>
      <c r="D1132" s="47"/>
      <c r="E1132" s="47"/>
      <c r="F1132" s="47"/>
      <c r="G1132" s="47"/>
      <c r="H1132" s="47"/>
      <c r="I1132" s="47"/>
      <c r="J1132" s="47"/>
      <c r="K1132" s="47"/>
      <c r="L1132" s="47"/>
      <c r="M1132" s="35"/>
      <c r="N1132" s="35"/>
      <c r="O1132" s="35"/>
      <c r="P1132" s="35"/>
      <c r="Q1132" s="35"/>
      <c r="R1132" s="35"/>
      <c r="S1132" s="35"/>
      <c r="T1132" s="35"/>
      <c r="U1132" s="35"/>
      <c r="V1132" s="35"/>
      <c r="W1132" s="35"/>
      <c r="X1132" s="35"/>
      <c r="Y1132" s="35"/>
      <c r="Z1132" s="35"/>
      <c r="AA1132" s="35"/>
      <c r="AB1132" s="35"/>
      <c r="AC1132" s="35"/>
      <c r="AD1132" s="35"/>
      <c r="AE1132" s="35"/>
      <c r="AF1132" s="35"/>
      <c r="AG1132" s="35"/>
      <c r="AH1132" s="35"/>
      <c r="AI1132" s="35"/>
      <c r="AJ1132" s="35"/>
      <c r="AK1132" s="35"/>
      <c r="AL1132" s="35"/>
      <c r="AM1132" s="35"/>
      <c r="AN1132" s="35"/>
      <c r="AO1132" s="35"/>
      <c r="AP1132" s="35"/>
      <c r="AQ1132" s="35"/>
      <c r="AR1132" s="35"/>
      <c r="AS1132" s="35"/>
      <c r="AT1132" s="35"/>
      <c r="AU1132" s="35"/>
      <c r="AV1132" s="35"/>
      <c r="AW1132" s="35"/>
      <c r="AX1132" s="35"/>
      <c r="AY1132" s="35"/>
      <c r="AZ1132" s="35"/>
      <c r="BA1132" s="35"/>
      <c r="BB1132" s="35"/>
      <c r="BC1132" s="35"/>
      <c r="BD1132" s="35"/>
      <c r="BE1132" s="35"/>
      <c r="BF1132" s="35"/>
      <c r="BG1132" s="35"/>
      <c r="BH1132" s="35"/>
      <c r="BI1132" s="133"/>
      <c r="BJ1132" s="133"/>
      <c r="BK1132" s="35"/>
      <c r="BL1132" s="266"/>
      <c r="BM1132" s="35"/>
      <c r="BN1132" s="35"/>
      <c r="BO1132" s="35"/>
      <c r="BP1132" s="35"/>
      <c r="BQ1132" s="35"/>
      <c r="BR1132" s="35"/>
      <c r="BS1132" s="35"/>
      <c r="BT1132" s="35"/>
      <c r="BU1132" s="35"/>
      <c r="BV1132" s="35"/>
      <c r="BW1132" s="35"/>
      <c r="BX1132" s="35"/>
      <c r="BY1132" s="35"/>
      <c r="BZ1132" s="287"/>
      <c r="CA1132" s="35"/>
      <c r="CB1132" s="35"/>
      <c r="CC1132" s="35"/>
      <c r="CD1132" s="35"/>
      <c r="CE1132" s="35"/>
      <c r="CF1132" s="35"/>
      <c r="CG1132" s="35"/>
      <c r="CH1132" s="35"/>
      <c r="CI1132" s="35"/>
      <c r="CJ1132" s="35"/>
      <c r="CK1132" s="35"/>
      <c r="CL1132" s="35"/>
      <c r="CM1132" s="35"/>
      <c r="CN1132" s="35"/>
      <c r="CO1132" s="35"/>
      <c r="CP1132" s="35"/>
      <c r="CQ1132" s="35"/>
      <c r="CR1132" s="35"/>
      <c r="CS1132" s="35"/>
      <c r="CT1132" s="35"/>
      <c r="CU1132" s="35"/>
      <c r="CV1132" s="35"/>
      <c r="CW1132" s="35"/>
      <c r="CX1132" s="35"/>
      <c r="CY1132" s="35"/>
      <c r="CZ1132" s="35"/>
      <c r="DA1132" s="35"/>
      <c r="DB1132" s="35"/>
      <c r="DC1132" s="35"/>
      <c r="DD1132" s="35"/>
      <c r="DE1132" s="35"/>
      <c r="DF1132" s="35"/>
      <c r="DG1132" s="35"/>
      <c r="DH1132" s="35"/>
      <c r="DI1132" s="35"/>
      <c r="DJ1132" s="35"/>
      <c r="DK1132" s="35"/>
      <c r="DL1132" s="35"/>
      <c r="DM1132" s="35"/>
      <c r="DN1132" s="35"/>
      <c r="DO1132" s="35"/>
      <c r="DP1132" s="35"/>
      <c r="DQ1132" s="35"/>
      <c r="DR1132" s="35"/>
      <c r="DS1132" s="35"/>
      <c r="DT1132" s="35"/>
      <c r="DU1132" s="35"/>
      <c r="DV1132" s="35"/>
      <c r="DW1132" s="35"/>
      <c r="DX1132" s="35"/>
      <c r="DY1132" s="35"/>
      <c r="DZ1132" s="35"/>
      <c r="EA1132" s="35"/>
      <c r="EB1132" s="35"/>
      <c r="EC1132" s="35"/>
      <c r="ED1132" s="35"/>
      <c r="EE1132" s="35"/>
      <c r="EF1132" s="35"/>
      <c r="EG1132" s="35"/>
      <c r="EH1132" s="35"/>
      <c r="EI1132" s="35"/>
      <c r="EJ1132" s="35"/>
      <c r="EK1132" s="35"/>
      <c r="EL1132" s="35"/>
      <c r="ET1132" s="20" t="s">
        <v>1529</v>
      </c>
      <c r="EU1132" s="20" t="s">
        <v>1527</v>
      </c>
    </row>
    <row r="1133" spans="1:151" ht="12" hidden="1" customHeight="1">
      <c r="A1133" s="35"/>
      <c r="B1133" s="47"/>
      <c r="C1133" s="35"/>
      <c r="D1133" s="47"/>
      <c r="E1133" s="47"/>
      <c r="F1133" s="47"/>
      <c r="G1133" s="47"/>
      <c r="H1133" s="47"/>
      <c r="I1133" s="47"/>
      <c r="J1133" s="47"/>
      <c r="K1133" s="47"/>
      <c r="L1133" s="47"/>
      <c r="M1133" s="35"/>
      <c r="N1133" s="35"/>
      <c r="O1133" s="35"/>
      <c r="P1133" s="35"/>
      <c r="Q1133" s="35"/>
      <c r="R1133" s="35"/>
      <c r="S1133" s="35"/>
      <c r="T1133" s="35"/>
      <c r="U1133" s="35"/>
      <c r="V1133" s="35"/>
      <c r="W1133" s="35"/>
      <c r="X1133" s="35"/>
      <c r="Y1133" s="35"/>
      <c r="Z1133" s="35"/>
      <c r="AA1133" s="35"/>
      <c r="AB1133" s="35"/>
      <c r="AC1133" s="35"/>
      <c r="AD1133" s="35"/>
      <c r="AE1133" s="35"/>
      <c r="AF1133" s="35"/>
      <c r="AG1133" s="35"/>
      <c r="AH1133" s="35"/>
      <c r="AI1133" s="35"/>
      <c r="AJ1133" s="35"/>
      <c r="AK1133" s="35"/>
      <c r="AL1133" s="35"/>
      <c r="AM1133" s="35"/>
      <c r="AN1133" s="35"/>
      <c r="AO1133" s="35"/>
      <c r="AP1133" s="35"/>
      <c r="AQ1133" s="35"/>
      <c r="AR1133" s="35"/>
      <c r="AS1133" s="35"/>
      <c r="AT1133" s="35"/>
      <c r="AU1133" s="35"/>
      <c r="AV1133" s="35"/>
      <c r="AW1133" s="35"/>
      <c r="AX1133" s="35"/>
      <c r="AY1133" s="35"/>
      <c r="AZ1133" s="35"/>
      <c r="BA1133" s="35"/>
      <c r="BB1133" s="35"/>
      <c r="BC1133" s="35"/>
      <c r="BD1133" s="35"/>
      <c r="BE1133" s="35"/>
      <c r="BF1133" s="35"/>
      <c r="BG1133" s="35"/>
      <c r="BH1133" s="35"/>
      <c r="BI1133" s="133"/>
      <c r="BJ1133" s="133"/>
      <c r="BK1133" s="35"/>
      <c r="BL1133" s="266"/>
      <c r="BM1133" s="35"/>
      <c r="BN1133" s="35"/>
      <c r="BO1133" s="35"/>
      <c r="BP1133" s="35"/>
      <c r="BQ1133" s="35"/>
      <c r="BR1133" s="35"/>
      <c r="BS1133" s="35"/>
      <c r="BT1133" s="35"/>
      <c r="BU1133" s="35"/>
      <c r="BV1133" s="35"/>
      <c r="BW1133" s="35"/>
      <c r="BX1133" s="35"/>
      <c r="BY1133" s="35"/>
      <c r="BZ1133" s="287"/>
      <c r="CA1133" s="35"/>
      <c r="CB1133" s="35"/>
      <c r="CC1133" s="35"/>
      <c r="CD1133" s="35"/>
      <c r="CE1133" s="35"/>
      <c r="CF1133" s="35"/>
      <c r="CG1133" s="35"/>
      <c r="CH1133" s="35"/>
      <c r="CI1133" s="35"/>
      <c r="CJ1133" s="35"/>
      <c r="CK1133" s="35"/>
      <c r="CL1133" s="35"/>
      <c r="CM1133" s="35"/>
      <c r="CN1133" s="35"/>
      <c r="CO1133" s="35"/>
      <c r="CP1133" s="35"/>
      <c r="CQ1133" s="35"/>
      <c r="CR1133" s="35"/>
      <c r="CS1133" s="35"/>
      <c r="CT1133" s="35"/>
      <c r="CU1133" s="35"/>
      <c r="CV1133" s="35"/>
      <c r="CW1133" s="35"/>
      <c r="CX1133" s="35"/>
      <c r="CY1133" s="35"/>
      <c r="CZ1133" s="35"/>
      <c r="DA1133" s="35"/>
      <c r="DB1133" s="35"/>
      <c r="DC1133" s="35"/>
      <c r="DD1133" s="35"/>
      <c r="DE1133" s="35"/>
      <c r="DF1133" s="35"/>
      <c r="DG1133" s="35"/>
      <c r="DH1133" s="35"/>
      <c r="DI1133" s="35"/>
      <c r="DJ1133" s="35"/>
      <c r="DK1133" s="35"/>
      <c r="DL1133" s="35"/>
      <c r="DM1133" s="35"/>
      <c r="DN1133" s="35"/>
      <c r="DO1133" s="35"/>
      <c r="DP1133" s="35"/>
      <c r="DQ1133" s="35"/>
      <c r="DR1133" s="35"/>
      <c r="DS1133" s="35"/>
      <c r="DT1133" s="35"/>
      <c r="DU1133" s="35"/>
      <c r="DV1133" s="35"/>
      <c r="DW1133" s="35"/>
      <c r="DX1133" s="35"/>
      <c r="DY1133" s="35"/>
      <c r="DZ1133" s="35"/>
      <c r="EA1133" s="35"/>
      <c r="EB1133" s="35"/>
      <c r="EC1133" s="35"/>
      <c r="ED1133" s="35"/>
      <c r="EE1133" s="35"/>
      <c r="EF1133" s="35"/>
      <c r="EG1133" s="35"/>
      <c r="EH1133" s="35"/>
      <c r="EI1133" s="35"/>
      <c r="EJ1133" s="35"/>
      <c r="EK1133" s="35"/>
      <c r="EL1133" s="35"/>
      <c r="ET1133" s="20" t="s">
        <v>1530</v>
      </c>
      <c r="EU1133" s="20" t="s">
        <v>1528</v>
      </c>
    </row>
    <row r="1134" spans="1:151" ht="12" hidden="1" customHeight="1">
      <c r="A1134" s="35"/>
      <c r="B1134" s="47"/>
      <c r="C1134" s="35"/>
      <c r="D1134" s="47"/>
      <c r="E1134" s="47"/>
      <c r="F1134" s="47"/>
      <c r="G1134" s="47"/>
      <c r="H1134" s="47"/>
      <c r="I1134" s="47"/>
      <c r="J1134" s="47"/>
      <c r="K1134" s="47"/>
      <c r="L1134" s="47"/>
      <c r="M1134" s="35"/>
      <c r="N1134" s="35"/>
      <c r="O1134" s="35"/>
      <c r="P1134" s="35"/>
      <c r="Q1134" s="35"/>
      <c r="R1134" s="35"/>
      <c r="S1134" s="35"/>
      <c r="T1134" s="35"/>
      <c r="U1134" s="35"/>
      <c r="V1134" s="35"/>
      <c r="W1134" s="35"/>
      <c r="X1134" s="35"/>
      <c r="Y1134" s="35"/>
      <c r="Z1134" s="35"/>
      <c r="AA1134" s="35"/>
      <c r="AB1134" s="35"/>
      <c r="AC1134" s="35"/>
      <c r="AD1134" s="35"/>
      <c r="AE1134" s="35"/>
      <c r="AF1134" s="35"/>
      <c r="AG1134" s="35"/>
      <c r="AH1134" s="35"/>
      <c r="AI1134" s="35"/>
      <c r="AJ1134" s="35"/>
      <c r="AK1134" s="35"/>
      <c r="AL1134" s="35"/>
      <c r="AM1134" s="35"/>
      <c r="AN1134" s="35"/>
      <c r="AO1134" s="35"/>
      <c r="AP1134" s="35"/>
      <c r="AQ1134" s="35"/>
      <c r="AR1134" s="35"/>
      <c r="AS1134" s="35"/>
      <c r="AT1134" s="35"/>
      <c r="AU1134" s="35"/>
      <c r="AV1134" s="35"/>
      <c r="AW1134" s="35"/>
      <c r="AX1134" s="35"/>
      <c r="AY1134" s="35"/>
      <c r="AZ1134" s="35"/>
      <c r="BA1134" s="35"/>
      <c r="BB1134" s="35"/>
      <c r="BC1134" s="35"/>
      <c r="BD1134" s="35"/>
      <c r="BE1134" s="35"/>
      <c r="BF1134" s="35"/>
      <c r="BG1134" s="35"/>
      <c r="BH1134" s="35"/>
      <c r="BI1134" s="133"/>
      <c r="BJ1134" s="133"/>
      <c r="BK1134" s="35"/>
      <c r="BL1134" s="266"/>
      <c r="BM1134" s="35"/>
      <c r="BN1134" s="35"/>
      <c r="BO1134" s="35"/>
      <c r="BP1134" s="35"/>
      <c r="BQ1134" s="35"/>
      <c r="BR1134" s="35"/>
      <c r="BS1134" s="35"/>
      <c r="BT1134" s="35"/>
      <c r="BU1134" s="35"/>
      <c r="BV1134" s="35"/>
      <c r="BW1134" s="35"/>
      <c r="BX1134" s="35"/>
      <c r="BY1134" s="35"/>
      <c r="BZ1134" s="287"/>
      <c r="CA1134" s="35"/>
      <c r="CB1134" s="35"/>
      <c r="CC1134" s="35"/>
      <c r="CD1134" s="35"/>
      <c r="CE1134" s="35"/>
      <c r="CF1134" s="35"/>
      <c r="CG1134" s="35"/>
      <c r="CH1134" s="35"/>
      <c r="CI1134" s="35"/>
      <c r="CJ1134" s="35"/>
      <c r="CK1134" s="35"/>
      <c r="CL1134" s="35"/>
      <c r="CM1134" s="35"/>
      <c r="CN1134" s="35"/>
      <c r="CO1134" s="35"/>
      <c r="CP1134" s="35"/>
      <c r="CQ1134" s="35"/>
      <c r="CR1134" s="35"/>
      <c r="CS1134" s="35"/>
      <c r="CT1134" s="35"/>
      <c r="CU1134" s="35"/>
      <c r="CV1134" s="35"/>
      <c r="CW1134" s="35"/>
      <c r="CX1134" s="35"/>
      <c r="CY1134" s="35"/>
      <c r="CZ1134" s="35"/>
      <c r="DA1134" s="35"/>
      <c r="DB1134" s="35"/>
      <c r="DC1134" s="35"/>
      <c r="DD1134" s="35"/>
      <c r="DE1134" s="35"/>
      <c r="DF1134" s="35"/>
      <c r="DG1134" s="35"/>
      <c r="DH1134" s="35"/>
      <c r="DI1134" s="35"/>
      <c r="DJ1134" s="35"/>
      <c r="DK1134" s="35"/>
      <c r="DL1134" s="35"/>
      <c r="DM1134" s="35"/>
      <c r="DN1134" s="35"/>
      <c r="DO1134" s="35"/>
      <c r="DP1134" s="35"/>
      <c r="DQ1134" s="35"/>
      <c r="DR1134" s="35"/>
      <c r="DS1134" s="35"/>
      <c r="DT1134" s="35"/>
      <c r="DU1134" s="35"/>
      <c r="DV1134" s="35"/>
      <c r="DW1134" s="35"/>
      <c r="DX1134" s="35"/>
      <c r="DY1134" s="35"/>
      <c r="DZ1134" s="35"/>
      <c r="EA1134" s="35"/>
      <c r="EB1134" s="35"/>
      <c r="EC1134" s="35"/>
      <c r="ED1134" s="35"/>
      <c r="EE1134" s="35"/>
      <c r="EF1134" s="35"/>
      <c r="EG1134" s="35"/>
      <c r="EH1134" s="35"/>
      <c r="EI1134" s="35"/>
      <c r="EJ1134" s="35"/>
      <c r="EK1134" s="35"/>
      <c r="EL1134" s="35"/>
      <c r="ET1134" s="20" t="s">
        <v>1531</v>
      </c>
      <c r="EU1134" s="20" t="s">
        <v>1529</v>
      </c>
    </row>
    <row r="1135" spans="1:151" ht="12" hidden="1" customHeight="1">
      <c r="A1135" s="35"/>
      <c r="B1135" s="47"/>
      <c r="C1135" s="35"/>
      <c r="D1135" s="47"/>
      <c r="E1135" s="47"/>
      <c r="F1135" s="47"/>
      <c r="G1135" s="47"/>
      <c r="H1135" s="47"/>
      <c r="I1135" s="47"/>
      <c r="J1135" s="47"/>
      <c r="K1135" s="47"/>
      <c r="L1135" s="47"/>
      <c r="M1135" s="35"/>
      <c r="N1135" s="35"/>
      <c r="O1135" s="35"/>
      <c r="P1135" s="35"/>
      <c r="Q1135" s="35"/>
      <c r="R1135" s="35"/>
      <c r="S1135" s="35"/>
      <c r="T1135" s="35"/>
      <c r="U1135" s="35"/>
      <c r="V1135" s="35"/>
      <c r="W1135" s="35"/>
      <c r="X1135" s="35"/>
      <c r="Y1135" s="35"/>
      <c r="Z1135" s="35"/>
      <c r="AA1135" s="35"/>
      <c r="AB1135" s="35"/>
      <c r="AC1135" s="35"/>
      <c r="AD1135" s="35"/>
      <c r="AE1135" s="35"/>
      <c r="AF1135" s="35"/>
      <c r="AG1135" s="35"/>
      <c r="AH1135" s="35"/>
      <c r="AI1135" s="35"/>
      <c r="AJ1135" s="35"/>
      <c r="AK1135" s="35"/>
      <c r="AL1135" s="35"/>
      <c r="AM1135" s="35"/>
      <c r="AN1135" s="35"/>
      <c r="AO1135" s="35"/>
      <c r="AP1135" s="35"/>
      <c r="AQ1135" s="35"/>
      <c r="AR1135" s="35"/>
      <c r="AS1135" s="35"/>
      <c r="AT1135" s="35"/>
      <c r="AU1135" s="35"/>
      <c r="AV1135" s="35"/>
      <c r="AW1135" s="35"/>
      <c r="AX1135" s="35"/>
      <c r="AY1135" s="35"/>
      <c r="AZ1135" s="35"/>
      <c r="BA1135" s="35"/>
      <c r="BB1135" s="35"/>
      <c r="BC1135" s="35"/>
      <c r="BD1135" s="35"/>
      <c r="BE1135" s="35"/>
      <c r="BF1135" s="35"/>
      <c r="BG1135" s="35"/>
      <c r="BH1135" s="35"/>
      <c r="BI1135" s="133"/>
      <c r="BJ1135" s="133"/>
      <c r="BK1135" s="35"/>
      <c r="BL1135" s="266"/>
      <c r="BM1135" s="35"/>
      <c r="BN1135" s="35"/>
      <c r="BO1135" s="35"/>
      <c r="BP1135" s="35"/>
      <c r="BQ1135" s="35"/>
      <c r="BR1135" s="35"/>
      <c r="BS1135" s="35"/>
      <c r="BT1135" s="35"/>
      <c r="BU1135" s="35"/>
      <c r="BV1135" s="35"/>
      <c r="BW1135" s="35"/>
      <c r="BX1135" s="35"/>
      <c r="BY1135" s="35"/>
      <c r="BZ1135" s="287"/>
      <c r="CA1135" s="35"/>
      <c r="CB1135" s="35"/>
      <c r="CC1135" s="35"/>
      <c r="CD1135" s="35"/>
      <c r="CE1135" s="35"/>
      <c r="CF1135" s="35"/>
      <c r="CG1135" s="35"/>
      <c r="CH1135" s="35"/>
      <c r="CI1135" s="35"/>
      <c r="CJ1135" s="35"/>
      <c r="CK1135" s="35"/>
      <c r="CL1135" s="35"/>
      <c r="CM1135" s="35"/>
      <c r="CN1135" s="35"/>
      <c r="CO1135" s="35"/>
      <c r="CP1135" s="35"/>
      <c r="CQ1135" s="35"/>
      <c r="CR1135" s="35"/>
      <c r="CS1135" s="35"/>
      <c r="CT1135" s="35"/>
      <c r="CU1135" s="35"/>
      <c r="CV1135" s="35"/>
      <c r="CW1135" s="35"/>
      <c r="CX1135" s="35"/>
      <c r="CY1135" s="35"/>
      <c r="CZ1135" s="35"/>
      <c r="DA1135" s="35"/>
      <c r="DB1135" s="35"/>
      <c r="DC1135" s="35"/>
      <c r="DD1135" s="35"/>
      <c r="DE1135" s="35"/>
      <c r="DF1135" s="35"/>
      <c r="DG1135" s="35"/>
      <c r="DH1135" s="35"/>
      <c r="DI1135" s="35"/>
      <c r="DJ1135" s="35"/>
      <c r="DK1135" s="35"/>
      <c r="DL1135" s="35"/>
      <c r="DM1135" s="35"/>
      <c r="DN1135" s="35"/>
      <c r="DO1135" s="35"/>
      <c r="DP1135" s="35"/>
      <c r="DQ1135" s="35"/>
      <c r="DR1135" s="35"/>
      <c r="DS1135" s="35"/>
      <c r="DT1135" s="35"/>
      <c r="DU1135" s="35"/>
      <c r="DV1135" s="35"/>
      <c r="DW1135" s="35"/>
      <c r="DX1135" s="35"/>
      <c r="DY1135" s="35"/>
      <c r="DZ1135" s="35"/>
      <c r="EA1135" s="35"/>
      <c r="EB1135" s="35"/>
      <c r="EC1135" s="35"/>
      <c r="ED1135" s="35"/>
      <c r="EE1135" s="35"/>
      <c r="EF1135" s="35"/>
      <c r="EG1135" s="35"/>
      <c r="EH1135" s="35"/>
      <c r="EI1135" s="35"/>
      <c r="EJ1135" s="35"/>
      <c r="EK1135" s="35"/>
      <c r="EL1135" s="35"/>
      <c r="ET1135" s="20" t="s">
        <v>1532</v>
      </c>
      <c r="EU1135" s="20" t="s">
        <v>1530</v>
      </c>
    </row>
    <row r="1136" spans="1:151" ht="12" hidden="1" customHeight="1">
      <c r="A1136" s="35"/>
      <c r="B1136" s="47"/>
      <c r="C1136" s="35"/>
      <c r="D1136" s="47"/>
      <c r="E1136" s="47"/>
      <c r="F1136" s="47"/>
      <c r="G1136" s="47"/>
      <c r="H1136" s="47"/>
      <c r="I1136" s="47"/>
      <c r="J1136" s="47"/>
      <c r="K1136" s="47"/>
      <c r="L1136" s="47"/>
      <c r="M1136" s="35"/>
      <c r="N1136" s="35"/>
      <c r="O1136" s="35"/>
      <c r="P1136" s="35"/>
      <c r="Q1136" s="35"/>
      <c r="R1136" s="35"/>
      <c r="S1136" s="35"/>
      <c r="T1136" s="35"/>
      <c r="U1136" s="35"/>
      <c r="V1136" s="35"/>
      <c r="W1136" s="35"/>
      <c r="X1136" s="35"/>
      <c r="Y1136" s="35"/>
      <c r="Z1136" s="35"/>
      <c r="AA1136" s="35"/>
      <c r="AB1136" s="35"/>
      <c r="AC1136" s="35"/>
      <c r="AD1136" s="35"/>
      <c r="AE1136" s="35"/>
      <c r="AF1136" s="35"/>
      <c r="AG1136" s="35"/>
      <c r="AH1136" s="35"/>
      <c r="AI1136" s="35"/>
      <c r="AJ1136" s="35"/>
      <c r="AK1136" s="35"/>
      <c r="AL1136" s="35"/>
      <c r="AM1136" s="35"/>
      <c r="AN1136" s="35"/>
      <c r="AO1136" s="35"/>
      <c r="AP1136" s="35"/>
      <c r="AQ1136" s="35"/>
      <c r="AR1136" s="35"/>
      <c r="AS1136" s="35"/>
      <c r="AT1136" s="35"/>
      <c r="AU1136" s="35"/>
      <c r="AV1136" s="35"/>
      <c r="AW1136" s="35"/>
      <c r="AX1136" s="35"/>
      <c r="AY1136" s="35"/>
      <c r="AZ1136" s="35"/>
      <c r="BA1136" s="35"/>
      <c r="BB1136" s="35"/>
      <c r="BC1136" s="35"/>
      <c r="BD1136" s="35"/>
      <c r="BE1136" s="35"/>
      <c r="BF1136" s="35"/>
      <c r="BG1136" s="35"/>
      <c r="BH1136" s="35"/>
      <c r="BI1136" s="133"/>
      <c r="BJ1136" s="133"/>
      <c r="BK1136" s="35"/>
      <c r="BL1136" s="266"/>
      <c r="BM1136" s="35"/>
      <c r="BN1136" s="35"/>
      <c r="BO1136" s="35"/>
      <c r="BP1136" s="35"/>
      <c r="BQ1136" s="35"/>
      <c r="BR1136" s="35"/>
      <c r="BS1136" s="35"/>
      <c r="BT1136" s="35"/>
      <c r="BU1136" s="35"/>
      <c r="BV1136" s="35"/>
      <c r="BW1136" s="35"/>
      <c r="BX1136" s="35"/>
      <c r="BY1136" s="35"/>
      <c r="BZ1136" s="287"/>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5"/>
      <c r="ED1136" s="35"/>
      <c r="EE1136" s="35"/>
      <c r="EF1136" s="35"/>
      <c r="EG1136" s="35"/>
      <c r="EH1136" s="35"/>
      <c r="EI1136" s="35"/>
      <c r="EJ1136" s="35"/>
      <c r="EK1136" s="35"/>
      <c r="EL1136" s="35"/>
      <c r="ET1136" s="20" t="s">
        <v>1533</v>
      </c>
      <c r="EU1136" s="20" t="s">
        <v>1531</v>
      </c>
    </row>
    <row r="1137" spans="1:151" ht="12" hidden="1" customHeight="1">
      <c r="A1137" s="35"/>
      <c r="B1137" s="47"/>
      <c r="C1137" s="35"/>
      <c r="D1137" s="47"/>
      <c r="E1137" s="47"/>
      <c r="F1137" s="47"/>
      <c r="G1137" s="47"/>
      <c r="H1137" s="47"/>
      <c r="I1137" s="47"/>
      <c r="J1137" s="47"/>
      <c r="K1137" s="47"/>
      <c r="L1137" s="47"/>
      <c r="M1137" s="35"/>
      <c r="N1137" s="35"/>
      <c r="O1137" s="35"/>
      <c r="P1137" s="35"/>
      <c r="Q1137" s="35"/>
      <c r="R1137" s="35"/>
      <c r="S1137" s="35"/>
      <c r="T1137" s="35"/>
      <c r="U1137" s="35"/>
      <c r="V1137" s="35"/>
      <c r="W1137" s="35"/>
      <c r="X1137" s="35"/>
      <c r="Y1137" s="35"/>
      <c r="Z1137" s="35"/>
      <c r="AA1137" s="35"/>
      <c r="AB1137" s="35"/>
      <c r="AC1137" s="35"/>
      <c r="AD1137" s="35"/>
      <c r="AE1137" s="35"/>
      <c r="AF1137" s="35"/>
      <c r="AG1137" s="35"/>
      <c r="AH1137" s="35"/>
      <c r="AI1137" s="35"/>
      <c r="AJ1137" s="35"/>
      <c r="AK1137" s="35"/>
      <c r="AL1137" s="35"/>
      <c r="AM1137" s="35"/>
      <c r="AN1137" s="35"/>
      <c r="AO1137" s="35"/>
      <c r="AP1137" s="35"/>
      <c r="AQ1137" s="35"/>
      <c r="AR1137" s="35"/>
      <c r="AS1137" s="35"/>
      <c r="AT1137" s="35"/>
      <c r="AU1137" s="35"/>
      <c r="AV1137" s="35"/>
      <c r="AW1137" s="35"/>
      <c r="AX1137" s="35"/>
      <c r="AY1137" s="35"/>
      <c r="AZ1137" s="35"/>
      <c r="BA1137" s="35"/>
      <c r="BB1137" s="35"/>
      <c r="BC1137" s="35"/>
      <c r="BD1137" s="35"/>
      <c r="BE1137" s="35"/>
      <c r="BF1137" s="35"/>
      <c r="BG1137" s="35"/>
      <c r="BH1137" s="35"/>
      <c r="BI1137" s="133"/>
      <c r="BJ1137" s="133"/>
      <c r="BK1137" s="35"/>
      <c r="BL1137" s="266"/>
      <c r="BM1137" s="35"/>
      <c r="BN1137" s="35"/>
      <c r="BO1137" s="35"/>
      <c r="BP1137" s="35"/>
      <c r="BQ1137" s="35"/>
      <c r="BR1137" s="35"/>
      <c r="BS1137" s="35"/>
      <c r="BT1137" s="35"/>
      <c r="BU1137" s="35"/>
      <c r="BV1137" s="35"/>
      <c r="BW1137" s="35"/>
      <c r="BX1137" s="35"/>
      <c r="BY1137" s="35"/>
      <c r="BZ1137" s="287"/>
      <c r="CA1137" s="35"/>
      <c r="CB1137" s="35"/>
      <c r="CC1137" s="35"/>
      <c r="CD1137" s="35"/>
      <c r="CE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35"/>
      <c r="CZ1137" s="35"/>
      <c r="DA1137" s="35"/>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5"/>
      <c r="ED1137" s="35"/>
      <c r="EE1137" s="35"/>
      <c r="EF1137" s="35"/>
      <c r="EG1137" s="35"/>
      <c r="EH1137" s="35"/>
      <c r="EI1137" s="35"/>
      <c r="EJ1137" s="35"/>
      <c r="EK1137" s="35"/>
      <c r="EL1137" s="35"/>
      <c r="ET1137" s="20" t="s">
        <v>1534</v>
      </c>
      <c r="EU1137" s="20" t="s">
        <v>1532</v>
      </c>
    </row>
    <row r="1138" spans="1:151" ht="12" hidden="1" customHeight="1">
      <c r="A1138" s="35"/>
      <c r="B1138" s="47"/>
      <c r="C1138" s="35"/>
      <c r="D1138" s="47"/>
      <c r="E1138" s="47"/>
      <c r="F1138" s="47"/>
      <c r="G1138" s="47"/>
      <c r="H1138" s="47"/>
      <c r="I1138" s="47"/>
      <c r="J1138" s="47"/>
      <c r="K1138" s="47"/>
      <c r="L1138" s="47"/>
      <c r="M1138" s="35"/>
      <c r="N1138" s="35"/>
      <c r="O1138" s="35"/>
      <c r="P1138" s="35"/>
      <c r="Q1138" s="35"/>
      <c r="R1138" s="35"/>
      <c r="S1138" s="35"/>
      <c r="T1138" s="35"/>
      <c r="U1138" s="35"/>
      <c r="V1138" s="35"/>
      <c r="W1138" s="35"/>
      <c r="X1138" s="35"/>
      <c r="Y1138" s="35"/>
      <c r="Z1138" s="35"/>
      <c r="AA1138" s="35"/>
      <c r="AB1138" s="35"/>
      <c r="AC1138" s="35"/>
      <c r="AD1138" s="35"/>
      <c r="AE1138" s="35"/>
      <c r="AF1138" s="35"/>
      <c r="AG1138" s="35"/>
      <c r="AH1138" s="35"/>
      <c r="AI1138" s="35"/>
      <c r="AJ1138" s="35"/>
      <c r="AK1138" s="35"/>
      <c r="AL1138" s="35"/>
      <c r="AM1138" s="35"/>
      <c r="AN1138" s="35"/>
      <c r="AO1138" s="35"/>
      <c r="AP1138" s="35"/>
      <c r="AQ1138" s="35"/>
      <c r="AR1138" s="35"/>
      <c r="AS1138" s="35"/>
      <c r="AT1138" s="35"/>
      <c r="AU1138" s="35"/>
      <c r="AV1138" s="35"/>
      <c r="AW1138" s="35"/>
      <c r="AX1138" s="35"/>
      <c r="AY1138" s="35"/>
      <c r="AZ1138" s="35"/>
      <c r="BA1138" s="35"/>
      <c r="BB1138" s="35"/>
      <c r="BC1138" s="35"/>
      <c r="BD1138" s="35"/>
      <c r="BE1138" s="35"/>
      <c r="BF1138" s="35"/>
      <c r="BG1138" s="35"/>
      <c r="BH1138" s="35"/>
      <c r="BI1138" s="133"/>
      <c r="BJ1138" s="133"/>
      <c r="BK1138" s="35"/>
      <c r="BL1138" s="266"/>
      <c r="BM1138" s="35"/>
      <c r="BN1138" s="35"/>
      <c r="BO1138" s="35"/>
      <c r="BP1138" s="35"/>
      <c r="BQ1138" s="35"/>
      <c r="BR1138" s="35"/>
      <c r="BS1138" s="35"/>
      <c r="BT1138" s="35"/>
      <c r="BU1138" s="35"/>
      <c r="BV1138" s="35"/>
      <c r="BW1138" s="35"/>
      <c r="BX1138" s="35"/>
      <c r="BY1138" s="35"/>
      <c r="BZ1138" s="287"/>
      <c r="CA1138" s="35"/>
      <c r="CB1138" s="35"/>
      <c r="CC1138" s="35"/>
      <c r="CD1138" s="35"/>
      <c r="CE1138" s="35"/>
      <c r="CF1138" s="35"/>
      <c r="CG1138" s="35"/>
      <c r="CH1138" s="35"/>
      <c r="CI1138" s="35"/>
      <c r="CJ1138" s="35"/>
      <c r="CK1138" s="35"/>
      <c r="CL1138" s="35"/>
      <c r="CM1138" s="35"/>
      <c r="CN1138" s="35"/>
      <c r="CO1138" s="35"/>
      <c r="CP1138" s="35"/>
      <c r="CQ1138" s="35"/>
      <c r="CR1138" s="35"/>
      <c r="CS1138" s="35"/>
      <c r="CT1138" s="35"/>
      <c r="CU1138" s="35"/>
      <c r="CV1138" s="35"/>
      <c r="CW1138" s="35"/>
      <c r="CX1138" s="35"/>
      <c r="CY1138" s="35"/>
      <c r="CZ1138" s="35"/>
      <c r="DA1138" s="35"/>
      <c r="DB1138" s="35"/>
      <c r="DC1138" s="35"/>
      <c r="DD1138" s="35"/>
      <c r="DE1138" s="35"/>
      <c r="DF1138" s="35"/>
      <c r="DG1138" s="35"/>
      <c r="DH1138" s="35"/>
      <c r="DI1138" s="35"/>
      <c r="DJ1138" s="35"/>
      <c r="DK1138" s="35"/>
      <c r="DL1138" s="35"/>
      <c r="DM1138" s="35"/>
      <c r="DN1138" s="35"/>
      <c r="DO1138" s="35"/>
      <c r="DP1138" s="35"/>
      <c r="DQ1138" s="35"/>
      <c r="DR1138" s="35"/>
      <c r="DS1138" s="35"/>
      <c r="DT1138" s="35"/>
      <c r="DU1138" s="35"/>
      <c r="DV1138" s="35"/>
      <c r="DW1138" s="35"/>
      <c r="DX1138" s="35"/>
      <c r="DY1138" s="35"/>
      <c r="DZ1138" s="35"/>
      <c r="EA1138" s="35"/>
      <c r="EB1138" s="35"/>
      <c r="EC1138" s="35"/>
      <c r="ED1138" s="35"/>
      <c r="EE1138" s="35"/>
      <c r="EF1138" s="35"/>
      <c r="EG1138" s="35"/>
      <c r="EH1138" s="35"/>
      <c r="EI1138" s="35"/>
      <c r="EJ1138" s="35"/>
      <c r="EK1138" s="35"/>
      <c r="EL1138" s="35"/>
      <c r="ET1138" s="20" t="s">
        <v>1535</v>
      </c>
      <c r="EU1138" s="20" t="s">
        <v>1533</v>
      </c>
    </row>
    <row r="1139" spans="1:151" ht="12" hidden="1" customHeight="1">
      <c r="A1139" s="35"/>
      <c r="B1139" s="47"/>
      <c r="C1139" s="35"/>
      <c r="D1139" s="47"/>
      <c r="E1139" s="47"/>
      <c r="F1139" s="47"/>
      <c r="G1139" s="47"/>
      <c r="H1139" s="47"/>
      <c r="I1139" s="47"/>
      <c r="J1139" s="47"/>
      <c r="K1139" s="47"/>
      <c r="L1139" s="47"/>
      <c r="M1139" s="35"/>
      <c r="N1139" s="35"/>
      <c r="O1139" s="35"/>
      <c r="P1139" s="35"/>
      <c r="Q1139" s="35"/>
      <c r="R1139" s="35"/>
      <c r="S1139" s="35"/>
      <c r="T1139" s="35"/>
      <c r="U1139" s="35"/>
      <c r="V1139" s="35"/>
      <c r="W1139" s="35"/>
      <c r="X1139" s="35"/>
      <c r="Y1139" s="35"/>
      <c r="Z1139" s="35"/>
      <c r="AA1139" s="35"/>
      <c r="AB1139" s="35"/>
      <c r="AC1139" s="35"/>
      <c r="AD1139" s="35"/>
      <c r="AE1139" s="35"/>
      <c r="AF1139" s="35"/>
      <c r="AG1139" s="35"/>
      <c r="AH1139" s="35"/>
      <c r="AI1139" s="35"/>
      <c r="AJ1139" s="35"/>
      <c r="AK1139" s="35"/>
      <c r="AL1139" s="35"/>
      <c r="AM1139" s="35"/>
      <c r="AN1139" s="35"/>
      <c r="AO1139" s="35"/>
      <c r="AP1139" s="35"/>
      <c r="AQ1139" s="35"/>
      <c r="AR1139" s="35"/>
      <c r="AS1139" s="35"/>
      <c r="AT1139" s="35"/>
      <c r="AU1139" s="35"/>
      <c r="AV1139" s="35"/>
      <c r="AW1139" s="35"/>
      <c r="AX1139" s="35"/>
      <c r="AY1139" s="35"/>
      <c r="AZ1139" s="35"/>
      <c r="BA1139" s="35"/>
      <c r="BB1139" s="35"/>
      <c r="BC1139" s="35"/>
      <c r="BD1139" s="35"/>
      <c r="BE1139" s="35"/>
      <c r="BF1139" s="35"/>
      <c r="BG1139" s="35"/>
      <c r="BH1139" s="35"/>
      <c r="BI1139" s="133"/>
      <c r="BJ1139" s="133"/>
      <c r="BK1139" s="35"/>
      <c r="BL1139" s="266"/>
      <c r="BM1139" s="35"/>
      <c r="BN1139" s="35"/>
      <c r="BO1139" s="35"/>
      <c r="BP1139" s="35"/>
      <c r="BQ1139" s="35"/>
      <c r="BR1139" s="35"/>
      <c r="BS1139" s="35"/>
      <c r="BT1139" s="35"/>
      <c r="BU1139" s="35"/>
      <c r="BV1139" s="35"/>
      <c r="BW1139" s="35"/>
      <c r="BX1139" s="35"/>
      <c r="BY1139" s="35"/>
      <c r="BZ1139" s="287"/>
      <c r="CA1139" s="35"/>
      <c r="CB1139" s="35"/>
      <c r="CC1139" s="35"/>
      <c r="CD1139" s="35"/>
      <c r="CE1139" s="35"/>
      <c r="CF1139" s="35"/>
      <c r="CG1139" s="35"/>
      <c r="CH1139" s="35"/>
      <c r="CI1139" s="35"/>
      <c r="CJ1139" s="35"/>
      <c r="CK1139" s="35"/>
      <c r="CL1139" s="35"/>
      <c r="CM1139" s="35"/>
      <c r="CN1139" s="35"/>
      <c r="CO1139" s="35"/>
      <c r="CP1139" s="35"/>
      <c r="CQ1139" s="35"/>
      <c r="CR1139" s="35"/>
      <c r="CS1139" s="35"/>
      <c r="CT1139" s="35"/>
      <c r="CU1139" s="35"/>
      <c r="CV1139" s="35"/>
      <c r="CW1139" s="35"/>
      <c r="CX1139" s="35"/>
      <c r="CY1139" s="35"/>
      <c r="CZ1139" s="35"/>
      <c r="DA1139" s="35"/>
      <c r="DB1139" s="35"/>
      <c r="DC1139" s="35"/>
      <c r="DD1139" s="35"/>
      <c r="DE1139" s="35"/>
      <c r="DF1139" s="35"/>
      <c r="DG1139" s="35"/>
      <c r="DH1139" s="35"/>
      <c r="DI1139" s="35"/>
      <c r="DJ1139" s="35"/>
      <c r="DK1139" s="35"/>
      <c r="DL1139" s="35"/>
      <c r="DM1139" s="35"/>
      <c r="DN1139" s="35"/>
      <c r="DO1139" s="35"/>
      <c r="DP1139" s="35"/>
      <c r="DQ1139" s="35"/>
      <c r="DR1139" s="35"/>
      <c r="DS1139" s="35"/>
      <c r="DT1139" s="35"/>
      <c r="DU1139" s="35"/>
      <c r="DV1139" s="35"/>
      <c r="DW1139" s="35"/>
      <c r="DX1139" s="35"/>
      <c r="DY1139" s="35"/>
      <c r="DZ1139" s="35"/>
      <c r="EA1139" s="35"/>
      <c r="EB1139" s="35"/>
      <c r="EC1139" s="35"/>
      <c r="ED1139" s="35"/>
      <c r="EE1139" s="35"/>
      <c r="EF1139" s="35"/>
      <c r="EG1139" s="35"/>
      <c r="EH1139" s="35"/>
      <c r="EI1139" s="35"/>
      <c r="EJ1139" s="35"/>
      <c r="EK1139" s="35"/>
      <c r="EL1139" s="35"/>
      <c r="ET1139" s="20" t="s">
        <v>1536</v>
      </c>
      <c r="EU1139" s="20" t="s">
        <v>1534</v>
      </c>
    </row>
    <row r="1140" spans="1:151" ht="12" hidden="1" customHeight="1">
      <c r="A1140" s="35"/>
      <c r="B1140" s="47"/>
      <c r="C1140" s="35"/>
      <c r="D1140" s="47"/>
      <c r="E1140" s="47"/>
      <c r="F1140" s="47"/>
      <c r="G1140" s="47"/>
      <c r="H1140" s="47"/>
      <c r="I1140" s="47"/>
      <c r="J1140" s="47"/>
      <c r="K1140" s="47"/>
      <c r="L1140" s="47"/>
      <c r="M1140" s="35"/>
      <c r="N1140" s="35"/>
      <c r="O1140" s="35"/>
      <c r="P1140" s="35"/>
      <c r="Q1140" s="35"/>
      <c r="R1140" s="35"/>
      <c r="S1140" s="35"/>
      <c r="T1140" s="35"/>
      <c r="U1140" s="35"/>
      <c r="V1140" s="35"/>
      <c r="W1140" s="35"/>
      <c r="X1140" s="35"/>
      <c r="Y1140" s="35"/>
      <c r="Z1140" s="35"/>
      <c r="AA1140" s="35"/>
      <c r="AB1140" s="35"/>
      <c r="AC1140" s="35"/>
      <c r="AD1140" s="35"/>
      <c r="AE1140" s="35"/>
      <c r="AF1140" s="35"/>
      <c r="AG1140" s="35"/>
      <c r="AH1140" s="35"/>
      <c r="AI1140" s="35"/>
      <c r="AJ1140" s="35"/>
      <c r="AK1140" s="35"/>
      <c r="AL1140" s="35"/>
      <c r="AM1140" s="35"/>
      <c r="AN1140" s="35"/>
      <c r="AO1140" s="35"/>
      <c r="AP1140" s="35"/>
      <c r="AQ1140" s="35"/>
      <c r="AR1140" s="35"/>
      <c r="AS1140" s="35"/>
      <c r="AT1140" s="35"/>
      <c r="AU1140" s="35"/>
      <c r="AV1140" s="35"/>
      <c r="AW1140" s="35"/>
      <c r="AX1140" s="35"/>
      <c r="AY1140" s="35"/>
      <c r="AZ1140" s="35"/>
      <c r="BA1140" s="35"/>
      <c r="BB1140" s="35"/>
      <c r="BC1140" s="35"/>
      <c r="BD1140" s="35"/>
      <c r="BE1140" s="35"/>
      <c r="BF1140" s="35"/>
      <c r="BG1140" s="35"/>
      <c r="BH1140" s="35"/>
      <c r="BI1140" s="133"/>
      <c r="BJ1140" s="133"/>
      <c r="BK1140" s="35"/>
      <c r="BL1140" s="266"/>
      <c r="BM1140" s="35"/>
      <c r="BN1140" s="35"/>
      <c r="BO1140" s="35"/>
      <c r="BP1140" s="35"/>
      <c r="BQ1140" s="35"/>
      <c r="BR1140" s="35"/>
      <c r="BS1140" s="35"/>
      <c r="BT1140" s="35"/>
      <c r="BU1140" s="35"/>
      <c r="BV1140" s="35"/>
      <c r="BW1140" s="35"/>
      <c r="BX1140" s="35"/>
      <c r="BY1140" s="35"/>
      <c r="BZ1140" s="287"/>
      <c r="CA1140" s="35"/>
      <c r="CB1140" s="35"/>
      <c r="CC1140" s="35"/>
      <c r="CD1140" s="35"/>
      <c r="CE1140" s="35"/>
      <c r="CF1140" s="35"/>
      <c r="CG1140" s="35"/>
      <c r="CH1140" s="35"/>
      <c r="CI1140" s="35"/>
      <c r="CJ1140" s="35"/>
      <c r="CK1140" s="35"/>
      <c r="CL1140" s="35"/>
      <c r="CM1140" s="35"/>
      <c r="CN1140" s="35"/>
      <c r="CO1140" s="35"/>
      <c r="CP1140" s="35"/>
      <c r="CQ1140" s="35"/>
      <c r="CR1140" s="35"/>
      <c r="CS1140" s="35"/>
      <c r="CT1140" s="35"/>
      <c r="CU1140" s="35"/>
      <c r="CV1140" s="35"/>
      <c r="CW1140" s="35"/>
      <c r="CX1140" s="35"/>
      <c r="CY1140" s="35"/>
      <c r="CZ1140" s="35"/>
      <c r="DA1140" s="35"/>
      <c r="DB1140" s="35"/>
      <c r="DC1140" s="35"/>
      <c r="DD1140" s="35"/>
      <c r="DE1140" s="35"/>
      <c r="DF1140" s="35"/>
      <c r="DG1140" s="35"/>
      <c r="DH1140" s="35"/>
      <c r="DI1140" s="35"/>
      <c r="DJ1140" s="35"/>
      <c r="DK1140" s="35"/>
      <c r="DL1140" s="35"/>
      <c r="DM1140" s="35"/>
      <c r="DN1140" s="35"/>
      <c r="DO1140" s="35"/>
      <c r="DP1140" s="35"/>
      <c r="DQ1140" s="35"/>
      <c r="DR1140" s="35"/>
      <c r="DS1140" s="35"/>
      <c r="DT1140" s="35"/>
      <c r="DU1140" s="35"/>
      <c r="DV1140" s="35"/>
      <c r="DW1140" s="35"/>
      <c r="DX1140" s="35"/>
      <c r="DY1140" s="35"/>
      <c r="DZ1140" s="35"/>
      <c r="EA1140" s="35"/>
      <c r="EB1140" s="35"/>
      <c r="EC1140" s="35"/>
      <c r="ED1140" s="35"/>
      <c r="EE1140" s="35"/>
      <c r="EF1140" s="35"/>
      <c r="EG1140" s="35"/>
      <c r="EH1140" s="35"/>
      <c r="EI1140" s="35"/>
      <c r="EJ1140" s="35"/>
      <c r="EK1140" s="35"/>
      <c r="EL1140" s="35"/>
      <c r="ET1140" s="20" t="s">
        <v>1537</v>
      </c>
      <c r="EU1140" s="20" t="s">
        <v>1535</v>
      </c>
    </row>
    <row r="1141" spans="1:151" ht="12" hidden="1" customHeight="1">
      <c r="A1141" s="35"/>
      <c r="B1141" s="47"/>
      <c r="C1141" s="35"/>
      <c r="D1141" s="47"/>
      <c r="E1141" s="47"/>
      <c r="F1141" s="47"/>
      <c r="G1141" s="47"/>
      <c r="H1141" s="47"/>
      <c r="I1141" s="47"/>
      <c r="J1141" s="47"/>
      <c r="K1141" s="47"/>
      <c r="L1141" s="47"/>
      <c r="M1141" s="35"/>
      <c r="N1141" s="35"/>
      <c r="O1141" s="35"/>
      <c r="P1141" s="35"/>
      <c r="Q1141" s="35"/>
      <c r="R1141" s="35"/>
      <c r="S1141" s="35"/>
      <c r="T1141" s="35"/>
      <c r="U1141" s="35"/>
      <c r="V1141" s="35"/>
      <c r="W1141" s="35"/>
      <c r="X1141" s="35"/>
      <c r="Y1141" s="35"/>
      <c r="Z1141" s="35"/>
      <c r="AA1141" s="35"/>
      <c r="AB1141" s="35"/>
      <c r="AC1141" s="35"/>
      <c r="AD1141" s="35"/>
      <c r="AE1141" s="35"/>
      <c r="AF1141" s="35"/>
      <c r="AG1141" s="35"/>
      <c r="AH1141" s="35"/>
      <c r="AI1141" s="35"/>
      <c r="AJ1141" s="35"/>
      <c r="AK1141" s="35"/>
      <c r="AL1141" s="35"/>
      <c r="AM1141" s="35"/>
      <c r="AN1141" s="35"/>
      <c r="AO1141" s="35"/>
      <c r="AP1141" s="35"/>
      <c r="AQ1141" s="35"/>
      <c r="AR1141" s="35"/>
      <c r="AS1141" s="35"/>
      <c r="AT1141" s="35"/>
      <c r="AU1141" s="35"/>
      <c r="AV1141" s="35"/>
      <c r="AW1141" s="35"/>
      <c r="AX1141" s="35"/>
      <c r="AY1141" s="35"/>
      <c r="AZ1141" s="35"/>
      <c r="BA1141" s="35"/>
      <c r="BB1141" s="35"/>
      <c r="BC1141" s="35"/>
      <c r="BD1141" s="35"/>
      <c r="BE1141" s="35"/>
      <c r="BF1141" s="35"/>
      <c r="BG1141" s="35"/>
      <c r="BH1141" s="35"/>
      <c r="BI1141" s="133"/>
      <c r="BJ1141" s="133"/>
      <c r="BK1141" s="35"/>
      <c r="BL1141" s="266"/>
      <c r="BM1141" s="35"/>
      <c r="BN1141" s="35"/>
      <c r="BO1141" s="35"/>
      <c r="BP1141" s="35"/>
      <c r="BQ1141" s="35"/>
      <c r="BR1141" s="35"/>
      <c r="BS1141" s="35"/>
      <c r="BT1141" s="35"/>
      <c r="BU1141" s="35"/>
      <c r="BV1141" s="35"/>
      <c r="BW1141" s="35"/>
      <c r="BX1141" s="35"/>
      <c r="BY1141" s="35"/>
      <c r="BZ1141" s="287"/>
      <c r="CA1141" s="35"/>
      <c r="CB1141" s="35"/>
      <c r="CC1141" s="35"/>
      <c r="CD1141" s="35"/>
      <c r="CE1141" s="35"/>
      <c r="CF1141" s="35"/>
      <c r="CG1141" s="35"/>
      <c r="CH1141" s="35"/>
      <c r="CI1141" s="35"/>
      <c r="CJ1141" s="35"/>
      <c r="CK1141" s="35"/>
      <c r="CL1141" s="35"/>
      <c r="CM1141" s="35"/>
      <c r="CN1141" s="35"/>
      <c r="CO1141" s="35"/>
      <c r="CP1141" s="35"/>
      <c r="CQ1141" s="35"/>
      <c r="CR1141" s="35"/>
      <c r="CS1141" s="35"/>
      <c r="CT1141" s="35"/>
      <c r="CU1141" s="35"/>
      <c r="CV1141" s="35"/>
      <c r="CW1141" s="35"/>
      <c r="CX1141" s="35"/>
      <c r="CY1141" s="35"/>
      <c r="CZ1141" s="35"/>
      <c r="DA1141" s="35"/>
      <c r="DB1141" s="35"/>
      <c r="DC1141" s="35"/>
      <c r="DD1141" s="35"/>
      <c r="DE1141" s="35"/>
      <c r="DF1141" s="35"/>
      <c r="DG1141" s="35"/>
      <c r="DH1141" s="35"/>
      <c r="DI1141" s="35"/>
      <c r="DJ1141" s="35"/>
      <c r="DK1141" s="35"/>
      <c r="DL1141" s="35"/>
      <c r="DM1141" s="35"/>
      <c r="DN1141" s="35"/>
      <c r="DO1141" s="35"/>
      <c r="DP1141" s="35"/>
      <c r="DQ1141" s="35"/>
      <c r="DR1141" s="35"/>
      <c r="DS1141" s="35"/>
      <c r="DT1141" s="35"/>
      <c r="DU1141" s="35"/>
      <c r="DV1141" s="35"/>
      <c r="DW1141" s="35"/>
      <c r="DX1141" s="35"/>
      <c r="DY1141" s="35"/>
      <c r="DZ1141" s="35"/>
      <c r="EA1141" s="35"/>
      <c r="EB1141" s="35"/>
      <c r="EC1141" s="35"/>
      <c r="ED1141" s="35"/>
      <c r="EE1141" s="35"/>
      <c r="EF1141" s="35"/>
      <c r="EG1141" s="35"/>
      <c r="EH1141" s="35"/>
      <c r="EI1141" s="35"/>
      <c r="EJ1141" s="35"/>
      <c r="EK1141" s="35"/>
      <c r="EL1141" s="35"/>
      <c r="ET1141" s="20" t="s">
        <v>1538</v>
      </c>
      <c r="EU1141" s="20" t="s">
        <v>1536</v>
      </c>
    </row>
    <row r="1142" spans="1:151" ht="12" hidden="1" customHeight="1">
      <c r="A1142" s="35"/>
      <c r="B1142" s="47"/>
      <c r="C1142" s="35"/>
      <c r="D1142" s="47"/>
      <c r="E1142" s="47"/>
      <c r="F1142" s="47"/>
      <c r="G1142" s="47"/>
      <c r="H1142" s="47"/>
      <c r="I1142" s="47"/>
      <c r="J1142" s="47"/>
      <c r="K1142" s="47"/>
      <c r="L1142" s="47"/>
      <c r="M1142" s="35"/>
      <c r="N1142" s="35"/>
      <c r="O1142" s="35"/>
      <c r="P1142" s="35"/>
      <c r="Q1142" s="35"/>
      <c r="R1142" s="35"/>
      <c r="S1142" s="35"/>
      <c r="T1142" s="35"/>
      <c r="U1142" s="35"/>
      <c r="V1142" s="35"/>
      <c r="W1142" s="35"/>
      <c r="X1142" s="35"/>
      <c r="Y1142" s="35"/>
      <c r="Z1142" s="35"/>
      <c r="AA1142" s="35"/>
      <c r="AB1142" s="35"/>
      <c r="AC1142" s="35"/>
      <c r="AD1142" s="35"/>
      <c r="AE1142" s="35"/>
      <c r="AF1142" s="35"/>
      <c r="AG1142" s="35"/>
      <c r="AH1142" s="35"/>
      <c r="AI1142" s="35"/>
      <c r="AJ1142" s="35"/>
      <c r="AK1142" s="35"/>
      <c r="AL1142" s="35"/>
      <c r="AM1142" s="35"/>
      <c r="AN1142" s="35"/>
      <c r="AO1142" s="35"/>
      <c r="AP1142" s="35"/>
      <c r="AQ1142" s="35"/>
      <c r="AR1142" s="35"/>
      <c r="AS1142" s="35"/>
      <c r="AT1142" s="35"/>
      <c r="AU1142" s="35"/>
      <c r="AV1142" s="35"/>
      <c r="AW1142" s="35"/>
      <c r="AX1142" s="35"/>
      <c r="AY1142" s="35"/>
      <c r="AZ1142" s="35"/>
      <c r="BA1142" s="35"/>
      <c r="BB1142" s="35"/>
      <c r="BC1142" s="35"/>
      <c r="BD1142" s="35"/>
      <c r="BE1142" s="35"/>
      <c r="BF1142" s="35"/>
      <c r="BG1142" s="35"/>
      <c r="BH1142" s="35"/>
      <c r="BI1142" s="133"/>
      <c r="BJ1142" s="133"/>
      <c r="BK1142" s="35"/>
      <c r="BL1142" s="266"/>
      <c r="BM1142" s="35"/>
      <c r="BN1142" s="35"/>
      <c r="BO1142" s="35"/>
      <c r="BP1142" s="35"/>
      <c r="BQ1142" s="35"/>
      <c r="BR1142" s="35"/>
      <c r="BS1142" s="35"/>
      <c r="BT1142" s="35"/>
      <c r="BU1142" s="35"/>
      <c r="BV1142" s="35"/>
      <c r="BW1142" s="35"/>
      <c r="BX1142" s="35"/>
      <c r="BY1142" s="35"/>
      <c r="BZ1142" s="287"/>
      <c r="CA1142" s="35"/>
      <c r="CB1142" s="35"/>
      <c r="CC1142" s="35"/>
      <c r="CD1142" s="35"/>
      <c r="CE1142" s="35"/>
      <c r="CF1142" s="35"/>
      <c r="CG1142" s="35"/>
      <c r="CH1142" s="35"/>
      <c r="CI1142" s="35"/>
      <c r="CJ1142" s="35"/>
      <c r="CK1142" s="35"/>
      <c r="CL1142" s="35"/>
      <c r="CM1142" s="35"/>
      <c r="CN1142" s="35"/>
      <c r="CO1142" s="35"/>
      <c r="CP1142" s="35"/>
      <c r="CQ1142" s="35"/>
      <c r="CR1142" s="35"/>
      <c r="CS1142" s="35"/>
      <c r="CT1142" s="35"/>
      <c r="CU1142" s="35"/>
      <c r="CV1142" s="35"/>
      <c r="CW1142" s="35"/>
      <c r="CX1142" s="35"/>
      <c r="CY1142" s="35"/>
      <c r="CZ1142" s="35"/>
      <c r="DA1142" s="35"/>
      <c r="DB1142" s="35"/>
      <c r="DC1142" s="35"/>
      <c r="DD1142" s="35"/>
      <c r="DE1142" s="35"/>
      <c r="DF1142" s="35"/>
      <c r="DG1142" s="35"/>
      <c r="DH1142" s="35"/>
      <c r="DI1142" s="35"/>
      <c r="DJ1142" s="35"/>
      <c r="DK1142" s="35"/>
      <c r="DL1142" s="35"/>
      <c r="DM1142" s="35"/>
      <c r="DN1142" s="35"/>
      <c r="DO1142" s="35"/>
      <c r="DP1142" s="35"/>
      <c r="DQ1142" s="35"/>
      <c r="DR1142" s="35"/>
      <c r="DS1142" s="35"/>
      <c r="DT1142" s="35"/>
      <c r="DU1142" s="35"/>
      <c r="DV1142" s="35"/>
      <c r="DW1142" s="35"/>
      <c r="DX1142" s="35"/>
      <c r="DY1142" s="35"/>
      <c r="DZ1142" s="35"/>
      <c r="EA1142" s="35"/>
      <c r="EB1142" s="35"/>
      <c r="EC1142" s="35"/>
      <c r="ED1142" s="35"/>
      <c r="EE1142" s="35"/>
      <c r="EF1142" s="35"/>
      <c r="EG1142" s="35"/>
      <c r="EH1142" s="35"/>
      <c r="EI1142" s="35"/>
      <c r="EJ1142" s="35"/>
      <c r="EK1142" s="35"/>
      <c r="EL1142" s="35"/>
      <c r="ET1142" s="20" t="s">
        <v>1539</v>
      </c>
      <c r="EU1142" s="20" t="s">
        <v>1537</v>
      </c>
    </row>
    <row r="1143" spans="1:151" ht="12" hidden="1" customHeight="1">
      <c r="A1143" s="35"/>
      <c r="B1143" s="47"/>
      <c r="C1143" s="35"/>
      <c r="D1143" s="47"/>
      <c r="E1143" s="47"/>
      <c r="F1143" s="47"/>
      <c r="G1143" s="47"/>
      <c r="H1143" s="47"/>
      <c r="I1143" s="47"/>
      <c r="J1143" s="47"/>
      <c r="K1143" s="47"/>
      <c r="L1143" s="47"/>
      <c r="M1143" s="35"/>
      <c r="N1143" s="35"/>
      <c r="O1143" s="35"/>
      <c r="P1143" s="35"/>
      <c r="Q1143" s="35"/>
      <c r="R1143" s="35"/>
      <c r="S1143" s="35"/>
      <c r="T1143" s="35"/>
      <c r="U1143" s="35"/>
      <c r="V1143" s="35"/>
      <c r="W1143" s="35"/>
      <c r="X1143" s="35"/>
      <c r="Y1143" s="35"/>
      <c r="Z1143" s="35"/>
      <c r="AA1143" s="35"/>
      <c r="AB1143" s="35"/>
      <c r="AC1143" s="35"/>
      <c r="AD1143" s="35"/>
      <c r="AE1143" s="35"/>
      <c r="AF1143" s="35"/>
      <c r="AG1143" s="35"/>
      <c r="AH1143" s="35"/>
      <c r="AI1143" s="35"/>
      <c r="AJ1143" s="35"/>
      <c r="AK1143" s="35"/>
      <c r="AL1143" s="35"/>
      <c r="AM1143" s="35"/>
      <c r="AN1143" s="35"/>
      <c r="AO1143" s="35"/>
      <c r="AP1143" s="35"/>
      <c r="AQ1143" s="35"/>
      <c r="AR1143" s="35"/>
      <c r="AS1143" s="35"/>
      <c r="AT1143" s="35"/>
      <c r="AU1143" s="35"/>
      <c r="AV1143" s="35"/>
      <c r="AW1143" s="35"/>
      <c r="AX1143" s="35"/>
      <c r="AY1143" s="35"/>
      <c r="AZ1143" s="35"/>
      <c r="BA1143" s="35"/>
      <c r="BB1143" s="35"/>
      <c r="BC1143" s="35"/>
      <c r="BD1143" s="35"/>
      <c r="BE1143" s="35"/>
      <c r="BF1143" s="35"/>
      <c r="BG1143" s="35"/>
      <c r="BH1143" s="35"/>
      <c r="BI1143" s="133"/>
      <c r="BJ1143" s="133"/>
      <c r="BK1143" s="35"/>
      <c r="BL1143" s="266"/>
      <c r="BM1143" s="35"/>
      <c r="BN1143" s="35"/>
      <c r="BO1143" s="35"/>
      <c r="BP1143" s="35"/>
      <c r="BQ1143" s="35"/>
      <c r="BR1143" s="35"/>
      <c r="BS1143" s="35"/>
      <c r="BT1143" s="35"/>
      <c r="BU1143" s="35"/>
      <c r="BV1143" s="35"/>
      <c r="BW1143" s="35"/>
      <c r="BX1143" s="35"/>
      <c r="BY1143" s="35"/>
      <c r="BZ1143" s="287"/>
      <c r="CA1143" s="35"/>
      <c r="CB1143" s="35"/>
      <c r="CC1143" s="35"/>
      <c r="CD1143" s="35"/>
      <c r="CE1143" s="35"/>
      <c r="CF1143" s="35"/>
      <c r="CG1143" s="35"/>
      <c r="CH1143" s="35"/>
      <c r="CI1143" s="35"/>
      <c r="CJ1143" s="35"/>
      <c r="CK1143" s="35"/>
      <c r="CL1143" s="35"/>
      <c r="CM1143" s="35"/>
      <c r="CN1143" s="35"/>
      <c r="CO1143" s="35"/>
      <c r="CP1143" s="35"/>
      <c r="CQ1143" s="35"/>
      <c r="CR1143" s="35"/>
      <c r="CS1143" s="35"/>
      <c r="CT1143" s="35"/>
      <c r="CU1143" s="35"/>
      <c r="CV1143" s="35"/>
      <c r="CW1143" s="35"/>
      <c r="CX1143" s="35"/>
      <c r="CY1143" s="35"/>
      <c r="CZ1143" s="35"/>
      <c r="DA1143" s="35"/>
      <c r="DB1143" s="35"/>
      <c r="DC1143" s="35"/>
      <c r="DD1143" s="35"/>
      <c r="DE1143" s="35"/>
      <c r="DF1143" s="35"/>
      <c r="DG1143" s="35"/>
      <c r="DH1143" s="35"/>
      <c r="DI1143" s="35"/>
      <c r="DJ1143" s="35"/>
      <c r="DK1143" s="35"/>
      <c r="DL1143" s="35"/>
      <c r="DM1143" s="35"/>
      <c r="DN1143" s="35"/>
      <c r="DO1143" s="35"/>
      <c r="DP1143" s="35"/>
      <c r="DQ1143" s="35"/>
      <c r="DR1143" s="35"/>
      <c r="DS1143" s="35"/>
      <c r="DT1143" s="35"/>
      <c r="DU1143" s="35"/>
      <c r="DV1143" s="35"/>
      <c r="DW1143" s="35"/>
      <c r="DX1143" s="35"/>
      <c r="DY1143" s="35"/>
      <c r="DZ1143" s="35"/>
      <c r="EA1143" s="35"/>
      <c r="EB1143" s="35"/>
      <c r="EC1143" s="35"/>
      <c r="ED1143" s="35"/>
      <c r="EE1143" s="35"/>
      <c r="EF1143" s="35"/>
      <c r="EG1143" s="35"/>
      <c r="EH1143" s="35"/>
      <c r="EI1143" s="35"/>
      <c r="EJ1143" s="35"/>
      <c r="EK1143" s="35"/>
      <c r="EL1143" s="35"/>
      <c r="ET1143" s="20" t="s">
        <v>1540</v>
      </c>
      <c r="EU1143" s="20" t="s">
        <v>1538</v>
      </c>
    </row>
    <row r="1144" spans="1:151" ht="12" hidden="1" customHeight="1">
      <c r="A1144" s="35"/>
      <c r="B1144" s="47"/>
      <c r="C1144" s="35"/>
      <c r="D1144" s="47"/>
      <c r="E1144" s="47"/>
      <c r="F1144" s="47"/>
      <c r="G1144" s="47"/>
      <c r="H1144" s="47"/>
      <c r="I1144" s="47"/>
      <c r="J1144" s="47"/>
      <c r="K1144" s="47"/>
      <c r="L1144" s="47"/>
      <c r="M1144" s="35"/>
      <c r="N1144" s="35"/>
      <c r="O1144" s="35"/>
      <c r="P1144" s="35"/>
      <c r="Q1144" s="35"/>
      <c r="R1144" s="35"/>
      <c r="S1144" s="35"/>
      <c r="T1144" s="35"/>
      <c r="U1144" s="35"/>
      <c r="V1144" s="35"/>
      <c r="W1144" s="35"/>
      <c r="X1144" s="35"/>
      <c r="Y1144" s="35"/>
      <c r="Z1144" s="35"/>
      <c r="AA1144" s="35"/>
      <c r="AB1144" s="35"/>
      <c r="AC1144" s="35"/>
      <c r="AD1144" s="35"/>
      <c r="AE1144" s="35"/>
      <c r="AF1144" s="35"/>
      <c r="AG1144" s="35"/>
      <c r="AH1144" s="35"/>
      <c r="AI1144" s="35"/>
      <c r="AJ1144" s="35"/>
      <c r="AK1144" s="35"/>
      <c r="AL1144" s="35"/>
      <c r="AM1144" s="35"/>
      <c r="AN1144" s="35"/>
      <c r="AO1144" s="35"/>
      <c r="AP1144" s="35"/>
      <c r="AQ1144" s="35"/>
      <c r="AR1144" s="35"/>
      <c r="AS1144" s="35"/>
      <c r="AT1144" s="35"/>
      <c r="AU1144" s="35"/>
      <c r="AV1144" s="35"/>
      <c r="AW1144" s="35"/>
      <c r="AX1144" s="35"/>
      <c r="AY1144" s="35"/>
      <c r="AZ1144" s="35"/>
      <c r="BA1144" s="35"/>
      <c r="BB1144" s="35"/>
      <c r="BC1144" s="35"/>
      <c r="BD1144" s="35"/>
      <c r="BE1144" s="35"/>
      <c r="BF1144" s="35"/>
      <c r="BG1144" s="35"/>
      <c r="BH1144" s="35"/>
      <c r="BI1144" s="133"/>
      <c r="BJ1144" s="133"/>
      <c r="BK1144" s="35"/>
      <c r="BL1144" s="266"/>
      <c r="BM1144" s="35"/>
      <c r="BN1144" s="35"/>
      <c r="BO1144" s="35"/>
      <c r="BP1144" s="35"/>
      <c r="BQ1144" s="35"/>
      <c r="BR1144" s="35"/>
      <c r="BS1144" s="35"/>
      <c r="BT1144" s="35"/>
      <c r="BU1144" s="35"/>
      <c r="BV1144" s="35"/>
      <c r="BW1144" s="35"/>
      <c r="BX1144" s="35"/>
      <c r="BY1144" s="35"/>
      <c r="BZ1144" s="287"/>
      <c r="CA1144" s="35"/>
      <c r="CB1144" s="35"/>
      <c r="CC1144" s="35"/>
      <c r="CD1144" s="35"/>
      <c r="CE1144" s="35"/>
      <c r="CF1144" s="35"/>
      <c r="CG1144" s="35"/>
      <c r="CH1144" s="35"/>
      <c r="CI1144" s="35"/>
      <c r="CJ1144" s="35"/>
      <c r="CK1144" s="35"/>
      <c r="CL1144" s="35"/>
      <c r="CM1144" s="35"/>
      <c r="CN1144" s="35"/>
      <c r="CO1144" s="35"/>
      <c r="CP1144" s="35"/>
      <c r="CQ1144" s="35"/>
      <c r="CR1144" s="35"/>
      <c r="CS1144" s="35"/>
      <c r="CT1144" s="35"/>
      <c r="CU1144" s="35"/>
      <c r="CV1144" s="35"/>
      <c r="CW1144" s="35"/>
      <c r="CX1144" s="35"/>
      <c r="CY1144" s="35"/>
      <c r="CZ1144" s="35"/>
      <c r="DA1144" s="35"/>
      <c r="DB1144" s="35"/>
      <c r="DC1144" s="35"/>
      <c r="DD1144" s="35"/>
      <c r="DE1144" s="35"/>
      <c r="DF1144" s="35"/>
      <c r="DG1144" s="35"/>
      <c r="DH1144" s="35"/>
      <c r="DI1144" s="35"/>
      <c r="DJ1144" s="35"/>
      <c r="DK1144" s="35"/>
      <c r="DL1144" s="35"/>
      <c r="DM1144" s="35"/>
      <c r="DN1144" s="35"/>
      <c r="DO1144" s="35"/>
      <c r="DP1144" s="35"/>
      <c r="DQ1144" s="35"/>
      <c r="DR1144" s="35"/>
      <c r="DS1144" s="35"/>
      <c r="DT1144" s="35"/>
      <c r="DU1144" s="35"/>
      <c r="DV1144" s="35"/>
      <c r="DW1144" s="35"/>
      <c r="DX1144" s="35"/>
      <c r="DY1144" s="35"/>
      <c r="DZ1144" s="35"/>
      <c r="EA1144" s="35"/>
      <c r="EB1144" s="35"/>
      <c r="EC1144" s="35"/>
      <c r="ED1144" s="35"/>
      <c r="EE1144" s="35"/>
      <c r="EF1144" s="35"/>
      <c r="EG1144" s="35"/>
      <c r="EH1144" s="35"/>
      <c r="EI1144" s="35"/>
      <c r="EJ1144" s="35"/>
      <c r="EK1144" s="35"/>
      <c r="EL1144" s="35"/>
      <c r="ET1144" s="20" t="s">
        <v>1541</v>
      </c>
      <c r="EU1144" s="20" t="s">
        <v>1539</v>
      </c>
    </row>
    <row r="1145" spans="1:151" ht="12" hidden="1" customHeight="1">
      <c r="A1145" s="35"/>
      <c r="B1145" s="47"/>
      <c r="C1145" s="35"/>
      <c r="D1145" s="47"/>
      <c r="E1145" s="47"/>
      <c r="F1145" s="47"/>
      <c r="G1145" s="47"/>
      <c r="H1145" s="47"/>
      <c r="I1145" s="47"/>
      <c r="J1145" s="47"/>
      <c r="K1145" s="47"/>
      <c r="L1145" s="47"/>
      <c r="M1145" s="35"/>
      <c r="N1145" s="35"/>
      <c r="O1145" s="35"/>
      <c r="P1145" s="35"/>
      <c r="Q1145" s="35"/>
      <c r="R1145" s="35"/>
      <c r="S1145" s="35"/>
      <c r="T1145" s="35"/>
      <c r="U1145" s="35"/>
      <c r="V1145" s="35"/>
      <c r="W1145" s="35"/>
      <c r="X1145" s="35"/>
      <c r="Y1145" s="35"/>
      <c r="Z1145" s="35"/>
      <c r="AA1145" s="35"/>
      <c r="AB1145" s="35"/>
      <c r="AC1145" s="35"/>
      <c r="AD1145" s="35"/>
      <c r="AE1145" s="35"/>
      <c r="AF1145" s="35"/>
      <c r="AG1145" s="35"/>
      <c r="AH1145" s="35"/>
      <c r="AI1145" s="35"/>
      <c r="AJ1145" s="35"/>
      <c r="AK1145" s="35"/>
      <c r="AL1145" s="35"/>
      <c r="AM1145" s="35"/>
      <c r="AN1145" s="35"/>
      <c r="AO1145" s="35"/>
      <c r="AP1145" s="35"/>
      <c r="AQ1145" s="35"/>
      <c r="AR1145" s="35"/>
      <c r="AS1145" s="35"/>
      <c r="AT1145" s="35"/>
      <c r="AU1145" s="35"/>
      <c r="AV1145" s="35"/>
      <c r="AW1145" s="35"/>
      <c r="AX1145" s="35"/>
      <c r="AY1145" s="35"/>
      <c r="AZ1145" s="35"/>
      <c r="BA1145" s="35"/>
      <c r="BB1145" s="35"/>
      <c r="BC1145" s="35"/>
      <c r="BD1145" s="35"/>
      <c r="BE1145" s="35"/>
      <c r="BF1145" s="35"/>
      <c r="BG1145" s="35"/>
      <c r="BH1145" s="35"/>
      <c r="BI1145" s="133"/>
      <c r="BJ1145" s="133"/>
      <c r="BK1145" s="35"/>
      <c r="BL1145" s="266"/>
      <c r="BM1145" s="35"/>
      <c r="BN1145" s="35"/>
      <c r="BO1145" s="35"/>
      <c r="BP1145" s="35"/>
      <c r="BQ1145" s="35"/>
      <c r="BR1145" s="35"/>
      <c r="BS1145" s="35"/>
      <c r="BT1145" s="35"/>
      <c r="BU1145" s="35"/>
      <c r="BV1145" s="35"/>
      <c r="BW1145" s="35"/>
      <c r="BX1145" s="35"/>
      <c r="BY1145" s="35"/>
      <c r="BZ1145" s="287"/>
      <c r="CA1145" s="35"/>
      <c r="CB1145" s="35"/>
      <c r="CC1145" s="35"/>
      <c r="CD1145" s="35"/>
      <c r="CE1145" s="35"/>
      <c r="CF1145" s="35"/>
      <c r="CG1145" s="35"/>
      <c r="CH1145" s="35"/>
      <c r="CI1145" s="35"/>
      <c r="CJ1145" s="35"/>
      <c r="CK1145" s="35"/>
      <c r="CL1145" s="35"/>
      <c r="CM1145" s="35"/>
      <c r="CN1145" s="35"/>
      <c r="CO1145" s="35"/>
      <c r="CP1145" s="35"/>
      <c r="CQ1145" s="35"/>
      <c r="CR1145" s="35"/>
      <c r="CS1145" s="35"/>
      <c r="CT1145" s="35"/>
      <c r="CU1145" s="35"/>
      <c r="CV1145" s="35"/>
      <c r="CW1145" s="35"/>
      <c r="CX1145" s="35"/>
      <c r="CY1145" s="35"/>
      <c r="CZ1145" s="35"/>
      <c r="DA1145" s="35"/>
      <c r="DB1145" s="35"/>
      <c r="DC1145" s="35"/>
      <c r="DD1145" s="35"/>
      <c r="DE1145" s="35"/>
      <c r="DF1145" s="35"/>
      <c r="DG1145" s="35"/>
      <c r="DH1145" s="35"/>
      <c r="DI1145" s="35"/>
      <c r="DJ1145" s="35"/>
      <c r="DK1145" s="35"/>
      <c r="DL1145" s="35"/>
      <c r="DM1145" s="35"/>
      <c r="DN1145" s="35"/>
      <c r="DO1145" s="35"/>
      <c r="DP1145" s="35"/>
      <c r="DQ1145" s="35"/>
      <c r="DR1145" s="35"/>
      <c r="DS1145" s="35"/>
      <c r="DT1145" s="35"/>
      <c r="DU1145" s="35"/>
      <c r="DV1145" s="35"/>
      <c r="DW1145" s="35"/>
      <c r="DX1145" s="35"/>
      <c r="DY1145" s="35"/>
      <c r="DZ1145" s="35"/>
      <c r="EA1145" s="35"/>
      <c r="EB1145" s="35"/>
      <c r="EC1145" s="35"/>
      <c r="ED1145" s="35"/>
      <c r="EE1145" s="35"/>
      <c r="EF1145" s="35"/>
      <c r="EG1145" s="35"/>
      <c r="EH1145" s="35"/>
      <c r="EI1145" s="35"/>
      <c r="EJ1145" s="35"/>
      <c r="EK1145" s="35"/>
      <c r="EL1145" s="35"/>
      <c r="ET1145" s="20" t="s">
        <v>1542</v>
      </c>
      <c r="EU1145" s="20" t="s">
        <v>1540</v>
      </c>
    </row>
    <row r="1146" spans="1:151" ht="12" hidden="1" customHeight="1">
      <c r="A1146" s="35"/>
      <c r="B1146" s="47"/>
      <c r="C1146" s="35"/>
      <c r="D1146" s="47"/>
      <c r="E1146" s="47"/>
      <c r="F1146" s="47"/>
      <c r="G1146" s="47"/>
      <c r="H1146" s="47"/>
      <c r="I1146" s="47"/>
      <c r="J1146" s="47"/>
      <c r="K1146" s="47"/>
      <c r="L1146" s="47"/>
      <c r="M1146" s="35"/>
      <c r="N1146" s="35"/>
      <c r="O1146" s="35"/>
      <c r="P1146" s="35"/>
      <c r="Q1146" s="35"/>
      <c r="R1146" s="35"/>
      <c r="S1146" s="35"/>
      <c r="T1146" s="35"/>
      <c r="U1146" s="35"/>
      <c r="V1146" s="35"/>
      <c r="W1146" s="35"/>
      <c r="X1146" s="35"/>
      <c r="Y1146" s="35"/>
      <c r="Z1146" s="35"/>
      <c r="AA1146" s="35"/>
      <c r="AB1146" s="35"/>
      <c r="AC1146" s="35"/>
      <c r="AD1146" s="35"/>
      <c r="AE1146" s="35"/>
      <c r="AF1146" s="35"/>
      <c r="AG1146" s="35"/>
      <c r="AH1146" s="35"/>
      <c r="AI1146" s="35"/>
      <c r="AJ1146" s="35"/>
      <c r="AK1146" s="35"/>
      <c r="AL1146" s="35"/>
      <c r="AM1146" s="35"/>
      <c r="AN1146" s="35"/>
      <c r="AO1146" s="35"/>
      <c r="AP1146" s="35"/>
      <c r="AQ1146" s="35"/>
      <c r="AR1146" s="35"/>
      <c r="AS1146" s="35"/>
      <c r="AT1146" s="35"/>
      <c r="AU1146" s="35"/>
      <c r="AV1146" s="35"/>
      <c r="AW1146" s="35"/>
      <c r="AX1146" s="35"/>
      <c r="AY1146" s="35"/>
      <c r="AZ1146" s="35"/>
      <c r="BA1146" s="35"/>
      <c r="BB1146" s="35"/>
      <c r="BC1146" s="35"/>
      <c r="BD1146" s="35"/>
      <c r="BE1146" s="35"/>
      <c r="BF1146" s="35"/>
      <c r="BG1146" s="35"/>
      <c r="BH1146" s="35"/>
      <c r="BI1146" s="133"/>
      <c r="BJ1146" s="133"/>
      <c r="BK1146" s="35"/>
      <c r="BL1146" s="266"/>
      <c r="BM1146" s="35"/>
      <c r="BN1146" s="35"/>
      <c r="BO1146" s="35"/>
      <c r="BP1146" s="35"/>
      <c r="BQ1146" s="35"/>
      <c r="BR1146" s="35"/>
      <c r="BS1146" s="35"/>
      <c r="BT1146" s="35"/>
      <c r="BU1146" s="35"/>
      <c r="BV1146" s="35"/>
      <c r="BW1146" s="35"/>
      <c r="BX1146" s="35"/>
      <c r="BY1146" s="35"/>
      <c r="BZ1146" s="287"/>
      <c r="CA1146" s="35"/>
      <c r="CB1146" s="35"/>
      <c r="CC1146" s="35"/>
      <c r="CD1146" s="35"/>
      <c r="CE1146" s="35"/>
      <c r="CF1146" s="35"/>
      <c r="CG1146" s="35"/>
      <c r="CH1146" s="35"/>
      <c r="CI1146" s="35"/>
      <c r="CJ1146" s="35"/>
      <c r="CK1146" s="35"/>
      <c r="CL1146" s="35"/>
      <c r="CM1146" s="35"/>
      <c r="CN1146" s="35"/>
      <c r="CO1146" s="35"/>
      <c r="CP1146" s="35"/>
      <c r="CQ1146" s="35"/>
      <c r="CR1146" s="35"/>
      <c r="CS1146" s="35"/>
      <c r="CT1146" s="35"/>
      <c r="CU1146" s="35"/>
      <c r="CV1146" s="35"/>
      <c r="CW1146" s="35"/>
      <c r="CX1146" s="35"/>
      <c r="CY1146" s="35"/>
      <c r="CZ1146" s="35"/>
      <c r="DA1146" s="35"/>
      <c r="DB1146" s="35"/>
      <c r="DC1146" s="35"/>
      <c r="DD1146" s="35"/>
      <c r="DE1146" s="35"/>
      <c r="DF1146" s="35"/>
      <c r="DG1146" s="35"/>
      <c r="DH1146" s="35"/>
      <c r="DI1146" s="35"/>
      <c r="DJ1146" s="35"/>
      <c r="DK1146" s="35"/>
      <c r="DL1146" s="35"/>
      <c r="DM1146" s="35"/>
      <c r="DN1146" s="35"/>
      <c r="DO1146" s="35"/>
      <c r="DP1146" s="35"/>
      <c r="DQ1146" s="35"/>
      <c r="DR1146" s="35"/>
      <c r="DS1146" s="35"/>
      <c r="DT1146" s="35"/>
      <c r="DU1146" s="35"/>
      <c r="DV1146" s="35"/>
      <c r="DW1146" s="35"/>
      <c r="DX1146" s="35"/>
      <c r="DY1146" s="35"/>
      <c r="DZ1146" s="35"/>
      <c r="EA1146" s="35"/>
      <c r="EB1146" s="35"/>
      <c r="EC1146" s="35"/>
      <c r="ED1146" s="35"/>
      <c r="EE1146" s="35"/>
      <c r="EF1146" s="35"/>
      <c r="EG1146" s="35"/>
      <c r="EH1146" s="35"/>
      <c r="EI1146" s="35"/>
      <c r="EJ1146" s="35"/>
      <c r="EK1146" s="35"/>
      <c r="EL1146" s="35"/>
      <c r="ET1146" s="20" t="s">
        <v>1543</v>
      </c>
      <c r="EU1146" s="20" t="s">
        <v>1541</v>
      </c>
    </row>
    <row r="1147" spans="1:151" ht="12" hidden="1" customHeight="1">
      <c r="A1147" s="35"/>
      <c r="B1147" s="47"/>
      <c r="C1147" s="35"/>
      <c r="D1147" s="47"/>
      <c r="E1147" s="47"/>
      <c r="F1147" s="47"/>
      <c r="G1147" s="47"/>
      <c r="H1147" s="47"/>
      <c r="I1147" s="47"/>
      <c r="J1147" s="47"/>
      <c r="K1147" s="47"/>
      <c r="L1147" s="47"/>
      <c r="M1147" s="35"/>
      <c r="N1147" s="35"/>
      <c r="O1147" s="35"/>
      <c r="P1147" s="35"/>
      <c r="Q1147" s="35"/>
      <c r="R1147" s="35"/>
      <c r="S1147" s="35"/>
      <c r="T1147" s="35"/>
      <c r="U1147" s="35"/>
      <c r="V1147" s="35"/>
      <c r="W1147" s="35"/>
      <c r="X1147" s="35"/>
      <c r="Y1147" s="35"/>
      <c r="Z1147" s="35"/>
      <c r="AA1147" s="35"/>
      <c r="AB1147" s="35"/>
      <c r="AC1147" s="35"/>
      <c r="AD1147" s="35"/>
      <c r="AE1147" s="35"/>
      <c r="AF1147" s="35"/>
      <c r="AG1147" s="35"/>
      <c r="AH1147" s="35"/>
      <c r="AI1147" s="35"/>
      <c r="AJ1147" s="35"/>
      <c r="AK1147" s="35"/>
      <c r="AL1147" s="35"/>
      <c r="AM1147" s="35"/>
      <c r="AN1147" s="35"/>
      <c r="AO1147" s="35"/>
      <c r="AP1147" s="35"/>
      <c r="AQ1147" s="35"/>
      <c r="AR1147" s="35"/>
      <c r="AS1147" s="35"/>
      <c r="AT1147" s="35"/>
      <c r="AU1147" s="35"/>
      <c r="AV1147" s="35"/>
      <c r="AW1147" s="35"/>
      <c r="AX1147" s="35"/>
      <c r="AY1147" s="35"/>
      <c r="AZ1147" s="35"/>
      <c r="BA1147" s="35"/>
      <c r="BB1147" s="35"/>
      <c r="BC1147" s="35"/>
      <c r="BD1147" s="35"/>
      <c r="BE1147" s="35"/>
      <c r="BF1147" s="35"/>
      <c r="BG1147" s="35"/>
      <c r="BH1147" s="35"/>
      <c r="BI1147" s="133"/>
      <c r="BJ1147" s="133"/>
      <c r="BK1147" s="35"/>
      <c r="BL1147" s="266"/>
      <c r="BM1147" s="35"/>
      <c r="BN1147" s="35"/>
      <c r="BO1147" s="35"/>
      <c r="BP1147" s="35"/>
      <c r="BQ1147" s="35"/>
      <c r="BR1147" s="35"/>
      <c r="BS1147" s="35"/>
      <c r="BT1147" s="35"/>
      <c r="BU1147" s="35"/>
      <c r="BV1147" s="35"/>
      <c r="BW1147" s="35"/>
      <c r="BX1147" s="35"/>
      <c r="BY1147" s="35"/>
      <c r="BZ1147" s="287"/>
      <c r="CA1147" s="35"/>
      <c r="CB1147" s="35"/>
      <c r="CC1147" s="35"/>
      <c r="CD1147" s="35"/>
      <c r="CE1147" s="35"/>
      <c r="CF1147" s="35"/>
      <c r="CG1147" s="35"/>
      <c r="CH1147" s="35"/>
      <c r="CI1147" s="35"/>
      <c r="CJ1147" s="35"/>
      <c r="CK1147" s="35"/>
      <c r="CL1147" s="35"/>
      <c r="CM1147" s="35"/>
      <c r="CN1147" s="35"/>
      <c r="CO1147" s="35"/>
      <c r="CP1147" s="35"/>
      <c r="CQ1147" s="35"/>
      <c r="CR1147" s="35"/>
      <c r="CS1147" s="35"/>
      <c r="CT1147" s="35"/>
      <c r="CU1147" s="35"/>
      <c r="CV1147" s="35"/>
      <c r="CW1147" s="35"/>
      <c r="CX1147" s="35"/>
      <c r="CY1147" s="35"/>
      <c r="CZ1147" s="35"/>
      <c r="DA1147" s="35"/>
      <c r="DB1147" s="35"/>
      <c r="DC1147" s="35"/>
      <c r="DD1147" s="35"/>
      <c r="DE1147" s="35"/>
      <c r="DF1147" s="35"/>
      <c r="DG1147" s="35"/>
      <c r="DH1147" s="35"/>
      <c r="DI1147" s="35"/>
      <c r="DJ1147" s="35"/>
      <c r="DK1147" s="35"/>
      <c r="DL1147" s="35"/>
      <c r="DM1147" s="35"/>
      <c r="DN1147" s="35"/>
      <c r="DO1147" s="35"/>
      <c r="DP1147" s="35"/>
      <c r="DQ1147" s="35"/>
      <c r="DR1147" s="35"/>
      <c r="DS1147" s="35"/>
      <c r="DT1147" s="35"/>
      <c r="DU1147" s="35"/>
      <c r="DV1147" s="35"/>
      <c r="DW1147" s="35"/>
      <c r="DX1147" s="35"/>
      <c r="DY1147" s="35"/>
      <c r="DZ1147" s="35"/>
      <c r="EA1147" s="35"/>
      <c r="EB1147" s="35"/>
      <c r="EC1147" s="35"/>
      <c r="ED1147" s="35"/>
      <c r="EE1147" s="35"/>
      <c r="EF1147" s="35"/>
      <c r="EG1147" s="35"/>
      <c r="EH1147" s="35"/>
      <c r="EI1147" s="35"/>
      <c r="EJ1147" s="35"/>
      <c r="EK1147" s="35"/>
      <c r="EL1147" s="35"/>
      <c r="ET1147" s="20" t="s">
        <v>1544</v>
      </c>
      <c r="EU1147" s="20" t="s">
        <v>1542</v>
      </c>
    </row>
    <row r="1148" spans="1:151" ht="12" hidden="1" customHeight="1">
      <c r="A1148" s="35"/>
      <c r="B1148" s="47"/>
      <c r="C1148" s="35"/>
      <c r="D1148" s="47"/>
      <c r="E1148" s="47"/>
      <c r="F1148" s="47"/>
      <c r="G1148" s="47"/>
      <c r="H1148" s="47"/>
      <c r="I1148" s="47"/>
      <c r="J1148" s="47"/>
      <c r="K1148" s="47"/>
      <c r="L1148" s="47"/>
      <c r="M1148" s="35"/>
      <c r="N1148" s="35"/>
      <c r="O1148" s="35"/>
      <c r="P1148" s="35"/>
      <c r="Q1148" s="35"/>
      <c r="R1148" s="35"/>
      <c r="S1148" s="35"/>
      <c r="T1148" s="35"/>
      <c r="U1148" s="35"/>
      <c r="V1148" s="35"/>
      <c r="W1148" s="35"/>
      <c r="X1148" s="35"/>
      <c r="Y1148" s="35"/>
      <c r="Z1148" s="35"/>
      <c r="AA1148" s="35"/>
      <c r="AB1148" s="35"/>
      <c r="AC1148" s="35"/>
      <c r="AD1148" s="35"/>
      <c r="AE1148" s="35"/>
      <c r="AF1148" s="35"/>
      <c r="AG1148" s="35"/>
      <c r="AH1148" s="35"/>
      <c r="AI1148" s="35"/>
      <c r="AJ1148" s="35"/>
      <c r="AK1148" s="35"/>
      <c r="AL1148" s="35"/>
      <c r="AM1148" s="35"/>
      <c r="AN1148" s="35"/>
      <c r="AO1148" s="35"/>
      <c r="AP1148" s="35"/>
      <c r="AQ1148" s="35"/>
      <c r="AR1148" s="35"/>
      <c r="AS1148" s="35"/>
      <c r="AT1148" s="35"/>
      <c r="AU1148" s="35"/>
      <c r="AV1148" s="35"/>
      <c r="AW1148" s="35"/>
      <c r="AX1148" s="35"/>
      <c r="AY1148" s="35"/>
      <c r="AZ1148" s="35"/>
      <c r="BA1148" s="35"/>
      <c r="BB1148" s="35"/>
      <c r="BC1148" s="35"/>
      <c r="BD1148" s="35"/>
      <c r="BE1148" s="35"/>
      <c r="BF1148" s="35"/>
      <c r="BG1148" s="35"/>
      <c r="BH1148" s="35"/>
      <c r="BI1148" s="133"/>
      <c r="BJ1148" s="133"/>
      <c r="BK1148" s="35"/>
      <c r="BL1148" s="266"/>
      <c r="BM1148" s="35"/>
      <c r="BN1148" s="35"/>
      <c r="BO1148" s="35"/>
      <c r="BP1148" s="35"/>
      <c r="BQ1148" s="35"/>
      <c r="BR1148" s="35"/>
      <c r="BS1148" s="35"/>
      <c r="BT1148" s="35"/>
      <c r="BU1148" s="35"/>
      <c r="BV1148" s="35"/>
      <c r="BW1148" s="35"/>
      <c r="BX1148" s="35"/>
      <c r="BY1148" s="35"/>
      <c r="BZ1148" s="287"/>
      <c r="CA1148" s="35"/>
      <c r="CB1148" s="35"/>
      <c r="CC1148" s="35"/>
      <c r="CD1148" s="35"/>
      <c r="CE1148" s="35"/>
      <c r="CF1148" s="35"/>
      <c r="CG1148" s="35"/>
      <c r="CH1148" s="35"/>
      <c r="CI1148" s="35"/>
      <c r="CJ1148" s="35"/>
      <c r="CK1148" s="35"/>
      <c r="CL1148" s="35"/>
      <c r="CM1148" s="35"/>
      <c r="CN1148" s="35"/>
      <c r="CO1148" s="35"/>
      <c r="CP1148" s="35"/>
      <c r="CQ1148" s="35"/>
      <c r="CR1148" s="35"/>
      <c r="CS1148" s="35"/>
      <c r="CT1148" s="35"/>
      <c r="CU1148" s="35"/>
      <c r="CV1148" s="35"/>
      <c r="CW1148" s="35"/>
      <c r="CX1148" s="35"/>
      <c r="CY1148" s="35"/>
      <c r="CZ1148" s="35"/>
      <c r="DA1148" s="35"/>
      <c r="DB1148" s="35"/>
      <c r="DC1148" s="35"/>
      <c r="DD1148" s="35"/>
      <c r="DE1148" s="35"/>
      <c r="DF1148" s="35"/>
      <c r="DG1148" s="35"/>
      <c r="DH1148" s="35"/>
      <c r="DI1148" s="35"/>
      <c r="DJ1148" s="35"/>
      <c r="DK1148" s="35"/>
      <c r="DL1148" s="35"/>
      <c r="DM1148" s="35"/>
      <c r="DN1148" s="35"/>
      <c r="DO1148" s="35"/>
      <c r="DP1148" s="35"/>
      <c r="DQ1148" s="35"/>
      <c r="DR1148" s="35"/>
      <c r="DS1148" s="35"/>
      <c r="DT1148" s="35"/>
      <c r="DU1148" s="35"/>
      <c r="DV1148" s="35"/>
      <c r="DW1148" s="35"/>
      <c r="DX1148" s="35"/>
      <c r="DY1148" s="35"/>
      <c r="DZ1148" s="35"/>
      <c r="EA1148" s="35"/>
      <c r="EB1148" s="35"/>
      <c r="EC1148" s="35"/>
      <c r="ED1148" s="35"/>
      <c r="EE1148" s="35"/>
      <c r="EF1148" s="35"/>
      <c r="EG1148" s="35"/>
      <c r="EH1148" s="35"/>
      <c r="EI1148" s="35"/>
      <c r="EJ1148" s="35"/>
      <c r="EK1148" s="35"/>
      <c r="EL1148" s="35"/>
      <c r="ET1148" s="20" t="s">
        <v>1545</v>
      </c>
      <c r="EU1148" s="20" t="s">
        <v>1543</v>
      </c>
    </row>
    <row r="1149" spans="1:151" ht="12" hidden="1" customHeight="1">
      <c r="A1149" s="35"/>
      <c r="B1149" s="47"/>
      <c r="C1149" s="35"/>
      <c r="D1149" s="47"/>
      <c r="E1149" s="47"/>
      <c r="F1149" s="47"/>
      <c r="G1149" s="47"/>
      <c r="H1149" s="47"/>
      <c r="I1149" s="47"/>
      <c r="J1149" s="47"/>
      <c r="K1149" s="47"/>
      <c r="L1149" s="47"/>
      <c r="M1149" s="35"/>
      <c r="N1149" s="35"/>
      <c r="O1149" s="35"/>
      <c r="P1149" s="35"/>
      <c r="Q1149" s="35"/>
      <c r="R1149" s="35"/>
      <c r="S1149" s="35"/>
      <c r="T1149" s="35"/>
      <c r="U1149" s="35"/>
      <c r="V1149" s="35"/>
      <c r="W1149" s="35"/>
      <c r="X1149" s="35"/>
      <c r="Y1149" s="35"/>
      <c r="Z1149" s="35"/>
      <c r="AA1149" s="35"/>
      <c r="AB1149" s="35"/>
      <c r="AC1149" s="35"/>
      <c r="AD1149" s="35"/>
      <c r="AE1149" s="35"/>
      <c r="AF1149" s="35"/>
      <c r="AG1149" s="35"/>
      <c r="AH1149" s="35"/>
      <c r="AI1149" s="35"/>
      <c r="AJ1149" s="35"/>
      <c r="AK1149" s="35"/>
      <c r="AL1149" s="35"/>
      <c r="AM1149" s="35"/>
      <c r="AN1149" s="35"/>
      <c r="AO1149" s="35"/>
      <c r="AP1149" s="35"/>
      <c r="AQ1149" s="35"/>
      <c r="AR1149" s="35"/>
      <c r="AS1149" s="35"/>
      <c r="AT1149" s="35"/>
      <c r="AU1149" s="35"/>
      <c r="AV1149" s="35"/>
      <c r="AW1149" s="35"/>
      <c r="AX1149" s="35"/>
      <c r="AY1149" s="35"/>
      <c r="AZ1149" s="35"/>
      <c r="BA1149" s="35"/>
      <c r="BB1149" s="35"/>
      <c r="BC1149" s="35"/>
      <c r="BD1149" s="35"/>
      <c r="BE1149" s="35"/>
      <c r="BF1149" s="35"/>
      <c r="BG1149" s="35"/>
      <c r="BH1149" s="35"/>
      <c r="BI1149" s="133"/>
      <c r="BJ1149" s="133"/>
      <c r="BK1149" s="35"/>
      <c r="BL1149" s="266"/>
      <c r="BM1149" s="35"/>
      <c r="BN1149" s="35"/>
      <c r="BO1149" s="35"/>
      <c r="BP1149" s="35"/>
      <c r="BQ1149" s="35"/>
      <c r="BR1149" s="35"/>
      <c r="BS1149" s="35"/>
      <c r="BT1149" s="35"/>
      <c r="BU1149" s="35"/>
      <c r="BV1149" s="35"/>
      <c r="BW1149" s="35"/>
      <c r="BX1149" s="35"/>
      <c r="BY1149" s="35"/>
      <c r="BZ1149" s="287"/>
      <c r="CA1149" s="35"/>
      <c r="CB1149" s="35"/>
      <c r="CC1149" s="35"/>
      <c r="CD1149" s="35"/>
      <c r="CE1149" s="35"/>
      <c r="CF1149" s="35"/>
      <c r="CG1149" s="35"/>
      <c r="CH1149" s="35"/>
      <c r="CI1149" s="35"/>
      <c r="CJ1149" s="35"/>
      <c r="CK1149" s="35"/>
      <c r="CL1149" s="35"/>
      <c r="CM1149" s="35"/>
      <c r="CN1149" s="35"/>
      <c r="CO1149" s="35"/>
      <c r="CP1149" s="35"/>
      <c r="CQ1149" s="35"/>
      <c r="CR1149" s="35"/>
      <c r="CS1149" s="35"/>
      <c r="CT1149" s="35"/>
      <c r="CU1149" s="35"/>
      <c r="CV1149" s="35"/>
      <c r="CW1149" s="35"/>
      <c r="CX1149" s="35"/>
      <c r="CY1149" s="35"/>
      <c r="CZ1149" s="35"/>
      <c r="DA1149" s="35"/>
      <c r="DB1149" s="35"/>
      <c r="DC1149" s="35"/>
      <c r="DD1149" s="35"/>
      <c r="DE1149" s="35"/>
      <c r="DF1149" s="35"/>
      <c r="DG1149" s="35"/>
      <c r="DH1149" s="35"/>
      <c r="DI1149" s="35"/>
      <c r="DJ1149" s="35"/>
      <c r="DK1149" s="35"/>
      <c r="DL1149" s="35"/>
      <c r="DM1149" s="35"/>
      <c r="DN1149" s="35"/>
      <c r="DO1149" s="35"/>
      <c r="DP1149" s="35"/>
      <c r="DQ1149" s="35"/>
      <c r="DR1149" s="35"/>
      <c r="DS1149" s="35"/>
      <c r="DT1149" s="35"/>
      <c r="DU1149" s="35"/>
      <c r="DV1149" s="35"/>
      <c r="DW1149" s="35"/>
      <c r="DX1149" s="35"/>
      <c r="DY1149" s="35"/>
      <c r="DZ1149" s="35"/>
      <c r="EA1149" s="35"/>
      <c r="EB1149" s="35"/>
      <c r="EC1149" s="35"/>
      <c r="ED1149" s="35"/>
      <c r="EE1149" s="35"/>
      <c r="EF1149" s="35"/>
      <c r="EG1149" s="35"/>
      <c r="EH1149" s="35"/>
      <c r="EI1149" s="35"/>
      <c r="EJ1149" s="35"/>
      <c r="EK1149" s="35"/>
      <c r="EL1149" s="35"/>
      <c r="ET1149" s="20" t="s">
        <v>1546</v>
      </c>
      <c r="EU1149" s="20" t="s">
        <v>1544</v>
      </c>
    </row>
    <row r="1150" spans="1:151" ht="12" hidden="1" customHeight="1">
      <c r="A1150" s="35"/>
      <c r="B1150" s="47"/>
      <c r="C1150" s="35"/>
      <c r="D1150" s="47"/>
      <c r="E1150" s="47"/>
      <c r="F1150" s="47"/>
      <c r="G1150" s="47"/>
      <c r="H1150" s="47"/>
      <c r="I1150" s="47"/>
      <c r="J1150" s="47"/>
      <c r="K1150" s="47"/>
      <c r="L1150" s="47"/>
      <c r="M1150" s="35"/>
      <c r="N1150" s="35"/>
      <c r="O1150" s="35"/>
      <c r="P1150" s="35"/>
      <c r="Q1150" s="35"/>
      <c r="R1150" s="35"/>
      <c r="S1150" s="35"/>
      <c r="T1150" s="35"/>
      <c r="U1150" s="35"/>
      <c r="V1150" s="35"/>
      <c r="W1150" s="35"/>
      <c r="X1150" s="35"/>
      <c r="Y1150" s="35"/>
      <c r="Z1150" s="35"/>
      <c r="AA1150" s="35"/>
      <c r="AB1150" s="35"/>
      <c r="AC1150" s="35"/>
      <c r="AD1150" s="35"/>
      <c r="AE1150" s="35"/>
      <c r="AF1150" s="35"/>
      <c r="AG1150" s="35"/>
      <c r="AH1150" s="35"/>
      <c r="AI1150" s="35"/>
      <c r="AJ1150" s="35"/>
      <c r="AK1150" s="35"/>
      <c r="AL1150" s="35"/>
      <c r="AM1150" s="35"/>
      <c r="AN1150" s="35"/>
      <c r="AO1150" s="35"/>
      <c r="AP1150" s="35"/>
      <c r="AQ1150" s="35"/>
      <c r="AR1150" s="35"/>
      <c r="AS1150" s="35"/>
      <c r="AT1150" s="35"/>
      <c r="AU1150" s="35"/>
      <c r="AV1150" s="35"/>
      <c r="AW1150" s="35"/>
      <c r="AX1150" s="35"/>
      <c r="AY1150" s="35"/>
      <c r="AZ1150" s="35"/>
      <c r="BA1150" s="35"/>
      <c r="BB1150" s="35"/>
      <c r="BC1150" s="35"/>
      <c r="BD1150" s="35"/>
      <c r="BE1150" s="35"/>
      <c r="BF1150" s="35"/>
      <c r="BG1150" s="35"/>
      <c r="BH1150" s="35"/>
      <c r="BI1150" s="133"/>
      <c r="BJ1150" s="133"/>
      <c r="BK1150" s="35"/>
      <c r="BL1150" s="266"/>
      <c r="BM1150" s="35"/>
      <c r="BN1150" s="35"/>
      <c r="BO1150" s="35"/>
      <c r="BP1150" s="35"/>
      <c r="BQ1150" s="35"/>
      <c r="BR1150" s="35"/>
      <c r="BS1150" s="35"/>
      <c r="BT1150" s="35"/>
      <c r="BU1150" s="35"/>
      <c r="BV1150" s="35"/>
      <c r="BW1150" s="35"/>
      <c r="BX1150" s="35"/>
      <c r="BY1150" s="35"/>
      <c r="BZ1150" s="287"/>
      <c r="CA1150" s="35"/>
      <c r="CB1150" s="35"/>
      <c r="CC1150" s="35"/>
      <c r="CD1150" s="35"/>
      <c r="CE1150" s="35"/>
      <c r="CF1150" s="35"/>
      <c r="CG1150" s="35"/>
      <c r="CH1150" s="35"/>
      <c r="CI1150" s="35"/>
      <c r="CJ1150" s="35"/>
      <c r="CK1150" s="35"/>
      <c r="CL1150" s="35"/>
      <c r="CM1150" s="35"/>
      <c r="CN1150" s="35"/>
      <c r="CO1150" s="35"/>
      <c r="CP1150" s="35"/>
      <c r="CQ1150" s="35"/>
      <c r="CR1150" s="35"/>
      <c r="CS1150" s="35"/>
      <c r="CT1150" s="35"/>
      <c r="CU1150" s="35"/>
      <c r="CV1150" s="35"/>
      <c r="CW1150" s="35"/>
      <c r="CX1150" s="35"/>
      <c r="CY1150" s="35"/>
      <c r="CZ1150" s="35"/>
      <c r="DA1150" s="35"/>
      <c r="DB1150" s="35"/>
      <c r="DC1150" s="35"/>
      <c r="DD1150" s="35"/>
      <c r="DE1150" s="35"/>
      <c r="DF1150" s="35"/>
      <c r="DG1150" s="35"/>
      <c r="DH1150" s="35"/>
      <c r="DI1150" s="35"/>
      <c r="DJ1150" s="35"/>
      <c r="DK1150" s="35"/>
      <c r="DL1150" s="35"/>
      <c r="DM1150" s="35"/>
      <c r="DN1150" s="35"/>
      <c r="DO1150" s="35"/>
      <c r="DP1150" s="35"/>
      <c r="DQ1150" s="35"/>
      <c r="DR1150" s="35"/>
      <c r="DS1150" s="35"/>
      <c r="DT1150" s="35"/>
      <c r="DU1150" s="35"/>
      <c r="DV1150" s="35"/>
      <c r="DW1150" s="35"/>
      <c r="DX1150" s="35"/>
      <c r="DY1150" s="35"/>
      <c r="DZ1150" s="35"/>
      <c r="EA1150" s="35"/>
      <c r="EB1150" s="35"/>
      <c r="EC1150" s="35"/>
      <c r="ED1150" s="35"/>
      <c r="EE1150" s="35"/>
      <c r="EF1150" s="35"/>
      <c r="EG1150" s="35"/>
      <c r="EH1150" s="35"/>
      <c r="EI1150" s="35"/>
      <c r="EJ1150" s="35"/>
      <c r="EK1150" s="35"/>
      <c r="EL1150" s="35"/>
      <c r="ET1150" s="20" t="s">
        <v>1547</v>
      </c>
      <c r="EU1150" s="20" t="s">
        <v>1545</v>
      </c>
    </row>
    <row r="1151" spans="1:151" ht="12" hidden="1" customHeight="1">
      <c r="A1151" s="35"/>
      <c r="B1151" s="47"/>
      <c r="C1151" s="35"/>
      <c r="D1151" s="47"/>
      <c r="E1151" s="47"/>
      <c r="F1151" s="47"/>
      <c r="G1151" s="47"/>
      <c r="H1151" s="47"/>
      <c r="I1151" s="47"/>
      <c r="J1151" s="47"/>
      <c r="K1151" s="47"/>
      <c r="L1151" s="47"/>
      <c r="M1151" s="35"/>
      <c r="N1151" s="35"/>
      <c r="O1151" s="35"/>
      <c r="P1151" s="35"/>
      <c r="Q1151" s="35"/>
      <c r="R1151" s="35"/>
      <c r="S1151" s="35"/>
      <c r="T1151" s="35"/>
      <c r="U1151" s="35"/>
      <c r="V1151" s="35"/>
      <c r="W1151" s="35"/>
      <c r="X1151" s="35"/>
      <c r="Y1151" s="35"/>
      <c r="Z1151" s="35"/>
      <c r="AA1151" s="35"/>
      <c r="AB1151" s="35"/>
      <c r="AC1151" s="35"/>
      <c r="AD1151" s="35"/>
      <c r="AE1151" s="35"/>
      <c r="AF1151" s="35"/>
      <c r="AG1151" s="35"/>
      <c r="AH1151" s="35"/>
      <c r="AI1151" s="35"/>
      <c r="AJ1151" s="35"/>
      <c r="AK1151" s="35"/>
      <c r="AL1151" s="35"/>
      <c r="AM1151" s="35"/>
      <c r="AN1151" s="35"/>
      <c r="AO1151" s="35"/>
      <c r="AP1151" s="35"/>
      <c r="AQ1151" s="35"/>
      <c r="AR1151" s="35"/>
      <c r="AS1151" s="35"/>
      <c r="AT1151" s="35"/>
      <c r="AU1151" s="35"/>
      <c r="AV1151" s="35"/>
      <c r="AW1151" s="35"/>
      <c r="AX1151" s="35"/>
      <c r="AY1151" s="35"/>
      <c r="AZ1151" s="35"/>
      <c r="BA1151" s="35"/>
      <c r="BB1151" s="35"/>
      <c r="BC1151" s="35"/>
      <c r="BD1151" s="35"/>
      <c r="BE1151" s="35"/>
      <c r="BF1151" s="35"/>
      <c r="BG1151" s="35"/>
      <c r="BH1151" s="35"/>
      <c r="BI1151" s="133"/>
      <c r="BJ1151" s="133"/>
      <c r="BK1151" s="35"/>
      <c r="BL1151" s="266"/>
      <c r="BM1151" s="35"/>
      <c r="BN1151" s="35"/>
      <c r="BO1151" s="35"/>
      <c r="BP1151" s="35"/>
      <c r="BQ1151" s="35"/>
      <c r="BR1151" s="35"/>
      <c r="BS1151" s="35"/>
      <c r="BT1151" s="35"/>
      <c r="BU1151" s="35"/>
      <c r="BV1151" s="35"/>
      <c r="BW1151" s="35"/>
      <c r="BX1151" s="35"/>
      <c r="BY1151" s="35"/>
      <c r="BZ1151" s="287"/>
      <c r="CA1151" s="35"/>
      <c r="CB1151" s="35"/>
      <c r="CC1151" s="35"/>
      <c r="CD1151" s="35"/>
      <c r="CE1151" s="35"/>
      <c r="CF1151" s="35"/>
      <c r="CG1151" s="35"/>
      <c r="CH1151" s="35"/>
      <c r="CI1151" s="35"/>
      <c r="CJ1151" s="35"/>
      <c r="CK1151" s="35"/>
      <c r="CL1151" s="35"/>
      <c r="CM1151" s="35"/>
      <c r="CN1151" s="35"/>
      <c r="CO1151" s="35"/>
      <c r="CP1151" s="35"/>
      <c r="CQ1151" s="35"/>
      <c r="CR1151" s="35"/>
      <c r="CS1151" s="35"/>
      <c r="CT1151" s="35"/>
      <c r="CU1151" s="35"/>
      <c r="CV1151" s="35"/>
      <c r="CW1151" s="35"/>
      <c r="CX1151" s="35"/>
      <c r="CY1151" s="35"/>
      <c r="CZ1151" s="35"/>
      <c r="DA1151" s="35"/>
      <c r="DB1151" s="35"/>
      <c r="DC1151" s="35"/>
      <c r="DD1151" s="35"/>
      <c r="DE1151" s="35"/>
      <c r="DF1151" s="35"/>
      <c r="DG1151" s="35"/>
      <c r="DH1151" s="35"/>
      <c r="DI1151" s="35"/>
      <c r="DJ1151" s="35"/>
      <c r="DK1151" s="35"/>
      <c r="DL1151" s="35"/>
      <c r="DM1151" s="35"/>
      <c r="DN1151" s="35"/>
      <c r="DO1151" s="35"/>
      <c r="DP1151" s="35"/>
      <c r="DQ1151" s="35"/>
      <c r="DR1151" s="35"/>
      <c r="DS1151" s="35"/>
      <c r="DT1151" s="35"/>
      <c r="DU1151" s="35"/>
      <c r="DV1151" s="35"/>
      <c r="DW1151" s="35"/>
      <c r="DX1151" s="35"/>
      <c r="DY1151" s="35"/>
      <c r="DZ1151" s="35"/>
      <c r="EA1151" s="35"/>
      <c r="EB1151" s="35"/>
      <c r="EC1151" s="35"/>
      <c r="ED1151" s="35"/>
      <c r="EE1151" s="35"/>
      <c r="EF1151" s="35"/>
      <c r="EG1151" s="35"/>
      <c r="EH1151" s="35"/>
      <c r="EI1151" s="35"/>
      <c r="EJ1151" s="35"/>
      <c r="EK1151" s="35"/>
      <c r="EL1151" s="35"/>
      <c r="ET1151" s="20" t="s">
        <v>1548</v>
      </c>
      <c r="EU1151" s="20" t="s">
        <v>1546</v>
      </c>
    </row>
    <row r="1152" spans="1:151" ht="12" hidden="1" customHeight="1">
      <c r="A1152" s="35"/>
      <c r="B1152" s="47"/>
      <c r="C1152" s="35"/>
      <c r="D1152" s="47"/>
      <c r="E1152" s="47"/>
      <c r="F1152" s="47"/>
      <c r="G1152" s="47"/>
      <c r="H1152" s="47"/>
      <c r="I1152" s="47"/>
      <c r="J1152" s="47"/>
      <c r="K1152" s="47"/>
      <c r="L1152" s="47"/>
      <c r="M1152" s="35"/>
      <c r="N1152" s="35"/>
      <c r="O1152" s="35"/>
      <c r="P1152" s="35"/>
      <c r="Q1152" s="35"/>
      <c r="R1152" s="35"/>
      <c r="S1152" s="35"/>
      <c r="T1152" s="35"/>
      <c r="U1152" s="35"/>
      <c r="V1152" s="35"/>
      <c r="W1152" s="35"/>
      <c r="X1152" s="35"/>
      <c r="Y1152" s="35"/>
      <c r="Z1152" s="35"/>
      <c r="AA1152" s="35"/>
      <c r="AB1152" s="35"/>
      <c r="AC1152" s="35"/>
      <c r="AD1152" s="35"/>
      <c r="AE1152" s="35"/>
      <c r="AF1152" s="35"/>
      <c r="AG1152" s="35"/>
      <c r="AH1152" s="35"/>
      <c r="AI1152" s="35"/>
      <c r="AJ1152" s="35"/>
      <c r="AK1152" s="35"/>
      <c r="AL1152" s="35"/>
      <c r="AM1152" s="35"/>
      <c r="AN1152" s="35"/>
      <c r="AO1152" s="35"/>
      <c r="AP1152" s="35"/>
      <c r="AQ1152" s="35"/>
      <c r="AR1152" s="35"/>
      <c r="AS1152" s="35"/>
      <c r="AT1152" s="35"/>
      <c r="AU1152" s="35"/>
      <c r="AV1152" s="35"/>
      <c r="AW1152" s="35"/>
      <c r="AX1152" s="35"/>
      <c r="AY1152" s="35"/>
      <c r="AZ1152" s="35"/>
      <c r="BA1152" s="35"/>
      <c r="BB1152" s="35"/>
      <c r="BC1152" s="35"/>
      <c r="BD1152" s="35"/>
      <c r="BE1152" s="35"/>
      <c r="BF1152" s="35"/>
      <c r="BG1152" s="35"/>
      <c r="BH1152" s="35"/>
      <c r="BI1152" s="133"/>
      <c r="BJ1152" s="133"/>
      <c r="BK1152" s="35"/>
      <c r="BL1152" s="266"/>
      <c r="BM1152" s="35"/>
      <c r="BN1152" s="35"/>
      <c r="BO1152" s="35"/>
      <c r="BP1152" s="35"/>
      <c r="BQ1152" s="35"/>
      <c r="BR1152" s="35"/>
      <c r="BS1152" s="35"/>
      <c r="BT1152" s="35"/>
      <c r="BU1152" s="35"/>
      <c r="BV1152" s="35"/>
      <c r="BW1152" s="35"/>
      <c r="BX1152" s="35"/>
      <c r="BY1152" s="35"/>
      <c r="BZ1152" s="287"/>
      <c r="CA1152" s="35"/>
      <c r="CB1152" s="35"/>
      <c r="CC1152" s="35"/>
      <c r="CD1152" s="35"/>
      <c r="CE1152" s="35"/>
      <c r="CF1152" s="35"/>
      <c r="CG1152" s="35"/>
      <c r="CH1152" s="35"/>
      <c r="CI1152" s="35"/>
      <c r="CJ1152" s="35"/>
      <c r="CK1152" s="35"/>
      <c r="CL1152" s="35"/>
      <c r="CM1152" s="35"/>
      <c r="CN1152" s="35"/>
      <c r="CO1152" s="35"/>
      <c r="CP1152" s="35"/>
      <c r="CQ1152" s="35"/>
      <c r="CR1152" s="35"/>
      <c r="CS1152" s="35"/>
      <c r="CT1152" s="35"/>
      <c r="CU1152" s="35"/>
      <c r="CV1152" s="35"/>
      <c r="CW1152" s="35"/>
      <c r="CX1152" s="35"/>
      <c r="CY1152" s="35"/>
      <c r="CZ1152" s="35"/>
      <c r="DA1152" s="35"/>
      <c r="DB1152" s="35"/>
      <c r="DC1152" s="35"/>
      <c r="DD1152" s="35"/>
      <c r="DE1152" s="35"/>
      <c r="DF1152" s="35"/>
      <c r="DG1152" s="35"/>
      <c r="DH1152" s="35"/>
      <c r="DI1152" s="35"/>
      <c r="DJ1152" s="35"/>
      <c r="DK1152" s="35"/>
      <c r="DL1152" s="35"/>
      <c r="DM1152" s="35"/>
      <c r="DN1152" s="35"/>
      <c r="DO1152" s="35"/>
      <c r="DP1152" s="35"/>
      <c r="DQ1152" s="35"/>
      <c r="DR1152" s="35"/>
      <c r="DS1152" s="35"/>
      <c r="DT1152" s="35"/>
      <c r="DU1152" s="35"/>
      <c r="DV1152" s="35"/>
      <c r="DW1152" s="35"/>
      <c r="DX1152" s="35"/>
      <c r="DY1152" s="35"/>
      <c r="DZ1152" s="35"/>
      <c r="EA1152" s="35"/>
      <c r="EB1152" s="35"/>
      <c r="EC1152" s="35"/>
      <c r="ED1152" s="35"/>
      <c r="EE1152" s="35"/>
      <c r="EF1152" s="35"/>
      <c r="EG1152" s="35"/>
      <c r="EH1152" s="35"/>
      <c r="EI1152" s="35"/>
      <c r="EJ1152" s="35"/>
      <c r="EK1152" s="35"/>
      <c r="EL1152" s="35"/>
      <c r="ET1152" s="20" t="s">
        <v>1549</v>
      </c>
      <c r="EU1152" s="20" t="s">
        <v>1547</v>
      </c>
    </row>
    <row r="1153" spans="1:151" ht="12" hidden="1" customHeight="1">
      <c r="A1153" s="35"/>
      <c r="B1153" s="47"/>
      <c r="C1153" s="35"/>
      <c r="D1153" s="47"/>
      <c r="E1153" s="47"/>
      <c r="F1153" s="47"/>
      <c r="G1153" s="47"/>
      <c r="H1153" s="47"/>
      <c r="I1153" s="47"/>
      <c r="J1153" s="47"/>
      <c r="K1153" s="47"/>
      <c r="L1153" s="47"/>
      <c r="M1153" s="35"/>
      <c r="N1153" s="35"/>
      <c r="O1153" s="35"/>
      <c r="P1153" s="35"/>
      <c r="Q1153" s="35"/>
      <c r="R1153" s="35"/>
      <c r="S1153" s="35"/>
      <c r="T1153" s="35"/>
      <c r="U1153" s="35"/>
      <c r="V1153" s="35"/>
      <c r="W1153" s="35"/>
      <c r="X1153" s="35"/>
      <c r="Y1153" s="35"/>
      <c r="Z1153" s="35"/>
      <c r="AA1153" s="35"/>
      <c r="AB1153" s="35"/>
      <c r="AC1153" s="35"/>
      <c r="AD1153" s="35"/>
      <c r="AE1153" s="35"/>
      <c r="AF1153" s="35"/>
      <c r="AG1153" s="35"/>
      <c r="AH1153" s="35"/>
      <c r="AI1153" s="35"/>
      <c r="AJ1153" s="35"/>
      <c r="AK1153" s="35"/>
      <c r="AL1153" s="35"/>
      <c r="AM1153" s="35"/>
      <c r="AN1153" s="35"/>
      <c r="AO1153" s="35"/>
      <c r="AP1153" s="35"/>
      <c r="AQ1153" s="35"/>
      <c r="AR1153" s="35"/>
      <c r="AS1153" s="35"/>
      <c r="AT1153" s="35"/>
      <c r="AU1153" s="35"/>
      <c r="AV1153" s="35"/>
      <c r="AW1153" s="35"/>
      <c r="AX1153" s="35"/>
      <c r="AY1153" s="35"/>
      <c r="AZ1153" s="35"/>
      <c r="BA1153" s="35"/>
      <c r="BB1153" s="35"/>
      <c r="BC1153" s="35"/>
      <c r="BD1153" s="35"/>
      <c r="BE1153" s="35"/>
      <c r="BF1153" s="35"/>
      <c r="BG1153" s="35"/>
      <c r="BH1153" s="35"/>
      <c r="BI1153" s="133"/>
      <c r="BJ1153" s="133"/>
      <c r="BK1153" s="35"/>
      <c r="BL1153" s="266"/>
      <c r="BM1153" s="35"/>
      <c r="BN1153" s="35"/>
      <c r="BO1153" s="35"/>
      <c r="BP1153" s="35"/>
      <c r="BQ1153" s="35"/>
      <c r="BR1153" s="35"/>
      <c r="BS1153" s="35"/>
      <c r="BT1153" s="35"/>
      <c r="BU1153" s="35"/>
      <c r="BV1153" s="35"/>
      <c r="BW1153" s="35"/>
      <c r="BX1153" s="35"/>
      <c r="BY1153" s="35"/>
      <c r="BZ1153" s="287"/>
      <c r="CA1153" s="35"/>
      <c r="CB1153" s="35"/>
      <c r="CC1153" s="35"/>
      <c r="CD1153" s="35"/>
      <c r="CE1153" s="35"/>
      <c r="CF1153" s="35"/>
      <c r="CG1153" s="35"/>
      <c r="CH1153" s="35"/>
      <c r="CI1153" s="35"/>
      <c r="CJ1153" s="35"/>
      <c r="CK1153" s="35"/>
      <c r="CL1153" s="35"/>
      <c r="CM1153" s="35"/>
      <c r="CN1153" s="35"/>
      <c r="CO1153" s="35"/>
      <c r="CP1153" s="35"/>
      <c r="CQ1153" s="35"/>
      <c r="CR1153" s="35"/>
      <c r="CS1153" s="35"/>
      <c r="CT1153" s="35"/>
      <c r="CU1153" s="35"/>
      <c r="CV1153" s="35"/>
      <c r="CW1153" s="35"/>
      <c r="CX1153" s="35"/>
      <c r="CY1153" s="35"/>
      <c r="CZ1153" s="35"/>
      <c r="DA1153" s="35"/>
      <c r="DB1153" s="35"/>
      <c r="DC1153" s="35"/>
      <c r="DD1153" s="35"/>
      <c r="DE1153" s="35"/>
      <c r="DF1153" s="35"/>
      <c r="DG1153" s="35"/>
      <c r="DH1153" s="35"/>
      <c r="DI1153" s="35"/>
      <c r="DJ1153" s="35"/>
      <c r="DK1153" s="35"/>
      <c r="DL1153" s="35"/>
      <c r="DM1153" s="35"/>
      <c r="DN1153" s="35"/>
      <c r="DO1153" s="35"/>
      <c r="DP1153" s="35"/>
      <c r="DQ1153" s="35"/>
      <c r="DR1153" s="35"/>
      <c r="DS1153" s="35"/>
      <c r="DT1153" s="35"/>
      <c r="DU1153" s="35"/>
      <c r="DV1153" s="35"/>
      <c r="DW1153" s="35"/>
      <c r="DX1153" s="35"/>
      <c r="DY1153" s="35"/>
      <c r="DZ1153" s="35"/>
      <c r="EA1153" s="35"/>
      <c r="EB1153" s="35"/>
      <c r="EC1153" s="35"/>
      <c r="ED1153" s="35"/>
      <c r="EE1153" s="35"/>
      <c r="EF1153" s="35"/>
      <c r="EG1153" s="35"/>
      <c r="EH1153" s="35"/>
      <c r="EI1153" s="35"/>
      <c r="EJ1153" s="35"/>
      <c r="EK1153" s="35"/>
      <c r="EL1153" s="35"/>
      <c r="ET1153" s="20" t="s">
        <v>1550</v>
      </c>
      <c r="EU1153" s="20" t="s">
        <v>1548</v>
      </c>
    </row>
    <row r="1154" spans="1:151" ht="12" hidden="1" customHeight="1">
      <c r="A1154" s="35"/>
      <c r="B1154" s="47"/>
      <c r="C1154" s="35"/>
      <c r="D1154" s="47"/>
      <c r="E1154" s="47"/>
      <c r="F1154" s="47"/>
      <c r="G1154" s="47"/>
      <c r="H1154" s="47"/>
      <c r="I1154" s="47"/>
      <c r="J1154" s="47"/>
      <c r="K1154" s="47"/>
      <c r="L1154" s="47"/>
      <c r="M1154" s="35"/>
      <c r="N1154" s="35"/>
      <c r="O1154" s="35"/>
      <c r="P1154" s="35"/>
      <c r="Q1154" s="35"/>
      <c r="R1154" s="35"/>
      <c r="S1154" s="35"/>
      <c r="T1154" s="35"/>
      <c r="U1154" s="35"/>
      <c r="V1154" s="35"/>
      <c r="W1154" s="35"/>
      <c r="X1154" s="35"/>
      <c r="Y1154" s="35"/>
      <c r="Z1154" s="35"/>
      <c r="AA1154" s="35"/>
      <c r="AB1154" s="35"/>
      <c r="AC1154" s="35"/>
      <c r="AD1154" s="35"/>
      <c r="AE1154" s="35"/>
      <c r="AF1154" s="35"/>
      <c r="AG1154" s="35"/>
      <c r="AH1154" s="35"/>
      <c r="AI1154" s="35"/>
      <c r="AJ1154" s="35"/>
      <c r="AK1154" s="35"/>
      <c r="AL1154" s="35"/>
      <c r="AM1154" s="35"/>
      <c r="AN1154" s="35"/>
      <c r="AO1154" s="35"/>
      <c r="AP1154" s="35"/>
      <c r="AQ1154" s="35"/>
      <c r="AR1154" s="35"/>
      <c r="AS1154" s="35"/>
      <c r="AT1154" s="35"/>
      <c r="AU1154" s="35"/>
      <c r="AV1154" s="35"/>
      <c r="AW1154" s="35"/>
      <c r="AX1154" s="35"/>
      <c r="AY1154" s="35"/>
      <c r="AZ1154" s="35"/>
      <c r="BA1154" s="35"/>
      <c r="BB1154" s="35"/>
      <c r="BC1154" s="35"/>
      <c r="BD1154" s="35"/>
      <c r="BE1154" s="35"/>
      <c r="BF1154" s="35"/>
      <c r="BG1154" s="35"/>
      <c r="BH1154" s="35"/>
      <c r="BI1154" s="133"/>
      <c r="BJ1154" s="133"/>
      <c r="BK1154" s="35"/>
      <c r="BL1154" s="266"/>
      <c r="BM1154" s="35"/>
      <c r="BN1154" s="35"/>
      <c r="BO1154" s="35"/>
      <c r="BP1154" s="35"/>
      <c r="BQ1154" s="35"/>
      <c r="BR1154" s="35"/>
      <c r="BS1154" s="35"/>
      <c r="BT1154" s="35"/>
      <c r="BU1154" s="35"/>
      <c r="BV1154" s="35"/>
      <c r="BW1154" s="35"/>
      <c r="BX1154" s="35"/>
      <c r="BY1154" s="35"/>
      <c r="BZ1154" s="287"/>
      <c r="CA1154" s="35"/>
      <c r="CB1154" s="35"/>
      <c r="CC1154" s="35"/>
      <c r="CD1154" s="35"/>
      <c r="CE1154" s="35"/>
      <c r="CF1154" s="35"/>
      <c r="CG1154" s="35"/>
      <c r="CH1154" s="35"/>
      <c r="CI1154" s="35"/>
      <c r="CJ1154" s="35"/>
      <c r="CK1154" s="35"/>
      <c r="CL1154" s="35"/>
      <c r="CM1154" s="35"/>
      <c r="CN1154" s="35"/>
      <c r="CO1154" s="35"/>
      <c r="CP1154" s="35"/>
      <c r="CQ1154" s="35"/>
      <c r="CR1154" s="35"/>
      <c r="CS1154" s="35"/>
      <c r="CT1154" s="35"/>
      <c r="CU1154" s="35"/>
      <c r="CV1154" s="35"/>
      <c r="CW1154" s="35"/>
      <c r="CX1154" s="35"/>
      <c r="CY1154" s="35"/>
      <c r="CZ1154" s="35"/>
      <c r="DA1154" s="35"/>
      <c r="DB1154" s="35"/>
      <c r="DC1154" s="35"/>
      <c r="DD1154" s="35"/>
      <c r="DE1154" s="35"/>
      <c r="DF1154" s="35"/>
      <c r="DG1154" s="35"/>
      <c r="DH1154" s="35"/>
      <c r="DI1154" s="35"/>
      <c r="DJ1154" s="35"/>
      <c r="DK1154" s="35"/>
      <c r="DL1154" s="35"/>
      <c r="DM1154" s="35"/>
      <c r="DN1154" s="35"/>
      <c r="DO1154" s="35"/>
      <c r="DP1154" s="35"/>
      <c r="DQ1154" s="35"/>
      <c r="DR1154" s="35"/>
      <c r="DS1154" s="35"/>
      <c r="DT1154" s="35"/>
      <c r="DU1154" s="35"/>
      <c r="DV1154" s="35"/>
      <c r="DW1154" s="35"/>
      <c r="DX1154" s="35"/>
      <c r="DY1154" s="35"/>
      <c r="DZ1154" s="35"/>
      <c r="EA1154" s="35"/>
      <c r="EB1154" s="35"/>
      <c r="EC1154" s="35"/>
      <c r="ED1154" s="35"/>
      <c r="EE1154" s="35"/>
      <c r="EF1154" s="35"/>
      <c r="EG1154" s="35"/>
      <c r="EH1154" s="35"/>
      <c r="EI1154" s="35"/>
      <c r="EJ1154" s="35"/>
      <c r="EK1154" s="35"/>
      <c r="EL1154" s="35"/>
      <c r="ET1154" s="20" t="s">
        <v>1551</v>
      </c>
      <c r="EU1154" s="20" t="s">
        <v>1549</v>
      </c>
    </row>
    <row r="1155" spans="1:151" ht="12" hidden="1" customHeight="1">
      <c r="A1155" s="35"/>
      <c r="B1155" s="47"/>
      <c r="C1155" s="35"/>
      <c r="D1155" s="47"/>
      <c r="E1155" s="47"/>
      <c r="F1155" s="47"/>
      <c r="G1155" s="47"/>
      <c r="H1155" s="47"/>
      <c r="I1155" s="47"/>
      <c r="J1155" s="47"/>
      <c r="K1155" s="47"/>
      <c r="L1155" s="47"/>
      <c r="M1155" s="35"/>
      <c r="N1155" s="35"/>
      <c r="O1155" s="35"/>
      <c r="P1155" s="35"/>
      <c r="Q1155" s="35"/>
      <c r="R1155" s="35"/>
      <c r="S1155" s="35"/>
      <c r="T1155" s="35"/>
      <c r="U1155" s="35"/>
      <c r="V1155" s="35"/>
      <c r="W1155" s="35"/>
      <c r="X1155" s="35"/>
      <c r="Y1155" s="35"/>
      <c r="Z1155" s="35"/>
      <c r="AA1155" s="35"/>
      <c r="AB1155" s="35"/>
      <c r="AC1155" s="35"/>
      <c r="AD1155" s="35"/>
      <c r="AE1155" s="35"/>
      <c r="AF1155" s="35"/>
      <c r="AG1155" s="35"/>
      <c r="AH1155" s="35"/>
      <c r="AI1155" s="35"/>
      <c r="AJ1155" s="35"/>
      <c r="AK1155" s="35"/>
      <c r="AL1155" s="35"/>
      <c r="AM1155" s="35"/>
      <c r="AN1155" s="35"/>
      <c r="AO1155" s="35"/>
      <c r="AP1155" s="35"/>
      <c r="AQ1155" s="35"/>
      <c r="AR1155" s="35"/>
      <c r="AS1155" s="35"/>
      <c r="AT1155" s="35"/>
      <c r="AU1155" s="35"/>
      <c r="AV1155" s="35"/>
      <c r="AW1155" s="35"/>
      <c r="AX1155" s="35"/>
      <c r="AY1155" s="35"/>
      <c r="AZ1155" s="35"/>
      <c r="BA1155" s="35"/>
      <c r="BB1155" s="35"/>
      <c r="BC1155" s="35"/>
      <c r="BD1155" s="35"/>
      <c r="BE1155" s="35"/>
      <c r="BF1155" s="35"/>
      <c r="BG1155" s="35"/>
      <c r="BH1155" s="35"/>
      <c r="BI1155" s="133"/>
      <c r="BJ1155" s="133"/>
      <c r="BK1155" s="35"/>
      <c r="BL1155" s="266"/>
      <c r="BM1155" s="35"/>
      <c r="BN1155" s="35"/>
      <c r="BO1155" s="35"/>
      <c r="BP1155" s="35"/>
      <c r="BQ1155" s="35"/>
      <c r="BR1155" s="35"/>
      <c r="BS1155" s="35"/>
      <c r="BT1155" s="35"/>
      <c r="BU1155" s="35"/>
      <c r="BV1155" s="35"/>
      <c r="BW1155" s="35"/>
      <c r="BX1155" s="35"/>
      <c r="BY1155" s="35"/>
      <c r="BZ1155" s="287"/>
      <c r="CA1155" s="35"/>
      <c r="CB1155" s="35"/>
      <c r="CC1155" s="35"/>
      <c r="CD1155" s="35"/>
      <c r="CE1155" s="35"/>
      <c r="CF1155" s="35"/>
      <c r="CG1155" s="35"/>
      <c r="CH1155" s="35"/>
      <c r="CI1155" s="35"/>
      <c r="CJ1155" s="35"/>
      <c r="CK1155" s="35"/>
      <c r="CL1155" s="35"/>
      <c r="CM1155" s="35"/>
      <c r="CN1155" s="35"/>
      <c r="CO1155" s="35"/>
      <c r="CP1155" s="35"/>
      <c r="CQ1155" s="35"/>
      <c r="CR1155" s="35"/>
      <c r="CS1155" s="35"/>
      <c r="CT1155" s="35"/>
      <c r="CU1155" s="35"/>
      <c r="CV1155" s="35"/>
      <c r="CW1155" s="35"/>
      <c r="CX1155" s="35"/>
      <c r="CY1155" s="35"/>
      <c r="CZ1155" s="35"/>
      <c r="DA1155" s="35"/>
      <c r="DB1155" s="35"/>
      <c r="DC1155" s="35"/>
      <c r="DD1155" s="35"/>
      <c r="DE1155" s="35"/>
      <c r="DF1155" s="35"/>
      <c r="DG1155" s="35"/>
      <c r="DH1155" s="35"/>
      <c r="DI1155" s="35"/>
      <c r="DJ1155" s="35"/>
      <c r="DK1155" s="35"/>
      <c r="DL1155" s="35"/>
      <c r="DM1155" s="35"/>
      <c r="DN1155" s="35"/>
      <c r="DO1155" s="35"/>
      <c r="DP1155" s="35"/>
      <c r="DQ1155" s="35"/>
      <c r="DR1155" s="35"/>
      <c r="DS1155" s="35"/>
      <c r="DT1155" s="35"/>
      <c r="DU1155" s="35"/>
      <c r="DV1155" s="35"/>
      <c r="DW1155" s="35"/>
      <c r="DX1155" s="35"/>
      <c r="DY1155" s="35"/>
      <c r="DZ1155" s="35"/>
      <c r="EA1155" s="35"/>
      <c r="EB1155" s="35"/>
      <c r="EC1155" s="35"/>
      <c r="ED1155" s="35"/>
      <c r="EE1155" s="35"/>
      <c r="EF1155" s="35"/>
      <c r="EG1155" s="35"/>
      <c r="EH1155" s="35"/>
      <c r="EI1155" s="35"/>
      <c r="EJ1155" s="35"/>
      <c r="EK1155" s="35"/>
      <c r="EL1155" s="35"/>
      <c r="ET1155" s="20" t="s">
        <v>1552</v>
      </c>
      <c r="EU1155" s="20" t="s">
        <v>1550</v>
      </c>
    </row>
    <row r="1156" spans="1:151" ht="12" hidden="1" customHeight="1">
      <c r="A1156" s="35"/>
      <c r="B1156" s="47"/>
      <c r="C1156" s="35"/>
      <c r="D1156" s="47"/>
      <c r="E1156" s="47"/>
      <c r="F1156" s="47"/>
      <c r="G1156" s="47"/>
      <c r="H1156" s="47"/>
      <c r="I1156" s="47"/>
      <c r="J1156" s="47"/>
      <c r="K1156" s="47"/>
      <c r="L1156" s="47"/>
      <c r="M1156" s="35"/>
      <c r="N1156" s="35"/>
      <c r="O1156" s="35"/>
      <c r="P1156" s="35"/>
      <c r="Q1156" s="35"/>
      <c r="R1156" s="35"/>
      <c r="S1156" s="35"/>
      <c r="T1156" s="35"/>
      <c r="U1156" s="35"/>
      <c r="V1156" s="35"/>
      <c r="W1156" s="35"/>
      <c r="X1156" s="35"/>
      <c r="Y1156" s="35"/>
      <c r="Z1156" s="35"/>
      <c r="AA1156" s="35"/>
      <c r="AB1156" s="35"/>
      <c r="AC1156" s="35"/>
      <c r="AD1156" s="35"/>
      <c r="AE1156" s="35"/>
      <c r="AF1156" s="35"/>
      <c r="AG1156" s="35"/>
      <c r="AH1156" s="35"/>
      <c r="AI1156" s="35"/>
      <c r="AJ1156" s="35"/>
      <c r="AK1156" s="35"/>
      <c r="AL1156" s="35"/>
      <c r="AM1156" s="35"/>
      <c r="AN1156" s="35"/>
      <c r="AO1156" s="35"/>
      <c r="AP1156" s="35"/>
      <c r="AQ1156" s="35"/>
      <c r="AR1156" s="35"/>
      <c r="AS1156" s="35"/>
      <c r="AT1156" s="35"/>
      <c r="AU1156" s="35"/>
      <c r="AV1156" s="35"/>
      <c r="AW1156" s="35"/>
      <c r="AX1156" s="35"/>
      <c r="AY1156" s="35"/>
      <c r="AZ1156" s="35"/>
      <c r="BA1156" s="35"/>
      <c r="BB1156" s="35"/>
      <c r="BC1156" s="35"/>
      <c r="BD1156" s="35"/>
      <c r="BE1156" s="35"/>
      <c r="BF1156" s="35"/>
      <c r="BG1156" s="35"/>
      <c r="BH1156" s="35"/>
      <c r="BI1156" s="133"/>
      <c r="BJ1156" s="133"/>
      <c r="BK1156" s="35"/>
      <c r="BL1156" s="266"/>
      <c r="BM1156" s="35"/>
      <c r="BN1156" s="35"/>
      <c r="BO1156" s="35"/>
      <c r="BP1156" s="35"/>
      <c r="BQ1156" s="35"/>
      <c r="BR1156" s="35"/>
      <c r="BS1156" s="35"/>
      <c r="BT1156" s="35"/>
      <c r="BU1156" s="35"/>
      <c r="BV1156" s="35"/>
      <c r="BW1156" s="35"/>
      <c r="BX1156" s="35"/>
      <c r="BY1156" s="35"/>
      <c r="BZ1156" s="287"/>
      <c r="CA1156" s="35"/>
      <c r="CB1156" s="35"/>
      <c r="CC1156" s="35"/>
      <c r="CD1156" s="35"/>
      <c r="CE1156" s="35"/>
      <c r="CF1156" s="35"/>
      <c r="CG1156" s="35"/>
      <c r="CH1156" s="35"/>
      <c r="CI1156" s="35"/>
      <c r="CJ1156" s="35"/>
      <c r="CK1156" s="35"/>
      <c r="CL1156" s="35"/>
      <c r="CM1156" s="35"/>
      <c r="CN1156" s="35"/>
      <c r="CO1156" s="35"/>
      <c r="CP1156" s="35"/>
      <c r="CQ1156" s="35"/>
      <c r="CR1156" s="35"/>
      <c r="CS1156" s="35"/>
      <c r="CT1156" s="35"/>
      <c r="CU1156" s="35"/>
      <c r="CV1156" s="35"/>
      <c r="CW1156" s="35"/>
      <c r="CX1156" s="35"/>
      <c r="CY1156" s="35"/>
      <c r="CZ1156" s="35"/>
      <c r="DA1156" s="35"/>
      <c r="DB1156" s="35"/>
      <c r="DC1156" s="35"/>
      <c r="DD1156" s="35"/>
      <c r="DE1156" s="35"/>
      <c r="DF1156" s="35"/>
      <c r="DG1156" s="35"/>
      <c r="DH1156" s="35"/>
      <c r="DI1156" s="35"/>
      <c r="DJ1156" s="35"/>
      <c r="DK1156" s="35"/>
      <c r="DL1156" s="35"/>
      <c r="DM1156" s="35"/>
      <c r="DN1156" s="35"/>
      <c r="DO1156" s="35"/>
      <c r="DP1156" s="35"/>
      <c r="DQ1156" s="35"/>
      <c r="DR1156" s="35"/>
      <c r="DS1156" s="35"/>
      <c r="DT1156" s="35"/>
      <c r="DU1156" s="35"/>
      <c r="DV1156" s="35"/>
      <c r="DW1156" s="35"/>
      <c r="DX1156" s="35"/>
      <c r="DY1156" s="35"/>
      <c r="DZ1156" s="35"/>
      <c r="EA1156" s="35"/>
      <c r="EB1156" s="35"/>
      <c r="EC1156" s="35"/>
      <c r="ED1156" s="35"/>
      <c r="EE1156" s="35"/>
      <c r="EF1156" s="35"/>
      <c r="EG1156" s="35"/>
      <c r="EH1156" s="35"/>
      <c r="EI1156" s="35"/>
      <c r="EJ1156" s="35"/>
      <c r="EK1156" s="35"/>
      <c r="EL1156" s="35"/>
      <c r="ET1156" s="20" t="s">
        <v>1553</v>
      </c>
      <c r="EU1156" s="20" t="s">
        <v>1551</v>
      </c>
    </row>
    <row r="1157" spans="1:151" ht="12" hidden="1" customHeight="1">
      <c r="A1157" s="35"/>
      <c r="B1157" s="47"/>
      <c r="C1157" s="35"/>
      <c r="D1157" s="47"/>
      <c r="E1157" s="47"/>
      <c r="F1157" s="47"/>
      <c r="G1157" s="47"/>
      <c r="H1157" s="47"/>
      <c r="I1157" s="47"/>
      <c r="J1157" s="47"/>
      <c r="K1157" s="47"/>
      <c r="L1157" s="47"/>
      <c r="M1157" s="35"/>
      <c r="N1157" s="35"/>
      <c r="O1157" s="35"/>
      <c r="P1157" s="35"/>
      <c r="Q1157" s="35"/>
      <c r="R1157" s="35"/>
      <c r="S1157" s="35"/>
      <c r="T1157" s="35"/>
      <c r="U1157" s="35"/>
      <c r="V1157" s="35"/>
      <c r="W1157" s="35"/>
      <c r="X1157" s="35"/>
      <c r="Y1157" s="35"/>
      <c r="Z1157" s="35"/>
      <c r="AA1157" s="35"/>
      <c r="AB1157" s="35"/>
      <c r="AC1157" s="35"/>
      <c r="AD1157" s="35"/>
      <c r="AE1157" s="35"/>
      <c r="AF1157" s="35"/>
      <c r="AG1157" s="35"/>
      <c r="AH1157" s="35"/>
      <c r="AI1157" s="35"/>
      <c r="AJ1157" s="35"/>
      <c r="AK1157" s="35"/>
      <c r="AL1157" s="35"/>
      <c r="AM1157" s="35"/>
      <c r="AN1157" s="35"/>
      <c r="AO1157" s="35"/>
      <c r="AP1157" s="35"/>
      <c r="AQ1157" s="35"/>
      <c r="AR1157" s="35"/>
      <c r="AS1157" s="35"/>
      <c r="AT1157" s="35"/>
      <c r="AU1157" s="35"/>
      <c r="AV1157" s="35"/>
      <c r="AW1157" s="35"/>
      <c r="AX1157" s="35"/>
      <c r="AY1157" s="35"/>
      <c r="AZ1157" s="35"/>
      <c r="BA1157" s="35"/>
      <c r="BB1157" s="35"/>
      <c r="BC1157" s="35"/>
      <c r="BD1157" s="35"/>
      <c r="BE1157" s="35"/>
      <c r="BF1157" s="35"/>
      <c r="BG1157" s="35"/>
      <c r="BH1157" s="35"/>
      <c r="BI1157" s="133"/>
      <c r="BJ1157" s="133"/>
      <c r="BK1157" s="35"/>
      <c r="BL1157" s="266"/>
      <c r="BM1157" s="35"/>
      <c r="BN1157" s="35"/>
      <c r="BO1157" s="35"/>
      <c r="BP1157" s="35"/>
      <c r="BQ1157" s="35"/>
      <c r="BR1157" s="35"/>
      <c r="BS1157" s="35"/>
      <c r="BT1157" s="35"/>
      <c r="BU1157" s="35"/>
      <c r="BV1157" s="35"/>
      <c r="BW1157" s="35"/>
      <c r="BX1157" s="35"/>
      <c r="BY1157" s="35"/>
      <c r="BZ1157" s="287"/>
      <c r="CA1157" s="35"/>
      <c r="CB1157" s="35"/>
      <c r="CC1157" s="35"/>
      <c r="CD1157" s="35"/>
      <c r="CE1157" s="35"/>
      <c r="CF1157" s="35"/>
      <c r="CG1157" s="35"/>
      <c r="CH1157" s="35"/>
      <c r="CI1157" s="35"/>
      <c r="CJ1157" s="35"/>
      <c r="CK1157" s="35"/>
      <c r="CL1157" s="35"/>
      <c r="CM1157" s="35"/>
      <c r="CN1157" s="35"/>
      <c r="CO1157" s="35"/>
      <c r="CP1157" s="35"/>
      <c r="CQ1157" s="35"/>
      <c r="CR1157" s="35"/>
      <c r="CS1157" s="35"/>
      <c r="CT1157" s="35"/>
      <c r="CU1157" s="35"/>
      <c r="CV1157" s="35"/>
      <c r="CW1157" s="35"/>
      <c r="CX1157" s="35"/>
      <c r="CY1157" s="35"/>
      <c r="CZ1157" s="35"/>
      <c r="DA1157" s="35"/>
      <c r="DB1157" s="35"/>
      <c r="DC1157" s="35"/>
      <c r="DD1157" s="35"/>
      <c r="DE1157" s="35"/>
      <c r="DF1157" s="35"/>
      <c r="DG1157" s="35"/>
      <c r="DH1157" s="35"/>
      <c r="DI1157" s="35"/>
      <c r="DJ1157" s="35"/>
      <c r="DK1157" s="35"/>
      <c r="DL1157" s="35"/>
      <c r="DM1157" s="35"/>
      <c r="DN1157" s="35"/>
      <c r="DO1157" s="35"/>
      <c r="DP1157" s="35"/>
      <c r="DQ1157" s="35"/>
      <c r="DR1157" s="35"/>
      <c r="DS1157" s="35"/>
      <c r="DT1157" s="35"/>
      <c r="DU1157" s="35"/>
      <c r="DV1157" s="35"/>
      <c r="DW1157" s="35"/>
      <c r="DX1157" s="35"/>
      <c r="DY1157" s="35"/>
      <c r="DZ1157" s="35"/>
      <c r="EA1157" s="35"/>
      <c r="EB1157" s="35"/>
      <c r="EC1157" s="35"/>
      <c r="ED1157" s="35"/>
      <c r="EE1157" s="35"/>
      <c r="EF1157" s="35"/>
      <c r="EG1157" s="35"/>
      <c r="EH1157" s="35"/>
      <c r="EI1157" s="35"/>
      <c r="EJ1157" s="35"/>
      <c r="EK1157" s="35"/>
      <c r="EL1157" s="35"/>
      <c r="ET1157" s="20" t="s">
        <v>1554</v>
      </c>
      <c r="EU1157" s="20" t="s">
        <v>1552</v>
      </c>
    </row>
    <row r="1158" spans="1:151" ht="12" hidden="1" customHeight="1">
      <c r="A1158" s="35"/>
      <c r="B1158" s="47"/>
      <c r="C1158" s="35"/>
      <c r="D1158" s="47"/>
      <c r="E1158" s="47"/>
      <c r="F1158" s="47"/>
      <c r="G1158" s="47"/>
      <c r="H1158" s="47"/>
      <c r="I1158" s="47"/>
      <c r="J1158" s="47"/>
      <c r="K1158" s="47"/>
      <c r="L1158" s="47"/>
      <c r="M1158" s="35"/>
      <c r="N1158" s="35"/>
      <c r="O1158" s="35"/>
      <c r="P1158" s="35"/>
      <c r="Q1158" s="35"/>
      <c r="R1158" s="35"/>
      <c r="S1158" s="35"/>
      <c r="T1158" s="35"/>
      <c r="U1158" s="35"/>
      <c r="V1158" s="35"/>
      <c r="W1158" s="35"/>
      <c r="X1158" s="35"/>
      <c r="Y1158" s="35"/>
      <c r="Z1158" s="35"/>
      <c r="AA1158" s="35"/>
      <c r="AB1158" s="35"/>
      <c r="AC1158" s="35"/>
      <c r="AD1158" s="35"/>
      <c r="AE1158" s="35"/>
      <c r="AF1158" s="35"/>
      <c r="AG1158" s="35"/>
      <c r="AH1158" s="35"/>
      <c r="AI1158" s="35"/>
      <c r="AJ1158" s="35"/>
      <c r="AK1158" s="35"/>
      <c r="AL1158" s="35"/>
      <c r="AM1158" s="35"/>
      <c r="AN1158" s="35"/>
      <c r="AO1158" s="35"/>
      <c r="AP1158" s="35"/>
      <c r="AQ1158" s="35"/>
      <c r="AR1158" s="35"/>
      <c r="AS1158" s="35"/>
      <c r="AT1158" s="35"/>
      <c r="AU1158" s="35"/>
      <c r="AV1158" s="35"/>
      <c r="AW1158" s="35"/>
      <c r="AX1158" s="35"/>
      <c r="AY1158" s="35"/>
      <c r="AZ1158" s="35"/>
      <c r="BA1158" s="35"/>
      <c r="BB1158" s="35"/>
      <c r="BC1158" s="35"/>
      <c r="BD1158" s="35"/>
      <c r="BE1158" s="35"/>
      <c r="BF1158" s="35"/>
      <c r="BG1158" s="35"/>
      <c r="BH1158" s="35"/>
      <c r="BI1158" s="133"/>
      <c r="BJ1158" s="133"/>
      <c r="BK1158" s="35"/>
      <c r="BL1158" s="266"/>
      <c r="BM1158" s="35"/>
      <c r="BN1158" s="35"/>
      <c r="BO1158" s="35"/>
      <c r="BP1158" s="35"/>
      <c r="BQ1158" s="35"/>
      <c r="BR1158" s="35"/>
      <c r="BS1158" s="35"/>
      <c r="BT1158" s="35"/>
      <c r="BU1158" s="35"/>
      <c r="BV1158" s="35"/>
      <c r="BW1158" s="35"/>
      <c r="BX1158" s="35"/>
      <c r="BY1158" s="35"/>
      <c r="BZ1158" s="287"/>
      <c r="CA1158" s="35"/>
      <c r="CB1158" s="35"/>
      <c r="CC1158" s="35"/>
      <c r="CD1158" s="35"/>
      <c r="CE1158" s="35"/>
      <c r="CF1158" s="35"/>
      <c r="CG1158" s="35"/>
      <c r="CH1158" s="35"/>
      <c r="CI1158" s="35"/>
      <c r="CJ1158" s="35"/>
      <c r="CK1158" s="35"/>
      <c r="CL1158" s="35"/>
      <c r="CM1158" s="35"/>
      <c r="CN1158" s="35"/>
      <c r="CO1158" s="35"/>
      <c r="CP1158" s="35"/>
      <c r="CQ1158" s="35"/>
      <c r="CR1158" s="35"/>
      <c r="CS1158" s="35"/>
      <c r="CT1158" s="35"/>
      <c r="CU1158" s="35"/>
      <c r="CV1158" s="35"/>
      <c r="CW1158" s="35"/>
      <c r="CX1158" s="35"/>
      <c r="CY1158" s="35"/>
      <c r="CZ1158" s="35"/>
      <c r="DA1158" s="35"/>
      <c r="DB1158" s="35"/>
      <c r="DC1158" s="35"/>
      <c r="DD1158" s="35"/>
      <c r="DE1158" s="35"/>
      <c r="DF1158" s="35"/>
      <c r="DG1158" s="35"/>
      <c r="DH1158" s="35"/>
      <c r="DI1158" s="35"/>
      <c r="DJ1158" s="35"/>
      <c r="DK1158" s="35"/>
      <c r="DL1158" s="35"/>
      <c r="DM1158" s="35"/>
      <c r="DN1158" s="35"/>
      <c r="DO1158" s="35"/>
      <c r="DP1158" s="35"/>
      <c r="DQ1158" s="35"/>
      <c r="DR1158" s="35"/>
      <c r="DS1158" s="35"/>
      <c r="DT1158" s="35"/>
      <c r="DU1158" s="35"/>
      <c r="DV1158" s="35"/>
      <c r="DW1158" s="35"/>
      <c r="DX1158" s="35"/>
      <c r="DY1158" s="35"/>
      <c r="DZ1158" s="35"/>
      <c r="EA1158" s="35"/>
      <c r="EB1158" s="35"/>
      <c r="EC1158" s="35"/>
      <c r="ED1158" s="35"/>
      <c r="EE1158" s="35"/>
      <c r="EF1158" s="35"/>
      <c r="EG1158" s="35"/>
      <c r="EH1158" s="35"/>
      <c r="EI1158" s="35"/>
      <c r="EJ1158" s="35"/>
      <c r="EK1158" s="35"/>
      <c r="EL1158" s="35"/>
      <c r="ET1158" s="20" t="s">
        <v>1555</v>
      </c>
      <c r="EU1158" s="20" t="s">
        <v>1553</v>
      </c>
    </row>
    <row r="1159" spans="1:151" ht="12" hidden="1" customHeight="1">
      <c r="A1159" s="35"/>
      <c r="B1159" s="47"/>
      <c r="C1159" s="35"/>
      <c r="D1159" s="47"/>
      <c r="E1159" s="47"/>
      <c r="F1159" s="47"/>
      <c r="G1159" s="47"/>
      <c r="H1159" s="47"/>
      <c r="I1159" s="47"/>
      <c r="J1159" s="47"/>
      <c r="K1159" s="47"/>
      <c r="L1159" s="47"/>
      <c r="M1159" s="35"/>
      <c r="N1159" s="35"/>
      <c r="O1159" s="35"/>
      <c r="P1159" s="35"/>
      <c r="Q1159" s="35"/>
      <c r="R1159" s="35"/>
      <c r="S1159" s="35"/>
      <c r="T1159" s="35"/>
      <c r="U1159" s="35"/>
      <c r="V1159" s="35"/>
      <c r="W1159" s="35"/>
      <c r="X1159" s="35"/>
      <c r="Y1159" s="35"/>
      <c r="Z1159" s="35"/>
      <c r="AA1159" s="35"/>
      <c r="AB1159" s="35"/>
      <c r="AC1159" s="35"/>
      <c r="AD1159" s="35"/>
      <c r="AE1159" s="35"/>
      <c r="AF1159" s="35"/>
      <c r="AG1159" s="35"/>
      <c r="AH1159" s="35"/>
      <c r="AI1159" s="35"/>
      <c r="AJ1159" s="35"/>
      <c r="AK1159" s="35"/>
      <c r="AL1159" s="35"/>
      <c r="AM1159" s="35"/>
      <c r="AN1159" s="35"/>
      <c r="AO1159" s="35"/>
      <c r="AP1159" s="35"/>
      <c r="AQ1159" s="35"/>
      <c r="AR1159" s="35"/>
      <c r="AS1159" s="35"/>
      <c r="AT1159" s="35"/>
      <c r="AU1159" s="35"/>
      <c r="AV1159" s="35"/>
      <c r="AW1159" s="35"/>
      <c r="AX1159" s="35"/>
      <c r="AY1159" s="35"/>
      <c r="AZ1159" s="35"/>
      <c r="BA1159" s="35"/>
      <c r="BB1159" s="35"/>
      <c r="BC1159" s="35"/>
      <c r="BD1159" s="35"/>
      <c r="BE1159" s="35"/>
      <c r="BF1159" s="35"/>
      <c r="BG1159" s="35"/>
      <c r="BH1159" s="35"/>
      <c r="BI1159" s="133"/>
      <c r="BJ1159" s="133"/>
      <c r="BK1159" s="35"/>
      <c r="BL1159" s="266"/>
      <c r="BM1159" s="35"/>
      <c r="BN1159" s="35"/>
      <c r="BO1159" s="35"/>
      <c r="BP1159" s="35"/>
      <c r="BQ1159" s="35"/>
      <c r="BR1159" s="35"/>
      <c r="BS1159" s="35"/>
      <c r="BT1159" s="35"/>
      <c r="BU1159" s="35"/>
      <c r="BV1159" s="35"/>
      <c r="BW1159" s="35"/>
      <c r="BX1159" s="35"/>
      <c r="BY1159" s="35"/>
      <c r="BZ1159" s="287"/>
      <c r="CA1159" s="35"/>
      <c r="CB1159" s="35"/>
      <c r="CC1159" s="35"/>
      <c r="CD1159" s="35"/>
      <c r="CE1159" s="35"/>
      <c r="CF1159" s="35"/>
      <c r="CG1159" s="35"/>
      <c r="CH1159" s="35"/>
      <c r="CI1159" s="35"/>
      <c r="CJ1159" s="35"/>
      <c r="CK1159" s="35"/>
      <c r="CL1159" s="35"/>
      <c r="CM1159" s="35"/>
      <c r="CN1159" s="35"/>
      <c r="CO1159" s="35"/>
      <c r="CP1159" s="35"/>
      <c r="CQ1159" s="35"/>
      <c r="CR1159" s="35"/>
      <c r="CS1159" s="35"/>
      <c r="CT1159" s="35"/>
      <c r="CU1159" s="35"/>
      <c r="CV1159" s="35"/>
      <c r="CW1159" s="35"/>
      <c r="CX1159" s="35"/>
      <c r="CY1159" s="35"/>
      <c r="CZ1159" s="35"/>
      <c r="DA1159" s="35"/>
      <c r="DB1159" s="35"/>
      <c r="DC1159" s="35"/>
      <c r="DD1159" s="35"/>
      <c r="DE1159" s="35"/>
      <c r="DF1159" s="35"/>
      <c r="DG1159" s="35"/>
      <c r="DH1159" s="35"/>
      <c r="DI1159" s="35"/>
      <c r="DJ1159" s="35"/>
      <c r="DK1159" s="35"/>
      <c r="DL1159" s="35"/>
      <c r="DM1159" s="35"/>
      <c r="DN1159" s="35"/>
      <c r="DO1159" s="35"/>
      <c r="DP1159" s="35"/>
      <c r="DQ1159" s="35"/>
      <c r="DR1159" s="35"/>
      <c r="DS1159" s="35"/>
      <c r="DT1159" s="35"/>
      <c r="DU1159" s="35"/>
      <c r="DV1159" s="35"/>
      <c r="DW1159" s="35"/>
      <c r="DX1159" s="35"/>
      <c r="DY1159" s="35"/>
      <c r="DZ1159" s="35"/>
      <c r="EA1159" s="35"/>
      <c r="EB1159" s="35"/>
      <c r="EC1159" s="35"/>
      <c r="ED1159" s="35"/>
      <c r="EE1159" s="35"/>
      <c r="EF1159" s="35"/>
      <c r="EG1159" s="35"/>
      <c r="EH1159" s="35"/>
      <c r="EI1159" s="35"/>
      <c r="EJ1159" s="35"/>
      <c r="EK1159" s="35"/>
      <c r="EL1159" s="35"/>
      <c r="ET1159" s="20" t="s">
        <v>1556</v>
      </c>
      <c r="EU1159" s="20" t="s">
        <v>1554</v>
      </c>
    </row>
    <row r="1160" spans="1:151" ht="12" hidden="1" customHeight="1">
      <c r="A1160" s="35"/>
      <c r="B1160" s="47"/>
      <c r="C1160" s="35"/>
      <c r="D1160" s="47"/>
      <c r="E1160" s="47"/>
      <c r="F1160" s="47"/>
      <c r="G1160" s="47"/>
      <c r="H1160" s="47"/>
      <c r="I1160" s="47"/>
      <c r="J1160" s="47"/>
      <c r="K1160" s="47"/>
      <c r="L1160" s="47"/>
      <c r="M1160" s="35"/>
      <c r="N1160" s="35"/>
      <c r="O1160" s="35"/>
      <c r="P1160" s="35"/>
      <c r="Q1160" s="35"/>
      <c r="R1160" s="35"/>
      <c r="S1160" s="35"/>
      <c r="T1160" s="35"/>
      <c r="U1160" s="35"/>
      <c r="V1160" s="35"/>
      <c r="W1160" s="35"/>
      <c r="X1160" s="35"/>
      <c r="Y1160" s="35"/>
      <c r="Z1160" s="35"/>
      <c r="AA1160" s="35"/>
      <c r="AB1160" s="35"/>
      <c r="AC1160" s="35"/>
      <c r="AD1160" s="35"/>
      <c r="AE1160" s="35"/>
      <c r="AF1160" s="35"/>
      <c r="AG1160" s="35"/>
      <c r="AH1160" s="35"/>
      <c r="AI1160" s="35"/>
      <c r="AJ1160" s="35"/>
      <c r="AK1160" s="35"/>
      <c r="AL1160" s="35"/>
      <c r="AM1160" s="35"/>
      <c r="AN1160" s="35"/>
      <c r="AO1160" s="35"/>
      <c r="AP1160" s="35"/>
      <c r="AQ1160" s="35"/>
      <c r="AR1160" s="35"/>
      <c r="AS1160" s="35"/>
      <c r="AT1160" s="35"/>
      <c r="AU1160" s="35"/>
      <c r="AV1160" s="35"/>
      <c r="AW1160" s="35"/>
      <c r="AX1160" s="35"/>
      <c r="AY1160" s="35"/>
      <c r="AZ1160" s="35"/>
      <c r="BA1160" s="35"/>
      <c r="BB1160" s="35"/>
      <c r="BC1160" s="35"/>
      <c r="BD1160" s="35"/>
      <c r="BE1160" s="35"/>
      <c r="BF1160" s="35"/>
      <c r="BG1160" s="35"/>
      <c r="BH1160" s="35"/>
      <c r="BI1160" s="133"/>
      <c r="BJ1160" s="133"/>
      <c r="BK1160" s="35"/>
      <c r="BL1160" s="266"/>
      <c r="BM1160" s="35"/>
      <c r="BN1160" s="35"/>
      <c r="BO1160" s="35"/>
      <c r="BP1160" s="35"/>
      <c r="BQ1160" s="35"/>
      <c r="BR1160" s="35"/>
      <c r="BS1160" s="35"/>
      <c r="BT1160" s="35"/>
      <c r="BU1160" s="35"/>
      <c r="BV1160" s="35"/>
      <c r="BW1160" s="35"/>
      <c r="BX1160" s="35"/>
      <c r="BY1160" s="35"/>
      <c r="BZ1160" s="287"/>
      <c r="CA1160" s="35"/>
      <c r="CB1160" s="35"/>
      <c r="CC1160" s="35"/>
      <c r="CD1160" s="35"/>
      <c r="CE1160" s="35"/>
      <c r="CF1160" s="35"/>
      <c r="CG1160" s="35"/>
      <c r="CH1160" s="35"/>
      <c r="CI1160" s="35"/>
      <c r="CJ1160" s="35"/>
      <c r="CK1160" s="35"/>
      <c r="CL1160" s="35"/>
      <c r="CM1160" s="35"/>
      <c r="CN1160" s="35"/>
      <c r="CO1160" s="35"/>
      <c r="CP1160" s="35"/>
      <c r="CQ1160" s="35"/>
      <c r="CR1160" s="35"/>
      <c r="CS1160" s="35"/>
      <c r="CT1160" s="35"/>
      <c r="CU1160" s="35"/>
      <c r="CV1160" s="35"/>
      <c r="CW1160" s="35"/>
      <c r="CX1160" s="35"/>
      <c r="CY1160" s="35"/>
      <c r="CZ1160" s="35"/>
      <c r="DA1160" s="35"/>
      <c r="DB1160" s="35"/>
      <c r="DC1160" s="35"/>
      <c r="DD1160" s="35"/>
      <c r="DE1160" s="35"/>
      <c r="DF1160" s="35"/>
      <c r="DG1160" s="35"/>
      <c r="DH1160" s="35"/>
      <c r="DI1160" s="35"/>
      <c r="DJ1160" s="35"/>
      <c r="DK1160" s="35"/>
      <c r="DL1160" s="35"/>
      <c r="DM1160" s="35"/>
      <c r="DN1160" s="35"/>
      <c r="DO1160" s="35"/>
      <c r="DP1160" s="35"/>
      <c r="DQ1160" s="35"/>
      <c r="DR1160" s="35"/>
      <c r="DS1160" s="35"/>
      <c r="DT1160" s="35"/>
      <c r="DU1160" s="35"/>
      <c r="DV1160" s="35"/>
      <c r="DW1160" s="35"/>
      <c r="DX1160" s="35"/>
      <c r="DY1160" s="35"/>
      <c r="DZ1160" s="35"/>
      <c r="EA1160" s="35"/>
      <c r="EB1160" s="35"/>
      <c r="EC1160" s="35"/>
      <c r="ED1160" s="35"/>
      <c r="EE1160" s="35"/>
      <c r="EF1160" s="35"/>
      <c r="EG1160" s="35"/>
      <c r="EH1160" s="35"/>
      <c r="EI1160" s="35"/>
      <c r="EJ1160" s="35"/>
      <c r="EK1160" s="35"/>
      <c r="EL1160" s="35"/>
      <c r="ET1160" s="20" t="s">
        <v>1557</v>
      </c>
      <c r="EU1160" s="20" t="s">
        <v>1555</v>
      </c>
    </row>
    <row r="1161" spans="1:151" ht="12" hidden="1" customHeight="1">
      <c r="A1161" s="35"/>
      <c r="B1161" s="47"/>
      <c r="C1161" s="35"/>
      <c r="D1161" s="47"/>
      <c r="E1161" s="47"/>
      <c r="F1161" s="47"/>
      <c r="G1161" s="47"/>
      <c r="H1161" s="47"/>
      <c r="I1161" s="47"/>
      <c r="J1161" s="47"/>
      <c r="K1161" s="47"/>
      <c r="L1161" s="47"/>
      <c r="M1161" s="35"/>
      <c r="N1161" s="35"/>
      <c r="O1161" s="35"/>
      <c r="P1161" s="35"/>
      <c r="Q1161" s="35"/>
      <c r="R1161" s="35"/>
      <c r="S1161" s="35"/>
      <c r="T1161" s="35"/>
      <c r="U1161" s="35"/>
      <c r="V1161" s="35"/>
      <c r="W1161" s="35"/>
      <c r="X1161" s="35"/>
      <c r="Y1161" s="35"/>
      <c r="Z1161" s="35"/>
      <c r="AA1161" s="35"/>
      <c r="AB1161" s="35"/>
      <c r="AC1161" s="35"/>
      <c r="AD1161" s="35"/>
      <c r="AE1161" s="35"/>
      <c r="AF1161" s="35"/>
      <c r="AG1161" s="35"/>
      <c r="AH1161" s="35"/>
      <c r="AI1161" s="35"/>
      <c r="AJ1161" s="35"/>
      <c r="AK1161" s="35"/>
      <c r="AL1161" s="35"/>
      <c r="AM1161" s="35"/>
      <c r="AN1161" s="35"/>
      <c r="AO1161" s="35"/>
      <c r="AP1161" s="35"/>
      <c r="AQ1161" s="35"/>
      <c r="AR1161" s="35"/>
      <c r="AS1161" s="35"/>
      <c r="AT1161" s="35"/>
      <c r="AU1161" s="35"/>
      <c r="AV1161" s="35"/>
      <c r="AW1161" s="35"/>
      <c r="AX1161" s="35"/>
      <c r="AY1161" s="35"/>
      <c r="AZ1161" s="35"/>
      <c r="BA1161" s="35"/>
      <c r="BB1161" s="35"/>
      <c r="BC1161" s="35"/>
      <c r="BD1161" s="35"/>
      <c r="BE1161" s="35"/>
      <c r="BF1161" s="35"/>
      <c r="BG1161" s="35"/>
      <c r="BH1161" s="35"/>
      <c r="BI1161" s="133"/>
      <c r="BJ1161" s="133"/>
      <c r="BK1161" s="35"/>
      <c r="BL1161" s="266"/>
      <c r="BM1161" s="35"/>
      <c r="BN1161" s="35"/>
      <c r="BO1161" s="35"/>
      <c r="BP1161" s="35"/>
      <c r="BQ1161" s="35"/>
      <c r="BR1161" s="35"/>
      <c r="BS1161" s="35"/>
      <c r="BT1161" s="35"/>
      <c r="BU1161" s="35"/>
      <c r="BV1161" s="35"/>
      <c r="BW1161" s="35"/>
      <c r="BX1161" s="35"/>
      <c r="BY1161" s="35"/>
      <c r="BZ1161" s="287"/>
      <c r="CA1161" s="35"/>
      <c r="CB1161" s="35"/>
      <c r="CC1161" s="35"/>
      <c r="CD1161" s="35"/>
      <c r="CE1161" s="35"/>
      <c r="CF1161" s="35"/>
      <c r="CG1161" s="35"/>
      <c r="CH1161" s="35"/>
      <c r="CI1161" s="35"/>
      <c r="CJ1161" s="35"/>
      <c r="CK1161" s="35"/>
      <c r="CL1161" s="35"/>
      <c r="CM1161" s="35"/>
      <c r="CN1161" s="35"/>
      <c r="CO1161" s="35"/>
      <c r="CP1161" s="35"/>
      <c r="CQ1161" s="35"/>
      <c r="CR1161" s="35"/>
      <c r="CS1161" s="35"/>
      <c r="CT1161" s="35"/>
      <c r="CU1161" s="35"/>
      <c r="CV1161" s="35"/>
      <c r="CW1161" s="35"/>
      <c r="CX1161" s="35"/>
      <c r="CY1161" s="35"/>
      <c r="CZ1161" s="35"/>
      <c r="DA1161" s="35"/>
      <c r="DB1161" s="35"/>
      <c r="DC1161" s="35"/>
      <c r="DD1161" s="35"/>
      <c r="DE1161" s="35"/>
      <c r="DF1161" s="35"/>
      <c r="DG1161" s="35"/>
      <c r="DH1161" s="35"/>
      <c r="DI1161" s="35"/>
      <c r="DJ1161" s="35"/>
      <c r="DK1161" s="35"/>
      <c r="DL1161" s="35"/>
      <c r="DM1161" s="35"/>
      <c r="DN1161" s="35"/>
      <c r="DO1161" s="35"/>
      <c r="DP1161" s="35"/>
      <c r="DQ1161" s="35"/>
      <c r="DR1161" s="35"/>
      <c r="DS1161" s="35"/>
      <c r="DT1161" s="35"/>
      <c r="DU1161" s="35"/>
      <c r="DV1161" s="35"/>
      <c r="DW1161" s="35"/>
      <c r="DX1161" s="35"/>
      <c r="DY1161" s="35"/>
      <c r="DZ1161" s="35"/>
      <c r="EA1161" s="35"/>
      <c r="EB1161" s="35"/>
      <c r="EC1161" s="35"/>
      <c r="ED1161" s="35"/>
      <c r="EE1161" s="35"/>
      <c r="EF1161" s="35"/>
      <c r="EG1161" s="35"/>
      <c r="EH1161" s="35"/>
      <c r="EI1161" s="35"/>
      <c r="EJ1161" s="35"/>
      <c r="EK1161" s="35"/>
      <c r="EL1161" s="35"/>
      <c r="ET1161" s="20" t="s">
        <v>1558</v>
      </c>
      <c r="EU1161" s="20" t="s">
        <v>1556</v>
      </c>
    </row>
    <row r="1162" spans="1:151" ht="12" hidden="1" customHeight="1">
      <c r="A1162" s="35"/>
      <c r="B1162" s="47"/>
      <c r="C1162" s="35"/>
      <c r="D1162" s="47"/>
      <c r="E1162" s="47"/>
      <c r="F1162" s="47"/>
      <c r="G1162" s="47"/>
      <c r="H1162" s="47"/>
      <c r="I1162" s="47"/>
      <c r="J1162" s="47"/>
      <c r="K1162" s="47"/>
      <c r="L1162" s="47"/>
      <c r="M1162" s="35"/>
      <c r="N1162" s="35"/>
      <c r="O1162" s="35"/>
      <c r="P1162" s="35"/>
      <c r="Q1162" s="35"/>
      <c r="R1162" s="35"/>
      <c r="S1162" s="35"/>
      <c r="T1162" s="35"/>
      <c r="U1162" s="35"/>
      <c r="V1162" s="35"/>
      <c r="W1162" s="35"/>
      <c r="X1162" s="35"/>
      <c r="Y1162" s="35"/>
      <c r="Z1162" s="35"/>
      <c r="AA1162" s="35"/>
      <c r="AB1162" s="35"/>
      <c r="AC1162" s="35"/>
      <c r="AD1162" s="35"/>
      <c r="AE1162" s="35"/>
      <c r="AF1162" s="35"/>
      <c r="AG1162" s="35"/>
      <c r="AH1162" s="35"/>
      <c r="AI1162" s="35"/>
      <c r="AJ1162" s="35"/>
      <c r="AK1162" s="35"/>
      <c r="AL1162" s="35"/>
      <c r="AM1162" s="35"/>
      <c r="AN1162" s="35"/>
      <c r="AO1162" s="35"/>
      <c r="AP1162" s="35"/>
      <c r="AQ1162" s="35"/>
      <c r="AR1162" s="35"/>
      <c r="AS1162" s="35"/>
      <c r="AT1162" s="35"/>
      <c r="AU1162" s="35"/>
      <c r="AV1162" s="35"/>
      <c r="AW1162" s="35"/>
      <c r="AX1162" s="35"/>
      <c r="AY1162" s="35"/>
      <c r="AZ1162" s="35"/>
      <c r="BA1162" s="35"/>
      <c r="BB1162" s="35"/>
      <c r="BC1162" s="35"/>
      <c r="BD1162" s="35"/>
      <c r="BE1162" s="35"/>
      <c r="BF1162" s="35"/>
      <c r="BG1162" s="35"/>
      <c r="BH1162" s="35"/>
      <c r="BI1162" s="133"/>
      <c r="BJ1162" s="133"/>
      <c r="BK1162" s="35"/>
      <c r="BL1162" s="266"/>
      <c r="BM1162" s="35"/>
      <c r="BN1162" s="35"/>
      <c r="BO1162" s="35"/>
      <c r="BP1162" s="35"/>
      <c r="BQ1162" s="35"/>
      <c r="BR1162" s="35"/>
      <c r="BS1162" s="35"/>
      <c r="BT1162" s="35"/>
      <c r="BU1162" s="35"/>
      <c r="BV1162" s="35"/>
      <c r="BW1162" s="35"/>
      <c r="BX1162" s="35"/>
      <c r="BY1162" s="35"/>
      <c r="BZ1162" s="287"/>
      <c r="CA1162" s="35"/>
      <c r="CB1162" s="35"/>
      <c r="CC1162" s="35"/>
      <c r="CD1162" s="35"/>
      <c r="CE1162" s="35"/>
      <c r="CF1162" s="35"/>
      <c r="CG1162" s="35"/>
      <c r="CH1162" s="35"/>
      <c r="CI1162" s="35"/>
      <c r="CJ1162" s="35"/>
      <c r="CK1162" s="35"/>
      <c r="CL1162" s="35"/>
      <c r="CM1162" s="35"/>
      <c r="CN1162" s="35"/>
      <c r="CO1162" s="35"/>
      <c r="CP1162" s="35"/>
      <c r="CQ1162" s="35"/>
      <c r="CR1162" s="35"/>
      <c r="CS1162" s="35"/>
      <c r="CT1162" s="35"/>
      <c r="CU1162" s="35"/>
      <c r="CV1162" s="35"/>
      <c r="CW1162" s="35"/>
      <c r="CX1162" s="35"/>
      <c r="CY1162" s="35"/>
      <c r="CZ1162" s="35"/>
      <c r="DA1162" s="35"/>
      <c r="DB1162" s="35"/>
      <c r="DC1162" s="35"/>
      <c r="DD1162" s="35"/>
      <c r="DE1162" s="35"/>
      <c r="DF1162" s="35"/>
      <c r="DG1162" s="35"/>
      <c r="DH1162" s="35"/>
      <c r="DI1162" s="35"/>
      <c r="DJ1162" s="35"/>
      <c r="DK1162" s="35"/>
      <c r="DL1162" s="35"/>
      <c r="DM1162" s="35"/>
      <c r="DN1162" s="35"/>
      <c r="DO1162" s="35"/>
      <c r="DP1162" s="35"/>
      <c r="DQ1162" s="35"/>
      <c r="DR1162" s="35"/>
      <c r="DS1162" s="35"/>
      <c r="DT1162" s="35"/>
      <c r="DU1162" s="35"/>
      <c r="DV1162" s="35"/>
      <c r="DW1162" s="35"/>
      <c r="DX1162" s="35"/>
      <c r="DY1162" s="35"/>
      <c r="DZ1162" s="35"/>
      <c r="EA1162" s="35"/>
      <c r="EB1162" s="35"/>
      <c r="EC1162" s="35"/>
      <c r="ED1162" s="35"/>
      <c r="EE1162" s="35"/>
      <c r="EF1162" s="35"/>
      <c r="EG1162" s="35"/>
      <c r="EH1162" s="35"/>
      <c r="EI1162" s="35"/>
      <c r="EJ1162" s="35"/>
      <c r="EK1162" s="35"/>
      <c r="EL1162" s="35"/>
      <c r="ET1162" s="20" t="s">
        <v>1559</v>
      </c>
      <c r="EU1162" s="20" t="s">
        <v>1557</v>
      </c>
    </row>
    <row r="1163" spans="1:151" ht="12" hidden="1" customHeight="1">
      <c r="A1163" s="35"/>
      <c r="B1163" s="47"/>
      <c r="C1163" s="35"/>
      <c r="D1163" s="47"/>
      <c r="E1163" s="47"/>
      <c r="F1163" s="47"/>
      <c r="G1163" s="47"/>
      <c r="H1163" s="47"/>
      <c r="I1163" s="47"/>
      <c r="J1163" s="47"/>
      <c r="K1163" s="47"/>
      <c r="L1163" s="47"/>
      <c r="M1163" s="35"/>
      <c r="N1163" s="35"/>
      <c r="O1163" s="35"/>
      <c r="P1163" s="35"/>
      <c r="Q1163" s="35"/>
      <c r="R1163" s="35"/>
      <c r="S1163" s="35"/>
      <c r="T1163" s="35"/>
      <c r="U1163" s="35"/>
      <c r="V1163" s="35"/>
      <c r="W1163" s="35"/>
      <c r="X1163" s="35"/>
      <c r="Y1163" s="35"/>
      <c r="Z1163" s="35"/>
      <c r="AA1163" s="35"/>
      <c r="AB1163" s="35"/>
      <c r="AC1163" s="35"/>
      <c r="AD1163" s="35"/>
      <c r="AE1163" s="35"/>
      <c r="AF1163" s="35"/>
      <c r="AG1163" s="35"/>
      <c r="AH1163" s="35"/>
      <c r="AI1163" s="35"/>
      <c r="AJ1163" s="35"/>
      <c r="AK1163" s="35"/>
      <c r="AL1163" s="35"/>
      <c r="AM1163" s="35"/>
      <c r="AN1163" s="35"/>
      <c r="AO1163" s="35"/>
      <c r="AP1163" s="35"/>
      <c r="AQ1163" s="35"/>
      <c r="AR1163" s="35"/>
      <c r="AS1163" s="35"/>
      <c r="AT1163" s="35"/>
      <c r="AU1163" s="35"/>
      <c r="AV1163" s="35"/>
      <c r="AW1163" s="35"/>
      <c r="AX1163" s="35"/>
      <c r="AY1163" s="35"/>
      <c r="AZ1163" s="35"/>
      <c r="BA1163" s="35"/>
      <c r="BB1163" s="35"/>
      <c r="BC1163" s="35"/>
      <c r="BD1163" s="35"/>
      <c r="BE1163" s="35"/>
      <c r="BF1163" s="35"/>
      <c r="BG1163" s="35"/>
      <c r="BH1163" s="35"/>
      <c r="BI1163" s="133"/>
      <c r="BJ1163" s="133"/>
      <c r="BK1163" s="35"/>
      <c r="BL1163" s="266"/>
      <c r="BM1163" s="35"/>
      <c r="BN1163" s="35"/>
      <c r="BO1163" s="35"/>
      <c r="BP1163" s="35"/>
      <c r="BQ1163" s="35"/>
      <c r="BR1163" s="35"/>
      <c r="BS1163" s="35"/>
      <c r="BT1163" s="35"/>
      <c r="BU1163" s="35"/>
      <c r="BV1163" s="35"/>
      <c r="BW1163" s="35"/>
      <c r="BX1163" s="35"/>
      <c r="BY1163" s="35"/>
      <c r="BZ1163" s="287"/>
      <c r="CA1163" s="35"/>
      <c r="CB1163" s="35"/>
      <c r="CC1163" s="35"/>
      <c r="CD1163" s="35"/>
      <c r="CE1163" s="35"/>
      <c r="CF1163" s="35"/>
      <c r="CG1163" s="35"/>
      <c r="CH1163" s="35"/>
      <c r="CI1163" s="35"/>
      <c r="CJ1163" s="35"/>
      <c r="CK1163" s="35"/>
      <c r="CL1163" s="35"/>
      <c r="CM1163" s="35"/>
      <c r="CN1163" s="35"/>
      <c r="CO1163" s="35"/>
      <c r="CP1163" s="35"/>
      <c r="CQ1163" s="35"/>
      <c r="CR1163" s="35"/>
      <c r="CS1163" s="35"/>
      <c r="CT1163" s="35"/>
      <c r="CU1163" s="35"/>
      <c r="CV1163" s="35"/>
      <c r="CW1163" s="35"/>
      <c r="CX1163" s="35"/>
      <c r="CY1163" s="35"/>
      <c r="CZ1163" s="35"/>
      <c r="DA1163" s="35"/>
      <c r="DB1163" s="35"/>
      <c r="DC1163" s="35"/>
      <c r="DD1163" s="35"/>
      <c r="DE1163" s="35"/>
      <c r="DF1163" s="35"/>
      <c r="DG1163" s="35"/>
      <c r="DH1163" s="35"/>
      <c r="DI1163" s="35"/>
      <c r="DJ1163" s="35"/>
      <c r="DK1163" s="35"/>
      <c r="DL1163" s="35"/>
      <c r="DM1163" s="35"/>
      <c r="DN1163" s="35"/>
      <c r="DO1163" s="35"/>
      <c r="DP1163" s="35"/>
      <c r="DQ1163" s="35"/>
      <c r="DR1163" s="35"/>
      <c r="DS1163" s="35"/>
      <c r="DT1163" s="35"/>
      <c r="DU1163" s="35"/>
      <c r="DV1163" s="35"/>
      <c r="DW1163" s="35"/>
      <c r="DX1163" s="35"/>
      <c r="DY1163" s="35"/>
      <c r="DZ1163" s="35"/>
      <c r="EA1163" s="35"/>
      <c r="EB1163" s="35"/>
      <c r="EC1163" s="35"/>
      <c r="ED1163" s="35"/>
      <c r="EE1163" s="35"/>
      <c r="EF1163" s="35"/>
      <c r="EG1163" s="35"/>
      <c r="EH1163" s="35"/>
      <c r="EI1163" s="35"/>
      <c r="EJ1163" s="35"/>
      <c r="EK1163" s="35"/>
      <c r="EL1163" s="35"/>
      <c r="ET1163" s="20" t="s">
        <v>1560</v>
      </c>
      <c r="EU1163" s="20" t="s">
        <v>1558</v>
      </c>
    </row>
    <row r="1164" spans="1:151" ht="12" hidden="1" customHeight="1">
      <c r="A1164" s="35"/>
      <c r="B1164" s="47"/>
      <c r="C1164" s="35"/>
      <c r="D1164" s="47"/>
      <c r="E1164" s="47"/>
      <c r="F1164" s="47"/>
      <c r="G1164" s="47"/>
      <c r="H1164" s="47"/>
      <c r="I1164" s="47"/>
      <c r="J1164" s="47"/>
      <c r="K1164" s="47"/>
      <c r="L1164" s="47"/>
      <c r="M1164" s="35"/>
      <c r="N1164" s="35"/>
      <c r="O1164" s="35"/>
      <c r="P1164" s="35"/>
      <c r="Q1164" s="35"/>
      <c r="R1164" s="35"/>
      <c r="S1164" s="35"/>
      <c r="T1164" s="35"/>
      <c r="U1164" s="35"/>
      <c r="V1164" s="35"/>
      <c r="W1164" s="35"/>
      <c r="X1164" s="35"/>
      <c r="Y1164" s="35"/>
      <c r="Z1164" s="35"/>
      <c r="AA1164" s="35"/>
      <c r="AB1164" s="35"/>
      <c r="AC1164" s="35"/>
      <c r="AD1164" s="35"/>
      <c r="AE1164" s="35"/>
      <c r="AF1164" s="35"/>
      <c r="AG1164" s="35"/>
      <c r="AH1164" s="35"/>
      <c r="AI1164" s="35"/>
      <c r="AJ1164" s="35"/>
      <c r="AK1164" s="35"/>
      <c r="AL1164" s="35"/>
      <c r="AM1164" s="35"/>
      <c r="AN1164" s="35"/>
      <c r="AO1164" s="35"/>
      <c r="AP1164" s="35"/>
      <c r="AQ1164" s="35"/>
      <c r="AR1164" s="35"/>
      <c r="AS1164" s="35"/>
      <c r="AT1164" s="35"/>
      <c r="AU1164" s="35"/>
      <c r="AV1164" s="35"/>
      <c r="AW1164" s="35"/>
      <c r="AX1164" s="35"/>
      <c r="AY1164" s="35"/>
      <c r="AZ1164" s="35"/>
      <c r="BA1164" s="35"/>
      <c r="BB1164" s="35"/>
      <c r="BC1164" s="35"/>
      <c r="BD1164" s="35"/>
      <c r="BE1164" s="35"/>
      <c r="BF1164" s="35"/>
      <c r="BG1164" s="35"/>
      <c r="BH1164" s="35"/>
      <c r="BI1164" s="133"/>
      <c r="BJ1164" s="133"/>
      <c r="BK1164" s="35"/>
      <c r="BL1164" s="266"/>
      <c r="BM1164" s="35"/>
      <c r="BN1164" s="35"/>
      <c r="BO1164" s="35"/>
      <c r="BP1164" s="35"/>
      <c r="BQ1164" s="35"/>
      <c r="BR1164" s="35"/>
      <c r="BS1164" s="35"/>
      <c r="BT1164" s="35"/>
      <c r="BU1164" s="35"/>
      <c r="BV1164" s="35"/>
      <c r="BW1164" s="35"/>
      <c r="BX1164" s="35"/>
      <c r="BY1164" s="35"/>
      <c r="BZ1164" s="287"/>
      <c r="CA1164" s="35"/>
      <c r="CB1164" s="35"/>
      <c r="CC1164" s="35"/>
      <c r="CD1164" s="35"/>
      <c r="CE1164" s="35"/>
      <c r="CF1164" s="35"/>
      <c r="CG1164" s="35"/>
      <c r="CH1164" s="35"/>
      <c r="CI1164" s="35"/>
      <c r="CJ1164" s="35"/>
      <c r="CK1164" s="35"/>
      <c r="CL1164" s="35"/>
      <c r="CM1164" s="35"/>
      <c r="CN1164" s="35"/>
      <c r="CO1164" s="35"/>
      <c r="CP1164" s="35"/>
      <c r="CQ1164" s="35"/>
      <c r="CR1164" s="35"/>
      <c r="CS1164" s="35"/>
      <c r="CT1164" s="35"/>
      <c r="CU1164" s="35"/>
      <c r="CV1164" s="35"/>
      <c r="CW1164" s="35"/>
      <c r="CX1164" s="35"/>
      <c r="CY1164" s="35"/>
      <c r="CZ1164" s="35"/>
      <c r="DA1164" s="35"/>
      <c r="DB1164" s="35"/>
      <c r="DC1164" s="35"/>
      <c r="DD1164" s="35"/>
      <c r="DE1164" s="35"/>
      <c r="DF1164" s="35"/>
      <c r="DG1164" s="35"/>
      <c r="DH1164" s="35"/>
      <c r="DI1164" s="35"/>
      <c r="DJ1164" s="35"/>
      <c r="DK1164" s="35"/>
      <c r="DL1164" s="35"/>
      <c r="DM1164" s="35"/>
      <c r="DN1164" s="35"/>
      <c r="DO1164" s="35"/>
      <c r="DP1164" s="35"/>
      <c r="DQ1164" s="35"/>
      <c r="DR1164" s="35"/>
      <c r="DS1164" s="35"/>
      <c r="DT1164" s="35"/>
      <c r="DU1164" s="35"/>
      <c r="DV1164" s="35"/>
      <c r="DW1164" s="35"/>
      <c r="DX1164" s="35"/>
      <c r="DY1164" s="35"/>
      <c r="DZ1164" s="35"/>
      <c r="EA1164" s="35"/>
      <c r="EB1164" s="35"/>
      <c r="EC1164" s="35"/>
      <c r="ED1164" s="35"/>
      <c r="EE1164" s="35"/>
      <c r="EF1164" s="35"/>
      <c r="EG1164" s="35"/>
      <c r="EH1164" s="35"/>
      <c r="EI1164" s="35"/>
      <c r="EJ1164" s="35"/>
      <c r="EK1164" s="35"/>
      <c r="EL1164" s="35"/>
      <c r="ET1164" s="20" t="s">
        <v>1561</v>
      </c>
      <c r="EU1164" s="20" t="s">
        <v>1559</v>
      </c>
    </row>
    <row r="1165" spans="1:151" ht="12" hidden="1" customHeight="1">
      <c r="A1165" s="35"/>
      <c r="B1165" s="47"/>
      <c r="C1165" s="35"/>
      <c r="D1165" s="47"/>
      <c r="E1165" s="47"/>
      <c r="F1165" s="47"/>
      <c r="G1165" s="47"/>
      <c r="H1165" s="47"/>
      <c r="I1165" s="47"/>
      <c r="J1165" s="47"/>
      <c r="K1165" s="47"/>
      <c r="L1165" s="47"/>
      <c r="M1165" s="35"/>
      <c r="N1165" s="35"/>
      <c r="O1165" s="35"/>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c r="BE1165" s="35"/>
      <c r="BF1165" s="35"/>
      <c r="BG1165" s="35"/>
      <c r="BH1165" s="35"/>
      <c r="BI1165" s="133"/>
      <c r="BJ1165" s="133"/>
      <c r="BK1165" s="35"/>
      <c r="BL1165" s="266"/>
      <c r="BM1165" s="35"/>
      <c r="BN1165" s="35"/>
      <c r="BO1165" s="35"/>
      <c r="BP1165" s="35"/>
      <c r="BQ1165" s="35"/>
      <c r="BR1165" s="35"/>
      <c r="BS1165" s="35"/>
      <c r="BT1165" s="35"/>
      <c r="BU1165" s="35"/>
      <c r="BV1165" s="35"/>
      <c r="BW1165" s="35"/>
      <c r="BX1165" s="35"/>
      <c r="BY1165" s="35"/>
      <c r="BZ1165" s="287"/>
      <c r="CA1165" s="35"/>
      <c r="CB1165" s="35"/>
      <c r="CC1165" s="35"/>
      <c r="CD1165" s="35"/>
      <c r="CE1165" s="35"/>
      <c r="CF1165" s="35"/>
      <c r="CG1165" s="35"/>
      <c r="CH1165" s="35"/>
      <c r="CI1165" s="35"/>
      <c r="CJ1165" s="35"/>
      <c r="CK1165" s="35"/>
      <c r="CL1165" s="35"/>
      <c r="CM1165" s="35"/>
      <c r="CN1165" s="35"/>
      <c r="CO1165" s="35"/>
      <c r="CP1165" s="35"/>
      <c r="CQ1165" s="35"/>
      <c r="CR1165" s="35"/>
      <c r="CS1165" s="35"/>
      <c r="CT1165" s="35"/>
      <c r="CU1165" s="35"/>
      <c r="CV1165" s="35"/>
      <c r="CW1165" s="35"/>
      <c r="CX1165" s="35"/>
      <c r="CY1165" s="35"/>
      <c r="CZ1165" s="35"/>
      <c r="DA1165" s="35"/>
      <c r="DB1165" s="35"/>
      <c r="DC1165" s="35"/>
      <c r="DD1165" s="35"/>
      <c r="DE1165" s="35"/>
      <c r="DF1165" s="35"/>
      <c r="DG1165" s="35"/>
      <c r="DH1165" s="35"/>
      <c r="DI1165" s="35"/>
      <c r="DJ1165" s="35"/>
      <c r="DK1165" s="35"/>
      <c r="DL1165" s="35"/>
      <c r="DM1165" s="35"/>
      <c r="DN1165" s="35"/>
      <c r="DO1165" s="35"/>
      <c r="DP1165" s="35"/>
      <c r="DQ1165" s="35"/>
      <c r="DR1165" s="35"/>
      <c r="DS1165" s="35"/>
      <c r="DT1165" s="35"/>
      <c r="DU1165" s="35"/>
      <c r="DV1165" s="35"/>
      <c r="DW1165" s="35"/>
      <c r="DX1165" s="35"/>
      <c r="DY1165" s="35"/>
      <c r="DZ1165" s="35"/>
      <c r="EA1165" s="35"/>
      <c r="EB1165" s="35"/>
      <c r="EC1165" s="35"/>
      <c r="ED1165" s="35"/>
      <c r="EE1165" s="35"/>
      <c r="EF1165" s="35"/>
      <c r="EG1165" s="35"/>
      <c r="EH1165" s="35"/>
      <c r="EI1165" s="35"/>
      <c r="EJ1165" s="35"/>
      <c r="EK1165" s="35"/>
      <c r="EL1165" s="35"/>
      <c r="ET1165" s="20" t="s">
        <v>1562</v>
      </c>
      <c r="EU1165" s="20" t="s">
        <v>1560</v>
      </c>
    </row>
    <row r="1166" spans="1:151" ht="12" hidden="1" customHeight="1">
      <c r="A1166" s="35"/>
      <c r="B1166" s="47"/>
      <c r="C1166" s="35"/>
      <c r="D1166" s="47"/>
      <c r="E1166" s="47"/>
      <c r="F1166" s="47"/>
      <c r="G1166" s="47"/>
      <c r="H1166" s="47"/>
      <c r="I1166" s="47"/>
      <c r="J1166" s="47"/>
      <c r="K1166" s="47"/>
      <c r="L1166" s="47"/>
      <c r="M1166" s="35"/>
      <c r="N1166" s="35"/>
      <c r="O1166" s="35"/>
      <c r="P1166" s="35"/>
      <c r="Q1166" s="35"/>
      <c r="R1166" s="35"/>
      <c r="S1166" s="35"/>
      <c r="T1166" s="35"/>
      <c r="U1166" s="35"/>
      <c r="V1166" s="35"/>
      <c r="W1166" s="35"/>
      <c r="X1166" s="35"/>
      <c r="Y1166" s="35"/>
      <c r="Z1166" s="35"/>
      <c r="AA1166" s="35"/>
      <c r="AB1166" s="35"/>
      <c r="AC1166" s="35"/>
      <c r="AD1166" s="35"/>
      <c r="AE1166" s="35"/>
      <c r="AF1166" s="35"/>
      <c r="AG1166" s="35"/>
      <c r="AH1166" s="35"/>
      <c r="AI1166" s="35"/>
      <c r="AJ1166" s="35"/>
      <c r="AK1166" s="35"/>
      <c r="AL1166" s="35"/>
      <c r="AM1166" s="35"/>
      <c r="AN1166" s="35"/>
      <c r="AO1166" s="35"/>
      <c r="AP1166" s="35"/>
      <c r="AQ1166" s="35"/>
      <c r="AR1166" s="35"/>
      <c r="AS1166" s="35"/>
      <c r="AT1166" s="35"/>
      <c r="AU1166" s="35"/>
      <c r="AV1166" s="35"/>
      <c r="AW1166" s="35"/>
      <c r="AX1166" s="35"/>
      <c r="AY1166" s="35"/>
      <c r="AZ1166" s="35"/>
      <c r="BA1166" s="35"/>
      <c r="BB1166" s="35"/>
      <c r="BC1166" s="35"/>
      <c r="BD1166" s="35"/>
      <c r="BE1166" s="35"/>
      <c r="BF1166" s="35"/>
      <c r="BG1166" s="35"/>
      <c r="BH1166" s="35"/>
      <c r="BI1166" s="133"/>
      <c r="BJ1166" s="133"/>
      <c r="BK1166" s="35"/>
      <c r="BL1166" s="266"/>
      <c r="BM1166" s="35"/>
      <c r="BN1166" s="35"/>
      <c r="BO1166" s="35"/>
      <c r="BP1166" s="35"/>
      <c r="BQ1166" s="35"/>
      <c r="BR1166" s="35"/>
      <c r="BS1166" s="35"/>
      <c r="BT1166" s="35"/>
      <c r="BU1166" s="35"/>
      <c r="BV1166" s="35"/>
      <c r="BW1166" s="35"/>
      <c r="BX1166" s="35"/>
      <c r="BY1166" s="35"/>
      <c r="BZ1166" s="287"/>
      <c r="CA1166" s="35"/>
      <c r="CB1166" s="35"/>
      <c r="CC1166" s="35"/>
      <c r="CD1166" s="35"/>
      <c r="CE1166" s="35"/>
      <c r="CF1166" s="35"/>
      <c r="CG1166" s="35"/>
      <c r="CH1166" s="35"/>
      <c r="CI1166" s="35"/>
      <c r="CJ1166" s="35"/>
      <c r="CK1166" s="35"/>
      <c r="CL1166" s="35"/>
      <c r="CM1166" s="35"/>
      <c r="CN1166" s="35"/>
      <c r="CO1166" s="35"/>
      <c r="CP1166" s="35"/>
      <c r="CQ1166" s="35"/>
      <c r="CR1166" s="35"/>
      <c r="CS1166" s="35"/>
      <c r="CT1166" s="35"/>
      <c r="CU1166" s="35"/>
      <c r="CV1166" s="35"/>
      <c r="CW1166" s="35"/>
      <c r="CX1166" s="35"/>
      <c r="CY1166" s="35"/>
      <c r="CZ1166" s="35"/>
      <c r="DA1166" s="35"/>
      <c r="DB1166" s="35"/>
      <c r="DC1166" s="35"/>
      <c r="DD1166" s="35"/>
      <c r="DE1166" s="35"/>
      <c r="DF1166" s="35"/>
      <c r="DG1166" s="35"/>
      <c r="DH1166" s="35"/>
      <c r="DI1166" s="35"/>
      <c r="DJ1166" s="35"/>
      <c r="DK1166" s="35"/>
      <c r="DL1166" s="35"/>
      <c r="DM1166" s="35"/>
      <c r="DN1166" s="35"/>
      <c r="DO1166" s="35"/>
      <c r="DP1166" s="35"/>
      <c r="DQ1166" s="35"/>
      <c r="DR1166" s="35"/>
      <c r="DS1166" s="35"/>
      <c r="DT1166" s="35"/>
      <c r="DU1166" s="35"/>
      <c r="DV1166" s="35"/>
      <c r="DW1166" s="35"/>
      <c r="DX1166" s="35"/>
      <c r="DY1166" s="35"/>
      <c r="DZ1166" s="35"/>
      <c r="EA1166" s="35"/>
      <c r="EB1166" s="35"/>
      <c r="EC1166" s="35"/>
      <c r="ED1166" s="35"/>
      <c r="EE1166" s="35"/>
      <c r="EF1166" s="35"/>
      <c r="EG1166" s="35"/>
      <c r="EH1166" s="35"/>
      <c r="EI1166" s="35"/>
      <c r="EJ1166" s="35"/>
      <c r="EK1166" s="35"/>
      <c r="EL1166" s="35"/>
      <c r="ET1166" s="20" t="s">
        <v>1563</v>
      </c>
      <c r="EU1166" s="20" t="s">
        <v>1561</v>
      </c>
    </row>
    <row r="1167" spans="1:151" ht="12" hidden="1" customHeight="1">
      <c r="A1167" s="35"/>
      <c r="B1167" s="47"/>
      <c r="C1167" s="35"/>
      <c r="D1167" s="47"/>
      <c r="E1167" s="47"/>
      <c r="F1167" s="47"/>
      <c r="G1167" s="47"/>
      <c r="H1167" s="47"/>
      <c r="I1167" s="47"/>
      <c r="J1167" s="47"/>
      <c r="K1167" s="47"/>
      <c r="L1167" s="47"/>
      <c r="M1167" s="35"/>
      <c r="N1167" s="35"/>
      <c r="O1167" s="35"/>
      <c r="P1167" s="35"/>
      <c r="Q1167" s="35"/>
      <c r="R1167" s="35"/>
      <c r="S1167" s="35"/>
      <c r="T1167" s="35"/>
      <c r="U1167" s="35"/>
      <c r="V1167" s="35"/>
      <c r="W1167" s="35"/>
      <c r="X1167" s="35"/>
      <c r="Y1167" s="35"/>
      <c r="Z1167" s="35"/>
      <c r="AA1167" s="35"/>
      <c r="AB1167" s="35"/>
      <c r="AC1167" s="35"/>
      <c r="AD1167" s="35"/>
      <c r="AE1167" s="35"/>
      <c r="AF1167" s="35"/>
      <c r="AG1167" s="35"/>
      <c r="AH1167" s="35"/>
      <c r="AI1167" s="35"/>
      <c r="AJ1167" s="35"/>
      <c r="AK1167" s="35"/>
      <c r="AL1167" s="35"/>
      <c r="AM1167" s="35"/>
      <c r="AN1167" s="35"/>
      <c r="AO1167" s="35"/>
      <c r="AP1167" s="35"/>
      <c r="AQ1167" s="35"/>
      <c r="AR1167" s="35"/>
      <c r="AS1167" s="35"/>
      <c r="AT1167" s="35"/>
      <c r="AU1167" s="35"/>
      <c r="AV1167" s="35"/>
      <c r="AW1167" s="35"/>
      <c r="AX1167" s="35"/>
      <c r="AY1167" s="35"/>
      <c r="AZ1167" s="35"/>
      <c r="BA1167" s="35"/>
      <c r="BB1167" s="35"/>
      <c r="BC1167" s="35"/>
      <c r="BD1167" s="35"/>
      <c r="BE1167" s="35"/>
      <c r="BF1167" s="35"/>
      <c r="BG1167" s="35"/>
      <c r="BH1167" s="35"/>
      <c r="BI1167" s="133"/>
      <c r="BJ1167" s="133"/>
      <c r="BK1167" s="35"/>
      <c r="BL1167" s="266"/>
      <c r="BM1167" s="35"/>
      <c r="BN1167" s="35"/>
      <c r="BO1167" s="35"/>
      <c r="BP1167" s="35"/>
      <c r="BQ1167" s="35"/>
      <c r="BR1167" s="35"/>
      <c r="BS1167" s="35"/>
      <c r="BT1167" s="35"/>
      <c r="BU1167" s="35"/>
      <c r="BV1167" s="35"/>
      <c r="BW1167" s="35"/>
      <c r="BX1167" s="35"/>
      <c r="BY1167" s="35"/>
      <c r="BZ1167" s="287"/>
      <c r="CA1167" s="35"/>
      <c r="CB1167" s="35"/>
      <c r="CC1167" s="35"/>
      <c r="CD1167" s="35"/>
      <c r="CE1167" s="35"/>
      <c r="CF1167" s="35"/>
      <c r="CG1167" s="35"/>
      <c r="CH1167" s="35"/>
      <c r="CI1167" s="35"/>
      <c r="CJ1167" s="35"/>
      <c r="CK1167" s="35"/>
      <c r="CL1167" s="35"/>
      <c r="CM1167" s="35"/>
      <c r="CN1167" s="35"/>
      <c r="CO1167" s="35"/>
      <c r="CP1167" s="35"/>
      <c r="CQ1167" s="35"/>
      <c r="CR1167" s="35"/>
      <c r="CS1167" s="35"/>
      <c r="CT1167" s="35"/>
      <c r="CU1167" s="35"/>
      <c r="CV1167" s="35"/>
      <c r="CW1167" s="35"/>
      <c r="CX1167" s="35"/>
      <c r="CY1167" s="35"/>
      <c r="CZ1167" s="35"/>
      <c r="DA1167" s="35"/>
      <c r="DB1167" s="35"/>
      <c r="DC1167" s="35"/>
      <c r="DD1167" s="35"/>
      <c r="DE1167" s="35"/>
      <c r="DF1167" s="35"/>
      <c r="DG1167" s="35"/>
      <c r="DH1167" s="35"/>
      <c r="DI1167" s="35"/>
      <c r="DJ1167" s="35"/>
      <c r="DK1167" s="35"/>
      <c r="DL1167" s="35"/>
      <c r="DM1167" s="35"/>
      <c r="DN1167" s="35"/>
      <c r="DO1167" s="35"/>
      <c r="DP1167" s="35"/>
      <c r="DQ1167" s="35"/>
      <c r="DR1167" s="35"/>
      <c r="DS1167" s="35"/>
      <c r="DT1167" s="35"/>
      <c r="DU1167" s="35"/>
      <c r="DV1167" s="35"/>
      <c r="DW1167" s="35"/>
      <c r="DX1167" s="35"/>
      <c r="DY1167" s="35"/>
      <c r="DZ1167" s="35"/>
      <c r="EA1167" s="35"/>
      <c r="EB1167" s="35"/>
      <c r="EC1167" s="35"/>
      <c r="ED1167" s="35"/>
      <c r="EE1167" s="35"/>
      <c r="EF1167" s="35"/>
      <c r="EG1167" s="35"/>
      <c r="EH1167" s="35"/>
      <c r="EI1167" s="35"/>
      <c r="EJ1167" s="35"/>
      <c r="EK1167" s="35"/>
      <c r="EL1167" s="35"/>
      <c r="ET1167" s="20" t="s">
        <v>1564</v>
      </c>
      <c r="EU1167" s="20" t="s">
        <v>1562</v>
      </c>
    </row>
    <row r="1168" spans="1:151" ht="12" hidden="1" customHeight="1">
      <c r="A1168" s="35"/>
      <c r="B1168" s="47"/>
      <c r="C1168" s="35"/>
      <c r="D1168" s="47"/>
      <c r="E1168" s="47"/>
      <c r="F1168" s="47"/>
      <c r="G1168" s="47"/>
      <c r="H1168" s="47"/>
      <c r="I1168" s="47"/>
      <c r="J1168" s="47"/>
      <c r="K1168" s="47"/>
      <c r="L1168" s="47"/>
      <c r="M1168" s="35"/>
      <c r="N1168" s="35"/>
      <c r="O1168" s="35"/>
      <c r="P1168" s="35"/>
      <c r="Q1168" s="35"/>
      <c r="R1168" s="35"/>
      <c r="S1168" s="35"/>
      <c r="T1168" s="35"/>
      <c r="U1168" s="35"/>
      <c r="V1168" s="35"/>
      <c r="W1168" s="35"/>
      <c r="X1168" s="35"/>
      <c r="Y1168" s="35"/>
      <c r="Z1168" s="35"/>
      <c r="AA1168" s="35"/>
      <c r="AB1168" s="35"/>
      <c r="AC1168" s="35"/>
      <c r="AD1168" s="35"/>
      <c r="AE1168" s="35"/>
      <c r="AF1168" s="35"/>
      <c r="AG1168" s="35"/>
      <c r="AH1168" s="35"/>
      <c r="AI1168" s="35"/>
      <c r="AJ1168" s="35"/>
      <c r="AK1168" s="35"/>
      <c r="AL1168" s="35"/>
      <c r="AM1168" s="35"/>
      <c r="AN1168" s="35"/>
      <c r="AO1168" s="35"/>
      <c r="AP1168" s="35"/>
      <c r="AQ1168" s="35"/>
      <c r="AR1168" s="35"/>
      <c r="AS1168" s="35"/>
      <c r="AT1168" s="35"/>
      <c r="AU1168" s="35"/>
      <c r="AV1168" s="35"/>
      <c r="AW1168" s="35"/>
      <c r="AX1168" s="35"/>
      <c r="AY1168" s="35"/>
      <c r="AZ1168" s="35"/>
      <c r="BA1168" s="35"/>
      <c r="BB1168" s="35"/>
      <c r="BC1168" s="35"/>
      <c r="BD1168" s="35"/>
      <c r="BE1168" s="35"/>
      <c r="BF1168" s="35"/>
      <c r="BG1168" s="35"/>
      <c r="BH1168" s="35"/>
      <c r="BI1168" s="133"/>
      <c r="BJ1168" s="133"/>
      <c r="BK1168" s="35"/>
      <c r="BL1168" s="266"/>
      <c r="BM1168" s="35"/>
      <c r="BN1168" s="35"/>
      <c r="BO1168" s="35"/>
      <c r="BP1168" s="35"/>
      <c r="BQ1168" s="35"/>
      <c r="BR1168" s="35"/>
      <c r="BS1168" s="35"/>
      <c r="BT1168" s="35"/>
      <c r="BU1168" s="35"/>
      <c r="BV1168" s="35"/>
      <c r="BW1168" s="35"/>
      <c r="BX1168" s="35"/>
      <c r="BY1168" s="35"/>
      <c r="BZ1168" s="287"/>
      <c r="CA1168" s="35"/>
      <c r="CB1168" s="35"/>
      <c r="CC1168" s="35"/>
      <c r="CD1168" s="35"/>
      <c r="CE1168" s="35"/>
      <c r="CF1168" s="35"/>
      <c r="CG1168" s="35"/>
      <c r="CH1168" s="35"/>
      <c r="CI1168" s="35"/>
      <c r="CJ1168" s="35"/>
      <c r="CK1168" s="35"/>
      <c r="CL1168" s="35"/>
      <c r="CM1168" s="35"/>
      <c r="CN1168" s="35"/>
      <c r="CO1168" s="35"/>
      <c r="CP1168" s="35"/>
      <c r="CQ1168" s="35"/>
      <c r="CR1168" s="35"/>
      <c r="CS1168" s="35"/>
      <c r="CT1168" s="35"/>
      <c r="CU1168" s="35"/>
      <c r="CV1168" s="35"/>
      <c r="CW1168" s="35"/>
      <c r="CX1168" s="35"/>
      <c r="CY1168" s="35"/>
      <c r="CZ1168" s="35"/>
      <c r="DA1168" s="35"/>
      <c r="DB1168" s="35"/>
      <c r="DC1168" s="35"/>
      <c r="DD1168" s="35"/>
      <c r="DE1168" s="35"/>
      <c r="DF1168" s="35"/>
      <c r="DG1168" s="35"/>
      <c r="DH1168" s="35"/>
      <c r="DI1168" s="35"/>
      <c r="DJ1168" s="35"/>
      <c r="DK1168" s="35"/>
      <c r="DL1168" s="35"/>
      <c r="DM1168" s="35"/>
      <c r="DN1168" s="35"/>
      <c r="DO1168" s="35"/>
      <c r="DP1168" s="35"/>
      <c r="DQ1168" s="35"/>
      <c r="DR1168" s="35"/>
      <c r="DS1168" s="35"/>
      <c r="DT1168" s="35"/>
      <c r="DU1168" s="35"/>
      <c r="DV1168" s="35"/>
      <c r="DW1168" s="35"/>
      <c r="DX1168" s="35"/>
      <c r="DY1168" s="35"/>
      <c r="DZ1168" s="35"/>
      <c r="EA1168" s="35"/>
      <c r="EB1168" s="35"/>
      <c r="EC1168" s="35"/>
      <c r="ED1168" s="35"/>
      <c r="EE1168" s="35"/>
      <c r="EF1168" s="35"/>
      <c r="EG1168" s="35"/>
      <c r="EH1168" s="35"/>
      <c r="EI1168" s="35"/>
      <c r="EJ1168" s="35"/>
      <c r="EK1168" s="35"/>
      <c r="EL1168" s="35"/>
      <c r="ET1168" s="20" t="s">
        <v>1565</v>
      </c>
      <c r="EU1168" s="20" t="s">
        <v>1563</v>
      </c>
    </row>
    <row r="1169" spans="1:151" ht="12" hidden="1" customHeight="1">
      <c r="A1169" s="35"/>
      <c r="B1169" s="47"/>
      <c r="C1169" s="35"/>
      <c r="D1169" s="47"/>
      <c r="E1169" s="47"/>
      <c r="F1169" s="47"/>
      <c r="G1169" s="47"/>
      <c r="H1169" s="47"/>
      <c r="I1169" s="47"/>
      <c r="J1169" s="47"/>
      <c r="K1169" s="47"/>
      <c r="L1169" s="47"/>
      <c r="M1169" s="35"/>
      <c r="N1169" s="35"/>
      <c r="O1169" s="35"/>
      <c r="P1169" s="35"/>
      <c r="Q1169" s="35"/>
      <c r="R1169" s="35"/>
      <c r="S1169" s="35"/>
      <c r="T1169" s="35"/>
      <c r="U1169" s="35"/>
      <c r="V1169" s="35"/>
      <c r="W1169" s="35"/>
      <c r="X1169" s="35"/>
      <c r="Y1169" s="35"/>
      <c r="Z1169" s="35"/>
      <c r="AA1169" s="35"/>
      <c r="AB1169" s="35"/>
      <c r="AC1169" s="35"/>
      <c r="AD1169" s="35"/>
      <c r="AE1169" s="35"/>
      <c r="AF1169" s="35"/>
      <c r="AG1169" s="35"/>
      <c r="AH1169" s="35"/>
      <c r="AI1169" s="35"/>
      <c r="AJ1169" s="35"/>
      <c r="AK1169" s="35"/>
      <c r="AL1169" s="35"/>
      <c r="AM1169" s="35"/>
      <c r="AN1169" s="35"/>
      <c r="AO1169" s="35"/>
      <c r="AP1169" s="35"/>
      <c r="AQ1169" s="35"/>
      <c r="AR1169" s="35"/>
      <c r="AS1169" s="35"/>
      <c r="AT1169" s="35"/>
      <c r="AU1169" s="35"/>
      <c r="AV1169" s="35"/>
      <c r="AW1169" s="35"/>
      <c r="AX1169" s="35"/>
      <c r="AY1169" s="35"/>
      <c r="AZ1169" s="35"/>
      <c r="BA1169" s="35"/>
      <c r="BB1169" s="35"/>
      <c r="BC1169" s="35"/>
      <c r="BD1169" s="35"/>
      <c r="BE1169" s="35"/>
      <c r="BF1169" s="35"/>
      <c r="BG1169" s="35"/>
      <c r="BH1169" s="35"/>
      <c r="BI1169" s="133"/>
      <c r="BJ1169" s="133"/>
      <c r="BK1169" s="35"/>
      <c r="BL1169" s="266"/>
      <c r="BM1169" s="35"/>
      <c r="BN1169" s="35"/>
      <c r="BO1169" s="35"/>
      <c r="BP1169" s="35"/>
      <c r="BQ1169" s="35"/>
      <c r="BR1169" s="35"/>
      <c r="BS1169" s="35"/>
      <c r="BT1169" s="35"/>
      <c r="BU1169" s="35"/>
      <c r="BV1169" s="35"/>
      <c r="BW1169" s="35"/>
      <c r="BX1169" s="35"/>
      <c r="BY1169" s="35"/>
      <c r="BZ1169" s="287"/>
      <c r="CA1169" s="35"/>
      <c r="CB1169" s="35"/>
      <c r="CC1169" s="35"/>
      <c r="CD1169" s="35"/>
      <c r="CE1169" s="35"/>
      <c r="CF1169" s="35"/>
      <c r="CG1169" s="35"/>
      <c r="CH1169" s="35"/>
      <c r="CI1169" s="35"/>
      <c r="CJ1169" s="35"/>
      <c r="CK1169" s="35"/>
      <c r="CL1169" s="35"/>
      <c r="CM1169" s="35"/>
      <c r="CN1169" s="35"/>
      <c r="CO1169" s="35"/>
      <c r="CP1169" s="35"/>
      <c r="CQ1169" s="35"/>
      <c r="CR1169" s="35"/>
      <c r="CS1169" s="35"/>
      <c r="CT1169" s="35"/>
      <c r="CU1169" s="35"/>
      <c r="CV1169" s="35"/>
      <c r="CW1169" s="35"/>
      <c r="CX1169" s="35"/>
      <c r="CY1169" s="35"/>
      <c r="CZ1169" s="35"/>
      <c r="DA1169" s="35"/>
      <c r="DB1169" s="35"/>
      <c r="DC1169" s="35"/>
      <c r="DD1169" s="35"/>
      <c r="DE1169" s="35"/>
      <c r="DF1169" s="35"/>
      <c r="DG1169" s="35"/>
      <c r="DH1169" s="35"/>
      <c r="DI1169" s="35"/>
      <c r="DJ1169" s="35"/>
      <c r="DK1169" s="35"/>
      <c r="DL1169" s="35"/>
      <c r="DM1169" s="35"/>
      <c r="DN1169" s="35"/>
      <c r="DO1169" s="35"/>
      <c r="DP1169" s="35"/>
      <c r="DQ1169" s="35"/>
      <c r="DR1169" s="35"/>
      <c r="DS1169" s="35"/>
      <c r="DT1169" s="35"/>
      <c r="DU1169" s="35"/>
      <c r="DV1169" s="35"/>
      <c r="DW1169" s="35"/>
      <c r="DX1169" s="35"/>
      <c r="DY1169" s="35"/>
      <c r="DZ1169" s="35"/>
      <c r="EA1169" s="35"/>
      <c r="EB1169" s="35"/>
      <c r="EC1169" s="35"/>
      <c r="ED1169" s="35"/>
      <c r="EE1169" s="35"/>
      <c r="EF1169" s="35"/>
      <c r="EG1169" s="35"/>
      <c r="EH1169" s="35"/>
      <c r="EI1169" s="35"/>
      <c r="EJ1169" s="35"/>
      <c r="EK1169" s="35"/>
      <c r="EL1169" s="35"/>
      <c r="ET1169" s="20" t="s">
        <v>1566</v>
      </c>
      <c r="EU1169" s="20" t="s">
        <v>1564</v>
      </c>
    </row>
    <row r="1170" spans="1:151" ht="12" hidden="1" customHeight="1">
      <c r="A1170" s="35"/>
      <c r="B1170" s="47"/>
      <c r="C1170" s="35"/>
      <c r="D1170" s="47"/>
      <c r="E1170" s="47"/>
      <c r="F1170" s="47"/>
      <c r="G1170" s="47"/>
      <c r="H1170" s="47"/>
      <c r="I1170" s="47"/>
      <c r="J1170" s="47"/>
      <c r="K1170" s="47"/>
      <c r="L1170" s="47"/>
      <c r="M1170" s="35"/>
      <c r="N1170" s="35"/>
      <c r="O1170" s="35"/>
      <c r="P1170" s="35"/>
      <c r="Q1170" s="35"/>
      <c r="R1170" s="35"/>
      <c r="S1170" s="35"/>
      <c r="T1170" s="35"/>
      <c r="U1170" s="35"/>
      <c r="V1170" s="35"/>
      <c r="W1170" s="35"/>
      <c r="X1170" s="35"/>
      <c r="Y1170" s="35"/>
      <c r="Z1170" s="35"/>
      <c r="AA1170" s="35"/>
      <c r="AB1170" s="35"/>
      <c r="AC1170" s="35"/>
      <c r="AD1170" s="35"/>
      <c r="AE1170" s="35"/>
      <c r="AF1170" s="35"/>
      <c r="AG1170" s="35"/>
      <c r="AH1170" s="35"/>
      <c r="AI1170" s="35"/>
      <c r="AJ1170" s="35"/>
      <c r="AK1170" s="35"/>
      <c r="AL1170" s="35"/>
      <c r="AM1170" s="35"/>
      <c r="AN1170" s="35"/>
      <c r="AO1170" s="35"/>
      <c r="AP1170" s="35"/>
      <c r="AQ1170" s="35"/>
      <c r="AR1170" s="35"/>
      <c r="AS1170" s="35"/>
      <c r="AT1170" s="35"/>
      <c r="AU1170" s="35"/>
      <c r="AV1170" s="35"/>
      <c r="AW1170" s="35"/>
      <c r="AX1170" s="35"/>
      <c r="AY1170" s="35"/>
      <c r="AZ1170" s="35"/>
      <c r="BA1170" s="35"/>
      <c r="BB1170" s="35"/>
      <c r="BC1170" s="35"/>
      <c r="BD1170" s="35"/>
      <c r="BE1170" s="35"/>
      <c r="BF1170" s="35"/>
      <c r="BG1170" s="35"/>
      <c r="BH1170" s="35"/>
      <c r="BI1170" s="133"/>
      <c r="BJ1170" s="133"/>
      <c r="BK1170" s="35"/>
      <c r="BL1170" s="266"/>
      <c r="BM1170" s="35"/>
      <c r="BN1170" s="35"/>
      <c r="BO1170" s="35"/>
      <c r="BP1170" s="35"/>
      <c r="BQ1170" s="35"/>
      <c r="BR1170" s="35"/>
      <c r="BS1170" s="35"/>
      <c r="BT1170" s="35"/>
      <c r="BU1170" s="35"/>
      <c r="BV1170" s="35"/>
      <c r="BW1170" s="35"/>
      <c r="BX1170" s="35"/>
      <c r="BY1170" s="35"/>
      <c r="BZ1170" s="287"/>
      <c r="CA1170" s="35"/>
      <c r="CB1170" s="35"/>
      <c r="CC1170" s="35"/>
      <c r="CD1170" s="35"/>
      <c r="CE1170" s="35"/>
      <c r="CF1170" s="35"/>
      <c r="CG1170" s="35"/>
      <c r="CH1170" s="35"/>
      <c r="CI1170" s="35"/>
      <c r="CJ1170" s="35"/>
      <c r="CK1170" s="35"/>
      <c r="CL1170" s="35"/>
      <c r="CM1170" s="35"/>
      <c r="CN1170" s="35"/>
      <c r="CO1170" s="35"/>
      <c r="CP1170" s="35"/>
      <c r="CQ1170" s="35"/>
      <c r="CR1170" s="35"/>
      <c r="CS1170" s="35"/>
      <c r="CT1170" s="35"/>
      <c r="CU1170" s="35"/>
      <c r="CV1170" s="35"/>
      <c r="CW1170" s="35"/>
      <c r="CX1170" s="35"/>
      <c r="CY1170" s="35"/>
      <c r="CZ1170" s="35"/>
      <c r="DA1170" s="35"/>
      <c r="DB1170" s="35"/>
      <c r="DC1170" s="35"/>
      <c r="DD1170" s="35"/>
      <c r="DE1170" s="35"/>
      <c r="DF1170" s="35"/>
      <c r="DG1170" s="35"/>
      <c r="DH1170" s="35"/>
      <c r="DI1170" s="35"/>
      <c r="DJ1170" s="35"/>
      <c r="DK1170" s="35"/>
      <c r="DL1170" s="35"/>
      <c r="DM1170" s="35"/>
      <c r="DN1170" s="35"/>
      <c r="DO1170" s="35"/>
      <c r="DP1170" s="35"/>
      <c r="DQ1170" s="35"/>
      <c r="DR1170" s="35"/>
      <c r="DS1170" s="35"/>
      <c r="DT1170" s="35"/>
      <c r="DU1170" s="35"/>
      <c r="DV1170" s="35"/>
      <c r="DW1170" s="35"/>
      <c r="DX1170" s="35"/>
      <c r="DY1170" s="35"/>
      <c r="DZ1170" s="35"/>
      <c r="EA1170" s="35"/>
      <c r="EB1170" s="35"/>
      <c r="EC1170" s="35"/>
      <c r="ED1170" s="35"/>
      <c r="EE1170" s="35"/>
      <c r="EF1170" s="35"/>
      <c r="EG1170" s="35"/>
      <c r="EH1170" s="35"/>
      <c r="EI1170" s="35"/>
      <c r="EJ1170" s="35"/>
      <c r="EK1170" s="35"/>
      <c r="EL1170" s="35"/>
      <c r="ET1170" s="20" t="s">
        <v>1567</v>
      </c>
      <c r="EU1170" s="20" t="s">
        <v>1565</v>
      </c>
    </row>
    <row r="1171" spans="1:151" ht="12" hidden="1" customHeight="1">
      <c r="A1171" s="35"/>
      <c r="B1171" s="47"/>
      <c r="C1171" s="35"/>
      <c r="D1171" s="47"/>
      <c r="E1171" s="47"/>
      <c r="F1171" s="47"/>
      <c r="G1171" s="47"/>
      <c r="H1171" s="47"/>
      <c r="I1171" s="47"/>
      <c r="J1171" s="47"/>
      <c r="K1171" s="47"/>
      <c r="L1171" s="47"/>
      <c r="M1171" s="35"/>
      <c r="N1171" s="35"/>
      <c r="O1171" s="35"/>
      <c r="P1171" s="35"/>
      <c r="Q1171" s="35"/>
      <c r="R1171" s="35"/>
      <c r="S1171" s="35"/>
      <c r="T1171" s="35"/>
      <c r="U1171" s="35"/>
      <c r="V1171" s="35"/>
      <c r="W1171" s="35"/>
      <c r="X1171" s="35"/>
      <c r="Y1171" s="35"/>
      <c r="Z1171" s="35"/>
      <c r="AA1171" s="35"/>
      <c r="AB1171" s="35"/>
      <c r="AC1171" s="35"/>
      <c r="AD1171" s="35"/>
      <c r="AE1171" s="35"/>
      <c r="AF1171" s="35"/>
      <c r="AG1171" s="35"/>
      <c r="AH1171" s="35"/>
      <c r="AI1171" s="35"/>
      <c r="AJ1171" s="35"/>
      <c r="AK1171" s="35"/>
      <c r="AL1171" s="35"/>
      <c r="AM1171" s="35"/>
      <c r="AN1171" s="35"/>
      <c r="AO1171" s="35"/>
      <c r="AP1171" s="35"/>
      <c r="AQ1171" s="35"/>
      <c r="AR1171" s="35"/>
      <c r="AS1171" s="35"/>
      <c r="AT1171" s="35"/>
      <c r="AU1171" s="35"/>
      <c r="AV1171" s="35"/>
      <c r="AW1171" s="35"/>
      <c r="AX1171" s="35"/>
      <c r="AY1171" s="35"/>
      <c r="AZ1171" s="35"/>
      <c r="BA1171" s="35"/>
      <c r="BB1171" s="35"/>
      <c r="BC1171" s="35"/>
      <c r="BD1171" s="35"/>
      <c r="BE1171" s="35"/>
      <c r="BF1171" s="35"/>
      <c r="BG1171" s="35"/>
      <c r="BH1171" s="35"/>
      <c r="BI1171" s="133"/>
      <c r="BJ1171" s="133"/>
      <c r="BK1171" s="35"/>
      <c r="BL1171" s="266"/>
      <c r="BM1171" s="35"/>
      <c r="BN1171" s="35"/>
      <c r="BO1171" s="35"/>
      <c r="BP1171" s="35"/>
      <c r="BQ1171" s="35"/>
      <c r="BR1171" s="35"/>
      <c r="BS1171" s="35"/>
      <c r="BT1171" s="35"/>
      <c r="BU1171" s="35"/>
      <c r="BV1171" s="35"/>
      <c r="BW1171" s="35"/>
      <c r="BX1171" s="35"/>
      <c r="BY1171" s="35"/>
      <c r="BZ1171" s="287"/>
      <c r="CA1171" s="35"/>
      <c r="CB1171" s="35"/>
      <c r="CC1171" s="35"/>
      <c r="CD1171" s="35"/>
      <c r="CE1171" s="35"/>
      <c r="CF1171" s="35"/>
      <c r="CG1171" s="35"/>
      <c r="CH1171" s="35"/>
      <c r="CI1171" s="35"/>
      <c r="CJ1171" s="35"/>
      <c r="CK1171" s="35"/>
      <c r="CL1171" s="35"/>
      <c r="CM1171" s="35"/>
      <c r="CN1171" s="35"/>
      <c r="CO1171" s="35"/>
      <c r="CP1171" s="35"/>
      <c r="CQ1171" s="35"/>
      <c r="CR1171" s="35"/>
      <c r="CS1171" s="35"/>
      <c r="CT1171" s="35"/>
      <c r="CU1171" s="35"/>
      <c r="CV1171" s="35"/>
      <c r="CW1171" s="35"/>
      <c r="CX1171" s="35"/>
      <c r="CY1171" s="35"/>
      <c r="CZ1171" s="35"/>
      <c r="DA1171" s="35"/>
      <c r="DB1171" s="35"/>
      <c r="DC1171" s="35"/>
      <c r="DD1171" s="35"/>
      <c r="DE1171" s="35"/>
      <c r="DF1171" s="35"/>
      <c r="DG1171" s="35"/>
      <c r="DH1171" s="35"/>
      <c r="DI1171" s="35"/>
      <c r="DJ1171" s="35"/>
      <c r="DK1171" s="35"/>
      <c r="DL1171" s="35"/>
      <c r="DM1171" s="35"/>
      <c r="DN1171" s="35"/>
      <c r="DO1171" s="35"/>
      <c r="DP1171" s="35"/>
      <c r="DQ1171" s="35"/>
      <c r="DR1171" s="35"/>
      <c r="DS1171" s="35"/>
      <c r="DT1171" s="35"/>
      <c r="DU1171" s="35"/>
      <c r="DV1171" s="35"/>
      <c r="DW1171" s="35"/>
      <c r="DX1171" s="35"/>
      <c r="DY1171" s="35"/>
      <c r="DZ1171" s="35"/>
      <c r="EA1171" s="35"/>
      <c r="EB1171" s="35"/>
      <c r="EC1171" s="35"/>
      <c r="ED1171" s="35"/>
      <c r="EE1171" s="35"/>
      <c r="EF1171" s="35"/>
      <c r="EG1171" s="35"/>
      <c r="EH1171" s="35"/>
      <c r="EI1171" s="35"/>
      <c r="EJ1171" s="35"/>
      <c r="EK1171" s="35"/>
      <c r="EL1171" s="35"/>
      <c r="ET1171" s="20" t="s">
        <v>1568</v>
      </c>
      <c r="EU1171" s="20" t="s">
        <v>1566</v>
      </c>
    </row>
    <row r="1172" spans="1:151" ht="12" hidden="1" customHeight="1">
      <c r="A1172" s="35"/>
      <c r="B1172" s="47"/>
      <c r="C1172" s="35"/>
      <c r="D1172" s="47"/>
      <c r="E1172" s="47"/>
      <c r="F1172" s="47"/>
      <c r="G1172" s="47"/>
      <c r="H1172" s="47"/>
      <c r="I1172" s="47"/>
      <c r="J1172" s="47"/>
      <c r="K1172" s="47"/>
      <c r="L1172" s="47"/>
      <c r="M1172" s="35"/>
      <c r="N1172" s="35"/>
      <c r="O1172" s="35"/>
      <c r="P1172" s="35"/>
      <c r="Q1172" s="35"/>
      <c r="R1172" s="35"/>
      <c r="S1172" s="35"/>
      <c r="T1172" s="35"/>
      <c r="U1172" s="35"/>
      <c r="V1172" s="35"/>
      <c r="W1172" s="35"/>
      <c r="X1172" s="35"/>
      <c r="Y1172" s="35"/>
      <c r="Z1172" s="35"/>
      <c r="AA1172" s="35"/>
      <c r="AB1172" s="35"/>
      <c r="AC1172" s="35"/>
      <c r="AD1172" s="35"/>
      <c r="AE1172" s="35"/>
      <c r="AF1172" s="35"/>
      <c r="AG1172" s="35"/>
      <c r="AH1172" s="35"/>
      <c r="AI1172" s="35"/>
      <c r="AJ1172" s="35"/>
      <c r="AK1172" s="35"/>
      <c r="AL1172" s="35"/>
      <c r="AM1172" s="35"/>
      <c r="AN1172" s="35"/>
      <c r="AO1172" s="35"/>
      <c r="AP1172" s="35"/>
      <c r="AQ1172" s="35"/>
      <c r="AR1172" s="35"/>
      <c r="AS1172" s="35"/>
      <c r="AT1172" s="35"/>
      <c r="AU1172" s="35"/>
      <c r="AV1172" s="35"/>
      <c r="AW1172" s="35"/>
      <c r="AX1172" s="35"/>
      <c r="AY1172" s="35"/>
      <c r="AZ1172" s="35"/>
      <c r="BA1172" s="35"/>
      <c r="BB1172" s="35"/>
      <c r="BC1172" s="35"/>
      <c r="BD1172" s="35"/>
      <c r="BE1172" s="35"/>
      <c r="BF1172" s="35"/>
      <c r="BG1172" s="35"/>
      <c r="BH1172" s="35"/>
      <c r="BI1172" s="133"/>
      <c r="BJ1172" s="133"/>
      <c r="BK1172" s="35"/>
      <c r="BL1172" s="266"/>
      <c r="BM1172" s="35"/>
      <c r="BN1172" s="35"/>
      <c r="BO1172" s="35"/>
      <c r="BP1172" s="35"/>
      <c r="BQ1172" s="35"/>
      <c r="BR1172" s="35"/>
      <c r="BS1172" s="35"/>
      <c r="BT1172" s="35"/>
      <c r="BU1172" s="35"/>
      <c r="BV1172" s="35"/>
      <c r="BW1172" s="35"/>
      <c r="BX1172" s="35"/>
      <c r="BY1172" s="35"/>
      <c r="BZ1172" s="287"/>
      <c r="CA1172" s="35"/>
      <c r="CB1172" s="35"/>
      <c r="CC1172" s="35"/>
      <c r="CD1172" s="35"/>
      <c r="CE1172" s="35"/>
      <c r="CF1172" s="35"/>
      <c r="CG1172" s="35"/>
      <c r="CH1172" s="35"/>
      <c r="CI1172" s="35"/>
      <c r="CJ1172" s="35"/>
      <c r="CK1172" s="35"/>
      <c r="CL1172" s="35"/>
      <c r="CM1172" s="35"/>
      <c r="CN1172" s="35"/>
      <c r="CO1172" s="35"/>
      <c r="CP1172" s="35"/>
      <c r="CQ1172" s="35"/>
      <c r="CR1172" s="35"/>
      <c r="CS1172" s="35"/>
      <c r="CT1172" s="35"/>
      <c r="CU1172" s="35"/>
      <c r="CV1172" s="35"/>
      <c r="CW1172" s="35"/>
      <c r="CX1172" s="35"/>
      <c r="CY1172" s="35"/>
      <c r="CZ1172" s="35"/>
      <c r="DA1172" s="35"/>
      <c r="DB1172" s="35"/>
      <c r="DC1172" s="35"/>
      <c r="DD1172" s="35"/>
      <c r="DE1172" s="35"/>
      <c r="DF1172" s="35"/>
      <c r="DG1172" s="35"/>
      <c r="DH1172" s="35"/>
      <c r="DI1172" s="35"/>
      <c r="DJ1172" s="35"/>
      <c r="DK1172" s="35"/>
      <c r="DL1172" s="35"/>
      <c r="DM1172" s="35"/>
      <c r="DN1172" s="35"/>
      <c r="DO1172" s="35"/>
      <c r="DP1172" s="35"/>
      <c r="DQ1172" s="35"/>
      <c r="DR1172" s="35"/>
      <c r="DS1172" s="35"/>
      <c r="DT1172" s="35"/>
      <c r="DU1172" s="35"/>
      <c r="DV1172" s="35"/>
      <c r="DW1172" s="35"/>
      <c r="DX1172" s="35"/>
      <c r="DY1172" s="35"/>
      <c r="DZ1172" s="35"/>
      <c r="EA1172" s="35"/>
      <c r="EB1172" s="35"/>
      <c r="EC1172" s="35"/>
      <c r="ED1172" s="35"/>
      <c r="EE1172" s="35"/>
      <c r="EF1172" s="35"/>
      <c r="EG1172" s="35"/>
      <c r="EH1172" s="35"/>
      <c r="EI1172" s="35"/>
      <c r="EJ1172" s="35"/>
      <c r="EK1172" s="35"/>
      <c r="EL1172" s="35"/>
      <c r="ET1172" s="20" t="s">
        <v>1569</v>
      </c>
      <c r="EU1172" s="20" t="s">
        <v>1567</v>
      </c>
    </row>
    <row r="1173" spans="1:151" ht="12" hidden="1" customHeight="1">
      <c r="A1173" s="35"/>
      <c r="B1173" s="47"/>
      <c r="C1173" s="35"/>
      <c r="D1173" s="47"/>
      <c r="E1173" s="47"/>
      <c r="F1173" s="47"/>
      <c r="G1173" s="47"/>
      <c r="H1173" s="47"/>
      <c r="I1173" s="47"/>
      <c r="J1173" s="47"/>
      <c r="K1173" s="47"/>
      <c r="L1173" s="47"/>
      <c r="M1173" s="35"/>
      <c r="N1173" s="35"/>
      <c r="O1173" s="35"/>
      <c r="P1173" s="35"/>
      <c r="Q1173" s="35"/>
      <c r="R1173" s="35"/>
      <c r="S1173" s="35"/>
      <c r="T1173" s="35"/>
      <c r="U1173" s="35"/>
      <c r="V1173" s="35"/>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5"/>
      <c r="AS1173" s="35"/>
      <c r="AT1173" s="35"/>
      <c r="AU1173" s="35"/>
      <c r="AV1173" s="35"/>
      <c r="AW1173" s="35"/>
      <c r="AX1173" s="35"/>
      <c r="AY1173" s="35"/>
      <c r="AZ1173" s="35"/>
      <c r="BA1173" s="35"/>
      <c r="BB1173" s="35"/>
      <c r="BC1173" s="35"/>
      <c r="BD1173" s="35"/>
      <c r="BE1173" s="35"/>
      <c r="BF1173" s="35"/>
      <c r="BG1173" s="35"/>
      <c r="BH1173" s="35"/>
      <c r="BI1173" s="133"/>
      <c r="BJ1173" s="133"/>
      <c r="BK1173" s="35"/>
      <c r="BL1173" s="266"/>
      <c r="BM1173" s="35"/>
      <c r="BN1173" s="35"/>
      <c r="BO1173" s="35"/>
      <c r="BP1173" s="35"/>
      <c r="BQ1173" s="35"/>
      <c r="BR1173" s="35"/>
      <c r="BS1173" s="35"/>
      <c r="BT1173" s="35"/>
      <c r="BU1173" s="35"/>
      <c r="BV1173" s="35"/>
      <c r="BW1173" s="35"/>
      <c r="BX1173" s="35"/>
      <c r="BY1173" s="35"/>
      <c r="BZ1173" s="287"/>
      <c r="CA1173" s="35"/>
      <c r="CB1173" s="35"/>
      <c r="CC1173" s="35"/>
      <c r="CD1173" s="35"/>
      <c r="CE1173" s="35"/>
      <c r="CF1173" s="35"/>
      <c r="CG1173" s="35"/>
      <c r="CH1173" s="35"/>
      <c r="CI1173" s="35"/>
      <c r="CJ1173" s="35"/>
      <c r="CK1173" s="35"/>
      <c r="CL1173" s="35"/>
      <c r="CM1173" s="35"/>
      <c r="CN1173" s="35"/>
      <c r="CO1173" s="35"/>
      <c r="CP1173" s="35"/>
      <c r="CQ1173" s="35"/>
      <c r="CR1173" s="35"/>
      <c r="CS1173" s="35"/>
      <c r="CT1173" s="35"/>
      <c r="CU1173" s="35"/>
      <c r="CV1173" s="35"/>
      <c r="CW1173" s="35"/>
      <c r="CX1173" s="35"/>
      <c r="CY1173" s="35"/>
      <c r="CZ1173" s="35"/>
      <c r="DA1173" s="35"/>
      <c r="DB1173" s="35"/>
      <c r="DC1173" s="35"/>
      <c r="DD1173" s="35"/>
      <c r="DE1173" s="35"/>
      <c r="DF1173" s="35"/>
      <c r="DG1173" s="35"/>
      <c r="DH1173" s="35"/>
      <c r="DI1173" s="35"/>
      <c r="DJ1173" s="35"/>
      <c r="DK1173" s="35"/>
      <c r="DL1173" s="35"/>
      <c r="DM1173" s="35"/>
      <c r="DN1173" s="35"/>
      <c r="DO1173" s="35"/>
      <c r="DP1173" s="35"/>
      <c r="DQ1173" s="35"/>
      <c r="DR1173" s="35"/>
      <c r="DS1173" s="35"/>
      <c r="DT1173" s="35"/>
      <c r="DU1173" s="35"/>
      <c r="DV1173" s="35"/>
      <c r="DW1173" s="35"/>
      <c r="DX1173" s="35"/>
      <c r="DY1173" s="35"/>
      <c r="DZ1173" s="35"/>
      <c r="EA1173" s="35"/>
      <c r="EB1173" s="35"/>
      <c r="EC1173" s="35"/>
      <c r="ED1173" s="35"/>
      <c r="EE1173" s="35"/>
      <c r="EF1173" s="35"/>
      <c r="EG1173" s="35"/>
      <c r="EH1173" s="35"/>
      <c r="EI1173" s="35"/>
      <c r="EJ1173" s="35"/>
      <c r="EK1173" s="35"/>
      <c r="EL1173" s="35"/>
      <c r="ET1173" s="20" t="s">
        <v>1570</v>
      </c>
      <c r="EU1173" s="20" t="s">
        <v>1568</v>
      </c>
    </row>
    <row r="1174" spans="1:151" ht="12" hidden="1" customHeight="1">
      <c r="A1174" s="35"/>
      <c r="B1174" s="47"/>
      <c r="C1174" s="35"/>
      <c r="D1174" s="47"/>
      <c r="E1174" s="47"/>
      <c r="F1174" s="47"/>
      <c r="G1174" s="47"/>
      <c r="H1174" s="47"/>
      <c r="I1174" s="47"/>
      <c r="J1174" s="47"/>
      <c r="K1174" s="47"/>
      <c r="L1174" s="47"/>
      <c r="M1174" s="35"/>
      <c r="N1174" s="35"/>
      <c r="O1174" s="35"/>
      <c r="P1174" s="35"/>
      <c r="Q1174" s="35"/>
      <c r="R1174" s="35"/>
      <c r="S1174" s="35"/>
      <c r="T1174" s="35"/>
      <c r="U1174" s="35"/>
      <c r="V1174" s="35"/>
      <c r="W1174" s="35"/>
      <c r="X1174" s="35"/>
      <c r="Y1174" s="35"/>
      <c r="Z1174" s="35"/>
      <c r="AA1174" s="35"/>
      <c r="AB1174" s="35"/>
      <c r="AC1174" s="35"/>
      <c r="AD1174" s="35"/>
      <c r="AE1174" s="35"/>
      <c r="AF1174" s="35"/>
      <c r="AG1174" s="35"/>
      <c r="AH1174" s="35"/>
      <c r="AI1174" s="35"/>
      <c r="AJ1174" s="35"/>
      <c r="AK1174" s="35"/>
      <c r="AL1174" s="35"/>
      <c r="AM1174" s="35"/>
      <c r="AN1174" s="35"/>
      <c r="AO1174" s="35"/>
      <c r="AP1174" s="35"/>
      <c r="AQ1174" s="35"/>
      <c r="AR1174" s="35"/>
      <c r="AS1174" s="35"/>
      <c r="AT1174" s="35"/>
      <c r="AU1174" s="35"/>
      <c r="AV1174" s="35"/>
      <c r="AW1174" s="35"/>
      <c r="AX1174" s="35"/>
      <c r="AY1174" s="35"/>
      <c r="AZ1174" s="35"/>
      <c r="BA1174" s="35"/>
      <c r="BB1174" s="35"/>
      <c r="BC1174" s="35"/>
      <c r="BD1174" s="35"/>
      <c r="BE1174" s="35"/>
      <c r="BF1174" s="35"/>
      <c r="BG1174" s="35"/>
      <c r="BH1174" s="35"/>
      <c r="BI1174" s="133"/>
      <c r="BJ1174" s="133"/>
      <c r="BK1174" s="35"/>
      <c r="BL1174" s="266"/>
      <c r="BM1174" s="35"/>
      <c r="BN1174" s="35"/>
      <c r="BO1174" s="35"/>
      <c r="BP1174" s="35"/>
      <c r="BQ1174" s="35"/>
      <c r="BR1174" s="35"/>
      <c r="BS1174" s="35"/>
      <c r="BT1174" s="35"/>
      <c r="BU1174" s="35"/>
      <c r="BV1174" s="35"/>
      <c r="BW1174" s="35"/>
      <c r="BX1174" s="35"/>
      <c r="BY1174" s="35"/>
      <c r="BZ1174" s="287"/>
      <c r="CA1174" s="35"/>
      <c r="CB1174" s="35"/>
      <c r="CC1174" s="35"/>
      <c r="CD1174" s="35"/>
      <c r="CE1174" s="35"/>
      <c r="CF1174" s="35"/>
      <c r="CG1174" s="35"/>
      <c r="CH1174" s="35"/>
      <c r="CI1174" s="35"/>
      <c r="CJ1174" s="35"/>
      <c r="CK1174" s="35"/>
      <c r="CL1174" s="35"/>
      <c r="CM1174" s="35"/>
      <c r="CN1174" s="35"/>
      <c r="CO1174" s="35"/>
      <c r="CP1174" s="35"/>
      <c r="CQ1174" s="35"/>
      <c r="CR1174" s="35"/>
      <c r="CS1174" s="35"/>
      <c r="CT1174" s="35"/>
      <c r="CU1174" s="35"/>
      <c r="CV1174" s="35"/>
      <c r="CW1174" s="35"/>
      <c r="CX1174" s="35"/>
      <c r="CY1174" s="35"/>
      <c r="CZ1174" s="35"/>
      <c r="DA1174" s="35"/>
      <c r="DB1174" s="35"/>
      <c r="DC1174" s="35"/>
      <c r="DD1174" s="35"/>
      <c r="DE1174" s="35"/>
      <c r="DF1174" s="35"/>
      <c r="DG1174" s="35"/>
      <c r="DH1174" s="35"/>
      <c r="DI1174" s="35"/>
      <c r="DJ1174" s="35"/>
      <c r="DK1174" s="35"/>
      <c r="DL1174" s="35"/>
      <c r="DM1174" s="35"/>
      <c r="DN1174" s="35"/>
      <c r="DO1174" s="35"/>
      <c r="DP1174" s="35"/>
      <c r="DQ1174" s="35"/>
      <c r="DR1174" s="35"/>
      <c r="DS1174" s="35"/>
      <c r="DT1174" s="35"/>
      <c r="DU1174" s="35"/>
      <c r="DV1174" s="35"/>
      <c r="DW1174" s="35"/>
      <c r="DX1174" s="35"/>
      <c r="DY1174" s="35"/>
      <c r="DZ1174" s="35"/>
      <c r="EA1174" s="35"/>
      <c r="EB1174" s="35"/>
      <c r="EC1174" s="35"/>
      <c r="ED1174" s="35"/>
      <c r="EE1174" s="35"/>
      <c r="EF1174" s="35"/>
      <c r="EG1174" s="35"/>
      <c r="EH1174" s="35"/>
      <c r="EI1174" s="35"/>
      <c r="EJ1174" s="35"/>
      <c r="EK1174" s="35"/>
      <c r="EL1174" s="35"/>
      <c r="ET1174" s="20" t="s">
        <v>1571</v>
      </c>
      <c r="EU1174" s="20" t="s">
        <v>1569</v>
      </c>
    </row>
    <row r="1175" spans="1:151" ht="12" hidden="1" customHeight="1">
      <c r="A1175" s="35"/>
      <c r="B1175" s="47"/>
      <c r="C1175" s="35"/>
      <c r="D1175" s="47"/>
      <c r="E1175" s="47"/>
      <c r="F1175" s="47"/>
      <c r="G1175" s="47"/>
      <c r="H1175" s="47"/>
      <c r="I1175" s="47"/>
      <c r="J1175" s="47"/>
      <c r="K1175" s="47"/>
      <c r="L1175" s="47"/>
      <c r="M1175" s="35"/>
      <c r="N1175" s="35"/>
      <c r="O1175" s="35"/>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133"/>
      <c r="BJ1175" s="133"/>
      <c r="BK1175" s="35"/>
      <c r="BL1175" s="266"/>
      <c r="BM1175" s="35"/>
      <c r="BN1175" s="35"/>
      <c r="BO1175" s="35"/>
      <c r="BP1175" s="35"/>
      <c r="BQ1175" s="35"/>
      <c r="BR1175" s="35"/>
      <c r="BS1175" s="35"/>
      <c r="BT1175" s="35"/>
      <c r="BU1175" s="35"/>
      <c r="BV1175" s="35"/>
      <c r="BW1175" s="35"/>
      <c r="BX1175" s="35"/>
      <c r="BY1175" s="35"/>
      <c r="BZ1175" s="287"/>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35"/>
      <c r="EE1175" s="35"/>
      <c r="EF1175" s="35"/>
      <c r="EG1175" s="35"/>
      <c r="EH1175" s="35"/>
      <c r="EI1175" s="35"/>
      <c r="EJ1175" s="35"/>
      <c r="EK1175" s="35"/>
      <c r="EL1175" s="35"/>
      <c r="ET1175" s="20" t="s">
        <v>1572</v>
      </c>
      <c r="EU1175" s="20" t="s">
        <v>1570</v>
      </c>
    </row>
    <row r="1176" spans="1:151" ht="12" hidden="1" customHeight="1">
      <c r="A1176" s="35"/>
      <c r="B1176" s="47"/>
      <c r="C1176" s="35"/>
      <c r="D1176" s="47"/>
      <c r="E1176" s="47"/>
      <c r="F1176" s="47"/>
      <c r="G1176" s="47"/>
      <c r="H1176" s="47"/>
      <c r="I1176" s="47"/>
      <c r="J1176" s="47"/>
      <c r="K1176" s="47"/>
      <c r="L1176" s="47"/>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c r="BE1176" s="35"/>
      <c r="BF1176" s="35"/>
      <c r="BG1176" s="35"/>
      <c r="BH1176" s="35"/>
      <c r="BI1176" s="133"/>
      <c r="BJ1176" s="133"/>
      <c r="BK1176" s="35"/>
      <c r="BL1176" s="266"/>
      <c r="BM1176" s="35"/>
      <c r="BN1176" s="35"/>
      <c r="BO1176" s="35"/>
      <c r="BP1176" s="35"/>
      <c r="BQ1176" s="35"/>
      <c r="BR1176" s="35"/>
      <c r="BS1176" s="35"/>
      <c r="BT1176" s="35"/>
      <c r="BU1176" s="35"/>
      <c r="BV1176" s="35"/>
      <c r="BW1176" s="35"/>
      <c r="BX1176" s="35"/>
      <c r="BY1176" s="35"/>
      <c r="BZ1176" s="287"/>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35"/>
      <c r="EE1176" s="35"/>
      <c r="EF1176" s="35"/>
      <c r="EG1176" s="35"/>
      <c r="EH1176" s="35"/>
      <c r="EI1176" s="35"/>
      <c r="EJ1176" s="35"/>
      <c r="EK1176" s="35"/>
      <c r="EL1176" s="35"/>
      <c r="ET1176" s="20" t="s">
        <v>1573</v>
      </c>
      <c r="EU1176" s="20" t="s">
        <v>1571</v>
      </c>
    </row>
    <row r="1177" spans="1:151" ht="12" hidden="1" customHeight="1">
      <c r="A1177" s="35"/>
      <c r="B1177" s="47"/>
      <c r="C1177" s="35"/>
      <c r="D1177" s="47"/>
      <c r="E1177" s="47"/>
      <c r="F1177" s="47"/>
      <c r="G1177" s="47"/>
      <c r="H1177" s="47"/>
      <c r="I1177" s="47"/>
      <c r="J1177" s="47"/>
      <c r="K1177" s="47"/>
      <c r="L1177" s="47"/>
      <c r="M1177" s="35"/>
      <c r="N1177" s="35"/>
      <c r="O1177" s="35"/>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133"/>
      <c r="BJ1177" s="133"/>
      <c r="BK1177" s="35"/>
      <c r="BL1177" s="266"/>
      <c r="BM1177" s="35"/>
      <c r="BN1177" s="35"/>
      <c r="BO1177" s="35"/>
      <c r="BP1177" s="35"/>
      <c r="BQ1177" s="35"/>
      <c r="BR1177" s="35"/>
      <c r="BS1177" s="35"/>
      <c r="BT1177" s="35"/>
      <c r="BU1177" s="35"/>
      <c r="BV1177" s="35"/>
      <c r="BW1177" s="35"/>
      <c r="BX1177" s="35"/>
      <c r="BY1177" s="35"/>
      <c r="BZ1177" s="287"/>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35"/>
      <c r="EE1177" s="35"/>
      <c r="EF1177" s="35"/>
      <c r="EG1177" s="35"/>
      <c r="EH1177" s="35"/>
      <c r="EI1177" s="35"/>
      <c r="EJ1177" s="35"/>
      <c r="EK1177" s="35"/>
      <c r="EL1177" s="35"/>
      <c r="ET1177" s="20" t="s">
        <v>1574</v>
      </c>
      <c r="EU1177" s="20" t="s">
        <v>1572</v>
      </c>
    </row>
    <row r="1178" spans="1:151" ht="12" hidden="1" customHeight="1">
      <c r="A1178" s="35"/>
      <c r="B1178" s="47"/>
      <c r="C1178" s="35"/>
      <c r="D1178" s="47"/>
      <c r="E1178" s="47"/>
      <c r="F1178" s="47"/>
      <c r="G1178" s="47"/>
      <c r="H1178" s="47"/>
      <c r="I1178" s="47"/>
      <c r="J1178" s="47"/>
      <c r="K1178" s="47"/>
      <c r="L1178" s="47"/>
      <c r="M1178" s="35"/>
      <c r="N1178" s="35"/>
      <c r="O1178" s="35"/>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c r="BE1178" s="35"/>
      <c r="BF1178" s="35"/>
      <c r="BG1178" s="35"/>
      <c r="BH1178" s="35"/>
      <c r="BI1178" s="133"/>
      <c r="BJ1178" s="133"/>
      <c r="BK1178" s="35"/>
      <c r="BL1178" s="266"/>
      <c r="BM1178" s="35"/>
      <c r="BN1178" s="35"/>
      <c r="BO1178" s="35"/>
      <c r="BP1178" s="35"/>
      <c r="BQ1178" s="35"/>
      <c r="BR1178" s="35"/>
      <c r="BS1178" s="35"/>
      <c r="BT1178" s="35"/>
      <c r="BU1178" s="35"/>
      <c r="BV1178" s="35"/>
      <c r="BW1178" s="35"/>
      <c r="BX1178" s="35"/>
      <c r="BY1178" s="35"/>
      <c r="BZ1178" s="287"/>
      <c r="CA1178" s="35"/>
      <c r="CB1178" s="35"/>
      <c r="CC1178" s="35"/>
      <c r="CD1178" s="35"/>
      <c r="CE1178" s="35"/>
      <c r="CF1178" s="35"/>
      <c r="CG1178" s="35"/>
      <c r="CH1178" s="35"/>
      <c r="CI1178" s="35"/>
      <c r="CJ1178" s="35"/>
      <c r="CK1178" s="35"/>
      <c r="CL1178" s="35"/>
      <c r="CM1178" s="35"/>
      <c r="CN1178" s="35"/>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35"/>
      <c r="EE1178" s="35"/>
      <c r="EF1178" s="35"/>
      <c r="EG1178" s="35"/>
      <c r="EH1178" s="35"/>
      <c r="EI1178" s="35"/>
      <c r="EJ1178" s="35"/>
      <c r="EK1178" s="35"/>
      <c r="EL1178" s="35"/>
      <c r="ET1178" s="20" t="s">
        <v>1575</v>
      </c>
      <c r="EU1178" s="20" t="s">
        <v>1573</v>
      </c>
    </row>
    <row r="1179" spans="1:151" ht="12" hidden="1" customHeight="1">
      <c r="A1179" s="35"/>
      <c r="B1179" s="47"/>
      <c r="C1179" s="35"/>
      <c r="D1179" s="47"/>
      <c r="E1179" s="47"/>
      <c r="F1179" s="47"/>
      <c r="G1179" s="47"/>
      <c r="H1179" s="47"/>
      <c r="I1179" s="47"/>
      <c r="J1179" s="47"/>
      <c r="K1179" s="47"/>
      <c r="L1179" s="47"/>
      <c r="M1179" s="35"/>
      <c r="N1179" s="35"/>
      <c r="O1179" s="35"/>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c r="BE1179" s="35"/>
      <c r="BF1179" s="35"/>
      <c r="BG1179" s="35"/>
      <c r="BH1179" s="35"/>
      <c r="BI1179" s="133"/>
      <c r="BJ1179" s="133"/>
      <c r="BK1179" s="35"/>
      <c r="BL1179" s="266"/>
      <c r="BM1179" s="35"/>
      <c r="BN1179" s="35"/>
      <c r="BO1179" s="35"/>
      <c r="BP1179" s="35"/>
      <c r="BQ1179" s="35"/>
      <c r="BR1179" s="35"/>
      <c r="BS1179" s="35"/>
      <c r="BT1179" s="35"/>
      <c r="BU1179" s="35"/>
      <c r="BV1179" s="35"/>
      <c r="BW1179" s="35"/>
      <c r="BX1179" s="35"/>
      <c r="BY1179" s="35"/>
      <c r="BZ1179" s="287"/>
      <c r="CA1179" s="35"/>
      <c r="CB1179" s="35"/>
      <c r="CC1179" s="35"/>
      <c r="CD1179" s="35"/>
      <c r="CE1179" s="35"/>
      <c r="CF1179" s="35"/>
      <c r="CG1179" s="35"/>
      <c r="CH1179" s="35"/>
      <c r="CI1179" s="35"/>
      <c r="CJ1179" s="35"/>
      <c r="CK1179" s="35"/>
      <c r="CL1179" s="35"/>
      <c r="CM1179" s="35"/>
      <c r="CN1179" s="35"/>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5"/>
      <c r="DT1179" s="35"/>
      <c r="DU1179" s="35"/>
      <c r="DV1179" s="35"/>
      <c r="DW1179" s="35"/>
      <c r="DX1179" s="35"/>
      <c r="DY1179" s="35"/>
      <c r="DZ1179" s="35"/>
      <c r="EA1179" s="35"/>
      <c r="EB1179" s="35"/>
      <c r="EC1179" s="35"/>
      <c r="ED1179" s="35"/>
      <c r="EE1179" s="35"/>
      <c r="EF1179" s="35"/>
      <c r="EG1179" s="35"/>
      <c r="EH1179" s="35"/>
      <c r="EI1179" s="35"/>
      <c r="EJ1179" s="35"/>
      <c r="EK1179" s="35"/>
      <c r="EL1179" s="35"/>
      <c r="ET1179" s="20" t="s">
        <v>1576</v>
      </c>
      <c r="EU1179" s="20" t="s">
        <v>1574</v>
      </c>
    </row>
    <row r="1180" spans="1:151" ht="12" hidden="1" customHeight="1">
      <c r="A1180" s="35"/>
      <c r="B1180" s="47"/>
      <c r="C1180" s="35"/>
      <c r="D1180" s="47"/>
      <c r="E1180" s="47"/>
      <c r="F1180" s="47"/>
      <c r="G1180" s="47"/>
      <c r="H1180" s="47"/>
      <c r="I1180" s="47"/>
      <c r="J1180" s="47"/>
      <c r="K1180" s="47"/>
      <c r="L1180" s="47"/>
      <c r="M1180" s="35"/>
      <c r="N1180" s="35"/>
      <c r="O1180" s="35"/>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c r="BE1180" s="35"/>
      <c r="BF1180" s="35"/>
      <c r="BG1180" s="35"/>
      <c r="BH1180" s="35"/>
      <c r="BI1180" s="133"/>
      <c r="BJ1180" s="133"/>
      <c r="BK1180" s="35"/>
      <c r="BL1180" s="266"/>
      <c r="BM1180" s="35"/>
      <c r="BN1180" s="35"/>
      <c r="BO1180" s="35"/>
      <c r="BP1180" s="35"/>
      <c r="BQ1180" s="35"/>
      <c r="BR1180" s="35"/>
      <c r="BS1180" s="35"/>
      <c r="BT1180" s="35"/>
      <c r="BU1180" s="35"/>
      <c r="BV1180" s="35"/>
      <c r="BW1180" s="35"/>
      <c r="BX1180" s="35"/>
      <c r="BY1180" s="35"/>
      <c r="BZ1180" s="287"/>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5"/>
      <c r="DT1180" s="35"/>
      <c r="DU1180" s="35"/>
      <c r="DV1180" s="35"/>
      <c r="DW1180" s="35"/>
      <c r="DX1180" s="35"/>
      <c r="DY1180" s="35"/>
      <c r="DZ1180" s="35"/>
      <c r="EA1180" s="35"/>
      <c r="EB1180" s="35"/>
      <c r="EC1180" s="35"/>
      <c r="ED1180" s="35"/>
      <c r="EE1180" s="35"/>
      <c r="EF1180" s="35"/>
      <c r="EG1180" s="35"/>
      <c r="EH1180" s="35"/>
      <c r="EI1180" s="35"/>
      <c r="EJ1180" s="35"/>
      <c r="EK1180" s="35"/>
      <c r="EL1180" s="35"/>
      <c r="ET1180" s="20" t="s">
        <v>1577</v>
      </c>
      <c r="EU1180" s="20" t="s">
        <v>1575</v>
      </c>
    </row>
    <row r="1181" spans="1:151" ht="12" hidden="1" customHeight="1">
      <c r="A1181" s="35"/>
      <c r="B1181" s="47"/>
      <c r="C1181" s="35"/>
      <c r="D1181" s="47"/>
      <c r="E1181" s="47"/>
      <c r="F1181" s="47"/>
      <c r="G1181" s="47"/>
      <c r="H1181" s="47"/>
      <c r="I1181" s="47"/>
      <c r="J1181" s="47"/>
      <c r="K1181" s="47"/>
      <c r="L1181" s="47"/>
      <c r="M1181" s="35"/>
      <c r="N1181" s="35"/>
      <c r="O1181" s="35"/>
      <c r="P1181" s="35"/>
      <c r="Q1181" s="35"/>
      <c r="R1181" s="35"/>
      <c r="S1181" s="35"/>
      <c r="T1181" s="35"/>
      <c r="U1181" s="35"/>
      <c r="V1181" s="35"/>
      <c r="W1181" s="35"/>
      <c r="X1181" s="35"/>
      <c r="Y1181" s="35"/>
      <c r="Z1181" s="35"/>
      <c r="AA1181" s="35"/>
      <c r="AB1181" s="35"/>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c r="BE1181" s="35"/>
      <c r="BF1181" s="35"/>
      <c r="BG1181" s="35"/>
      <c r="BH1181" s="35"/>
      <c r="BI1181" s="133"/>
      <c r="BJ1181" s="133"/>
      <c r="BK1181" s="35"/>
      <c r="BL1181" s="266"/>
      <c r="BM1181" s="35"/>
      <c r="BN1181" s="35"/>
      <c r="BO1181" s="35"/>
      <c r="BP1181" s="35"/>
      <c r="BQ1181" s="35"/>
      <c r="BR1181" s="35"/>
      <c r="BS1181" s="35"/>
      <c r="BT1181" s="35"/>
      <c r="BU1181" s="35"/>
      <c r="BV1181" s="35"/>
      <c r="BW1181" s="35"/>
      <c r="BX1181" s="35"/>
      <c r="BY1181" s="35"/>
      <c r="BZ1181" s="287"/>
      <c r="CA1181" s="35"/>
      <c r="CB1181" s="35"/>
      <c r="CC1181" s="35"/>
      <c r="CD1181" s="35"/>
      <c r="CE1181" s="35"/>
      <c r="CF1181" s="35"/>
      <c r="CG1181" s="35"/>
      <c r="CH1181" s="35"/>
      <c r="CI1181" s="35"/>
      <c r="CJ1181" s="35"/>
      <c r="CK1181" s="35"/>
      <c r="CL1181" s="35"/>
      <c r="CM1181" s="35"/>
      <c r="CN1181" s="35"/>
      <c r="CO1181" s="35"/>
      <c r="CP1181" s="35"/>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35"/>
      <c r="EE1181" s="35"/>
      <c r="EF1181" s="35"/>
      <c r="EG1181" s="35"/>
      <c r="EH1181" s="35"/>
      <c r="EI1181" s="35"/>
      <c r="EJ1181" s="35"/>
      <c r="EK1181" s="35"/>
      <c r="EL1181" s="35"/>
      <c r="ET1181" s="20" t="s">
        <v>586</v>
      </c>
      <c r="EU1181" s="20" t="s">
        <v>1576</v>
      </c>
    </row>
    <row r="1182" spans="1:151" ht="12" hidden="1" customHeight="1">
      <c r="A1182" s="35"/>
      <c r="B1182" s="47"/>
      <c r="C1182" s="35"/>
      <c r="D1182" s="47"/>
      <c r="E1182" s="47"/>
      <c r="F1182" s="47"/>
      <c r="G1182" s="47"/>
      <c r="H1182" s="47"/>
      <c r="I1182" s="47"/>
      <c r="J1182" s="47"/>
      <c r="K1182" s="47"/>
      <c r="L1182" s="47"/>
      <c r="M1182" s="35"/>
      <c r="N1182" s="35"/>
      <c r="O1182" s="35"/>
      <c r="P1182" s="35"/>
      <c r="Q1182" s="35"/>
      <c r="R1182" s="35"/>
      <c r="S1182" s="35"/>
      <c r="T1182" s="35"/>
      <c r="U1182" s="35"/>
      <c r="V1182" s="35"/>
      <c r="W1182" s="35"/>
      <c r="X1182" s="35"/>
      <c r="Y1182" s="35"/>
      <c r="Z1182" s="35"/>
      <c r="AA1182" s="35"/>
      <c r="AB1182" s="35"/>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c r="BE1182" s="35"/>
      <c r="BF1182" s="35"/>
      <c r="BG1182" s="35"/>
      <c r="BH1182" s="35"/>
      <c r="BI1182" s="133"/>
      <c r="BJ1182" s="133"/>
      <c r="BK1182" s="35"/>
      <c r="BL1182" s="266"/>
      <c r="BM1182" s="35"/>
      <c r="BN1182" s="35"/>
      <c r="BO1182" s="35"/>
      <c r="BP1182" s="35"/>
      <c r="BQ1182" s="35"/>
      <c r="BR1182" s="35"/>
      <c r="BS1182" s="35"/>
      <c r="BT1182" s="35"/>
      <c r="BU1182" s="35"/>
      <c r="BV1182" s="35"/>
      <c r="BW1182" s="35"/>
      <c r="BX1182" s="35"/>
      <c r="BY1182" s="35"/>
      <c r="BZ1182" s="287"/>
      <c r="CA1182" s="35"/>
      <c r="CB1182" s="35"/>
      <c r="CC1182" s="35"/>
      <c r="CD1182" s="35"/>
      <c r="CE1182" s="35"/>
      <c r="CF1182" s="35"/>
      <c r="CG1182" s="35"/>
      <c r="CH1182" s="35"/>
      <c r="CI1182" s="35"/>
      <c r="CJ1182" s="35"/>
      <c r="CK1182" s="35"/>
      <c r="CL1182" s="35"/>
      <c r="CM1182" s="35"/>
      <c r="CN1182" s="35"/>
      <c r="CO1182" s="35"/>
      <c r="CP1182" s="35"/>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35"/>
      <c r="EE1182" s="35"/>
      <c r="EF1182" s="35"/>
      <c r="EG1182" s="35"/>
      <c r="EH1182" s="35"/>
      <c r="EI1182" s="35"/>
      <c r="EJ1182" s="35"/>
      <c r="EK1182" s="35"/>
      <c r="EL1182" s="35"/>
      <c r="ET1182" s="20" t="s">
        <v>1578</v>
      </c>
      <c r="EU1182" s="20" t="s">
        <v>1577</v>
      </c>
    </row>
    <row r="1183" spans="1:151" ht="12" hidden="1" customHeight="1">
      <c r="A1183" s="35"/>
      <c r="B1183" s="47"/>
      <c r="C1183" s="35"/>
      <c r="D1183" s="47"/>
      <c r="E1183" s="47"/>
      <c r="F1183" s="47"/>
      <c r="G1183" s="47"/>
      <c r="H1183" s="47"/>
      <c r="I1183" s="47"/>
      <c r="J1183" s="47"/>
      <c r="K1183" s="47"/>
      <c r="L1183" s="47"/>
      <c r="M1183" s="35"/>
      <c r="N1183" s="35"/>
      <c r="O1183" s="35"/>
      <c r="P1183" s="35"/>
      <c r="Q1183" s="35"/>
      <c r="R1183" s="35"/>
      <c r="S1183" s="35"/>
      <c r="T1183" s="35"/>
      <c r="U1183" s="35"/>
      <c r="V1183" s="35"/>
      <c r="W1183" s="35"/>
      <c r="X1183" s="35"/>
      <c r="Y1183" s="35"/>
      <c r="Z1183" s="35"/>
      <c r="AA1183" s="35"/>
      <c r="AB1183" s="35"/>
      <c r="AC1183" s="35"/>
      <c r="AD1183" s="35"/>
      <c r="AE1183" s="35"/>
      <c r="AF1183" s="35"/>
      <c r="AG1183" s="35"/>
      <c r="AH1183" s="35"/>
      <c r="AI1183" s="35"/>
      <c r="AJ1183" s="35"/>
      <c r="AK1183" s="35"/>
      <c r="AL1183" s="35"/>
      <c r="AM1183" s="35"/>
      <c r="AN1183" s="35"/>
      <c r="AO1183" s="35"/>
      <c r="AP1183" s="35"/>
      <c r="AQ1183" s="35"/>
      <c r="AR1183" s="35"/>
      <c r="AS1183" s="35"/>
      <c r="AT1183" s="35"/>
      <c r="AU1183" s="35"/>
      <c r="AV1183" s="35"/>
      <c r="AW1183" s="35"/>
      <c r="AX1183" s="35"/>
      <c r="AY1183" s="35"/>
      <c r="AZ1183" s="35"/>
      <c r="BA1183" s="35"/>
      <c r="BB1183" s="35"/>
      <c r="BC1183" s="35"/>
      <c r="BD1183" s="35"/>
      <c r="BE1183" s="35"/>
      <c r="BF1183" s="35"/>
      <c r="BG1183" s="35"/>
      <c r="BH1183" s="35"/>
      <c r="BI1183" s="133"/>
      <c r="BJ1183" s="133"/>
      <c r="BK1183" s="35"/>
      <c r="BL1183" s="266"/>
      <c r="BM1183" s="35"/>
      <c r="BN1183" s="35"/>
      <c r="BO1183" s="35"/>
      <c r="BP1183" s="35"/>
      <c r="BQ1183" s="35"/>
      <c r="BR1183" s="35"/>
      <c r="BS1183" s="35"/>
      <c r="BT1183" s="35"/>
      <c r="BU1183" s="35"/>
      <c r="BV1183" s="35"/>
      <c r="BW1183" s="35"/>
      <c r="BX1183" s="35"/>
      <c r="BY1183" s="35"/>
      <c r="BZ1183" s="287"/>
      <c r="CA1183" s="35"/>
      <c r="CB1183" s="35"/>
      <c r="CC1183" s="35"/>
      <c r="CD1183" s="35"/>
      <c r="CE1183" s="35"/>
      <c r="CF1183" s="35"/>
      <c r="CG1183" s="35"/>
      <c r="CH1183" s="35"/>
      <c r="CI1183" s="35"/>
      <c r="CJ1183" s="35"/>
      <c r="CK1183" s="35"/>
      <c r="CL1183" s="35"/>
      <c r="CM1183" s="35"/>
      <c r="CN1183" s="35"/>
      <c r="CO1183" s="35"/>
      <c r="CP1183" s="35"/>
      <c r="CQ1183" s="35"/>
      <c r="CR1183" s="35"/>
      <c r="CS1183" s="35"/>
      <c r="CT1183" s="35"/>
      <c r="CU1183" s="35"/>
      <c r="CV1183" s="35"/>
      <c r="CW1183" s="35"/>
      <c r="CX1183" s="35"/>
      <c r="CY1183" s="35"/>
      <c r="CZ1183" s="35"/>
      <c r="DA1183" s="35"/>
      <c r="DB1183" s="35"/>
      <c r="DC1183" s="35"/>
      <c r="DD1183" s="35"/>
      <c r="DE1183" s="35"/>
      <c r="DF1183" s="35"/>
      <c r="DG1183" s="35"/>
      <c r="DH1183" s="35"/>
      <c r="DI1183" s="35"/>
      <c r="DJ1183" s="35"/>
      <c r="DK1183" s="35"/>
      <c r="DL1183" s="35"/>
      <c r="DM1183" s="35"/>
      <c r="DN1183" s="35"/>
      <c r="DO1183" s="35"/>
      <c r="DP1183" s="35"/>
      <c r="DQ1183" s="35"/>
      <c r="DR1183" s="35"/>
      <c r="DS1183" s="35"/>
      <c r="DT1183" s="35"/>
      <c r="DU1183" s="35"/>
      <c r="DV1183" s="35"/>
      <c r="DW1183" s="35"/>
      <c r="DX1183" s="35"/>
      <c r="DY1183" s="35"/>
      <c r="DZ1183" s="35"/>
      <c r="EA1183" s="35"/>
      <c r="EB1183" s="35"/>
      <c r="EC1183" s="35"/>
      <c r="ED1183" s="35"/>
      <c r="EE1183" s="35"/>
      <c r="EF1183" s="35"/>
      <c r="EG1183" s="35"/>
      <c r="EH1183" s="35"/>
      <c r="EI1183" s="35"/>
      <c r="EJ1183" s="35"/>
      <c r="EK1183" s="35"/>
      <c r="EL1183" s="35"/>
      <c r="ET1183" s="20" t="s">
        <v>1579</v>
      </c>
      <c r="EU1183" s="20" t="s">
        <v>586</v>
      </c>
    </row>
    <row r="1184" spans="1:151" ht="12" hidden="1" customHeight="1">
      <c r="A1184" s="35"/>
      <c r="B1184" s="47"/>
      <c r="C1184" s="35"/>
      <c r="D1184" s="47"/>
      <c r="E1184" s="47"/>
      <c r="F1184" s="47"/>
      <c r="G1184" s="47"/>
      <c r="H1184" s="47"/>
      <c r="I1184" s="47"/>
      <c r="J1184" s="47"/>
      <c r="K1184" s="47"/>
      <c r="L1184" s="47"/>
      <c r="M1184" s="35"/>
      <c r="N1184" s="35"/>
      <c r="O1184" s="35"/>
      <c r="P1184" s="35"/>
      <c r="Q1184" s="35"/>
      <c r="R1184" s="35"/>
      <c r="S1184" s="35"/>
      <c r="T1184" s="35"/>
      <c r="U1184" s="35"/>
      <c r="V1184" s="35"/>
      <c r="W1184" s="35"/>
      <c r="X1184" s="35"/>
      <c r="Y1184" s="35"/>
      <c r="Z1184" s="35"/>
      <c r="AA1184" s="35"/>
      <c r="AB1184" s="35"/>
      <c r="AC1184" s="35"/>
      <c r="AD1184" s="35"/>
      <c r="AE1184" s="35"/>
      <c r="AF1184" s="35"/>
      <c r="AG1184" s="35"/>
      <c r="AH1184" s="35"/>
      <c r="AI1184" s="35"/>
      <c r="AJ1184" s="35"/>
      <c r="AK1184" s="35"/>
      <c r="AL1184" s="35"/>
      <c r="AM1184" s="35"/>
      <c r="AN1184" s="35"/>
      <c r="AO1184" s="35"/>
      <c r="AP1184" s="35"/>
      <c r="AQ1184" s="35"/>
      <c r="AR1184" s="35"/>
      <c r="AS1184" s="35"/>
      <c r="AT1184" s="35"/>
      <c r="AU1184" s="35"/>
      <c r="AV1184" s="35"/>
      <c r="AW1184" s="35"/>
      <c r="AX1184" s="35"/>
      <c r="AY1184" s="35"/>
      <c r="AZ1184" s="35"/>
      <c r="BA1184" s="35"/>
      <c r="BB1184" s="35"/>
      <c r="BC1184" s="35"/>
      <c r="BD1184" s="35"/>
      <c r="BE1184" s="35"/>
      <c r="BF1184" s="35"/>
      <c r="BG1184" s="35"/>
      <c r="BH1184" s="35"/>
      <c r="BI1184" s="133"/>
      <c r="BJ1184" s="133"/>
      <c r="BK1184" s="35"/>
      <c r="BL1184" s="266"/>
      <c r="BM1184" s="35"/>
      <c r="BN1184" s="35"/>
      <c r="BO1184" s="35"/>
      <c r="BP1184" s="35"/>
      <c r="BQ1184" s="35"/>
      <c r="BR1184" s="35"/>
      <c r="BS1184" s="35"/>
      <c r="BT1184" s="35"/>
      <c r="BU1184" s="35"/>
      <c r="BV1184" s="35"/>
      <c r="BW1184" s="35"/>
      <c r="BX1184" s="35"/>
      <c r="BY1184" s="35"/>
      <c r="BZ1184" s="287"/>
      <c r="CA1184" s="35"/>
      <c r="CB1184" s="35"/>
      <c r="CC1184" s="35"/>
      <c r="CD1184" s="35"/>
      <c r="CE1184" s="35"/>
      <c r="CF1184" s="35"/>
      <c r="CG1184" s="35"/>
      <c r="CH1184" s="35"/>
      <c r="CI1184" s="35"/>
      <c r="CJ1184" s="35"/>
      <c r="CK1184" s="35"/>
      <c r="CL1184" s="35"/>
      <c r="CM1184" s="35"/>
      <c r="CN1184" s="35"/>
      <c r="CO1184" s="35"/>
      <c r="CP1184" s="35"/>
      <c r="CQ1184" s="35"/>
      <c r="CR1184" s="35"/>
      <c r="CS1184" s="35"/>
      <c r="CT1184" s="35"/>
      <c r="CU1184" s="35"/>
      <c r="CV1184" s="35"/>
      <c r="CW1184" s="35"/>
      <c r="CX1184" s="35"/>
      <c r="CY1184" s="35"/>
      <c r="CZ1184" s="35"/>
      <c r="DA1184" s="35"/>
      <c r="DB1184" s="35"/>
      <c r="DC1184" s="35"/>
      <c r="DD1184" s="35"/>
      <c r="DE1184" s="35"/>
      <c r="DF1184" s="35"/>
      <c r="DG1184" s="35"/>
      <c r="DH1184" s="35"/>
      <c r="DI1184" s="35"/>
      <c r="DJ1184" s="35"/>
      <c r="DK1184" s="35"/>
      <c r="DL1184" s="35"/>
      <c r="DM1184" s="35"/>
      <c r="DN1184" s="35"/>
      <c r="DO1184" s="35"/>
      <c r="DP1184" s="35"/>
      <c r="DQ1184" s="35"/>
      <c r="DR1184" s="35"/>
      <c r="DS1184" s="35"/>
      <c r="DT1184" s="35"/>
      <c r="DU1184" s="35"/>
      <c r="DV1184" s="35"/>
      <c r="DW1184" s="35"/>
      <c r="DX1184" s="35"/>
      <c r="DY1184" s="35"/>
      <c r="DZ1184" s="35"/>
      <c r="EA1184" s="35"/>
      <c r="EB1184" s="35"/>
      <c r="EC1184" s="35"/>
      <c r="ED1184" s="35"/>
      <c r="EE1184" s="35"/>
      <c r="EF1184" s="35"/>
      <c r="EG1184" s="35"/>
      <c r="EH1184" s="35"/>
      <c r="EI1184" s="35"/>
      <c r="EJ1184" s="35"/>
      <c r="EK1184" s="35"/>
      <c r="EL1184" s="35"/>
      <c r="ET1184" s="20" t="s">
        <v>1580</v>
      </c>
      <c r="EU1184" s="20" t="s">
        <v>1578</v>
      </c>
    </row>
    <row r="1185" spans="1:151" ht="12" hidden="1" customHeight="1">
      <c r="A1185" s="35"/>
      <c r="B1185" s="47"/>
      <c r="C1185" s="35"/>
      <c r="D1185" s="47"/>
      <c r="E1185" s="47"/>
      <c r="F1185" s="47"/>
      <c r="G1185" s="47"/>
      <c r="H1185" s="47"/>
      <c r="I1185" s="47"/>
      <c r="J1185" s="47"/>
      <c r="K1185" s="47"/>
      <c r="L1185" s="47"/>
      <c r="M1185" s="35"/>
      <c r="N1185" s="35"/>
      <c r="O1185" s="35"/>
      <c r="P1185" s="35"/>
      <c r="Q1185" s="35"/>
      <c r="R1185" s="35"/>
      <c r="S1185" s="35"/>
      <c r="T1185" s="35"/>
      <c r="U1185" s="35"/>
      <c r="V1185" s="35"/>
      <c r="W1185" s="35"/>
      <c r="X1185" s="35"/>
      <c r="Y1185" s="35"/>
      <c r="Z1185" s="35"/>
      <c r="AA1185" s="35"/>
      <c r="AB1185" s="35"/>
      <c r="AC1185" s="35"/>
      <c r="AD1185" s="35"/>
      <c r="AE1185" s="35"/>
      <c r="AF1185" s="35"/>
      <c r="AG1185" s="35"/>
      <c r="AH1185" s="35"/>
      <c r="AI1185" s="35"/>
      <c r="AJ1185" s="35"/>
      <c r="AK1185" s="35"/>
      <c r="AL1185" s="35"/>
      <c r="AM1185" s="35"/>
      <c r="AN1185" s="35"/>
      <c r="AO1185" s="35"/>
      <c r="AP1185" s="35"/>
      <c r="AQ1185" s="35"/>
      <c r="AR1185" s="35"/>
      <c r="AS1185" s="35"/>
      <c r="AT1185" s="35"/>
      <c r="AU1185" s="35"/>
      <c r="AV1185" s="35"/>
      <c r="AW1185" s="35"/>
      <c r="AX1185" s="35"/>
      <c r="AY1185" s="35"/>
      <c r="AZ1185" s="35"/>
      <c r="BA1185" s="35"/>
      <c r="BB1185" s="35"/>
      <c r="BC1185" s="35"/>
      <c r="BD1185" s="35"/>
      <c r="BE1185" s="35"/>
      <c r="BF1185" s="35"/>
      <c r="BG1185" s="35"/>
      <c r="BH1185" s="35"/>
      <c r="BI1185" s="133"/>
      <c r="BJ1185" s="133"/>
      <c r="BK1185" s="35"/>
      <c r="BL1185" s="266"/>
      <c r="BM1185" s="35"/>
      <c r="BN1185" s="35"/>
      <c r="BO1185" s="35"/>
      <c r="BP1185" s="35"/>
      <c r="BQ1185" s="35"/>
      <c r="BR1185" s="35"/>
      <c r="BS1185" s="35"/>
      <c r="BT1185" s="35"/>
      <c r="BU1185" s="35"/>
      <c r="BV1185" s="35"/>
      <c r="BW1185" s="35"/>
      <c r="BX1185" s="35"/>
      <c r="BY1185" s="35"/>
      <c r="BZ1185" s="287"/>
      <c r="CA1185" s="35"/>
      <c r="CB1185" s="35"/>
      <c r="CC1185" s="35"/>
      <c r="CD1185" s="35"/>
      <c r="CE1185" s="35"/>
      <c r="CF1185" s="35"/>
      <c r="CG1185" s="35"/>
      <c r="CH1185" s="35"/>
      <c r="CI1185" s="35"/>
      <c r="CJ1185" s="35"/>
      <c r="CK1185" s="35"/>
      <c r="CL1185" s="35"/>
      <c r="CM1185" s="35"/>
      <c r="CN1185" s="35"/>
      <c r="CO1185" s="35"/>
      <c r="CP1185" s="35"/>
      <c r="CQ1185" s="35"/>
      <c r="CR1185" s="35"/>
      <c r="CS1185" s="35"/>
      <c r="CT1185" s="35"/>
      <c r="CU1185" s="35"/>
      <c r="CV1185" s="35"/>
      <c r="CW1185" s="35"/>
      <c r="CX1185" s="35"/>
      <c r="CY1185" s="35"/>
      <c r="CZ1185" s="35"/>
      <c r="DA1185" s="35"/>
      <c r="DB1185" s="35"/>
      <c r="DC1185" s="35"/>
      <c r="DD1185" s="35"/>
      <c r="DE1185" s="35"/>
      <c r="DF1185" s="35"/>
      <c r="DG1185" s="35"/>
      <c r="DH1185" s="35"/>
      <c r="DI1185" s="35"/>
      <c r="DJ1185" s="35"/>
      <c r="DK1185" s="35"/>
      <c r="DL1185" s="35"/>
      <c r="DM1185" s="35"/>
      <c r="DN1185" s="35"/>
      <c r="DO1185" s="35"/>
      <c r="DP1185" s="35"/>
      <c r="DQ1185" s="35"/>
      <c r="DR1185" s="35"/>
      <c r="DS1185" s="35"/>
      <c r="DT1185" s="35"/>
      <c r="DU1185" s="35"/>
      <c r="DV1185" s="35"/>
      <c r="DW1185" s="35"/>
      <c r="DX1185" s="35"/>
      <c r="DY1185" s="35"/>
      <c r="DZ1185" s="35"/>
      <c r="EA1185" s="35"/>
      <c r="EB1185" s="35"/>
      <c r="EC1185" s="35"/>
      <c r="ED1185" s="35"/>
      <c r="EE1185" s="35"/>
      <c r="EF1185" s="35"/>
      <c r="EG1185" s="35"/>
      <c r="EH1185" s="35"/>
      <c r="EI1185" s="35"/>
      <c r="EJ1185" s="35"/>
      <c r="EK1185" s="35"/>
      <c r="EL1185" s="35"/>
      <c r="ET1185" s="20" t="s">
        <v>1581</v>
      </c>
      <c r="EU1185" s="20" t="s">
        <v>1579</v>
      </c>
    </row>
    <row r="1186" spans="1:151" ht="12" hidden="1" customHeight="1">
      <c r="A1186" s="35"/>
      <c r="B1186" s="47"/>
      <c r="C1186" s="35"/>
      <c r="D1186" s="47"/>
      <c r="E1186" s="47"/>
      <c r="F1186" s="47"/>
      <c r="G1186" s="47"/>
      <c r="H1186" s="47"/>
      <c r="I1186" s="47"/>
      <c r="J1186" s="47"/>
      <c r="K1186" s="47"/>
      <c r="L1186" s="47"/>
      <c r="M1186" s="35"/>
      <c r="N1186" s="35"/>
      <c r="O1186" s="35"/>
      <c r="P1186" s="35"/>
      <c r="Q1186" s="35"/>
      <c r="R1186" s="35"/>
      <c r="S1186" s="35"/>
      <c r="T1186" s="35"/>
      <c r="U1186" s="35"/>
      <c r="V1186" s="35"/>
      <c r="W1186" s="35"/>
      <c r="X1186" s="35"/>
      <c r="Y1186" s="35"/>
      <c r="Z1186" s="35"/>
      <c r="AA1186" s="35"/>
      <c r="AB1186" s="35"/>
      <c r="AC1186" s="35"/>
      <c r="AD1186" s="35"/>
      <c r="AE1186" s="35"/>
      <c r="AF1186" s="35"/>
      <c r="AG1186" s="35"/>
      <c r="AH1186" s="35"/>
      <c r="AI1186" s="35"/>
      <c r="AJ1186" s="35"/>
      <c r="AK1186" s="35"/>
      <c r="AL1186" s="35"/>
      <c r="AM1186" s="35"/>
      <c r="AN1186" s="35"/>
      <c r="AO1186" s="35"/>
      <c r="AP1186" s="35"/>
      <c r="AQ1186" s="35"/>
      <c r="AR1186" s="35"/>
      <c r="AS1186" s="35"/>
      <c r="AT1186" s="35"/>
      <c r="AU1186" s="35"/>
      <c r="AV1186" s="35"/>
      <c r="AW1186" s="35"/>
      <c r="AX1186" s="35"/>
      <c r="AY1186" s="35"/>
      <c r="AZ1186" s="35"/>
      <c r="BA1186" s="35"/>
      <c r="BB1186" s="35"/>
      <c r="BC1186" s="35"/>
      <c r="BD1186" s="35"/>
      <c r="BE1186" s="35"/>
      <c r="BF1186" s="35"/>
      <c r="BG1186" s="35"/>
      <c r="BH1186" s="35"/>
      <c r="BI1186" s="133"/>
      <c r="BJ1186" s="133"/>
      <c r="BK1186" s="35"/>
      <c r="BL1186" s="266"/>
      <c r="BM1186" s="35"/>
      <c r="BN1186" s="35"/>
      <c r="BO1186" s="35"/>
      <c r="BP1186" s="35"/>
      <c r="BQ1186" s="35"/>
      <c r="BR1186" s="35"/>
      <c r="BS1186" s="35"/>
      <c r="BT1186" s="35"/>
      <c r="BU1186" s="35"/>
      <c r="BV1186" s="35"/>
      <c r="BW1186" s="35"/>
      <c r="BX1186" s="35"/>
      <c r="BY1186" s="35"/>
      <c r="BZ1186" s="287"/>
      <c r="CA1186" s="35"/>
      <c r="CB1186" s="35"/>
      <c r="CC1186" s="35"/>
      <c r="CD1186" s="35"/>
      <c r="CE1186" s="35"/>
      <c r="CF1186" s="35"/>
      <c r="CG1186" s="35"/>
      <c r="CH1186" s="35"/>
      <c r="CI1186" s="35"/>
      <c r="CJ1186" s="35"/>
      <c r="CK1186" s="35"/>
      <c r="CL1186" s="35"/>
      <c r="CM1186" s="35"/>
      <c r="CN1186" s="35"/>
      <c r="CO1186" s="35"/>
      <c r="CP1186" s="35"/>
      <c r="CQ1186" s="35"/>
      <c r="CR1186" s="35"/>
      <c r="CS1186" s="35"/>
      <c r="CT1186" s="35"/>
      <c r="CU1186" s="35"/>
      <c r="CV1186" s="35"/>
      <c r="CW1186" s="35"/>
      <c r="CX1186" s="35"/>
      <c r="CY1186" s="35"/>
      <c r="CZ1186" s="35"/>
      <c r="DA1186" s="35"/>
      <c r="DB1186" s="35"/>
      <c r="DC1186" s="35"/>
      <c r="DD1186" s="35"/>
      <c r="DE1186" s="35"/>
      <c r="DF1186" s="35"/>
      <c r="DG1186" s="35"/>
      <c r="DH1186" s="35"/>
      <c r="DI1186" s="35"/>
      <c r="DJ1186" s="35"/>
      <c r="DK1186" s="35"/>
      <c r="DL1186" s="35"/>
      <c r="DM1186" s="35"/>
      <c r="DN1186" s="35"/>
      <c r="DO1186" s="35"/>
      <c r="DP1186" s="35"/>
      <c r="DQ1186" s="35"/>
      <c r="DR1186" s="35"/>
      <c r="DS1186" s="35"/>
      <c r="DT1186" s="35"/>
      <c r="DU1186" s="35"/>
      <c r="DV1186" s="35"/>
      <c r="DW1186" s="35"/>
      <c r="DX1186" s="35"/>
      <c r="DY1186" s="35"/>
      <c r="DZ1186" s="35"/>
      <c r="EA1186" s="35"/>
      <c r="EB1186" s="35"/>
      <c r="EC1186" s="35"/>
      <c r="ED1186" s="35"/>
      <c r="EE1186" s="35"/>
      <c r="EF1186" s="35"/>
      <c r="EG1186" s="35"/>
      <c r="EH1186" s="35"/>
      <c r="EI1186" s="35"/>
      <c r="EJ1186" s="35"/>
      <c r="EK1186" s="35"/>
      <c r="EL1186" s="35"/>
      <c r="ET1186" s="20" t="s">
        <v>1582</v>
      </c>
      <c r="EU1186" s="20" t="s">
        <v>1580</v>
      </c>
    </row>
    <row r="1187" spans="1:151" ht="12" hidden="1" customHeight="1">
      <c r="A1187" s="35"/>
      <c r="B1187" s="47"/>
      <c r="C1187" s="35"/>
      <c r="D1187" s="47"/>
      <c r="E1187" s="47"/>
      <c r="F1187" s="47"/>
      <c r="G1187" s="47"/>
      <c r="H1187" s="47"/>
      <c r="I1187" s="47"/>
      <c r="J1187" s="47"/>
      <c r="K1187" s="47"/>
      <c r="L1187" s="47"/>
      <c r="M1187" s="35"/>
      <c r="N1187" s="35"/>
      <c r="O1187" s="35"/>
      <c r="P1187" s="35"/>
      <c r="Q1187" s="35"/>
      <c r="R1187" s="35"/>
      <c r="S1187" s="35"/>
      <c r="T1187" s="35"/>
      <c r="U1187" s="35"/>
      <c r="V1187" s="35"/>
      <c r="W1187" s="35"/>
      <c r="X1187" s="35"/>
      <c r="Y1187" s="35"/>
      <c r="Z1187" s="35"/>
      <c r="AA1187" s="35"/>
      <c r="AB1187" s="35"/>
      <c r="AC1187" s="35"/>
      <c r="AD1187" s="35"/>
      <c r="AE1187" s="35"/>
      <c r="AF1187" s="35"/>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c r="BE1187" s="35"/>
      <c r="BF1187" s="35"/>
      <c r="BG1187" s="35"/>
      <c r="BH1187" s="35"/>
      <c r="BI1187" s="133"/>
      <c r="BJ1187" s="133"/>
      <c r="BK1187" s="35"/>
      <c r="BL1187" s="266"/>
      <c r="BM1187" s="35"/>
      <c r="BN1187" s="35"/>
      <c r="BO1187" s="35"/>
      <c r="BP1187" s="35"/>
      <c r="BQ1187" s="35"/>
      <c r="BR1187" s="35"/>
      <c r="BS1187" s="35"/>
      <c r="BT1187" s="35"/>
      <c r="BU1187" s="35"/>
      <c r="BV1187" s="35"/>
      <c r="BW1187" s="35"/>
      <c r="BX1187" s="35"/>
      <c r="BY1187" s="35"/>
      <c r="BZ1187" s="287"/>
      <c r="CA1187" s="35"/>
      <c r="CB1187" s="35"/>
      <c r="CC1187" s="35"/>
      <c r="CD1187" s="35"/>
      <c r="CE1187" s="35"/>
      <c r="CF1187" s="35"/>
      <c r="CG1187" s="35"/>
      <c r="CH1187" s="35"/>
      <c r="CI1187" s="35"/>
      <c r="CJ1187" s="35"/>
      <c r="CK1187" s="35"/>
      <c r="CL1187" s="35"/>
      <c r="CM1187" s="35"/>
      <c r="CN1187" s="35"/>
      <c r="CO1187" s="35"/>
      <c r="CP1187" s="35"/>
      <c r="CQ1187" s="35"/>
      <c r="CR1187" s="35"/>
      <c r="CS1187" s="35"/>
      <c r="CT1187" s="35"/>
      <c r="CU1187" s="35"/>
      <c r="CV1187" s="35"/>
      <c r="CW1187" s="35"/>
      <c r="CX1187" s="35"/>
      <c r="CY1187" s="35"/>
      <c r="CZ1187" s="35"/>
      <c r="DA1187" s="35"/>
      <c r="DB1187" s="35"/>
      <c r="DC1187" s="35"/>
      <c r="DD1187" s="35"/>
      <c r="DE1187" s="35"/>
      <c r="DF1187" s="35"/>
      <c r="DG1187" s="35"/>
      <c r="DH1187" s="35"/>
      <c r="DI1187" s="35"/>
      <c r="DJ1187" s="35"/>
      <c r="DK1187" s="35"/>
      <c r="DL1187" s="35"/>
      <c r="DM1187" s="35"/>
      <c r="DN1187" s="35"/>
      <c r="DO1187" s="35"/>
      <c r="DP1187" s="35"/>
      <c r="DQ1187" s="35"/>
      <c r="DR1187" s="35"/>
      <c r="DS1187" s="35"/>
      <c r="DT1187" s="35"/>
      <c r="DU1187" s="35"/>
      <c r="DV1187" s="35"/>
      <c r="DW1187" s="35"/>
      <c r="DX1187" s="35"/>
      <c r="DY1187" s="35"/>
      <c r="DZ1187" s="35"/>
      <c r="EA1187" s="35"/>
      <c r="EB1187" s="35"/>
      <c r="EC1187" s="35"/>
      <c r="ED1187" s="35"/>
      <c r="EE1187" s="35"/>
      <c r="EF1187" s="35"/>
      <c r="EG1187" s="35"/>
      <c r="EH1187" s="35"/>
      <c r="EI1187" s="35"/>
      <c r="EJ1187" s="35"/>
      <c r="EK1187" s="35"/>
      <c r="EL1187" s="35"/>
      <c r="ET1187" s="20" t="s">
        <v>1583</v>
      </c>
      <c r="EU1187" s="20" t="s">
        <v>1581</v>
      </c>
    </row>
    <row r="1188" spans="1:151" ht="12" hidden="1" customHeight="1">
      <c r="A1188" s="35"/>
      <c r="B1188" s="47"/>
      <c r="C1188" s="35"/>
      <c r="D1188" s="47"/>
      <c r="E1188" s="47"/>
      <c r="F1188" s="47"/>
      <c r="G1188" s="47"/>
      <c r="H1188" s="47"/>
      <c r="I1188" s="47"/>
      <c r="J1188" s="47"/>
      <c r="K1188" s="47"/>
      <c r="L1188" s="47"/>
      <c r="M1188" s="35"/>
      <c r="N1188" s="35"/>
      <c r="O1188" s="35"/>
      <c r="P1188" s="35"/>
      <c r="Q1188" s="35"/>
      <c r="R1188" s="35"/>
      <c r="S1188" s="35"/>
      <c r="T1188" s="35"/>
      <c r="U1188" s="35"/>
      <c r="V1188" s="35"/>
      <c r="W1188" s="35"/>
      <c r="X1188" s="35"/>
      <c r="Y1188" s="35"/>
      <c r="Z1188" s="35"/>
      <c r="AA1188" s="35"/>
      <c r="AB1188" s="35"/>
      <c r="AC1188" s="35"/>
      <c r="AD1188" s="35"/>
      <c r="AE1188" s="35"/>
      <c r="AF1188" s="35"/>
      <c r="AG1188" s="35"/>
      <c r="AH1188" s="35"/>
      <c r="AI1188" s="35"/>
      <c r="AJ1188" s="35"/>
      <c r="AK1188" s="35"/>
      <c r="AL1188" s="35"/>
      <c r="AM1188" s="35"/>
      <c r="AN1188" s="35"/>
      <c r="AO1188" s="35"/>
      <c r="AP1188" s="35"/>
      <c r="AQ1188" s="35"/>
      <c r="AR1188" s="35"/>
      <c r="AS1188" s="35"/>
      <c r="AT1188" s="35"/>
      <c r="AU1188" s="35"/>
      <c r="AV1188" s="35"/>
      <c r="AW1188" s="35"/>
      <c r="AX1188" s="35"/>
      <c r="AY1188" s="35"/>
      <c r="AZ1188" s="35"/>
      <c r="BA1188" s="35"/>
      <c r="BB1188" s="35"/>
      <c r="BC1188" s="35"/>
      <c r="BD1188" s="35"/>
      <c r="BE1188" s="35"/>
      <c r="BF1188" s="35"/>
      <c r="BG1188" s="35"/>
      <c r="BH1188" s="35"/>
      <c r="BI1188" s="133"/>
      <c r="BJ1188" s="133"/>
      <c r="BK1188" s="35"/>
      <c r="BL1188" s="266"/>
      <c r="BM1188" s="35"/>
      <c r="BN1188" s="35"/>
      <c r="BO1188" s="35"/>
      <c r="BP1188" s="35"/>
      <c r="BQ1188" s="35"/>
      <c r="BR1188" s="35"/>
      <c r="BS1188" s="35"/>
      <c r="BT1188" s="35"/>
      <c r="BU1188" s="35"/>
      <c r="BV1188" s="35"/>
      <c r="BW1188" s="35"/>
      <c r="BX1188" s="35"/>
      <c r="BY1188" s="35"/>
      <c r="BZ1188" s="287"/>
      <c r="CA1188" s="35"/>
      <c r="CB1188" s="35"/>
      <c r="CC1188" s="35"/>
      <c r="CD1188" s="35"/>
      <c r="CE1188" s="35"/>
      <c r="CF1188" s="35"/>
      <c r="CG1188" s="35"/>
      <c r="CH1188" s="35"/>
      <c r="CI1188" s="35"/>
      <c r="CJ1188" s="35"/>
      <c r="CK1188" s="35"/>
      <c r="CL1188" s="35"/>
      <c r="CM1188" s="35"/>
      <c r="CN1188" s="35"/>
      <c r="CO1188" s="35"/>
      <c r="CP1188" s="35"/>
      <c r="CQ1188" s="35"/>
      <c r="CR1188" s="35"/>
      <c r="CS1188" s="35"/>
      <c r="CT1188" s="35"/>
      <c r="CU1188" s="35"/>
      <c r="CV1188" s="35"/>
      <c r="CW1188" s="35"/>
      <c r="CX1188" s="35"/>
      <c r="CY1188" s="35"/>
      <c r="CZ1188" s="35"/>
      <c r="DA1188" s="35"/>
      <c r="DB1188" s="35"/>
      <c r="DC1188" s="35"/>
      <c r="DD1188" s="35"/>
      <c r="DE1188" s="35"/>
      <c r="DF1188" s="35"/>
      <c r="DG1188" s="35"/>
      <c r="DH1188" s="35"/>
      <c r="DI1188" s="35"/>
      <c r="DJ1188" s="35"/>
      <c r="DK1188" s="35"/>
      <c r="DL1188" s="35"/>
      <c r="DM1188" s="35"/>
      <c r="DN1188" s="35"/>
      <c r="DO1188" s="35"/>
      <c r="DP1188" s="35"/>
      <c r="DQ1188" s="35"/>
      <c r="DR1188" s="35"/>
      <c r="DS1188" s="35"/>
      <c r="DT1188" s="35"/>
      <c r="DU1188" s="35"/>
      <c r="DV1188" s="35"/>
      <c r="DW1188" s="35"/>
      <c r="DX1188" s="35"/>
      <c r="DY1188" s="35"/>
      <c r="DZ1188" s="35"/>
      <c r="EA1188" s="35"/>
      <c r="EB1188" s="35"/>
      <c r="EC1188" s="35"/>
      <c r="ED1188" s="35"/>
      <c r="EE1188" s="35"/>
      <c r="EF1188" s="35"/>
      <c r="EG1188" s="35"/>
      <c r="EH1188" s="35"/>
      <c r="EI1188" s="35"/>
      <c r="EJ1188" s="35"/>
      <c r="EK1188" s="35"/>
      <c r="EL1188" s="35"/>
      <c r="ET1188" s="20" t="s">
        <v>1584</v>
      </c>
      <c r="EU1188" s="20" t="s">
        <v>1582</v>
      </c>
    </row>
    <row r="1189" spans="1:151" ht="12" hidden="1" customHeight="1">
      <c r="A1189" s="35"/>
      <c r="B1189" s="47"/>
      <c r="C1189" s="35"/>
      <c r="D1189" s="47"/>
      <c r="E1189" s="47"/>
      <c r="F1189" s="47"/>
      <c r="G1189" s="47"/>
      <c r="H1189" s="47"/>
      <c r="I1189" s="47"/>
      <c r="J1189" s="47"/>
      <c r="K1189" s="47"/>
      <c r="L1189" s="47"/>
      <c r="M1189" s="35"/>
      <c r="N1189" s="35"/>
      <c r="O1189" s="35"/>
      <c r="P1189" s="35"/>
      <c r="Q1189" s="35"/>
      <c r="R1189" s="35"/>
      <c r="S1189" s="35"/>
      <c r="T1189" s="35"/>
      <c r="U1189" s="35"/>
      <c r="V1189" s="35"/>
      <c r="W1189" s="35"/>
      <c r="X1189" s="35"/>
      <c r="Y1189" s="35"/>
      <c r="Z1189" s="35"/>
      <c r="AA1189" s="35"/>
      <c r="AB1189" s="35"/>
      <c r="AC1189" s="35"/>
      <c r="AD1189" s="35"/>
      <c r="AE1189" s="35"/>
      <c r="AF1189" s="35"/>
      <c r="AG1189" s="35"/>
      <c r="AH1189" s="35"/>
      <c r="AI1189" s="35"/>
      <c r="AJ1189" s="35"/>
      <c r="AK1189" s="35"/>
      <c r="AL1189" s="35"/>
      <c r="AM1189" s="35"/>
      <c r="AN1189" s="35"/>
      <c r="AO1189" s="35"/>
      <c r="AP1189" s="35"/>
      <c r="AQ1189" s="35"/>
      <c r="AR1189" s="35"/>
      <c r="AS1189" s="35"/>
      <c r="AT1189" s="35"/>
      <c r="AU1189" s="35"/>
      <c r="AV1189" s="35"/>
      <c r="AW1189" s="35"/>
      <c r="AX1189" s="35"/>
      <c r="AY1189" s="35"/>
      <c r="AZ1189" s="35"/>
      <c r="BA1189" s="35"/>
      <c r="BB1189" s="35"/>
      <c r="BC1189" s="35"/>
      <c r="BD1189" s="35"/>
      <c r="BE1189" s="35"/>
      <c r="BF1189" s="35"/>
      <c r="BG1189" s="35"/>
      <c r="BH1189" s="35"/>
      <c r="BI1189" s="133"/>
      <c r="BJ1189" s="133"/>
      <c r="BK1189" s="35"/>
      <c r="BL1189" s="266"/>
      <c r="BM1189" s="35"/>
      <c r="BN1189" s="35"/>
      <c r="BO1189" s="35"/>
      <c r="BP1189" s="35"/>
      <c r="BQ1189" s="35"/>
      <c r="BR1189" s="35"/>
      <c r="BS1189" s="35"/>
      <c r="BT1189" s="35"/>
      <c r="BU1189" s="35"/>
      <c r="BV1189" s="35"/>
      <c r="BW1189" s="35"/>
      <c r="BX1189" s="35"/>
      <c r="BY1189" s="35"/>
      <c r="BZ1189" s="287"/>
      <c r="CA1189" s="35"/>
      <c r="CB1189" s="35"/>
      <c r="CC1189" s="35"/>
      <c r="CD1189" s="35"/>
      <c r="CE1189" s="35"/>
      <c r="CF1189" s="35"/>
      <c r="CG1189" s="35"/>
      <c r="CH1189" s="35"/>
      <c r="CI1189" s="35"/>
      <c r="CJ1189" s="35"/>
      <c r="CK1189" s="35"/>
      <c r="CL1189" s="35"/>
      <c r="CM1189" s="35"/>
      <c r="CN1189" s="35"/>
      <c r="CO1189" s="35"/>
      <c r="CP1189" s="35"/>
      <c r="CQ1189" s="35"/>
      <c r="CR1189" s="35"/>
      <c r="CS1189" s="35"/>
      <c r="CT1189" s="35"/>
      <c r="CU1189" s="35"/>
      <c r="CV1189" s="35"/>
      <c r="CW1189" s="35"/>
      <c r="CX1189" s="35"/>
      <c r="CY1189" s="35"/>
      <c r="CZ1189" s="35"/>
      <c r="DA1189" s="35"/>
      <c r="DB1189" s="35"/>
      <c r="DC1189" s="35"/>
      <c r="DD1189" s="35"/>
      <c r="DE1189" s="35"/>
      <c r="DF1189" s="35"/>
      <c r="DG1189" s="35"/>
      <c r="DH1189" s="35"/>
      <c r="DI1189" s="35"/>
      <c r="DJ1189" s="35"/>
      <c r="DK1189" s="35"/>
      <c r="DL1189" s="35"/>
      <c r="DM1189" s="35"/>
      <c r="DN1189" s="35"/>
      <c r="DO1189" s="35"/>
      <c r="DP1189" s="35"/>
      <c r="DQ1189" s="35"/>
      <c r="DR1189" s="35"/>
      <c r="DS1189" s="35"/>
      <c r="DT1189" s="35"/>
      <c r="DU1189" s="35"/>
      <c r="DV1189" s="35"/>
      <c r="DW1189" s="35"/>
      <c r="DX1189" s="35"/>
      <c r="DY1189" s="35"/>
      <c r="DZ1189" s="35"/>
      <c r="EA1189" s="35"/>
      <c r="EB1189" s="35"/>
      <c r="EC1189" s="35"/>
      <c r="ED1189" s="35"/>
      <c r="EE1189" s="35"/>
      <c r="EF1189" s="35"/>
      <c r="EG1189" s="35"/>
      <c r="EH1189" s="35"/>
      <c r="EI1189" s="35"/>
      <c r="EJ1189" s="35"/>
      <c r="EK1189" s="35"/>
      <c r="EL1189" s="35"/>
      <c r="ET1189" s="20" t="s">
        <v>1585</v>
      </c>
      <c r="EU1189" s="20" t="s">
        <v>1583</v>
      </c>
    </row>
    <row r="1190" spans="1:151" ht="12" hidden="1" customHeight="1">
      <c r="A1190" s="35"/>
      <c r="B1190" s="47"/>
      <c r="C1190" s="35"/>
      <c r="D1190" s="47"/>
      <c r="E1190" s="47"/>
      <c r="F1190" s="47"/>
      <c r="G1190" s="47"/>
      <c r="H1190" s="47"/>
      <c r="I1190" s="47"/>
      <c r="J1190" s="47"/>
      <c r="K1190" s="47"/>
      <c r="L1190" s="47"/>
      <c r="M1190" s="35"/>
      <c r="N1190" s="35"/>
      <c r="O1190" s="35"/>
      <c r="P1190" s="35"/>
      <c r="Q1190" s="35"/>
      <c r="R1190" s="35"/>
      <c r="S1190" s="35"/>
      <c r="T1190" s="35"/>
      <c r="U1190" s="35"/>
      <c r="V1190" s="35"/>
      <c r="W1190" s="35"/>
      <c r="X1190" s="35"/>
      <c r="Y1190" s="35"/>
      <c r="Z1190" s="35"/>
      <c r="AA1190" s="35"/>
      <c r="AB1190" s="35"/>
      <c r="AC1190" s="35"/>
      <c r="AD1190" s="35"/>
      <c r="AE1190" s="35"/>
      <c r="AF1190" s="35"/>
      <c r="AG1190" s="35"/>
      <c r="AH1190" s="35"/>
      <c r="AI1190" s="35"/>
      <c r="AJ1190" s="35"/>
      <c r="AK1190" s="35"/>
      <c r="AL1190" s="35"/>
      <c r="AM1190" s="35"/>
      <c r="AN1190" s="35"/>
      <c r="AO1190" s="35"/>
      <c r="AP1190" s="35"/>
      <c r="AQ1190" s="35"/>
      <c r="AR1190" s="35"/>
      <c r="AS1190" s="35"/>
      <c r="AT1190" s="35"/>
      <c r="AU1190" s="35"/>
      <c r="AV1190" s="35"/>
      <c r="AW1190" s="35"/>
      <c r="AX1190" s="35"/>
      <c r="AY1190" s="35"/>
      <c r="AZ1190" s="35"/>
      <c r="BA1190" s="35"/>
      <c r="BB1190" s="35"/>
      <c r="BC1190" s="35"/>
      <c r="BD1190" s="35"/>
      <c r="BE1190" s="35"/>
      <c r="BF1190" s="35"/>
      <c r="BG1190" s="35"/>
      <c r="BH1190" s="35"/>
      <c r="BI1190" s="133"/>
      <c r="BJ1190" s="133"/>
      <c r="BK1190" s="35"/>
      <c r="BL1190" s="266"/>
      <c r="BM1190" s="35"/>
      <c r="BN1190" s="35"/>
      <c r="BO1190" s="35"/>
      <c r="BP1190" s="35"/>
      <c r="BQ1190" s="35"/>
      <c r="BR1190" s="35"/>
      <c r="BS1190" s="35"/>
      <c r="BT1190" s="35"/>
      <c r="BU1190" s="35"/>
      <c r="BV1190" s="35"/>
      <c r="BW1190" s="35"/>
      <c r="BX1190" s="35"/>
      <c r="BY1190" s="35"/>
      <c r="BZ1190" s="287"/>
      <c r="CA1190" s="35"/>
      <c r="CB1190" s="35"/>
      <c r="CC1190" s="35"/>
      <c r="CD1190" s="35"/>
      <c r="CE1190" s="35"/>
      <c r="CF1190" s="35"/>
      <c r="CG1190" s="35"/>
      <c r="CH1190" s="35"/>
      <c r="CI1190" s="35"/>
      <c r="CJ1190" s="35"/>
      <c r="CK1190" s="35"/>
      <c r="CL1190" s="35"/>
      <c r="CM1190" s="35"/>
      <c r="CN1190" s="35"/>
      <c r="CO1190" s="35"/>
      <c r="CP1190" s="35"/>
      <c r="CQ1190" s="35"/>
      <c r="CR1190" s="35"/>
      <c r="CS1190" s="35"/>
      <c r="CT1190" s="35"/>
      <c r="CU1190" s="35"/>
      <c r="CV1190" s="35"/>
      <c r="CW1190" s="35"/>
      <c r="CX1190" s="35"/>
      <c r="CY1190" s="35"/>
      <c r="CZ1190" s="35"/>
      <c r="DA1190" s="35"/>
      <c r="DB1190" s="35"/>
      <c r="DC1190" s="35"/>
      <c r="DD1190" s="35"/>
      <c r="DE1190" s="35"/>
      <c r="DF1190" s="35"/>
      <c r="DG1190" s="35"/>
      <c r="DH1190" s="35"/>
      <c r="DI1190" s="35"/>
      <c r="DJ1190" s="35"/>
      <c r="DK1190" s="35"/>
      <c r="DL1190" s="35"/>
      <c r="DM1190" s="35"/>
      <c r="DN1190" s="35"/>
      <c r="DO1190" s="35"/>
      <c r="DP1190" s="35"/>
      <c r="DQ1190" s="35"/>
      <c r="DR1190" s="35"/>
      <c r="DS1190" s="35"/>
      <c r="DT1190" s="35"/>
      <c r="DU1190" s="35"/>
      <c r="DV1190" s="35"/>
      <c r="DW1190" s="35"/>
      <c r="DX1190" s="35"/>
      <c r="DY1190" s="35"/>
      <c r="DZ1190" s="35"/>
      <c r="EA1190" s="35"/>
      <c r="EB1190" s="35"/>
      <c r="EC1190" s="35"/>
      <c r="ED1190" s="35"/>
      <c r="EE1190" s="35"/>
      <c r="EF1190" s="35"/>
      <c r="EG1190" s="35"/>
      <c r="EH1190" s="35"/>
      <c r="EI1190" s="35"/>
      <c r="EJ1190" s="35"/>
      <c r="EK1190" s="35"/>
      <c r="EL1190" s="35"/>
      <c r="ET1190" s="20" t="s">
        <v>1586</v>
      </c>
      <c r="EU1190" s="20" t="s">
        <v>1584</v>
      </c>
    </row>
    <row r="1191" spans="1:151" ht="12" hidden="1" customHeight="1">
      <c r="A1191" s="35"/>
      <c r="B1191" s="47"/>
      <c r="C1191" s="35"/>
      <c r="D1191" s="47"/>
      <c r="E1191" s="47"/>
      <c r="F1191" s="47"/>
      <c r="G1191" s="47"/>
      <c r="H1191" s="47"/>
      <c r="I1191" s="47"/>
      <c r="J1191" s="47"/>
      <c r="K1191" s="47"/>
      <c r="L1191" s="47"/>
      <c r="M1191" s="35"/>
      <c r="N1191" s="35"/>
      <c r="O1191" s="35"/>
      <c r="P1191" s="35"/>
      <c r="Q1191" s="35"/>
      <c r="R1191" s="35"/>
      <c r="S1191" s="35"/>
      <c r="T1191" s="35"/>
      <c r="U1191" s="35"/>
      <c r="V1191" s="35"/>
      <c r="W1191" s="35"/>
      <c r="X1191" s="35"/>
      <c r="Y1191" s="35"/>
      <c r="Z1191" s="35"/>
      <c r="AA1191" s="35"/>
      <c r="AB1191" s="35"/>
      <c r="AC1191" s="35"/>
      <c r="AD1191" s="35"/>
      <c r="AE1191" s="35"/>
      <c r="AF1191" s="35"/>
      <c r="AG1191" s="35"/>
      <c r="AH1191" s="35"/>
      <c r="AI1191" s="35"/>
      <c r="AJ1191" s="35"/>
      <c r="AK1191" s="35"/>
      <c r="AL1191" s="35"/>
      <c r="AM1191" s="35"/>
      <c r="AN1191" s="35"/>
      <c r="AO1191" s="35"/>
      <c r="AP1191" s="35"/>
      <c r="AQ1191" s="35"/>
      <c r="AR1191" s="35"/>
      <c r="AS1191" s="35"/>
      <c r="AT1191" s="35"/>
      <c r="AU1191" s="35"/>
      <c r="AV1191" s="35"/>
      <c r="AW1191" s="35"/>
      <c r="AX1191" s="35"/>
      <c r="AY1191" s="35"/>
      <c r="AZ1191" s="35"/>
      <c r="BA1191" s="35"/>
      <c r="BB1191" s="35"/>
      <c r="BC1191" s="35"/>
      <c r="BD1191" s="35"/>
      <c r="BE1191" s="35"/>
      <c r="BF1191" s="35"/>
      <c r="BG1191" s="35"/>
      <c r="BH1191" s="35"/>
      <c r="BI1191" s="133"/>
      <c r="BJ1191" s="133"/>
      <c r="BK1191" s="35"/>
      <c r="BL1191" s="266"/>
      <c r="BM1191" s="35"/>
      <c r="BN1191" s="35"/>
      <c r="BO1191" s="35"/>
      <c r="BP1191" s="35"/>
      <c r="BQ1191" s="35"/>
      <c r="BR1191" s="35"/>
      <c r="BS1191" s="35"/>
      <c r="BT1191" s="35"/>
      <c r="BU1191" s="35"/>
      <c r="BV1191" s="35"/>
      <c r="BW1191" s="35"/>
      <c r="BX1191" s="35"/>
      <c r="BY1191" s="35"/>
      <c r="BZ1191" s="287"/>
      <c r="CA1191" s="35"/>
      <c r="CB1191" s="35"/>
      <c r="CC1191" s="35"/>
      <c r="CD1191" s="35"/>
      <c r="CE1191" s="35"/>
      <c r="CF1191" s="35"/>
      <c r="CG1191" s="35"/>
      <c r="CH1191" s="35"/>
      <c r="CI1191" s="35"/>
      <c r="CJ1191" s="35"/>
      <c r="CK1191" s="35"/>
      <c r="CL1191" s="35"/>
      <c r="CM1191" s="35"/>
      <c r="CN1191" s="35"/>
      <c r="CO1191" s="35"/>
      <c r="CP1191" s="35"/>
      <c r="CQ1191" s="35"/>
      <c r="CR1191" s="35"/>
      <c r="CS1191" s="35"/>
      <c r="CT1191" s="35"/>
      <c r="CU1191" s="35"/>
      <c r="CV1191" s="35"/>
      <c r="CW1191" s="35"/>
      <c r="CX1191" s="35"/>
      <c r="CY1191" s="35"/>
      <c r="CZ1191" s="35"/>
      <c r="DA1191" s="35"/>
      <c r="DB1191" s="35"/>
      <c r="DC1191" s="35"/>
      <c r="DD1191" s="35"/>
      <c r="DE1191" s="35"/>
      <c r="DF1191" s="35"/>
      <c r="DG1191" s="35"/>
      <c r="DH1191" s="35"/>
      <c r="DI1191" s="35"/>
      <c r="DJ1191" s="35"/>
      <c r="DK1191" s="35"/>
      <c r="DL1191" s="35"/>
      <c r="DM1191" s="35"/>
      <c r="DN1191" s="35"/>
      <c r="DO1191" s="35"/>
      <c r="DP1191" s="35"/>
      <c r="DQ1191" s="35"/>
      <c r="DR1191" s="35"/>
      <c r="DS1191" s="35"/>
      <c r="DT1191" s="35"/>
      <c r="DU1191" s="35"/>
      <c r="DV1191" s="35"/>
      <c r="DW1191" s="35"/>
      <c r="DX1191" s="35"/>
      <c r="DY1191" s="35"/>
      <c r="DZ1191" s="35"/>
      <c r="EA1191" s="35"/>
      <c r="EB1191" s="35"/>
      <c r="EC1191" s="35"/>
      <c r="ED1191" s="35"/>
      <c r="EE1191" s="35"/>
      <c r="EF1191" s="35"/>
      <c r="EG1191" s="35"/>
      <c r="EH1191" s="35"/>
      <c r="EI1191" s="35"/>
      <c r="EJ1191" s="35"/>
      <c r="EK1191" s="35"/>
      <c r="EL1191" s="35"/>
      <c r="ET1191" s="20" t="s">
        <v>1587</v>
      </c>
      <c r="EU1191" s="20" t="s">
        <v>1585</v>
      </c>
    </row>
    <row r="1192" spans="1:151" ht="12" hidden="1" customHeight="1">
      <c r="A1192" s="35"/>
      <c r="B1192" s="47"/>
      <c r="C1192" s="35"/>
      <c r="D1192" s="47"/>
      <c r="E1192" s="47"/>
      <c r="F1192" s="47"/>
      <c r="G1192" s="47"/>
      <c r="H1192" s="47"/>
      <c r="I1192" s="47"/>
      <c r="J1192" s="47"/>
      <c r="K1192" s="47"/>
      <c r="L1192" s="47"/>
      <c r="M1192" s="35"/>
      <c r="N1192" s="35"/>
      <c r="O1192" s="35"/>
      <c r="P1192" s="35"/>
      <c r="Q1192" s="35"/>
      <c r="R1192" s="35"/>
      <c r="S1192" s="35"/>
      <c r="T1192" s="35"/>
      <c r="U1192" s="35"/>
      <c r="V1192" s="35"/>
      <c r="W1192" s="35"/>
      <c r="X1192" s="35"/>
      <c r="Y1192" s="35"/>
      <c r="Z1192" s="35"/>
      <c r="AA1192" s="35"/>
      <c r="AB1192" s="35"/>
      <c r="AC1192" s="35"/>
      <c r="AD1192" s="35"/>
      <c r="AE1192" s="35"/>
      <c r="AF1192" s="35"/>
      <c r="AG1192" s="35"/>
      <c r="AH1192" s="35"/>
      <c r="AI1192" s="35"/>
      <c r="AJ1192" s="35"/>
      <c r="AK1192" s="35"/>
      <c r="AL1192" s="35"/>
      <c r="AM1192" s="35"/>
      <c r="AN1192" s="35"/>
      <c r="AO1192" s="35"/>
      <c r="AP1192" s="35"/>
      <c r="AQ1192" s="35"/>
      <c r="AR1192" s="35"/>
      <c r="AS1192" s="35"/>
      <c r="AT1192" s="35"/>
      <c r="AU1192" s="35"/>
      <c r="AV1192" s="35"/>
      <c r="AW1192" s="35"/>
      <c r="AX1192" s="35"/>
      <c r="AY1192" s="35"/>
      <c r="AZ1192" s="35"/>
      <c r="BA1192" s="35"/>
      <c r="BB1192" s="35"/>
      <c r="BC1192" s="35"/>
      <c r="BD1192" s="35"/>
      <c r="BE1192" s="35"/>
      <c r="BF1192" s="35"/>
      <c r="BG1192" s="35"/>
      <c r="BH1192" s="35"/>
      <c r="BI1192" s="133"/>
      <c r="BJ1192" s="133"/>
      <c r="BK1192" s="35"/>
      <c r="BL1192" s="266"/>
      <c r="BM1192" s="35"/>
      <c r="BN1192" s="35"/>
      <c r="BO1192" s="35"/>
      <c r="BP1192" s="35"/>
      <c r="BQ1192" s="35"/>
      <c r="BR1192" s="35"/>
      <c r="BS1192" s="35"/>
      <c r="BT1192" s="35"/>
      <c r="BU1192" s="35"/>
      <c r="BV1192" s="35"/>
      <c r="BW1192" s="35"/>
      <c r="BX1192" s="35"/>
      <c r="BY1192" s="35"/>
      <c r="BZ1192" s="287"/>
      <c r="CA1192" s="35"/>
      <c r="CB1192" s="35"/>
      <c r="CC1192" s="35"/>
      <c r="CD1192" s="35"/>
      <c r="CE1192" s="35"/>
      <c r="CF1192" s="35"/>
      <c r="CG1192" s="35"/>
      <c r="CH1192" s="35"/>
      <c r="CI1192" s="35"/>
      <c r="CJ1192" s="35"/>
      <c r="CK1192" s="35"/>
      <c r="CL1192" s="35"/>
      <c r="CM1192" s="35"/>
      <c r="CN1192" s="35"/>
      <c r="CO1192" s="35"/>
      <c r="CP1192" s="35"/>
      <c r="CQ1192" s="35"/>
      <c r="CR1192" s="35"/>
      <c r="CS1192" s="35"/>
      <c r="CT1192" s="35"/>
      <c r="CU1192" s="35"/>
      <c r="CV1192" s="35"/>
      <c r="CW1192" s="35"/>
      <c r="CX1192" s="35"/>
      <c r="CY1192" s="35"/>
      <c r="CZ1192" s="35"/>
      <c r="DA1192" s="35"/>
      <c r="DB1192" s="35"/>
      <c r="DC1192" s="35"/>
      <c r="DD1192" s="35"/>
      <c r="DE1192" s="35"/>
      <c r="DF1192" s="35"/>
      <c r="DG1192" s="35"/>
      <c r="DH1192" s="35"/>
      <c r="DI1192" s="35"/>
      <c r="DJ1192" s="35"/>
      <c r="DK1192" s="35"/>
      <c r="DL1192" s="35"/>
      <c r="DM1192" s="35"/>
      <c r="DN1192" s="35"/>
      <c r="DO1192" s="35"/>
      <c r="DP1192" s="35"/>
      <c r="DQ1192" s="35"/>
      <c r="DR1192" s="35"/>
      <c r="DS1192" s="35"/>
      <c r="DT1192" s="35"/>
      <c r="DU1192" s="35"/>
      <c r="DV1192" s="35"/>
      <c r="DW1192" s="35"/>
      <c r="DX1192" s="35"/>
      <c r="DY1192" s="35"/>
      <c r="DZ1192" s="35"/>
      <c r="EA1192" s="35"/>
      <c r="EB1192" s="35"/>
      <c r="EC1192" s="35"/>
      <c r="ED1192" s="35"/>
      <c r="EE1192" s="35"/>
      <c r="EF1192" s="35"/>
      <c r="EG1192" s="35"/>
      <c r="EH1192" s="35"/>
      <c r="EI1192" s="35"/>
      <c r="EJ1192" s="35"/>
      <c r="EK1192" s="35"/>
      <c r="EL1192" s="35"/>
      <c r="ET1192" s="20" t="s">
        <v>1588</v>
      </c>
      <c r="EU1192" s="20" t="s">
        <v>1586</v>
      </c>
    </row>
    <row r="1193" spans="1:151" ht="12" hidden="1" customHeight="1">
      <c r="A1193" s="35"/>
      <c r="B1193" s="47"/>
      <c r="C1193" s="35"/>
      <c r="D1193" s="47"/>
      <c r="E1193" s="47"/>
      <c r="F1193" s="47"/>
      <c r="G1193" s="47"/>
      <c r="H1193" s="47"/>
      <c r="I1193" s="47"/>
      <c r="J1193" s="47"/>
      <c r="K1193" s="47"/>
      <c r="L1193" s="47"/>
      <c r="M1193" s="35"/>
      <c r="N1193" s="35"/>
      <c r="O1193" s="35"/>
      <c r="P1193" s="35"/>
      <c r="Q1193" s="35"/>
      <c r="R1193" s="35"/>
      <c r="S1193" s="35"/>
      <c r="T1193" s="35"/>
      <c r="U1193" s="35"/>
      <c r="V1193" s="35"/>
      <c r="W1193" s="35"/>
      <c r="X1193" s="35"/>
      <c r="Y1193" s="35"/>
      <c r="Z1193" s="35"/>
      <c r="AA1193" s="35"/>
      <c r="AB1193" s="35"/>
      <c r="AC1193" s="35"/>
      <c r="AD1193" s="35"/>
      <c r="AE1193" s="35"/>
      <c r="AF1193" s="35"/>
      <c r="AG1193" s="35"/>
      <c r="AH1193" s="35"/>
      <c r="AI1193" s="35"/>
      <c r="AJ1193" s="35"/>
      <c r="AK1193" s="35"/>
      <c r="AL1193" s="35"/>
      <c r="AM1193" s="35"/>
      <c r="AN1193" s="35"/>
      <c r="AO1193" s="35"/>
      <c r="AP1193" s="35"/>
      <c r="AQ1193" s="35"/>
      <c r="AR1193" s="35"/>
      <c r="AS1193" s="35"/>
      <c r="AT1193" s="35"/>
      <c r="AU1193" s="35"/>
      <c r="AV1193" s="35"/>
      <c r="AW1193" s="35"/>
      <c r="AX1193" s="35"/>
      <c r="AY1193" s="35"/>
      <c r="AZ1193" s="35"/>
      <c r="BA1193" s="35"/>
      <c r="BB1193" s="35"/>
      <c r="BC1193" s="35"/>
      <c r="BD1193" s="35"/>
      <c r="BE1193" s="35"/>
      <c r="BF1193" s="35"/>
      <c r="BG1193" s="35"/>
      <c r="BH1193" s="35"/>
      <c r="BI1193" s="133"/>
      <c r="BJ1193" s="133"/>
      <c r="BK1193" s="35"/>
      <c r="BL1193" s="266"/>
      <c r="BM1193" s="35"/>
      <c r="BN1193" s="35"/>
      <c r="BO1193" s="35"/>
      <c r="BP1193" s="35"/>
      <c r="BQ1193" s="35"/>
      <c r="BR1193" s="35"/>
      <c r="BS1193" s="35"/>
      <c r="BT1193" s="35"/>
      <c r="BU1193" s="35"/>
      <c r="BV1193" s="35"/>
      <c r="BW1193" s="35"/>
      <c r="BX1193" s="35"/>
      <c r="BY1193" s="35"/>
      <c r="BZ1193" s="287"/>
      <c r="CA1193" s="35"/>
      <c r="CB1193" s="35"/>
      <c r="CC1193" s="35"/>
      <c r="CD1193" s="35"/>
      <c r="CE1193" s="35"/>
      <c r="CF1193" s="35"/>
      <c r="CG1193" s="35"/>
      <c r="CH1193" s="35"/>
      <c r="CI1193" s="35"/>
      <c r="CJ1193" s="35"/>
      <c r="CK1193" s="35"/>
      <c r="CL1193" s="35"/>
      <c r="CM1193" s="35"/>
      <c r="CN1193" s="35"/>
      <c r="CO1193" s="35"/>
      <c r="CP1193" s="35"/>
      <c r="CQ1193" s="35"/>
      <c r="CR1193" s="35"/>
      <c r="CS1193" s="35"/>
      <c r="CT1193" s="35"/>
      <c r="CU1193" s="35"/>
      <c r="CV1193" s="35"/>
      <c r="CW1193" s="35"/>
      <c r="CX1193" s="35"/>
      <c r="CY1193" s="35"/>
      <c r="CZ1193" s="35"/>
      <c r="DA1193" s="35"/>
      <c r="DB1193" s="35"/>
      <c r="DC1193" s="35"/>
      <c r="DD1193" s="35"/>
      <c r="DE1193" s="35"/>
      <c r="DF1193" s="35"/>
      <c r="DG1193" s="35"/>
      <c r="DH1193" s="35"/>
      <c r="DI1193" s="35"/>
      <c r="DJ1193" s="35"/>
      <c r="DK1193" s="35"/>
      <c r="DL1193" s="35"/>
      <c r="DM1193" s="35"/>
      <c r="DN1193" s="35"/>
      <c r="DO1193" s="35"/>
      <c r="DP1193" s="35"/>
      <c r="DQ1193" s="35"/>
      <c r="DR1193" s="35"/>
      <c r="DS1193" s="35"/>
      <c r="DT1193" s="35"/>
      <c r="DU1193" s="35"/>
      <c r="DV1193" s="35"/>
      <c r="DW1193" s="35"/>
      <c r="DX1193" s="35"/>
      <c r="DY1193" s="35"/>
      <c r="DZ1193" s="35"/>
      <c r="EA1193" s="35"/>
      <c r="EB1193" s="35"/>
      <c r="EC1193" s="35"/>
      <c r="ED1193" s="35"/>
      <c r="EE1193" s="35"/>
      <c r="EF1193" s="35"/>
      <c r="EG1193" s="35"/>
      <c r="EH1193" s="35"/>
      <c r="EI1193" s="35"/>
      <c r="EJ1193" s="35"/>
      <c r="EK1193" s="35"/>
      <c r="EL1193" s="35"/>
      <c r="ET1193" s="20" t="s">
        <v>1589</v>
      </c>
      <c r="EU1193" s="20" t="s">
        <v>1587</v>
      </c>
    </row>
    <row r="1194" spans="1:151" ht="12" hidden="1" customHeight="1">
      <c r="A1194" s="35"/>
      <c r="B1194" s="47"/>
      <c r="C1194" s="35"/>
      <c r="D1194" s="47"/>
      <c r="E1194" s="47"/>
      <c r="F1194" s="47"/>
      <c r="G1194" s="47"/>
      <c r="H1194" s="47"/>
      <c r="I1194" s="47"/>
      <c r="J1194" s="47"/>
      <c r="K1194" s="47"/>
      <c r="L1194" s="47"/>
      <c r="M1194" s="35"/>
      <c r="N1194" s="35"/>
      <c r="O1194" s="35"/>
      <c r="P1194" s="35"/>
      <c r="Q1194" s="35"/>
      <c r="R1194" s="35"/>
      <c r="S1194" s="35"/>
      <c r="T1194" s="35"/>
      <c r="U1194" s="35"/>
      <c r="V1194" s="35"/>
      <c r="W1194" s="35"/>
      <c r="X1194" s="35"/>
      <c r="Y1194" s="35"/>
      <c r="Z1194" s="35"/>
      <c r="AA1194" s="35"/>
      <c r="AB1194" s="35"/>
      <c r="AC1194" s="35"/>
      <c r="AD1194" s="35"/>
      <c r="AE1194" s="35"/>
      <c r="AF1194" s="35"/>
      <c r="AG1194" s="35"/>
      <c r="AH1194" s="35"/>
      <c r="AI1194" s="35"/>
      <c r="AJ1194" s="35"/>
      <c r="AK1194" s="35"/>
      <c r="AL1194" s="35"/>
      <c r="AM1194" s="35"/>
      <c r="AN1194" s="35"/>
      <c r="AO1194" s="35"/>
      <c r="AP1194" s="35"/>
      <c r="AQ1194" s="35"/>
      <c r="AR1194" s="35"/>
      <c r="AS1194" s="35"/>
      <c r="AT1194" s="35"/>
      <c r="AU1194" s="35"/>
      <c r="AV1194" s="35"/>
      <c r="AW1194" s="35"/>
      <c r="AX1194" s="35"/>
      <c r="AY1194" s="35"/>
      <c r="AZ1194" s="35"/>
      <c r="BA1194" s="35"/>
      <c r="BB1194" s="35"/>
      <c r="BC1194" s="35"/>
      <c r="BD1194" s="35"/>
      <c r="BE1194" s="35"/>
      <c r="BF1194" s="35"/>
      <c r="BG1194" s="35"/>
      <c r="BH1194" s="35"/>
      <c r="BI1194" s="133"/>
      <c r="BJ1194" s="133"/>
      <c r="BK1194" s="35"/>
      <c r="BL1194" s="266"/>
      <c r="BM1194" s="35"/>
      <c r="BN1194" s="35"/>
      <c r="BO1194" s="35"/>
      <c r="BP1194" s="35"/>
      <c r="BQ1194" s="35"/>
      <c r="BR1194" s="35"/>
      <c r="BS1194" s="35"/>
      <c r="BT1194" s="35"/>
      <c r="BU1194" s="35"/>
      <c r="BV1194" s="35"/>
      <c r="BW1194" s="35"/>
      <c r="BX1194" s="35"/>
      <c r="BY1194" s="35"/>
      <c r="BZ1194" s="287"/>
      <c r="CA1194" s="35"/>
      <c r="CB1194" s="35"/>
      <c r="CC1194" s="35"/>
      <c r="CD1194" s="35"/>
      <c r="CE1194" s="35"/>
      <c r="CF1194" s="35"/>
      <c r="CG1194" s="35"/>
      <c r="CH1194" s="35"/>
      <c r="CI1194" s="35"/>
      <c r="CJ1194" s="35"/>
      <c r="CK1194" s="35"/>
      <c r="CL1194" s="35"/>
      <c r="CM1194" s="35"/>
      <c r="CN1194" s="35"/>
      <c r="CO1194" s="35"/>
      <c r="CP1194" s="35"/>
      <c r="CQ1194" s="35"/>
      <c r="CR1194" s="35"/>
      <c r="CS1194" s="35"/>
      <c r="CT1194" s="35"/>
      <c r="CU1194" s="35"/>
      <c r="CV1194" s="35"/>
      <c r="CW1194" s="35"/>
      <c r="CX1194" s="35"/>
      <c r="CY1194" s="35"/>
      <c r="CZ1194" s="35"/>
      <c r="DA1194" s="35"/>
      <c r="DB1194" s="35"/>
      <c r="DC1194" s="35"/>
      <c r="DD1194" s="35"/>
      <c r="DE1194" s="35"/>
      <c r="DF1194" s="35"/>
      <c r="DG1194" s="35"/>
      <c r="DH1194" s="35"/>
      <c r="DI1194" s="35"/>
      <c r="DJ1194" s="35"/>
      <c r="DK1194" s="35"/>
      <c r="DL1194" s="35"/>
      <c r="DM1194" s="35"/>
      <c r="DN1194" s="35"/>
      <c r="DO1194" s="35"/>
      <c r="DP1194" s="35"/>
      <c r="DQ1194" s="35"/>
      <c r="DR1194" s="35"/>
      <c r="DS1194" s="35"/>
      <c r="DT1194" s="35"/>
      <c r="DU1194" s="35"/>
      <c r="DV1194" s="35"/>
      <c r="DW1194" s="35"/>
      <c r="DX1194" s="35"/>
      <c r="DY1194" s="35"/>
      <c r="DZ1194" s="35"/>
      <c r="EA1194" s="35"/>
      <c r="EB1194" s="35"/>
      <c r="EC1194" s="35"/>
      <c r="ED1194" s="35"/>
      <c r="EE1194" s="35"/>
      <c r="EF1194" s="35"/>
      <c r="EG1194" s="35"/>
      <c r="EH1194" s="35"/>
      <c r="EI1194" s="35"/>
      <c r="EJ1194" s="35"/>
      <c r="EK1194" s="35"/>
      <c r="EL1194" s="35"/>
      <c r="ET1194" s="20" t="s">
        <v>1590</v>
      </c>
      <c r="EU1194" s="20" t="s">
        <v>1588</v>
      </c>
    </row>
    <row r="1195" spans="1:151" ht="12" hidden="1" customHeight="1">
      <c r="A1195" s="35"/>
      <c r="B1195" s="47"/>
      <c r="C1195" s="35"/>
      <c r="D1195" s="47"/>
      <c r="E1195" s="47"/>
      <c r="F1195" s="47"/>
      <c r="G1195" s="47"/>
      <c r="H1195" s="47"/>
      <c r="I1195" s="47"/>
      <c r="J1195" s="47"/>
      <c r="K1195" s="47"/>
      <c r="L1195" s="47"/>
      <c r="M1195" s="35"/>
      <c r="N1195" s="35"/>
      <c r="O1195" s="35"/>
      <c r="P1195" s="35"/>
      <c r="Q1195" s="35"/>
      <c r="R1195" s="35"/>
      <c r="S1195" s="35"/>
      <c r="T1195" s="35"/>
      <c r="U1195" s="35"/>
      <c r="V1195" s="35"/>
      <c r="W1195" s="35"/>
      <c r="X1195" s="35"/>
      <c r="Y1195" s="35"/>
      <c r="Z1195" s="35"/>
      <c r="AA1195" s="35"/>
      <c r="AB1195" s="35"/>
      <c r="AC1195" s="35"/>
      <c r="AD1195" s="35"/>
      <c r="AE1195" s="35"/>
      <c r="AF1195" s="35"/>
      <c r="AG1195" s="35"/>
      <c r="AH1195" s="35"/>
      <c r="AI1195" s="35"/>
      <c r="AJ1195" s="35"/>
      <c r="AK1195" s="35"/>
      <c r="AL1195" s="35"/>
      <c r="AM1195" s="35"/>
      <c r="AN1195" s="35"/>
      <c r="AO1195" s="35"/>
      <c r="AP1195" s="35"/>
      <c r="AQ1195" s="35"/>
      <c r="AR1195" s="35"/>
      <c r="AS1195" s="35"/>
      <c r="AT1195" s="35"/>
      <c r="AU1195" s="35"/>
      <c r="AV1195" s="35"/>
      <c r="AW1195" s="35"/>
      <c r="AX1195" s="35"/>
      <c r="AY1195" s="35"/>
      <c r="AZ1195" s="35"/>
      <c r="BA1195" s="35"/>
      <c r="BB1195" s="35"/>
      <c r="BC1195" s="35"/>
      <c r="BD1195" s="35"/>
      <c r="BE1195" s="35"/>
      <c r="BF1195" s="35"/>
      <c r="BG1195" s="35"/>
      <c r="BH1195" s="35"/>
      <c r="BI1195" s="133"/>
      <c r="BJ1195" s="133"/>
      <c r="BK1195" s="35"/>
      <c r="BL1195" s="266"/>
      <c r="BM1195" s="35"/>
      <c r="BN1195" s="35"/>
      <c r="BO1195" s="35"/>
      <c r="BP1195" s="35"/>
      <c r="BQ1195" s="35"/>
      <c r="BR1195" s="35"/>
      <c r="BS1195" s="35"/>
      <c r="BT1195" s="35"/>
      <c r="BU1195" s="35"/>
      <c r="BV1195" s="35"/>
      <c r="BW1195" s="35"/>
      <c r="BX1195" s="35"/>
      <c r="BY1195" s="35"/>
      <c r="BZ1195" s="287"/>
      <c r="CA1195" s="35"/>
      <c r="CB1195" s="35"/>
      <c r="CC1195" s="35"/>
      <c r="CD1195" s="35"/>
      <c r="CE1195" s="35"/>
      <c r="CF1195" s="35"/>
      <c r="CG1195" s="35"/>
      <c r="CH1195" s="35"/>
      <c r="CI1195" s="35"/>
      <c r="CJ1195" s="35"/>
      <c r="CK1195" s="35"/>
      <c r="CL1195" s="35"/>
      <c r="CM1195" s="35"/>
      <c r="CN1195" s="35"/>
      <c r="CO1195" s="35"/>
      <c r="CP1195" s="35"/>
      <c r="CQ1195" s="35"/>
      <c r="CR1195" s="35"/>
      <c r="CS1195" s="35"/>
      <c r="CT1195" s="35"/>
      <c r="CU1195" s="35"/>
      <c r="CV1195" s="35"/>
      <c r="CW1195" s="35"/>
      <c r="CX1195" s="35"/>
      <c r="CY1195" s="35"/>
      <c r="CZ1195" s="35"/>
      <c r="DA1195" s="35"/>
      <c r="DB1195" s="35"/>
      <c r="DC1195" s="35"/>
      <c r="DD1195" s="35"/>
      <c r="DE1195" s="35"/>
      <c r="DF1195" s="35"/>
      <c r="DG1195" s="35"/>
      <c r="DH1195" s="35"/>
      <c r="DI1195" s="35"/>
      <c r="DJ1195" s="35"/>
      <c r="DK1195" s="35"/>
      <c r="DL1195" s="35"/>
      <c r="DM1195" s="35"/>
      <c r="DN1195" s="35"/>
      <c r="DO1195" s="35"/>
      <c r="DP1195" s="35"/>
      <c r="DQ1195" s="35"/>
      <c r="DR1195" s="35"/>
      <c r="DS1195" s="35"/>
      <c r="DT1195" s="35"/>
      <c r="DU1195" s="35"/>
      <c r="DV1195" s="35"/>
      <c r="DW1195" s="35"/>
      <c r="DX1195" s="35"/>
      <c r="DY1195" s="35"/>
      <c r="DZ1195" s="35"/>
      <c r="EA1195" s="35"/>
      <c r="EB1195" s="35"/>
      <c r="EC1195" s="35"/>
      <c r="ED1195" s="35"/>
      <c r="EE1195" s="35"/>
      <c r="EF1195" s="35"/>
      <c r="EG1195" s="35"/>
      <c r="EH1195" s="35"/>
      <c r="EI1195" s="35"/>
      <c r="EJ1195" s="35"/>
      <c r="EK1195" s="35"/>
      <c r="EL1195" s="35"/>
      <c r="ET1195" s="20" t="s">
        <v>1591</v>
      </c>
      <c r="EU1195" s="20" t="s">
        <v>1589</v>
      </c>
    </row>
    <row r="1196" spans="1:151" ht="12" hidden="1" customHeight="1">
      <c r="A1196" s="35"/>
      <c r="B1196" s="47"/>
      <c r="C1196" s="35"/>
      <c r="D1196" s="47"/>
      <c r="E1196" s="47"/>
      <c r="F1196" s="47"/>
      <c r="G1196" s="47"/>
      <c r="H1196" s="47"/>
      <c r="I1196" s="47"/>
      <c r="J1196" s="47"/>
      <c r="K1196" s="47"/>
      <c r="L1196" s="47"/>
      <c r="M1196" s="35"/>
      <c r="N1196" s="35"/>
      <c r="O1196" s="35"/>
      <c r="P1196" s="35"/>
      <c r="Q1196" s="35"/>
      <c r="R1196" s="35"/>
      <c r="S1196" s="35"/>
      <c r="T1196" s="35"/>
      <c r="U1196" s="35"/>
      <c r="V1196" s="35"/>
      <c r="W1196" s="35"/>
      <c r="X1196" s="35"/>
      <c r="Y1196" s="35"/>
      <c r="Z1196" s="35"/>
      <c r="AA1196" s="35"/>
      <c r="AB1196" s="35"/>
      <c r="AC1196" s="35"/>
      <c r="AD1196" s="35"/>
      <c r="AE1196" s="35"/>
      <c r="AF1196" s="35"/>
      <c r="AG1196" s="35"/>
      <c r="AH1196" s="35"/>
      <c r="AI1196" s="35"/>
      <c r="AJ1196" s="35"/>
      <c r="AK1196" s="35"/>
      <c r="AL1196" s="35"/>
      <c r="AM1196" s="35"/>
      <c r="AN1196" s="35"/>
      <c r="AO1196" s="35"/>
      <c r="AP1196" s="35"/>
      <c r="AQ1196" s="35"/>
      <c r="AR1196" s="35"/>
      <c r="AS1196" s="35"/>
      <c r="AT1196" s="35"/>
      <c r="AU1196" s="35"/>
      <c r="AV1196" s="35"/>
      <c r="AW1196" s="35"/>
      <c r="AX1196" s="35"/>
      <c r="AY1196" s="35"/>
      <c r="AZ1196" s="35"/>
      <c r="BA1196" s="35"/>
      <c r="BB1196" s="35"/>
      <c r="BC1196" s="35"/>
      <c r="BD1196" s="35"/>
      <c r="BE1196" s="35"/>
      <c r="BF1196" s="35"/>
      <c r="BG1196" s="35"/>
      <c r="BH1196" s="35"/>
      <c r="BI1196" s="133"/>
      <c r="BJ1196" s="133"/>
      <c r="BK1196" s="35"/>
      <c r="BL1196" s="266"/>
      <c r="BM1196" s="35"/>
      <c r="BN1196" s="35"/>
      <c r="BO1196" s="35"/>
      <c r="BP1196" s="35"/>
      <c r="BQ1196" s="35"/>
      <c r="BR1196" s="35"/>
      <c r="BS1196" s="35"/>
      <c r="BT1196" s="35"/>
      <c r="BU1196" s="35"/>
      <c r="BV1196" s="35"/>
      <c r="BW1196" s="35"/>
      <c r="BX1196" s="35"/>
      <c r="BY1196" s="35"/>
      <c r="BZ1196" s="287"/>
      <c r="CA1196" s="35"/>
      <c r="CB1196" s="35"/>
      <c r="CC1196" s="35"/>
      <c r="CD1196" s="35"/>
      <c r="CE1196" s="35"/>
      <c r="CF1196" s="35"/>
      <c r="CG1196" s="35"/>
      <c r="CH1196" s="35"/>
      <c r="CI1196" s="35"/>
      <c r="CJ1196" s="35"/>
      <c r="CK1196" s="35"/>
      <c r="CL1196" s="35"/>
      <c r="CM1196" s="35"/>
      <c r="CN1196" s="35"/>
      <c r="CO1196" s="35"/>
      <c r="CP1196" s="35"/>
      <c r="CQ1196" s="35"/>
      <c r="CR1196" s="35"/>
      <c r="CS1196" s="35"/>
      <c r="CT1196" s="35"/>
      <c r="CU1196" s="35"/>
      <c r="CV1196" s="35"/>
      <c r="CW1196" s="35"/>
      <c r="CX1196" s="35"/>
      <c r="CY1196" s="35"/>
      <c r="CZ1196" s="35"/>
      <c r="DA1196" s="35"/>
      <c r="DB1196" s="35"/>
      <c r="DC1196" s="35"/>
      <c r="DD1196" s="35"/>
      <c r="DE1196" s="35"/>
      <c r="DF1196" s="35"/>
      <c r="DG1196" s="35"/>
      <c r="DH1196" s="35"/>
      <c r="DI1196" s="35"/>
      <c r="DJ1196" s="35"/>
      <c r="DK1196" s="35"/>
      <c r="DL1196" s="35"/>
      <c r="DM1196" s="35"/>
      <c r="DN1196" s="35"/>
      <c r="DO1196" s="35"/>
      <c r="DP1196" s="35"/>
      <c r="DQ1196" s="35"/>
      <c r="DR1196" s="35"/>
      <c r="DS1196" s="35"/>
      <c r="DT1196" s="35"/>
      <c r="DU1196" s="35"/>
      <c r="DV1196" s="35"/>
      <c r="DW1196" s="35"/>
      <c r="DX1196" s="35"/>
      <c r="DY1196" s="35"/>
      <c r="DZ1196" s="35"/>
      <c r="EA1196" s="35"/>
      <c r="EB1196" s="35"/>
      <c r="EC1196" s="35"/>
      <c r="ED1196" s="35"/>
      <c r="EE1196" s="35"/>
      <c r="EF1196" s="35"/>
      <c r="EG1196" s="35"/>
      <c r="EH1196" s="35"/>
      <c r="EI1196" s="35"/>
      <c r="EJ1196" s="35"/>
      <c r="EK1196" s="35"/>
      <c r="EL1196" s="35"/>
      <c r="ET1196" s="20" t="s">
        <v>1592</v>
      </c>
      <c r="EU1196" s="20" t="s">
        <v>1590</v>
      </c>
    </row>
    <row r="1197" spans="1:151" ht="12" hidden="1" customHeight="1">
      <c r="A1197" s="35"/>
      <c r="B1197" s="47"/>
      <c r="C1197" s="35"/>
      <c r="D1197" s="47"/>
      <c r="E1197" s="47"/>
      <c r="F1197" s="47"/>
      <c r="G1197" s="47"/>
      <c r="H1197" s="47"/>
      <c r="I1197" s="47"/>
      <c r="J1197" s="47"/>
      <c r="K1197" s="47"/>
      <c r="L1197" s="47"/>
      <c r="M1197" s="35"/>
      <c r="N1197" s="35"/>
      <c r="O1197" s="35"/>
      <c r="P1197" s="35"/>
      <c r="Q1197" s="35"/>
      <c r="R1197" s="35"/>
      <c r="S1197" s="35"/>
      <c r="T1197" s="35"/>
      <c r="U1197" s="35"/>
      <c r="V1197" s="35"/>
      <c r="W1197" s="35"/>
      <c r="X1197" s="35"/>
      <c r="Y1197" s="35"/>
      <c r="Z1197" s="35"/>
      <c r="AA1197" s="35"/>
      <c r="AB1197" s="35"/>
      <c r="AC1197" s="35"/>
      <c r="AD1197" s="35"/>
      <c r="AE1197" s="35"/>
      <c r="AF1197" s="35"/>
      <c r="AG1197" s="35"/>
      <c r="AH1197" s="35"/>
      <c r="AI1197" s="35"/>
      <c r="AJ1197" s="35"/>
      <c r="AK1197" s="35"/>
      <c r="AL1197" s="35"/>
      <c r="AM1197" s="35"/>
      <c r="AN1197" s="35"/>
      <c r="AO1197" s="35"/>
      <c r="AP1197" s="35"/>
      <c r="AQ1197" s="35"/>
      <c r="AR1197" s="35"/>
      <c r="AS1197" s="35"/>
      <c r="AT1197" s="35"/>
      <c r="AU1197" s="35"/>
      <c r="AV1197" s="35"/>
      <c r="AW1197" s="35"/>
      <c r="AX1197" s="35"/>
      <c r="AY1197" s="35"/>
      <c r="AZ1197" s="35"/>
      <c r="BA1197" s="35"/>
      <c r="BB1197" s="35"/>
      <c r="BC1197" s="35"/>
      <c r="BD1197" s="35"/>
      <c r="BE1197" s="35"/>
      <c r="BF1197" s="35"/>
      <c r="BG1197" s="35"/>
      <c r="BH1197" s="35"/>
      <c r="BI1197" s="133"/>
      <c r="BJ1197" s="133"/>
      <c r="BK1197" s="35"/>
      <c r="BL1197" s="266"/>
      <c r="BM1197" s="35"/>
      <c r="BN1197" s="35"/>
      <c r="BO1197" s="35"/>
      <c r="BP1197" s="35"/>
      <c r="BQ1197" s="35"/>
      <c r="BR1197" s="35"/>
      <c r="BS1197" s="35"/>
      <c r="BT1197" s="35"/>
      <c r="BU1197" s="35"/>
      <c r="BV1197" s="35"/>
      <c r="BW1197" s="35"/>
      <c r="BX1197" s="35"/>
      <c r="BY1197" s="35"/>
      <c r="BZ1197" s="287"/>
      <c r="CA1197" s="35"/>
      <c r="CB1197" s="35"/>
      <c r="CC1197" s="35"/>
      <c r="CD1197" s="35"/>
      <c r="CE1197" s="35"/>
      <c r="CF1197" s="35"/>
      <c r="CG1197" s="35"/>
      <c r="CH1197" s="35"/>
      <c r="CI1197" s="35"/>
      <c r="CJ1197" s="35"/>
      <c r="CK1197" s="35"/>
      <c r="CL1197" s="35"/>
      <c r="CM1197" s="35"/>
      <c r="CN1197" s="35"/>
      <c r="CO1197" s="35"/>
      <c r="CP1197" s="35"/>
      <c r="CQ1197" s="35"/>
      <c r="CR1197" s="35"/>
      <c r="CS1197" s="35"/>
      <c r="CT1197" s="35"/>
      <c r="CU1197" s="35"/>
      <c r="CV1197" s="35"/>
      <c r="CW1197" s="35"/>
      <c r="CX1197" s="35"/>
      <c r="CY1197" s="35"/>
      <c r="CZ1197" s="35"/>
      <c r="DA1197" s="35"/>
      <c r="DB1197" s="35"/>
      <c r="DC1197" s="35"/>
      <c r="DD1197" s="35"/>
      <c r="DE1197" s="35"/>
      <c r="DF1197" s="35"/>
      <c r="DG1197" s="35"/>
      <c r="DH1197" s="35"/>
      <c r="DI1197" s="35"/>
      <c r="DJ1197" s="35"/>
      <c r="DK1197" s="35"/>
      <c r="DL1197" s="35"/>
      <c r="DM1197" s="35"/>
      <c r="DN1197" s="35"/>
      <c r="DO1197" s="35"/>
      <c r="DP1197" s="35"/>
      <c r="DQ1197" s="35"/>
      <c r="DR1197" s="35"/>
      <c r="DS1197" s="35"/>
      <c r="DT1197" s="35"/>
      <c r="DU1197" s="35"/>
      <c r="DV1197" s="35"/>
      <c r="DW1197" s="35"/>
      <c r="DX1197" s="35"/>
      <c r="DY1197" s="35"/>
      <c r="DZ1197" s="35"/>
      <c r="EA1197" s="35"/>
      <c r="EB1197" s="35"/>
      <c r="EC1197" s="35"/>
      <c r="ED1197" s="35"/>
      <c r="EE1197" s="35"/>
      <c r="EF1197" s="35"/>
      <c r="EG1197" s="35"/>
      <c r="EH1197" s="35"/>
      <c r="EI1197" s="35"/>
      <c r="EJ1197" s="35"/>
      <c r="EK1197" s="35"/>
      <c r="EL1197" s="35"/>
      <c r="ET1197" s="20" t="s">
        <v>1593</v>
      </c>
      <c r="EU1197" s="20" t="s">
        <v>1591</v>
      </c>
    </row>
    <row r="1198" spans="1:151" ht="12" hidden="1" customHeight="1">
      <c r="A1198" s="35"/>
      <c r="B1198" s="47"/>
      <c r="C1198" s="35"/>
      <c r="D1198" s="47"/>
      <c r="E1198" s="47"/>
      <c r="F1198" s="47"/>
      <c r="G1198" s="47"/>
      <c r="H1198" s="47"/>
      <c r="I1198" s="47"/>
      <c r="J1198" s="47"/>
      <c r="K1198" s="47"/>
      <c r="L1198" s="47"/>
      <c r="M1198" s="35"/>
      <c r="N1198" s="35"/>
      <c r="O1198" s="35"/>
      <c r="P1198" s="35"/>
      <c r="Q1198" s="35"/>
      <c r="R1198" s="35"/>
      <c r="S1198" s="35"/>
      <c r="T1198" s="35"/>
      <c r="U1198" s="35"/>
      <c r="V1198" s="35"/>
      <c r="W1198" s="35"/>
      <c r="X1198" s="35"/>
      <c r="Y1198" s="35"/>
      <c r="Z1198" s="35"/>
      <c r="AA1198" s="35"/>
      <c r="AB1198" s="35"/>
      <c r="AC1198" s="35"/>
      <c r="AD1198" s="35"/>
      <c r="AE1198" s="35"/>
      <c r="AF1198" s="35"/>
      <c r="AG1198" s="35"/>
      <c r="AH1198" s="35"/>
      <c r="AI1198" s="35"/>
      <c r="AJ1198" s="35"/>
      <c r="AK1198" s="35"/>
      <c r="AL1198" s="35"/>
      <c r="AM1198" s="35"/>
      <c r="AN1198" s="35"/>
      <c r="AO1198" s="35"/>
      <c r="AP1198" s="35"/>
      <c r="AQ1198" s="35"/>
      <c r="AR1198" s="35"/>
      <c r="AS1198" s="35"/>
      <c r="AT1198" s="35"/>
      <c r="AU1198" s="35"/>
      <c r="AV1198" s="35"/>
      <c r="AW1198" s="35"/>
      <c r="AX1198" s="35"/>
      <c r="AY1198" s="35"/>
      <c r="AZ1198" s="35"/>
      <c r="BA1198" s="35"/>
      <c r="BB1198" s="35"/>
      <c r="BC1198" s="35"/>
      <c r="BD1198" s="35"/>
      <c r="BE1198" s="35"/>
      <c r="BF1198" s="35"/>
      <c r="BG1198" s="35"/>
      <c r="BH1198" s="35"/>
      <c r="BI1198" s="133"/>
      <c r="BJ1198" s="133"/>
      <c r="BK1198" s="35"/>
      <c r="BL1198" s="266"/>
      <c r="BM1198" s="35"/>
      <c r="BN1198" s="35"/>
      <c r="BO1198" s="35"/>
      <c r="BP1198" s="35"/>
      <c r="BQ1198" s="35"/>
      <c r="BR1198" s="35"/>
      <c r="BS1198" s="35"/>
      <c r="BT1198" s="35"/>
      <c r="BU1198" s="35"/>
      <c r="BV1198" s="35"/>
      <c r="BW1198" s="35"/>
      <c r="BX1198" s="35"/>
      <c r="BY1198" s="35"/>
      <c r="BZ1198" s="287"/>
      <c r="CA1198" s="35"/>
      <c r="CB1198" s="35"/>
      <c r="CC1198" s="35"/>
      <c r="CD1198" s="35"/>
      <c r="CE1198" s="35"/>
      <c r="CF1198" s="35"/>
      <c r="CG1198" s="35"/>
      <c r="CH1198" s="35"/>
      <c r="CI1198" s="35"/>
      <c r="CJ1198" s="35"/>
      <c r="CK1198" s="35"/>
      <c r="CL1198" s="35"/>
      <c r="CM1198" s="35"/>
      <c r="CN1198" s="35"/>
      <c r="CO1198" s="35"/>
      <c r="CP1198" s="35"/>
      <c r="CQ1198" s="35"/>
      <c r="CR1198" s="35"/>
      <c r="CS1198" s="35"/>
      <c r="CT1198" s="35"/>
      <c r="CU1198" s="35"/>
      <c r="CV1198" s="35"/>
      <c r="CW1198" s="35"/>
      <c r="CX1198" s="35"/>
      <c r="CY1198" s="35"/>
      <c r="CZ1198" s="35"/>
      <c r="DA1198" s="35"/>
      <c r="DB1198" s="35"/>
      <c r="DC1198" s="35"/>
      <c r="DD1198" s="35"/>
      <c r="DE1198" s="35"/>
      <c r="DF1198" s="35"/>
      <c r="DG1198" s="35"/>
      <c r="DH1198" s="35"/>
      <c r="DI1198" s="35"/>
      <c r="DJ1198" s="35"/>
      <c r="DK1198" s="35"/>
      <c r="DL1198" s="35"/>
      <c r="DM1198" s="35"/>
      <c r="DN1198" s="35"/>
      <c r="DO1198" s="35"/>
      <c r="DP1198" s="35"/>
      <c r="DQ1198" s="35"/>
      <c r="DR1198" s="35"/>
      <c r="DS1198" s="35"/>
      <c r="DT1198" s="35"/>
      <c r="DU1198" s="35"/>
      <c r="DV1198" s="35"/>
      <c r="DW1198" s="35"/>
      <c r="DX1198" s="35"/>
      <c r="DY1198" s="35"/>
      <c r="DZ1198" s="35"/>
      <c r="EA1198" s="35"/>
      <c r="EB1198" s="35"/>
      <c r="EC1198" s="35"/>
      <c r="ED1198" s="35"/>
      <c r="EE1198" s="35"/>
      <c r="EF1198" s="35"/>
      <c r="EG1198" s="35"/>
      <c r="EH1198" s="35"/>
      <c r="EI1198" s="35"/>
      <c r="EJ1198" s="35"/>
      <c r="EK1198" s="35"/>
      <c r="EL1198" s="35"/>
      <c r="ET1198" s="20" t="s">
        <v>1594</v>
      </c>
      <c r="EU1198" s="20" t="s">
        <v>1592</v>
      </c>
    </row>
    <row r="1199" spans="1:151" ht="12" hidden="1" customHeight="1">
      <c r="A1199" s="35"/>
      <c r="B1199" s="47"/>
      <c r="C1199" s="35"/>
      <c r="D1199" s="47"/>
      <c r="E1199" s="47"/>
      <c r="F1199" s="47"/>
      <c r="G1199" s="47"/>
      <c r="H1199" s="47"/>
      <c r="I1199" s="47"/>
      <c r="J1199" s="47"/>
      <c r="K1199" s="47"/>
      <c r="L1199" s="47"/>
      <c r="M1199" s="35"/>
      <c r="N1199" s="35"/>
      <c r="O1199" s="35"/>
      <c r="P1199" s="35"/>
      <c r="Q1199" s="35"/>
      <c r="R1199" s="35"/>
      <c r="S1199" s="35"/>
      <c r="T1199" s="35"/>
      <c r="U1199" s="35"/>
      <c r="V1199" s="35"/>
      <c r="W1199" s="35"/>
      <c r="X1199" s="35"/>
      <c r="Y1199" s="35"/>
      <c r="Z1199" s="35"/>
      <c r="AA1199" s="35"/>
      <c r="AB1199" s="35"/>
      <c r="AC1199" s="35"/>
      <c r="AD1199" s="35"/>
      <c r="AE1199" s="35"/>
      <c r="AF1199" s="35"/>
      <c r="AG1199" s="35"/>
      <c r="AH1199" s="35"/>
      <c r="AI1199" s="35"/>
      <c r="AJ1199" s="35"/>
      <c r="AK1199" s="35"/>
      <c r="AL1199" s="35"/>
      <c r="AM1199" s="35"/>
      <c r="AN1199" s="35"/>
      <c r="AO1199" s="35"/>
      <c r="AP1199" s="35"/>
      <c r="AQ1199" s="35"/>
      <c r="AR1199" s="35"/>
      <c r="AS1199" s="35"/>
      <c r="AT1199" s="35"/>
      <c r="AU1199" s="35"/>
      <c r="AV1199" s="35"/>
      <c r="AW1199" s="35"/>
      <c r="AX1199" s="35"/>
      <c r="AY1199" s="35"/>
      <c r="AZ1199" s="35"/>
      <c r="BA1199" s="35"/>
      <c r="BB1199" s="35"/>
      <c r="BC1199" s="35"/>
      <c r="BD1199" s="35"/>
      <c r="BE1199" s="35"/>
      <c r="BF1199" s="35"/>
      <c r="BG1199" s="35"/>
      <c r="BH1199" s="35"/>
      <c r="BI1199" s="133"/>
      <c r="BJ1199" s="133"/>
      <c r="BK1199" s="35"/>
      <c r="BL1199" s="266"/>
      <c r="BM1199" s="35"/>
      <c r="BN1199" s="35"/>
      <c r="BO1199" s="35"/>
      <c r="BP1199" s="35"/>
      <c r="BQ1199" s="35"/>
      <c r="BR1199" s="35"/>
      <c r="BS1199" s="35"/>
      <c r="BT1199" s="35"/>
      <c r="BU1199" s="35"/>
      <c r="BV1199" s="35"/>
      <c r="BW1199" s="35"/>
      <c r="BX1199" s="35"/>
      <c r="BY1199" s="35"/>
      <c r="BZ1199" s="287"/>
      <c r="CA1199" s="35"/>
      <c r="CB1199" s="35"/>
      <c r="CC1199" s="35"/>
      <c r="CD1199" s="35"/>
      <c r="CE1199" s="35"/>
      <c r="CF1199" s="35"/>
      <c r="CG1199" s="35"/>
      <c r="CH1199" s="35"/>
      <c r="CI1199" s="35"/>
      <c r="CJ1199" s="35"/>
      <c r="CK1199" s="35"/>
      <c r="CL1199" s="35"/>
      <c r="CM1199" s="35"/>
      <c r="CN1199" s="35"/>
      <c r="CO1199" s="35"/>
      <c r="CP1199" s="35"/>
      <c r="CQ1199" s="35"/>
      <c r="CR1199" s="35"/>
      <c r="CS1199" s="35"/>
      <c r="CT1199" s="35"/>
      <c r="CU1199" s="35"/>
      <c r="CV1199" s="35"/>
      <c r="CW1199" s="35"/>
      <c r="CX1199" s="35"/>
      <c r="CY1199" s="35"/>
      <c r="CZ1199" s="35"/>
      <c r="DA1199" s="35"/>
      <c r="DB1199" s="35"/>
      <c r="DC1199" s="35"/>
      <c r="DD1199" s="35"/>
      <c r="DE1199" s="35"/>
      <c r="DF1199" s="35"/>
      <c r="DG1199" s="35"/>
      <c r="DH1199" s="35"/>
      <c r="DI1199" s="35"/>
      <c r="DJ1199" s="35"/>
      <c r="DK1199" s="35"/>
      <c r="DL1199" s="35"/>
      <c r="DM1199" s="35"/>
      <c r="DN1199" s="35"/>
      <c r="DO1199" s="35"/>
      <c r="DP1199" s="35"/>
      <c r="DQ1199" s="35"/>
      <c r="DR1199" s="35"/>
      <c r="DS1199" s="35"/>
      <c r="DT1199" s="35"/>
      <c r="DU1199" s="35"/>
      <c r="DV1199" s="35"/>
      <c r="DW1199" s="35"/>
      <c r="DX1199" s="35"/>
      <c r="DY1199" s="35"/>
      <c r="DZ1199" s="35"/>
      <c r="EA1199" s="35"/>
      <c r="EB1199" s="35"/>
      <c r="EC1199" s="35"/>
      <c r="ED1199" s="35"/>
      <c r="EE1199" s="35"/>
      <c r="EF1199" s="35"/>
      <c r="EG1199" s="35"/>
      <c r="EH1199" s="35"/>
      <c r="EI1199" s="35"/>
      <c r="EJ1199" s="35"/>
      <c r="EK1199" s="35"/>
      <c r="EL1199" s="35"/>
      <c r="ET1199" s="20" t="s">
        <v>1595</v>
      </c>
      <c r="EU1199" s="20" t="s">
        <v>1593</v>
      </c>
    </row>
    <row r="1200" spans="1:151" ht="12" hidden="1" customHeight="1">
      <c r="A1200" s="35"/>
      <c r="B1200" s="47"/>
      <c r="C1200" s="35"/>
      <c r="D1200" s="47"/>
      <c r="E1200" s="47"/>
      <c r="F1200" s="47"/>
      <c r="G1200" s="47"/>
      <c r="H1200" s="47"/>
      <c r="I1200" s="47"/>
      <c r="J1200" s="47"/>
      <c r="K1200" s="47"/>
      <c r="L1200" s="47"/>
      <c r="M1200" s="35"/>
      <c r="N1200" s="35"/>
      <c r="O1200" s="35"/>
      <c r="P1200" s="35"/>
      <c r="Q1200" s="35"/>
      <c r="R1200" s="35"/>
      <c r="S1200" s="35"/>
      <c r="T1200" s="35"/>
      <c r="U1200" s="35"/>
      <c r="V1200" s="35"/>
      <c r="W1200" s="35"/>
      <c r="X1200" s="35"/>
      <c r="Y1200" s="35"/>
      <c r="Z1200" s="35"/>
      <c r="AA1200" s="35"/>
      <c r="AB1200" s="35"/>
      <c r="AC1200" s="35"/>
      <c r="AD1200" s="35"/>
      <c r="AE1200" s="35"/>
      <c r="AF1200" s="35"/>
      <c r="AG1200" s="35"/>
      <c r="AH1200" s="35"/>
      <c r="AI1200" s="35"/>
      <c r="AJ1200" s="35"/>
      <c r="AK1200" s="35"/>
      <c r="AL1200" s="35"/>
      <c r="AM1200" s="35"/>
      <c r="AN1200" s="35"/>
      <c r="AO1200" s="35"/>
      <c r="AP1200" s="35"/>
      <c r="AQ1200" s="35"/>
      <c r="AR1200" s="35"/>
      <c r="AS1200" s="35"/>
      <c r="AT1200" s="35"/>
      <c r="AU1200" s="35"/>
      <c r="AV1200" s="35"/>
      <c r="AW1200" s="35"/>
      <c r="AX1200" s="35"/>
      <c r="AY1200" s="35"/>
      <c r="AZ1200" s="35"/>
      <c r="BA1200" s="35"/>
      <c r="BB1200" s="35"/>
      <c r="BC1200" s="35"/>
      <c r="BD1200" s="35"/>
      <c r="BE1200" s="35"/>
      <c r="BF1200" s="35"/>
      <c r="BG1200" s="35"/>
      <c r="BH1200" s="35"/>
      <c r="BI1200" s="133"/>
      <c r="BJ1200" s="133"/>
      <c r="BK1200" s="35"/>
      <c r="BL1200" s="266"/>
      <c r="BM1200" s="35"/>
      <c r="BN1200" s="35"/>
      <c r="BO1200" s="35"/>
      <c r="BP1200" s="35"/>
      <c r="BQ1200" s="35"/>
      <c r="BR1200" s="35"/>
      <c r="BS1200" s="35"/>
      <c r="BT1200" s="35"/>
      <c r="BU1200" s="35"/>
      <c r="BV1200" s="35"/>
      <c r="BW1200" s="35"/>
      <c r="BX1200" s="35"/>
      <c r="BY1200" s="35"/>
      <c r="BZ1200" s="287"/>
      <c r="CA1200" s="35"/>
      <c r="CB1200" s="35"/>
      <c r="CC1200" s="35"/>
      <c r="CD1200" s="35"/>
      <c r="CE1200" s="35"/>
      <c r="CF1200" s="35"/>
      <c r="CG1200" s="35"/>
      <c r="CH1200" s="35"/>
      <c r="CI1200" s="35"/>
      <c r="CJ1200" s="35"/>
      <c r="CK1200" s="35"/>
      <c r="CL1200" s="35"/>
      <c r="CM1200" s="35"/>
      <c r="CN1200" s="35"/>
      <c r="CO1200" s="35"/>
      <c r="CP1200" s="35"/>
      <c r="CQ1200" s="35"/>
      <c r="CR1200" s="35"/>
      <c r="CS1200" s="35"/>
      <c r="CT1200" s="35"/>
      <c r="CU1200" s="35"/>
      <c r="CV1200" s="35"/>
      <c r="CW1200" s="35"/>
      <c r="CX1200" s="35"/>
      <c r="CY1200" s="35"/>
      <c r="CZ1200" s="35"/>
      <c r="DA1200" s="35"/>
      <c r="DB1200" s="35"/>
      <c r="DC1200" s="35"/>
      <c r="DD1200" s="35"/>
      <c r="DE1200" s="35"/>
      <c r="DF1200" s="35"/>
      <c r="DG1200" s="35"/>
      <c r="DH1200" s="35"/>
      <c r="DI1200" s="35"/>
      <c r="DJ1200" s="35"/>
      <c r="DK1200" s="35"/>
      <c r="DL1200" s="35"/>
      <c r="DM1200" s="35"/>
      <c r="DN1200" s="35"/>
      <c r="DO1200" s="35"/>
      <c r="DP1200" s="35"/>
      <c r="DQ1200" s="35"/>
      <c r="DR1200" s="35"/>
      <c r="DS1200" s="35"/>
      <c r="DT1200" s="35"/>
      <c r="DU1200" s="35"/>
      <c r="DV1200" s="35"/>
      <c r="DW1200" s="35"/>
      <c r="DX1200" s="35"/>
      <c r="DY1200" s="35"/>
      <c r="DZ1200" s="35"/>
      <c r="EA1200" s="35"/>
      <c r="EB1200" s="35"/>
      <c r="EC1200" s="35"/>
      <c r="ED1200" s="35"/>
      <c r="EE1200" s="35"/>
      <c r="EF1200" s="35"/>
      <c r="EG1200" s="35"/>
      <c r="EH1200" s="35"/>
      <c r="EI1200" s="35"/>
      <c r="EJ1200" s="35"/>
      <c r="EK1200" s="35"/>
      <c r="EL1200" s="35"/>
      <c r="ET1200" s="20" t="s">
        <v>1596</v>
      </c>
      <c r="EU1200" s="20" t="s">
        <v>1594</v>
      </c>
    </row>
    <row r="1201" spans="1:151" ht="12" hidden="1" customHeight="1">
      <c r="A1201" s="35"/>
      <c r="B1201" s="47"/>
      <c r="C1201" s="35"/>
      <c r="D1201" s="47"/>
      <c r="E1201" s="47"/>
      <c r="F1201" s="47"/>
      <c r="G1201" s="47"/>
      <c r="H1201" s="47"/>
      <c r="I1201" s="47"/>
      <c r="J1201" s="47"/>
      <c r="K1201" s="47"/>
      <c r="L1201" s="47"/>
      <c r="M1201" s="35"/>
      <c r="N1201" s="35"/>
      <c r="O1201" s="35"/>
      <c r="P1201" s="35"/>
      <c r="Q1201" s="35"/>
      <c r="R1201" s="35"/>
      <c r="S1201" s="35"/>
      <c r="T1201" s="35"/>
      <c r="U1201" s="35"/>
      <c r="V1201" s="35"/>
      <c r="W1201" s="35"/>
      <c r="X1201" s="35"/>
      <c r="Y1201" s="35"/>
      <c r="Z1201" s="35"/>
      <c r="AA1201" s="35"/>
      <c r="AB1201" s="35"/>
      <c r="AC1201" s="35"/>
      <c r="AD1201" s="35"/>
      <c r="AE1201" s="35"/>
      <c r="AF1201" s="35"/>
      <c r="AG1201" s="35"/>
      <c r="AH1201" s="35"/>
      <c r="AI1201" s="35"/>
      <c r="AJ1201" s="35"/>
      <c r="AK1201" s="35"/>
      <c r="AL1201" s="35"/>
      <c r="AM1201" s="35"/>
      <c r="AN1201" s="35"/>
      <c r="AO1201" s="35"/>
      <c r="AP1201" s="35"/>
      <c r="AQ1201" s="35"/>
      <c r="AR1201" s="35"/>
      <c r="AS1201" s="35"/>
      <c r="AT1201" s="35"/>
      <c r="AU1201" s="35"/>
      <c r="AV1201" s="35"/>
      <c r="AW1201" s="35"/>
      <c r="AX1201" s="35"/>
      <c r="AY1201" s="35"/>
      <c r="AZ1201" s="35"/>
      <c r="BA1201" s="35"/>
      <c r="BB1201" s="35"/>
      <c r="BC1201" s="35"/>
      <c r="BD1201" s="35"/>
      <c r="BE1201" s="35"/>
      <c r="BF1201" s="35"/>
      <c r="BG1201" s="35"/>
      <c r="BH1201" s="35"/>
      <c r="BI1201" s="133"/>
      <c r="BJ1201" s="133"/>
      <c r="BK1201" s="35"/>
      <c r="BL1201" s="266"/>
      <c r="BM1201" s="35"/>
      <c r="BN1201" s="35"/>
      <c r="BO1201" s="35"/>
      <c r="BP1201" s="35"/>
      <c r="BQ1201" s="35"/>
      <c r="BR1201" s="35"/>
      <c r="BS1201" s="35"/>
      <c r="BT1201" s="35"/>
      <c r="BU1201" s="35"/>
      <c r="BV1201" s="35"/>
      <c r="BW1201" s="35"/>
      <c r="BX1201" s="35"/>
      <c r="BY1201" s="35"/>
      <c r="BZ1201" s="287"/>
      <c r="CA1201" s="35"/>
      <c r="CB1201" s="35"/>
      <c r="CC1201" s="35"/>
      <c r="CD1201" s="35"/>
      <c r="CE1201" s="35"/>
      <c r="CF1201" s="35"/>
      <c r="CG1201" s="35"/>
      <c r="CH1201" s="35"/>
      <c r="CI1201" s="35"/>
      <c r="CJ1201" s="35"/>
      <c r="CK1201" s="35"/>
      <c r="CL1201" s="35"/>
      <c r="CM1201" s="35"/>
      <c r="CN1201" s="35"/>
      <c r="CO1201" s="35"/>
      <c r="CP1201" s="35"/>
      <c r="CQ1201" s="35"/>
      <c r="CR1201" s="35"/>
      <c r="CS1201" s="35"/>
      <c r="CT1201" s="35"/>
      <c r="CU1201" s="35"/>
      <c r="CV1201" s="35"/>
      <c r="CW1201" s="35"/>
      <c r="CX1201" s="35"/>
      <c r="CY1201" s="35"/>
      <c r="CZ1201" s="35"/>
      <c r="DA1201" s="35"/>
      <c r="DB1201" s="35"/>
      <c r="DC1201" s="35"/>
      <c r="DD1201" s="35"/>
      <c r="DE1201" s="35"/>
      <c r="DF1201" s="35"/>
      <c r="DG1201" s="35"/>
      <c r="DH1201" s="35"/>
      <c r="DI1201" s="35"/>
      <c r="DJ1201" s="35"/>
      <c r="DK1201" s="35"/>
      <c r="DL1201" s="35"/>
      <c r="DM1201" s="35"/>
      <c r="DN1201" s="35"/>
      <c r="DO1201" s="35"/>
      <c r="DP1201" s="35"/>
      <c r="DQ1201" s="35"/>
      <c r="DR1201" s="35"/>
      <c r="DS1201" s="35"/>
      <c r="DT1201" s="35"/>
      <c r="DU1201" s="35"/>
      <c r="DV1201" s="35"/>
      <c r="DW1201" s="35"/>
      <c r="DX1201" s="35"/>
      <c r="DY1201" s="35"/>
      <c r="DZ1201" s="35"/>
      <c r="EA1201" s="35"/>
      <c r="EB1201" s="35"/>
      <c r="EC1201" s="35"/>
      <c r="ED1201" s="35"/>
      <c r="EE1201" s="35"/>
      <c r="EF1201" s="35"/>
      <c r="EG1201" s="35"/>
      <c r="EH1201" s="35"/>
      <c r="EI1201" s="35"/>
      <c r="EJ1201" s="35"/>
      <c r="EK1201" s="35"/>
      <c r="EL1201" s="35"/>
      <c r="ET1201" s="20" t="s">
        <v>1597</v>
      </c>
      <c r="EU1201" s="20" t="s">
        <v>1595</v>
      </c>
    </row>
    <row r="1202" spans="1:151" ht="12" hidden="1" customHeight="1">
      <c r="A1202" s="35"/>
      <c r="B1202" s="47"/>
      <c r="C1202" s="35"/>
      <c r="D1202" s="47"/>
      <c r="E1202" s="47"/>
      <c r="F1202" s="47"/>
      <c r="G1202" s="47"/>
      <c r="H1202" s="47"/>
      <c r="I1202" s="47"/>
      <c r="J1202" s="47"/>
      <c r="K1202" s="47"/>
      <c r="L1202" s="47"/>
      <c r="M1202" s="35"/>
      <c r="N1202" s="35"/>
      <c r="O1202" s="35"/>
      <c r="P1202" s="35"/>
      <c r="Q1202" s="35"/>
      <c r="R1202" s="35"/>
      <c r="S1202" s="35"/>
      <c r="T1202" s="35"/>
      <c r="U1202" s="35"/>
      <c r="V1202" s="35"/>
      <c r="W1202" s="35"/>
      <c r="X1202" s="35"/>
      <c r="Y1202" s="35"/>
      <c r="Z1202" s="35"/>
      <c r="AA1202" s="35"/>
      <c r="AB1202" s="35"/>
      <c r="AC1202" s="35"/>
      <c r="AD1202" s="35"/>
      <c r="AE1202" s="35"/>
      <c r="AF1202" s="35"/>
      <c r="AG1202" s="35"/>
      <c r="AH1202" s="35"/>
      <c r="AI1202" s="35"/>
      <c r="AJ1202" s="35"/>
      <c r="AK1202" s="35"/>
      <c r="AL1202" s="35"/>
      <c r="AM1202" s="35"/>
      <c r="AN1202" s="35"/>
      <c r="AO1202" s="35"/>
      <c r="AP1202" s="35"/>
      <c r="AQ1202" s="35"/>
      <c r="AR1202" s="35"/>
      <c r="AS1202" s="35"/>
      <c r="AT1202" s="35"/>
      <c r="AU1202" s="35"/>
      <c r="AV1202" s="35"/>
      <c r="AW1202" s="35"/>
      <c r="AX1202" s="35"/>
      <c r="AY1202" s="35"/>
      <c r="AZ1202" s="35"/>
      <c r="BA1202" s="35"/>
      <c r="BB1202" s="35"/>
      <c r="BC1202" s="35"/>
      <c r="BD1202" s="35"/>
      <c r="BE1202" s="35"/>
      <c r="BF1202" s="35"/>
      <c r="BG1202" s="35"/>
      <c r="BH1202" s="35"/>
      <c r="BI1202" s="133"/>
      <c r="BJ1202" s="133"/>
      <c r="BK1202" s="35"/>
      <c r="BL1202" s="266"/>
      <c r="BM1202" s="35"/>
      <c r="BN1202" s="35"/>
      <c r="BO1202" s="35"/>
      <c r="BP1202" s="35"/>
      <c r="BQ1202" s="35"/>
      <c r="BR1202" s="35"/>
      <c r="BS1202" s="35"/>
      <c r="BT1202" s="35"/>
      <c r="BU1202" s="35"/>
      <c r="BV1202" s="35"/>
      <c r="BW1202" s="35"/>
      <c r="BX1202" s="35"/>
      <c r="BY1202" s="35"/>
      <c r="BZ1202" s="287"/>
      <c r="CA1202" s="35"/>
      <c r="CB1202" s="35"/>
      <c r="CC1202" s="35"/>
      <c r="CD1202" s="35"/>
      <c r="CE1202" s="35"/>
      <c r="CF1202" s="35"/>
      <c r="CG1202" s="35"/>
      <c r="CH1202" s="35"/>
      <c r="CI1202" s="35"/>
      <c r="CJ1202" s="35"/>
      <c r="CK1202" s="35"/>
      <c r="CL1202" s="35"/>
      <c r="CM1202" s="35"/>
      <c r="CN1202" s="35"/>
      <c r="CO1202" s="35"/>
      <c r="CP1202" s="35"/>
      <c r="CQ1202" s="35"/>
      <c r="CR1202" s="35"/>
      <c r="CS1202" s="35"/>
      <c r="CT1202" s="35"/>
      <c r="CU1202" s="35"/>
      <c r="CV1202" s="35"/>
      <c r="CW1202" s="35"/>
      <c r="CX1202" s="35"/>
      <c r="CY1202" s="35"/>
      <c r="CZ1202" s="35"/>
      <c r="DA1202" s="35"/>
      <c r="DB1202" s="35"/>
      <c r="DC1202" s="35"/>
      <c r="DD1202" s="35"/>
      <c r="DE1202" s="35"/>
      <c r="DF1202" s="35"/>
      <c r="DG1202" s="35"/>
      <c r="DH1202" s="35"/>
      <c r="DI1202" s="35"/>
      <c r="DJ1202" s="35"/>
      <c r="DK1202" s="35"/>
      <c r="DL1202" s="35"/>
      <c r="DM1202" s="35"/>
      <c r="DN1202" s="35"/>
      <c r="DO1202" s="35"/>
      <c r="DP1202" s="35"/>
      <c r="DQ1202" s="35"/>
      <c r="DR1202" s="35"/>
      <c r="DS1202" s="35"/>
      <c r="DT1202" s="35"/>
      <c r="DU1202" s="35"/>
      <c r="DV1202" s="35"/>
      <c r="DW1202" s="35"/>
      <c r="DX1202" s="35"/>
      <c r="DY1202" s="35"/>
      <c r="DZ1202" s="35"/>
      <c r="EA1202" s="35"/>
      <c r="EB1202" s="35"/>
      <c r="EC1202" s="35"/>
      <c r="ED1202" s="35"/>
      <c r="EE1202" s="35"/>
      <c r="EF1202" s="35"/>
      <c r="EG1202" s="35"/>
      <c r="EH1202" s="35"/>
      <c r="EI1202" s="35"/>
      <c r="EJ1202" s="35"/>
      <c r="EK1202" s="35"/>
      <c r="EL1202" s="35"/>
      <c r="ET1202" s="20" t="s">
        <v>1598</v>
      </c>
      <c r="EU1202" s="20" t="s">
        <v>1596</v>
      </c>
    </row>
    <row r="1203" spans="1:151" ht="12" hidden="1" customHeight="1">
      <c r="A1203" s="35"/>
      <c r="B1203" s="47"/>
      <c r="C1203" s="35"/>
      <c r="D1203" s="47"/>
      <c r="E1203" s="47"/>
      <c r="F1203" s="47"/>
      <c r="G1203" s="47"/>
      <c r="H1203" s="47"/>
      <c r="I1203" s="47"/>
      <c r="J1203" s="47"/>
      <c r="K1203" s="47"/>
      <c r="L1203" s="47"/>
      <c r="M1203" s="35"/>
      <c r="N1203" s="35"/>
      <c r="O1203" s="35"/>
      <c r="P1203" s="35"/>
      <c r="Q1203" s="35"/>
      <c r="R1203" s="35"/>
      <c r="S1203" s="35"/>
      <c r="T1203" s="35"/>
      <c r="U1203" s="35"/>
      <c r="V1203" s="35"/>
      <c r="W1203" s="35"/>
      <c r="X1203" s="35"/>
      <c r="Y1203" s="35"/>
      <c r="Z1203" s="35"/>
      <c r="AA1203" s="35"/>
      <c r="AB1203" s="35"/>
      <c r="AC1203" s="35"/>
      <c r="AD1203" s="35"/>
      <c r="AE1203" s="35"/>
      <c r="AF1203" s="35"/>
      <c r="AG1203" s="35"/>
      <c r="AH1203" s="35"/>
      <c r="AI1203" s="35"/>
      <c r="AJ1203" s="35"/>
      <c r="AK1203" s="35"/>
      <c r="AL1203" s="35"/>
      <c r="AM1203" s="35"/>
      <c r="AN1203" s="35"/>
      <c r="AO1203" s="35"/>
      <c r="AP1203" s="35"/>
      <c r="AQ1203" s="35"/>
      <c r="AR1203" s="35"/>
      <c r="AS1203" s="35"/>
      <c r="AT1203" s="35"/>
      <c r="AU1203" s="35"/>
      <c r="AV1203" s="35"/>
      <c r="AW1203" s="35"/>
      <c r="AX1203" s="35"/>
      <c r="AY1203" s="35"/>
      <c r="AZ1203" s="35"/>
      <c r="BA1203" s="35"/>
      <c r="BB1203" s="35"/>
      <c r="BC1203" s="35"/>
      <c r="BD1203" s="35"/>
      <c r="BE1203" s="35"/>
      <c r="BF1203" s="35"/>
      <c r="BG1203" s="35"/>
      <c r="BH1203" s="35"/>
      <c r="BI1203" s="133"/>
      <c r="BJ1203" s="133"/>
      <c r="BK1203" s="35"/>
      <c r="BL1203" s="266"/>
      <c r="BM1203" s="35"/>
      <c r="BN1203" s="35"/>
      <c r="BO1203" s="35"/>
      <c r="BP1203" s="35"/>
      <c r="BQ1203" s="35"/>
      <c r="BR1203" s="35"/>
      <c r="BS1203" s="35"/>
      <c r="BT1203" s="35"/>
      <c r="BU1203" s="35"/>
      <c r="BV1203" s="35"/>
      <c r="BW1203" s="35"/>
      <c r="BX1203" s="35"/>
      <c r="BY1203" s="35"/>
      <c r="BZ1203" s="287"/>
      <c r="CA1203" s="35"/>
      <c r="CB1203" s="35"/>
      <c r="CC1203" s="35"/>
      <c r="CD1203" s="35"/>
      <c r="CE1203" s="35"/>
      <c r="CF1203" s="35"/>
      <c r="CG1203" s="35"/>
      <c r="CH1203" s="35"/>
      <c r="CI1203" s="35"/>
      <c r="CJ1203" s="35"/>
      <c r="CK1203" s="35"/>
      <c r="CL1203" s="35"/>
      <c r="CM1203" s="35"/>
      <c r="CN1203" s="35"/>
      <c r="CO1203" s="35"/>
      <c r="CP1203" s="35"/>
      <c r="CQ1203" s="35"/>
      <c r="CR1203" s="35"/>
      <c r="CS1203" s="35"/>
      <c r="CT1203" s="35"/>
      <c r="CU1203" s="35"/>
      <c r="CV1203" s="35"/>
      <c r="CW1203" s="35"/>
      <c r="CX1203" s="35"/>
      <c r="CY1203" s="35"/>
      <c r="CZ1203" s="35"/>
      <c r="DA1203" s="35"/>
      <c r="DB1203" s="35"/>
      <c r="DC1203" s="35"/>
      <c r="DD1203" s="35"/>
      <c r="DE1203" s="35"/>
      <c r="DF1203" s="35"/>
      <c r="DG1203" s="35"/>
      <c r="DH1203" s="35"/>
      <c r="DI1203" s="35"/>
      <c r="DJ1203" s="35"/>
      <c r="DK1203" s="35"/>
      <c r="DL1203" s="35"/>
      <c r="DM1203" s="35"/>
      <c r="DN1203" s="35"/>
      <c r="DO1203" s="35"/>
      <c r="DP1203" s="35"/>
      <c r="DQ1203" s="35"/>
      <c r="DR1203" s="35"/>
      <c r="DS1203" s="35"/>
      <c r="DT1203" s="35"/>
      <c r="DU1203" s="35"/>
      <c r="DV1203" s="35"/>
      <c r="DW1203" s="35"/>
      <c r="DX1203" s="35"/>
      <c r="DY1203" s="35"/>
      <c r="DZ1203" s="35"/>
      <c r="EA1203" s="35"/>
      <c r="EB1203" s="35"/>
      <c r="EC1203" s="35"/>
      <c r="ED1203" s="35"/>
      <c r="EE1203" s="35"/>
      <c r="EF1203" s="35"/>
      <c r="EG1203" s="35"/>
      <c r="EH1203" s="35"/>
      <c r="EI1203" s="35"/>
      <c r="EJ1203" s="35"/>
      <c r="EK1203" s="35"/>
      <c r="EL1203" s="35"/>
      <c r="ET1203" s="20" t="s">
        <v>1599</v>
      </c>
      <c r="EU1203" s="20" t="s">
        <v>1597</v>
      </c>
    </row>
    <row r="1204" spans="1:151" ht="12" hidden="1" customHeight="1">
      <c r="A1204" s="35"/>
      <c r="B1204" s="47"/>
      <c r="C1204" s="35"/>
      <c r="D1204" s="47"/>
      <c r="E1204" s="47"/>
      <c r="F1204" s="47"/>
      <c r="G1204" s="47"/>
      <c r="H1204" s="47"/>
      <c r="I1204" s="47"/>
      <c r="J1204" s="47"/>
      <c r="K1204" s="47"/>
      <c r="L1204" s="47"/>
      <c r="M1204" s="35"/>
      <c r="N1204" s="35"/>
      <c r="O1204" s="35"/>
      <c r="P1204" s="35"/>
      <c r="Q1204" s="35"/>
      <c r="R1204" s="35"/>
      <c r="S1204" s="35"/>
      <c r="T1204" s="35"/>
      <c r="U1204" s="35"/>
      <c r="V1204" s="35"/>
      <c r="W1204" s="35"/>
      <c r="X1204" s="35"/>
      <c r="Y1204" s="35"/>
      <c r="Z1204" s="35"/>
      <c r="AA1204" s="35"/>
      <c r="AB1204" s="35"/>
      <c r="AC1204" s="35"/>
      <c r="AD1204" s="35"/>
      <c r="AE1204" s="35"/>
      <c r="AF1204" s="35"/>
      <c r="AG1204" s="35"/>
      <c r="AH1204" s="35"/>
      <c r="AI1204" s="35"/>
      <c r="AJ1204" s="35"/>
      <c r="AK1204" s="35"/>
      <c r="AL1204" s="35"/>
      <c r="AM1204" s="35"/>
      <c r="AN1204" s="35"/>
      <c r="AO1204" s="35"/>
      <c r="AP1204" s="35"/>
      <c r="AQ1204" s="35"/>
      <c r="AR1204" s="35"/>
      <c r="AS1204" s="35"/>
      <c r="AT1204" s="35"/>
      <c r="AU1204" s="35"/>
      <c r="AV1204" s="35"/>
      <c r="AW1204" s="35"/>
      <c r="AX1204" s="35"/>
      <c r="AY1204" s="35"/>
      <c r="AZ1204" s="35"/>
      <c r="BA1204" s="35"/>
      <c r="BB1204" s="35"/>
      <c r="BC1204" s="35"/>
      <c r="BD1204" s="35"/>
      <c r="BE1204" s="35"/>
      <c r="BF1204" s="35"/>
      <c r="BG1204" s="35"/>
      <c r="BH1204" s="35"/>
      <c r="BI1204" s="133"/>
      <c r="BJ1204" s="133"/>
      <c r="BK1204" s="35"/>
      <c r="BL1204" s="266"/>
      <c r="BM1204" s="35"/>
      <c r="BN1204" s="35"/>
      <c r="BO1204" s="35"/>
      <c r="BP1204" s="35"/>
      <c r="BQ1204" s="35"/>
      <c r="BR1204" s="35"/>
      <c r="BS1204" s="35"/>
      <c r="BT1204" s="35"/>
      <c r="BU1204" s="35"/>
      <c r="BV1204" s="35"/>
      <c r="BW1204" s="35"/>
      <c r="BX1204" s="35"/>
      <c r="BY1204" s="35"/>
      <c r="BZ1204" s="287"/>
      <c r="CA1204" s="35"/>
      <c r="CB1204" s="35"/>
      <c r="CC1204" s="35"/>
      <c r="CD1204" s="35"/>
      <c r="CE1204" s="35"/>
      <c r="CF1204" s="35"/>
      <c r="CG1204" s="35"/>
      <c r="CH1204" s="35"/>
      <c r="CI1204" s="35"/>
      <c r="CJ1204" s="35"/>
      <c r="CK1204" s="35"/>
      <c r="CL1204" s="35"/>
      <c r="CM1204" s="35"/>
      <c r="CN1204" s="35"/>
      <c r="CO1204" s="35"/>
      <c r="CP1204" s="35"/>
      <c r="CQ1204" s="35"/>
      <c r="CR1204" s="35"/>
      <c r="CS1204" s="35"/>
      <c r="CT1204" s="35"/>
      <c r="CU1204" s="35"/>
      <c r="CV1204" s="35"/>
      <c r="CW1204" s="35"/>
      <c r="CX1204" s="35"/>
      <c r="CY1204" s="35"/>
      <c r="CZ1204" s="35"/>
      <c r="DA1204" s="35"/>
      <c r="DB1204" s="35"/>
      <c r="DC1204" s="35"/>
      <c r="DD1204" s="35"/>
      <c r="DE1204" s="35"/>
      <c r="DF1204" s="35"/>
      <c r="DG1204" s="35"/>
      <c r="DH1204" s="35"/>
      <c r="DI1204" s="35"/>
      <c r="DJ1204" s="35"/>
      <c r="DK1204" s="35"/>
      <c r="DL1204" s="35"/>
      <c r="DM1204" s="35"/>
      <c r="DN1204" s="35"/>
      <c r="DO1204" s="35"/>
      <c r="DP1204" s="35"/>
      <c r="DQ1204" s="35"/>
      <c r="DR1204" s="35"/>
      <c r="DS1204" s="35"/>
      <c r="DT1204" s="35"/>
      <c r="DU1204" s="35"/>
      <c r="DV1204" s="35"/>
      <c r="DW1204" s="35"/>
      <c r="DX1204" s="35"/>
      <c r="DY1204" s="35"/>
      <c r="DZ1204" s="35"/>
      <c r="EA1204" s="35"/>
      <c r="EB1204" s="35"/>
      <c r="EC1204" s="35"/>
      <c r="ED1204" s="35"/>
      <c r="EE1204" s="35"/>
      <c r="EF1204" s="35"/>
      <c r="EG1204" s="35"/>
      <c r="EH1204" s="35"/>
      <c r="EI1204" s="35"/>
      <c r="EJ1204" s="35"/>
      <c r="EK1204" s="35"/>
      <c r="EL1204" s="35"/>
      <c r="ET1204" s="20" t="s">
        <v>1600</v>
      </c>
      <c r="EU1204" s="20" t="s">
        <v>1598</v>
      </c>
    </row>
    <row r="1205" spans="1:151" ht="12" hidden="1" customHeight="1">
      <c r="A1205" s="35"/>
      <c r="B1205" s="47"/>
      <c r="C1205" s="35"/>
      <c r="D1205" s="47"/>
      <c r="E1205" s="47"/>
      <c r="F1205" s="47"/>
      <c r="G1205" s="47"/>
      <c r="H1205" s="47"/>
      <c r="I1205" s="47"/>
      <c r="J1205" s="47"/>
      <c r="K1205" s="47"/>
      <c r="L1205" s="47"/>
      <c r="M1205" s="35"/>
      <c r="N1205" s="35"/>
      <c r="O1205" s="35"/>
      <c r="P1205" s="35"/>
      <c r="Q1205" s="35"/>
      <c r="R1205" s="35"/>
      <c r="S1205" s="35"/>
      <c r="T1205" s="35"/>
      <c r="U1205" s="35"/>
      <c r="V1205" s="35"/>
      <c r="W1205" s="35"/>
      <c r="X1205" s="35"/>
      <c r="Y1205" s="35"/>
      <c r="Z1205" s="35"/>
      <c r="AA1205" s="35"/>
      <c r="AB1205" s="35"/>
      <c r="AC1205" s="35"/>
      <c r="AD1205" s="35"/>
      <c r="AE1205" s="35"/>
      <c r="AF1205" s="35"/>
      <c r="AG1205" s="35"/>
      <c r="AH1205" s="35"/>
      <c r="AI1205" s="35"/>
      <c r="AJ1205" s="35"/>
      <c r="AK1205" s="35"/>
      <c r="AL1205" s="35"/>
      <c r="AM1205" s="35"/>
      <c r="AN1205" s="35"/>
      <c r="AO1205" s="35"/>
      <c r="AP1205" s="35"/>
      <c r="AQ1205" s="35"/>
      <c r="AR1205" s="35"/>
      <c r="AS1205" s="35"/>
      <c r="AT1205" s="35"/>
      <c r="AU1205" s="35"/>
      <c r="AV1205" s="35"/>
      <c r="AW1205" s="35"/>
      <c r="AX1205" s="35"/>
      <c r="AY1205" s="35"/>
      <c r="AZ1205" s="35"/>
      <c r="BA1205" s="35"/>
      <c r="BB1205" s="35"/>
      <c r="BC1205" s="35"/>
      <c r="BD1205" s="35"/>
      <c r="BE1205" s="35"/>
      <c r="BF1205" s="35"/>
      <c r="BG1205" s="35"/>
      <c r="BH1205" s="35"/>
      <c r="BI1205" s="133"/>
      <c r="BJ1205" s="133"/>
      <c r="BK1205" s="35"/>
      <c r="BL1205" s="266"/>
      <c r="BM1205" s="35"/>
      <c r="BN1205" s="35"/>
      <c r="BO1205" s="35"/>
      <c r="BP1205" s="35"/>
      <c r="BQ1205" s="35"/>
      <c r="BR1205" s="35"/>
      <c r="BS1205" s="35"/>
      <c r="BT1205" s="35"/>
      <c r="BU1205" s="35"/>
      <c r="BV1205" s="35"/>
      <c r="BW1205" s="35"/>
      <c r="BX1205" s="35"/>
      <c r="BY1205" s="35"/>
      <c r="BZ1205" s="287"/>
      <c r="CA1205" s="35"/>
      <c r="CB1205" s="35"/>
      <c r="CC1205" s="35"/>
      <c r="CD1205" s="35"/>
      <c r="CE1205" s="35"/>
      <c r="CF1205" s="35"/>
      <c r="CG1205" s="35"/>
      <c r="CH1205" s="35"/>
      <c r="CI1205" s="35"/>
      <c r="CJ1205" s="35"/>
      <c r="CK1205" s="35"/>
      <c r="CL1205" s="35"/>
      <c r="CM1205" s="35"/>
      <c r="CN1205" s="35"/>
      <c r="CO1205" s="35"/>
      <c r="CP1205" s="35"/>
      <c r="CQ1205" s="35"/>
      <c r="CR1205" s="35"/>
      <c r="CS1205" s="35"/>
      <c r="CT1205" s="35"/>
      <c r="CU1205" s="35"/>
      <c r="CV1205" s="35"/>
      <c r="CW1205" s="35"/>
      <c r="CX1205" s="35"/>
      <c r="CY1205" s="35"/>
      <c r="CZ1205" s="35"/>
      <c r="DA1205" s="35"/>
      <c r="DB1205" s="35"/>
      <c r="DC1205" s="35"/>
      <c r="DD1205" s="35"/>
      <c r="DE1205" s="35"/>
      <c r="DF1205" s="35"/>
      <c r="DG1205" s="35"/>
      <c r="DH1205" s="35"/>
      <c r="DI1205" s="35"/>
      <c r="DJ1205" s="35"/>
      <c r="DK1205" s="35"/>
      <c r="DL1205" s="35"/>
      <c r="DM1205" s="35"/>
      <c r="DN1205" s="35"/>
      <c r="DO1205" s="35"/>
      <c r="DP1205" s="35"/>
      <c r="DQ1205" s="35"/>
      <c r="DR1205" s="35"/>
      <c r="DS1205" s="35"/>
      <c r="DT1205" s="35"/>
      <c r="DU1205" s="35"/>
      <c r="DV1205" s="35"/>
      <c r="DW1205" s="35"/>
      <c r="DX1205" s="35"/>
      <c r="DY1205" s="35"/>
      <c r="DZ1205" s="35"/>
      <c r="EA1205" s="35"/>
      <c r="EB1205" s="35"/>
      <c r="EC1205" s="35"/>
      <c r="ED1205" s="35"/>
      <c r="EE1205" s="35"/>
      <c r="EF1205" s="35"/>
      <c r="EG1205" s="35"/>
      <c r="EH1205" s="35"/>
      <c r="EI1205" s="35"/>
      <c r="EJ1205" s="35"/>
      <c r="EK1205" s="35"/>
      <c r="EL1205" s="35"/>
      <c r="ET1205" s="20" t="s">
        <v>1601</v>
      </c>
      <c r="EU1205" s="20" t="s">
        <v>1599</v>
      </c>
    </row>
    <row r="1206" spans="1:151" ht="12" hidden="1" customHeight="1">
      <c r="A1206" s="35"/>
      <c r="B1206" s="47"/>
      <c r="C1206" s="35"/>
      <c r="D1206" s="47"/>
      <c r="E1206" s="47"/>
      <c r="F1206" s="47"/>
      <c r="G1206" s="47"/>
      <c r="H1206" s="47"/>
      <c r="I1206" s="47"/>
      <c r="J1206" s="47"/>
      <c r="K1206" s="47"/>
      <c r="L1206" s="47"/>
      <c r="M1206" s="35"/>
      <c r="N1206" s="35"/>
      <c r="O1206" s="35"/>
      <c r="P1206" s="35"/>
      <c r="Q1206" s="35"/>
      <c r="R1206" s="35"/>
      <c r="S1206" s="35"/>
      <c r="T1206" s="35"/>
      <c r="U1206" s="35"/>
      <c r="V1206" s="35"/>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AY1206" s="35"/>
      <c r="AZ1206" s="35"/>
      <c r="BA1206" s="35"/>
      <c r="BB1206" s="35"/>
      <c r="BC1206" s="35"/>
      <c r="BD1206" s="35"/>
      <c r="BE1206" s="35"/>
      <c r="BF1206" s="35"/>
      <c r="BG1206" s="35"/>
      <c r="BH1206" s="35"/>
      <c r="BI1206" s="133"/>
      <c r="BJ1206" s="133"/>
      <c r="BK1206" s="35"/>
      <c r="BL1206" s="266"/>
      <c r="BM1206" s="35"/>
      <c r="BN1206" s="35"/>
      <c r="BO1206" s="35"/>
      <c r="BP1206" s="35"/>
      <c r="BQ1206" s="35"/>
      <c r="BR1206" s="35"/>
      <c r="BS1206" s="35"/>
      <c r="BT1206" s="35"/>
      <c r="BU1206" s="35"/>
      <c r="BV1206" s="35"/>
      <c r="BW1206" s="35"/>
      <c r="BX1206" s="35"/>
      <c r="BY1206" s="35"/>
      <c r="BZ1206" s="287"/>
      <c r="CA1206" s="35"/>
      <c r="CB1206" s="35"/>
      <c r="CC1206" s="35"/>
      <c r="CD1206" s="35"/>
      <c r="CE1206" s="35"/>
      <c r="CF1206" s="35"/>
      <c r="CG1206" s="35"/>
      <c r="CH1206" s="35"/>
      <c r="CI1206" s="35"/>
      <c r="CJ1206" s="35"/>
      <c r="CK1206" s="35"/>
      <c r="CL1206" s="35"/>
      <c r="CM1206" s="35"/>
      <c r="CN1206" s="35"/>
      <c r="CO1206" s="35"/>
      <c r="CP1206" s="35"/>
      <c r="CQ1206" s="35"/>
      <c r="CR1206" s="35"/>
      <c r="CS1206" s="35"/>
      <c r="CT1206" s="35"/>
      <c r="CU1206" s="35"/>
      <c r="CV1206" s="35"/>
      <c r="CW1206" s="35"/>
      <c r="CX1206" s="35"/>
      <c r="CY1206" s="35"/>
      <c r="CZ1206" s="35"/>
      <c r="DA1206" s="35"/>
      <c r="DB1206" s="35"/>
      <c r="DC1206" s="35"/>
      <c r="DD1206" s="35"/>
      <c r="DE1206" s="35"/>
      <c r="DF1206" s="35"/>
      <c r="DG1206" s="35"/>
      <c r="DH1206" s="35"/>
      <c r="DI1206" s="35"/>
      <c r="DJ1206" s="35"/>
      <c r="DK1206" s="35"/>
      <c r="DL1206" s="35"/>
      <c r="DM1206" s="35"/>
      <c r="DN1206" s="35"/>
      <c r="DO1206" s="35"/>
      <c r="DP1206" s="35"/>
      <c r="DQ1206" s="35"/>
      <c r="DR1206" s="35"/>
      <c r="DS1206" s="35"/>
      <c r="DT1206" s="35"/>
      <c r="DU1206" s="35"/>
      <c r="DV1206" s="35"/>
      <c r="DW1206" s="35"/>
      <c r="DX1206" s="35"/>
      <c r="DY1206" s="35"/>
      <c r="DZ1206" s="35"/>
      <c r="EA1206" s="35"/>
      <c r="EB1206" s="35"/>
      <c r="EC1206" s="35"/>
      <c r="ED1206" s="35"/>
      <c r="EE1206" s="35"/>
      <c r="EF1206" s="35"/>
      <c r="EG1206" s="35"/>
      <c r="EH1206" s="35"/>
      <c r="EI1206" s="35"/>
      <c r="EJ1206" s="35"/>
      <c r="EK1206" s="35"/>
      <c r="EL1206" s="35"/>
      <c r="ET1206" s="20" t="s">
        <v>1602</v>
      </c>
      <c r="EU1206" s="20" t="s">
        <v>1600</v>
      </c>
    </row>
    <row r="1207" spans="1:151" ht="12" hidden="1" customHeight="1">
      <c r="A1207" s="35"/>
      <c r="B1207" s="47"/>
      <c r="C1207" s="35"/>
      <c r="D1207" s="47"/>
      <c r="E1207" s="47"/>
      <c r="F1207" s="47"/>
      <c r="G1207" s="47"/>
      <c r="H1207" s="47"/>
      <c r="I1207" s="47"/>
      <c r="J1207" s="47"/>
      <c r="K1207" s="47"/>
      <c r="L1207" s="47"/>
      <c r="M1207" s="35"/>
      <c r="N1207" s="35"/>
      <c r="O1207" s="35"/>
      <c r="P1207" s="35"/>
      <c r="Q1207" s="35"/>
      <c r="R1207" s="35"/>
      <c r="S1207" s="35"/>
      <c r="T1207" s="35"/>
      <c r="U1207" s="35"/>
      <c r="V1207" s="35"/>
      <c r="W1207" s="35"/>
      <c r="X1207" s="35"/>
      <c r="Y1207" s="35"/>
      <c r="Z1207" s="35"/>
      <c r="AA1207" s="35"/>
      <c r="AB1207" s="35"/>
      <c r="AC1207" s="35"/>
      <c r="AD1207" s="35"/>
      <c r="AE1207" s="35"/>
      <c r="AF1207" s="35"/>
      <c r="AG1207" s="35"/>
      <c r="AH1207" s="35"/>
      <c r="AI1207" s="35"/>
      <c r="AJ1207" s="35"/>
      <c r="AK1207" s="35"/>
      <c r="AL1207" s="35"/>
      <c r="AM1207" s="35"/>
      <c r="AN1207" s="35"/>
      <c r="AO1207" s="35"/>
      <c r="AP1207" s="35"/>
      <c r="AQ1207" s="35"/>
      <c r="AR1207" s="35"/>
      <c r="AS1207" s="35"/>
      <c r="AT1207" s="35"/>
      <c r="AU1207" s="35"/>
      <c r="AV1207" s="35"/>
      <c r="AW1207" s="35"/>
      <c r="AX1207" s="35"/>
      <c r="AY1207" s="35"/>
      <c r="AZ1207" s="35"/>
      <c r="BA1207" s="35"/>
      <c r="BB1207" s="35"/>
      <c r="BC1207" s="35"/>
      <c r="BD1207" s="35"/>
      <c r="BE1207" s="35"/>
      <c r="BF1207" s="35"/>
      <c r="BG1207" s="35"/>
      <c r="BH1207" s="35"/>
      <c r="BI1207" s="133"/>
      <c r="BJ1207" s="133"/>
      <c r="BK1207" s="35"/>
      <c r="BL1207" s="266"/>
      <c r="BM1207" s="35"/>
      <c r="BN1207" s="35"/>
      <c r="BO1207" s="35"/>
      <c r="BP1207" s="35"/>
      <c r="BQ1207" s="35"/>
      <c r="BR1207" s="35"/>
      <c r="BS1207" s="35"/>
      <c r="BT1207" s="35"/>
      <c r="BU1207" s="35"/>
      <c r="BV1207" s="35"/>
      <c r="BW1207" s="35"/>
      <c r="BX1207" s="35"/>
      <c r="BY1207" s="35"/>
      <c r="BZ1207" s="287"/>
      <c r="CA1207" s="35"/>
      <c r="CB1207" s="35"/>
      <c r="CC1207" s="35"/>
      <c r="CD1207" s="35"/>
      <c r="CE1207" s="35"/>
      <c r="CF1207" s="35"/>
      <c r="CG1207" s="35"/>
      <c r="CH1207" s="35"/>
      <c r="CI1207" s="35"/>
      <c r="CJ1207" s="35"/>
      <c r="CK1207" s="35"/>
      <c r="CL1207" s="35"/>
      <c r="CM1207" s="35"/>
      <c r="CN1207" s="35"/>
      <c r="CO1207" s="35"/>
      <c r="CP1207" s="35"/>
      <c r="CQ1207" s="35"/>
      <c r="CR1207" s="35"/>
      <c r="CS1207" s="35"/>
      <c r="CT1207" s="35"/>
      <c r="CU1207" s="35"/>
      <c r="CV1207" s="35"/>
      <c r="CW1207" s="35"/>
      <c r="CX1207" s="35"/>
      <c r="CY1207" s="35"/>
      <c r="CZ1207" s="35"/>
      <c r="DA1207" s="35"/>
      <c r="DB1207" s="35"/>
      <c r="DC1207" s="35"/>
      <c r="DD1207" s="35"/>
      <c r="DE1207" s="35"/>
      <c r="DF1207" s="35"/>
      <c r="DG1207" s="35"/>
      <c r="DH1207" s="35"/>
      <c r="DI1207" s="35"/>
      <c r="DJ1207" s="35"/>
      <c r="DK1207" s="35"/>
      <c r="DL1207" s="35"/>
      <c r="DM1207" s="35"/>
      <c r="DN1207" s="35"/>
      <c r="DO1207" s="35"/>
      <c r="DP1207" s="35"/>
      <c r="DQ1207" s="35"/>
      <c r="DR1207" s="35"/>
      <c r="DS1207" s="35"/>
      <c r="DT1207" s="35"/>
      <c r="DU1207" s="35"/>
      <c r="DV1207" s="35"/>
      <c r="DW1207" s="35"/>
      <c r="DX1207" s="35"/>
      <c r="DY1207" s="35"/>
      <c r="DZ1207" s="35"/>
      <c r="EA1207" s="35"/>
      <c r="EB1207" s="35"/>
      <c r="EC1207" s="35"/>
      <c r="ED1207" s="35"/>
      <c r="EE1207" s="35"/>
      <c r="EF1207" s="35"/>
      <c r="EG1207" s="35"/>
      <c r="EH1207" s="35"/>
      <c r="EI1207" s="35"/>
      <c r="EJ1207" s="35"/>
      <c r="EK1207" s="35"/>
      <c r="EL1207" s="35"/>
      <c r="ET1207" s="20" t="s">
        <v>1603</v>
      </c>
      <c r="EU1207" s="20" t="s">
        <v>1601</v>
      </c>
    </row>
    <row r="1208" spans="1:151" ht="12" hidden="1" customHeight="1">
      <c r="A1208" s="35"/>
      <c r="B1208" s="47"/>
      <c r="C1208" s="35"/>
      <c r="D1208" s="47"/>
      <c r="E1208" s="47"/>
      <c r="F1208" s="47"/>
      <c r="G1208" s="47"/>
      <c r="H1208" s="47"/>
      <c r="I1208" s="47"/>
      <c r="J1208" s="47"/>
      <c r="K1208" s="47"/>
      <c r="L1208" s="47"/>
      <c r="M1208" s="35"/>
      <c r="N1208" s="35"/>
      <c r="O1208" s="35"/>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c r="BE1208" s="35"/>
      <c r="BF1208" s="35"/>
      <c r="BG1208" s="35"/>
      <c r="BH1208" s="35"/>
      <c r="BI1208" s="133"/>
      <c r="BJ1208" s="133"/>
      <c r="BK1208" s="35"/>
      <c r="BL1208" s="266"/>
      <c r="BM1208" s="35"/>
      <c r="BN1208" s="35"/>
      <c r="BO1208" s="35"/>
      <c r="BP1208" s="35"/>
      <c r="BQ1208" s="35"/>
      <c r="BR1208" s="35"/>
      <c r="BS1208" s="35"/>
      <c r="BT1208" s="35"/>
      <c r="BU1208" s="35"/>
      <c r="BV1208" s="35"/>
      <c r="BW1208" s="35"/>
      <c r="BX1208" s="35"/>
      <c r="BY1208" s="35"/>
      <c r="BZ1208" s="287"/>
      <c r="CA1208" s="35"/>
      <c r="CB1208" s="35"/>
      <c r="CC1208" s="35"/>
      <c r="CD1208" s="35"/>
      <c r="CE1208" s="35"/>
      <c r="CF1208" s="35"/>
      <c r="CG1208" s="35"/>
      <c r="CH1208" s="35"/>
      <c r="CI1208" s="35"/>
      <c r="CJ1208" s="35"/>
      <c r="CK1208" s="35"/>
      <c r="CL1208" s="35"/>
      <c r="CM1208" s="35"/>
      <c r="CN1208" s="35"/>
      <c r="CO1208" s="35"/>
      <c r="CP1208" s="35"/>
      <c r="CQ1208" s="35"/>
      <c r="CR1208" s="35"/>
      <c r="CS1208" s="35"/>
      <c r="CT1208" s="35"/>
      <c r="CU1208" s="35"/>
      <c r="CV1208" s="35"/>
      <c r="CW1208" s="35"/>
      <c r="CX1208" s="35"/>
      <c r="CY1208" s="35"/>
      <c r="CZ1208" s="35"/>
      <c r="DA1208" s="35"/>
      <c r="DB1208" s="35"/>
      <c r="DC1208" s="35"/>
      <c r="DD1208" s="35"/>
      <c r="DE1208" s="35"/>
      <c r="DF1208" s="35"/>
      <c r="DG1208" s="35"/>
      <c r="DH1208" s="35"/>
      <c r="DI1208" s="35"/>
      <c r="DJ1208" s="35"/>
      <c r="DK1208" s="35"/>
      <c r="DL1208" s="35"/>
      <c r="DM1208" s="35"/>
      <c r="DN1208" s="35"/>
      <c r="DO1208" s="35"/>
      <c r="DP1208" s="35"/>
      <c r="DQ1208" s="35"/>
      <c r="DR1208" s="35"/>
      <c r="DS1208" s="35"/>
      <c r="DT1208" s="35"/>
      <c r="DU1208" s="35"/>
      <c r="DV1208" s="35"/>
      <c r="DW1208" s="35"/>
      <c r="DX1208" s="35"/>
      <c r="DY1208" s="35"/>
      <c r="DZ1208" s="35"/>
      <c r="EA1208" s="35"/>
      <c r="EB1208" s="35"/>
      <c r="EC1208" s="35"/>
      <c r="ED1208" s="35"/>
      <c r="EE1208" s="35"/>
      <c r="EF1208" s="35"/>
      <c r="EG1208" s="35"/>
      <c r="EH1208" s="35"/>
      <c r="EI1208" s="35"/>
      <c r="EJ1208" s="35"/>
      <c r="EK1208" s="35"/>
      <c r="EL1208" s="35"/>
      <c r="ET1208" s="20" t="s">
        <v>1604</v>
      </c>
      <c r="EU1208" s="20" t="s">
        <v>1602</v>
      </c>
    </row>
    <row r="1209" spans="1:151" ht="12" hidden="1" customHeight="1">
      <c r="A1209" s="35"/>
      <c r="B1209" s="47"/>
      <c r="C1209" s="35"/>
      <c r="D1209" s="47"/>
      <c r="E1209" s="47"/>
      <c r="F1209" s="47"/>
      <c r="G1209" s="47"/>
      <c r="H1209" s="47"/>
      <c r="I1209" s="47"/>
      <c r="J1209" s="47"/>
      <c r="K1209" s="47"/>
      <c r="L1209" s="47"/>
      <c r="M1209" s="35"/>
      <c r="N1209" s="35"/>
      <c r="O1209" s="35"/>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c r="BE1209" s="35"/>
      <c r="BF1209" s="35"/>
      <c r="BG1209" s="35"/>
      <c r="BH1209" s="35"/>
      <c r="BI1209" s="133"/>
      <c r="BJ1209" s="133"/>
      <c r="BK1209" s="35"/>
      <c r="BL1209" s="266"/>
      <c r="BM1209" s="35"/>
      <c r="BN1209" s="35"/>
      <c r="BO1209" s="35"/>
      <c r="BP1209" s="35"/>
      <c r="BQ1209" s="35"/>
      <c r="BR1209" s="35"/>
      <c r="BS1209" s="35"/>
      <c r="BT1209" s="35"/>
      <c r="BU1209" s="35"/>
      <c r="BV1209" s="35"/>
      <c r="BW1209" s="35"/>
      <c r="BX1209" s="35"/>
      <c r="BY1209" s="35"/>
      <c r="BZ1209" s="287"/>
      <c r="CA1209" s="35"/>
      <c r="CB1209" s="35"/>
      <c r="CC1209" s="35"/>
      <c r="CD1209" s="35"/>
      <c r="CE1209" s="35"/>
      <c r="CF1209" s="35"/>
      <c r="CG1209" s="35"/>
      <c r="CH1209" s="35"/>
      <c r="CI1209" s="35"/>
      <c r="CJ1209" s="35"/>
      <c r="CK1209" s="35"/>
      <c r="CL1209" s="35"/>
      <c r="CM1209" s="35"/>
      <c r="CN1209" s="35"/>
      <c r="CO1209" s="35"/>
      <c r="CP1209" s="35"/>
      <c r="CQ1209" s="35"/>
      <c r="CR1209" s="35"/>
      <c r="CS1209" s="35"/>
      <c r="CT1209" s="35"/>
      <c r="CU1209" s="35"/>
      <c r="CV1209" s="35"/>
      <c r="CW1209" s="35"/>
      <c r="CX1209" s="35"/>
      <c r="CY1209" s="35"/>
      <c r="CZ1209" s="35"/>
      <c r="DA1209" s="35"/>
      <c r="DB1209" s="35"/>
      <c r="DC1209" s="35"/>
      <c r="DD1209" s="35"/>
      <c r="DE1209" s="35"/>
      <c r="DF1209" s="35"/>
      <c r="DG1209" s="35"/>
      <c r="DH1209" s="35"/>
      <c r="DI1209" s="35"/>
      <c r="DJ1209" s="35"/>
      <c r="DK1209" s="35"/>
      <c r="DL1209" s="35"/>
      <c r="DM1209" s="35"/>
      <c r="DN1209" s="35"/>
      <c r="DO1209" s="35"/>
      <c r="DP1209" s="35"/>
      <c r="DQ1209" s="35"/>
      <c r="DR1209" s="35"/>
      <c r="DS1209" s="35"/>
      <c r="DT1209" s="35"/>
      <c r="DU1209" s="35"/>
      <c r="DV1209" s="35"/>
      <c r="DW1209" s="35"/>
      <c r="DX1209" s="35"/>
      <c r="DY1209" s="35"/>
      <c r="DZ1209" s="35"/>
      <c r="EA1209" s="35"/>
      <c r="EB1209" s="35"/>
      <c r="EC1209" s="35"/>
      <c r="ED1209" s="35"/>
      <c r="EE1209" s="35"/>
      <c r="EF1209" s="35"/>
      <c r="EG1209" s="35"/>
      <c r="EH1209" s="35"/>
      <c r="EI1209" s="35"/>
      <c r="EJ1209" s="35"/>
      <c r="EK1209" s="35"/>
      <c r="EL1209" s="35"/>
      <c r="ET1209" s="20" t="s">
        <v>1605</v>
      </c>
      <c r="EU1209" s="20" t="s">
        <v>1603</v>
      </c>
    </row>
    <row r="1210" spans="1:151" ht="12" hidden="1" customHeight="1">
      <c r="A1210" s="35"/>
      <c r="B1210" s="47"/>
      <c r="C1210" s="35"/>
      <c r="D1210" s="47"/>
      <c r="E1210" s="47"/>
      <c r="F1210" s="47"/>
      <c r="G1210" s="47"/>
      <c r="H1210" s="47"/>
      <c r="I1210" s="47"/>
      <c r="J1210" s="47"/>
      <c r="K1210" s="47"/>
      <c r="L1210" s="47"/>
      <c r="M1210" s="35"/>
      <c r="N1210" s="35"/>
      <c r="O1210" s="35"/>
      <c r="P1210" s="35"/>
      <c r="Q1210" s="35"/>
      <c r="R1210" s="35"/>
      <c r="S1210" s="35"/>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c r="BE1210" s="35"/>
      <c r="BF1210" s="35"/>
      <c r="BG1210" s="35"/>
      <c r="BH1210" s="35"/>
      <c r="BI1210" s="133"/>
      <c r="BJ1210" s="133"/>
      <c r="BK1210" s="35"/>
      <c r="BL1210" s="266"/>
      <c r="BM1210" s="35"/>
      <c r="BN1210" s="35"/>
      <c r="BO1210" s="35"/>
      <c r="BP1210" s="35"/>
      <c r="BQ1210" s="35"/>
      <c r="BR1210" s="35"/>
      <c r="BS1210" s="35"/>
      <c r="BT1210" s="35"/>
      <c r="BU1210" s="35"/>
      <c r="BV1210" s="35"/>
      <c r="BW1210" s="35"/>
      <c r="BX1210" s="35"/>
      <c r="BY1210" s="35"/>
      <c r="BZ1210" s="287"/>
      <c r="CA1210" s="35"/>
      <c r="CB1210" s="35"/>
      <c r="CC1210" s="35"/>
      <c r="CD1210" s="35"/>
      <c r="CE1210" s="35"/>
      <c r="CF1210" s="35"/>
      <c r="CG1210" s="35"/>
      <c r="CH1210" s="35"/>
      <c r="CI1210" s="35"/>
      <c r="CJ1210" s="35"/>
      <c r="CK1210" s="35"/>
      <c r="CL1210" s="35"/>
      <c r="CM1210" s="35"/>
      <c r="CN1210" s="35"/>
      <c r="CO1210" s="35"/>
      <c r="CP1210" s="35"/>
      <c r="CQ1210" s="35"/>
      <c r="CR1210" s="35"/>
      <c r="CS1210" s="35"/>
      <c r="CT1210" s="35"/>
      <c r="CU1210" s="35"/>
      <c r="CV1210" s="35"/>
      <c r="CW1210" s="35"/>
      <c r="CX1210" s="35"/>
      <c r="CY1210" s="35"/>
      <c r="CZ1210" s="35"/>
      <c r="DA1210" s="35"/>
      <c r="DB1210" s="35"/>
      <c r="DC1210" s="35"/>
      <c r="DD1210" s="35"/>
      <c r="DE1210" s="35"/>
      <c r="DF1210" s="35"/>
      <c r="DG1210" s="35"/>
      <c r="DH1210" s="35"/>
      <c r="DI1210" s="35"/>
      <c r="DJ1210" s="35"/>
      <c r="DK1210" s="35"/>
      <c r="DL1210" s="35"/>
      <c r="DM1210" s="35"/>
      <c r="DN1210" s="35"/>
      <c r="DO1210" s="35"/>
      <c r="DP1210" s="35"/>
      <c r="DQ1210" s="35"/>
      <c r="DR1210" s="35"/>
      <c r="DS1210" s="35"/>
      <c r="DT1210" s="35"/>
      <c r="DU1210" s="35"/>
      <c r="DV1210" s="35"/>
      <c r="DW1210" s="35"/>
      <c r="DX1210" s="35"/>
      <c r="DY1210" s="35"/>
      <c r="DZ1210" s="35"/>
      <c r="EA1210" s="35"/>
      <c r="EB1210" s="35"/>
      <c r="EC1210" s="35"/>
      <c r="ED1210" s="35"/>
      <c r="EE1210" s="35"/>
      <c r="EF1210" s="35"/>
      <c r="EG1210" s="35"/>
      <c r="EH1210" s="35"/>
      <c r="EI1210" s="35"/>
      <c r="EJ1210" s="35"/>
      <c r="EK1210" s="35"/>
      <c r="EL1210" s="35"/>
      <c r="ET1210" s="20" t="s">
        <v>1606</v>
      </c>
      <c r="EU1210" s="20" t="s">
        <v>1604</v>
      </c>
    </row>
    <row r="1211" spans="1:151" ht="12" hidden="1" customHeight="1">
      <c r="A1211" s="35"/>
      <c r="B1211" s="47"/>
      <c r="C1211" s="35"/>
      <c r="D1211" s="47"/>
      <c r="E1211" s="47"/>
      <c r="F1211" s="47"/>
      <c r="G1211" s="47"/>
      <c r="H1211" s="47"/>
      <c r="I1211" s="47"/>
      <c r="J1211" s="47"/>
      <c r="K1211" s="47"/>
      <c r="L1211" s="47"/>
      <c r="M1211" s="35"/>
      <c r="N1211" s="35"/>
      <c r="O1211" s="35"/>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c r="BE1211" s="35"/>
      <c r="BF1211" s="35"/>
      <c r="BG1211" s="35"/>
      <c r="BH1211" s="35"/>
      <c r="BI1211" s="133"/>
      <c r="BJ1211" s="133"/>
      <c r="BK1211" s="35"/>
      <c r="BL1211" s="266"/>
      <c r="BM1211" s="35"/>
      <c r="BN1211" s="35"/>
      <c r="BO1211" s="35"/>
      <c r="BP1211" s="35"/>
      <c r="BQ1211" s="35"/>
      <c r="BR1211" s="35"/>
      <c r="BS1211" s="35"/>
      <c r="BT1211" s="35"/>
      <c r="BU1211" s="35"/>
      <c r="BV1211" s="35"/>
      <c r="BW1211" s="35"/>
      <c r="BX1211" s="35"/>
      <c r="BY1211" s="35"/>
      <c r="BZ1211" s="287"/>
      <c r="CA1211" s="35"/>
      <c r="CB1211" s="35"/>
      <c r="CC1211" s="35"/>
      <c r="CD1211" s="35"/>
      <c r="CE1211" s="35"/>
      <c r="CF1211" s="35"/>
      <c r="CG1211" s="35"/>
      <c r="CH1211" s="35"/>
      <c r="CI1211" s="35"/>
      <c r="CJ1211" s="35"/>
      <c r="CK1211" s="35"/>
      <c r="CL1211" s="35"/>
      <c r="CM1211" s="35"/>
      <c r="CN1211" s="35"/>
      <c r="CO1211" s="35"/>
      <c r="CP1211" s="35"/>
      <c r="CQ1211" s="35"/>
      <c r="CR1211" s="35"/>
      <c r="CS1211" s="35"/>
      <c r="CT1211" s="35"/>
      <c r="CU1211" s="35"/>
      <c r="CV1211" s="35"/>
      <c r="CW1211" s="35"/>
      <c r="CX1211" s="35"/>
      <c r="CY1211" s="35"/>
      <c r="CZ1211" s="35"/>
      <c r="DA1211" s="35"/>
      <c r="DB1211" s="35"/>
      <c r="DC1211" s="35"/>
      <c r="DD1211" s="35"/>
      <c r="DE1211" s="35"/>
      <c r="DF1211" s="35"/>
      <c r="DG1211" s="35"/>
      <c r="DH1211" s="35"/>
      <c r="DI1211" s="35"/>
      <c r="DJ1211" s="35"/>
      <c r="DK1211" s="35"/>
      <c r="DL1211" s="35"/>
      <c r="DM1211" s="35"/>
      <c r="DN1211" s="35"/>
      <c r="DO1211" s="35"/>
      <c r="DP1211" s="35"/>
      <c r="DQ1211" s="35"/>
      <c r="DR1211" s="35"/>
      <c r="DS1211" s="35"/>
      <c r="DT1211" s="35"/>
      <c r="DU1211" s="35"/>
      <c r="DV1211" s="35"/>
      <c r="DW1211" s="35"/>
      <c r="DX1211" s="35"/>
      <c r="DY1211" s="35"/>
      <c r="DZ1211" s="35"/>
      <c r="EA1211" s="35"/>
      <c r="EB1211" s="35"/>
      <c r="EC1211" s="35"/>
      <c r="ED1211" s="35"/>
      <c r="EE1211" s="35"/>
      <c r="EF1211" s="35"/>
      <c r="EG1211" s="35"/>
      <c r="EH1211" s="35"/>
      <c r="EI1211" s="35"/>
      <c r="EJ1211" s="35"/>
      <c r="EK1211" s="35"/>
      <c r="EL1211" s="35"/>
      <c r="ET1211" s="20" t="s">
        <v>1607</v>
      </c>
      <c r="EU1211" s="20" t="s">
        <v>1605</v>
      </c>
    </row>
    <row r="1212" spans="1:151" ht="12" hidden="1" customHeight="1">
      <c r="A1212" s="35"/>
      <c r="B1212" s="47"/>
      <c r="C1212" s="35"/>
      <c r="D1212" s="47"/>
      <c r="E1212" s="47"/>
      <c r="F1212" s="47"/>
      <c r="G1212" s="47"/>
      <c r="H1212" s="47"/>
      <c r="I1212" s="47"/>
      <c r="J1212" s="47"/>
      <c r="K1212" s="47"/>
      <c r="L1212" s="47"/>
      <c r="M1212" s="35"/>
      <c r="N1212" s="35"/>
      <c r="O1212" s="35"/>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133"/>
      <c r="BJ1212" s="133"/>
      <c r="BK1212" s="35"/>
      <c r="BL1212" s="266"/>
      <c r="BM1212" s="35"/>
      <c r="BN1212" s="35"/>
      <c r="BO1212" s="35"/>
      <c r="BP1212" s="35"/>
      <c r="BQ1212" s="35"/>
      <c r="BR1212" s="35"/>
      <c r="BS1212" s="35"/>
      <c r="BT1212" s="35"/>
      <c r="BU1212" s="35"/>
      <c r="BV1212" s="35"/>
      <c r="BW1212" s="35"/>
      <c r="BX1212" s="35"/>
      <c r="BY1212" s="35"/>
      <c r="BZ1212" s="287"/>
      <c r="CA1212" s="35"/>
      <c r="CB1212" s="35"/>
      <c r="CC1212" s="35"/>
      <c r="CD1212" s="35"/>
      <c r="CE1212" s="35"/>
      <c r="CF1212" s="35"/>
      <c r="CG1212" s="35"/>
      <c r="CH1212" s="35"/>
      <c r="CI1212" s="35"/>
      <c r="CJ1212" s="35"/>
      <c r="CK1212" s="35"/>
      <c r="CL1212" s="35"/>
      <c r="CM1212" s="35"/>
      <c r="CN1212" s="35"/>
      <c r="CO1212" s="35"/>
      <c r="CP1212" s="35"/>
      <c r="CQ1212" s="35"/>
      <c r="CR1212" s="35"/>
      <c r="CS1212" s="35"/>
      <c r="CT1212" s="35"/>
      <c r="CU1212" s="35"/>
      <c r="CV1212" s="35"/>
      <c r="CW1212" s="35"/>
      <c r="CX1212" s="35"/>
      <c r="CY1212" s="35"/>
      <c r="CZ1212" s="35"/>
      <c r="DA1212" s="35"/>
      <c r="DB1212" s="35"/>
      <c r="DC1212" s="35"/>
      <c r="DD1212" s="35"/>
      <c r="DE1212" s="35"/>
      <c r="DF1212" s="35"/>
      <c r="DG1212" s="35"/>
      <c r="DH1212" s="35"/>
      <c r="DI1212" s="35"/>
      <c r="DJ1212" s="35"/>
      <c r="DK1212" s="35"/>
      <c r="DL1212" s="35"/>
      <c r="DM1212" s="35"/>
      <c r="DN1212" s="35"/>
      <c r="DO1212" s="35"/>
      <c r="DP1212" s="35"/>
      <c r="DQ1212" s="35"/>
      <c r="DR1212" s="35"/>
      <c r="DS1212" s="35"/>
      <c r="DT1212" s="35"/>
      <c r="DU1212" s="35"/>
      <c r="DV1212" s="35"/>
      <c r="DW1212" s="35"/>
      <c r="DX1212" s="35"/>
      <c r="DY1212" s="35"/>
      <c r="DZ1212" s="35"/>
      <c r="EA1212" s="35"/>
      <c r="EB1212" s="35"/>
      <c r="EC1212" s="35"/>
      <c r="ED1212" s="35"/>
      <c r="EE1212" s="35"/>
      <c r="EF1212" s="35"/>
      <c r="EG1212" s="35"/>
      <c r="EH1212" s="35"/>
      <c r="EI1212" s="35"/>
      <c r="EJ1212" s="35"/>
      <c r="EK1212" s="35"/>
      <c r="EL1212" s="35"/>
      <c r="ET1212" s="20" t="s">
        <v>586</v>
      </c>
      <c r="EU1212" s="20" t="s">
        <v>1606</v>
      </c>
    </row>
    <row r="1213" spans="1:151" ht="12" hidden="1" customHeight="1">
      <c r="A1213" s="35"/>
      <c r="B1213" s="47"/>
      <c r="C1213" s="35"/>
      <c r="D1213" s="47"/>
      <c r="E1213" s="47"/>
      <c r="F1213" s="47"/>
      <c r="G1213" s="47"/>
      <c r="H1213" s="47"/>
      <c r="I1213" s="47"/>
      <c r="J1213" s="47"/>
      <c r="K1213" s="47"/>
      <c r="L1213" s="47"/>
      <c r="M1213" s="35"/>
      <c r="N1213" s="35"/>
      <c r="O1213" s="35"/>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c r="BE1213" s="35"/>
      <c r="BF1213" s="35"/>
      <c r="BG1213" s="35"/>
      <c r="BH1213" s="35"/>
      <c r="BI1213" s="133"/>
      <c r="BJ1213" s="133"/>
      <c r="BK1213" s="35"/>
      <c r="BL1213" s="266"/>
      <c r="BM1213" s="35"/>
      <c r="BN1213" s="35"/>
      <c r="BO1213" s="35"/>
      <c r="BP1213" s="35"/>
      <c r="BQ1213" s="35"/>
      <c r="BR1213" s="35"/>
      <c r="BS1213" s="35"/>
      <c r="BT1213" s="35"/>
      <c r="BU1213" s="35"/>
      <c r="BV1213" s="35"/>
      <c r="BW1213" s="35"/>
      <c r="BX1213" s="35"/>
      <c r="BY1213" s="35"/>
      <c r="BZ1213" s="287"/>
      <c r="CA1213" s="35"/>
      <c r="CB1213" s="35"/>
      <c r="CC1213" s="35"/>
      <c r="CD1213" s="35"/>
      <c r="CE1213" s="35"/>
      <c r="CF1213" s="35"/>
      <c r="CG1213" s="35"/>
      <c r="CH1213" s="35"/>
      <c r="CI1213" s="35"/>
      <c r="CJ1213" s="35"/>
      <c r="CK1213" s="35"/>
      <c r="CL1213" s="35"/>
      <c r="CM1213" s="35"/>
      <c r="CN1213" s="35"/>
      <c r="CO1213" s="35"/>
      <c r="CP1213" s="35"/>
      <c r="CQ1213" s="35"/>
      <c r="CR1213" s="35"/>
      <c r="CS1213" s="35"/>
      <c r="CT1213" s="35"/>
      <c r="CU1213" s="35"/>
      <c r="CV1213" s="35"/>
      <c r="CW1213" s="35"/>
      <c r="CX1213" s="35"/>
      <c r="CY1213" s="35"/>
      <c r="CZ1213" s="35"/>
      <c r="DA1213" s="35"/>
      <c r="DB1213" s="35"/>
      <c r="DC1213" s="35"/>
      <c r="DD1213" s="35"/>
      <c r="DE1213" s="35"/>
      <c r="DF1213" s="35"/>
      <c r="DG1213" s="35"/>
      <c r="DH1213" s="35"/>
      <c r="DI1213" s="35"/>
      <c r="DJ1213" s="35"/>
      <c r="DK1213" s="35"/>
      <c r="DL1213" s="35"/>
      <c r="DM1213" s="35"/>
      <c r="DN1213" s="35"/>
      <c r="DO1213" s="35"/>
      <c r="DP1213" s="35"/>
      <c r="DQ1213" s="35"/>
      <c r="DR1213" s="35"/>
      <c r="DS1213" s="35"/>
      <c r="DT1213" s="35"/>
      <c r="DU1213" s="35"/>
      <c r="DV1213" s="35"/>
      <c r="DW1213" s="35"/>
      <c r="DX1213" s="35"/>
      <c r="DY1213" s="35"/>
      <c r="DZ1213" s="35"/>
      <c r="EA1213" s="35"/>
      <c r="EB1213" s="35"/>
      <c r="EC1213" s="35"/>
      <c r="ED1213" s="35"/>
      <c r="EE1213" s="35"/>
      <c r="EF1213" s="35"/>
      <c r="EG1213" s="35"/>
      <c r="EH1213" s="35"/>
      <c r="EI1213" s="35"/>
      <c r="EJ1213" s="35"/>
      <c r="EK1213" s="35"/>
      <c r="EL1213" s="35"/>
      <c r="ET1213" s="20" t="s">
        <v>1608</v>
      </c>
      <c r="EU1213" s="20" t="s">
        <v>1607</v>
      </c>
    </row>
    <row r="1214" spans="1:151" ht="12" hidden="1" customHeight="1">
      <c r="A1214" s="35"/>
      <c r="B1214" s="47"/>
      <c r="C1214" s="35"/>
      <c r="D1214" s="47"/>
      <c r="E1214" s="47"/>
      <c r="F1214" s="47"/>
      <c r="G1214" s="47"/>
      <c r="H1214" s="47"/>
      <c r="I1214" s="47"/>
      <c r="J1214" s="47"/>
      <c r="K1214" s="47"/>
      <c r="L1214" s="47"/>
      <c r="M1214" s="35"/>
      <c r="N1214" s="35"/>
      <c r="O1214" s="35"/>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c r="BE1214" s="35"/>
      <c r="BF1214" s="35"/>
      <c r="BG1214" s="35"/>
      <c r="BH1214" s="35"/>
      <c r="BI1214" s="133"/>
      <c r="BJ1214" s="133"/>
      <c r="BK1214" s="35"/>
      <c r="BL1214" s="266"/>
      <c r="BM1214" s="35"/>
      <c r="BN1214" s="35"/>
      <c r="BO1214" s="35"/>
      <c r="BP1214" s="35"/>
      <c r="BQ1214" s="35"/>
      <c r="BR1214" s="35"/>
      <c r="BS1214" s="35"/>
      <c r="BT1214" s="35"/>
      <c r="BU1214" s="35"/>
      <c r="BV1214" s="35"/>
      <c r="BW1214" s="35"/>
      <c r="BX1214" s="35"/>
      <c r="BY1214" s="35"/>
      <c r="BZ1214" s="287"/>
      <c r="CA1214" s="35"/>
      <c r="CB1214" s="35"/>
      <c r="CC1214" s="35"/>
      <c r="CD1214" s="35"/>
      <c r="CE1214" s="35"/>
      <c r="CF1214" s="35"/>
      <c r="CG1214" s="35"/>
      <c r="CH1214" s="35"/>
      <c r="CI1214" s="35"/>
      <c r="CJ1214" s="35"/>
      <c r="CK1214" s="35"/>
      <c r="CL1214" s="35"/>
      <c r="CM1214" s="35"/>
      <c r="CN1214" s="35"/>
      <c r="CO1214" s="35"/>
      <c r="CP1214" s="35"/>
      <c r="CQ1214" s="35"/>
      <c r="CR1214" s="35"/>
      <c r="CS1214" s="35"/>
      <c r="CT1214" s="35"/>
      <c r="CU1214" s="35"/>
      <c r="CV1214" s="35"/>
      <c r="CW1214" s="35"/>
      <c r="CX1214" s="35"/>
      <c r="CY1214" s="35"/>
      <c r="CZ1214" s="35"/>
      <c r="DA1214" s="35"/>
      <c r="DB1214" s="35"/>
      <c r="DC1214" s="35"/>
      <c r="DD1214" s="35"/>
      <c r="DE1214" s="35"/>
      <c r="DF1214" s="35"/>
      <c r="DG1214" s="35"/>
      <c r="DH1214" s="35"/>
      <c r="DI1214" s="35"/>
      <c r="DJ1214" s="35"/>
      <c r="DK1214" s="35"/>
      <c r="DL1214" s="35"/>
      <c r="DM1214" s="35"/>
      <c r="DN1214" s="35"/>
      <c r="DO1214" s="35"/>
      <c r="DP1214" s="35"/>
      <c r="DQ1214" s="35"/>
      <c r="DR1214" s="35"/>
      <c r="DS1214" s="35"/>
      <c r="DT1214" s="35"/>
      <c r="DU1214" s="35"/>
      <c r="DV1214" s="35"/>
      <c r="DW1214" s="35"/>
      <c r="DX1214" s="35"/>
      <c r="DY1214" s="35"/>
      <c r="DZ1214" s="35"/>
      <c r="EA1214" s="35"/>
      <c r="EB1214" s="35"/>
      <c r="EC1214" s="35"/>
      <c r="ED1214" s="35"/>
      <c r="EE1214" s="35"/>
      <c r="EF1214" s="35"/>
      <c r="EG1214" s="35"/>
      <c r="EH1214" s="35"/>
      <c r="EI1214" s="35"/>
      <c r="EJ1214" s="35"/>
      <c r="EK1214" s="35"/>
      <c r="EL1214" s="35"/>
      <c r="ET1214" s="20" t="s">
        <v>197</v>
      </c>
      <c r="EU1214" s="20" t="s">
        <v>586</v>
      </c>
    </row>
    <row r="1215" spans="1:151" ht="12" hidden="1" customHeight="1">
      <c r="A1215" s="35"/>
      <c r="B1215" s="47"/>
      <c r="C1215" s="35"/>
      <c r="D1215" s="47"/>
      <c r="E1215" s="47"/>
      <c r="F1215" s="47"/>
      <c r="G1215" s="47"/>
      <c r="H1215" s="47"/>
      <c r="I1215" s="47"/>
      <c r="J1215" s="47"/>
      <c r="K1215" s="47"/>
      <c r="L1215" s="47"/>
      <c r="M1215" s="35"/>
      <c r="N1215" s="35"/>
      <c r="O1215" s="35"/>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133"/>
      <c r="BJ1215" s="133"/>
      <c r="BK1215" s="35"/>
      <c r="BL1215" s="266"/>
      <c r="BM1215" s="35"/>
      <c r="BN1215" s="35"/>
      <c r="BO1215" s="35"/>
      <c r="BP1215" s="35"/>
      <c r="BQ1215" s="35"/>
      <c r="BR1215" s="35"/>
      <c r="BS1215" s="35"/>
      <c r="BT1215" s="35"/>
      <c r="BU1215" s="35"/>
      <c r="BV1215" s="35"/>
      <c r="BW1215" s="35"/>
      <c r="BX1215" s="35"/>
      <c r="BY1215" s="35"/>
      <c r="BZ1215" s="287"/>
      <c r="CA1215" s="35"/>
      <c r="CB1215" s="35"/>
      <c r="CC1215" s="35"/>
      <c r="CD1215" s="35"/>
      <c r="CE1215" s="35"/>
      <c r="CF1215" s="35"/>
      <c r="CG1215" s="35"/>
      <c r="CH1215" s="35"/>
      <c r="CI1215" s="35"/>
      <c r="CJ1215" s="35"/>
      <c r="CK1215" s="35"/>
      <c r="CL1215" s="35"/>
      <c r="CM1215" s="35"/>
      <c r="CN1215" s="35"/>
      <c r="CO1215" s="35"/>
      <c r="CP1215" s="35"/>
      <c r="CQ1215" s="35"/>
      <c r="CR1215" s="35"/>
      <c r="CS1215" s="35"/>
      <c r="CT1215" s="35"/>
      <c r="CU1215" s="35"/>
      <c r="CV1215" s="35"/>
      <c r="CW1215" s="35"/>
      <c r="CX1215" s="35"/>
      <c r="CY1215" s="35"/>
      <c r="CZ1215" s="35"/>
      <c r="DA1215" s="35"/>
      <c r="DB1215" s="35"/>
      <c r="DC1215" s="35"/>
      <c r="DD1215" s="35"/>
      <c r="DE1215" s="35"/>
      <c r="DF1215" s="35"/>
      <c r="DG1215" s="35"/>
      <c r="DH1215" s="35"/>
      <c r="DI1215" s="35"/>
      <c r="DJ1215" s="35"/>
      <c r="DK1215" s="35"/>
      <c r="DL1215" s="35"/>
      <c r="DM1215" s="35"/>
      <c r="DN1215" s="35"/>
      <c r="DO1215" s="35"/>
      <c r="DP1215" s="35"/>
      <c r="DQ1215" s="35"/>
      <c r="DR1215" s="35"/>
      <c r="DS1215" s="35"/>
      <c r="DT1215" s="35"/>
      <c r="DU1215" s="35"/>
      <c r="DV1215" s="35"/>
      <c r="DW1215" s="35"/>
      <c r="DX1215" s="35"/>
      <c r="DY1215" s="35"/>
      <c r="DZ1215" s="35"/>
      <c r="EA1215" s="35"/>
      <c r="EB1215" s="35"/>
      <c r="EC1215" s="35"/>
      <c r="ED1215" s="35"/>
      <c r="EE1215" s="35"/>
      <c r="EF1215" s="35"/>
      <c r="EG1215" s="35"/>
      <c r="EH1215" s="35"/>
      <c r="EI1215" s="35"/>
      <c r="EJ1215" s="35"/>
      <c r="EK1215" s="35"/>
      <c r="EL1215" s="35"/>
      <c r="ET1215" s="20" t="s">
        <v>198</v>
      </c>
      <c r="EU1215" s="20" t="s">
        <v>1608</v>
      </c>
    </row>
    <row r="1216" spans="1:151" ht="12" hidden="1" customHeight="1">
      <c r="A1216" s="35"/>
      <c r="B1216" s="47"/>
      <c r="C1216" s="35"/>
      <c r="D1216" s="47"/>
      <c r="E1216" s="47"/>
      <c r="F1216" s="47"/>
      <c r="G1216" s="47"/>
      <c r="H1216" s="47"/>
      <c r="I1216" s="47"/>
      <c r="J1216" s="47"/>
      <c r="K1216" s="47"/>
      <c r="L1216" s="47"/>
      <c r="M1216" s="35"/>
      <c r="N1216" s="35"/>
      <c r="O1216" s="35"/>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c r="BE1216" s="35"/>
      <c r="BF1216" s="35"/>
      <c r="BG1216" s="35"/>
      <c r="BH1216" s="35"/>
      <c r="BI1216" s="133"/>
      <c r="BJ1216" s="133"/>
      <c r="BK1216" s="35"/>
      <c r="BL1216" s="266"/>
      <c r="BM1216" s="35"/>
      <c r="BN1216" s="35"/>
      <c r="BO1216" s="35"/>
      <c r="BP1216" s="35"/>
      <c r="BQ1216" s="35"/>
      <c r="BR1216" s="35"/>
      <c r="BS1216" s="35"/>
      <c r="BT1216" s="35"/>
      <c r="BU1216" s="35"/>
      <c r="BV1216" s="35"/>
      <c r="BW1216" s="35"/>
      <c r="BX1216" s="35"/>
      <c r="BY1216" s="35"/>
      <c r="BZ1216" s="287"/>
      <c r="CA1216" s="35"/>
      <c r="CB1216" s="35"/>
      <c r="CC1216" s="35"/>
      <c r="CD1216" s="35"/>
      <c r="CE1216" s="35"/>
      <c r="CF1216" s="35"/>
      <c r="CG1216" s="35"/>
      <c r="CH1216" s="35"/>
      <c r="CI1216" s="35"/>
      <c r="CJ1216" s="35"/>
      <c r="CK1216" s="35"/>
      <c r="CL1216" s="35"/>
      <c r="CM1216" s="35"/>
      <c r="CN1216" s="35"/>
      <c r="CO1216" s="35"/>
      <c r="CP1216" s="35"/>
      <c r="CQ1216" s="35"/>
      <c r="CR1216" s="35"/>
      <c r="CS1216" s="35"/>
      <c r="CT1216" s="35"/>
      <c r="CU1216" s="35"/>
      <c r="CV1216" s="35"/>
      <c r="CW1216" s="35"/>
      <c r="CX1216" s="35"/>
      <c r="CY1216" s="35"/>
      <c r="CZ1216" s="35"/>
      <c r="DA1216" s="35"/>
      <c r="DB1216" s="35"/>
      <c r="DC1216" s="35"/>
      <c r="DD1216" s="35"/>
      <c r="DE1216" s="35"/>
      <c r="DF1216" s="35"/>
      <c r="DG1216" s="35"/>
      <c r="DH1216" s="35"/>
      <c r="DI1216" s="35"/>
      <c r="DJ1216" s="35"/>
      <c r="DK1216" s="35"/>
      <c r="DL1216" s="35"/>
      <c r="DM1216" s="35"/>
      <c r="DN1216" s="35"/>
      <c r="DO1216" s="35"/>
      <c r="DP1216" s="35"/>
      <c r="DQ1216" s="35"/>
      <c r="DR1216" s="35"/>
      <c r="DS1216" s="35"/>
      <c r="DT1216" s="35"/>
      <c r="DU1216" s="35"/>
      <c r="DV1216" s="35"/>
      <c r="DW1216" s="35"/>
      <c r="DX1216" s="35"/>
      <c r="DY1216" s="35"/>
      <c r="DZ1216" s="35"/>
      <c r="EA1216" s="35"/>
      <c r="EB1216" s="35"/>
      <c r="EC1216" s="35"/>
      <c r="ED1216" s="35"/>
      <c r="EE1216" s="35"/>
      <c r="EF1216" s="35"/>
      <c r="EG1216" s="35"/>
      <c r="EH1216" s="35"/>
      <c r="EI1216" s="35"/>
      <c r="EJ1216" s="35"/>
      <c r="EK1216" s="35"/>
      <c r="EL1216" s="35"/>
      <c r="ET1216" s="20" t="s">
        <v>199</v>
      </c>
      <c r="EU1216" s="20" t="s">
        <v>197</v>
      </c>
    </row>
    <row r="1217" spans="1:151" ht="12" hidden="1" customHeight="1">
      <c r="A1217" s="35"/>
      <c r="B1217" s="47"/>
      <c r="C1217" s="35"/>
      <c r="D1217" s="47"/>
      <c r="E1217" s="47"/>
      <c r="F1217" s="47"/>
      <c r="G1217" s="47"/>
      <c r="H1217" s="47"/>
      <c r="I1217" s="47"/>
      <c r="J1217" s="47"/>
      <c r="K1217" s="47"/>
      <c r="L1217" s="47"/>
      <c r="M1217" s="35"/>
      <c r="N1217" s="35"/>
      <c r="O1217" s="35"/>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c r="BE1217" s="35"/>
      <c r="BF1217" s="35"/>
      <c r="BG1217" s="35"/>
      <c r="BH1217" s="35"/>
      <c r="BI1217" s="133"/>
      <c r="BJ1217" s="133"/>
      <c r="BK1217" s="35"/>
      <c r="BL1217" s="266"/>
      <c r="BM1217" s="35"/>
      <c r="BN1217" s="35"/>
      <c r="BO1217" s="35"/>
      <c r="BP1217" s="35"/>
      <c r="BQ1217" s="35"/>
      <c r="BR1217" s="35"/>
      <c r="BS1217" s="35"/>
      <c r="BT1217" s="35"/>
      <c r="BU1217" s="35"/>
      <c r="BV1217" s="35"/>
      <c r="BW1217" s="35"/>
      <c r="BX1217" s="35"/>
      <c r="BY1217" s="35"/>
      <c r="BZ1217" s="287"/>
      <c r="CA1217" s="35"/>
      <c r="CB1217" s="35"/>
      <c r="CC1217" s="35"/>
      <c r="CD1217" s="35"/>
      <c r="CE1217" s="35"/>
      <c r="CF1217" s="35"/>
      <c r="CG1217" s="35"/>
      <c r="CH1217" s="35"/>
      <c r="CI1217" s="35"/>
      <c r="CJ1217" s="35"/>
      <c r="CK1217" s="35"/>
      <c r="CL1217" s="35"/>
      <c r="CM1217" s="35"/>
      <c r="CN1217" s="35"/>
      <c r="CO1217" s="35"/>
      <c r="CP1217" s="35"/>
      <c r="CQ1217" s="35"/>
      <c r="CR1217" s="35"/>
      <c r="CS1217" s="35"/>
      <c r="CT1217" s="35"/>
      <c r="CU1217" s="35"/>
      <c r="CV1217" s="35"/>
      <c r="CW1217" s="35"/>
      <c r="CX1217" s="35"/>
      <c r="CY1217" s="35"/>
      <c r="CZ1217" s="35"/>
      <c r="DA1217" s="35"/>
      <c r="DB1217" s="35"/>
      <c r="DC1217" s="35"/>
      <c r="DD1217" s="35"/>
      <c r="DE1217" s="35"/>
      <c r="DF1217" s="35"/>
      <c r="DG1217" s="35"/>
      <c r="DH1217" s="35"/>
      <c r="DI1217" s="35"/>
      <c r="DJ1217" s="35"/>
      <c r="DK1217" s="35"/>
      <c r="DL1217" s="35"/>
      <c r="DM1217" s="35"/>
      <c r="DN1217" s="35"/>
      <c r="DO1217" s="35"/>
      <c r="DP1217" s="35"/>
      <c r="DQ1217" s="35"/>
      <c r="DR1217" s="35"/>
      <c r="DS1217" s="35"/>
      <c r="DT1217" s="35"/>
      <c r="DU1217" s="35"/>
      <c r="DV1217" s="35"/>
      <c r="DW1217" s="35"/>
      <c r="DX1217" s="35"/>
      <c r="DY1217" s="35"/>
      <c r="DZ1217" s="35"/>
      <c r="EA1217" s="35"/>
      <c r="EB1217" s="35"/>
      <c r="EC1217" s="35"/>
      <c r="ED1217" s="35"/>
      <c r="EE1217" s="35"/>
      <c r="EF1217" s="35"/>
      <c r="EG1217" s="35"/>
      <c r="EH1217" s="35"/>
      <c r="EI1217" s="35"/>
      <c r="EJ1217" s="35"/>
      <c r="EK1217" s="35"/>
      <c r="EL1217" s="35"/>
      <c r="ET1217" s="20" t="s">
        <v>200</v>
      </c>
      <c r="EU1217" s="20" t="s">
        <v>198</v>
      </c>
    </row>
    <row r="1218" spans="1:151" ht="12" hidden="1" customHeight="1">
      <c r="A1218" s="35"/>
      <c r="B1218" s="47"/>
      <c r="C1218" s="35"/>
      <c r="D1218" s="47"/>
      <c r="E1218" s="47"/>
      <c r="F1218" s="47"/>
      <c r="G1218" s="47"/>
      <c r="H1218" s="47"/>
      <c r="I1218" s="47"/>
      <c r="J1218" s="47"/>
      <c r="K1218" s="47"/>
      <c r="L1218" s="47"/>
      <c r="M1218" s="35"/>
      <c r="N1218" s="35"/>
      <c r="O1218" s="35"/>
      <c r="P1218" s="35"/>
      <c r="Q1218" s="35"/>
      <c r="R1218" s="35"/>
      <c r="S1218" s="35"/>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c r="BE1218" s="35"/>
      <c r="BF1218" s="35"/>
      <c r="BG1218" s="35"/>
      <c r="BH1218" s="35"/>
      <c r="BI1218" s="133"/>
      <c r="BJ1218" s="133"/>
      <c r="BK1218" s="35"/>
      <c r="BL1218" s="266"/>
      <c r="BM1218" s="35"/>
      <c r="BN1218" s="35"/>
      <c r="BO1218" s="35"/>
      <c r="BP1218" s="35"/>
      <c r="BQ1218" s="35"/>
      <c r="BR1218" s="35"/>
      <c r="BS1218" s="35"/>
      <c r="BT1218" s="35"/>
      <c r="BU1218" s="35"/>
      <c r="BV1218" s="35"/>
      <c r="BW1218" s="35"/>
      <c r="BX1218" s="35"/>
      <c r="BY1218" s="35"/>
      <c r="BZ1218" s="287"/>
      <c r="CA1218" s="35"/>
      <c r="CB1218" s="35"/>
      <c r="CC1218" s="35"/>
      <c r="CD1218" s="35"/>
      <c r="CE1218" s="35"/>
      <c r="CF1218" s="35"/>
      <c r="CG1218" s="35"/>
      <c r="CH1218" s="35"/>
      <c r="CI1218" s="35"/>
      <c r="CJ1218" s="35"/>
      <c r="CK1218" s="35"/>
      <c r="CL1218" s="35"/>
      <c r="CM1218" s="35"/>
      <c r="CN1218" s="35"/>
      <c r="CO1218" s="35"/>
      <c r="CP1218" s="35"/>
      <c r="CQ1218" s="35"/>
      <c r="CR1218" s="35"/>
      <c r="CS1218" s="35"/>
      <c r="CT1218" s="35"/>
      <c r="CU1218" s="35"/>
      <c r="CV1218" s="35"/>
      <c r="CW1218" s="35"/>
      <c r="CX1218" s="35"/>
      <c r="CY1218" s="35"/>
      <c r="CZ1218" s="35"/>
      <c r="DA1218" s="35"/>
      <c r="DB1218" s="35"/>
      <c r="DC1218" s="35"/>
      <c r="DD1218" s="35"/>
      <c r="DE1218" s="35"/>
      <c r="DF1218" s="35"/>
      <c r="DG1218" s="35"/>
      <c r="DH1218" s="35"/>
      <c r="DI1218" s="35"/>
      <c r="DJ1218" s="35"/>
      <c r="DK1218" s="35"/>
      <c r="DL1218" s="35"/>
      <c r="DM1218" s="35"/>
      <c r="DN1218" s="35"/>
      <c r="DO1218" s="35"/>
      <c r="DP1218" s="35"/>
      <c r="DQ1218" s="35"/>
      <c r="DR1218" s="35"/>
      <c r="DS1218" s="35"/>
      <c r="DT1218" s="35"/>
      <c r="DU1218" s="35"/>
      <c r="DV1218" s="35"/>
      <c r="DW1218" s="35"/>
      <c r="DX1218" s="35"/>
      <c r="DY1218" s="35"/>
      <c r="DZ1218" s="35"/>
      <c r="EA1218" s="35"/>
      <c r="EB1218" s="35"/>
      <c r="EC1218" s="35"/>
      <c r="ED1218" s="35"/>
      <c r="EE1218" s="35"/>
      <c r="EF1218" s="35"/>
      <c r="EG1218" s="35"/>
      <c r="EH1218" s="35"/>
      <c r="EI1218" s="35"/>
      <c r="EJ1218" s="35"/>
      <c r="EK1218" s="35"/>
      <c r="EL1218" s="35"/>
      <c r="ET1218" s="20" t="s">
        <v>201</v>
      </c>
      <c r="EU1218" s="20" t="s">
        <v>199</v>
      </c>
    </row>
    <row r="1219" spans="1:151" ht="12" hidden="1" customHeight="1">
      <c r="A1219" s="35"/>
      <c r="B1219" s="47"/>
      <c r="C1219" s="35"/>
      <c r="D1219" s="47"/>
      <c r="E1219" s="47"/>
      <c r="F1219" s="47"/>
      <c r="G1219" s="47"/>
      <c r="H1219" s="47"/>
      <c r="I1219" s="47"/>
      <c r="J1219" s="47"/>
      <c r="K1219" s="47"/>
      <c r="L1219" s="47"/>
      <c r="M1219" s="35"/>
      <c r="N1219" s="35"/>
      <c r="O1219" s="35"/>
      <c r="P1219" s="35"/>
      <c r="Q1219" s="35"/>
      <c r="R1219" s="35"/>
      <c r="S1219" s="35"/>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c r="BE1219" s="35"/>
      <c r="BF1219" s="35"/>
      <c r="BG1219" s="35"/>
      <c r="BH1219" s="35"/>
      <c r="BI1219" s="133"/>
      <c r="BJ1219" s="133"/>
      <c r="BK1219" s="35"/>
      <c r="BL1219" s="266"/>
      <c r="BM1219" s="35"/>
      <c r="BN1219" s="35"/>
      <c r="BO1219" s="35"/>
      <c r="BP1219" s="35"/>
      <c r="BQ1219" s="35"/>
      <c r="BR1219" s="35"/>
      <c r="BS1219" s="35"/>
      <c r="BT1219" s="35"/>
      <c r="BU1219" s="35"/>
      <c r="BV1219" s="35"/>
      <c r="BW1219" s="35"/>
      <c r="BX1219" s="35"/>
      <c r="BY1219" s="35"/>
      <c r="BZ1219" s="287"/>
      <c r="CA1219" s="35"/>
      <c r="CB1219" s="35"/>
      <c r="CC1219" s="35"/>
      <c r="CD1219" s="35"/>
      <c r="CE1219" s="35"/>
      <c r="CF1219" s="35"/>
      <c r="CG1219" s="35"/>
      <c r="CH1219" s="35"/>
      <c r="CI1219" s="35"/>
      <c r="CJ1219" s="35"/>
      <c r="CK1219" s="35"/>
      <c r="CL1219" s="35"/>
      <c r="CM1219" s="35"/>
      <c r="CN1219" s="35"/>
      <c r="CO1219" s="35"/>
      <c r="CP1219" s="35"/>
      <c r="CQ1219" s="35"/>
      <c r="CR1219" s="35"/>
      <c r="CS1219" s="35"/>
      <c r="CT1219" s="35"/>
      <c r="CU1219" s="35"/>
      <c r="CV1219" s="35"/>
      <c r="CW1219" s="35"/>
      <c r="CX1219" s="35"/>
      <c r="CY1219" s="35"/>
      <c r="CZ1219" s="35"/>
      <c r="DA1219" s="35"/>
      <c r="DB1219" s="35"/>
      <c r="DC1219" s="35"/>
      <c r="DD1219" s="35"/>
      <c r="DE1219" s="35"/>
      <c r="DF1219" s="35"/>
      <c r="DG1219" s="35"/>
      <c r="DH1219" s="35"/>
      <c r="DI1219" s="35"/>
      <c r="DJ1219" s="35"/>
      <c r="DK1219" s="35"/>
      <c r="DL1219" s="35"/>
      <c r="DM1219" s="35"/>
      <c r="DN1219" s="35"/>
      <c r="DO1219" s="35"/>
      <c r="DP1219" s="35"/>
      <c r="DQ1219" s="35"/>
      <c r="DR1219" s="35"/>
      <c r="DS1219" s="35"/>
      <c r="DT1219" s="35"/>
      <c r="DU1219" s="35"/>
      <c r="DV1219" s="35"/>
      <c r="DW1219" s="35"/>
      <c r="DX1219" s="35"/>
      <c r="DY1219" s="35"/>
      <c r="DZ1219" s="35"/>
      <c r="EA1219" s="35"/>
      <c r="EB1219" s="35"/>
      <c r="EC1219" s="35"/>
      <c r="ED1219" s="35"/>
      <c r="EE1219" s="35"/>
      <c r="EF1219" s="35"/>
      <c r="EG1219" s="35"/>
      <c r="EH1219" s="35"/>
      <c r="EI1219" s="35"/>
      <c r="EJ1219" s="35"/>
      <c r="EK1219" s="35"/>
      <c r="EL1219" s="35"/>
      <c r="ET1219" s="20" t="s">
        <v>202</v>
      </c>
      <c r="EU1219" s="20" t="s">
        <v>200</v>
      </c>
    </row>
    <row r="1220" spans="1:151" ht="12" hidden="1" customHeight="1">
      <c r="A1220" s="35"/>
      <c r="B1220" s="47"/>
      <c r="C1220" s="35"/>
      <c r="D1220" s="47"/>
      <c r="E1220" s="47"/>
      <c r="F1220" s="47"/>
      <c r="G1220" s="47"/>
      <c r="H1220" s="47"/>
      <c r="I1220" s="47"/>
      <c r="J1220" s="47"/>
      <c r="K1220" s="47"/>
      <c r="L1220" s="47"/>
      <c r="M1220" s="35"/>
      <c r="N1220" s="35"/>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c r="BE1220" s="35"/>
      <c r="BF1220" s="35"/>
      <c r="BG1220" s="35"/>
      <c r="BH1220" s="35"/>
      <c r="BI1220" s="133"/>
      <c r="BJ1220" s="133"/>
      <c r="BK1220" s="35"/>
      <c r="BL1220" s="266"/>
      <c r="BM1220" s="35"/>
      <c r="BN1220" s="35"/>
      <c r="BO1220" s="35"/>
      <c r="BP1220" s="35"/>
      <c r="BQ1220" s="35"/>
      <c r="BR1220" s="35"/>
      <c r="BS1220" s="35"/>
      <c r="BT1220" s="35"/>
      <c r="BU1220" s="35"/>
      <c r="BV1220" s="35"/>
      <c r="BW1220" s="35"/>
      <c r="BX1220" s="35"/>
      <c r="BY1220" s="35"/>
      <c r="BZ1220" s="287"/>
      <c r="CA1220" s="35"/>
      <c r="CB1220" s="35"/>
      <c r="CC1220" s="35"/>
      <c r="CD1220" s="35"/>
      <c r="CE1220" s="35"/>
      <c r="CF1220" s="35"/>
      <c r="CG1220" s="35"/>
      <c r="CH1220" s="35"/>
      <c r="CI1220" s="35"/>
      <c r="CJ1220" s="35"/>
      <c r="CK1220" s="35"/>
      <c r="CL1220" s="35"/>
      <c r="CM1220" s="35"/>
      <c r="CN1220" s="35"/>
      <c r="CO1220" s="35"/>
      <c r="CP1220" s="35"/>
      <c r="CQ1220" s="35"/>
      <c r="CR1220" s="35"/>
      <c r="CS1220" s="35"/>
      <c r="CT1220" s="35"/>
      <c r="CU1220" s="35"/>
      <c r="CV1220" s="35"/>
      <c r="CW1220" s="35"/>
      <c r="CX1220" s="35"/>
      <c r="CY1220" s="35"/>
      <c r="CZ1220" s="35"/>
      <c r="DA1220" s="35"/>
      <c r="DB1220" s="35"/>
      <c r="DC1220" s="35"/>
      <c r="DD1220" s="35"/>
      <c r="DE1220" s="35"/>
      <c r="DF1220" s="35"/>
      <c r="DG1220" s="35"/>
      <c r="DH1220" s="35"/>
      <c r="DI1220" s="35"/>
      <c r="DJ1220" s="35"/>
      <c r="DK1220" s="35"/>
      <c r="DL1220" s="35"/>
      <c r="DM1220" s="35"/>
      <c r="DN1220" s="35"/>
      <c r="DO1220" s="35"/>
      <c r="DP1220" s="35"/>
      <c r="DQ1220" s="35"/>
      <c r="DR1220" s="35"/>
      <c r="DS1220" s="35"/>
      <c r="DT1220" s="35"/>
      <c r="DU1220" s="35"/>
      <c r="DV1220" s="35"/>
      <c r="DW1220" s="35"/>
      <c r="DX1220" s="35"/>
      <c r="DY1220" s="35"/>
      <c r="DZ1220" s="35"/>
      <c r="EA1220" s="35"/>
      <c r="EB1220" s="35"/>
      <c r="EC1220" s="35"/>
      <c r="ED1220" s="35"/>
      <c r="EE1220" s="35"/>
      <c r="EF1220" s="35"/>
      <c r="EG1220" s="35"/>
      <c r="EH1220" s="35"/>
      <c r="EI1220" s="35"/>
      <c r="EJ1220" s="35"/>
      <c r="EK1220" s="35"/>
      <c r="EL1220" s="35"/>
      <c r="ET1220" s="20" t="s">
        <v>203</v>
      </c>
      <c r="EU1220" s="20" t="s">
        <v>201</v>
      </c>
    </row>
    <row r="1221" spans="1:151" ht="12" hidden="1" customHeight="1">
      <c r="A1221" s="35"/>
      <c r="B1221" s="47"/>
      <c r="C1221" s="35"/>
      <c r="D1221" s="47"/>
      <c r="E1221" s="47"/>
      <c r="F1221" s="47"/>
      <c r="G1221" s="47"/>
      <c r="H1221" s="47"/>
      <c r="I1221" s="47"/>
      <c r="J1221" s="47"/>
      <c r="K1221" s="47"/>
      <c r="L1221" s="47"/>
      <c r="M1221" s="35"/>
      <c r="N1221" s="35"/>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133"/>
      <c r="BJ1221" s="133"/>
      <c r="BK1221" s="35"/>
      <c r="BL1221" s="266"/>
      <c r="BM1221" s="35"/>
      <c r="BN1221" s="35"/>
      <c r="BO1221" s="35"/>
      <c r="BP1221" s="35"/>
      <c r="BQ1221" s="35"/>
      <c r="BR1221" s="35"/>
      <c r="BS1221" s="35"/>
      <c r="BT1221" s="35"/>
      <c r="BU1221" s="35"/>
      <c r="BV1221" s="35"/>
      <c r="BW1221" s="35"/>
      <c r="BX1221" s="35"/>
      <c r="BY1221" s="35"/>
      <c r="BZ1221" s="287"/>
      <c r="CA1221" s="35"/>
      <c r="CB1221" s="35"/>
      <c r="CC1221" s="35"/>
      <c r="CD1221" s="35"/>
      <c r="CE1221" s="35"/>
      <c r="CF1221" s="35"/>
      <c r="CG1221" s="35"/>
      <c r="CH1221" s="35"/>
      <c r="CI1221" s="35"/>
      <c r="CJ1221" s="35"/>
      <c r="CK1221" s="35"/>
      <c r="CL1221" s="35"/>
      <c r="CM1221" s="35"/>
      <c r="CN1221" s="35"/>
      <c r="CO1221" s="35"/>
      <c r="CP1221" s="35"/>
      <c r="CQ1221" s="35"/>
      <c r="CR1221" s="35"/>
      <c r="CS1221" s="35"/>
      <c r="CT1221" s="35"/>
      <c r="CU1221" s="35"/>
      <c r="CV1221" s="35"/>
      <c r="CW1221" s="35"/>
      <c r="CX1221" s="35"/>
      <c r="CY1221" s="35"/>
      <c r="CZ1221" s="35"/>
      <c r="DA1221" s="35"/>
      <c r="DB1221" s="35"/>
      <c r="DC1221" s="35"/>
      <c r="DD1221" s="35"/>
      <c r="DE1221" s="35"/>
      <c r="DF1221" s="35"/>
      <c r="DG1221" s="35"/>
      <c r="DH1221" s="35"/>
      <c r="DI1221" s="35"/>
      <c r="DJ1221" s="35"/>
      <c r="DK1221" s="35"/>
      <c r="DL1221" s="35"/>
      <c r="DM1221" s="35"/>
      <c r="DN1221" s="35"/>
      <c r="DO1221" s="35"/>
      <c r="DP1221" s="35"/>
      <c r="DQ1221" s="35"/>
      <c r="DR1221" s="35"/>
      <c r="DS1221" s="35"/>
      <c r="DT1221" s="35"/>
      <c r="DU1221" s="35"/>
      <c r="DV1221" s="35"/>
      <c r="DW1221" s="35"/>
      <c r="DX1221" s="35"/>
      <c r="DY1221" s="35"/>
      <c r="DZ1221" s="35"/>
      <c r="EA1221" s="35"/>
      <c r="EB1221" s="35"/>
      <c r="EC1221" s="35"/>
      <c r="ED1221" s="35"/>
      <c r="EE1221" s="35"/>
      <c r="EF1221" s="35"/>
      <c r="EG1221" s="35"/>
      <c r="EH1221" s="35"/>
      <c r="EI1221" s="35"/>
      <c r="EJ1221" s="35"/>
      <c r="EK1221" s="35"/>
      <c r="EL1221" s="35"/>
      <c r="ET1221" s="20" t="s">
        <v>204</v>
      </c>
      <c r="EU1221" s="20" t="s">
        <v>202</v>
      </c>
    </row>
    <row r="1222" spans="1:151" ht="12" hidden="1" customHeight="1">
      <c r="A1222" s="35"/>
      <c r="B1222" s="47"/>
      <c r="C1222" s="35"/>
      <c r="D1222" s="47"/>
      <c r="E1222" s="47"/>
      <c r="F1222" s="47"/>
      <c r="G1222" s="47"/>
      <c r="H1222" s="47"/>
      <c r="I1222" s="47"/>
      <c r="J1222" s="47"/>
      <c r="K1222" s="47"/>
      <c r="L1222" s="47"/>
      <c r="M1222" s="35"/>
      <c r="N1222" s="35"/>
      <c r="O1222" s="35"/>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c r="BE1222" s="35"/>
      <c r="BF1222" s="35"/>
      <c r="BG1222" s="35"/>
      <c r="BH1222" s="35"/>
      <c r="BI1222" s="133"/>
      <c r="BJ1222" s="133"/>
      <c r="BK1222" s="35"/>
      <c r="BL1222" s="266"/>
      <c r="BM1222" s="35"/>
      <c r="BN1222" s="35"/>
      <c r="BO1222" s="35"/>
      <c r="BP1222" s="35"/>
      <c r="BQ1222" s="35"/>
      <c r="BR1222" s="35"/>
      <c r="BS1222" s="35"/>
      <c r="BT1222" s="35"/>
      <c r="BU1222" s="35"/>
      <c r="BV1222" s="35"/>
      <c r="BW1222" s="35"/>
      <c r="BX1222" s="35"/>
      <c r="BY1222" s="35"/>
      <c r="BZ1222" s="287"/>
      <c r="CA1222" s="35"/>
      <c r="CB1222" s="35"/>
      <c r="CC1222" s="35"/>
      <c r="CD1222" s="35"/>
      <c r="CE1222" s="35"/>
      <c r="CF1222" s="35"/>
      <c r="CG1222" s="35"/>
      <c r="CH1222" s="35"/>
      <c r="CI1222" s="35"/>
      <c r="CJ1222" s="35"/>
      <c r="CK1222" s="35"/>
      <c r="CL1222" s="35"/>
      <c r="CM1222" s="35"/>
      <c r="CN1222" s="35"/>
      <c r="CO1222" s="35"/>
      <c r="CP1222" s="35"/>
      <c r="CQ1222" s="35"/>
      <c r="CR1222" s="35"/>
      <c r="CS1222" s="35"/>
      <c r="CT1222" s="35"/>
      <c r="CU1222" s="35"/>
      <c r="CV1222" s="35"/>
      <c r="CW1222" s="35"/>
      <c r="CX1222" s="35"/>
      <c r="CY1222" s="35"/>
      <c r="CZ1222" s="35"/>
      <c r="DA1222" s="35"/>
      <c r="DB1222" s="35"/>
      <c r="DC1222" s="35"/>
      <c r="DD1222" s="35"/>
      <c r="DE1222" s="35"/>
      <c r="DF1222" s="35"/>
      <c r="DG1222" s="35"/>
      <c r="DH1222" s="35"/>
      <c r="DI1222" s="35"/>
      <c r="DJ1222" s="35"/>
      <c r="DK1222" s="35"/>
      <c r="DL1222" s="35"/>
      <c r="DM1222" s="35"/>
      <c r="DN1222" s="35"/>
      <c r="DO1222" s="35"/>
      <c r="DP1222" s="35"/>
      <c r="DQ1222" s="35"/>
      <c r="DR1222" s="35"/>
      <c r="DS1222" s="35"/>
      <c r="DT1222" s="35"/>
      <c r="DU1222" s="35"/>
      <c r="DV1222" s="35"/>
      <c r="DW1222" s="35"/>
      <c r="DX1222" s="35"/>
      <c r="DY1222" s="35"/>
      <c r="DZ1222" s="35"/>
      <c r="EA1222" s="35"/>
      <c r="EB1222" s="35"/>
      <c r="EC1222" s="35"/>
      <c r="ED1222" s="35"/>
      <c r="EE1222" s="35"/>
      <c r="EF1222" s="35"/>
      <c r="EG1222" s="35"/>
      <c r="EH1222" s="35"/>
      <c r="EI1222" s="35"/>
      <c r="EJ1222" s="35"/>
      <c r="EK1222" s="35"/>
      <c r="EL1222" s="35"/>
      <c r="ET1222" s="20" t="s">
        <v>205</v>
      </c>
      <c r="EU1222" s="20" t="s">
        <v>203</v>
      </c>
    </row>
    <row r="1223" spans="1:151" ht="12" hidden="1" customHeight="1">
      <c r="A1223" s="35"/>
      <c r="B1223" s="47"/>
      <c r="C1223" s="35"/>
      <c r="D1223" s="47"/>
      <c r="E1223" s="47"/>
      <c r="F1223" s="47"/>
      <c r="G1223" s="47"/>
      <c r="H1223" s="47"/>
      <c r="I1223" s="47"/>
      <c r="J1223" s="47"/>
      <c r="K1223" s="47"/>
      <c r="L1223" s="47"/>
      <c r="M1223" s="35"/>
      <c r="N1223" s="35"/>
      <c r="O1223" s="35"/>
      <c r="P1223" s="35"/>
      <c r="Q1223" s="35"/>
      <c r="R1223" s="35"/>
      <c r="S1223" s="35"/>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133"/>
      <c r="BJ1223" s="133"/>
      <c r="BK1223" s="35"/>
      <c r="BL1223" s="266"/>
      <c r="BM1223" s="35"/>
      <c r="BN1223" s="35"/>
      <c r="BO1223" s="35"/>
      <c r="BP1223" s="35"/>
      <c r="BQ1223" s="35"/>
      <c r="BR1223" s="35"/>
      <c r="BS1223" s="35"/>
      <c r="BT1223" s="35"/>
      <c r="BU1223" s="35"/>
      <c r="BV1223" s="35"/>
      <c r="BW1223" s="35"/>
      <c r="BX1223" s="35"/>
      <c r="BY1223" s="35"/>
      <c r="BZ1223" s="287"/>
      <c r="CA1223" s="35"/>
      <c r="CB1223" s="35"/>
      <c r="CC1223" s="35"/>
      <c r="CD1223" s="35"/>
      <c r="CE1223" s="35"/>
      <c r="CF1223" s="35"/>
      <c r="CG1223" s="35"/>
      <c r="CH1223" s="35"/>
      <c r="CI1223" s="35"/>
      <c r="CJ1223" s="35"/>
      <c r="CK1223" s="35"/>
      <c r="CL1223" s="35"/>
      <c r="CM1223" s="35"/>
      <c r="CN1223" s="35"/>
      <c r="CO1223" s="35"/>
      <c r="CP1223" s="35"/>
      <c r="CQ1223" s="35"/>
      <c r="CR1223" s="35"/>
      <c r="CS1223" s="35"/>
      <c r="CT1223" s="35"/>
      <c r="CU1223" s="35"/>
      <c r="CV1223" s="35"/>
      <c r="CW1223" s="35"/>
      <c r="CX1223" s="35"/>
      <c r="CY1223" s="35"/>
      <c r="CZ1223" s="35"/>
      <c r="DA1223" s="35"/>
      <c r="DB1223" s="35"/>
      <c r="DC1223" s="35"/>
      <c r="DD1223" s="35"/>
      <c r="DE1223" s="35"/>
      <c r="DF1223" s="35"/>
      <c r="DG1223" s="35"/>
      <c r="DH1223" s="35"/>
      <c r="DI1223" s="35"/>
      <c r="DJ1223" s="35"/>
      <c r="DK1223" s="35"/>
      <c r="DL1223" s="35"/>
      <c r="DM1223" s="35"/>
      <c r="DN1223" s="35"/>
      <c r="DO1223" s="35"/>
      <c r="DP1223" s="35"/>
      <c r="DQ1223" s="35"/>
      <c r="DR1223" s="35"/>
      <c r="DS1223" s="35"/>
      <c r="DT1223" s="35"/>
      <c r="DU1223" s="35"/>
      <c r="DV1223" s="35"/>
      <c r="DW1223" s="35"/>
      <c r="DX1223" s="35"/>
      <c r="DY1223" s="35"/>
      <c r="DZ1223" s="35"/>
      <c r="EA1223" s="35"/>
      <c r="EB1223" s="35"/>
      <c r="EC1223" s="35"/>
      <c r="ED1223" s="35"/>
      <c r="EE1223" s="35"/>
      <c r="EF1223" s="35"/>
      <c r="EG1223" s="35"/>
      <c r="EH1223" s="35"/>
      <c r="EI1223" s="35"/>
      <c r="EJ1223" s="35"/>
      <c r="EK1223" s="35"/>
      <c r="EL1223" s="35"/>
      <c r="ET1223" s="20" t="s">
        <v>206</v>
      </c>
      <c r="EU1223" s="20" t="s">
        <v>204</v>
      </c>
    </row>
    <row r="1224" spans="1:151" ht="12" hidden="1" customHeight="1">
      <c r="A1224" s="35"/>
      <c r="B1224" s="47"/>
      <c r="C1224" s="35"/>
      <c r="D1224" s="47"/>
      <c r="E1224" s="47"/>
      <c r="F1224" s="47"/>
      <c r="G1224" s="47"/>
      <c r="H1224" s="47"/>
      <c r="I1224" s="47"/>
      <c r="J1224" s="47"/>
      <c r="K1224" s="47"/>
      <c r="L1224" s="47"/>
      <c r="M1224" s="35"/>
      <c r="N1224" s="35"/>
      <c r="O1224" s="35"/>
      <c r="P1224" s="35"/>
      <c r="Q1224" s="35"/>
      <c r="R1224" s="35"/>
      <c r="S1224" s="35"/>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133"/>
      <c r="BJ1224" s="133"/>
      <c r="BK1224" s="35"/>
      <c r="BL1224" s="266"/>
      <c r="BM1224" s="35"/>
      <c r="BN1224" s="35"/>
      <c r="BO1224" s="35"/>
      <c r="BP1224" s="35"/>
      <c r="BQ1224" s="35"/>
      <c r="BR1224" s="35"/>
      <c r="BS1224" s="35"/>
      <c r="BT1224" s="35"/>
      <c r="BU1224" s="35"/>
      <c r="BV1224" s="35"/>
      <c r="BW1224" s="35"/>
      <c r="BX1224" s="35"/>
      <c r="BY1224" s="35"/>
      <c r="BZ1224" s="287"/>
      <c r="CA1224" s="35"/>
      <c r="CB1224" s="35"/>
      <c r="CC1224" s="35"/>
      <c r="CD1224" s="35"/>
      <c r="CE1224" s="35"/>
      <c r="CF1224" s="35"/>
      <c r="CG1224" s="35"/>
      <c r="CH1224" s="35"/>
      <c r="CI1224" s="35"/>
      <c r="CJ1224" s="35"/>
      <c r="CK1224" s="35"/>
      <c r="CL1224" s="35"/>
      <c r="CM1224" s="35"/>
      <c r="CN1224" s="35"/>
      <c r="CO1224" s="35"/>
      <c r="CP1224" s="35"/>
      <c r="CQ1224" s="35"/>
      <c r="CR1224" s="35"/>
      <c r="CS1224" s="35"/>
      <c r="CT1224" s="35"/>
      <c r="CU1224" s="35"/>
      <c r="CV1224" s="35"/>
      <c r="CW1224" s="35"/>
      <c r="CX1224" s="35"/>
      <c r="CY1224" s="35"/>
      <c r="CZ1224" s="35"/>
      <c r="DA1224" s="35"/>
      <c r="DB1224" s="35"/>
      <c r="DC1224" s="35"/>
      <c r="DD1224" s="35"/>
      <c r="DE1224" s="35"/>
      <c r="DF1224" s="35"/>
      <c r="DG1224" s="35"/>
      <c r="DH1224" s="35"/>
      <c r="DI1224" s="35"/>
      <c r="DJ1224" s="35"/>
      <c r="DK1224" s="35"/>
      <c r="DL1224" s="35"/>
      <c r="DM1224" s="35"/>
      <c r="DN1224" s="35"/>
      <c r="DO1224" s="35"/>
      <c r="DP1224" s="35"/>
      <c r="DQ1224" s="35"/>
      <c r="DR1224" s="35"/>
      <c r="DS1224" s="35"/>
      <c r="DT1224" s="35"/>
      <c r="DU1224" s="35"/>
      <c r="DV1224" s="35"/>
      <c r="DW1224" s="35"/>
      <c r="DX1224" s="35"/>
      <c r="DY1224" s="35"/>
      <c r="DZ1224" s="35"/>
      <c r="EA1224" s="35"/>
      <c r="EB1224" s="35"/>
      <c r="EC1224" s="35"/>
      <c r="ED1224" s="35"/>
      <c r="EE1224" s="35"/>
      <c r="EF1224" s="35"/>
      <c r="EG1224" s="35"/>
      <c r="EH1224" s="35"/>
      <c r="EI1224" s="35"/>
      <c r="EJ1224" s="35"/>
      <c r="EK1224" s="35"/>
      <c r="EL1224" s="35"/>
      <c r="ET1224" s="20" t="s">
        <v>207</v>
      </c>
      <c r="EU1224" s="20" t="s">
        <v>205</v>
      </c>
    </row>
    <row r="1225" spans="1:151" ht="12" hidden="1" customHeight="1">
      <c r="A1225" s="35"/>
      <c r="B1225" s="47"/>
      <c r="C1225" s="35"/>
      <c r="D1225" s="47"/>
      <c r="E1225" s="47"/>
      <c r="F1225" s="47"/>
      <c r="G1225" s="47"/>
      <c r="H1225" s="47"/>
      <c r="I1225" s="47"/>
      <c r="J1225" s="47"/>
      <c r="K1225" s="47"/>
      <c r="L1225" s="47"/>
      <c r="M1225" s="35"/>
      <c r="N1225" s="35"/>
      <c r="O1225" s="35"/>
      <c r="P1225" s="35"/>
      <c r="Q1225" s="35"/>
      <c r="R1225" s="35"/>
      <c r="S1225" s="35"/>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133"/>
      <c r="BJ1225" s="133"/>
      <c r="BK1225" s="35"/>
      <c r="BL1225" s="266"/>
      <c r="BM1225" s="35"/>
      <c r="BN1225" s="35"/>
      <c r="BO1225" s="35"/>
      <c r="BP1225" s="35"/>
      <c r="BQ1225" s="35"/>
      <c r="BR1225" s="35"/>
      <c r="BS1225" s="35"/>
      <c r="BT1225" s="35"/>
      <c r="BU1225" s="35"/>
      <c r="BV1225" s="35"/>
      <c r="BW1225" s="35"/>
      <c r="BX1225" s="35"/>
      <c r="BY1225" s="35"/>
      <c r="BZ1225" s="287"/>
      <c r="CA1225" s="35"/>
      <c r="CB1225" s="35"/>
      <c r="CC1225" s="35"/>
      <c r="CD1225" s="35"/>
      <c r="CE1225" s="35"/>
      <c r="CF1225" s="35"/>
      <c r="CG1225" s="35"/>
      <c r="CH1225" s="35"/>
      <c r="CI1225" s="35"/>
      <c r="CJ1225" s="35"/>
      <c r="CK1225" s="35"/>
      <c r="CL1225" s="35"/>
      <c r="CM1225" s="35"/>
      <c r="CN1225" s="35"/>
      <c r="CO1225" s="35"/>
      <c r="CP1225" s="35"/>
      <c r="CQ1225" s="35"/>
      <c r="CR1225" s="35"/>
      <c r="CS1225" s="35"/>
      <c r="CT1225" s="35"/>
      <c r="CU1225" s="35"/>
      <c r="CV1225" s="35"/>
      <c r="CW1225" s="35"/>
      <c r="CX1225" s="35"/>
      <c r="CY1225" s="35"/>
      <c r="CZ1225" s="35"/>
      <c r="DA1225" s="35"/>
      <c r="DB1225" s="35"/>
      <c r="DC1225" s="35"/>
      <c r="DD1225" s="35"/>
      <c r="DE1225" s="35"/>
      <c r="DF1225" s="35"/>
      <c r="DG1225" s="35"/>
      <c r="DH1225" s="35"/>
      <c r="DI1225" s="35"/>
      <c r="DJ1225" s="35"/>
      <c r="DK1225" s="35"/>
      <c r="DL1225" s="35"/>
      <c r="DM1225" s="35"/>
      <c r="DN1225" s="35"/>
      <c r="DO1225" s="35"/>
      <c r="DP1225" s="35"/>
      <c r="DQ1225" s="35"/>
      <c r="DR1225" s="35"/>
      <c r="DS1225" s="35"/>
      <c r="DT1225" s="35"/>
      <c r="DU1225" s="35"/>
      <c r="DV1225" s="35"/>
      <c r="DW1225" s="35"/>
      <c r="DX1225" s="35"/>
      <c r="DY1225" s="35"/>
      <c r="DZ1225" s="35"/>
      <c r="EA1225" s="35"/>
      <c r="EB1225" s="35"/>
      <c r="EC1225" s="35"/>
      <c r="ED1225" s="35"/>
      <c r="EE1225" s="35"/>
      <c r="EF1225" s="35"/>
      <c r="EG1225" s="35"/>
      <c r="EH1225" s="35"/>
      <c r="EI1225" s="35"/>
      <c r="EJ1225" s="35"/>
      <c r="EK1225" s="35"/>
      <c r="EL1225" s="35"/>
      <c r="ET1225" s="20" t="s">
        <v>208</v>
      </c>
      <c r="EU1225" s="20" t="s">
        <v>206</v>
      </c>
    </row>
    <row r="1226" spans="1:151" ht="12" hidden="1" customHeight="1">
      <c r="A1226" s="35"/>
      <c r="B1226" s="47"/>
      <c r="C1226" s="35"/>
      <c r="D1226" s="47"/>
      <c r="E1226" s="47"/>
      <c r="F1226" s="47"/>
      <c r="G1226" s="47"/>
      <c r="H1226" s="47"/>
      <c r="I1226" s="47"/>
      <c r="J1226" s="47"/>
      <c r="K1226" s="47"/>
      <c r="L1226" s="47"/>
      <c r="M1226" s="35"/>
      <c r="N1226" s="35"/>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c r="BE1226" s="35"/>
      <c r="BF1226" s="35"/>
      <c r="BG1226" s="35"/>
      <c r="BH1226" s="35"/>
      <c r="BI1226" s="133"/>
      <c r="BJ1226" s="133"/>
      <c r="BK1226" s="35"/>
      <c r="BL1226" s="266"/>
      <c r="BM1226" s="35"/>
      <c r="BN1226" s="35"/>
      <c r="BO1226" s="35"/>
      <c r="BP1226" s="35"/>
      <c r="BQ1226" s="35"/>
      <c r="BR1226" s="35"/>
      <c r="BS1226" s="35"/>
      <c r="BT1226" s="35"/>
      <c r="BU1226" s="35"/>
      <c r="BV1226" s="35"/>
      <c r="BW1226" s="35"/>
      <c r="BX1226" s="35"/>
      <c r="BY1226" s="35"/>
      <c r="BZ1226" s="287"/>
      <c r="CA1226" s="35"/>
      <c r="CB1226" s="35"/>
      <c r="CC1226" s="35"/>
      <c r="CD1226" s="35"/>
      <c r="CE1226" s="35"/>
      <c r="CF1226" s="35"/>
      <c r="CG1226" s="35"/>
      <c r="CH1226" s="35"/>
      <c r="CI1226" s="35"/>
      <c r="CJ1226" s="35"/>
      <c r="CK1226" s="35"/>
      <c r="CL1226" s="35"/>
      <c r="CM1226" s="35"/>
      <c r="CN1226" s="35"/>
      <c r="CO1226" s="35"/>
      <c r="CP1226" s="35"/>
      <c r="CQ1226" s="35"/>
      <c r="CR1226" s="35"/>
      <c r="CS1226" s="35"/>
      <c r="CT1226" s="35"/>
      <c r="CU1226" s="35"/>
      <c r="CV1226" s="35"/>
      <c r="CW1226" s="35"/>
      <c r="CX1226" s="35"/>
      <c r="CY1226" s="35"/>
      <c r="CZ1226" s="35"/>
      <c r="DA1226" s="35"/>
      <c r="DB1226" s="35"/>
      <c r="DC1226" s="35"/>
      <c r="DD1226" s="35"/>
      <c r="DE1226" s="35"/>
      <c r="DF1226" s="35"/>
      <c r="DG1226" s="35"/>
      <c r="DH1226" s="35"/>
      <c r="DI1226" s="35"/>
      <c r="DJ1226" s="35"/>
      <c r="DK1226" s="35"/>
      <c r="DL1226" s="35"/>
      <c r="DM1226" s="35"/>
      <c r="DN1226" s="35"/>
      <c r="DO1226" s="35"/>
      <c r="DP1226" s="35"/>
      <c r="DQ1226" s="35"/>
      <c r="DR1226" s="35"/>
      <c r="DS1226" s="35"/>
      <c r="DT1226" s="35"/>
      <c r="DU1226" s="35"/>
      <c r="DV1226" s="35"/>
      <c r="DW1226" s="35"/>
      <c r="DX1226" s="35"/>
      <c r="DY1226" s="35"/>
      <c r="DZ1226" s="35"/>
      <c r="EA1226" s="35"/>
      <c r="EB1226" s="35"/>
      <c r="EC1226" s="35"/>
      <c r="ED1226" s="35"/>
      <c r="EE1226" s="35"/>
      <c r="EF1226" s="35"/>
      <c r="EG1226" s="35"/>
      <c r="EH1226" s="35"/>
      <c r="EI1226" s="35"/>
      <c r="EJ1226" s="35"/>
      <c r="EK1226" s="35"/>
      <c r="EL1226" s="35"/>
      <c r="ET1226" s="20" t="s">
        <v>209</v>
      </c>
      <c r="EU1226" s="20" t="s">
        <v>207</v>
      </c>
    </row>
    <row r="1227" spans="1:151" ht="12" hidden="1" customHeight="1">
      <c r="A1227" s="35"/>
      <c r="B1227" s="47"/>
      <c r="C1227" s="35"/>
      <c r="D1227" s="47"/>
      <c r="E1227" s="47"/>
      <c r="F1227" s="47"/>
      <c r="G1227" s="47"/>
      <c r="H1227" s="47"/>
      <c r="I1227" s="47"/>
      <c r="J1227" s="47"/>
      <c r="K1227" s="47"/>
      <c r="L1227" s="47"/>
      <c r="M1227" s="35"/>
      <c r="N1227" s="35"/>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c r="BE1227" s="35"/>
      <c r="BF1227" s="35"/>
      <c r="BG1227" s="35"/>
      <c r="BH1227" s="35"/>
      <c r="BI1227" s="133"/>
      <c r="BJ1227" s="133"/>
      <c r="BK1227" s="35"/>
      <c r="BL1227" s="266"/>
      <c r="BM1227" s="35"/>
      <c r="BN1227" s="35"/>
      <c r="BO1227" s="35"/>
      <c r="BP1227" s="35"/>
      <c r="BQ1227" s="35"/>
      <c r="BR1227" s="35"/>
      <c r="BS1227" s="35"/>
      <c r="BT1227" s="35"/>
      <c r="BU1227" s="35"/>
      <c r="BV1227" s="35"/>
      <c r="BW1227" s="35"/>
      <c r="BX1227" s="35"/>
      <c r="BY1227" s="35"/>
      <c r="BZ1227" s="287"/>
      <c r="CA1227" s="35"/>
      <c r="CB1227" s="35"/>
      <c r="CC1227" s="35"/>
      <c r="CD1227" s="35"/>
      <c r="CE1227" s="35"/>
      <c r="CF1227" s="35"/>
      <c r="CG1227" s="35"/>
      <c r="CH1227" s="35"/>
      <c r="CI1227" s="35"/>
      <c r="CJ1227" s="35"/>
      <c r="CK1227" s="35"/>
      <c r="CL1227" s="35"/>
      <c r="CM1227" s="35"/>
      <c r="CN1227" s="35"/>
      <c r="CO1227" s="35"/>
      <c r="CP1227" s="35"/>
      <c r="CQ1227" s="35"/>
      <c r="CR1227" s="35"/>
      <c r="CS1227" s="35"/>
      <c r="CT1227" s="35"/>
      <c r="CU1227" s="35"/>
      <c r="CV1227" s="35"/>
      <c r="CW1227" s="35"/>
      <c r="CX1227" s="35"/>
      <c r="CY1227" s="35"/>
      <c r="CZ1227" s="35"/>
      <c r="DA1227" s="35"/>
      <c r="DB1227" s="35"/>
      <c r="DC1227" s="35"/>
      <c r="DD1227" s="35"/>
      <c r="DE1227" s="35"/>
      <c r="DF1227" s="35"/>
      <c r="DG1227" s="35"/>
      <c r="DH1227" s="35"/>
      <c r="DI1227" s="35"/>
      <c r="DJ1227" s="35"/>
      <c r="DK1227" s="35"/>
      <c r="DL1227" s="35"/>
      <c r="DM1227" s="35"/>
      <c r="DN1227" s="35"/>
      <c r="DO1227" s="35"/>
      <c r="DP1227" s="35"/>
      <c r="DQ1227" s="35"/>
      <c r="DR1227" s="35"/>
      <c r="DS1227" s="35"/>
      <c r="DT1227" s="35"/>
      <c r="DU1227" s="35"/>
      <c r="DV1227" s="35"/>
      <c r="DW1227" s="35"/>
      <c r="DX1227" s="35"/>
      <c r="DY1227" s="35"/>
      <c r="DZ1227" s="35"/>
      <c r="EA1227" s="35"/>
      <c r="EB1227" s="35"/>
      <c r="EC1227" s="35"/>
      <c r="ED1227" s="35"/>
      <c r="EE1227" s="35"/>
      <c r="EF1227" s="35"/>
      <c r="EG1227" s="35"/>
      <c r="EH1227" s="35"/>
      <c r="EI1227" s="35"/>
      <c r="EJ1227" s="35"/>
      <c r="EK1227" s="35"/>
      <c r="EL1227" s="35"/>
      <c r="ET1227" s="20" t="s">
        <v>1609</v>
      </c>
      <c r="EU1227" s="20" t="s">
        <v>208</v>
      </c>
    </row>
    <row r="1228" spans="1:151" ht="12" hidden="1" customHeight="1">
      <c r="A1228" s="35"/>
      <c r="B1228" s="47"/>
      <c r="C1228" s="35"/>
      <c r="D1228" s="47"/>
      <c r="E1228" s="47"/>
      <c r="F1228" s="47"/>
      <c r="G1228" s="47"/>
      <c r="H1228" s="47"/>
      <c r="I1228" s="47"/>
      <c r="J1228" s="47"/>
      <c r="K1228" s="47"/>
      <c r="L1228" s="47"/>
      <c r="M1228" s="35"/>
      <c r="N1228" s="35"/>
      <c r="O1228" s="35"/>
      <c r="P1228" s="35"/>
      <c r="Q1228" s="35"/>
      <c r="R1228" s="35"/>
      <c r="S1228" s="35"/>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c r="BE1228" s="35"/>
      <c r="BF1228" s="35"/>
      <c r="BG1228" s="35"/>
      <c r="BH1228" s="35"/>
      <c r="BI1228" s="133"/>
      <c r="BJ1228" s="133"/>
      <c r="BK1228" s="35"/>
      <c r="BL1228" s="266"/>
      <c r="BM1228" s="35"/>
      <c r="BN1228" s="35"/>
      <c r="BO1228" s="35"/>
      <c r="BP1228" s="35"/>
      <c r="BQ1228" s="35"/>
      <c r="BR1228" s="35"/>
      <c r="BS1228" s="35"/>
      <c r="BT1228" s="35"/>
      <c r="BU1228" s="35"/>
      <c r="BV1228" s="35"/>
      <c r="BW1228" s="35"/>
      <c r="BX1228" s="35"/>
      <c r="BY1228" s="35"/>
      <c r="BZ1228" s="287"/>
      <c r="CA1228" s="35"/>
      <c r="CB1228" s="35"/>
      <c r="CC1228" s="35"/>
      <c r="CD1228" s="35"/>
      <c r="CE1228" s="35"/>
      <c r="CF1228" s="35"/>
      <c r="CG1228" s="35"/>
      <c r="CH1228" s="35"/>
      <c r="CI1228" s="35"/>
      <c r="CJ1228" s="35"/>
      <c r="CK1228" s="35"/>
      <c r="CL1228" s="35"/>
      <c r="CM1228" s="35"/>
      <c r="CN1228" s="35"/>
      <c r="CO1228" s="35"/>
      <c r="CP1228" s="35"/>
      <c r="CQ1228" s="35"/>
      <c r="CR1228" s="35"/>
      <c r="CS1228" s="35"/>
      <c r="CT1228" s="35"/>
      <c r="CU1228" s="35"/>
      <c r="CV1228" s="35"/>
      <c r="CW1228" s="35"/>
      <c r="CX1228" s="35"/>
      <c r="CY1228" s="35"/>
      <c r="CZ1228" s="35"/>
      <c r="DA1228" s="35"/>
      <c r="DB1228" s="35"/>
      <c r="DC1228" s="35"/>
      <c r="DD1228" s="35"/>
      <c r="DE1228" s="35"/>
      <c r="DF1228" s="35"/>
      <c r="DG1228" s="35"/>
      <c r="DH1228" s="35"/>
      <c r="DI1228" s="35"/>
      <c r="DJ1228" s="35"/>
      <c r="DK1228" s="35"/>
      <c r="DL1228" s="35"/>
      <c r="DM1228" s="35"/>
      <c r="DN1228" s="35"/>
      <c r="DO1228" s="35"/>
      <c r="DP1228" s="35"/>
      <c r="DQ1228" s="35"/>
      <c r="DR1228" s="35"/>
      <c r="DS1228" s="35"/>
      <c r="DT1228" s="35"/>
      <c r="DU1228" s="35"/>
      <c r="DV1228" s="35"/>
      <c r="DW1228" s="35"/>
      <c r="DX1228" s="35"/>
      <c r="DY1228" s="35"/>
      <c r="DZ1228" s="35"/>
      <c r="EA1228" s="35"/>
      <c r="EB1228" s="35"/>
      <c r="EC1228" s="35"/>
      <c r="ED1228" s="35"/>
      <c r="EE1228" s="35"/>
      <c r="EF1228" s="35"/>
      <c r="EG1228" s="35"/>
      <c r="EH1228" s="35"/>
      <c r="EI1228" s="35"/>
      <c r="EJ1228" s="35"/>
      <c r="EK1228" s="35"/>
      <c r="EL1228" s="35"/>
      <c r="ET1228" s="20" t="s">
        <v>1610</v>
      </c>
      <c r="EU1228" s="20" t="s">
        <v>209</v>
      </c>
    </row>
    <row r="1229" spans="1:151" ht="12" hidden="1" customHeight="1">
      <c r="A1229" s="35"/>
      <c r="B1229" s="47"/>
      <c r="C1229" s="35"/>
      <c r="D1229" s="47"/>
      <c r="E1229" s="47"/>
      <c r="F1229" s="47"/>
      <c r="G1229" s="47"/>
      <c r="H1229" s="47"/>
      <c r="I1229" s="47"/>
      <c r="J1229" s="47"/>
      <c r="K1229" s="47"/>
      <c r="L1229" s="47"/>
      <c r="M1229" s="35"/>
      <c r="N1229" s="35"/>
      <c r="O1229" s="35"/>
      <c r="P1229" s="35"/>
      <c r="Q1229" s="35"/>
      <c r="R1229" s="35"/>
      <c r="S1229" s="35"/>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c r="BE1229" s="35"/>
      <c r="BF1229" s="35"/>
      <c r="BG1229" s="35"/>
      <c r="BH1229" s="35"/>
      <c r="BI1229" s="133"/>
      <c r="BJ1229" s="133"/>
      <c r="BK1229" s="35"/>
      <c r="BL1229" s="266"/>
      <c r="BM1229" s="35"/>
      <c r="BN1229" s="35"/>
      <c r="BO1229" s="35"/>
      <c r="BP1229" s="35"/>
      <c r="BQ1229" s="35"/>
      <c r="BR1229" s="35"/>
      <c r="BS1229" s="35"/>
      <c r="BT1229" s="35"/>
      <c r="BU1229" s="35"/>
      <c r="BV1229" s="35"/>
      <c r="BW1229" s="35"/>
      <c r="BX1229" s="35"/>
      <c r="BY1229" s="35"/>
      <c r="BZ1229" s="287"/>
      <c r="CA1229" s="35"/>
      <c r="CB1229" s="35"/>
      <c r="CC1229" s="35"/>
      <c r="CD1229" s="35"/>
      <c r="CE1229" s="35"/>
      <c r="CF1229" s="35"/>
      <c r="CG1229" s="35"/>
      <c r="CH1229" s="35"/>
      <c r="CI1229" s="35"/>
      <c r="CJ1229" s="35"/>
      <c r="CK1229" s="35"/>
      <c r="CL1229" s="35"/>
      <c r="CM1229" s="35"/>
      <c r="CN1229" s="35"/>
      <c r="CO1229" s="35"/>
      <c r="CP1229" s="35"/>
      <c r="CQ1229" s="35"/>
      <c r="CR1229" s="35"/>
      <c r="CS1229" s="35"/>
      <c r="CT1229" s="35"/>
      <c r="CU1229" s="35"/>
      <c r="CV1229" s="35"/>
      <c r="CW1229" s="35"/>
      <c r="CX1229" s="35"/>
      <c r="CY1229" s="35"/>
      <c r="CZ1229" s="35"/>
      <c r="DA1229" s="35"/>
      <c r="DB1229" s="35"/>
      <c r="DC1229" s="35"/>
      <c r="DD1229" s="35"/>
      <c r="DE1229" s="35"/>
      <c r="DF1229" s="35"/>
      <c r="DG1229" s="35"/>
      <c r="DH1229" s="35"/>
      <c r="DI1229" s="35"/>
      <c r="DJ1229" s="35"/>
      <c r="DK1229" s="35"/>
      <c r="DL1229" s="35"/>
      <c r="DM1229" s="35"/>
      <c r="DN1229" s="35"/>
      <c r="DO1229" s="35"/>
      <c r="DP1229" s="35"/>
      <c r="DQ1229" s="35"/>
      <c r="DR1229" s="35"/>
      <c r="DS1229" s="35"/>
      <c r="DT1229" s="35"/>
      <c r="DU1229" s="35"/>
      <c r="DV1229" s="35"/>
      <c r="DW1229" s="35"/>
      <c r="DX1229" s="35"/>
      <c r="DY1229" s="35"/>
      <c r="DZ1229" s="35"/>
      <c r="EA1229" s="35"/>
      <c r="EB1229" s="35"/>
      <c r="EC1229" s="35"/>
      <c r="ED1229" s="35"/>
      <c r="EE1229" s="35"/>
      <c r="EF1229" s="35"/>
      <c r="EG1229" s="35"/>
      <c r="EH1229" s="35"/>
      <c r="EI1229" s="35"/>
      <c r="EJ1229" s="35"/>
      <c r="EK1229" s="35"/>
      <c r="EL1229" s="35"/>
      <c r="ET1229" s="20" t="s">
        <v>1611</v>
      </c>
      <c r="EU1229" s="20" t="s">
        <v>1609</v>
      </c>
    </row>
    <row r="1230" spans="1:151" ht="12" hidden="1" customHeight="1">
      <c r="A1230" s="35"/>
      <c r="B1230" s="47"/>
      <c r="C1230" s="35"/>
      <c r="D1230" s="47"/>
      <c r="E1230" s="47"/>
      <c r="F1230" s="47"/>
      <c r="G1230" s="47"/>
      <c r="H1230" s="47"/>
      <c r="I1230" s="47"/>
      <c r="J1230" s="47"/>
      <c r="K1230" s="47"/>
      <c r="L1230" s="47"/>
      <c r="M1230" s="35"/>
      <c r="N1230" s="35"/>
      <c r="O1230" s="35"/>
      <c r="P1230" s="35"/>
      <c r="Q1230" s="35"/>
      <c r="R1230" s="35"/>
      <c r="S1230" s="35"/>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133"/>
      <c r="BJ1230" s="133"/>
      <c r="BK1230" s="35"/>
      <c r="BL1230" s="266"/>
      <c r="BM1230" s="35"/>
      <c r="BN1230" s="35"/>
      <c r="BO1230" s="35"/>
      <c r="BP1230" s="35"/>
      <c r="BQ1230" s="35"/>
      <c r="BR1230" s="35"/>
      <c r="BS1230" s="35"/>
      <c r="BT1230" s="35"/>
      <c r="BU1230" s="35"/>
      <c r="BV1230" s="35"/>
      <c r="BW1230" s="35"/>
      <c r="BX1230" s="35"/>
      <c r="BY1230" s="35"/>
      <c r="BZ1230" s="287"/>
      <c r="CA1230" s="35"/>
      <c r="CB1230" s="35"/>
      <c r="CC1230" s="35"/>
      <c r="CD1230" s="35"/>
      <c r="CE1230" s="35"/>
      <c r="CF1230" s="35"/>
      <c r="CG1230" s="35"/>
      <c r="CH1230" s="35"/>
      <c r="CI1230" s="35"/>
      <c r="CJ1230" s="35"/>
      <c r="CK1230" s="35"/>
      <c r="CL1230" s="35"/>
      <c r="CM1230" s="35"/>
      <c r="CN1230" s="35"/>
      <c r="CO1230" s="35"/>
      <c r="CP1230" s="35"/>
      <c r="CQ1230" s="35"/>
      <c r="CR1230" s="35"/>
      <c r="CS1230" s="35"/>
      <c r="CT1230" s="35"/>
      <c r="CU1230" s="35"/>
      <c r="CV1230" s="35"/>
      <c r="CW1230" s="35"/>
      <c r="CX1230" s="35"/>
      <c r="CY1230" s="35"/>
      <c r="CZ1230" s="35"/>
      <c r="DA1230" s="35"/>
      <c r="DB1230" s="35"/>
      <c r="DC1230" s="35"/>
      <c r="DD1230" s="35"/>
      <c r="DE1230" s="35"/>
      <c r="DF1230" s="35"/>
      <c r="DG1230" s="35"/>
      <c r="DH1230" s="35"/>
      <c r="DI1230" s="35"/>
      <c r="DJ1230" s="35"/>
      <c r="DK1230" s="35"/>
      <c r="DL1230" s="35"/>
      <c r="DM1230" s="35"/>
      <c r="DN1230" s="35"/>
      <c r="DO1230" s="35"/>
      <c r="DP1230" s="35"/>
      <c r="DQ1230" s="35"/>
      <c r="DR1230" s="35"/>
      <c r="DS1230" s="35"/>
      <c r="DT1230" s="35"/>
      <c r="DU1230" s="35"/>
      <c r="DV1230" s="35"/>
      <c r="DW1230" s="35"/>
      <c r="DX1230" s="35"/>
      <c r="DY1230" s="35"/>
      <c r="DZ1230" s="35"/>
      <c r="EA1230" s="35"/>
      <c r="EB1230" s="35"/>
      <c r="EC1230" s="35"/>
      <c r="ED1230" s="35"/>
      <c r="EE1230" s="35"/>
      <c r="EF1230" s="35"/>
      <c r="EG1230" s="35"/>
      <c r="EH1230" s="35"/>
      <c r="EI1230" s="35"/>
      <c r="EJ1230" s="35"/>
      <c r="EK1230" s="35"/>
      <c r="EL1230" s="35"/>
      <c r="ET1230" s="20" t="s">
        <v>1612</v>
      </c>
      <c r="EU1230" s="20" t="s">
        <v>1610</v>
      </c>
    </row>
    <row r="1231" spans="1:151" ht="12" hidden="1" customHeight="1">
      <c r="A1231" s="35"/>
      <c r="B1231" s="47"/>
      <c r="C1231" s="35"/>
      <c r="D1231" s="47"/>
      <c r="E1231" s="47"/>
      <c r="F1231" s="47"/>
      <c r="G1231" s="47"/>
      <c r="H1231" s="47"/>
      <c r="I1231" s="47"/>
      <c r="J1231" s="47"/>
      <c r="K1231" s="47"/>
      <c r="L1231" s="47"/>
      <c r="M1231" s="35"/>
      <c r="N1231" s="35"/>
      <c r="O1231" s="35"/>
      <c r="P1231" s="35"/>
      <c r="Q1231" s="35"/>
      <c r="R1231" s="35"/>
      <c r="S1231" s="35"/>
      <c r="T1231" s="35"/>
      <c r="U1231" s="35"/>
      <c r="V1231" s="35"/>
      <c r="W1231" s="35"/>
      <c r="X1231" s="35"/>
      <c r="Y1231" s="35"/>
      <c r="Z1231" s="35"/>
      <c r="AA1231" s="35"/>
      <c r="AB1231" s="35"/>
      <c r="AC1231" s="35"/>
      <c r="AD1231" s="35"/>
      <c r="AE1231" s="35"/>
      <c r="AF1231" s="35"/>
      <c r="AG1231" s="35"/>
      <c r="AH1231" s="35"/>
      <c r="AI1231" s="35"/>
      <c r="AJ1231" s="35"/>
      <c r="AK1231" s="35"/>
      <c r="AL1231" s="35"/>
      <c r="AM1231" s="35"/>
      <c r="AN1231" s="35"/>
      <c r="AO1231" s="35"/>
      <c r="AP1231" s="35"/>
      <c r="AQ1231" s="35"/>
      <c r="AR1231" s="35"/>
      <c r="AS1231" s="35"/>
      <c r="AT1231" s="35"/>
      <c r="AU1231" s="35"/>
      <c r="AV1231" s="35"/>
      <c r="AW1231" s="35"/>
      <c r="AX1231" s="35"/>
      <c r="AY1231" s="35"/>
      <c r="AZ1231" s="35"/>
      <c r="BA1231" s="35"/>
      <c r="BB1231" s="35"/>
      <c r="BC1231" s="35"/>
      <c r="BD1231" s="35"/>
      <c r="BE1231" s="35"/>
      <c r="BF1231" s="35"/>
      <c r="BG1231" s="35"/>
      <c r="BH1231" s="35"/>
      <c r="BI1231" s="133"/>
      <c r="BJ1231" s="133"/>
      <c r="BK1231" s="35"/>
      <c r="BL1231" s="266"/>
      <c r="BM1231" s="35"/>
      <c r="BN1231" s="35"/>
      <c r="BO1231" s="35"/>
      <c r="BP1231" s="35"/>
      <c r="BQ1231" s="35"/>
      <c r="BR1231" s="35"/>
      <c r="BS1231" s="35"/>
      <c r="BT1231" s="35"/>
      <c r="BU1231" s="35"/>
      <c r="BV1231" s="35"/>
      <c r="BW1231" s="35"/>
      <c r="BX1231" s="35"/>
      <c r="BY1231" s="35"/>
      <c r="BZ1231" s="287"/>
      <c r="CA1231" s="35"/>
      <c r="CB1231" s="35"/>
      <c r="CC1231" s="35"/>
      <c r="CD1231" s="35"/>
      <c r="CE1231" s="35"/>
      <c r="CF1231" s="35"/>
      <c r="CG1231" s="35"/>
      <c r="CH1231" s="35"/>
      <c r="CI1231" s="35"/>
      <c r="CJ1231" s="35"/>
      <c r="CK1231" s="35"/>
      <c r="CL1231" s="35"/>
      <c r="CM1231" s="35"/>
      <c r="CN1231" s="35"/>
      <c r="CO1231" s="35"/>
      <c r="CP1231" s="35"/>
      <c r="CQ1231" s="35"/>
      <c r="CR1231" s="35"/>
      <c r="CS1231" s="35"/>
      <c r="CT1231" s="35"/>
      <c r="CU1231" s="35"/>
      <c r="CV1231" s="35"/>
      <c r="CW1231" s="35"/>
      <c r="CX1231" s="35"/>
      <c r="CY1231" s="35"/>
      <c r="CZ1231" s="35"/>
      <c r="DA1231" s="35"/>
      <c r="DB1231" s="35"/>
      <c r="DC1231" s="35"/>
      <c r="DD1231" s="35"/>
      <c r="DE1231" s="35"/>
      <c r="DF1231" s="35"/>
      <c r="DG1231" s="35"/>
      <c r="DH1231" s="35"/>
      <c r="DI1231" s="35"/>
      <c r="DJ1231" s="35"/>
      <c r="DK1231" s="35"/>
      <c r="DL1231" s="35"/>
      <c r="DM1231" s="35"/>
      <c r="DN1231" s="35"/>
      <c r="DO1231" s="35"/>
      <c r="DP1231" s="35"/>
      <c r="DQ1231" s="35"/>
      <c r="DR1231" s="35"/>
      <c r="DS1231" s="35"/>
      <c r="DT1231" s="35"/>
      <c r="DU1231" s="35"/>
      <c r="DV1231" s="35"/>
      <c r="DW1231" s="35"/>
      <c r="DX1231" s="35"/>
      <c r="DY1231" s="35"/>
      <c r="DZ1231" s="35"/>
      <c r="EA1231" s="35"/>
      <c r="EB1231" s="35"/>
      <c r="EC1231" s="35"/>
      <c r="ED1231" s="35"/>
      <c r="EE1231" s="35"/>
      <c r="EF1231" s="35"/>
      <c r="EG1231" s="35"/>
      <c r="EH1231" s="35"/>
      <c r="EI1231" s="35"/>
      <c r="EJ1231" s="35"/>
      <c r="EK1231" s="35"/>
      <c r="EL1231" s="35"/>
      <c r="ET1231" s="20" t="s">
        <v>1613</v>
      </c>
      <c r="EU1231" s="20" t="s">
        <v>1611</v>
      </c>
    </row>
    <row r="1232" spans="1:151" ht="12" hidden="1" customHeight="1">
      <c r="A1232" s="35"/>
      <c r="B1232" s="47"/>
      <c r="C1232" s="35"/>
      <c r="D1232" s="47"/>
      <c r="E1232" s="47"/>
      <c r="F1232" s="47"/>
      <c r="G1232" s="47"/>
      <c r="H1232" s="47"/>
      <c r="I1232" s="47"/>
      <c r="J1232" s="47"/>
      <c r="K1232" s="47"/>
      <c r="L1232" s="47"/>
      <c r="M1232" s="35"/>
      <c r="N1232" s="35"/>
      <c r="O1232" s="35"/>
      <c r="P1232" s="35"/>
      <c r="Q1232" s="35"/>
      <c r="R1232" s="35"/>
      <c r="S1232" s="35"/>
      <c r="T1232" s="35"/>
      <c r="U1232" s="35"/>
      <c r="V1232" s="35"/>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5"/>
      <c r="AS1232" s="35"/>
      <c r="AT1232" s="35"/>
      <c r="AU1232" s="35"/>
      <c r="AV1232" s="35"/>
      <c r="AW1232" s="35"/>
      <c r="AX1232" s="35"/>
      <c r="AY1232" s="35"/>
      <c r="AZ1232" s="35"/>
      <c r="BA1232" s="35"/>
      <c r="BB1232" s="35"/>
      <c r="BC1232" s="35"/>
      <c r="BD1232" s="35"/>
      <c r="BE1232" s="35"/>
      <c r="BF1232" s="35"/>
      <c r="BG1232" s="35"/>
      <c r="BH1232" s="35"/>
      <c r="BI1232" s="133"/>
      <c r="BJ1232" s="133"/>
      <c r="BK1232" s="35"/>
      <c r="BL1232" s="266"/>
      <c r="BM1232" s="35"/>
      <c r="BN1232" s="35"/>
      <c r="BO1232" s="35"/>
      <c r="BP1232" s="35"/>
      <c r="BQ1232" s="35"/>
      <c r="BR1232" s="35"/>
      <c r="BS1232" s="35"/>
      <c r="BT1232" s="35"/>
      <c r="BU1232" s="35"/>
      <c r="BV1232" s="35"/>
      <c r="BW1232" s="35"/>
      <c r="BX1232" s="35"/>
      <c r="BY1232" s="35"/>
      <c r="BZ1232" s="287"/>
      <c r="CA1232" s="35"/>
      <c r="CB1232" s="35"/>
      <c r="CC1232" s="35"/>
      <c r="CD1232" s="35"/>
      <c r="CE1232" s="35"/>
      <c r="CF1232" s="35"/>
      <c r="CG1232" s="35"/>
      <c r="CH1232" s="35"/>
      <c r="CI1232" s="35"/>
      <c r="CJ1232" s="35"/>
      <c r="CK1232" s="35"/>
      <c r="CL1232" s="35"/>
      <c r="CM1232" s="35"/>
      <c r="CN1232" s="35"/>
      <c r="CO1232" s="35"/>
      <c r="CP1232" s="35"/>
      <c r="CQ1232" s="35"/>
      <c r="CR1232" s="35"/>
      <c r="CS1232" s="35"/>
      <c r="CT1232" s="35"/>
      <c r="CU1232" s="35"/>
      <c r="CV1232" s="35"/>
      <c r="CW1232" s="35"/>
      <c r="CX1232" s="35"/>
      <c r="CY1232" s="35"/>
      <c r="CZ1232" s="35"/>
      <c r="DA1232" s="35"/>
      <c r="DB1232" s="35"/>
      <c r="DC1232" s="35"/>
      <c r="DD1232" s="35"/>
      <c r="DE1232" s="35"/>
      <c r="DF1232" s="35"/>
      <c r="DG1232" s="35"/>
      <c r="DH1232" s="35"/>
      <c r="DI1232" s="35"/>
      <c r="DJ1232" s="35"/>
      <c r="DK1232" s="35"/>
      <c r="DL1232" s="35"/>
      <c r="DM1232" s="35"/>
      <c r="DN1232" s="35"/>
      <c r="DO1232" s="35"/>
      <c r="DP1232" s="35"/>
      <c r="DQ1232" s="35"/>
      <c r="DR1232" s="35"/>
      <c r="DS1232" s="35"/>
      <c r="DT1232" s="35"/>
      <c r="DU1232" s="35"/>
      <c r="DV1232" s="35"/>
      <c r="DW1232" s="35"/>
      <c r="DX1232" s="35"/>
      <c r="DY1232" s="35"/>
      <c r="DZ1232" s="35"/>
      <c r="EA1232" s="35"/>
      <c r="EB1232" s="35"/>
      <c r="EC1232" s="35"/>
      <c r="ED1232" s="35"/>
      <c r="EE1232" s="35"/>
      <c r="EF1232" s="35"/>
      <c r="EG1232" s="35"/>
      <c r="EH1232" s="35"/>
      <c r="EI1232" s="35"/>
      <c r="EJ1232" s="35"/>
      <c r="EK1232" s="35"/>
      <c r="EL1232" s="35"/>
      <c r="ET1232" s="20" t="s">
        <v>1614</v>
      </c>
      <c r="EU1232" s="20" t="s">
        <v>1612</v>
      </c>
    </row>
    <row r="1233" spans="1:151" ht="12" hidden="1" customHeight="1">
      <c r="A1233" s="35"/>
      <c r="B1233" s="47"/>
      <c r="C1233" s="35"/>
      <c r="D1233" s="47"/>
      <c r="E1233" s="47"/>
      <c r="F1233" s="47"/>
      <c r="G1233" s="47"/>
      <c r="H1233" s="47"/>
      <c r="I1233" s="47"/>
      <c r="J1233" s="47"/>
      <c r="K1233" s="47"/>
      <c r="L1233" s="47"/>
      <c r="M1233" s="35"/>
      <c r="N1233" s="35"/>
      <c r="O1233" s="35"/>
      <c r="P1233" s="35"/>
      <c r="Q1233" s="35"/>
      <c r="R1233" s="35"/>
      <c r="S1233" s="35"/>
      <c r="T1233" s="35"/>
      <c r="U1233" s="35"/>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133"/>
      <c r="BJ1233" s="133"/>
      <c r="BK1233" s="35"/>
      <c r="BL1233" s="266"/>
      <c r="BM1233" s="35"/>
      <c r="BN1233" s="35"/>
      <c r="BO1233" s="35"/>
      <c r="BP1233" s="35"/>
      <c r="BQ1233" s="35"/>
      <c r="BR1233" s="35"/>
      <c r="BS1233" s="35"/>
      <c r="BT1233" s="35"/>
      <c r="BU1233" s="35"/>
      <c r="BV1233" s="35"/>
      <c r="BW1233" s="35"/>
      <c r="BX1233" s="35"/>
      <c r="BY1233" s="35"/>
      <c r="BZ1233" s="287"/>
      <c r="CA1233" s="35"/>
      <c r="CB1233" s="35"/>
      <c r="CC1233" s="35"/>
      <c r="CD1233" s="35"/>
      <c r="CE1233" s="35"/>
      <c r="CF1233" s="35"/>
      <c r="CG1233" s="35"/>
      <c r="CH1233" s="35"/>
      <c r="CI1233" s="35"/>
      <c r="CJ1233" s="35"/>
      <c r="CK1233" s="35"/>
      <c r="CL1233" s="35"/>
      <c r="CM1233" s="35"/>
      <c r="CN1233" s="35"/>
      <c r="CO1233" s="35"/>
      <c r="CP1233" s="35"/>
      <c r="CQ1233" s="35"/>
      <c r="CR1233" s="35"/>
      <c r="CS1233" s="35"/>
      <c r="CT1233" s="35"/>
      <c r="CU1233" s="35"/>
      <c r="CV1233" s="35"/>
      <c r="CW1233" s="35"/>
      <c r="CX1233" s="35"/>
      <c r="CY1233" s="35"/>
      <c r="CZ1233" s="35"/>
      <c r="DA1233" s="35"/>
      <c r="DB1233" s="35"/>
      <c r="DC1233" s="35"/>
      <c r="DD1233" s="35"/>
      <c r="DE1233" s="35"/>
      <c r="DF1233" s="35"/>
      <c r="DG1233" s="35"/>
      <c r="DH1233" s="35"/>
      <c r="DI1233" s="35"/>
      <c r="DJ1233" s="35"/>
      <c r="DK1233" s="35"/>
      <c r="DL1233" s="35"/>
      <c r="DM1233" s="35"/>
      <c r="DN1233" s="35"/>
      <c r="DO1233" s="35"/>
      <c r="DP1233" s="35"/>
      <c r="DQ1233" s="35"/>
      <c r="DR1233" s="35"/>
      <c r="DS1233" s="35"/>
      <c r="DT1233" s="35"/>
      <c r="DU1233" s="35"/>
      <c r="DV1233" s="35"/>
      <c r="DW1233" s="35"/>
      <c r="DX1233" s="35"/>
      <c r="DY1233" s="35"/>
      <c r="DZ1233" s="35"/>
      <c r="EA1233" s="35"/>
      <c r="EB1233" s="35"/>
      <c r="EC1233" s="35"/>
      <c r="ED1233" s="35"/>
      <c r="EE1233" s="35"/>
      <c r="EF1233" s="35"/>
      <c r="EG1233" s="35"/>
      <c r="EH1233" s="35"/>
      <c r="EI1233" s="35"/>
      <c r="EJ1233" s="35"/>
      <c r="EK1233" s="35"/>
      <c r="EL1233" s="35"/>
      <c r="ET1233" s="20" t="s">
        <v>586</v>
      </c>
      <c r="EU1233" s="20" t="s">
        <v>1613</v>
      </c>
    </row>
    <row r="1234" spans="1:151" ht="12" hidden="1" customHeight="1">
      <c r="A1234" s="35"/>
      <c r="B1234" s="47"/>
      <c r="C1234" s="35"/>
      <c r="D1234" s="47"/>
      <c r="E1234" s="47"/>
      <c r="F1234" s="47"/>
      <c r="G1234" s="47"/>
      <c r="H1234" s="47"/>
      <c r="I1234" s="47"/>
      <c r="J1234" s="47"/>
      <c r="K1234" s="47"/>
      <c r="L1234" s="47"/>
      <c r="M1234" s="35"/>
      <c r="N1234" s="35"/>
      <c r="O1234" s="35"/>
      <c r="P1234" s="35"/>
      <c r="Q1234" s="35"/>
      <c r="R1234" s="35"/>
      <c r="S1234" s="35"/>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133"/>
      <c r="BJ1234" s="133"/>
      <c r="BK1234" s="35"/>
      <c r="BL1234" s="266"/>
      <c r="BM1234" s="35"/>
      <c r="BN1234" s="35"/>
      <c r="BO1234" s="35"/>
      <c r="BP1234" s="35"/>
      <c r="BQ1234" s="35"/>
      <c r="BR1234" s="35"/>
      <c r="BS1234" s="35"/>
      <c r="BT1234" s="35"/>
      <c r="BU1234" s="35"/>
      <c r="BV1234" s="35"/>
      <c r="BW1234" s="35"/>
      <c r="BX1234" s="35"/>
      <c r="BY1234" s="35"/>
      <c r="BZ1234" s="287"/>
      <c r="CA1234" s="35"/>
      <c r="CB1234" s="35"/>
      <c r="CC1234" s="35"/>
      <c r="CD1234" s="35"/>
      <c r="CE1234" s="35"/>
      <c r="CF1234" s="35"/>
      <c r="CG1234" s="35"/>
      <c r="CH1234" s="35"/>
      <c r="CI1234" s="35"/>
      <c r="CJ1234" s="35"/>
      <c r="CK1234" s="35"/>
      <c r="CL1234" s="35"/>
      <c r="CM1234" s="35"/>
      <c r="CN1234" s="35"/>
      <c r="CO1234" s="35"/>
      <c r="CP1234" s="35"/>
      <c r="CQ1234" s="35"/>
      <c r="CR1234" s="35"/>
      <c r="CS1234" s="35"/>
      <c r="CT1234" s="35"/>
      <c r="CU1234" s="35"/>
      <c r="CV1234" s="35"/>
      <c r="CW1234" s="35"/>
      <c r="CX1234" s="35"/>
      <c r="CY1234" s="35"/>
      <c r="CZ1234" s="35"/>
      <c r="DA1234" s="35"/>
      <c r="DB1234" s="35"/>
      <c r="DC1234" s="35"/>
      <c r="DD1234" s="35"/>
      <c r="DE1234" s="35"/>
      <c r="DF1234" s="35"/>
      <c r="DG1234" s="35"/>
      <c r="DH1234" s="35"/>
      <c r="DI1234" s="35"/>
      <c r="DJ1234" s="35"/>
      <c r="DK1234" s="35"/>
      <c r="DL1234" s="35"/>
      <c r="DM1234" s="35"/>
      <c r="DN1234" s="35"/>
      <c r="DO1234" s="35"/>
      <c r="DP1234" s="35"/>
      <c r="DQ1234" s="35"/>
      <c r="DR1234" s="35"/>
      <c r="DS1234" s="35"/>
      <c r="DT1234" s="35"/>
      <c r="DU1234" s="35"/>
      <c r="DV1234" s="35"/>
      <c r="DW1234" s="35"/>
      <c r="DX1234" s="35"/>
      <c r="DY1234" s="35"/>
      <c r="DZ1234" s="35"/>
      <c r="EA1234" s="35"/>
      <c r="EB1234" s="35"/>
      <c r="EC1234" s="35"/>
      <c r="ED1234" s="35"/>
      <c r="EE1234" s="35"/>
      <c r="EF1234" s="35"/>
      <c r="EG1234" s="35"/>
      <c r="EH1234" s="35"/>
      <c r="EI1234" s="35"/>
      <c r="EJ1234" s="35"/>
      <c r="EK1234" s="35"/>
      <c r="EL1234" s="35"/>
      <c r="ET1234" s="20" t="s">
        <v>1615</v>
      </c>
      <c r="EU1234" s="20" t="s">
        <v>1614</v>
      </c>
    </row>
    <row r="1235" spans="1:151" ht="12" hidden="1" customHeight="1">
      <c r="A1235" s="35"/>
      <c r="B1235" s="47"/>
      <c r="C1235" s="35"/>
      <c r="D1235" s="47"/>
      <c r="E1235" s="47"/>
      <c r="F1235" s="47"/>
      <c r="G1235" s="47"/>
      <c r="H1235" s="47"/>
      <c r="I1235" s="47"/>
      <c r="J1235" s="47"/>
      <c r="K1235" s="47"/>
      <c r="L1235" s="47"/>
      <c r="M1235" s="35"/>
      <c r="N1235" s="35"/>
      <c r="O1235" s="35"/>
      <c r="P1235" s="35"/>
      <c r="Q1235" s="35"/>
      <c r="R1235" s="35"/>
      <c r="S1235" s="35"/>
      <c r="T1235" s="35"/>
      <c r="U1235" s="35"/>
      <c r="V1235" s="35"/>
      <c r="W1235" s="35"/>
      <c r="X1235" s="35"/>
      <c r="Y1235" s="35"/>
      <c r="Z1235" s="35"/>
      <c r="AA1235" s="35"/>
      <c r="AB1235" s="35"/>
      <c r="AC1235" s="35"/>
      <c r="AD1235" s="35"/>
      <c r="AE1235" s="35"/>
      <c r="AF1235" s="35"/>
      <c r="AG1235" s="35"/>
      <c r="AH1235" s="35"/>
      <c r="AI1235" s="35"/>
      <c r="AJ1235" s="35"/>
      <c r="AK1235" s="35"/>
      <c r="AL1235" s="35"/>
      <c r="AM1235" s="35"/>
      <c r="AN1235" s="35"/>
      <c r="AO1235" s="35"/>
      <c r="AP1235" s="35"/>
      <c r="AQ1235" s="35"/>
      <c r="AR1235" s="35"/>
      <c r="AS1235" s="35"/>
      <c r="AT1235" s="35"/>
      <c r="AU1235" s="35"/>
      <c r="AV1235" s="35"/>
      <c r="AW1235" s="35"/>
      <c r="AX1235" s="35"/>
      <c r="AY1235" s="35"/>
      <c r="AZ1235" s="35"/>
      <c r="BA1235" s="35"/>
      <c r="BB1235" s="35"/>
      <c r="BC1235" s="35"/>
      <c r="BD1235" s="35"/>
      <c r="BE1235" s="35"/>
      <c r="BF1235" s="35"/>
      <c r="BG1235" s="35"/>
      <c r="BH1235" s="35"/>
      <c r="BI1235" s="133"/>
      <c r="BJ1235" s="133"/>
      <c r="BK1235" s="35"/>
      <c r="BL1235" s="266"/>
      <c r="BM1235" s="35"/>
      <c r="BN1235" s="35"/>
      <c r="BO1235" s="35"/>
      <c r="BP1235" s="35"/>
      <c r="BQ1235" s="35"/>
      <c r="BR1235" s="35"/>
      <c r="BS1235" s="35"/>
      <c r="BT1235" s="35"/>
      <c r="BU1235" s="35"/>
      <c r="BV1235" s="35"/>
      <c r="BW1235" s="35"/>
      <c r="BX1235" s="35"/>
      <c r="BY1235" s="35"/>
      <c r="BZ1235" s="287"/>
      <c r="CA1235" s="35"/>
      <c r="CB1235" s="35"/>
      <c r="CC1235" s="35"/>
      <c r="CD1235" s="35"/>
      <c r="CE1235" s="35"/>
      <c r="CF1235" s="35"/>
      <c r="CG1235" s="35"/>
      <c r="CH1235" s="35"/>
      <c r="CI1235" s="35"/>
      <c r="CJ1235" s="35"/>
      <c r="CK1235" s="35"/>
      <c r="CL1235" s="35"/>
      <c r="CM1235" s="35"/>
      <c r="CN1235" s="35"/>
      <c r="CO1235" s="35"/>
      <c r="CP1235" s="35"/>
      <c r="CQ1235" s="35"/>
      <c r="CR1235" s="35"/>
      <c r="CS1235" s="35"/>
      <c r="CT1235" s="35"/>
      <c r="CU1235" s="35"/>
      <c r="CV1235" s="35"/>
      <c r="CW1235" s="35"/>
      <c r="CX1235" s="35"/>
      <c r="CY1235" s="35"/>
      <c r="CZ1235" s="35"/>
      <c r="DA1235" s="35"/>
      <c r="DB1235" s="35"/>
      <c r="DC1235" s="35"/>
      <c r="DD1235" s="35"/>
      <c r="DE1235" s="35"/>
      <c r="DF1235" s="35"/>
      <c r="DG1235" s="35"/>
      <c r="DH1235" s="35"/>
      <c r="DI1235" s="35"/>
      <c r="DJ1235" s="35"/>
      <c r="DK1235" s="35"/>
      <c r="DL1235" s="35"/>
      <c r="DM1235" s="35"/>
      <c r="DN1235" s="35"/>
      <c r="DO1235" s="35"/>
      <c r="DP1235" s="35"/>
      <c r="DQ1235" s="35"/>
      <c r="DR1235" s="35"/>
      <c r="DS1235" s="35"/>
      <c r="DT1235" s="35"/>
      <c r="DU1235" s="35"/>
      <c r="DV1235" s="35"/>
      <c r="DW1235" s="35"/>
      <c r="DX1235" s="35"/>
      <c r="DY1235" s="35"/>
      <c r="DZ1235" s="35"/>
      <c r="EA1235" s="35"/>
      <c r="EB1235" s="35"/>
      <c r="EC1235" s="35"/>
      <c r="ED1235" s="35"/>
      <c r="EE1235" s="35"/>
      <c r="EF1235" s="35"/>
      <c r="EG1235" s="35"/>
      <c r="EH1235" s="35"/>
      <c r="EI1235" s="35"/>
      <c r="EJ1235" s="35"/>
      <c r="EK1235" s="35"/>
      <c r="EL1235" s="35"/>
      <c r="ET1235" s="20" t="s">
        <v>1616</v>
      </c>
      <c r="EU1235" s="20" t="s">
        <v>586</v>
      </c>
    </row>
    <row r="1236" spans="1:151" ht="12" hidden="1" customHeight="1">
      <c r="A1236" s="35"/>
      <c r="B1236" s="47"/>
      <c r="C1236" s="35"/>
      <c r="D1236" s="47"/>
      <c r="E1236" s="47"/>
      <c r="F1236" s="47"/>
      <c r="G1236" s="47"/>
      <c r="H1236" s="47"/>
      <c r="I1236" s="47"/>
      <c r="J1236" s="47"/>
      <c r="K1236" s="47"/>
      <c r="L1236" s="47"/>
      <c r="M1236" s="35"/>
      <c r="N1236" s="35"/>
      <c r="O1236" s="35"/>
      <c r="P1236" s="35"/>
      <c r="Q1236" s="35"/>
      <c r="R1236" s="35"/>
      <c r="S1236" s="35"/>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c r="BE1236" s="35"/>
      <c r="BF1236" s="35"/>
      <c r="BG1236" s="35"/>
      <c r="BH1236" s="35"/>
      <c r="BI1236" s="133"/>
      <c r="BJ1236" s="133"/>
      <c r="BK1236" s="35"/>
      <c r="BL1236" s="266"/>
      <c r="BM1236" s="35"/>
      <c r="BN1236" s="35"/>
      <c r="BO1236" s="35"/>
      <c r="BP1236" s="35"/>
      <c r="BQ1236" s="35"/>
      <c r="BR1236" s="35"/>
      <c r="BS1236" s="35"/>
      <c r="BT1236" s="35"/>
      <c r="BU1236" s="35"/>
      <c r="BV1236" s="35"/>
      <c r="BW1236" s="35"/>
      <c r="BX1236" s="35"/>
      <c r="BY1236" s="35"/>
      <c r="BZ1236" s="287"/>
      <c r="CA1236" s="35"/>
      <c r="CB1236" s="35"/>
      <c r="CC1236" s="35"/>
      <c r="CD1236" s="35"/>
      <c r="CE1236" s="35"/>
      <c r="CF1236" s="35"/>
      <c r="CG1236" s="35"/>
      <c r="CH1236" s="35"/>
      <c r="CI1236" s="35"/>
      <c r="CJ1236" s="35"/>
      <c r="CK1236" s="35"/>
      <c r="CL1236" s="35"/>
      <c r="CM1236" s="35"/>
      <c r="CN1236" s="35"/>
      <c r="CO1236" s="35"/>
      <c r="CP1236" s="35"/>
      <c r="CQ1236" s="35"/>
      <c r="CR1236" s="35"/>
      <c r="CS1236" s="35"/>
      <c r="CT1236" s="35"/>
      <c r="CU1236" s="35"/>
      <c r="CV1236" s="35"/>
      <c r="CW1236" s="35"/>
      <c r="CX1236" s="35"/>
      <c r="CY1236" s="35"/>
      <c r="CZ1236" s="35"/>
      <c r="DA1236" s="35"/>
      <c r="DB1236" s="35"/>
      <c r="DC1236" s="35"/>
      <c r="DD1236" s="35"/>
      <c r="DE1236" s="35"/>
      <c r="DF1236" s="35"/>
      <c r="DG1236" s="35"/>
      <c r="DH1236" s="35"/>
      <c r="DI1236" s="35"/>
      <c r="DJ1236" s="35"/>
      <c r="DK1236" s="35"/>
      <c r="DL1236" s="35"/>
      <c r="DM1236" s="35"/>
      <c r="DN1236" s="35"/>
      <c r="DO1236" s="35"/>
      <c r="DP1236" s="35"/>
      <c r="DQ1236" s="35"/>
      <c r="DR1236" s="35"/>
      <c r="DS1236" s="35"/>
      <c r="DT1236" s="35"/>
      <c r="DU1236" s="35"/>
      <c r="DV1236" s="35"/>
      <c r="DW1236" s="35"/>
      <c r="DX1236" s="35"/>
      <c r="DY1236" s="35"/>
      <c r="DZ1236" s="35"/>
      <c r="EA1236" s="35"/>
      <c r="EB1236" s="35"/>
      <c r="EC1236" s="35"/>
      <c r="ED1236" s="35"/>
      <c r="EE1236" s="35"/>
      <c r="EF1236" s="35"/>
      <c r="EG1236" s="35"/>
      <c r="EH1236" s="35"/>
      <c r="EI1236" s="35"/>
      <c r="EJ1236" s="35"/>
      <c r="EK1236" s="35"/>
      <c r="EL1236" s="35"/>
      <c r="ET1236" s="20" t="s">
        <v>1617</v>
      </c>
      <c r="EU1236" s="20" t="s">
        <v>1615</v>
      </c>
    </row>
    <row r="1237" spans="1:151" ht="12" hidden="1" customHeight="1">
      <c r="A1237" s="35"/>
      <c r="B1237" s="47"/>
      <c r="C1237" s="35"/>
      <c r="D1237" s="47"/>
      <c r="E1237" s="47"/>
      <c r="F1237" s="47"/>
      <c r="G1237" s="47"/>
      <c r="H1237" s="47"/>
      <c r="I1237" s="47"/>
      <c r="J1237" s="47"/>
      <c r="K1237" s="47"/>
      <c r="L1237" s="47"/>
      <c r="M1237" s="35"/>
      <c r="N1237" s="35"/>
      <c r="O1237" s="35"/>
      <c r="P1237" s="35"/>
      <c r="Q1237" s="35"/>
      <c r="R1237" s="35"/>
      <c r="S1237" s="35"/>
      <c r="T1237" s="35"/>
      <c r="U1237" s="35"/>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133"/>
      <c r="BJ1237" s="133"/>
      <c r="BK1237" s="35"/>
      <c r="BL1237" s="266"/>
      <c r="BM1237" s="35"/>
      <c r="BN1237" s="35"/>
      <c r="BO1237" s="35"/>
      <c r="BP1237" s="35"/>
      <c r="BQ1237" s="35"/>
      <c r="BR1237" s="35"/>
      <c r="BS1237" s="35"/>
      <c r="BT1237" s="35"/>
      <c r="BU1237" s="35"/>
      <c r="BV1237" s="35"/>
      <c r="BW1237" s="35"/>
      <c r="BX1237" s="35"/>
      <c r="BY1237" s="35"/>
      <c r="BZ1237" s="287"/>
      <c r="CA1237" s="35"/>
      <c r="CB1237" s="35"/>
      <c r="CC1237" s="35"/>
      <c r="CD1237" s="35"/>
      <c r="CE1237" s="35"/>
      <c r="CF1237" s="35"/>
      <c r="CG1237" s="35"/>
      <c r="CH1237" s="35"/>
      <c r="CI1237" s="35"/>
      <c r="CJ1237" s="35"/>
      <c r="CK1237" s="35"/>
      <c r="CL1237" s="35"/>
      <c r="CM1237" s="35"/>
      <c r="CN1237" s="35"/>
      <c r="CO1237" s="35"/>
      <c r="CP1237" s="35"/>
      <c r="CQ1237" s="35"/>
      <c r="CR1237" s="35"/>
      <c r="CS1237" s="35"/>
      <c r="CT1237" s="35"/>
      <c r="CU1237" s="35"/>
      <c r="CV1237" s="35"/>
      <c r="CW1237" s="35"/>
      <c r="CX1237" s="35"/>
      <c r="CY1237" s="35"/>
      <c r="CZ1237" s="35"/>
      <c r="DA1237" s="35"/>
      <c r="DB1237" s="35"/>
      <c r="DC1237" s="35"/>
      <c r="DD1237" s="35"/>
      <c r="DE1237" s="35"/>
      <c r="DF1237" s="35"/>
      <c r="DG1237" s="35"/>
      <c r="DH1237" s="35"/>
      <c r="DI1237" s="35"/>
      <c r="DJ1237" s="35"/>
      <c r="DK1237" s="35"/>
      <c r="DL1237" s="35"/>
      <c r="DM1237" s="35"/>
      <c r="DN1237" s="35"/>
      <c r="DO1237" s="35"/>
      <c r="DP1237" s="35"/>
      <c r="DQ1237" s="35"/>
      <c r="DR1237" s="35"/>
      <c r="DS1237" s="35"/>
      <c r="DT1237" s="35"/>
      <c r="DU1237" s="35"/>
      <c r="DV1237" s="35"/>
      <c r="DW1237" s="35"/>
      <c r="DX1237" s="35"/>
      <c r="DY1237" s="35"/>
      <c r="DZ1237" s="35"/>
      <c r="EA1237" s="35"/>
      <c r="EB1237" s="35"/>
      <c r="EC1237" s="35"/>
      <c r="ED1237" s="35"/>
      <c r="EE1237" s="35"/>
      <c r="EF1237" s="35"/>
      <c r="EG1237" s="35"/>
      <c r="EH1237" s="35"/>
      <c r="EI1237" s="35"/>
      <c r="EJ1237" s="35"/>
      <c r="EK1237" s="35"/>
      <c r="EL1237" s="35"/>
      <c r="ET1237" s="20" t="s">
        <v>1618</v>
      </c>
      <c r="EU1237" s="20" t="s">
        <v>1616</v>
      </c>
    </row>
    <row r="1238" spans="1:151" ht="12" hidden="1" customHeight="1">
      <c r="A1238" s="35"/>
      <c r="B1238" s="47"/>
      <c r="C1238" s="35"/>
      <c r="D1238" s="47"/>
      <c r="E1238" s="47"/>
      <c r="F1238" s="47"/>
      <c r="G1238" s="47"/>
      <c r="H1238" s="47"/>
      <c r="I1238" s="47"/>
      <c r="J1238" s="47"/>
      <c r="K1238" s="47"/>
      <c r="L1238" s="47"/>
      <c r="M1238" s="35"/>
      <c r="N1238" s="35"/>
      <c r="O1238" s="35"/>
      <c r="P1238" s="35"/>
      <c r="Q1238" s="35"/>
      <c r="R1238" s="35"/>
      <c r="S1238" s="35"/>
      <c r="T1238" s="35"/>
      <c r="U1238" s="35"/>
      <c r="V1238" s="35"/>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133"/>
      <c r="BJ1238" s="133"/>
      <c r="BK1238" s="35"/>
      <c r="BL1238" s="266"/>
      <c r="BM1238" s="35"/>
      <c r="BN1238" s="35"/>
      <c r="BO1238" s="35"/>
      <c r="BP1238" s="35"/>
      <c r="BQ1238" s="35"/>
      <c r="BR1238" s="35"/>
      <c r="BS1238" s="35"/>
      <c r="BT1238" s="35"/>
      <c r="BU1238" s="35"/>
      <c r="BV1238" s="35"/>
      <c r="BW1238" s="35"/>
      <c r="BX1238" s="35"/>
      <c r="BY1238" s="35"/>
      <c r="BZ1238" s="287"/>
      <c r="CA1238" s="35"/>
      <c r="CB1238" s="35"/>
      <c r="CC1238" s="35"/>
      <c r="CD1238" s="35"/>
      <c r="CE1238" s="35"/>
      <c r="CF1238" s="35"/>
      <c r="CG1238" s="35"/>
      <c r="CH1238" s="35"/>
      <c r="CI1238" s="35"/>
      <c r="CJ1238" s="35"/>
      <c r="CK1238" s="35"/>
      <c r="CL1238" s="35"/>
      <c r="CM1238" s="35"/>
      <c r="CN1238" s="35"/>
      <c r="CO1238" s="35"/>
      <c r="CP1238" s="35"/>
      <c r="CQ1238" s="35"/>
      <c r="CR1238" s="35"/>
      <c r="CS1238" s="35"/>
      <c r="CT1238" s="35"/>
      <c r="CU1238" s="35"/>
      <c r="CV1238" s="35"/>
      <c r="CW1238" s="35"/>
      <c r="CX1238" s="35"/>
      <c r="CY1238" s="35"/>
      <c r="CZ1238" s="35"/>
      <c r="DA1238" s="35"/>
      <c r="DB1238" s="35"/>
      <c r="DC1238" s="35"/>
      <c r="DD1238" s="35"/>
      <c r="DE1238" s="35"/>
      <c r="DF1238" s="35"/>
      <c r="DG1238" s="35"/>
      <c r="DH1238" s="35"/>
      <c r="DI1238" s="35"/>
      <c r="DJ1238" s="35"/>
      <c r="DK1238" s="35"/>
      <c r="DL1238" s="35"/>
      <c r="DM1238" s="35"/>
      <c r="DN1238" s="35"/>
      <c r="DO1238" s="35"/>
      <c r="DP1238" s="35"/>
      <c r="DQ1238" s="35"/>
      <c r="DR1238" s="35"/>
      <c r="DS1238" s="35"/>
      <c r="DT1238" s="35"/>
      <c r="DU1238" s="35"/>
      <c r="DV1238" s="35"/>
      <c r="DW1238" s="35"/>
      <c r="DX1238" s="35"/>
      <c r="DY1238" s="35"/>
      <c r="DZ1238" s="35"/>
      <c r="EA1238" s="35"/>
      <c r="EB1238" s="35"/>
      <c r="EC1238" s="35"/>
      <c r="ED1238" s="35"/>
      <c r="EE1238" s="35"/>
      <c r="EF1238" s="35"/>
      <c r="EG1238" s="35"/>
      <c r="EH1238" s="35"/>
      <c r="EI1238" s="35"/>
      <c r="EJ1238" s="35"/>
      <c r="EK1238" s="35"/>
      <c r="EL1238" s="35"/>
      <c r="ET1238" s="20" t="s">
        <v>1619</v>
      </c>
      <c r="EU1238" s="20" t="s">
        <v>1617</v>
      </c>
    </row>
    <row r="1239" spans="1:151" ht="12" hidden="1" customHeight="1">
      <c r="A1239" s="35"/>
      <c r="B1239" s="47"/>
      <c r="C1239" s="35"/>
      <c r="D1239" s="47"/>
      <c r="E1239" s="47"/>
      <c r="F1239" s="47"/>
      <c r="G1239" s="47"/>
      <c r="H1239" s="47"/>
      <c r="I1239" s="47"/>
      <c r="J1239" s="47"/>
      <c r="K1239" s="47"/>
      <c r="L1239" s="47"/>
      <c r="M1239" s="35"/>
      <c r="N1239" s="35"/>
      <c r="O1239" s="35"/>
      <c r="P1239" s="35"/>
      <c r="Q1239" s="35"/>
      <c r="R1239" s="35"/>
      <c r="S1239" s="35"/>
      <c r="T1239" s="35"/>
      <c r="U1239" s="35"/>
      <c r="V1239" s="35"/>
      <c r="W1239" s="35"/>
      <c r="X1239" s="35"/>
      <c r="Y1239" s="35"/>
      <c r="Z1239" s="35"/>
      <c r="AA1239" s="35"/>
      <c r="AB1239" s="35"/>
      <c r="AC1239" s="35"/>
      <c r="AD1239" s="35"/>
      <c r="AE1239" s="35"/>
      <c r="AF1239" s="35"/>
      <c r="AG1239" s="35"/>
      <c r="AH1239" s="35"/>
      <c r="AI1239" s="35"/>
      <c r="AJ1239" s="35"/>
      <c r="AK1239" s="35"/>
      <c r="AL1239" s="35"/>
      <c r="AM1239" s="35"/>
      <c r="AN1239" s="35"/>
      <c r="AO1239" s="35"/>
      <c r="AP1239" s="35"/>
      <c r="AQ1239" s="35"/>
      <c r="AR1239" s="35"/>
      <c r="AS1239" s="35"/>
      <c r="AT1239" s="35"/>
      <c r="AU1239" s="35"/>
      <c r="AV1239" s="35"/>
      <c r="AW1239" s="35"/>
      <c r="AX1239" s="35"/>
      <c r="AY1239" s="35"/>
      <c r="AZ1239" s="35"/>
      <c r="BA1239" s="35"/>
      <c r="BB1239" s="35"/>
      <c r="BC1239" s="35"/>
      <c r="BD1239" s="35"/>
      <c r="BE1239" s="35"/>
      <c r="BF1239" s="35"/>
      <c r="BG1239" s="35"/>
      <c r="BH1239" s="35"/>
      <c r="BI1239" s="133"/>
      <c r="BJ1239" s="133"/>
      <c r="BK1239" s="35"/>
      <c r="BL1239" s="266"/>
      <c r="BM1239" s="35"/>
      <c r="BN1239" s="35"/>
      <c r="BO1239" s="35"/>
      <c r="BP1239" s="35"/>
      <c r="BQ1239" s="35"/>
      <c r="BR1239" s="35"/>
      <c r="BS1239" s="35"/>
      <c r="BT1239" s="35"/>
      <c r="BU1239" s="35"/>
      <c r="BV1239" s="35"/>
      <c r="BW1239" s="35"/>
      <c r="BX1239" s="35"/>
      <c r="BY1239" s="35"/>
      <c r="BZ1239" s="287"/>
      <c r="CA1239" s="35"/>
      <c r="CB1239" s="35"/>
      <c r="CC1239" s="35"/>
      <c r="CD1239" s="35"/>
      <c r="CE1239" s="35"/>
      <c r="CF1239" s="35"/>
      <c r="CG1239" s="35"/>
      <c r="CH1239" s="35"/>
      <c r="CI1239" s="35"/>
      <c r="CJ1239" s="35"/>
      <c r="CK1239" s="35"/>
      <c r="CL1239" s="35"/>
      <c r="CM1239" s="35"/>
      <c r="CN1239" s="35"/>
      <c r="CO1239" s="35"/>
      <c r="CP1239" s="35"/>
      <c r="CQ1239" s="35"/>
      <c r="CR1239" s="35"/>
      <c r="CS1239" s="35"/>
      <c r="CT1239" s="35"/>
      <c r="CU1239" s="35"/>
      <c r="CV1239" s="35"/>
      <c r="CW1239" s="35"/>
      <c r="CX1239" s="35"/>
      <c r="CY1239" s="35"/>
      <c r="CZ1239" s="35"/>
      <c r="DA1239" s="35"/>
      <c r="DB1239" s="35"/>
      <c r="DC1239" s="35"/>
      <c r="DD1239" s="35"/>
      <c r="DE1239" s="35"/>
      <c r="DF1239" s="35"/>
      <c r="DG1239" s="35"/>
      <c r="DH1239" s="35"/>
      <c r="DI1239" s="35"/>
      <c r="DJ1239" s="35"/>
      <c r="DK1239" s="35"/>
      <c r="DL1239" s="35"/>
      <c r="DM1239" s="35"/>
      <c r="DN1239" s="35"/>
      <c r="DO1239" s="35"/>
      <c r="DP1239" s="35"/>
      <c r="DQ1239" s="35"/>
      <c r="DR1239" s="35"/>
      <c r="DS1239" s="35"/>
      <c r="DT1239" s="35"/>
      <c r="DU1239" s="35"/>
      <c r="DV1239" s="35"/>
      <c r="DW1239" s="35"/>
      <c r="DX1239" s="35"/>
      <c r="DY1239" s="35"/>
      <c r="DZ1239" s="35"/>
      <c r="EA1239" s="35"/>
      <c r="EB1239" s="35"/>
      <c r="EC1239" s="35"/>
      <c r="ED1239" s="35"/>
      <c r="EE1239" s="35"/>
      <c r="EF1239" s="35"/>
      <c r="EG1239" s="35"/>
      <c r="EH1239" s="35"/>
      <c r="EI1239" s="35"/>
      <c r="EJ1239" s="35"/>
      <c r="EK1239" s="35"/>
      <c r="EL1239" s="35"/>
      <c r="ET1239" s="20" t="s">
        <v>1620</v>
      </c>
      <c r="EU1239" s="20" t="s">
        <v>1618</v>
      </c>
    </row>
    <row r="1240" spans="1:151" ht="12" hidden="1" customHeight="1">
      <c r="A1240" s="35"/>
      <c r="B1240" s="47"/>
      <c r="C1240" s="35"/>
      <c r="D1240" s="47"/>
      <c r="E1240" s="47"/>
      <c r="F1240" s="47"/>
      <c r="G1240" s="47"/>
      <c r="H1240" s="47"/>
      <c r="I1240" s="47"/>
      <c r="J1240" s="47"/>
      <c r="K1240" s="47"/>
      <c r="L1240" s="47"/>
      <c r="M1240" s="35"/>
      <c r="N1240" s="35"/>
      <c r="O1240" s="35"/>
      <c r="P1240" s="35"/>
      <c r="Q1240" s="35"/>
      <c r="R1240" s="35"/>
      <c r="S1240" s="35"/>
      <c r="T1240" s="35"/>
      <c r="U1240" s="35"/>
      <c r="V1240" s="35"/>
      <c r="W1240" s="35"/>
      <c r="X1240" s="35"/>
      <c r="Y1240" s="35"/>
      <c r="Z1240" s="35"/>
      <c r="AA1240" s="35"/>
      <c r="AB1240" s="35"/>
      <c r="AC1240" s="35"/>
      <c r="AD1240" s="35"/>
      <c r="AE1240" s="35"/>
      <c r="AF1240" s="35"/>
      <c r="AG1240" s="35"/>
      <c r="AH1240" s="35"/>
      <c r="AI1240" s="35"/>
      <c r="AJ1240" s="35"/>
      <c r="AK1240" s="35"/>
      <c r="AL1240" s="35"/>
      <c r="AM1240" s="35"/>
      <c r="AN1240" s="35"/>
      <c r="AO1240" s="35"/>
      <c r="AP1240" s="35"/>
      <c r="AQ1240" s="35"/>
      <c r="AR1240" s="35"/>
      <c r="AS1240" s="35"/>
      <c r="AT1240" s="35"/>
      <c r="AU1240" s="35"/>
      <c r="AV1240" s="35"/>
      <c r="AW1240" s="35"/>
      <c r="AX1240" s="35"/>
      <c r="AY1240" s="35"/>
      <c r="AZ1240" s="35"/>
      <c r="BA1240" s="35"/>
      <c r="BB1240" s="35"/>
      <c r="BC1240" s="35"/>
      <c r="BD1240" s="35"/>
      <c r="BE1240" s="35"/>
      <c r="BF1240" s="35"/>
      <c r="BG1240" s="35"/>
      <c r="BH1240" s="35"/>
      <c r="BI1240" s="133"/>
      <c r="BJ1240" s="133"/>
      <c r="BK1240" s="35"/>
      <c r="BL1240" s="266"/>
      <c r="BM1240" s="35"/>
      <c r="BN1240" s="35"/>
      <c r="BO1240" s="35"/>
      <c r="BP1240" s="35"/>
      <c r="BQ1240" s="35"/>
      <c r="BR1240" s="35"/>
      <c r="BS1240" s="35"/>
      <c r="BT1240" s="35"/>
      <c r="BU1240" s="35"/>
      <c r="BV1240" s="35"/>
      <c r="BW1240" s="35"/>
      <c r="BX1240" s="35"/>
      <c r="BY1240" s="35"/>
      <c r="BZ1240" s="287"/>
      <c r="CA1240" s="35"/>
      <c r="CB1240" s="35"/>
      <c r="CC1240" s="35"/>
      <c r="CD1240" s="35"/>
      <c r="CE1240" s="35"/>
      <c r="CF1240" s="35"/>
      <c r="CG1240" s="35"/>
      <c r="CH1240" s="35"/>
      <c r="CI1240" s="35"/>
      <c r="CJ1240" s="35"/>
      <c r="CK1240" s="35"/>
      <c r="CL1240" s="35"/>
      <c r="CM1240" s="35"/>
      <c r="CN1240" s="35"/>
      <c r="CO1240" s="35"/>
      <c r="CP1240" s="35"/>
      <c r="CQ1240" s="35"/>
      <c r="CR1240" s="35"/>
      <c r="CS1240" s="35"/>
      <c r="CT1240" s="35"/>
      <c r="CU1240" s="35"/>
      <c r="CV1240" s="35"/>
      <c r="CW1240" s="35"/>
      <c r="CX1240" s="35"/>
      <c r="CY1240" s="35"/>
      <c r="CZ1240" s="35"/>
      <c r="DA1240" s="35"/>
      <c r="DB1240" s="35"/>
      <c r="DC1240" s="35"/>
      <c r="DD1240" s="35"/>
      <c r="DE1240" s="35"/>
      <c r="DF1240" s="35"/>
      <c r="DG1240" s="35"/>
      <c r="DH1240" s="35"/>
      <c r="DI1240" s="35"/>
      <c r="DJ1240" s="35"/>
      <c r="DK1240" s="35"/>
      <c r="DL1240" s="35"/>
      <c r="DM1240" s="35"/>
      <c r="DN1240" s="35"/>
      <c r="DO1240" s="35"/>
      <c r="DP1240" s="35"/>
      <c r="DQ1240" s="35"/>
      <c r="DR1240" s="35"/>
      <c r="DS1240" s="35"/>
      <c r="DT1240" s="35"/>
      <c r="DU1240" s="35"/>
      <c r="DV1240" s="35"/>
      <c r="DW1240" s="35"/>
      <c r="DX1240" s="35"/>
      <c r="DY1240" s="35"/>
      <c r="DZ1240" s="35"/>
      <c r="EA1240" s="35"/>
      <c r="EB1240" s="35"/>
      <c r="EC1240" s="35"/>
      <c r="ED1240" s="35"/>
      <c r="EE1240" s="35"/>
      <c r="EF1240" s="35"/>
      <c r="EG1240" s="35"/>
      <c r="EH1240" s="35"/>
      <c r="EI1240" s="35"/>
      <c r="EJ1240" s="35"/>
      <c r="EK1240" s="35"/>
      <c r="EL1240" s="35"/>
      <c r="ET1240" s="20" t="s">
        <v>1621</v>
      </c>
      <c r="EU1240" s="20" t="s">
        <v>1619</v>
      </c>
    </row>
    <row r="1241" spans="1:151" ht="12" hidden="1" customHeight="1">
      <c r="A1241" s="35"/>
      <c r="B1241" s="47"/>
      <c r="C1241" s="35"/>
      <c r="D1241" s="47"/>
      <c r="E1241" s="47"/>
      <c r="F1241" s="47"/>
      <c r="G1241" s="47"/>
      <c r="H1241" s="47"/>
      <c r="I1241" s="47"/>
      <c r="J1241" s="47"/>
      <c r="K1241" s="47"/>
      <c r="L1241" s="47"/>
      <c r="M1241" s="35"/>
      <c r="N1241" s="35"/>
      <c r="O1241" s="35"/>
      <c r="P1241" s="35"/>
      <c r="Q1241" s="35"/>
      <c r="R1241" s="35"/>
      <c r="S1241" s="35"/>
      <c r="T1241" s="35"/>
      <c r="U1241" s="35"/>
      <c r="V1241" s="35"/>
      <c r="W1241" s="35"/>
      <c r="X1241" s="35"/>
      <c r="Y1241" s="35"/>
      <c r="Z1241" s="35"/>
      <c r="AA1241" s="35"/>
      <c r="AB1241" s="35"/>
      <c r="AC1241" s="35"/>
      <c r="AD1241" s="35"/>
      <c r="AE1241" s="35"/>
      <c r="AF1241" s="35"/>
      <c r="AG1241" s="35"/>
      <c r="AH1241" s="35"/>
      <c r="AI1241" s="35"/>
      <c r="AJ1241" s="35"/>
      <c r="AK1241" s="35"/>
      <c r="AL1241" s="35"/>
      <c r="AM1241" s="35"/>
      <c r="AN1241" s="35"/>
      <c r="AO1241" s="35"/>
      <c r="AP1241" s="35"/>
      <c r="AQ1241" s="35"/>
      <c r="AR1241" s="35"/>
      <c r="AS1241" s="35"/>
      <c r="AT1241" s="35"/>
      <c r="AU1241" s="35"/>
      <c r="AV1241" s="35"/>
      <c r="AW1241" s="35"/>
      <c r="AX1241" s="35"/>
      <c r="AY1241" s="35"/>
      <c r="AZ1241" s="35"/>
      <c r="BA1241" s="35"/>
      <c r="BB1241" s="35"/>
      <c r="BC1241" s="35"/>
      <c r="BD1241" s="35"/>
      <c r="BE1241" s="35"/>
      <c r="BF1241" s="35"/>
      <c r="BG1241" s="35"/>
      <c r="BH1241" s="35"/>
      <c r="BI1241" s="133"/>
      <c r="BJ1241" s="133"/>
      <c r="BK1241" s="35"/>
      <c r="BL1241" s="266"/>
      <c r="BM1241" s="35"/>
      <c r="BN1241" s="35"/>
      <c r="BO1241" s="35"/>
      <c r="BP1241" s="35"/>
      <c r="BQ1241" s="35"/>
      <c r="BR1241" s="35"/>
      <c r="BS1241" s="35"/>
      <c r="BT1241" s="35"/>
      <c r="BU1241" s="35"/>
      <c r="BV1241" s="35"/>
      <c r="BW1241" s="35"/>
      <c r="BX1241" s="35"/>
      <c r="BY1241" s="35"/>
      <c r="BZ1241" s="287"/>
      <c r="CA1241" s="35"/>
      <c r="CB1241" s="35"/>
      <c r="CC1241" s="35"/>
      <c r="CD1241" s="35"/>
      <c r="CE1241" s="35"/>
      <c r="CF1241" s="35"/>
      <c r="CG1241" s="35"/>
      <c r="CH1241" s="35"/>
      <c r="CI1241" s="35"/>
      <c r="CJ1241" s="35"/>
      <c r="CK1241" s="35"/>
      <c r="CL1241" s="35"/>
      <c r="CM1241" s="35"/>
      <c r="CN1241" s="35"/>
      <c r="CO1241" s="35"/>
      <c r="CP1241" s="35"/>
      <c r="CQ1241" s="35"/>
      <c r="CR1241" s="35"/>
      <c r="CS1241" s="35"/>
      <c r="CT1241" s="35"/>
      <c r="CU1241" s="35"/>
      <c r="CV1241" s="35"/>
      <c r="CW1241" s="35"/>
      <c r="CX1241" s="35"/>
      <c r="CY1241" s="35"/>
      <c r="CZ1241" s="35"/>
      <c r="DA1241" s="35"/>
      <c r="DB1241" s="35"/>
      <c r="DC1241" s="35"/>
      <c r="DD1241" s="35"/>
      <c r="DE1241" s="35"/>
      <c r="DF1241" s="35"/>
      <c r="DG1241" s="35"/>
      <c r="DH1241" s="35"/>
      <c r="DI1241" s="35"/>
      <c r="DJ1241" s="35"/>
      <c r="DK1241" s="35"/>
      <c r="DL1241" s="35"/>
      <c r="DM1241" s="35"/>
      <c r="DN1241" s="35"/>
      <c r="DO1241" s="35"/>
      <c r="DP1241" s="35"/>
      <c r="DQ1241" s="35"/>
      <c r="DR1241" s="35"/>
      <c r="DS1241" s="35"/>
      <c r="DT1241" s="35"/>
      <c r="DU1241" s="35"/>
      <c r="DV1241" s="35"/>
      <c r="DW1241" s="35"/>
      <c r="DX1241" s="35"/>
      <c r="DY1241" s="35"/>
      <c r="DZ1241" s="35"/>
      <c r="EA1241" s="35"/>
      <c r="EB1241" s="35"/>
      <c r="EC1241" s="35"/>
      <c r="ED1241" s="35"/>
      <c r="EE1241" s="35"/>
      <c r="EF1241" s="35"/>
      <c r="EG1241" s="35"/>
      <c r="EH1241" s="35"/>
      <c r="EI1241" s="35"/>
      <c r="EJ1241" s="35"/>
      <c r="EK1241" s="35"/>
      <c r="EL1241" s="35"/>
      <c r="ET1241" s="20" t="s">
        <v>1622</v>
      </c>
      <c r="EU1241" s="20" t="s">
        <v>1620</v>
      </c>
    </row>
    <row r="1242" spans="1:151" ht="12" hidden="1" customHeight="1">
      <c r="A1242" s="35"/>
      <c r="B1242" s="47"/>
      <c r="C1242" s="35"/>
      <c r="D1242" s="47"/>
      <c r="E1242" s="47"/>
      <c r="F1242" s="47"/>
      <c r="G1242" s="47"/>
      <c r="H1242" s="47"/>
      <c r="I1242" s="47"/>
      <c r="J1242" s="47"/>
      <c r="K1242" s="47"/>
      <c r="L1242" s="47"/>
      <c r="M1242" s="35"/>
      <c r="N1242" s="35"/>
      <c r="O1242" s="35"/>
      <c r="P1242" s="35"/>
      <c r="Q1242" s="35"/>
      <c r="R1242" s="35"/>
      <c r="S1242" s="35"/>
      <c r="T1242" s="35"/>
      <c r="U1242" s="35"/>
      <c r="V1242" s="35"/>
      <c r="W1242" s="35"/>
      <c r="X1242" s="35"/>
      <c r="Y1242" s="35"/>
      <c r="Z1242" s="35"/>
      <c r="AA1242" s="35"/>
      <c r="AB1242" s="35"/>
      <c r="AC1242" s="35"/>
      <c r="AD1242" s="35"/>
      <c r="AE1242" s="35"/>
      <c r="AF1242" s="35"/>
      <c r="AG1242" s="35"/>
      <c r="AH1242" s="35"/>
      <c r="AI1242" s="35"/>
      <c r="AJ1242" s="35"/>
      <c r="AK1242" s="35"/>
      <c r="AL1242" s="35"/>
      <c r="AM1242" s="35"/>
      <c r="AN1242" s="35"/>
      <c r="AO1242" s="35"/>
      <c r="AP1242" s="35"/>
      <c r="AQ1242" s="35"/>
      <c r="AR1242" s="35"/>
      <c r="AS1242" s="35"/>
      <c r="AT1242" s="35"/>
      <c r="AU1242" s="35"/>
      <c r="AV1242" s="35"/>
      <c r="AW1242" s="35"/>
      <c r="AX1242" s="35"/>
      <c r="AY1242" s="35"/>
      <c r="AZ1242" s="35"/>
      <c r="BA1242" s="35"/>
      <c r="BB1242" s="35"/>
      <c r="BC1242" s="35"/>
      <c r="BD1242" s="35"/>
      <c r="BE1242" s="35"/>
      <c r="BF1242" s="35"/>
      <c r="BG1242" s="35"/>
      <c r="BH1242" s="35"/>
      <c r="BI1242" s="133"/>
      <c r="BJ1242" s="133"/>
      <c r="BK1242" s="35"/>
      <c r="BL1242" s="266"/>
      <c r="BM1242" s="35"/>
      <c r="BN1242" s="35"/>
      <c r="BO1242" s="35"/>
      <c r="BP1242" s="35"/>
      <c r="BQ1242" s="35"/>
      <c r="BR1242" s="35"/>
      <c r="BS1242" s="35"/>
      <c r="BT1242" s="35"/>
      <c r="BU1242" s="35"/>
      <c r="BV1242" s="35"/>
      <c r="BW1242" s="35"/>
      <c r="BX1242" s="35"/>
      <c r="BY1242" s="35"/>
      <c r="BZ1242" s="287"/>
      <c r="CA1242" s="35"/>
      <c r="CB1242" s="35"/>
      <c r="CC1242" s="35"/>
      <c r="CD1242" s="35"/>
      <c r="CE1242" s="35"/>
      <c r="CF1242" s="35"/>
      <c r="CG1242" s="35"/>
      <c r="CH1242" s="35"/>
      <c r="CI1242" s="35"/>
      <c r="CJ1242" s="35"/>
      <c r="CK1242" s="35"/>
      <c r="CL1242" s="35"/>
      <c r="CM1242" s="35"/>
      <c r="CN1242" s="35"/>
      <c r="CO1242" s="35"/>
      <c r="CP1242" s="35"/>
      <c r="CQ1242" s="35"/>
      <c r="CR1242" s="35"/>
      <c r="CS1242" s="35"/>
      <c r="CT1242" s="35"/>
      <c r="CU1242" s="35"/>
      <c r="CV1242" s="35"/>
      <c r="CW1242" s="35"/>
      <c r="CX1242" s="35"/>
      <c r="CY1242" s="35"/>
      <c r="CZ1242" s="35"/>
      <c r="DA1242" s="35"/>
      <c r="DB1242" s="35"/>
      <c r="DC1242" s="35"/>
      <c r="DD1242" s="35"/>
      <c r="DE1242" s="35"/>
      <c r="DF1242" s="35"/>
      <c r="DG1242" s="35"/>
      <c r="DH1242" s="35"/>
      <c r="DI1242" s="35"/>
      <c r="DJ1242" s="35"/>
      <c r="DK1242" s="35"/>
      <c r="DL1242" s="35"/>
      <c r="DM1242" s="35"/>
      <c r="DN1242" s="35"/>
      <c r="DO1242" s="35"/>
      <c r="DP1242" s="35"/>
      <c r="DQ1242" s="35"/>
      <c r="DR1242" s="35"/>
      <c r="DS1242" s="35"/>
      <c r="DT1242" s="35"/>
      <c r="DU1242" s="35"/>
      <c r="DV1242" s="35"/>
      <c r="DW1242" s="35"/>
      <c r="DX1242" s="35"/>
      <c r="DY1242" s="35"/>
      <c r="DZ1242" s="35"/>
      <c r="EA1242" s="35"/>
      <c r="EB1242" s="35"/>
      <c r="EC1242" s="35"/>
      <c r="ED1242" s="35"/>
      <c r="EE1242" s="35"/>
      <c r="EF1242" s="35"/>
      <c r="EG1242" s="35"/>
      <c r="EH1242" s="35"/>
      <c r="EI1242" s="35"/>
      <c r="EJ1242" s="35"/>
      <c r="EK1242" s="35"/>
      <c r="EL1242" s="35"/>
      <c r="ET1242" s="20" t="s">
        <v>1623</v>
      </c>
      <c r="EU1242" s="20" t="s">
        <v>1621</v>
      </c>
    </row>
    <row r="1243" spans="1:151" ht="12" hidden="1" customHeight="1">
      <c r="A1243" s="35"/>
      <c r="B1243" s="47"/>
      <c r="C1243" s="35"/>
      <c r="D1243" s="47"/>
      <c r="E1243" s="47"/>
      <c r="F1243" s="47"/>
      <c r="G1243" s="47"/>
      <c r="H1243" s="47"/>
      <c r="I1243" s="47"/>
      <c r="J1243" s="47"/>
      <c r="K1243" s="47"/>
      <c r="L1243" s="47"/>
      <c r="M1243" s="35"/>
      <c r="N1243" s="35"/>
      <c r="O1243" s="35"/>
      <c r="P1243" s="35"/>
      <c r="Q1243" s="35"/>
      <c r="R1243" s="35"/>
      <c r="S1243" s="35"/>
      <c r="T1243" s="35"/>
      <c r="U1243" s="35"/>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AY1243" s="35"/>
      <c r="AZ1243" s="35"/>
      <c r="BA1243" s="35"/>
      <c r="BB1243" s="35"/>
      <c r="BC1243" s="35"/>
      <c r="BD1243" s="35"/>
      <c r="BE1243" s="35"/>
      <c r="BF1243" s="35"/>
      <c r="BG1243" s="35"/>
      <c r="BH1243" s="35"/>
      <c r="BI1243" s="133"/>
      <c r="BJ1243" s="133"/>
      <c r="BK1243" s="35"/>
      <c r="BL1243" s="266"/>
      <c r="BM1243" s="35"/>
      <c r="BN1243" s="35"/>
      <c r="BO1243" s="35"/>
      <c r="BP1243" s="35"/>
      <c r="BQ1243" s="35"/>
      <c r="BR1243" s="35"/>
      <c r="BS1243" s="35"/>
      <c r="BT1243" s="35"/>
      <c r="BU1243" s="35"/>
      <c r="BV1243" s="35"/>
      <c r="BW1243" s="35"/>
      <c r="BX1243" s="35"/>
      <c r="BY1243" s="35"/>
      <c r="BZ1243" s="287"/>
      <c r="CA1243" s="35"/>
      <c r="CB1243" s="35"/>
      <c r="CC1243" s="35"/>
      <c r="CD1243" s="35"/>
      <c r="CE1243" s="35"/>
      <c r="CF1243" s="35"/>
      <c r="CG1243" s="35"/>
      <c r="CH1243" s="35"/>
      <c r="CI1243" s="35"/>
      <c r="CJ1243" s="35"/>
      <c r="CK1243" s="35"/>
      <c r="CL1243" s="35"/>
      <c r="CM1243" s="35"/>
      <c r="CN1243" s="35"/>
      <c r="CO1243" s="35"/>
      <c r="CP1243" s="35"/>
      <c r="CQ1243" s="35"/>
      <c r="CR1243" s="35"/>
      <c r="CS1243" s="35"/>
      <c r="CT1243" s="35"/>
      <c r="CU1243" s="35"/>
      <c r="CV1243" s="35"/>
      <c r="CW1243" s="35"/>
      <c r="CX1243" s="35"/>
      <c r="CY1243" s="35"/>
      <c r="CZ1243" s="35"/>
      <c r="DA1243" s="35"/>
      <c r="DB1243" s="35"/>
      <c r="DC1243" s="35"/>
      <c r="DD1243" s="35"/>
      <c r="DE1243" s="35"/>
      <c r="DF1243" s="35"/>
      <c r="DG1243" s="35"/>
      <c r="DH1243" s="35"/>
      <c r="DI1243" s="35"/>
      <c r="DJ1243" s="35"/>
      <c r="DK1243" s="35"/>
      <c r="DL1243" s="35"/>
      <c r="DM1243" s="35"/>
      <c r="DN1243" s="35"/>
      <c r="DO1243" s="35"/>
      <c r="DP1243" s="35"/>
      <c r="DQ1243" s="35"/>
      <c r="DR1243" s="35"/>
      <c r="DS1243" s="35"/>
      <c r="DT1243" s="35"/>
      <c r="DU1243" s="35"/>
      <c r="DV1243" s="35"/>
      <c r="DW1243" s="35"/>
      <c r="DX1243" s="35"/>
      <c r="DY1243" s="35"/>
      <c r="DZ1243" s="35"/>
      <c r="EA1243" s="35"/>
      <c r="EB1243" s="35"/>
      <c r="EC1243" s="35"/>
      <c r="ED1243" s="35"/>
      <c r="EE1243" s="35"/>
      <c r="EF1243" s="35"/>
      <c r="EG1243" s="35"/>
      <c r="EH1243" s="35"/>
      <c r="EI1243" s="35"/>
      <c r="EJ1243" s="35"/>
      <c r="EK1243" s="35"/>
      <c r="EL1243" s="35"/>
      <c r="ET1243" s="20" t="s">
        <v>1624</v>
      </c>
      <c r="EU1243" s="20" t="s">
        <v>1622</v>
      </c>
    </row>
    <row r="1244" spans="1:151" ht="12" hidden="1" customHeight="1">
      <c r="A1244" s="35"/>
      <c r="B1244" s="47"/>
      <c r="C1244" s="35"/>
      <c r="D1244" s="47"/>
      <c r="E1244" s="47"/>
      <c r="F1244" s="47"/>
      <c r="G1244" s="47"/>
      <c r="H1244" s="47"/>
      <c r="I1244" s="47"/>
      <c r="J1244" s="47"/>
      <c r="K1244" s="47"/>
      <c r="L1244" s="47"/>
      <c r="M1244" s="35"/>
      <c r="N1244" s="35"/>
      <c r="O1244" s="35"/>
      <c r="P1244" s="35"/>
      <c r="Q1244" s="35"/>
      <c r="R1244" s="35"/>
      <c r="S1244" s="35"/>
      <c r="T1244" s="35"/>
      <c r="U1244" s="35"/>
      <c r="V1244" s="35"/>
      <c r="W1244" s="35"/>
      <c r="X1244" s="35"/>
      <c r="Y1244" s="35"/>
      <c r="Z1244" s="35"/>
      <c r="AA1244" s="35"/>
      <c r="AB1244" s="35"/>
      <c r="AC1244" s="35"/>
      <c r="AD1244" s="35"/>
      <c r="AE1244" s="35"/>
      <c r="AF1244" s="35"/>
      <c r="AG1244" s="35"/>
      <c r="AH1244" s="35"/>
      <c r="AI1244" s="35"/>
      <c r="AJ1244" s="35"/>
      <c r="AK1244" s="35"/>
      <c r="AL1244" s="35"/>
      <c r="AM1244" s="35"/>
      <c r="AN1244" s="35"/>
      <c r="AO1244" s="35"/>
      <c r="AP1244" s="35"/>
      <c r="AQ1244" s="35"/>
      <c r="AR1244" s="35"/>
      <c r="AS1244" s="35"/>
      <c r="AT1244" s="35"/>
      <c r="AU1244" s="35"/>
      <c r="AV1244" s="35"/>
      <c r="AW1244" s="35"/>
      <c r="AX1244" s="35"/>
      <c r="AY1244" s="35"/>
      <c r="AZ1244" s="35"/>
      <c r="BA1244" s="35"/>
      <c r="BB1244" s="35"/>
      <c r="BC1244" s="35"/>
      <c r="BD1244" s="35"/>
      <c r="BE1244" s="35"/>
      <c r="BF1244" s="35"/>
      <c r="BG1244" s="35"/>
      <c r="BH1244" s="35"/>
      <c r="BI1244" s="133"/>
      <c r="BJ1244" s="133"/>
      <c r="BK1244" s="35"/>
      <c r="BL1244" s="266"/>
      <c r="BM1244" s="35"/>
      <c r="BN1244" s="35"/>
      <c r="BO1244" s="35"/>
      <c r="BP1244" s="35"/>
      <c r="BQ1244" s="35"/>
      <c r="BR1244" s="35"/>
      <c r="BS1244" s="35"/>
      <c r="BT1244" s="35"/>
      <c r="BU1244" s="35"/>
      <c r="BV1244" s="35"/>
      <c r="BW1244" s="35"/>
      <c r="BX1244" s="35"/>
      <c r="BY1244" s="35"/>
      <c r="BZ1244" s="287"/>
      <c r="CA1244" s="35"/>
      <c r="CB1244" s="35"/>
      <c r="CC1244" s="35"/>
      <c r="CD1244" s="35"/>
      <c r="CE1244" s="35"/>
      <c r="CF1244" s="35"/>
      <c r="CG1244" s="35"/>
      <c r="CH1244" s="35"/>
      <c r="CI1244" s="35"/>
      <c r="CJ1244" s="35"/>
      <c r="CK1244" s="35"/>
      <c r="CL1244" s="35"/>
      <c r="CM1244" s="35"/>
      <c r="CN1244" s="35"/>
      <c r="CO1244" s="35"/>
      <c r="CP1244" s="35"/>
      <c r="CQ1244" s="35"/>
      <c r="CR1244" s="35"/>
      <c r="CS1244" s="35"/>
      <c r="CT1244" s="35"/>
      <c r="CU1244" s="35"/>
      <c r="CV1244" s="35"/>
      <c r="CW1244" s="35"/>
      <c r="CX1244" s="35"/>
      <c r="CY1244" s="35"/>
      <c r="CZ1244" s="35"/>
      <c r="DA1244" s="35"/>
      <c r="DB1244" s="35"/>
      <c r="DC1244" s="35"/>
      <c r="DD1244" s="35"/>
      <c r="DE1244" s="35"/>
      <c r="DF1244" s="35"/>
      <c r="DG1244" s="35"/>
      <c r="DH1244" s="35"/>
      <c r="DI1244" s="35"/>
      <c r="DJ1244" s="35"/>
      <c r="DK1244" s="35"/>
      <c r="DL1244" s="35"/>
      <c r="DM1244" s="35"/>
      <c r="DN1244" s="35"/>
      <c r="DO1244" s="35"/>
      <c r="DP1244" s="35"/>
      <c r="DQ1244" s="35"/>
      <c r="DR1244" s="35"/>
      <c r="DS1244" s="35"/>
      <c r="DT1244" s="35"/>
      <c r="DU1244" s="35"/>
      <c r="DV1244" s="35"/>
      <c r="DW1244" s="35"/>
      <c r="DX1244" s="35"/>
      <c r="DY1244" s="35"/>
      <c r="DZ1244" s="35"/>
      <c r="EA1244" s="35"/>
      <c r="EB1244" s="35"/>
      <c r="EC1244" s="35"/>
      <c r="ED1244" s="35"/>
      <c r="EE1244" s="35"/>
      <c r="EF1244" s="35"/>
      <c r="EG1244" s="35"/>
      <c r="EH1244" s="35"/>
      <c r="EI1244" s="35"/>
      <c r="EJ1244" s="35"/>
      <c r="EK1244" s="35"/>
      <c r="EL1244" s="35"/>
      <c r="ET1244" s="20" t="s">
        <v>1625</v>
      </c>
      <c r="EU1244" s="20" t="s">
        <v>1623</v>
      </c>
    </row>
    <row r="1245" spans="1:151" ht="12" hidden="1" customHeight="1">
      <c r="A1245" s="35"/>
      <c r="B1245" s="47"/>
      <c r="C1245" s="35"/>
      <c r="D1245" s="47"/>
      <c r="E1245" s="47"/>
      <c r="F1245" s="47"/>
      <c r="G1245" s="47"/>
      <c r="H1245" s="47"/>
      <c r="I1245" s="47"/>
      <c r="J1245" s="47"/>
      <c r="K1245" s="47"/>
      <c r="L1245" s="47"/>
      <c r="M1245" s="35"/>
      <c r="N1245" s="35"/>
      <c r="O1245" s="35"/>
      <c r="P1245" s="35"/>
      <c r="Q1245" s="35"/>
      <c r="R1245" s="35"/>
      <c r="S1245" s="35"/>
      <c r="T1245" s="35"/>
      <c r="U1245" s="35"/>
      <c r="V1245" s="35"/>
      <c r="W1245" s="35"/>
      <c r="X1245" s="35"/>
      <c r="Y1245" s="35"/>
      <c r="Z1245" s="35"/>
      <c r="AA1245" s="35"/>
      <c r="AB1245" s="35"/>
      <c r="AC1245" s="35"/>
      <c r="AD1245" s="35"/>
      <c r="AE1245" s="35"/>
      <c r="AF1245" s="35"/>
      <c r="AG1245" s="35"/>
      <c r="AH1245" s="35"/>
      <c r="AI1245" s="35"/>
      <c r="AJ1245" s="35"/>
      <c r="AK1245" s="35"/>
      <c r="AL1245" s="35"/>
      <c r="AM1245" s="35"/>
      <c r="AN1245" s="35"/>
      <c r="AO1245" s="35"/>
      <c r="AP1245" s="35"/>
      <c r="AQ1245" s="35"/>
      <c r="AR1245" s="35"/>
      <c r="AS1245" s="35"/>
      <c r="AT1245" s="35"/>
      <c r="AU1245" s="35"/>
      <c r="AV1245" s="35"/>
      <c r="AW1245" s="35"/>
      <c r="AX1245" s="35"/>
      <c r="AY1245" s="35"/>
      <c r="AZ1245" s="35"/>
      <c r="BA1245" s="35"/>
      <c r="BB1245" s="35"/>
      <c r="BC1245" s="35"/>
      <c r="BD1245" s="35"/>
      <c r="BE1245" s="35"/>
      <c r="BF1245" s="35"/>
      <c r="BG1245" s="35"/>
      <c r="BH1245" s="35"/>
      <c r="BI1245" s="133"/>
      <c r="BJ1245" s="133"/>
      <c r="BK1245" s="35"/>
      <c r="BL1245" s="266"/>
      <c r="BM1245" s="35"/>
      <c r="BN1245" s="35"/>
      <c r="BO1245" s="35"/>
      <c r="BP1245" s="35"/>
      <c r="BQ1245" s="35"/>
      <c r="BR1245" s="35"/>
      <c r="BS1245" s="35"/>
      <c r="BT1245" s="35"/>
      <c r="BU1245" s="35"/>
      <c r="BV1245" s="35"/>
      <c r="BW1245" s="35"/>
      <c r="BX1245" s="35"/>
      <c r="BY1245" s="35"/>
      <c r="BZ1245" s="287"/>
      <c r="CA1245" s="35"/>
      <c r="CB1245" s="35"/>
      <c r="CC1245" s="35"/>
      <c r="CD1245" s="35"/>
      <c r="CE1245" s="35"/>
      <c r="CF1245" s="35"/>
      <c r="CG1245" s="35"/>
      <c r="CH1245" s="35"/>
      <c r="CI1245" s="35"/>
      <c r="CJ1245" s="35"/>
      <c r="CK1245" s="35"/>
      <c r="CL1245" s="35"/>
      <c r="CM1245" s="35"/>
      <c r="CN1245" s="35"/>
      <c r="CO1245" s="35"/>
      <c r="CP1245" s="35"/>
      <c r="CQ1245" s="35"/>
      <c r="CR1245" s="35"/>
      <c r="CS1245" s="35"/>
      <c r="CT1245" s="35"/>
      <c r="CU1245" s="35"/>
      <c r="CV1245" s="35"/>
      <c r="CW1245" s="35"/>
      <c r="CX1245" s="35"/>
      <c r="CY1245" s="35"/>
      <c r="CZ1245" s="35"/>
      <c r="DA1245" s="35"/>
      <c r="DB1245" s="35"/>
      <c r="DC1245" s="35"/>
      <c r="DD1245" s="35"/>
      <c r="DE1245" s="35"/>
      <c r="DF1245" s="35"/>
      <c r="DG1245" s="35"/>
      <c r="DH1245" s="35"/>
      <c r="DI1245" s="35"/>
      <c r="DJ1245" s="35"/>
      <c r="DK1245" s="35"/>
      <c r="DL1245" s="35"/>
      <c r="DM1245" s="35"/>
      <c r="DN1245" s="35"/>
      <c r="DO1245" s="35"/>
      <c r="DP1245" s="35"/>
      <c r="DQ1245" s="35"/>
      <c r="DR1245" s="35"/>
      <c r="DS1245" s="35"/>
      <c r="DT1245" s="35"/>
      <c r="DU1245" s="35"/>
      <c r="DV1245" s="35"/>
      <c r="DW1245" s="35"/>
      <c r="DX1245" s="35"/>
      <c r="DY1245" s="35"/>
      <c r="DZ1245" s="35"/>
      <c r="EA1245" s="35"/>
      <c r="EB1245" s="35"/>
      <c r="EC1245" s="35"/>
      <c r="ED1245" s="35"/>
      <c r="EE1245" s="35"/>
      <c r="EF1245" s="35"/>
      <c r="EG1245" s="35"/>
      <c r="EH1245" s="35"/>
      <c r="EI1245" s="35"/>
      <c r="EJ1245" s="35"/>
      <c r="EK1245" s="35"/>
      <c r="EL1245" s="35"/>
      <c r="ET1245" s="20" t="s">
        <v>1626</v>
      </c>
      <c r="EU1245" s="20" t="s">
        <v>1624</v>
      </c>
    </row>
    <row r="1246" spans="1:151" ht="12" hidden="1" customHeight="1">
      <c r="A1246" s="35"/>
      <c r="B1246" s="47"/>
      <c r="C1246" s="35"/>
      <c r="D1246" s="47"/>
      <c r="E1246" s="47"/>
      <c r="F1246" s="47"/>
      <c r="G1246" s="47"/>
      <c r="H1246" s="47"/>
      <c r="I1246" s="47"/>
      <c r="J1246" s="47"/>
      <c r="K1246" s="47"/>
      <c r="L1246" s="47"/>
      <c r="M1246" s="35"/>
      <c r="N1246" s="35"/>
      <c r="O1246" s="35"/>
      <c r="P1246" s="35"/>
      <c r="Q1246" s="35"/>
      <c r="R1246" s="35"/>
      <c r="S1246" s="35"/>
      <c r="T1246" s="35"/>
      <c r="U1246" s="35"/>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133"/>
      <c r="BJ1246" s="133"/>
      <c r="BK1246" s="35"/>
      <c r="BL1246" s="266"/>
      <c r="BM1246" s="35"/>
      <c r="BN1246" s="35"/>
      <c r="BO1246" s="35"/>
      <c r="BP1246" s="35"/>
      <c r="BQ1246" s="35"/>
      <c r="BR1246" s="35"/>
      <c r="BS1246" s="35"/>
      <c r="BT1246" s="35"/>
      <c r="BU1246" s="35"/>
      <c r="BV1246" s="35"/>
      <c r="BW1246" s="35"/>
      <c r="BX1246" s="35"/>
      <c r="BY1246" s="35"/>
      <c r="BZ1246" s="287"/>
      <c r="CA1246" s="35"/>
      <c r="CB1246" s="35"/>
      <c r="CC1246" s="35"/>
      <c r="CD1246" s="35"/>
      <c r="CE1246" s="35"/>
      <c r="CF1246" s="35"/>
      <c r="CG1246" s="35"/>
      <c r="CH1246" s="35"/>
      <c r="CI1246" s="35"/>
      <c r="CJ1246" s="35"/>
      <c r="CK1246" s="35"/>
      <c r="CL1246" s="35"/>
      <c r="CM1246" s="35"/>
      <c r="CN1246" s="35"/>
      <c r="CO1246" s="35"/>
      <c r="CP1246" s="35"/>
      <c r="CQ1246" s="35"/>
      <c r="CR1246" s="35"/>
      <c r="CS1246" s="35"/>
      <c r="CT1246" s="35"/>
      <c r="CU1246" s="35"/>
      <c r="CV1246" s="35"/>
      <c r="CW1246" s="35"/>
      <c r="CX1246" s="35"/>
      <c r="CY1246" s="35"/>
      <c r="CZ1246" s="35"/>
      <c r="DA1246" s="35"/>
      <c r="DB1246" s="35"/>
      <c r="DC1246" s="35"/>
      <c r="DD1246" s="35"/>
      <c r="DE1246" s="35"/>
      <c r="DF1246" s="35"/>
      <c r="DG1246" s="35"/>
      <c r="DH1246" s="35"/>
      <c r="DI1246" s="35"/>
      <c r="DJ1246" s="35"/>
      <c r="DK1246" s="35"/>
      <c r="DL1246" s="35"/>
      <c r="DM1246" s="35"/>
      <c r="DN1246" s="35"/>
      <c r="DO1246" s="35"/>
      <c r="DP1246" s="35"/>
      <c r="DQ1246" s="35"/>
      <c r="DR1246" s="35"/>
      <c r="DS1246" s="35"/>
      <c r="DT1246" s="35"/>
      <c r="DU1246" s="35"/>
      <c r="DV1246" s="35"/>
      <c r="DW1246" s="35"/>
      <c r="DX1246" s="35"/>
      <c r="DY1246" s="35"/>
      <c r="DZ1246" s="35"/>
      <c r="EA1246" s="35"/>
      <c r="EB1246" s="35"/>
      <c r="EC1246" s="35"/>
      <c r="ED1246" s="35"/>
      <c r="EE1246" s="35"/>
      <c r="EF1246" s="35"/>
      <c r="EG1246" s="35"/>
      <c r="EH1246" s="35"/>
      <c r="EI1246" s="35"/>
      <c r="EJ1246" s="35"/>
      <c r="EK1246" s="35"/>
      <c r="EL1246" s="35"/>
      <c r="ET1246" s="20" t="s">
        <v>1627</v>
      </c>
      <c r="EU1246" s="20" t="s">
        <v>1625</v>
      </c>
    </row>
    <row r="1247" spans="1:151" ht="12" hidden="1" customHeight="1">
      <c r="A1247" s="35"/>
      <c r="B1247" s="47"/>
      <c r="C1247" s="35"/>
      <c r="D1247" s="47"/>
      <c r="E1247" s="47"/>
      <c r="F1247" s="47"/>
      <c r="G1247" s="47"/>
      <c r="H1247" s="47"/>
      <c r="I1247" s="47"/>
      <c r="J1247" s="47"/>
      <c r="K1247" s="47"/>
      <c r="L1247" s="47"/>
      <c r="M1247" s="35"/>
      <c r="N1247" s="35"/>
      <c r="O1247" s="35"/>
      <c r="P1247" s="35"/>
      <c r="Q1247" s="35"/>
      <c r="R1247" s="35"/>
      <c r="S1247" s="35"/>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35"/>
      <c r="AO1247" s="35"/>
      <c r="AP1247" s="35"/>
      <c r="AQ1247" s="35"/>
      <c r="AR1247" s="35"/>
      <c r="AS1247" s="35"/>
      <c r="AT1247" s="35"/>
      <c r="AU1247" s="35"/>
      <c r="AV1247" s="35"/>
      <c r="AW1247" s="35"/>
      <c r="AX1247" s="35"/>
      <c r="AY1247" s="35"/>
      <c r="AZ1247" s="35"/>
      <c r="BA1247" s="35"/>
      <c r="BB1247" s="35"/>
      <c r="BC1247" s="35"/>
      <c r="BD1247" s="35"/>
      <c r="BE1247" s="35"/>
      <c r="BF1247" s="35"/>
      <c r="BG1247" s="35"/>
      <c r="BH1247" s="35"/>
      <c r="BI1247" s="133"/>
      <c r="BJ1247" s="133"/>
      <c r="BK1247" s="35"/>
      <c r="BL1247" s="266"/>
      <c r="BM1247" s="35"/>
      <c r="BN1247" s="35"/>
      <c r="BO1247" s="35"/>
      <c r="BP1247" s="35"/>
      <c r="BQ1247" s="35"/>
      <c r="BR1247" s="35"/>
      <c r="BS1247" s="35"/>
      <c r="BT1247" s="35"/>
      <c r="BU1247" s="35"/>
      <c r="BV1247" s="35"/>
      <c r="BW1247" s="35"/>
      <c r="BX1247" s="35"/>
      <c r="BY1247" s="35"/>
      <c r="BZ1247" s="287"/>
      <c r="CA1247" s="35"/>
      <c r="CB1247" s="35"/>
      <c r="CC1247" s="35"/>
      <c r="CD1247" s="35"/>
      <c r="CE1247" s="35"/>
      <c r="CF1247" s="35"/>
      <c r="CG1247" s="35"/>
      <c r="CH1247" s="35"/>
      <c r="CI1247" s="35"/>
      <c r="CJ1247" s="35"/>
      <c r="CK1247" s="35"/>
      <c r="CL1247" s="35"/>
      <c r="CM1247" s="35"/>
      <c r="CN1247" s="35"/>
      <c r="CO1247" s="35"/>
      <c r="CP1247" s="35"/>
      <c r="CQ1247" s="35"/>
      <c r="CR1247" s="35"/>
      <c r="CS1247" s="35"/>
      <c r="CT1247" s="35"/>
      <c r="CU1247" s="35"/>
      <c r="CV1247" s="35"/>
      <c r="CW1247" s="35"/>
      <c r="CX1247" s="35"/>
      <c r="CY1247" s="35"/>
      <c r="CZ1247" s="35"/>
      <c r="DA1247" s="35"/>
      <c r="DB1247" s="35"/>
      <c r="DC1247" s="35"/>
      <c r="DD1247" s="35"/>
      <c r="DE1247" s="35"/>
      <c r="DF1247" s="35"/>
      <c r="DG1247" s="35"/>
      <c r="DH1247" s="35"/>
      <c r="DI1247" s="35"/>
      <c r="DJ1247" s="35"/>
      <c r="DK1247" s="35"/>
      <c r="DL1247" s="35"/>
      <c r="DM1247" s="35"/>
      <c r="DN1247" s="35"/>
      <c r="DO1247" s="35"/>
      <c r="DP1247" s="35"/>
      <c r="DQ1247" s="35"/>
      <c r="DR1247" s="35"/>
      <c r="DS1247" s="35"/>
      <c r="DT1247" s="35"/>
      <c r="DU1247" s="35"/>
      <c r="DV1247" s="35"/>
      <c r="DW1247" s="35"/>
      <c r="DX1247" s="35"/>
      <c r="DY1247" s="35"/>
      <c r="DZ1247" s="35"/>
      <c r="EA1247" s="35"/>
      <c r="EB1247" s="35"/>
      <c r="EC1247" s="35"/>
      <c r="ED1247" s="35"/>
      <c r="EE1247" s="35"/>
      <c r="EF1247" s="35"/>
      <c r="EG1247" s="35"/>
      <c r="EH1247" s="35"/>
      <c r="EI1247" s="35"/>
      <c r="EJ1247" s="35"/>
      <c r="EK1247" s="35"/>
      <c r="EL1247" s="35"/>
      <c r="ET1247" s="20" t="s">
        <v>1628</v>
      </c>
      <c r="EU1247" s="20" t="s">
        <v>1626</v>
      </c>
    </row>
    <row r="1248" spans="1:151" ht="12" hidden="1" customHeight="1">
      <c r="A1248" s="35"/>
      <c r="B1248" s="47"/>
      <c r="C1248" s="35"/>
      <c r="D1248" s="47"/>
      <c r="E1248" s="47"/>
      <c r="F1248" s="47"/>
      <c r="G1248" s="47"/>
      <c r="H1248" s="47"/>
      <c r="I1248" s="47"/>
      <c r="J1248" s="47"/>
      <c r="K1248" s="47"/>
      <c r="L1248" s="47"/>
      <c r="M1248" s="35"/>
      <c r="N1248" s="35"/>
      <c r="O1248" s="35"/>
      <c r="P1248" s="35"/>
      <c r="Q1248" s="35"/>
      <c r="R1248" s="35"/>
      <c r="S1248" s="35"/>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5"/>
      <c r="AS1248" s="35"/>
      <c r="AT1248" s="35"/>
      <c r="AU1248" s="35"/>
      <c r="AV1248" s="35"/>
      <c r="AW1248" s="35"/>
      <c r="AX1248" s="35"/>
      <c r="AY1248" s="35"/>
      <c r="AZ1248" s="35"/>
      <c r="BA1248" s="35"/>
      <c r="BB1248" s="35"/>
      <c r="BC1248" s="35"/>
      <c r="BD1248" s="35"/>
      <c r="BE1248" s="35"/>
      <c r="BF1248" s="35"/>
      <c r="BG1248" s="35"/>
      <c r="BH1248" s="35"/>
      <c r="BI1248" s="133"/>
      <c r="BJ1248" s="133"/>
      <c r="BK1248" s="35"/>
      <c r="BL1248" s="266"/>
      <c r="BM1248" s="35"/>
      <c r="BN1248" s="35"/>
      <c r="BO1248" s="35"/>
      <c r="BP1248" s="35"/>
      <c r="BQ1248" s="35"/>
      <c r="BR1248" s="35"/>
      <c r="BS1248" s="35"/>
      <c r="BT1248" s="35"/>
      <c r="BU1248" s="35"/>
      <c r="BV1248" s="35"/>
      <c r="BW1248" s="35"/>
      <c r="BX1248" s="35"/>
      <c r="BY1248" s="35"/>
      <c r="BZ1248" s="287"/>
      <c r="CA1248" s="35"/>
      <c r="CB1248" s="35"/>
      <c r="CC1248" s="35"/>
      <c r="CD1248" s="35"/>
      <c r="CE1248" s="35"/>
      <c r="CF1248" s="35"/>
      <c r="CG1248" s="35"/>
      <c r="CH1248" s="35"/>
      <c r="CI1248" s="35"/>
      <c r="CJ1248" s="35"/>
      <c r="CK1248" s="35"/>
      <c r="CL1248" s="35"/>
      <c r="CM1248" s="35"/>
      <c r="CN1248" s="35"/>
      <c r="CO1248" s="35"/>
      <c r="CP1248" s="35"/>
      <c r="CQ1248" s="35"/>
      <c r="CR1248" s="35"/>
      <c r="CS1248" s="35"/>
      <c r="CT1248" s="35"/>
      <c r="CU1248" s="35"/>
      <c r="CV1248" s="35"/>
      <c r="CW1248" s="35"/>
      <c r="CX1248" s="35"/>
      <c r="CY1248" s="35"/>
      <c r="CZ1248" s="35"/>
      <c r="DA1248" s="35"/>
      <c r="DB1248" s="35"/>
      <c r="DC1248" s="35"/>
      <c r="DD1248" s="35"/>
      <c r="DE1248" s="35"/>
      <c r="DF1248" s="35"/>
      <c r="DG1248" s="35"/>
      <c r="DH1248" s="35"/>
      <c r="DI1248" s="35"/>
      <c r="DJ1248" s="35"/>
      <c r="DK1248" s="35"/>
      <c r="DL1248" s="35"/>
      <c r="DM1248" s="35"/>
      <c r="DN1248" s="35"/>
      <c r="DO1248" s="35"/>
      <c r="DP1248" s="35"/>
      <c r="DQ1248" s="35"/>
      <c r="DR1248" s="35"/>
      <c r="DS1248" s="35"/>
      <c r="DT1248" s="35"/>
      <c r="DU1248" s="35"/>
      <c r="DV1248" s="35"/>
      <c r="DW1248" s="35"/>
      <c r="DX1248" s="35"/>
      <c r="DY1248" s="35"/>
      <c r="DZ1248" s="35"/>
      <c r="EA1248" s="35"/>
      <c r="EB1248" s="35"/>
      <c r="EC1248" s="35"/>
      <c r="ED1248" s="35"/>
      <c r="EE1248" s="35"/>
      <c r="EF1248" s="35"/>
      <c r="EG1248" s="35"/>
      <c r="EH1248" s="35"/>
      <c r="EI1248" s="35"/>
      <c r="EJ1248" s="35"/>
      <c r="EK1248" s="35"/>
      <c r="EL1248" s="35"/>
      <c r="ET1248" s="20" t="s">
        <v>1629</v>
      </c>
      <c r="EU1248" s="20" t="s">
        <v>1627</v>
      </c>
    </row>
    <row r="1249" spans="1:151" ht="12" hidden="1" customHeight="1">
      <c r="A1249" s="35"/>
      <c r="B1249" s="47"/>
      <c r="C1249" s="35"/>
      <c r="D1249" s="47"/>
      <c r="E1249" s="47"/>
      <c r="F1249" s="47"/>
      <c r="G1249" s="47"/>
      <c r="H1249" s="47"/>
      <c r="I1249" s="47"/>
      <c r="J1249" s="47"/>
      <c r="K1249" s="47"/>
      <c r="L1249" s="47"/>
      <c r="M1249" s="35"/>
      <c r="N1249" s="35"/>
      <c r="O1249" s="35"/>
      <c r="P1249" s="35"/>
      <c r="Q1249" s="35"/>
      <c r="R1249" s="35"/>
      <c r="S1249" s="35"/>
      <c r="T1249" s="35"/>
      <c r="U1249" s="35"/>
      <c r="V1249" s="35"/>
      <c r="W1249" s="35"/>
      <c r="X1249" s="35"/>
      <c r="Y1249" s="35"/>
      <c r="Z1249" s="35"/>
      <c r="AA1249" s="35"/>
      <c r="AB1249" s="35"/>
      <c r="AC1249" s="35"/>
      <c r="AD1249" s="35"/>
      <c r="AE1249" s="35"/>
      <c r="AF1249" s="35"/>
      <c r="AG1249" s="35"/>
      <c r="AH1249" s="35"/>
      <c r="AI1249" s="35"/>
      <c r="AJ1249" s="35"/>
      <c r="AK1249" s="35"/>
      <c r="AL1249" s="35"/>
      <c r="AM1249" s="35"/>
      <c r="AN1249" s="35"/>
      <c r="AO1249" s="35"/>
      <c r="AP1249" s="35"/>
      <c r="AQ1249" s="35"/>
      <c r="AR1249" s="35"/>
      <c r="AS1249" s="35"/>
      <c r="AT1249" s="35"/>
      <c r="AU1249" s="35"/>
      <c r="AV1249" s="35"/>
      <c r="AW1249" s="35"/>
      <c r="AX1249" s="35"/>
      <c r="AY1249" s="35"/>
      <c r="AZ1249" s="35"/>
      <c r="BA1249" s="35"/>
      <c r="BB1249" s="35"/>
      <c r="BC1249" s="35"/>
      <c r="BD1249" s="35"/>
      <c r="BE1249" s="35"/>
      <c r="BF1249" s="35"/>
      <c r="BG1249" s="35"/>
      <c r="BH1249" s="35"/>
      <c r="BI1249" s="133"/>
      <c r="BJ1249" s="133"/>
      <c r="BK1249" s="35"/>
      <c r="BL1249" s="266"/>
      <c r="BM1249" s="35"/>
      <c r="BN1249" s="35"/>
      <c r="BO1249" s="35"/>
      <c r="BP1249" s="35"/>
      <c r="BQ1249" s="35"/>
      <c r="BR1249" s="35"/>
      <c r="BS1249" s="35"/>
      <c r="BT1249" s="35"/>
      <c r="BU1249" s="35"/>
      <c r="BV1249" s="35"/>
      <c r="BW1249" s="35"/>
      <c r="BX1249" s="35"/>
      <c r="BY1249" s="35"/>
      <c r="BZ1249" s="287"/>
      <c r="CA1249" s="35"/>
      <c r="CB1249" s="35"/>
      <c r="CC1249" s="35"/>
      <c r="CD1249" s="35"/>
      <c r="CE1249" s="35"/>
      <c r="CF1249" s="35"/>
      <c r="CG1249" s="35"/>
      <c r="CH1249" s="35"/>
      <c r="CI1249" s="35"/>
      <c r="CJ1249" s="35"/>
      <c r="CK1249" s="35"/>
      <c r="CL1249" s="35"/>
      <c r="CM1249" s="35"/>
      <c r="CN1249" s="35"/>
      <c r="CO1249" s="35"/>
      <c r="CP1249" s="35"/>
      <c r="CQ1249" s="35"/>
      <c r="CR1249" s="35"/>
      <c r="CS1249" s="35"/>
      <c r="CT1249" s="35"/>
      <c r="CU1249" s="35"/>
      <c r="CV1249" s="35"/>
      <c r="CW1249" s="35"/>
      <c r="CX1249" s="35"/>
      <c r="CY1249" s="35"/>
      <c r="CZ1249" s="35"/>
      <c r="DA1249" s="35"/>
      <c r="DB1249" s="35"/>
      <c r="DC1249" s="35"/>
      <c r="DD1249" s="35"/>
      <c r="DE1249" s="35"/>
      <c r="DF1249" s="35"/>
      <c r="DG1249" s="35"/>
      <c r="DH1249" s="35"/>
      <c r="DI1249" s="35"/>
      <c r="DJ1249" s="35"/>
      <c r="DK1249" s="35"/>
      <c r="DL1249" s="35"/>
      <c r="DM1249" s="35"/>
      <c r="DN1249" s="35"/>
      <c r="DO1249" s="35"/>
      <c r="DP1249" s="35"/>
      <c r="DQ1249" s="35"/>
      <c r="DR1249" s="35"/>
      <c r="DS1249" s="35"/>
      <c r="DT1249" s="35"/>
      <c r="DU1249" s="35"/>
      <c r="DV1249" s="35"/>
      <c r="DW1249" s="35"/>
      <c r="DX1249" s="35"/>
      <c r="DY1249" s="35"/>
      <c r="DZ1249" s="35"/>
      <c r="EA1249" s="35"/>
      <c r="EB1249" s="35"/>
      <c r="EC1249" s="35"/>
      <c r="ED1249" s="35"/>
      <c r="EE1249" s="35"/>
      <c r="EF1249" s="35"/>
      <c r="EG1249" s="35"/>
      <c r="EH1249" s="35"/>
      <c r="EI1249" s="35"/>
      <c r="EJ1249" s="35"/>
      <c r="EK1249" s="35"/>
      <c r="EL1249" s="35"/>
      <c r="ET1249" s="20" t="s">
        <v>1630</v>
      </c>
      <c r="EU1249" s="20" t="s">
        <v>1628</v>
      </c>
    </row>
    <row r="1250" spans="1:151" ht="12" hidden="1" customHeight="1">
      <c r="A1250" s="35"/>
      <c r="B1250" s="47"/>
      <c r="C1250" s="35"/>
      <c r="D1250" s="47"/>
      <c r="E1250" s="47"/>
      <c r="F1250" s="47"/>
      <c r="G1250" s="47"/>
      <c r="H1250" s="47"/>
      <c r="I1250" s="47"/>
      <c r="J1250" s="47"/>
      <c r="K1250" s="47"/>
      <c r="L1250" s="47"/>
      <c r="M1250" s="35"/>
      <c r="N1250" s="35"/>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133"/>
      <c r="BJ1250" s="133"/>
      <c r="BK1250" s="35"/>
      <c r="BL1250" s="266"/>
      <c r="BM1250" s="35"/>
      <c r="BN1250" s="35"/>
      <c r="BO1250" s="35"/>
      <c r="BP1250" s="35"/>
      <c r="BQ1250" s="35"/>
      <c r="BR1250" s="35"/>
      <c r="BS1250" s="35"/>
      <c r="BT1250" s="35"/>
      <c r="BU1250" s="35"/>
      <c r="BV1250" s="35"/>
      <c r="BW1250" s="35"/>
      <c r="BX1250" s="35"/>
      <c r="BY1250" s="35"/>
      <c r="BZ1250" s="287"/>
      <c r="CA1250" s="35"/>
      <c r="CB1250" s="35"/>
      <c r="CC1250" s="35"/>
      <c r="CD1250" s="35"/>
      <c r="CE1250" s="35"/>
      <c r="CF1250" s="35"/>
      <c r="CG1250" s="35"/>
      <c r="CH1250" s="35"/>
      <c r="CI1250" s="35"/>
      <c r="CJ1250" s="35"/>
      <c r="CK1250" s="35"/>
      <c r="CL1250" s="35"/>
      <c r="CM1250" s="35"/>
      <c r="CN1250" s="35"/>
      <c r="CO1250" s="35"/>
      <c r="CP1250" s="35"/>
      <c r="CQ1250" s="35"/>
      <c r="CR1250" s="35"/>
      <c r="CS1250" s="35"/>
      <c r="CT1250" s="35"/>
      <c r="CU1250" s="35"/>
      <c r="CV1250" s="35"/>
      <c r="CW1250" s="35"/>
      <c r="CX1250" s="35"/>
      <c r="CY1250" s="35"/>
      <c r="CZ1250" s="35"/>
      <c r="DA1250" s="35"/>
      <c r="DB1250" s="35"/>
      <c r="DC1250" s="35"/>
      <c r="DD1250" s="35"/>
      <c r="DE1250" s="35"/>
      <c r="DF1250" s="35"/>
      <c r="DG1250" s="35"/>
      <c r="DH1250" s="35"/>
      <c r="DI1250" s="35"/>
      <c r="DJ1250" s="35"/>
      <c r="DK1250" s="35"/>
      <c r="DL1250" s="35"/>
      <c r="DM1250" s="35"/>
      <c r="DN1250" s="35"/>
      <c r="DO1250" s="35"/>
      <c r="DP1250" s="35"/>
      <c r="DQ1250" s="35"/>
      <c r="DR1250" s="35"/>
      <c r="DS1250" s="35"/>
      <c r="DT1250" s="35"/>
      <c r="DU1250" s="35"/>
      <c r="DV1250" s="35"/>
      <c r="DW1250" s="35"/>
      <c r="DX1250" s="35"/>
      <c r="DY1250" s="35"/>
      <c r="DZ1250" s="35"/>
      <c r="EA1250" s="35"/>
      <c r="EB1250" s="35"/>
      <c r="EC1250" s="35"/>
      <c r="ED1250" s="35"/>
      <c r="EE1250" s="35"/>
      <c r="EF1250" s="35"/>
      <c r="EG1250" s="35"/>
      <c r="EH1250" s="35"/>
      <c r="EI1250" s="35"/>
      <c r="EJ1250" s="35"/>
      <c r="EK1250" s="35"/>
      <c r="EL1250" s="35"/>
      <c r="ET1250" s="20" t="s">
        <v>1631</v>
      </c>
      <c r="EU1250" s="20" t="s">
        <v>1629</v>
      </c>
    </row>
    <row r="1251" spans="1:151" ht="12" hidden="1" customHeight="1">
      <c r="A1251" s="35"/>
      <c r="B1251" s="47"/>
      <c r="C1251" s="35"/>
      <c r="D1251" s="47"/>
      <c r="E1251" s="47"/>
      <c r="F1251" s="47"/>
      <c r="G1251" s="47"/>
      <c r="H1251" s="47"/>
      <c r="I1251" s="47"/>
      <c r="J1251" s="47"/>
      <c r="K1251" s="47"/>
      <c r="L1251" s="47"/>
      <c r="M1251" s="35"/>
      <c r="N1251" s="35"/>
      <c r="O1251" s="35"/>
      <c r="P1251" s="35"/>
      <c r="Q1251" s="35"/>
      <c r="R1251" s="35"/>
      <c r="S1251" s="35"/>
      <c r="T1251" s="35"/>
      <c r="U1251" s="35"/>
      <c r="V1251" s="35"/>
      <c r="W1251" s="35"/>
      <c r="X1251" s="35"/>
      <c r="Y1251" s="35"/>
      <c r="Z1251" s="35"/>
      <c r="AA1251" s="35"/>
      <c r="AB1251" s="35"/>
      <c r="AC1251" s="35"/>
      <c r="AD1251" s="35"/>
      <c r="AE1251" s="35"/>
      <c r="AF1251" s="35"/>
      <c r="AG1251" s="35"/>
      <c r="AH1251" s="35"/>
      <c r="AI1251" s="35"/>
      <c r="AJ1251" s="35"/>
      <c r="AK1251" s="35"/>
      <c r="AL1251" s="35"/>
      <c r="AM1251" s="35"/>
      <c r="AN1251" s="35"/>
      <c r="AO1251" s="35"/>
      <c r="AP1251" s="35"/>
      <c r="AQ1251" s="35"/>
      <c r="AR1251" s="35"/>
      <c r="AS1251" s="35"/>
      <c r="AT1251" s="35"/>
      <c r="AU1251" s="35"/>
      <c r="AV1251" s="35"/>
      <c r="AW1251" s="35"/>
      <c r="AX1251" s="35"/>
      <c r="AY1251" s="35"/>
      <c r="AZ1251" s="35"/>
      <c r="BA1251" s="35"/>
      <c r="BB1251" s="35"/>
      <c r="BC1251" s="35"/>
      <c r="BD1251" s="35"/>
      <c r="BE1251" s="35"/>
      <c r="BF1251" s="35"/>
      <c r="BG1251" s="35"/>
      <c r="BH1251" s="35"/>
      <c r="BI1251" s="133"/>
      <c r="BJ1251" s="133"/>
      <c r="BK1251" s="35"/>
      <c r="BL1251" s="266"/>
      <c r="BM1251" s="35"/>
      <c r="BN1251" s="35"/>
      <c r="BO1251" s="35"/>
      <c r="BP1251" s="35"/>
      <c r="BQ1251" s="35"/>
      <c r="BR1251" s="35"/>
      <c r="BS1251" s="35"/>
      <c r="BT1251" s="35"/>
      <c r="BU1251" s="35"/>
      <c r="BV1251" s="35"/>
      <c r="BW1251" s="35"/>
      <c r="BX1251" s="35"/>
      <c r="BY1251" s="35"/>
      <c r="BZ1251" s="287"/>
      <c r="CA1251" s="35"/>
      <c r="CB1251" s="35"/>
      <c r="CC1251" s="35"/>
      <c r="CD1251" s="35"/>
      <c r="CE1251" s="35"/>
      <c r="CF1251" s="35"/>
      <c r="CG1251" s="35"/>
      <c r="CH1251" s="35"/>
      <c r="CI1251" s="35"/>
      <c r="CJ1251" s="35"/>
      <c r="CK1251" s="35"/>
      <c r="CL1251" s="35"/>
      <c r="CM1251" s="35"/>
      <c r="CN1251" s="35"/>
      <c r="CO1251" s="35"/>
      <c r="CP1251" s="35"/>
      <c r="CQ1251" s="35"/>
      <c r="CR1251" s="35"/>
      <c r="CS1251" s="35"/>
      <c r="CT1251" s="35"/>
      <c r="CU1251" s="35"/>
      <c r="CV1251" s="35"/>
      <c r="CW1251" s="35"/>
      <c r="CX1251" s="35"/>
      <c r="CY1251" s="35"/>
      <c r="CZ1251" s="35"/>
      <c r="DA1251" s="35"/>
      <c r="DB1251" s="35"/>
      <c r="DC1251" s="35"/>
      <c r="DD1251" s="35"/>
      <c r="DE1251" s="35"/>
      <c r="DF1251" s="35"/>
      <c r="DG1251" s="35"/>
      <c r="DH1251" s="35"/>
      <c r="DI1251" s="35"/>
      <c r="DJ1251" s="35"/>
      <c r="DK1251" s="35"/>
      <c r="DL1251" s="35"/>
      <c r="DM1251" s="35"/>
      <c r="DN1251" s="35"/>
      <c r="DO1251" s="35"/>
      <c r="DP1251" s="35"/>
      <c r="DQ1251" s="35"/>
      <c r="DR1251" s="35"/>
      <c r="DS1251" s="35"/>
      <c r="DT1251" s="35"/>
      <c r="DU1251" s="35"/>
      <c r="DV1251" s="35"/>
      <c r="DW1251" s="35"/>
      <c r="DX1251" s="35"/>
      <c r="DY1251" s="35"/>
      <c r="DZ1251" s="35"/>
      <c r="EA1251" s="35"/>
      <c r="EB1251" s="35"/>
      <c r="EC1251" s="35"/>
      <c r="ED1251" s="35"/>
      <c r="EE1251" s="35"/>
      <c r="EF1251" s="35"/>
      <c r="EG1251" s="35"/>
      <c r="EH1251" s="35"/>
      <c r="EI1251" s="35"/>
      <c r="EJ1251" s="35"/>
      <c r="EK1251" s="35"/>
      <c r="EL1251" s="35"/>
      <c r="ET1251" s="20" t="s">
        <v>1632</v>
      </c>
      <c r="EU1251" s="20" t="s">
        <v>1630</v>
      </c>
    </row>
    <row r="1252" spans="1:151" ht="12" hidden="1" customHeight="1">
      <c r="A1252" s="35"/>
      <c r="B1252" s="47"/>
      <c r="C1252" s="35"/>
      <c r="D1252" s="47"/>
      <c r="E1252" s="47"/>
      <c r="F1252" s="47"/>
      <c r="G1252" s="47"/>
      <c r="H1252" s="47"/>
      <c r="I1252" s="47"/>
      <c r="J1252" s="47"/>
      <c r="K1252" s="47"/>
      <c r="L1252" s="47"/>
      <c r="M1252" s="35"/>
      <c r="N1252" s="35"/>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133"/>
      <c r="BJ1252" s="133"/>
      <c r="BK1252" s="35"/>
      <c r="BL1252" s="266"/>
      <c r="BM1252" s="35"/>
      <c r="BN1252" s="35"/>
      <c r="BO1252" s="35"/>
      <c r="BP1252" s="35"/>
      <c r="BQ1252" s="35"/>
      <c r="BR1252" s="35"/>
      <c r="BS1252" s="35"/>
      <c r="BT1252" s="35"/>
      <c r="BU1252" s="35"/>
      <c r="BV1252" s="35"/>
      <c r="BW1252" s="35"/>
      <c r="BX1252" s="35"/>
      <c r="BY1252" s="35"/>
      <c r="BZ1252" s="287"/>
      <c r="CA1252" s="35"/>
      <c r="CB1252" s="35"/>
      <c r="CC1252" s="35"/>
      <c r="CD1252" s="35"/>
      <c r="CE1252" s="35"/>
      <c r="CF1252" s="35"/>
      <c r="CG1252" s="35"/>
      <c r="CH1252" s="35"/>
      <c r="CI1252" s="35"/>
      <c r="CJ1252" s="35"/>
      <c r="CK1252" s="35"/>
      <c r="CL1252" s="35"/>
      <c r="CM1252" s="35"/>
      <c r="CN1252" s="35"/>
      <c r="CO1252" s="35"/>
      <c r="CP1252" s="35"/>
      <c r="CQ1252" s="35"/>
      <c r="CR1252" s="35"/>
      <c r="CS1252" s="35"/>
      <c r="CT1252" s="35"/>
      <c r="CU1252" s="35"/>
      <c r="CV1252" s="35"/>
      <c r="CW1252" s="35"/>
      <c r="CX1252" s="35"/>
      <c r="CY1252" s="35"/>
      <c r="CZ1252" s="35"/>
      <c r="DA1252" s="35"/>
      <c r="DB1252" s="35"/>
      <c r="DC1252" s="35"/>
      <c r="DD1252" s="35"/>
      <c r="DE1252" s="35"/>
      <c r="DF1252" s="35"/>
      <c r="DG1252" s="35"/>
      <c r="DH1252" s="35"/>
      <c r="DI1252" s="35"/>
      <c r="DJ1252" s="35"/>
      <c r="DK1252" s="35"/>
      <c r="DL1252" s="35"/>
      <c r="DM1252" s="35"/>
      <c r="DN1252" s="35"/>
      <c r="DO1252" s="35"/>
      <c r="DP1252" s="35"/>
      <c r="DQ1252" s="35"/>
      <c r="DR1252" s="35"/>
      <c r="DS1252" s="35"/>
      <c r="DT1252" s="35"/>
      <c r="DU1252" s="35"/>
      <c r="DV1252" s="35"/>
      <c r="DW1252" s="35"/>
      <c r="DX1252" s="35"/>
      <c r="DY1252" s="35"/>
      <c r="DZ1252" s="35"/>
      <c r="EA1252" s="35"/>
      <c r="EB1252" s="35"/>
      <c r="EC1252" s="35"/>
      <c r="ED1252" s="35"/>
      <c r="EE1252" s="35"/>
      <c r="EF1252" s="35"/>
      <c r="EG1252" s="35"/>
      <c r="EH1252" s="35"/>
      <c r="EI1252" s="35"/>
      <c r="EJ1252" s="35"/>
      <c r="EK1252" s="35"/>
      <c r="EL1252" s="35"/>
      <c r="ET1252" s="20" t="s">
        <v>1633</v>
      </c>
      <c r="EU1252" s="20" t="s">
        <v>1631</v>
      </c>
    </row>
    <row r="1253" spans="1:151" ht="12" hidden="1" customHeight="1">
      <c r="A1253" s="35"/>
      <c r="B1253" s="47"/>
      <c r="C1253" s="35"/>
      <c r="D1253" s="47"/>
      <c r="E1253" s="47"/>
      <c r="F1253" s="47"/>
      <c r="G1253" s="47"/>
      <c r="H1253" s="47"/>
      <c r="I1253" s="47"/>
      <c r="J1253" s="47"/>
      <c r="K1253" s="47"/>
      <c r="L1253" s="47"/>
      <c r="M1253" s="35"/>
      <c r="N1253" s="35"/>
      <c r="O1253" s="35"/>
      <c r="P1253" s="35"/>
      <c r="Q1253" s="35"/>
      <c r="R1253" s="35"/>
      <c r="S1253" s="35"/>
      <c r="T1253" s="35"/>
      <c r="U1253" s="35"/>
      <c r="V1253" s="35"/>
      <c r="W1253" s="35"/>
      <c r="X1253" s="35"/>
      <c r="Y1253" s="35"/>
      <c r="Z1253" s="35"/>
      <c r="AA1253" s="35"/>
      <c r="AB1253" s="35"/>
      <c r="AC1253" s="35"/>
      <c r="AD1253" s="35"/>
      <c r="AE1253" s="35"/>
      <c r="AF1253" s="35"/>
      <c r="AG1253" s="35"/>
      <c r="AH1253" s="35"/>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5"/>
      <c r="BH1253" s="35"/>
      <c r="BI1253" s="133"/>
      <c r="BJ1253" s="133"/>
      <c r="BK1253" s="35"/>
      <c r="BL1253" s="266"/>
      <c r="BM1253" s="35"/>
      <c r="BN1253" s="35"/>
      <c r="BO1253" s="35"/>
      <c r="BP1253" s="35"/>
      <c r="BQ1253" s="35"/>
      <c r="BR1253" s="35"/>
      <c r="BS1253" s="35"/>
      <c r="BT1253" s="35"/>
      <c r="BU1253" s="35"/>
      <c r="BV1253" s="35"/>
      <c r="BW1253" s="35"/>
      <c r="BX1253" s="35"/>
      <c r="BY1253" s="35"/>
      <c r="BZ1253" s="287"/>
      <c r="CA1253" s="35"/>
      <c r="CB1253" s="35"/>
      <c r="CC1253" s="35"/>
      <c r="CD1253" s="35"/>
      <c r="CE1253" s="35"/>
      <c r="CF1253" s="35"/>
      <c r="CG1253" s="35"/>
      <c r="CH1253" s="35"/>
      <c r="CI1253" s="35"/>
      <c r="CJ1253" s="35"/>
      <c r="CK1253" s="35"/>
      <c r="CL1253" s="35"/>
      <c r="CM1253" s="35"/>
      <c r="CN1253" s="35"/>
      <c r="CO1253" s="35"/>
      <c r="CP1253" s="35"/>
      <c r="CQ1253" s="35"/>
      <c r="CR1253" s="35"/>
      <c r="CS1253" s="35"/>
      <c r="CT1253" s="35"/>
      <c r="CU1253" s="35"/>
      <c r="CV1253" s="35"/>
      <c r="CW1253" s="35"/>
      <c r="CX1253" s="35"/>
      <c r="CY1253" s="35"/>
      <c r="CZ1253" s="35"/>
      <c r="DA1253" s="35"/>
      <c r="DB1253" s="35"/>
      <c r="DC1253" s="35"/>
      <c r="DD1253" s="35"/>
      <c r="DE1253" s="35"/>
      <c r="DF1253" s="35"/>
      <c r="DG1253" s="35"/>
      <c r="DH1253" s="35"/>
      <c r="DI1253" s="35"/>
      <c r="DJ1253" s="35"/>
      <c r="DK1253" s="35"/>
      <c r="DL1253" s="35"/>
      <c r="DM1253" s="35"/>
      <c r="DN1253" s="35"/>
      <c r="DO1253" s="35"/>
      <c r="DP1253" s="35"/>
      <c r="DQ1253" s="35"/>
      <c r="DR1253" s="35"/>
      <c r="DS1253" s="35"/>
      <c r="DT1253" s="35"/>
      <c r="DU1253" s="35"/>
      <c r="DV1253" s="35"/>
      <c r="DW1253" s="35"/>
      <c r="DX1253" s="35"/>
      <c r="DY1253" s="35"/>
      <c r="DZ1253" s="35"/>
      <c r="EA1253" s="35"/>
      <c r="EB1253" s="35"/>
      <c r="EC1253" s="35"/>
      <c r="ED1253" s="35"/>
      <c r="EE1253" s="35"/>
      <c r="EF1253" s="35"/>
      <c r="EG1253" s="35"/>
      <c r="EH1253" s="35"/>
      <c r="EI1253" s="35"/>
      <c r="EJ1253" s="35"/>
      <c r="EK1253" s="35"/>
      <c r="EL1253" s="35"/>
      <c r="ET1253" s="20" t="s">
        <v>1634</v>
      </c>
      <c r="EU1253" s="20" t="s">
        <v>1632</v>
      </c>
    </row>
    <row r="1254" spans="1:151" ht="12" hidden="1" customHeight="1">
      <c r="A1254" s="35"/>
      <c r="B1254" s="47"/>
      <c r="C1254" s="35"/>
      <c r="D1254" s="47"/>
      <c r="E1254" s="47"/>
      <c r="F1254" s="47"/>
      <c r="G1254" s="47"/>
      <c r="H1254" s="47"/>
      <c r="I1254" s="47"/>
      <c r="J1254" s="47"/>
      <c r="K1254" s="47"/>
      <c r="L1254" s="47"/>
      <c r="M1254" s="35"/>
      <c r="N1254" s="35"/>
      <c r="O1254" s="35"/>
      <c r="P1254" s="35"/>
      <c r="Q1254" s="35"/>
      <c r="R1254" s="35"/>
      <c r="S1254" s="35"/>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133"/>
      <c r="BJ1254" s="133"/>
      <c r="BK1254" s="35"/>
      <c r="BL1254" s="266"/>
      <c r="BM1254" s="35"/>
      <c r="BN1254" s="35"/>
      <c r="BO1254" s="35"/>
      <c r="BP1254" s="35"/>
      <c r="BQ1254" s="35"/>
      <c r="BR1254" s="35"/>
      <c r="BS1254" s="35"/>
      <c r="BT1254" s="35"/>
      <c r="BU1254" s="35"/>
      <c r="BV1254" s="35"/>
      <c r="BW1254" s="35"/>
      <c r="BX1254" s="35"/>
      <c r="BY1254" s="35"/>
      <c r="BZ1254" s="287"/>
      <c r="CA1254" s="35"/>
      <c r="CB1254" s="35"/>
      <c r="CC1254" s="35"/>
      <c r="CD1254" s="35"/>
      <c r="CE1254" s="35"/>
      <c r="CF1254" s="35"/>
      <c r="CG1254" s="35"/>
      <c r="CH1254" s="35"/>
      <c r="CI1254" s="35"/>
      <c r="CJ1254" s="35"/>
      <c r="CK1254" s="35"/>
      <c r="CL1254" s="35"/>
      <c r="CM1254" s="35"/>
      <c r="CN1254" s="35"/>
      <c r="CO1254" s="35"/>
      <c r="CP1254" s="35"/>
      <c r="CQ1254" s="35"/>
      <c r="CR1254" s="35"/>
      <c r="CS1254" s="35"/>
      <c r="CT1254" s="35"/>
      <c r="CU1254" s="35"/>
      <c r="CV1254" s="35"/>
      <c r="CW1254" s="35"/>
      <c r="CX1254" s="35"/>
      <c r="CY1254" s="35"/>
      <c r="CZ1254" s="35"/>
      <c r="DA1254" s="35"/>
      <c r="DB1254" s="35"/>
      <c r="DC1254" s="35"/>
      <c r="DD1254" s="35"/>
      <c r="DE1254" s="35"/>
      <c r="DF1254" s="35"/>
      <c r="DG1254" s="35"/>
      <c r="DH1254" s="35"/>
      <c r="DI1254" s="35"/>
      <c r="DJ1254" s="35"/>
      <c r="DK1254" s="35"/>
      <c r="DL1254" s="35"/>
      <c r="DM1254" s="35"/>
      <c r="DN1254" s="35"/>
      <c r="DO1254" s="35"/>
      <c r="DP1254" s="35"/>
      <c r="DQ1254" s="35"/>
      <c r="DR1254" s="35"/>
      <c r="DS1254" s="35"/>
      <c r="DT1254" s="35"/>
      <c r="DU1254" s="35"/>
      <c r="DV1254" s="35"/>
      <c r="DW1254" s="35"/>
      <c r="DX1254" s="35"/>
      <c r="DY1254" s="35"/>
      <c r="DZ1254" s="35"/>
      <c r="EA1254" s="35"/>
      <c r="EB1254" s="35"/>
      <c r="EC1254" s="35"/>
      <c r="ED1254" s="35"/>
      <c r="EE1254" s="35"/>
      <c r="EF1254" s="35"/>
      <c r="EG1254" s="35"/>
      <c r="EH1254" s="35"/>
      <c r="EI1254" s="35"/>
      <c r="EJ1254" s="35"/>
      <c r="EK1254" s="35"/>
      <c r="EL1254" s="35"/>
      <c r="ET1254" s="20" t="s">
        <v>1635</v>
      </c>
      <c r="EU1254" s="20" t="s">
        <v>1633</v>
      </c>
    </row>
    <row r="1255" spans="1:151" ht="12" hidden="1" customHeight="1">
      <c r="A1255" s="35"/>
      <c r="B1255" s="47"/>
      <c r="C1255" s="35"/>
      <c r="D1255" s="47"/>
      <c r="E1255" s="47"/>
      <c r="F1255" s="47"/>
      <c r="G1255" s="47"/>
      <c r="H1255" s="47"/>
      <c r="I1255" s="47"/>
      <c r="J1255" s="47"/>
      <c r="K1255" s="47"/>
      <c r="L1255" s="47"/>
      <c r="M1255" s="35"/>
      <c r="N1255" s="35"/>
      <c r="O1255" s="35"/>
      <c r="P1255" s="35"/>
      <c r="Q1255" s="35"/>
      <c r="R1255" s="35"/>
      <c r="S1255" s="35"/>
      <c r="T1255" s="35"/>
      <c r="U1255" s="35"/>
      <c r="V1255" s="35"/>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5"/>
      <c r="AS1255" s="35"/>
      <c r="AT1255" s="35"/>
      <c r="AU1255" s="35"/>
      <c r="AV1255" s="35"/>
      <c r="AW1255" s="35"/>
      <c r="AX1255" s="35"/>
      <c r="AY1255" s="35"/>
      <c r="AZ1255" s="35"/>
      <c r="BA1255" s="35"/>
      <c r="BB1255" s="35"/>
      <c r="BC1255" s="35"/>
      <c r="BD1255" s="35"/>
      <c r="BE1255" s="35"/>
      <c r="BF1255" s="35"/>
      <c r="BG1255" s="35"/>
      <c r="BH1255" s="35"/>
      <c r="BI1255" s="133"/>
      <c r="BJ1255" s="133"/>
      <c r="BK1255" s="35"/>
      <c r="BL1255" s="266"/>
      <c r="BM1255" s="35"/>
      <c r="BN1255" s="35"/>
      <c r="BO1255" s="35"/>
      <c r="BP1255" s="35"/>
      <c r="BQ1255" s="35"/>
      <c r="BR1255" s="35"/>
      <c r="BS1255" s="35"/>
      <c r="BT1255" s="35"/>
      <c r="BU1255" s="35"/>
      <c r="BV1255" s="35"/>
      <c r="BW1255" s="35"/>
      <c r="BX1255" s="35"/>
      <c r="BY1255" s="35"/>
      <c r="BZ1255" s="287"/>
      <c r="CA1255" s="35"/>
      <c r="CB1255" s="35"/>
      <c r="CC1255" s="35"/>
      <c r="CD1255" s="35"/>
      <c r="CE1255" s="35"/>
      <c r="CF1255" s="35"/>
      <c r="CG1255" s="35"/>
      <c r="CH1255" s="35"/>
      <c r="CI1255" s="35"/>
      <c r="CJ1255" s="35"/>
      <c r="CK1255" s="35"/>
      <c r="CL1255" s="35"/>
      <c r="CM1255" s="35"/>
      <c r="CN1255" s="35"/>
      <c r="CO1255" s="35"/>
      <c r="CP1255" s="35"/>
      <c r="CQ1255" s="35"/>
      <c r="CR1255" s="35"/>
      <c r="CS1255" s="35"/>
      <c r="CT1255" s="35"/>
      <c r="CU1255" s="35"/>
      <c r="CV1255" s="35"/>
      <c r="CW1255" s="35"/>
      <c r="CX1255" s="35"/>
      <c r="CY1255" s="35"/>
      <c r="CZ1255" s="35"/>
      <c r="DA1255" s="35"/>
      <c r="DB1255" s="35"/>
      <c r="DC1255" s="35"/>
      <c r="DD1255" s="35"/>
      <c r="DE1255" s="35"/>
      <c r="DF1255" s="35"/>
      <c r="DG1255" s="35"/>
      <c r="DH1255" s="35"/>
      <c r="DI1255" s="35"/>
      <c r="DJ1255" s="35"/>
      <c r="DK1255" s="35"/>
      <c r="DL1255" s="35"/>
      <c r="DM1255" s="35"/>
      <c r="DN1255" s="35"/>
      <c r="DO1255" s="35"/>
      <c r="DP1255" s="35"/>
      <c r="DQ1255" s="35"/>
      <c r="DR1255" s="35"/>
      <c r="DS1255" s="35"/>
      <c r="DT1255" s="35"/>
      <c r="DU1255" s="35"/>
      <c r="DV1255" s="35"/>
      <c r="DW1255" s="35"/>
      <c r="DX1255" s="35"/>
      <c r="DY1255" s="35"/>
      <c r="DZ1255" s="35"/>
      <c r="EA1255" s="35"/>
      <c r="EB1255" s="35"/>
      <c r="EC1255" s="35"/>
      <c r="ED1255" s="35"/>
      <c r="EE1255" s="35"/>
      <c r="EF1255" s="35"/>
      <c r="EG1255" s="35"/>
      <c r="EH1255" s="35"/>
      <c r="EI1255" s="35"/>
      <c r="EJ1255" s="35"/>
      <c r="EK1255" s="35"/>
      <c r="EL1255" s="35"/>
      <c r="ET1255" s="20" t="s">
        <v>1636</v>
      </c>
      <c r="EU1255" s="20" t="s">
        <v>1634</v>
      </c>
    </row>
    <row r="1256" spans="1:151" ht="12" hidden="1" customHeight="1">
      <c r="A1256" s="35"/>
      <c r="B1256" s="47"/>
      <c r="C1256" s="35"/>
      <c r="D1256" s="47"/>
      <c r="E1256" s="47"/>
      <c r="F1256" s="47"/>
      <c r="G1256" s="47"/>
      <c r="H1256" s="47"/>
      <c r="I1256" s="47"/>
      <c r="J1256" s="47"/>
      <c r="K1256" s="47"/>
      <c r="L1256" s="47"/>
      <c r="M1256" s="35"/>
      <c r="N1256" s="35"/>
      <c r="O1256" s="35"/>
      <c r="P1256" s="35"/>
      <c r="Q1256" s="35"/>
      <c r="R1256" s="35"/>
      <c r="S1256" s="35"/>
      <c r="T1256" s="35"/>
      <c r="U1256" s="35"/>
      <c r="V1256" s="35"/>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133"/>
      <c r="BJ1256" s="133"/>
      <c r="BK1256" s="35"/>
      <c r="BL1256" s="266"/>
      <c r="BM1256" s="35"/>
      <c r="BN1256" s="35"/>
      <c r="BO1256" s="35"/>
      <c r="BP1256" s="35"/>
      <c r="BQ1256" s="35"/>
      <c r="BR1256" s="35"/>
      <c r="BS1256" s="35"/>
      <c r="BT1256" s="35"/>
      <c r="BU1256" s="35"/>
      <c r="BV1256" s="35"/>
      <c r="BW1256" s="35"/>
      <c r="BX1256" s="35"/>
      <c r="BY1256" s="35"/>
      <c r="BZ1256" s="287"/>
      <c r="CA1256" s="35"/>
      <c r="CB1256" s="35"/>
      <c r="CC1256" s="35"/>
      <c r="CD1256" s="35"/>
      <c r="CE1256" s="35"/>
      <c r="CF1256" s="35"/>
      <c r="CG1256" s="35"/>
      <c r="CH1256" s="35"/>
      <c r="CI1256" s="35"/>
      <c r="CJ1256" s="35"/>
      <c r="CK1256" s="35"/>
      <c r="CL1256" s="35"/>
      <c r="CM1256" s="35"/>
      <c r="CN1256" s="35"/>
      <c r="CO1256" s="35"/>
      <c r="CP1256" s="35"/>
      <c r="CQ1256" s="35"/>
      <c r="CR1256" s="35"/>
      <c r="CS1256" s="35"/>
      <c r="CT1256" s="35"/>
      <c r="CU1256" s="35"/>
      <c r="CV1256" s="35"/>
      <c r="CW1256" s="35"/>
      <c r="CX1256" s="35"/>
      <c r="CY1256" s="35"/>
      <c r="CZ1256" s="35"/>
      <c r="DA1256" s="35"/>
      <c r="DB1256" s="35"/>
      <c r="DC1256" s="35"/>
      <c r="DD1256" s="35"/>
      <c r="DE1256" s="35"/>
      <c r="DF1256" s="35"/>
      <c r="DG1256" s="35"/>
      <c r="DH1256" s="35"/>
      <c r="DI1256" s="35"/>
      <c r="DJ1256" s="35"/>
      <c r="DK1256" s="35"/>
      <c r="DL1256" s="35"/>
      <c r="DM1256" s="35"/>
      <c r="DN1256" s="35"/>
      <c r="DO1256" s="35"/>
      <c r="DP1256" s="35"/>
      <c r="DQ1256" s="35"/>
      <c r="DR1256" s="35"/>
      <c r="DS1256" s="35"/>
      <c r="DT1256" s="35"/>
      <c r="DU1256" s="35"/>
      <c r="DV1256" s="35"/>
      <c r="DW1256" s="35"/>
      <c r="DX1256" s="35"/>
      <c r="DY1256" s="35"/>
      <c r="DZ1256" s="35"/>
      <c r="EA1256" s="35"/>
      <c r="EB1256" s="35"/>
      <c r="EC1256" s="35"/>
      <c r="ED1256" s="35"/>
      <c r="EE1256" s="35"/>
      <c r="EF1256" s="35"/>
      <c r="EG1256" s="35"/>
      <c r="EH1256" s="35"/>
      <c r="EI1256" s="35"/>
      <c r="EJ1256" s="35"/>
      <c r="EK1256" s="35"/>
      <c r="EL1256" s="35"/>
      <c r="ET1256" s="20" t="s">
        <v>1637</v>
      </c>
      <c r="EU1256" s="20" t="s">
        <v>1635</v>
      </c>
    </row>
    <row r="1257" spans="1:151" ht="12" hidden="1" customHeight="1">
      <c r="A1257" s="35"/>
      <c r="B1257" s="47"/>
      <c r="C1257" s="35"/>
      <c r="D1257" s="47"/>
      <c r="E1257" s="47"/>
      <c r="F1257" s="47"/>
      <c r="G1257" s="47"/>
      <c r="H1257" s="47"/>
      <c r="I1257" s="47"/>
      <c r="J1257" s="47"/>
      <c r="K1257" s="47"/>
      <c r="L1257" s="47"/>
      <c r="M1257" s="35"/>
      <c r="N1257" s="35"/>
      <c r="O1257" s="35"/>
      <c r="P1257" s="35"/>
      <c r="Q1257" s="35"/>
      <c r="R1257" s="35"/>
      <c r="S1257" s="35"/>
      <c r="T1257" s="35"/>
      <c r="U1257" s="35"/>
      <c r="V1257" s="35"/>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5"/>
      <c r="AS1257" s="35"/>
      <c r="AT1257" s="35"/>
      <c r="AU1257" s="35"/>
      <c r="AV1257" s="35"/>
      <c r="AW1257" s="35"/>
      <c r="AX1257" s="35"/>
      <c r="AY1257" s="35"/>
      <c r="AZ1257" s="35"/>
      <c r="BA1257" s="35"/>
      <c r="BB1257" s="35"/>
      <c r="BC1257" s="35"/>
      <c r="BD1257" s="35"/>
      <c r="BE1257" s="35"/>
      <c r="BF1257" s="35"/>
      <c r="BG1257" s="35"/>
      <c r="BH1257" s="35"/>
      <c r="BI1257" s="133"/>
      <c r="BJ1257" s="133"/>
      <c r="BK1257" s="35"/>
      <c r="BL1257" s="266"/>
      <c r="BM1257" s="35"/>
      <c r="BN1257" s="35"/>
      <c r="BO1257" s="35"/>
      <c r="BP1257" s="35"/>
      <c r="BQ1257" s="35"/>
      <c r="BR1257" s="35"/>
      <c r="BS1257" s="35"/>
      <c r="BT1257" s="35"/>
      <c r="BU1257" s="35"/>
      <c r="BV1257" s="35"/>
      <c r="BW1257" s="35"/>
      <c r="BX1257" s="35"/>
      <c r="BY1257" s="35"/>
      <c r="BZ1257" s="287"/>
      <c r="CA1257" s="35"/>
      <c r="CB1257" s="35"/>
      <c r="CC1257" s="35"/>
      <c r="CD1257" s="35"/>
      <c r="CE1257" s="35"/>
      <c r="CF1257" s="35"/>
      <c r="CG1257" s="35"/>
      <c r="CH1257" s="35"/>
      <c r="CI1257" s="35"/>
      <c r="CJ1257" s="35"/>
      <c r="CK1257" s="35"/>
      <c r="CL1257" s="35"/>
      <c r="CM1257" s="35"/>
      <c r="CN1257" s="35"/>
      <c r="CO1257" s="35"/>
      <c r="CP1257" s="35"/>
      <c r="CQ1257" s="35"/>
      <c r="CR1257" s="35"/>
      <c r="CS1257" s="35"/>
      <c r="CT1257" s="35"/>
      <c r="CU1257" s="35"/>
      <c r="CV1257" s="35"/>
      <c r="CW1257" s="35"/>
      <c r="CX1257" s="35"/>
      <c r="CY1257" s="35"/>
      <c r="CZ1257" s="35"/>
      <c r="DA1257" s="35"/>
      <c r="DB1257" s="35"/>
      <c r="DC1257" s="35"/>
      <c r="DD1257" s="35"/>
      <c r="DE1257" s="35"/>
      <c r="DF1257" s="35"/>
      <c r="DG1257" s="35"/>
      <c r="DH1257" s="35"/>
      <c r="DI1257" s="35"/>
      <c r="DJ1257" s="35"/>
      <c r="DK1257" s="35"/>
      <c r="DL1257" s="35"/>
      <c r="DM1257" s="35"/>
      <c r="DN1257" s="35"/>
      <c r="DO1257" s="35"/>
      <c r="DP1257" s="35"/>
      <c r="DQ1257" s="35"/>
      <c r="DR1257" s="35"/>
      <c r="DS1257" s="35"/>
      <c r="DT1257" s="35"/>
      <c r="DU1257" s="35"/>
      <c r="DV1257" s="35"/>
      <c r="DW1257" s="35"/>
      <c r="DX1257" s="35"/>
      <c r="DY1257" s="35"/>
      <c r="DZ1257" s="35"/>
      <c r="EA1257" s="35"/>
      <c r="EB1257" s="35"/>
      <c r="EC1257" s="35"/>
      <c r="ED1257" s="35"/>
      <c r="EE1257" s="35"/>
      <c r="EF1257" s="35"/>
      <c r="EG1257" s="35"/>
      <c r="EH1257" s="35"/>
      <c r="EI1257" s="35"/>
      <c r="EJ1257" s="35"/>
      <c r="EK1257" s="35"/>
      <c r="EL1257" s="35"/>
      <c r="ET1257" s="20" t="s">
        <v>1638</v>
      </c>
      <c r="EU1257" s="20" t="s">
        <v>1636</v>
      </c>
    </row>
    <row r="1258" spans="1:151" ht="12" hidden="1" customHeight="1">
      <c r="A1258" s="35"/>
      <c r="B1258" s="47"/>
      <c r="C1258" s="35"/>
      <c r="D1258" s="47"/>
      <c r="E1258" s="47"/>
      <c r="F1258" s="47"/>
      <c r="G1258" s="47"/>
      <c r="H1258" s="47"/>
      <c r="I1258" s="47"/>
      <c r="J1258" s="47"/>
      <c r="K1258" s="47"/>
      <c r="L1258" s="47"/>
      <c r="M1258" s="35"/>
      <c r="N1258" s="35"/>
      <c r="O1258" s="35"/>
      <c r="P1258" s="35"/>
      <c r="Q1258" s="35"/>
      <c r="R1258" s="35"/>
      <c r="S1258" s="35"/>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133"/>
      <c r="BJ1258" s="133"/>
      <c r="BK1258" s="35"/>
      <c r="BL1258" s="266"/>
      <c r="BM1258" s="35"/>
      <c r="BN1258" s="35"/>
      <c r="BO1258" s="35"/>
      <c r="BP1258" s="35"/>
      <c r="BQ1258" s="35"/>
      <c r="BR1258" s="35"/>
      <c r="BS1258" s="35"/>
      <c r="BT1258" s="35"/>
      <c r="BU1258" s="35"/>
      <c r="BV1258" s="35"/>
      <c r="BW1258" s="35"/>
      <c r="BX1258" s="35"/>
      <c r="BY1258" s="35"/>
      <c r="BZ1258" s="287"/>
      <c r="CA1258" s="35"/>
      <c r="CB1258" s="35"/>
      <c r="CC1258" s="35"/>
      <c r="CD1258" s="35"/>
      <c r="CE1258" s="35"/>
      <c r="CF1258" s="35"/>
      <c r="CG1258" s="35"/>
      <c r="CH1258" s="35"/>
      <c r="CI1258" s="35"/>
      <c r="CJ1258" s="35"/>
      <c r="CK1258" s="35"/>
      <c r="CL1258" s="35"/>
      <c r="CM1258" s="35"/>
      <c r="CN1258" s="35"/>
      <c r="CO1258" s="35"/>
      <c r="CP1258" s="35"/>
      <c r="CQ1258" s="35"/>
      <c r="CR1258" s="35"/>
      <c r="CS1258" s="35"/>
      <c r="CT1258" s="35"/>
      <c r="CU1258" s="35"/>
      <c r="CV1258" s="35"/>
      <c r="CW1258" s="35"/>
      <c r="CX1258" s="35"/>
      <c r="CY1258" s="35"/>
      <c r="CZ1258" s="35"/>
      <c r="DA1258" s="35"/>
      <c r="DB1258" s="35"/>
      <c r="DC1258" s="35"/>
      <c r="DD1258" s="35"/>
      <c r="DE1258" s="35"/>
      <c r="DF1258" s="35"/>
      <c r="DG1258" s="35"/>
      <c r="DH1258" s="35"/>
      <c r="DI1258" s="35"/>
      <c r="DJ1258" s="35"/>
      <c r="DK1258" s="35"/>
      <c r="DL1258" s="35"/>
      <c r="DM1258" s="35"/>
      <c r="DN1258" s="35"/>
      <c r="DO1258" s="35"/>
      <c r="DP1258" s="35"/>
      <c r="DQ1258" s="35"/>
      <c r="DR1258" s="35"/>
      <c r="DS1258" s="35"/>
      <c r="DT1258" s="35"/>
      <c r="DU1258" s="35"/>
      <c r="DV1258" s="35"/>
      <c r="DW1258" s="35"/>
      <c r="DX1258" s="35"/>
      <c r="DY1258" s="35"/>
      <c r="DZ1258" s="35"/>
      <c r="EA1258" s="35"/>
      <c r="EB1258" s="35"/>
      <c r="EC1258" s="35"/>
      <c r="ED1258" s="35"/>
      <c r="EE1258" s="35"/>
      <c r="EF1258" s="35"/>
      <c r="EG1258" s="35"/>
      <c r="EH1258" s="35"/>
      <c r="EI1258" s="35"/>
      <c r="EJ1258" s="35"/>
      <c r="EK1258" s="35"/>
      <c r="EL1258" s="35"/>
      <c r="ET1258" s="20" t="s">
        <v>193</v>
      </c>
      <c r="EU1258" s="20" t="s">
        <v>1637</v>
      </c>
    </row>
    <row r="1259" spans="1:151" ht="12" hidden="1" customHeight="1">
      <c r="A1259" s="35"/>
      <c r="B1259" s="47"/>
      <c r="C1259" s="35"/>
      <c r="D1259" s="47"/>
      <c r="E1259" s="47"/>
      <c r="F1259" s="47"/>
      <c r="G1259" s="47"/>
      <c r="H1259" s="47"/>
      <c r="I1259" s="47"/>
      <c r="J1259" s="47"/>
      <c r="K1259" s="47"/>
      <c r="L1259" s="47"/>
      <c r="M1259" s="35"/>
      <c r="N1259" s="35"/>
      <c r="O1259" s="35"/>
      <c r="P1259" s="35"/>
      <c r="Q1259" s="35"/>
      <c r="R1259" s="35"/>
      <c r="S1259" s="35"/>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133"/>
      <c r="BJ1259" s="133"/>
      <c r="BK1259" s="35"/>
      <c r="BL1259" s="266"/>
      <c r="BM1259" s="35"/>
      <c r="BN1259" s="35"/>
      <c r="BO1259" s="35"/>
      <c r="BP1259" s="35"/>
      <c r="BQ1259" s="35"/>
      <c r="BR1259" s="35"/>
      <c r="BS1259" s="35"/>
      <c r="BT1259" s="35"/>
      <c r="BU1259" s="35"/>
      <c r="BV1259" s="35"/>
      <c r="BW1259" s="35"/>
      <c r="BX1259" s="35"/>
      <c r="BY1259" s="35"/>
      <c r="BZ1259" s="287"/>
      <c r="CA1259" s="35"/>
      <c r="CB1259" s="35"/>
      <c r="CC1259" s="35"/>
      <c r="CD1259" s="35"/>
      <c r="CE1259" s="35"/>
      <c r="CF1259" s="35"/>
      <c r="CG1259" s="35"/>
      <c r="CH1259" s="35"/>
      <c r="CI1259" s="35"/>
      <c r="CJ1259" s="35"/>
      <c r="CK1259" s="35"/>
      <c r="CL1259" s="35"/>
      <c r="CM1259" s="35"/>
      <c r="CN1259" s="35"/>
      <c r="CO1259" s="35"/>
      <c r="CP1259" s="35"/>
      <c r="CQ1259" s="35"/>
      <c r="CR1259" s="35"/>
      <c r="CS1259" s="35"/>
      <c r="CT1259" s="35"/>
      <c r="CU1259" s="35"/>
      <c r="CV1259" s="35"/>
      <c r="CW1259" s="35"/>
      <c r="CX1259" s="35"/>
      <c r="CY1259" s="35"/>
      <c r="CZ1259" s="35"/>
      <c r="DA1259" s="35"/>
      <c r="DB1259" s="35"/>
      <c r="DC1259" s="35"/>
      <c r="DD1259" s="35"/>
      <c r="DE1259" s="35"/>
      <c r="DF1259" s="35"/>
      <c r="DG1259" s="35"/>
      <c r="DH1259" s="35"/>
      <c r="DI1259" s="35"/>
      <c r="DJ1259" s="35"/>
      <c r="DK1259" s="35"/>
      <c r="DL1259" s="35"/>
      <c r="DM1259" s="35"/>
      <c r="DN1259" s="35"/>
      <c r="DO1259" s="35"/>
      <c r="DP1259" s="35"/>
      <c r="DQ1259" s="35"/>
      <c r="DR1259" s="35"/>
      <c r="DS1259" s="35"/>
      <c r="DT1259" s="35"/>
      <c r="DU1259" s="35"/>
      <c r="DV1259" s="35"/>
      <c r="DW1259" s="35"/>
      <c r="DX1259" s="35"/>
      <c r="DY1259" s="35"/>
      <c r="DZ1259" s="35"/>
      <c r="EA1259" s="35"/>
      <c r="EB1259" s="35"/>
      <c r="EC1259" s="35"/>
      <c r="ED1259" s="35"/>
      <c r="EE1259" s="35"/>
      <c r="EF1259" s="35"/>
      <c r="EG1259" s="35"/>
      <c r="EH1259" s="35"/>
      <c r="EI1259" s="35"/>
      <c r="EJ1259" s="35"/>
      <c r="EK1259" s="35"/>
      <c r="EL1259" s="35"/>
      <c r="ET1259" s="20" t="s">
        <v>194</v>
      </c>
      <c r="EU1259" s="20" t="s">
        <v>1638</v>
      </c>
    </row>
    <row r="1260" spans="1:151" ht="12" hidden="1" customHeight="1">
      <c r="A1260" s="35"/>
      <c r="B1260" s="47"/>
      <c r="C1260" s="35"/>
      <c r="D1260" s="47"/>
      <c r="E1260" s="47"/>
      <c r="F1260" s="47"/>
      <c r="G1260" s="47"/>
      <c r="H1260" s="47"/>
      <c r="I1260" s="47"/>
      <c r="J1260" s="47"/>
      <c r="K1260" s="47"/>
      <c r="L1260" s="47"/>
      <c r="M1260" s="35"/>
      <c r="N1260" s="35"/>
      <c r="O1260" s="35"/>
      <c r="P1260" s="35"/>
      <c r="Q1260" s="35"/>
      <c r="R1260" s="35"/>
      <c r="S1260" s="35"/>
      <c r="T1260" s="35"/>
      <c r="U1260" s="35"/>
      <c r="V1260" s="35"/>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133"/>
      <c r="BJ1260" s="133"/>
      <c r="BK1260" s="35"/>
      <c r="BL1260" s="266"/>
      <c r="BM1260" s="35"/>
      <c r="BN1260" s="35"/>
      <c r="BO1260" s="35"/>
      <c r="BP1260" s="35"/>
      <c r="BQ1260" s="35"/>
      <c r="BR1260" s="35"/>
      <c r="BS1260" s="35"/>
      <c r="BT1260" s="35"/>
      <c r="BU1260" s="35"/>
      <c r="BV1260" s="35"/>
      <c r="BW1260" s="35"/>
      <c r="BX1260" s="35"/>
      <c r="BY1260" s="35"/>
      <c r="BZ1260" s="287"/>
      <c r="CA1260" s="35"/>
      <c r="CB1260" s="35"/>
      <c r="CC1260" s="35"/>
      <c r="CD1260" s="35"/>
      <c r="CE1260" s="35"/>
      <c r="CF1260" s="35"/>
      <c r="CG1260" s="35"/>
      <c r="CH1260" s="35"/>
      <c r="CI1260" s="35"/>
      <c r="CJ1260" s="35"/>
      <c r="CK1260" s="35"/>
      <c r="CL1260" s="35"/>
      <c r="CM1260" s="35"/>
      <c r="CN1260" s="35"/>
      <c r="CO1260" s="35"/>
      <c r="CP1260" s="35"/>
      <c r="CQ1260" s="35"/>
      <c r="CR1260" s="35"/>
      <c r="CS1260" s="35"/>
      <c r="CT1260" s="35"/>
      <c r="CU1260" s="35"/>
      <c r="CV1260" s="35"/>
      <c r="CW1260" s="35"/>
      <c r="CX1260" s="35"/>
      <c r="CY1260" s="35"/>
      <c r="CZ1260" s="35"/>
      <c r="DA1260" s="35"/>
      <c r="DB1260" s="35"/>
      <c r="DC1260" s="35"/>
      <c r="DD1260" s="35"/>
      <c r="DE1260" s="35"/>
      <c r="DF1260" s="35"/>
      <c r="DG1260" s="35"/>
      <c r="DH1260" s="35"/>
      <c r="DI1260" s="35"/>
      <c r="DJ1260" s="35"/>
      <c r="DK1260" s="35"/>
      <c r="DL1260" s="35"/>
      <c r="DM1260" s="35"/>
      <c r="DN1260" s="35"/>
      <c r="DO1260" s="35"/>
      <c r="DP1260" s="35"/>
      <c r="DQ1260" s="35"/>
      <c r="DR1260" s="35"/>
      <c r="DS1260" s="35"/>
      <c r="DT1260" s="35"/>
      <c r="DU1260" s="35"/>
      <c r="DV1260" s="35"/>
      <c r="DW1260" s="35"/>
      <c r="DX1260" s="35"/>
      <c r="DY1260" s="35"/>
      <c r="DZ1260" s="35"/>
      <c r="EA1260" s="35"/>
      <c r="EB1260" s="35"/>
      <c r="EC1260" s="35"/>
      <c r="ED1260" s="35"/>
      <c r="EE1260" s="35"/>
      <c r="EF1260" s="35"/>
      <c r="EG1260" s="35"/>
      <c r="EH1260" s="35"/>
      <c r="EI1260" s="35"/>
      <c r="EJ1260" s="35"/>
      <c r="EK1260" s="35"/>
      <c r="EL1260" s="35"/>
      <c r="ET1260" s="20" t="s">
        <v>195</v>
      </c>
      <c r="EU1260" s="20" t="s">
        <v>193</v>
      </c>
    </row>
    <row r="1261" spans="1:151" ht="12" hidden="1" customHeight="1">
      <c r="A1261" s="35"/>
      <c r="B1261" s="47"/>
      <c r="C1261" s="35"/>
      <c r="D1261" s="47"/>
      <c r="E1261" s="47"/>
      <c r="F1261" s="47"/>
      <c r="G1261" s="47"/>
      <c r="H1261" s="47"/>
      <c r="I1261" s="47"/>
      <c r="J1261" s="47"/>
      <c r="K1261" s="47"/>
      <c r="L1261" s="47"/>
      <c r="M1261" s="35"/>
      <c r="N1261" s="35"/>
      <c r="O1261" s="35"/>
      <c r="P1261" s="35"/>
      <c r="Q1261" s="35"/>
      <c r="R1261" s="35"/>
      <c r="S1261" s="35"/>
      <c r="T1261" s="35"/>
      <c r="U1261" s="35"/>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133"/>
      <c r="BJ1261" s="133"/>
      <c r="BK1261" s="35"/>
      <c r="BL1261" s="266"/>
      <c r="BM1261" s="35"/>
      <c r="BN1261" s="35"/>
      <c r="BO1261" s="35"/>
      <c r="BP1261" s="35"/>
      <c r="BQ1261" s="35"/>
      <c r="BR1261" s="35"/>
      <c r="BS1261" s="35"/>
      <c r="BT1261" s="35"/>
      <c r="BU1261" s="35"/>
      <c r="BV1261" s="35"/>
      <c r="BW1261" s="35"/>
      <c r="BX1261" s="35"/>
      <c r="BY1261" s="35"/>
      <c r="BZ1261" s="287"/>
      <c r="CA1261" s="35"/>
      <c r="CB1261" s="35"/>
      <c r="CC1261" s="35"/>
      <c r="CD1261" s="35"/>
      <c r="CE1261" s="35"/>
      <c r="CF1261" s="35"/>
      <c r="CG1261" s="35"/>
      <c r="CH1261" s="35"/>
      <c r="CI1261" s="35"/>
      <c r="CJ1261" s="35"/>
      <c r="CK1261" s="35"/>
      <c r="CL1261" s="35"/>
      <c r="CM1261" s="35"/>
      <c r="CN1261" s="35"/>
      <c r="CO1261" s="35"/>
      <c r="CP1261" s="35"/>
      <c r="CQ1261" s="35"/>
      <c r="CR1261" s="35"/>
      <c r="CS1261" s="35"/>
      <c r="CT1261" s="35"/>
      <c r="CU1261" s="35"/>
      <c r="CV1261" s="35"/>
      <c r="CW1261" s="35"/>
      <c r="CX1261" s="35"/>
      <c r="CY1261" s="35"/>
      <c r="CZ1261" s="35"/>
      <c r="DA1261" s="35"/>
      <c r="DB1261" s="35"/>
      <c r="DC1261" s="35"/>
      <c r="DD1261" s="35"/>
      <c r="DE1261" s="35"/>
      <c r="DF1261" s="35"/>
      <c r="DG1261" s="35"/>
      <c r="DH1261" s="35"/>
      <c r="DI1261" s="35"/>
      <c r="DJ1261" s="35"/>
      <c r="DK1261" s="35"/>
      <c r="DL1261" s="35"/>
      <c r="DM1261" s="35"/>
      <c r="DN1261" s="35"/>
      <c r="DO1261" s="35"/>
      <c r="DP1261" s="35"/>
      <c r="DQ1261" s="35"/>
      <c r="DR1261" s="35"/>
      <c r="DS1261" s="35"/>
      <c r="DT1261" s="35"/>
      <c r="DU1261" s="35"/>
      <c r="DV1261" s="35"/>
      <c r="DW1261" s="35"/>
      <c r="DX1261" s="35"/>
      <c r="DY1261" s="35"/>
      <c r="DZ1261" s="35"/>
      <c r="EA1261" s="35"/>
      <c r="EB1261" s="35"/>
      <c r="EC1261" s="35"/>
      <c r="ED1261" s="35"/>
      <c r="EE1261" s="35"/>
      <c r="EF1261" s="35"/>
      <c r="EG1261" s="35"/>
      <c r="EH1261" s="35"/>
      <c r="EI1261" s="35"/>
      <c r="EJ1261" s="35"/>
      <c r="EK1261" s="35"/>
      <c r="EL1261" s="35"/>
      <c r="ET1261" s="20" t="s">
        <v>1639</v>
      </c>
      <c r="EU1261" s="20" t="s">
        <v>194</v>
      </c>
    </row>
    <row r="1262" spans="1:151" ht="12" hidden="1" customHeight="1">
      <c r="A1262" s="35"/>
      <c r="B1262" s="47"/>
      <c r="C1262" s="35"/>
      <c r="D1262" s="47"/>
      <c r="E1262" s="47"/>
      <c r="F1262" s="47"/>
      <c r="G1262" s="47"/>
      <c r="H1262" s="47"/>
      <c r="I1262" s="47"/>
      <c r="J1262" s="47"/>
      <c r="K1262" s="47"/>
      <c r="L1262" s="47"/>
      <c r="M1262" s="35"/>
      <c r="N1262" s="35"/>
      <c r="O1262" s="35"/>
      <c r="P1262" s="35"/>
      <c r="Q1262" s="35"/>
      <c r="R1262" s="35"/>
      <c r="S1262" s="35"/>
      <c r="T1262" s="35"/>
      <c r="U1262" s="35"/>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35"/>
      <c r="AY1262" s="35"/>
      <c r="AZ1262" s="35"/>
      <c r="BA1262" s="35"/>
      <c r="BB1262" s="35"/>
      <c r="BC1262" s="35"/>
      <c r="BD1262" s="35"/>
      <c r="BE1262" s="35"/>
      <c r="BF1262" s="35"/>
      <c r="BG1262" s="35"/>
      <c r="BH1262" s="35"/>
      <c r="BI1262" s="133"/>
      <c r="BJ1262" s="133"/>
      <c r="BK1262" s="35"/>
      <c r="BL1262" s="266"/>
      <c r="BM1262" s="35"/>
      <c r="BN1262" s="35"/>
      <c r="BO1262" s="35"/>
      <c r="BP1262" s="35"/>
      <c r="BQ1262" s="35"/>
      <c r="BR1262" s="35"/>
      <c r="BS1262" s="35"/>
      <c r="BT1262" s="35"/>
      <c r="BU1262" s="35"/>
      <c r="BV1262" s="35"/>
      <c r="BW1262" s="35"/>
      <c r="BX1262" s="35"/>
      <c r="BY1262" s="35"/>
      <c r="BZ1262" s="287"/>
      <c r="CA1262" s="35"/>
      <c r="CB1262" s="35"/>
      <c r="CC1262" s="35"/>
      <c r="CD1262" s="35"/>
      <c r="CE1262" s="35"/>
      <c r="CF1262" s="35"/>
      <c r="CG1262" s="35"/>
      <c r="CH1262" s="35"/>
      <c r="CI1262" s="35"/>
      <c r="CJ1262" s="35"/>
      <c r="CK1262" s="35"/>
      <c r="CL1262" s="35"/>
      <c r="CM1262" s="35"/>
      <c r="CN1262" s="35"/>
      <c r="CO1262" s="35"/>
      <c r="CP1262" s="35"/>
      <c r="CQ1262" s="35"/>
      <c r="CR1262" s="35"/>
      <c r="CS1262" s="35"/>
      <c r="CT1262" s="35"/>
      <c r="CU1262" s="35"/>
      <c r="CV1262" s="35"/>
      <c r="CW1262" s="35"/>
      <c r="CX1262" s="35"/>
      <c r="CY1262" s="35"/>
      <c r="CZ1262" s="35"/>
      <c r="DA1262" s="35"/>
      <c r="DB1262" s="35"/>
      <c r="DC1262" s="35"/>
      <c r="DD1262" s="35"/>
      <c r="DE1262" s="35"/>
      <c r="DF1262" s="35"/>
      <c r="DG1262" s="35"/>
      <c r="DH1262" s="35"/>
      <c r="DI1262" s="35"/>
      <c r="DJ1262" s="35"/>
      <c r="DK1262" s="35"/>
      <c r="DL1262" s="35"/>
      <c r="DM1262" s="35"/>
      <c r="DN1262" s="35"/>
      <c r="DO1262" s="35"/>
      <c r="DP1262" s="35"/>
      <c r="DQ1262" s="35"/>
      <c r="DR1262" s="35"/>
      <c r="DS1262" s="35"/>
      <c r="DT1262" s="35"/>
      <c r="DU1262" s="35"/>
      <c r="DV1262" s="35"/>
      <c r="DW1262" s="35"/>
      <c r="DX1262" s="35"/>
      <c r="DY1262" s="35"/>
      <c r="DZ1262" s="35"/>
      <c r="EA1262" s="35"/>
      <c r="EB1262" s="35"/>
      <c r="EC1262" s="35"/>
      <c r="ED1262" s="35"/>
      <c r="EE1262" s="35"/>
      <c r="EF1262" s="35"/>
      <c r="EG1262" s="35"/>
      <c r="EH1262" s="35"/>
      <c r="EI1262" s="35"/>
      <c r="EJ1262" s="35"/>
      <c r="EK1262" s="35"/>
      <c r="EL1262" s="35"/>
      <c r="ET1262" s="20" t="s">
        <v>1640</v>
      </c>
      <c r="EU1262" s="20" t="s">
        <v>195</v>
      </c>
    </row>
    <row r="1263" spans="1:151" ht="12" hidden="1" customHeight="1">
      <c r="A1263" s="35"/>
      <c r="B1263" s="47"/>
      <c r="C1263" s="35"/>
      <c r="D1263" s="47"/>
      <c r="E1263" s="47"/>
      <c r="F1263" s="47"/>
      <c r="G1263" s="47"/>
      <c r="H1263" s="47"/>
      <c r="I1263" s="47"/>
      <c r="J1263" s="47"/>
      <c r="K1263" s="47"/>
      <c r="L1263" s="47"/>
      <c r="M1263" s="35"/>
      <c r="N1263" s="35"/>
      <c r="O1263" s="35"/>
      <c r="P1263" s="35"/>
      <c r="Q1263" s="35"/>
      <c r="R1263" s="35"/>
      <c r="S1263" s="35"/>
      <c r="T1263" s="35"/>
      <c r="U1263" s="35"/>
      <c r="V1263" s="35"/>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133"/>
      <c r="BJ1263" s="133"/>
      <c r="BK1263" s="35"/>
      <c r="BL1263" s="266"/>
      <c r="BM1263" s="35"/>
      <c r="BN1263" s="35"/>
      <c r="BO1263" s="35"/>
      <c r="BP1263" s="35"/>
      <c r="BQ1263" s="35"/>
      <c r="BR1263" s="35"/>
      <c r="BS1263" s="35"/>
      <c r="BT1263" s="35"/>
      <c r="BU1263" s="35"/>
      <c r="BV1263" s="35"/>
      <c r="BW1263" s="35"/>
      <c r="BX1263" s="35"/>
      <c r="BY1263" s="35"/>
      <c r="BZ1263" s="287"/>
      <c r="CA1263" s="35"/>
      <c r="CB1263" s="35"/>
      <c r="CC1263" s="35"/>
      <c r="CD1263" s="35"/>
      <c r="CE1263" s="35"/>
      <c r="CF1263" s="35"/>
      <c r="CG1263" s="35"/>
      <c r="CH1263" s="35"/>
      <c r="CI1263" s="35"/>
      <c r="CJ1263" s="35"/>
      <c r="CK1263" s="35"/>
      <c r="CL1263" s="35"/>
      <c r="CM1263" s="35"/>
      <c r="CN1263" s="35"/>
      <c r="CO1263" s="35"/>
      <c r="CP1263" s="35"/>
      <c r="CQ1263" s="35"/>
      <c r="CR1263" s="35"/>
      <c r="CS1263" s="35"/>
      <c r="CT1263" s="35"/>
      <c r="CU1263" s="35"/>
      <c r="CV1263" s="35"/>
      <c r="CW1263" s="35"/>
      <c r="CX1263" s="35"/>
      <c r="CY1263" s="35"/>
      <c r="CZ1263" s="35"/>
      <c r="DA1263" s="35"/>
      <c r="DB1263" s="35"/>
      <c r="DC1263" s="35"/>
      <c r="DD1263" s="35"/>
      <c r="DE1263" s="35"/>
      <c r="DF1263" s="35"/>
      <c r="DG1263" s="35"/>
      <c r="DH1263" s="35"/>
      <c r="DI1263" s="35"/>
      <c r="DJ1263" s="35"/>
      <c r="DK1263" s="35"/>
      <c r="DL1263" s="35"/>
      <c r="DM1263" s="35"/>
      <c r="DN1263" s="35"/>
      <c r="DO1263" s="35"/>
      <c r="DP1263" s="35"/>
      <c r="DQ1263" s="35"/>
      <c r="DR1263" s="35"/>
      <c r="DS1263" s="35"/>
      <c r="DT1263" s="35"/>
      <c r="DU1263" s="35"/>
      <c r="DV1263" s="35"/>
      <c r="DW1263" s="35"/>
      <c r="DX1263" s="35"/>
      <c r="DY1263" s="35"/>
      <c r="DZ1263" s="35"/>
      <c r="EA1263" s="35"/>
      <c r="EB1263" s="35"/>
      <c r="EC1263" s="35"/>
      <c r="ED1263" s="35"/>
      <c r="EE1263" s="35"/>
      <c r="EF1263" s="35"/>
      <c r="EG1263" s="35"/>
      <c r="EH1263" s="35"/>
      <c r="EI1263" s="35"/>
      <c r="EJ1263" s="35"/>
      <c r="EK1263" s="35"/>
      <c r="EL1263" s="35"/>
      <c r="ET1263" s="20" t="s">
        <v>1641</v>
      </c>
      <c r="EU1263" s="20" t="s">
        <v>1639</v>
      </c>
    </row>
    <row r="1264" spans="1:151" ht="12" hidden="1" customHeight="1">
      <c r="A1264" s="35"/>
      <c r="B1264" s="47"/>
      <c r="C1264" s="35"/>
      <c r="D1264" s="47"/>
      <c r="E1264" s="47"/>
      <c r="F1264" s="47"/>
      <c r="G1264" s="47"/>
      <c r="H1264" s="47"/>
      <c r="I1264" s="47"/>
      <c r="J1264" s="47"/>
      <c r="K1264" s="47"/>
      <c r="L1264" s="47"/>
      <c r="M1264" s="35"/>
      <c r="N1264" s="35"/>
      <c r="O1264" s="35"/>
      <c r="P1264" s="35"/>
      <c r="Q1264" s="35"/>
      <c r="R1264" s="35"/>
      <c r="S1264" s="35"/>
      <c r="T1264" s="35"/>
      <c r="U1264" s="35"/>
      <c r="V1264" s="35"/>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5"/>
      <c r="AS1264" s="35"/>
      <c r="AT1264" s="35"/>
      <c r="AU1264" s="35"/>
      <c r="AV1264" s="35"/>
      <c r="AW1264" s="35"/>
      <c r="AX1264" s="35"/>
      <c r="AY1264" s="35"/>
      <c r="AZ1264" s="35"/>
      <c r="BA1264" s="35"/>
      <c r="BB1264" s="35"/>
      <c r="BC1264" s="35"/>
      <c r="BD1264" s="35"/>
      <c r="BE1264" s="35"/>
      <c r="BF1264" s="35"/>
      <c r="BG1264" s="35"/>
      <c r="BH1264" s="35"/>
      <c r="BI1264" s="133"/>
      <c r="BJ1264" s="133"/>
      <c r="BK1264" s="35"/>
      <c r="BL1264" s="266"/>
      <c r="BM1264" s="35"/>
      <c r="BN1264" s="35"/>
      <c r="BO1264" s="35"/>
      <c r="BP1264" s="35"/>
      <c r="BQ1264" s="35"/>
      <c r="BR1264" s="35"/>
      <c r="BS1264" s="35"/>
      <c r="BT1264" s="35"/>
      <c r="BU1264" s="35"/>
      <c r="BV1264" s="35"/>
      <c r="BW1264" s="35"/>
      <c r="BX1264" s="35"/>
      <c r="BY1264" s="35"/>
      <c r="BZ1264" s="287"/>
      <c r="CA1264" s="35"/>
      <c r="CB1264" s="35"/>
      <c r="CC1264" s="35"/>
      <c r="CD1264" s="35"/>
      <c r="CE1264" s="35"/>
      <c r="CF1264" s="35"/>
      <c r="CG1264" s="35"/>
      <c r="CH1264" s="35"/>
      <c r="CI1264" s="35"/>
      <c r="CJ1264" s="35"/>
      <c r="CK1264" s="35"/>
      <c r="CL1264" s="35"/>
      <c r="CM1264" s="35"/>
      <c r="CN1264" s="35"/>
      <c r="CO1264" s="35"/>
      <c r="CP1264" s="35"/>
      <c r="CQ1264" s="35"/>
      <c r="CR1264" s="35"/>
      <c r="CS1264" s="35"/>
      <c r="CT1264" s="35"/>
      <c r="CU1264" s="35"/>
      <c r="CV1264" s="35"/>
      <c r="CW1264" s="35"/>
      <c r="CX1264" s="35"/>
      <c r="CY1264" s="35"/>
      <c r="CZ1264" s="35"/>
      <c r="DA1264" s="35"/>
      <c r="DB1264" s="35"/>
      <c r="DC1264" s="35"/>
      <c r="DD1264" s="35"/>
      <c r="DE1264" s="35"/>
      <c r="DF1264" s="35"/>
      <c r="DG1264" s="35"/>
      <c r="DH1264" s="35"/>
      <c r="DI1264" s="35"/>
      <c r="DJ1264" s="35"/>
      <c r="DK1264" s="35"/>
      <c r="DL1264" s="35"/>
      <c r="DM1264" s="35"/>
      <c r="DN1264" s="35"/>
      <c r="DO1264" s="35"/>
      <c r="DP1264" s="35"/>
      <c r="DQ1264" s="35"/>
      <c r="DR1264" s="35"/>
      <c r="DS1264" s="35"/>
      <c r="DT1264" s="35"/>
      <c r="DU1264" s="35"/>
      <c r="DV1264" s="35"/>
      <c r="DW1264" s="35"/>
      <c r="DX1264" s="35"/>
      <c r="DY1264" s="35"/>
      <c r="DZ1264" s="35"/>
      <c r="EA1264" s="35"/>
      <c r="EB1264" s="35"/>
      <c r="EC1264" s="35"/>
      <c r="ED1264" s="35"/>
      <c r="EE1264" s="35"/>
      <c r="EF1264" s="35"/>
      <c r="EG1264" s="35"/>
      <c r="EH1264" s="35"/>
      <c r="EI1264" s="35"/>
      <c r="EJ1264" s="35"/>
      <c r="EK1264" s="35"/>
      <c r="EL1264" s="35"/>
      <c r="ET1264" s="20" t="s">
        <v>1642</v>
      </c>
      <c r="EU1264" s="20" t="s">
        <v>1640</v>
      </c>
    </row>
    <row r="1265" spans="1:151" ht="12" hidden="1" customHeight="1">
      <c r="A1265" s="35"/>
      <c r="B1265" s="47"/>
      <c r="C1265" s="35"/>
      <c r="D1265" s="47"/>
      <c r="E1265" s="47"/>
      <c r="F1265" s="47"/>
      <c r="G1265" s="47"/>
      <c r="H1265" s="47"/>
      <c r="I1265" s="47"/>
      <c r="J1265" s="47"/>
      <c r="K1265" s="47"/>
      <c r="L1265" s="47"/>
      <c r="M1265" s="35"/>
      <c r="N1265" s="35"/>
      <c r="O1265" s="35"/>
      <c r="P1265" s="35"/>
      <c r="Q1265" s="35"/>
      <c r="R1265" s="35"/>
      <c r="S1265" s="35"/>
      <c r="T1265" s="35"/>
      <c r="U1265" s="35"/>
      <c r="V1265" s="35"/>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5"/>
      <c r="AS1265" s="35"/>
      <c r="AT1265" s="35"/>
      <c r="AU1265" s="35"/>
      <c r="AV1265" s="35"/>
      <c r="AW1265" s="35"/>
      <c r="AX1265" s="35"/>
      <c r="AY1265" s="35"/>
      <c r="AZ1265" s="35"/>
      <c r="BA1265" s="35"/>
      <c r="BB1265" s="35"/>
      <c r="BC1265" s="35"/>
      <c r="BD1265" s="35"/>
      <c r="BE1265" s="35"/>
      <c r="BF1265" s="35"/>
      <c r="BG1265" s="35"/>
      <c r="BH1265" s="35"/>
      <c r="BI1265" s="133"/>
      <c r="BJ1265" s="133"/>
      <c r="BK1265" s="35"/>
      <c r="BL1265" s="266"/>
      <c r="BM1265" s="35"/>
      <c r="BN1265" s="35"/>
      <c r="BO1265" s="35"/>
      <c r="BP1265" s="35"/>
      <c r="BQ1265" s="35"/>
      <c r="BR1265" s="35"/>
      <c r="BS1265" s="35"/>
      <c r="BT1265" s="35"/>
      <c r="BU1265" s="35"/>
      <c r="BV1265" s="35"/>
      <c r="BW1265" s="35"/>
      <c r="BX1265" s="35"/>
      <c r="BY1265" s="35"/>
      <c r="BZ1265" s="287"/>
      <c r="CA1265" s="35"/>
      <c r="CB1265" s="35"/>
      <c r="CC1265" s="35"/>
      <c r="CD1265" s="35"/>
      <c r="CE1265" s="35"/>
      <c r="CF1265" s="35"/>
      <c r="CG1265" s="35"/>
      <c r="CH1265" s="35"/>
      <c r="CI1265" s="35"/>
      <c r="CJ1265" s="35"/>
      <c r="CK1265" s="35"/>
      <c r="CL1265" s="35"/>
      <c r="CM1265" s="35"/>
      <c r="CN1265" s="35"/>
      <c r="CO1265" s="35"/>
      <c r="CP1265" s="35"/>
      <c r="CQ1265" s="35"/>
      <c r="CR1265" s="35"/>
      <c r="CS1265" s="35"/>
      <c r="CT1265" s="35"/>
      <c r="CU1265" s="35"/>
      <c r="CV1265" s="35"/>
      <c r="CW1265" s="35"/>
      <c r="CX1265" s="35"/>
      <c r="CY1265" s="35"/>
      <c r="CZ1265" s="35"/>
      <c r="DA1265" s="35"/>
      <c r="DB1265" s="35"/>
      <c r="DC1265" s="35"/>
      <c r="DD1265" s="35"/>
      <c r="DE1265" s="35"/>
      <c r="DF1265" s="35"/>
      <c r="DG1265" s="35"/>
      <c r="DH1265" s="35"/>
      <c r="DI1265" s="35"/>
      <c r="DJ1265" s="35"/>
      <c r="DK1265" s="35"/>
      <c r="DL1265" s="35"/>
      <c r="DM1265" s="35"/>
      <c r="DN1265" s="35"/>
      <c r="DO1265" s="35"/>
      <c r="DP1265" s="35"/>
      <c r="DQ1265" s="35"/>
      <c r="DR1265" s="35"/>
      <c r="DS1265" s="35"/>
      <c r="DT1265" s="35"/>
      <c r="DU1265" s="35"/>
      <c r="DV1265" s="35"/>
      <c r="DW1265" s="35"/>
      <c r="DX1265" s="35"/>
      <c r="DY1265" s="35"/>
      <c r="DZ1265" s="35"/>
      <c r="EA1265" s="35"/>
      <c r="EB1265" s="35"/>
      <c r="EC1265" s="35"/>
      <c r="ED1265" s="35"/>
      <c r="EE1265" s="35"/>
      <c r="EF1265" s="35"/>
      <c r="EG1265" s="35"/>
      <c r="EH1265" s="35"/>
      <c r="EI1265" s="35"/>
      <c r="EJ1265" s="35"/>
      <c r="EK1265" s="35"/>
      <c r="EL1265" s="35"/>
      <c r="ET1265" s="20" t="s">
        <v>1643</v>
      </c>
      <c r="EU1265" s="20" t="s">
        <v>1641</v>
      </c>
    </row>
    <row r="1266" spans="1:151" ht="12" hidden="1" customHeight="1">
      <c r="A1266" s="35"/>
      <c r="B1266" s="47"/>
      <c r="C1266" s="35"/>
      <c r="D1266" s="47"/>
      <c r="E1266" s="47"/>
      <c r="F1266" s="47"/>
      <c r="G1266" s="47"/>
      <c r="H1266" s="47"/>
      <c r="I1266" s="47"/>
      <c r="J1266" s="47"/>
      <c r="K1266" s="47"/>
      <c r="L1266" s="47"/>
      <c r="M1266" s="35"/>
      <c r="N1266" s="35"/>
      <c r="O1266" s="35"/>
      <c r="P1266" s="35"/>
      <c r="Q1266" s="35"/>
      <c r="R1266" s="35"/>
      <c r="S1266" s="35"/>
      <c r="T1266" s="35"/>
      <c r="U1266" s="35"/>
      <c r="V1266" s="35"/>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133"/>
      <c r="BJ1266" s="133"/>
      <c r="BK1266" s="35"/>
      <c r="BL1266" s="266"/>
      <c r="BM1266" s="35"/>
      <c r="BN1266" s="35"/>
      <c r="BO1266" s="35"/>
      <c r="BP1266" s="35"/>
      <c r="BQ1266" s="35"/>
      <c r="BR1266" s="35"/>
      <c r="BS1266" s="35"/>
      <c r="BT1266" s="35"/>
      <c r="BU1266" s="35"/>
      <c r="BV1266" s="35"/>
      <c r="BW1266" s="35"/>
      <c r="BX1266" s="35"/>
      <c r="BY1266" s="35"/>
      <c r="BZ1266" s="287"/>
      <c r="CA1266" s="35"/>
      <c r="CB1266" s="35"/>
      <c r="CC1266" s="35"/>
      <c r="CD1266" s="35"/>
      <c r="CE1266" s="35"/>
      <c r="CF1266" s="35"/>
      <c r="CG1266" s="35"/>
      <c r="CH1266" s="35"/>
      <c r="CI1266" s="35"/>
      <c r="CJ1266" s="35"/>
      <c r="CK1266" s="35"/>
      <c r="CL1266" s="35"/>
      <c r="CM1266" s="35"/>
      <c r="CN1266" s="35"/>
      <c r="CO1266" s="35"/>
      <c r="CP1266" s="35"/>
      <c r="CQ1266" s="35"/>
      <c r="CR1266" s="35"/>
      <c r="CS1266" s="35"/>
      <c r="CT1266" s="35"/>
      <c r="CU1266" s="35"/>
      <c r="CV1266" s="35"/>
      <c r="CW1266" s="35"/>
      <c r="CX1266" s="35"/>
      <c r="CY1266" s="35"/>
      <c r="CZ1266" s="35"/>
      <c r="DA1266" s="35"/>
      <c r="DB1266" s="35"/>
      <c r="DC1266" s="35"/>
      <c r="DD1266" s="35"/>
      <c r="DE1266" s="35"/>
      <c r="DF1266" s="35"/>
      <c r="DG1266" s="35"/>
      <c r="DH1266" s="35"/>
      <c r="DI1266" s="35"/>
      <c r="DJ1266" s="35"/>
      <c r="DK1266" s="35"/>
      <c r="DL1266" s="35"/>
      <c r="DM1266" s="35"/>
      <c r="DN1266" s="35"/>
      <c r="DO1266" s="35"/>
      <c r="DP1266" s="35"/>
      <c r="DQ1266" s="35"/>
      <c r="DR1266" s="35"/>
      <c r="DS1266" s="35"/>
      <c r="DT1266" s="35"/>
      <c r="DU1266" s="35"/>
      <c r="DV1266" s="35"/>
      <c r="DW1266" s="35"/>
      <c r="DX1266" s="35"/>
      <c r="DY1266" s="35"/>
      <c r="DZ1266" s="35"/>
      <c r="EA1266" s="35"/>
      <c r="EB1266" s="35"/>
      <c r="EC1266" s="35"/>
      <c r="ED1266" s="35"/>
      <c r="EE1266" s="35"/>
      <c r="EF1266" s="35"/>
      <c r="EG1266" s="35"/>
      <c r="EH1266" s="35"/>
      <c r="EI1266" s="35"/>
      <c r="EJ1266" s="35"/>
      <c r="EK1266" s="35"/>
      <c r="EL1266" s="35"/>
      <c r="ET1266" s="20" t="s">
        <v>1644</v>
      </c>
      <c r="EU1266" s="20" t="s">
        <v>1642</v>
      </c>
    </row>
    <row r="1267" spans="1:151" ht="12" hidden="1" customHeight="1">
      <c r="A1267" s="35"/>
      <c r="B1267" s="47"/>
      <c r="C1267" s="35"/>
      <c r="D1267" s="47"/>
      <c r="E1267" s="47"/>
      <c r="F1267" s="47"/>
      <c r="G1267" s="47"/>
      <c r="H1267" s="47"/>
      <c r="I1267" s="47"/>
      <c r="J1267" s="47"/>
      <c r="K1267" s="47"/>
      <c r="L1267" s="47"/>
      <c r="M1267" s="35"/>
      <c r="N1267" s="35"/>
      <c r="O1267" s="35"/>
      <c r="P1267" s="35"/>
      <c r="Q1267" s="35"/>
      <c r="R1267" s="35"/>
      <c r="S1267" s="35"/>
      <c r="T1267" s="35"/>
      <c r="U1267" s="35"/>
      <c r="V1267" s="35"/>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133"/>
      <c r="BJ1267" s="133"/>
      <c r="BK1267" s="35"/>
      <c r="BL1267" s="266"/>
      <c r="BM1267" s="35"/>
      <c r="BN1267" s="35"/>
      <c r="BO1267" s="35"/>
      <c r="BP1267" s="35"/>
      <c r="BQ1267" s="35"/>
      <c r="BR1267" s="35"/>
      <c r="BS1267" s="35"/>
      <c r="BT1267" s="35"/>
      <c r="BU1267" s="35"/>
      <c r="BV1267" s="35"/>
      <c r="BW1267" s="35"/>
      <c r="BX1267" s="35"/>
      <c r="BY1267" s="35"/>
      <c r="BZ1267" s="287"/>
      <c r="CA1267" s="35"/>
      <c r="CB1267" s="35"/>
      <c r="CC1267" s="35"/>
      <c r="CD1267" s="35"/>
      <c r="CE1267" s="35"/>
      <c r="CF1267" s="35"/>
      <c r="CG1267" s="35"/>
      <c r="CH1267" s="35"/>
      <c r="CI1267" s="35"/>
      <c r="CJ1267" s="35"/>
      <c r="CK1267" s="35"/>
      <c r="CL1267" s="35"/>
      <c r="CM1267" s="35"/>
      <c r="CN1267" s="35"/>
      <c r="CO1267" s="35"/>
      <c r="CP1267" s="35"/>
      <c r="CQ1267" s="35"/>
      <c r="CR1267" s="35"/>
      <c r="CS1267" s="35"/>
      <c r="CT1267" s="35"/>
      <c r="CU1267" s="35"/>
      <c r="CV1267" s="35"/>
      <c r="CW1267" s="35"/>
      <c r="CX1267" s="35"/>
      <c r="CY1267" s="35"/>
      <c r="CZ1267" s="35"/>
      <c r="DA1267" s="35"/>
      <c r="DB1267" s="35"/>
      <c r="DC1267" s="35"/>
      <c r="DD1267" s="35"/>
      <c r="DE1267" s="35"/>
      <c r="DF1267" s="35"/>
      <c r="DG1267" s="35"/>
      <c r="DH1267" s="35"/>
      <c r="DI1267" s="35"/>
      <c r="DJ1267" s="35"/>
      <c r="DK1267" s="35"/>
      <c r="DL1267" s="35"/>
      <c r="DM1267" s="35"/>
      <c r="DN1267" s="35"/>
      <c r="DO1267" s="35"/>
      <c r="DP1267" s="35"/>
      <c r="DQ1267" s="35"/>
      <c r="DR1267" s="35"/>
      <c r="DS1267" s="35"/>
      <c r="DT1267" s="35"/>
      <c r="DU1267" s="35"/>
      <c r="DV1267" s="35"/>
      <c r="DW1267" s="35"/>
      <c r="DX1267" s="35"/>
      <c r="DY1267" s="35"/>
      <c r="DZ1267" s="35"/>
      <c r="EA1267" s="35"/>
      <c r="EB1267" s="35"/>
      <c r="EC1267" s="35"/>
      <c r="ED1267" s="35"/>
      <c r="EE1267" s="35"/>
      <c r="EF1267" s="35"/>
      <c r="EG1267" s="35"/>
      <c r="EH1267" s="35"/>
      <c r="EI1267" s="35"/>
      <c r="EJ1267" s="35"/>
      <c r="EK1267" s="35"/>
      <c r="EL1267" s="35"/>
      <c r="ET1267" s="20" t="s">
        <v>1645</v>
      </c>
      <c r="EU1267" s="20" t="s">
        <v>1643</v>
      </c>
    </row>
    <row r="1268" spans="1:151" ht="12" hidden="1" customHeight="1">
      <c r="A1268" s="35"/>
      <c r="B1268" s="47"/>
      <c r="C1268" s="35"/>
      <c r="D1268" s="47"/>
      <c r="E1268" s="47"/>
      <c r="F1268" s="47"/>
      <c r="G1268" s="47"/>
      <c r="H1268" s="47"/>
      <c r="I1268" s="47"/>
      <c r="J1268" s="47"/>
      <c r="K1268" s="47"/>
      <c r="L1268" s="47"/>
      <c r="M1268" s="35"/>
      <c r="N1268" s="35"/>
      <c r="O1268" s="35"/>
      <c r="P1268" s="35"/>
      <c r="Q1268" s="35"/>
      <c r="R1268" s="35"/>
      <c r="S1268" s="35"/>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133"/>
      <c r="BJ1268" s="133"/>
      <c r="BK1268" s="35"/>
      <c r="BL1268" s="266"/>
      <c r="BM1268" s="35"/>
      <c r="BN1268" s="35"/>
      <c r="BO1268" s="35"/>
      <c r="BP1268" s="35"/>
      <c r="BQ1268" s="35"/>
      <c r="BR1268" s="35"/>
      <c r="BS1268" s="35"/>
      <c r="BT1268" s="35"/>
      <c r="BU1268" s="35"/>
      <c r="BV1268" s="35"/>
      <c r="BW1268" s="35"/>
      <c r="BX1268" s="35"/>
      <c r="BY1268" s="35"/>
      <c r="BZ1268" s="287"/>
      <c r="CA1268" s="35"/>
      <c r="CB1268" s="35"/>
      <c r="CC1268" s="35"/>
      <c r="CD1268" s="35"/>
      <c r="CE1268" s="35"/>
      <c r="CF1268" s="35"/>
      <c r="CG1268" s="35"/>
      <c r="CH1268" s="35"/>
      <c r="CI1268" s="35"/>
      <c r="CJ1268" s="35"/>
      <c r="CK1268" s="35"/>
      <c r="CL1268" s="35"/>
      <c r="CM1268" s="35"/>
      <c r="CN1268" s="35"/>
      <c r="CO1268" s="35"/>
      <c r="CP1268" s="35"/>
      <c r="CQ1268" s="35"/>
      <c r="CR1268" s="35"/>
      <c r="CS1268" s="35"/>
      <c r="CT1268" s="35"/>
      <c r="CU1268" s="35"/>
      <c r="CV1268" s="35"/>
      <c r="CW1268" s="35"/>
      <c r="CX1268" s="35"/>
      <c r="CY1268" s="35"/>
      <c r="CZ1268" s="35"/>
      <c r="DA1268" s="35"/>
      <c r="DB1268" s="35"/>
      <c r="DC1268" s="35"/>
      <c r="DD1268" s="35"/>
      <c r="DE1268" s="35"/>
      <c r="DF1268" s="35"/>
      <c r="DG1268" s="35"/>
      <c r="DH1268" s="35"/>
      <c r="DI1268" s="35"/>
      <c r="DJ1268" s="35"/>
      <c r="DK1268" s="35"/>
      <c r="DL1268" s="35"/>
      <c r="DM1268" s="35"/>
      <c r="DN1268" s="35"/>
      <c r="DO1268" s="35"/>
      <c r="DP1268" s="35"/>
      <c r="DQ1268" s="35"/>
      <c r="DR1268" s="35"/>
      <c r="DS1268" s="35"/>
      <c r="DT1268" s="35"/>
      <c r="DU1268" s="35"/>
      <c r="DV1268" s="35"/>
      <c r="DW1268" s="35"/>
      <c r="DX1268" s="35"/>
      <c r="DY1268" s="35"/>
      <c r="DZ1268" s="35"/>
      <c r="EA1268" s="35"/>
      <c r="EB1268" s="35"/>
      <c r="EC1268" s="35"/>
      <c r="ED1268" s="35"/>
      <c r="EE1268" s="35"/>
      <c r="EF1268" s="35"/>
      <c r="EG1268" s="35"/>
      <c r="EH1268" s="35"/>
      <c r="EI1268" s="35"/>
      <c r="EJ1268" s="35"/>
      <c r="EK1268" s="35"/>
      <c r="EL1268" s="35"/>
      <c r="ET1268" s="20" t="s">
        <v>1646</v>
      </c>
      <c r="EU1268" s="20" t="s">
        <v>1644</v>
      </c>
    </row>
    <row r="1269" spans="1:151" ht="12" hidden="1" customHeight="1">
      <c r="A1269" s="35"/>
      <c r="B1269" s="47"/>
      <c r="C1269" s="35"/>
      <c r="D1269" s="47"/>
      <c r="E1269" s="47"/>
      <c r="F1269" s="47"/>
      <c r="G1269" s="47"/>
      <c r="H1269" s="47"/>
      <c r="I1269" s="47"/>
      <c r="J1269" s="47"/>
      <c r="K1269" s="47"/>
      <c r="L1269" s="47"/>
      <c r="M1269" s="35"/>
      <c r="N1269" s="35"/>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133"/>
      <c r="BJ1269" s="133"/>
      <c r="BK1269" s="35"/>
      <c r="BL1269" s="266"/>
      <c r="BM1269" s="35"/>
      <c r="BN1269" s="35"/>
      <c r="BO1269" s="35"/>
      <c r="BP1269" s="35"/>
      <c r="BQ1269" s="35"/>
      <c r="BR1269" s="35"/>
      <c r="BS1269" s="35"/>
      <c r="BT1269" s="35"/>
      <c r="BU1269" s="35"/>
      <c r="BV1269" s="35"/>
      <c r="BW1269" s="35"/>
      <c r="BX1269" s="35"/>
      <c r="BY1269" s="35"/>
      <c r="BZ1269" s="287"/>
      <c r="CA1269" s="35"/>
      <c r="CB1269" s="35"/>
      <c r="CC1269" s="35"/>
      <c r="CD1269" s="35"/>
      <c r="CE1269" s="35"/>
      <c r="CF1269" s="35"/>
      <c r="CG1269" s="35"/>
      <c r="CH1269" s="35"/>
      <c r="CI1269" s="35"/>
      <c r="CJ1269" s="35"/>
      <c r="CK1269" s="35"/>
      <c r="CL1269" s="35"/>
      <c r="CM1269" s="35"/>
      <c r="CN1269" s="35"/>
      <c r="CO1269" s="35"/>
      <c r="CP1269" s="35"/>
      <c r="CQ1269" s="35"/>
      <c r="CR1269" s="35"/>
      <c r="CS1269" s="35"/>
      <c r="CT1269" s="35"/>
      <c r="CU1269" s="35"/>
      <c r="CV1269" s="35"/>
      <c r="CW1269" s="35"/>
      <c r="CX1269" s="35"/>
      <c r="CY1269" s="35"/>
      <c r="CZ1269" s="35"/>
      <c r="DA1269" s="35"/>
      <c r="DB1269" s="35"/>
      <c r="DC1269" s="35"/>
      <c r="DD1269" s="35"/>
      <c r="DE1269" s="35"/>
      <c r="DF1269" s="35"/>
      <c r="DG1269" s="35"/>
      <c r="DH1269" s="35"/>
      <c r="DI1269" s="35"/>
      <c r="DJ1269" s="35"/>
      <c r="DK1269" s="35"/>
      <c r="DL1269" s="35"/>
      <c r="DM1269" s="35"/>
      <c r="DN1269" s="35"/>
      <c r="DO1269" s="35"/>
      <c r="DP1269" s="35"/>
      <c r="DQ1269" s="35"/>
      <c r="DR1269" s="35"/>
      <c r="DS1269" s="35"/>
      <c r="DT1269" s="35"/>
      <c r="DU1269" s="35"/>
      <c r="DV1269" s="35"/>
      <c r="DW1269" s="35"/>
      <c r="DX1269" s="35"/>
      <c r="DY1269" s="35"/>
      <c r="DZ1269" s="35"/>
      <c r="EA1269" s="35"/>
      <c r="EB1269" s="35"/>
      <c r="EC1269" s="35"/>
      <c r="ED1269" s="35"/>
      <c r="EE1269" s="35"/>
      <c r="EF1269" s="35"/>
      <c r="EG1269" s="35"/>
      <c r="EH1269" s="35"/>
      <c r="EI1269" s="35"/>
      <c r="EJ1269" s="35"/>
      <c r="EK1269" s="35"/>
      <c r="EL1269" s="35"/>
      <c r="ET1269" s="20" t="s">
        <v>1647</v>
      </c>
      <c r="EU1269" s="20" t="s">
        <v>1645</v>
      </c>
    </row>
    <row r="1270" spans="1:151" ht="12" hidden="1" customHeight="1">
      <c r="A1270" s="35"/>
      <c r="B1270" s="47"/>
      <c r="C1270" s="35"/>
      <c r="D1270" s="47"/>
      <c r="E1270" s="47"/>
      <c r="F1270" s="47"/>
      <c r="G1270" s="47"/>
      <c r="H1270" s="47"/>
      <c r="I1270" s="47"/>
      <c r="J1270" s="47"/>
      <c r="K1270" s="47"/>
      <c r="L1270" s="47"/>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133"/>
      <c r="BJ1270" s="133"/>
      <c r="BK1270" s="35"/>
      <c r="BL1270" s="266"/>
      <c r="BM1270" s="35"/>
      <c r="BN1270" s="35"/>
      <c r="BO1270" s="35"/>
      <c r="BP1270" s="35"/>
      <c r="BQ1270" s="35"/>
      <c r="BR1270" s="35"/>
      <c r="BS1270" s="35"/>
      <c r="BT1270" s="35"/>
      <c r="BU1270" s="35"/>
      <c r="BV1270" s="35"/>
      <c r="BW1270" s="35"/>
      <c r="BX1270" s="35"/>
      <c r="BY1270" s="35"/>
      <c r="BZ1270" s="287"/>
      <c r="CA1270" s="35"/>
      <c r="CB1270" s="35"/>
      <c r="CC1270" s="35"/>
      <c r="CD1270" s="35"/>
      <c r="CE1270" s="35"/>
      <c r="CF1270" s="35"/>
      <c r="CG1270" s="35"/>
      <c r="CH1270" s="35"/>
      <c r="CI1270" s="35"/>
      <c r="CJ1270" s="35"/>
      <c r="CK1270" s="35"/>
      <c r="CL1270" s="35"/>
      <c r="CM1270" s="35"/>
      <c r="CN1270" s="35"/>
      <c r="CO1270" s="35"/>
      <c r="CP1270" s="35"/>
      <c r="CQ1270" s="35"/>
      <c r="CR1270" s="35"/>
      <c r="CS1270" s="35"/>
      <c r="CT1270" s="35"/>
      <c r="CU1270" s="35"/>
      <c r="CV1270" s="35"/>
      <c r="CW1270" s="35"/>
      <c r="CX1270" s="35"/>
      <c r="CY1270" s="35"/>
      <c r="CZ1270" s="35"/>
      <c r="DA1270" s="35"/>
      <c r="DB1270" s="35"/>
      <c r="DC1270" s="35"/>
      <c r="DD1270" s="35"/>
      <c r="DE1270" s="35"/>
      <c r="DF1270" s="35"/>
      <c r="DG1270" s="35"/>
      <c r="DH1270" s="35"/>
      <c r="DI1270" s="35"/>
      <c r="DJ1270" s="35"/>
      <c r="DK1270" s="35"/>
      <c r="DL1270" s="35"/>
      <c r="DM1270" s="35"/>
      <c r="DN1270" s="35"/>
      <c r="DO1270" s="35"/>
      <c r="DP1270" s="35"/>
      <c r="DQ1270" s="35"/>
      <c r="DR1270" s="35"/>
      <c r="DS1270" s="35"/>
      <c r="DT1270" s="35"/>
      <c r="DU1270" s="35"/>
      <c r="DV1270" s="35"/>
      <c r="DW1270" s="35"/>
      <c r="DX1270" s="35"/>
      <c r="DY1270" s="35"/>
      <c r="DZ1270" s="35"/>
      <c r="EA1270" s="35"/>
      <c r="EB1270" s="35"/>
      <c r="EC1270" s="35"/>
      <c r="ED1270" s="35"/>
      <c r="EE1270" s="35"/>
      <c r="EF1270" s="35"/>
      <c r="EG1270" s="35"/>
      <c r="EH1270" s="35"/>
      <c r="EI1270" s="35"/>
      <c r="EJ1270" s="35"/>
      <c r="EK1270" s="35"/>
      <c r="EL1270" s="35"/>
      <c r="ET1270" s="20" t="s">
        <v>1648</v>
      </c>
      <c r="EU1270" s="20" t="s">
        <v>1646</v>
      </c>
    </row>
    <row r="1271" spans="1:151" ht="12" hidden="1" customHeight="1">
      <c r="A1271" s="35"/>
      <c r="B1271" s="47"/>
      <c r="C1271" s="35"/>
      <c r="D1271" s="47"/>
      <c r="E1271" s="47"/>
      <c r="F1271" s="47"/>
      <c r="G1271" s="47"/>
      <c r="H1271" s="47"/>
      <c r="I1271" s="47"/>
      <c r="J1271" s="47"/>
      <c r="K1271" s="47"/>
      <c r="L1271" s="47"/>
      <c r="M1271" s="35"/>
      <c r="N1271" s="35"/>
      <c r="O1271" s="35"/>
      <c r="P1271" s="35"/>
      <c r="Q1271" s="35"/>
      <c r="R1271" s="35"/>
      <c r="S1271" s="35"/>
      <c r="T1271" s="35"/>
      <c r="U1271" s="35"/>
      <c r="V1271" s="35"/>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5"/>
      <c r="AS1271" s="35"/>
      <c r="AT1271" s="35"/>
      <c r="AU1271" s="35"/>
      <c r="AV1271" s="35"/>
      <c r="AW1271" s="35"/>
      <c r="AX1271" s="35"/>
      <c r="AY1271" s="35"/>
      <c r="AZ1271" s="35"/>
      <c r="BA1271" s="35"/>
      <c r="BB1271" s="35"/>
      <c r="BC1271" s="35"/>
      <c r="BD1271" s="35"/>
      <c r="BE1271" s="35"/>
      <c r="BF1271" s="35"/>
      <c r="BG1271" s="35"/>
      <c r="BH1271" s="35"/>
      <c r="BI1271" s="133"/>
      <c r="BJ1271" s="133"/>
      <c r="BK1271" s="35"/>
      <c r="BL1271" s="266"/>
      <c r="BM1271" s="35"/>
      <c r="BN1271" s="35"/>
      <c r="BO1271" s="35"/>
      <c r="BP1271" s="35"/>
      <c r="BQ1271" s="35"/>
      <c r="BR1271" s="35"/>
      <c r="BS1271" s="35"/>
      <c r="BT1271" s="35"/>
      <c r="BU1271" s="35"/>
      <c r="BV1271" s="35"/>
      <c r="BW1271" s="35"/>
      <c r="BX1271" s="35"/>
      <c r="BY1271" s="35"/>
      <c r="BZ1271" s="287"/>
      <c r="CA1271" s="35"/>
      <c r="CB1271" s="35"/>
      <c r="CC1271" s="35"/>
      <c r="CD1271" s="35"/>
      <c r="CE1271" s="35"/>
      <c r="CF1271" s="35"/>
      <c r="CG1271" s="35"/>
      <c r="CH1271" s="35"/>
      <c r="CI1271" s="35"/>
      <c r="CJ1271" s="35"/>
      <c r="CK1271" s="35"/>
      <c r="CL1271" s="35"/>
      <c r="CM1271" s="35"/>
      <c r="CN1271" s="35"/>
      <c r="CO1271" s="35"/>
      <c r="CP1271" s="35"/>
      <c r="CQ1271" s="35"/>
      <c r="CR1271" s="35"/>
      <c r="CS1271" s="35"/>
      <c r="CT1271" s="35"/>
      <c r="CU1271" s="35"/>
      <c r="CV1271" s="35"/>
      <c r="CW1271" s="35"/>
      <c r="CX1271" s="35"/>
      <c r="CY1271" s="35"/>
      <c r="CZ1271" s="35"/>
      <c r="DA1271" s="35"/>
      <c r="DB1271" s="35"/>
      <c r="DC1271" s="35"/>
      <c r="DD1271" s="35"/>
      <c r="DE1271" s="35"/>
      <c r="DF1271" s="35"/>
      <c r="DG1271" s="35"/>
      <c r="DH1271" s="35"/>
      <c r="DI1271" s="35"/>
      <c r="DJ1271" s="35"/>
      <c r="DK1271" s="35"/>
      <c r="DL1271" s="35"/>
      <c r="DM1271" s="35"/>
      <c r="DN1271" s="35"/>
      <c r="DO1271" s="35"/>
      <c r="DP1271" s="35"/>
      <c r="DQ1271" s="35"/>
      <c r="DR1271" s="35"/>
      <c r="DS1271" s="35"/>
      <c r="DT1271" s="35"/>
      <c r="DU1271" s="35"/>
      <c r="DV1271" s="35"/>
      <c r="DW1271" s="35"/>
      <c r="DX1271" s="35"/>
      <c r="DY1271" s="35"/>
      <c r="DZ1271" s="35"/>
      <c r="EA1271" s="35"/>
      <c r="EB1271" s="35"/>
      <c r="EC1271" s="35"/>
      <c r="ED1271" s="35"/>
      <c r="EE1271" s="35"/>
      <c r="EF1271" s="35"/>
      <c r="EG1271" s="35"/>
      <c r="EH1271" s="35"/>
      <c r="EI1271" s="35"/>
      <c r="EJ1271" s="35"/>
      <c r="EK1271" s="35"/>
      <c r="EL1271" s="35"/>
      <c r="ET1271" s="20" t="s">
        <v>1649</v>
      </c>
      <c r="EU1271" s="20" t="s">
        <v>1647</v>
      </c>
    </row>
    <row r="1272" spans="1:151" ht="12" hidden="1" customHeight="1">
      <c r="A1272" s="35"/>
      <c r="B1272" s="47"/>
      <c r="C1272" s="35"/>
      <c r="D1272" s="47"/>
      <c r="E1272" s="47"/>
      <c r="F1272" s="47"/>
      <c r="G1272" s="47"/>
      <c r="H1272" s="47"/>
      <c r="I1272" s="47"/>
      <c r="J1272" s="47"/>
      <c r="K1272" s="47"/>
      <c r="L1272" s="47"/>
      <c r="M1272" s="35"/>
      <c r="N1272" s="35"/>
      <c r="O1272" s="35"/>
      <c r="P1272" s="35"/>
      <c r="Q1272" s="35"/>
      <c r="R1272" s="35"/>
      <c r="S1272" s="35"/>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c r="BE1272" s="35"/>
      <c r="BF1272" s="35"/>
      <c r="BG1272" s="35"/>
      <c r="BH1272" s="35"/>
      <c r="BI1272" s="133"/>
      <c r="BJ1272" s="133"/>
      <c r="BK1272" s="35"/>
      <c r="BL1272" s="266"/>
      <c r="BM1272" s="35"/>
      <c r="BN1272" s="35"/>
      <c r="BO1272" s="35"/>
      <c r="BP1272" s="35"/>
      <c r="BQ1272" s="35"/>
      <c r="BR1272" s="35"/>
      <c r="BS1272" s="35"/>
      <c r="BT1272" s="35"/>
      <c r="BU1272" s="35"/>
      <c r="BV1272" s="35"/>
      <c r="BW1272" s="35"/>
      <c r="BX1272" s="35"/>
      <c r="BY1272" s="35"/>
      <c r="BZ1272" s="287"/>
      <c r="CA1272" s="35"/>
      <c r="CB1272" s="35"/>
      <c r="CC1272" s="35"/>
      <c r="CD1272" s="35"/>
      <c r="CE1272" s="35"/>
      <c r="CF1272" s="35"/>
      <c r="CG1272" s="35"/>
      <c r="CH1272" s="35"/>
      <c r="CI1272" s="35"/>
      <c r="CJ1272" s="35"/>
      <c r="CK1272" s="35"/>
      <c r="CL1272" s="35"/>
      <c r="CM1272" s="35"/>
      <c r="CN1272" s="35"/>
      <c r="CO1272" s="35"/>
      <c r="CP1272" s="35"/>
      <c r="CQ1272" s="35"/>
      <c r="CR1272" s="35"/>
      <c r="CS1272" s="35"/>
      <c r="CT1272" s="35"/>
      <c r="CU1272" s="35"/>
      <c r="CV1272" s="35"/>
      <c r="CW1272" s="35"/>
      <c r="CX1272" s="35"/>
      <c r="CY1272" s="35"/>
      <c r="CZ1272" s="35"/>
      <c r="DA1272" s="35"/>
      <c r="DB1272" s="35"/>
      <c r="DC1272" s="35"/>
      <c r="DD1272" s="35"/>
      <c r="DE1272" s="35"/>
      <c r="DF1272" s="35"/>
      <c r="DG1272" s="35"/>
      <c r="DH1272" s="35"/>
      <c r="DI1272" s="35"/>
      <c r="DJ1272" s="35"/>
      <c r="DK1272" s="35"/>
      <c r="DL1272" s="35"/>
      <c r="DM1272" s="35"/>
      <c r="DN1272" s="35"/>
      <c r="DO1272" s="35"/>
      <c r="DP1272" s="35"/>
      <c r="DQ1272" s="35"/>
      <c r="DR1272" s="35"/>
      <c r="DS1272" s="35"/>
      <c r="DT1272" s="35"/>
      <c r="DU1272" s="35"/>
      <c r="DV1272" s="35"/>
      <c r="DW1272" s="35"/>
      <c r="DX1272" s="35"/>
      <c r="DY1272" s="35"/>
      <c r="DZ1272" s="35"/>
      <c r="EA1272" s="35"/>
      <c r="EB1272" s="35"/>
      <c r="EC1272" s="35"/>
      <c r="ED1272" s="35"/>
      <c r="EE1272" s="35"/>
      <c r="EF1272" s="35"/>
      <c r="EG1272" s="35"/>
      <c r="EH1272" s="35"/>
      <c r="EI1272" s="35"/>
      <c r="EJ1272" s="35"/>
      <c r="EK1272" s="35"/>
      <c r="EL1272" s="35"/>
      <c r="ET1272" s="20" t="s">
        <v>586</v>
      </c>
      <c r="EU1272" s="20" t="s">
        <v>1648</v>
      </c>
    </row>
    <row r="1273" spans="1:151" ht="12" hidden="1" customHeight="1">
      <c r="A1273" s="35"/>
      <c r="B1273" s="47"/>
      <c r="C1273" s="35"/>
      <c r="D1273" s="47"/>
      <c r="E1273" s="47"/>
      <c r="F1273" s="47"/>
      <c r="G1273" s="47"/>
      <c r="H1273" s="47"/>
      <c r="I1273" s="47"/>
      <c r="J1273" s="47"/>
      <c r="K1273" s="47"/>
      <c r="L1273" s="47"/>
      <c r="M1273" s="35"/>
      <c r="N1273" s="35"/>
      <c r="O1273" s="35"/>
      <c r="P1273" s="35"/>
      <c r="Q1273" s="35"/>
      <c r="R1273" s="35"/>
      <c r="S1273" s="35"/>
      <c r="T1273" s="35"/>
      <c r="U1273" s="35"/>
      <c r="V1273" s="35"/>
      <c r="W1273" s="35"/>
      <c r="X1273" s="35"/>
      <c r="Y1273" s="35"/>
      <c r="Z1273" s="35"/>
      <c r="AA1273" s="35"/>
      <c r="AB1273" s="35"/>
      <c r="AC1273" s="35"/>
      <c r="AD1273" s="35"/>
      <c r="AE1273" s="35"/>
      <c r="AF1273" s="35"/>
      <c r="AG1273" s="35"/>
      <c r="AH1273" s="35"/>
      <c r="AI1273" s="35"/>
      <c r="AJ1273" s="35"/>
      <c r="AK1273" s="35"/>
      <c r="AL1273" s="35"/>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133"/>
      <c r="BJ1273" s="133"/>
      <c r="BK1273" s="35"/>
      <c r="BL1273" s="266"/>
      <c r="BM1273" s="35"/>
      <c r="BN1273" s="35"/>
      <c r="BO1273" s="35"/>
      <c r="BP1273" s="35"/>
      <c r="BQ1273" s="35"/>
      <c r="BR1273" s="35"/>
      <c r="BS1273" s="35"/>
      <c r="BT1273" s="35"/>
      <c r="BU1273" s="35"/>
      <c r="BV1273" s="35"/>
      <c r="BW1273" s="35"/>
      <c r="BX1273" s="35"/>
      <c r="BY1273" s="35"/>
      <c r="BZ1273" s="287"/>
      <c r="CA1273" s="35"/>
      <c r="CB1273" s="35"/>
      <c r="CC1273" s="35"/>
      <c r="CD1273" s="35"/>
      <c r="CE1273" s="35"/>
      <c r="CF1273" s="35"/>
      <c r="CG1273" s="35"/>
      <c r="CH1273" s="35"/>
      <c r="CI1273" s="35"/>
      <c r="CJ1273" s="35"/>
      <c r="CK1273" s="35"/>
      <c r="CL1273" s="35"/>
      <c r="CM1273" s="35"/>
      <c r="CN1273" s="35"/>
      <c r="CO1273" s="35"/>
      <c r="CP1273" s="35"/>
      <c r="CQ1273" s="35"/>
      <c r="CR1273" s="35"/>
      <c r="CS1273" s="35"/>
      <c r="CT1273" s="35"/>
      <c r="CU1273" s="35"/>
      <c r="CV1273" s="35"/>
      <c r="CW1273" s="35"/>
      <c r="CX1273" s="35"/>
      <c r="CY1273" s="35"/>
      <c r="CZ1273" s="35"/>
      <c r="DA1273" s="35"/>
      <c r="DB1273" s="35"/>
      <c r="DC1273" s="35"/>
      <c r="DD1273" s="35"/>
      <c r="DE1273" s="35"/>
      <c r="DF1273" s="35"/>
      <c r="DG1273" s="35"/>
      <c r="DH1273" s="35"/>
      <c r="DI1273" s="35"/>
      <c r="DJ1273" s="35"/>
      <c r="DK1273" s="35"/>
      <c r="DL1273" s="35"/>
      <c r="DM1273" s="35"/>
      <c r="DN1273" s="35"/>
      <c r="DO1273" s="35"/>
      <c r="DP1273" s="35"/>
      <c r="DQ1273" s="35"/>
      <c r="DR1273" s="35"/>
      <c r="DS1273" s="35"/>
      <c r="DT1273" s="35"/>
      <c r="DU1273" s="35"/>
      <c r="DV1273" s="35"/>
      <c r="DW1273" s="35"/>
      <c r="DX1273" s="35"/>
      <c r="DY1273" s="35"/>
      <c r="DZ1273" s="35"/>
      <c r="EA1273" s="35"/>
      <c r="EB1273" s="35"/>
      <c r="EC1273" s="35"/>
      <c r="ED1273" s="35"/>
      <c r="EE1273" s="35"/>
      <c r="EF1273" s="35"/>
      <c r="EG1273" s="35"/>
      <c r="EH1273" s="35"/>
      <c r="EI1273" s="35"/>
      <c r="EJ1273" s="35"/>
      <c r="EK1273" s="35"/>
      <c r="EL1273" s="35"/>
      <c r="ET1273" s="20" t="s">
        <v>1650</v>
      </c>
      <c r="EU1273" s="20" t="s">
        <v>1649</v>
      </c>
    </row>
    <row r="1274" spans="1:151" ht="12" hidden="1" customHeight="1">
      <c r="A1274" s="35"/>
      <c r="B1274" s="47"/>
      <c r="C1274" s="35"/>
      <c r="D1274" s="47"/>
      <c r="E1274" s="47"/>
      <c r="F1274" s="47"/>
      <c r="G1274" s="47"/>
      <c r="H1274" s="47"/>
      <c r="I1274" s="47"/>
      <c r="J1274" s="47"/>
      <c r="K1274" s="47"/>
      <c r="L1274" s="47"/>
      <c r="M1274" s="35"/>
      <c r="N1274" s="35"/>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5"/>
      <c r="AM1274" s="35"/>
      <c r="AN1274" s="35"/>
      <c r="AO1274" s="35"/>
      <c r="AP1274" s="35"/>
      <c r="AQ1274" s="35"/>
      <c r="AR1274" s="35"/>
      <c r="AS1274" s="35"/>
      <c r="AT1274" s="35"/>
      <c r="AU1274" s="35"/>
      <c r="AV1274" s="35"/>
      <c r="AW1274" s="35"/>
      <c r="AX1274" s="35"/>
      <c r="AY1274" s="35"/>
      <c r="AZ1274" s="35"/>
      <c r="BA1274" s="35"/>
      <c r="BB1274" s="35"/>
      <c r="BC1274" s="35"/>
      <c r="BD1274" s="35"/>
      <c r="BE1274" s="35"/>
      <c r="BF1274" s="35"/>
      <c r="BG1274" s="35"/>
      <c r="BH1274" s="35"/>
      <c r="BI1274" s="133"/>
      <c r="BJ1274" s="133"/>
      <c r="BK1274" s="35"/>
      <c r="BL1274" s="266"/>
      <c r="BM1274" s="35"/>
      <c r="BN1274" s="35"/>
      <c r="BO1274" s="35"/>
      <c r="BP1274" s="35"/>
      <c r="BQ1274" s="35"/>
      <c r="BR1274" s="35"/>
      <c r="BS1274" s="35"/>
      <c r="BT1274" s="35"/>
      <c r="BU1274" s="35"/>
      <c r="BV1274" s="35"/>
      <c r="BW1274" s="35"/>
      <c r="BX1274" s="35"/>
      <c r="BY1274" s="35"/>
      <c r="BZ1274" s="287"/>
      <c r="CA1274" s="35"/>
      <c r="CB1274" s="35"/>
      <c r="CC1274" s="35"/>
      <c r="CD1274" s="35"/>
      <c r="CE1274" s="35"/>
      <c r="CF1274" s="35"/>
      <c r="CG1274" s="35"/>
      <c r="CH1274" s="35"/>
      <c r="CI1274" s="35"/>
      <c r="CJ1274" s="35"/>
      <c r="CK1274" s="35"/>
      <c r="CL1274" s="35"/>
      <c r="CM1274" s="35"/>
      <c r="CN1274" s="35"/>
      <c r="CO1274" s="35"/>
      <c r="CP1274" s="35"/>
      <c r="CQ1274" s="35"/>
      <c r="CR1274" s="35"/>
      <c r="CS1274" s="35"/>
      <c r="CT1274" s="35"/>
      <c r="CU1274" s="35"/>
      <c r="CV1274" s="35"/>
      <c r="CW1274" s="35"/>
      <c r="CX1274" s="35"/>
      <c r="CY1274" s="35"/>
      <c r="CZ1274" s="35"/>
      <c r="DA1274" s="35"/>
      <c r="DB1274" s="35"/>
      <c r="DC1274" s="35"/>
      <c r="DD1274" s="35"/>
      <c r="DE1274" s="35"/>
      <c r="DF1274" s="35"/>
      <c r="DG1274" s="35"/>
      <c r="DH1274" s="35"/>
      <c r="DI1274" s="35"/>
      <c r="DJ1274" s="35"/>
      <c r="DK1274" s="35"/>
      <c r="DL1274" s="35"/>
      <c r="DM1274" s="35"/>
      <c r="DN1274" s="35"/>
      <c r="DO1274" s="35"/>
      <c r="DP1274" s="35"/>
      <c r="DQ1274" s="35"/>
      <c r="DR1274" s="35"/>
      <c r="DS1274" s="35"/>
      <c r="DT1274" s="35"/>
      <c r="DU1274" s="35"/>
      <c r="DV1274" s="35"/>
      <c r="DW1274" s="35"/>
      <c r="DX1274" s="35"/>
      <c r="DY1274" s="35"/>
      <c r="DZ1274" s="35"/>
      <c r="EA1274" s="35"/>
      <c r="EB1274" s="35"/>
      <c r="EC1274" s="35"/>
      <c r="ED1274" s="35"/>
      <c r="EE1274" s="35"/>
      <c r="EF1274" s="35"/>
      <c r="EG1274" s="35"/>
      <c r="EH1274" s="35"/>
      <c r="EI1274" s="35"/>
      <c r="EJ1274" s="35"/>
      <c r="EK1274" s="35"/>
      <c r="EL1274" s="35"/>
      <c r="ET1274" s="20" t="s">
        <v>1651</v>
      </c>
      <c r="EU1274" s="20" t="s">
        <v>586</v>
      </c>
    </row>
    <row r="1275" spans="1:151" ht="12" hidden="1" customHeight="1">
      <c r="A1275" s="35"/>
      <c r="B1275" s="47"/>
      <c r="C1275" s="35"/>
      <c r="D1275" s="47"/>
      <c r="E1275" s="47"/>
      <c r="F1275" s="47"/>
      <c r="G1275" s="47"/>
      <c r="H1275" s="47"/>
      <c r="I1275" s="47"/>
      <c r="J1275" s="47"/>
      <c r="K1275" s="47"/>
      <c r="L1275" s="47"/>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133"/>
      <c r="BJ1275" s="133"/>
      <c r="BK1275" s="35"/>
      <c r="BL1275" s="266"/>
      <c r="BM1275" s="35"/>
      <c r="BN1275" s="35"/>
      <c r="BO1275" s="35"/>
      <c r="BP1275" s="35"/>
      <c r="BQ1275" s="35"/>
      <c r="BR1275" s="35"/>
      <c r="BS1275" s="35"/>
      <c r="BT1275" s="35"/>
      <c r="BU1275" s="35"/>
      <c r="BV1275" s="35"/>
      <c r="BW1275" s="35"/>
      <c r="BX1275" s="35"/>
      <c r="BY1275" s="35"/>
      <c r="BZ1275" s="287"/>
      <c r="CA1275" s="35"/>
      <c r="CB1275" s="35"/>
      <c r="CC1275" s="35"/>
      <c r="CD1275" s="35"/>
      <c r="CE1275" s="35"/>
      <c r="CF1275" s="35"/>
      <c r="CG1275" s="35"/>
      <c r="CH1275" s="35"/>
      <c r="CI1275" s="35"/>
      <c r="CJ1275" s="35"/>
      <c r="CK1275" s="35"/>
      <c r="CL1275" s="35"/>
      <c r="CM1275" s="35"/>
      <c r="CN1275" s="35"/>
      <c r="CO1275" s="35"/>
      <c r="CP1275" s="35"/>
      <c r="CQ1275" s="35"/>
      <c r="CR1275" s="35"/>
      <c r="CS1275" s="35"/>
      <c r="CT1275" s="35"/>
      <c r="CU1275" s="35"/>
      <c r="CV1275" s="35"/>
      <c r="CW1275" s="35"/>
      <c r="CX1275" s="35"/>
      <c r="CY1275" s="35"/>
      <c r="CZ1275" s="35"/>
      <c r="DA1275" s="35"/>
      <c r="DB1275" s="35"/>
      <c r="DC1275" s="35"/>
      <c r="DD1275" s="35"/>
      <c r="DE1275" s="35"/>
      <c r="DF1275" s="35"/>
      <c r="DG1275" s="35"/>
      <c r="DH1275" s="35"/>
      <c r="DI1275" s="35"/>
      <c r="DJ1275" s="35"/>
      <c r="DK1275" s="35"/>
      <c r="DL1275" s="35"/>
      <c r="DM1275" s="35"/>
      <c r="DN1275" s="35"/>
      <c r="DO1275" s="35"/>
      <c r="DP1275" s="35"/>
      <c r="DQ1275" s="35"/>
      <c r="DR1275" s="35"/>
      <c r="DS1275" s="35"/>
      <c r="DT1275" s="35"/>
      <c r="DU1275" s="35"/>
      <c r="DV1275" s="35"/>
      <c r="DW1275" s="35"/>
      <c r="DX1275" s="35"/>
      <c r="DY1275" s="35"/>
      <c r="DZ1275" s="35"/>
      <c r="EA1275" s="35"/>
      <c r="EB1275" s="35"/>
      <c r="EC1275" s="35"/>
      <c r="ED1275" s="35"/>
      <c r="EE1275" s="35"/>
      <c r="EF1275" s="35"/>
      <c r="EG1275" s="35"/>
      <c r="EH1275" s="35"/>
      <c r="EI1275" s="35"/>
      <c r="EJ1275" s="35"/>
      <c r="EK1275" s="35"/>
      <c r="EL1275" s="35"/>
      <c r="ET1275" s="20" t="s">
        <v>1652</v>
      </c>
      <c r="EU1275" s="20" t="s">
        <v>1650</v>
      </c>
    </row>
    <row r="1276" spans="1:151" ht="12" hidden="1" customHeight="1">
      <c r="A1276" s="35"/>
      <c r="B1276" s="47"/>
      <c r="C1276" s="35"/>
      <c r="D1276" s="47"/>
      <c r="E1276" s="47"/>
      <c r="F1276" s="47"/>
      <c r="G1276" s="47"/>
      <c r="H1276" s="47"/>
      <c r="I1276" s="47"/>
      <c r="J1276" s="47"/>
      <c r="K1276" s="47"/>
      <c r="L1276" s="47"/>
      <c r="M1276" s="35"/>
      <c r="N1276" s="35"/>
      <c r="O1276" s="35"/>
      <c r="P1276" s="35"/>
      <c r="Q1276" s="35"/>
      <c r="R1276" s="35"/>
      <c r="S1276" s="35"/>
      <c r="T1276" s="35"/>
      <c r="U1276" s="35"/>
      <c r="V1276" s="35"/>
      <c r="W1276" s="35"/>
      <c r="X1276" s="35"/>
      <c r="Y1276" s="35"/>
      <c r="Z1276" s="35"/>
      <c r="AA1276" s="35"/>
      <c r="AB1276" s="35"/>
      <c r="AC1276" s="35"/>
      <c r="AD1276" s="35"/>
      <c r="AE1276" s="35"/>
      <c r="AF1276" s="35"/>
      <c r="AG1276" s="35"/>
      <c r="AH1276" s="35"/>
      <c r="AI1276" s="35"/>
      <c r="AJ1276" s="35"/>
      <c r="AK1276" s="35"/>
      <c r="AL1276" s="35"/>
      <c r="AM1276" s="35"/>
      <c r="AN1276" s="35"/>
      <c r="AO1276" s="35"/>
      <c r="AP1276" s="35"/>
      <c r="AQ1276" s="35"/>
      <c r="AR1276" s="35"/>
      <c r="AS1276" s="35"/>
      <c r="AT1276" s="35"/>
      <c r="AU1276" s="35"/>
      <c r="AV1276" s="35"/>
      <c r="AW1276" s="35"/>
      <c r="AX1276" s="35"/>
      <c r="AY1276" s="35"/>
      <c r="AZ1276" s="35"/>
      <c r="BA1276" s="35"/>
      <c r="BB1276" s="35"/>
      <c r="BC1276" s="35"/>
      <c r="BD1276" s="35"/>
      <c r="BE1276" s="35"/>
      <c r="BF1276" s="35"/>
      <c r="BG1276" s="35"/>
      <c r="BH1276" s="35"/>
      <c r="BI1276" s="133"/>
      <c r="BJ1276" s="133"/>
      <c r="BK1276" s="35"/>
      <c r="BL1276" s="266"/>
      <c r="BM1276" s="35"/>
      <c r="BN1276" s="35"/>
      <c r="BO1276" s="35"/>
      <c r="BP1276" s="35"/>
      <c r="BQ1276" s="35"/>
      <c r="BR1276" s="35"/>
      <c r="BS1276" s="35"/>
      <c r="BT1276" s="35"/>
      <c r="BU1276" s="35"/>
      <c r="BV1276" s="35"/>
      <c r="BW1276" s="35"/>
      <c r="BX1276" s="35"/>
      <c r="BY1276" s="35"/>
      <c r="BZ1276" s="287"/>
      <c r="CA1276" s="35"/>
      <c r="CB1276" s="35"/>
      <c r="CC1276" s="35"/>
      <c r="CD1276" s="35"/>
      <c r="CE1276" s="35"/>
      <c r="CF1276" s="35"/>
      <c r="CG1276" s="35"/>
      <c r="CH1276" s="35"/>
      <c r="CI1276" s="35"/>
      <c r="CJ1276" s="35"/>
      <c r="CK1276" s="35"/>
      <c r="CL1276" s="35"/>
      <c r="CM1276" s="35"/>
      <c r="CN1276" s="35"/>
      <c r="CO1276" s="35"/>
      <c r="CP1276" s="35"/>
      <c r="CQ1276" s="35"/>
      <c r="CR1276" s="35"/>
      <c r="CS1276" s="35"/>
      <c r="CT1276" s="35"/>
      <c r="CU1276" s="35"/>
      <c r="CV1276" s="35"/>
      <c r="CW1276" s="35"/>
      <c r="CX1276" s="35"/>
      <c r="CY1276" s="35"/>
      <c r="CZ1276" s="35"/>
      <c r="DA1276" s="35"/>
      <c r="DB1276" s="35"/>
      <c r="DC1276" s="35"/>
      <c r="DD1276" s="35"/>
      <c r="DE1276" s="35"/>
      <c r="DF1276" s="35"/>
      <c r="DG1276" s="35"/>
      <c r="DH1276" s="35"/>
      <c r="DI1276" s="35"/>
      <c r="DJ1276" s="35"/>
      <c r="DK1276" s="35"/>
      <c r="DL1276" s="35"/>
      <c r="DM1276" s="35"/>
      <c r="DN1276" s="35"/>
      <c r="DO1276" s="35"/>
      <c r="DP1276" s="35"/>
      <c r="DQ1276" s="35"/>
      <c r="DR1276" s="35"/>
      <c r="DS1276" s="35"/>
      <c r="DT1276" s="35"/>
      <c r="DU1276" s="35"/>
      <c r="DV1276" s="35"/>
      <c r="DW1276" s="35"/>
      <c r="DX1276" s="35"/>
      <c r="DY1276" s="35"/>
      <c r="DZ1276" s="35"/>
      <c r="EA1276" s="35"/>
      <c r="EB1276" s="35"/>
      <c r="EC1276" s="35"/>
      <c r="ED1276" s="35"/>
      <c r="EE1276" s="35"/>
      <c r="EF1276" s="35"/>
      <c r="EG1276" s="35"/>
      <c r="EH1276" s="35"/>
      <c r="EI1276" s="35"/>
      <c r="EJ1276" s="35"/>
      <c r="EK1276" s="35"/>
      <c r="EL1276" s="35"/>
      <c r="ET1276" s="20" t="s">
        <v>1653</v>
      </c>
      <c r="EU1276" s="20" t="s">
        <v>1651</v>
      </c>
    </row>
    <row r="1277" spans="1:151" ht="12" hidden="1" customHeight="1">
      <c r="A1277" s="35"/>
      <c r="B1277" s="47"/>
      <c r="C1277" s="35"/>
      <c r="D1277" s="47"/>
      <c r="E1277" s="47"/>
      <c r="F1277" s="47"/>
      <c r="G1277" s="47"/>
      <c r="H1277" s="47"/>
      <c r="I1277" s="47"/>
      <c r="J1277" s="47"/>
      <c r="K1277" s="47"/>
      <c r="L1277" s="47"/>
      <c r="M1277" s="35"/>
      <c r="N1277" s="35"/>
      <c r="O1277" s="35"/>
      <c r="P1277" s="35"/>
      <c r="Q1277" s="35"/>
      <c r="R1277" s="35"/>
      <c r="S1277" s="35"/>
      <c r="T1277" s="35"/>
      <c r="U1277" s="35"/>
      <c r="V1277" s="35"/>
      <c r="W1277" s="35"/>
      <c r="X1277" s="35"/>
      <c r="Y1277" s="35"/>
      <c r="Z1277" s="35"/>
      <c r="AA1277" s="35"/>
      <c r="AB1277" s="35"/>
      <c r="AC1277" s="35"/>
      <c r="AD1277" s="35"/>
      <c r="AE1277" s="35"/>
      <c r="AF1277" s="35"/>
      <c r="AG1277" s="35"/>
      <c r="AH1277" s="35"/>
      <c r="AI1277" s="35"/>
      <c r="AJ1277" s="35"/>
      <c r="AK1277" s="35"/>
      <c r="AL1277" s="35"/>
      <c r="AM1277" s="35"/>
      <c r="AN1277" s="35"/>
      <c r="AO1277" s="35"/>
      <c r="AP1277" s="35"/>
      <c r="AQ1277" s="35"/>
      <c r="AR1277" s="35"/>
      <c r="AS1277" s="35"/>
      <c r="AT1277" s="35"/>
      <c r="AU1277" s="35"/>
      <c r="AV1277" s="35"/>
      <c r="AW1277" s="35"/>
      <c r="AX1277" s="35"/>
      <c r="AY1277" s="35"/>
      <c r="AZ1277" s="35"/>
      <c r="BA1277" s="35"/>
      <c r="BB1277" s="35"/>
      <c r="BC1277" s="35"/>
      <c r="BD1277" s="35"/>
      <c r="BE1277" s="35"/>
      <c r="BF1277" s="35"/>
      <c r="BG1277" s="35"/>
      <c r="BH1277" s="35"/>
      <c r="BI1277" s="133"/>
      <c r="BJ1277" s="133"/>
      <c r="BK1277" s="35"/>
      <c r="BL1277" s="266"/>
      <c r="BM1277" s="35"/>
      <c r="BN1277" s="35"/>
      <c r="BO1277" s="35"/>
      <c r="BP1277" s="35"/>
      <c r="BQ1277" s="35"/>
      <c r="BR1277" s="35"/>
      <c r="BS1277" s="35"/>
      <c r="BT1277" s="35"/>
      <c r="BU1277" s="35"/>
      <c r="BV1277" s="35"/>
      <c r="BW1277" s="35"/>
      <c r="BX1277" s="35"/>
      <c r="BY1277" s="35"/>
      <c r="BZ1277" s="287"/>
      <c r="CA1277" s="35"/>
      <c r="CB1277" s="35"/>
      <c r="CC1277" s="35"/>
      <c r="CD1277" s="35"/>
      <c r="CE1277" s="35"/>
      <c r="CF1277" s="35"/>
      <c r="CG1277" s="35"/>
      <c r="CH1277" s="35"/>
      <c r="CI1277" s="35"/>
      <c r="CJ1277" s="35"/>
      <c r="CK1277" s="35"/>
      <c r="CL1277" s="35"/>
      <c r="CM1277" s="35"/>
      <c r="CN1277" s="35"/>
      <c r="CO1277" s="35"/>
      <c r="CP1277" s="35"/>
      <c r="CQ1277" s="35"/>
      <c r="CR1277" s="35"/>
      <c r="CS1277" s="35"/>
      <c r="CT1277" s="35"/>
      <c r="CU1277" s="35"/>
      <c r="CV1277" s="35"/>
      <c r="CW1277" s="35"/>
      <c r="CX1277" s="35"/>
      <c r="CY1277" s="35"/>
      <c r="CZ1277" s="35"/>
      <c r="DA1277" s="35"/>
      <c r="DB1277" s="35"/>
      <c r="DC1277" s="35"/>
      <c r="DD1277" s="35"/>
      <c r="DE1277" s="35"/>
      <c r="DF1277" s="35"/>
      <c r="DG1277" s="35"/>
      <c r="DH1277" s="35"/>
      <c r="DI1277" s="35"/>
      <c r="DJ1277" s="35"/>
      <c r="DK1277" s="35"/>
      <c r="DL1277" s="35"/>
      <c r="DM1277" s="35"/>
      <c r="DN1277" s="35"/>
      <c r="DO1277" s="35"/>
      <c r="DP1277" s="35"/>
      <c r="DQ1277" s="35"/>
      <c r="DR1277" s="35"/>
      <c r="DS1277" s="35"/>
      <c r="DT1277" s="35"/>
      <c r="DU1277" s="35"/>
      <c r="DV1277" s="35"/>
      <c r="DW1277" s="35"/>
      <c r="DX1277" s="35"/>
      <c r="DY1277" s="35"/>
      <c r="DZ1277" s="35"/>
      <c r="EA1277" s="35"/>
      <c r="EB1277" s="35"/>
      <c r="EC1277" s="35"/>
      <c r="ED1277" s="35"/>
      <c r="EE1277" s="35"/>
      <c r="EF1277" s="35"/>
      <c r="EG1277" s="35"/>
      <c r="EH1277" s="35"/>
      <c r="EI1277" s="35"/>
      <c r="EJ1277" s="35"/>
      <c r="EK1277" s="35"/>
      <c r="EL1277" s="35"/>
      <c r="ET1277" s="20" t="s">
        <v>1654</v>
      </c>
      <c r="EU1277" s="20" t="s">
        <v>1652</v>
      </c>
    </row>
    <row r="1278" spans="1:151" ht="12" hidden="1" customHeight="1">
      <c r="A1278" s="35"/>
      <c r="B1278" s="47"/>
      <c r="C1278" s="35"/>
      <c r="D1278" s="47"/>
      <c r="E1278" s="47"/>
      <c r="F1278" s="47"/>
      <c r="G1278" s="47"/>
      <c r="H1278" s="47"/>
      <c r="I1278" s="47"/>
      <c r="J1278" s="47"/>
      <c r="K1278" s="47"/>
      <c r="L1278" s="47"/>
      <c r="M1278" s="35"/>
      <c r="N1278" s="35"/>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5"/>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133"/>
      <c r="BJ1278" s="133"/>
      <c r="BK1278" s="35"/>
      <c r="BL1278" s="266"/>
      <c r="BM1278" s="35"/>
      <c r="BN1278" s="35"/>
      <c r="BO1278" s="35"/>
      <c r="BP1278" s="35"/>
      <c r="BQ1278" s="35"/>
      <c r="BR1278" s="35"/>
      <c r="BS1278" s="35"/>
      <c r="BT1278" s="35"/>
      <c r="BU1278" s="35"/>
      <c r="BV1278" s="35"/>
      <c r="BW1278" s="35"/>
      <c r="BX1278" s="35"/>
      <c r="BY1278" s="35"/>
      <c r="BZ1278" s="287"/>
      <c r="CA1278" s="35"/>
      <c r="CB1278" s="35"/>
      <c r="CC1278" s="35"/>
      <c r="CD1278" s="35"/>
      <c r="CE1278" s="35"/>
      <c r="CF1278" s="35"/>
      <c r="CG1278" s="35"/>
      <c r="CH1278" s="35"/>
      <c r="CI1278" s="35"/>
      <c r="CJ1278" s="35"/>
      <c r="CK1278" s="35"/>
      <c r="CL1278" s="35"/>
      <c r="CM1278" s="35"/>
      <c r="CN1278" s="35"/>
      <c r="CO1278" s="35"/>
      <c r="CP1278" s="35"/>
      <c r="CQ1278" s="35"/>
      <c r="CR1278" s="35"/>
      <c r="CS1278" s="35"/>
      <c r="CT1278" s="35"/>
      <c r="CU1278" s="35"/>
      <c r="CV1278" s="35"/>
      <c r="CW1278" s="35"/>
      <c r="CX1278" s="35"/>
      <c r="CY1278" s="35"/>
      <c r="CZ1278" s="35"/>
      <c r="DA1278" s="35"/>
      <c r="DB1278" s="35"/>
      <c r="DC1278" s="35"/>
      <c r="DD1278" s="35"/>
      <c r="DE1278" s="35"/>
      <c r="DF1278" s="35"/>
      <c r="DG1278" s="35"/>
      <c r="DH1278" s="35"/>
      <c r="DI1278" s="35"/>
      <c r="DJ1278" s="35"/>
      <c r="DK1278" s="35"/>
      <c r="DL1278" s="35"/>
      <c r="DM1278" s="35"/>
      <c r="DN1278" s="35"/>
      <c r="DO1278" s="35"/>
      <c r="DP1278" s="35"/>
      <c r="DQ1278" s="35"/>
      <c r="DR1278" s="35"/>
      <c r="DS1278" s="35"/>
      <c r="DT1278" s="35"/>
      <c r="DU1278" s="35"/>
      <c r="DV1278" s="35"/>
      <c r="DW1278" s="35"/>
      <c r="DX1278" s="35"/>
      <c r="DY1278" s="35"/>
      <c r="DZ1278" s="35"/>
      <c r="EA1278" s="35"/>
      <c r="EB1278" s="35"/>
      <c r="EC1278" s="35"/>
      <c r="ED1278" s="35"/>
      <c r="EE1278" s="35"/>
      <c r="EF1278" s="35"/>
      <c r="EG1278" s="35"/>
      <c r="EH1278" s="35"/>
      <c r="EI1278" s="35"/>
      <c r="EJ1278" s="35"/>
      <c r="EK1278" s="35"/>
      <c r="EL1278" s="35"/>
      <c r="ET1278" s="20" t="s">
        <v>1655</v>
      </c>
      <c r="EU1278" s="20" t="s">
        <v>1653</v>
      </c>
    </row>
    <row r="1279" spans="1:151" ht="12" hidden="1" customHeight="1">
      <c r="A1279" s="35"/>
      <c r="B1279" s="47"/>
      <c r="C1279" s="35"/>
      <c r="D1279" s="47"/>
      <c r="E1279" s="47"/>
      <c r="F1279" s="47"/>
      <c r="G1279" s="47"/>
      <c r="H1279" s="47"/>
      <c r="I1279" s="47"/>
      <c r="J1279" s="47"/>
      <c r="K1279" s="47"/>
      <c r="L1279" s="47"/>
      <c r="M1279" s="35"/>
      <c r="N1279" s="35"/>
      <c r="O1279" s="35"/>
      <c r="P1279" s="35"/>
      <c r="Q1279" s="35"/>
      <c r="R1279" s="35"/>
      <c r="S1279" s="35"/>
      <c r="T1279" s="35"/>
      <c r="U1279" s="35"/>
      <c r="V1279" s="35"/>
      <c r="W1279" s="35"/>
      <c r="X1279" s="35"/>
      <c r="Y1279" s="35"/>
      <c r="Z1279" s="35"/>
      <c r="AA1279" s="35"/>
      <c r="AB1279" s="35"/>
      <c r="AC1279" s="35"/>
      <c r="AD1279" s="35"/>
      <c r="AE1279" s="35"/>
      <c r="AF1279" s="35"/>
      <c r="AG1279" s="35"/>
      <c r="AH1279" s="35"/>
      <c r="AI1279" s="35"/>
      <c r="AJ1279" s="35"/>
      <c r="AK1279" s="35"/>
      <c r="AL1279" s="35"/>
      <c r="AM1279" s="35"/>
      <c r="AN1279" s="35"/>
      <c r="AO1279" s="35"/>
      <c r="AP1279" s="35"/>
      <c r="AQ1279" s="35"/>
      <c r="AR1279" s="35"/>
      <c r="AS1279" s="35"/>
      <c r="AT1279" s="35"/>
      <c r="AU1279" s="35"/>
      <c r="AV1279" s="35"/>
      <c r="AW1279" s="35"/>
      <c r="AX1279" s="35"/>
      <c r="AY1279" s="35"/>
      <c r="AZ1279" s="35"/>
      <c r="BA1279" s="35"/>
      <c r="BB1279" s="35"/>
      <c r="BC1279" s="35"/>
      <c r="BD1279" s="35"/>
      <c r="BE1279" s="35"/>
      <c r="BF1279" s="35"/>
      <c r="BG1279" s="35"/>
      <c r="BH1279" s="35"/>
      <c r="BI1279" s="133"/>
      <c r="BJ1279" s="133"/>
      <c r="BK1279" s="35"/>
      <c r="BL1279" s="266"/>
      <c r="BM1279" s="35"/>
      <c r="BN1279" s="35"/>
      <c r="BO1279" s="35"/>
      <c r="BP1279" s="35"/>
      <c r="BQ1279" s="35"/>
      <c r="BR1279" s="35"/>
      <c r="BS1279" s="35"/>
      <c r="BT1279" s="35"/>
      <c r="BU1279" s="35"/>
      <c r="BV1279" s="35"/>
      <c r="BW1279" s="35"/>
      <c r="BX1279" s="35"/>
      <c r="BY1279" s="35"/>
      <c r="BZ1279" s="287"/>
      <c r="CA1279" s="35"/>
      <c r="CB1279" s="35"/>
      <c r="CC1279" s="35"/>
      <c r="CD1279" s="35"/>
      <c r="CE1279" s="35"/>
      <c r="CF1279" s="35"/>
      <c r="CG1279" s="35"/>
      <c r="CH1279" s="35"/>
      <c r="CI1279" s="35"/>
      <c r="CJ1279" s="35"/>
      <c r="CK1279" s="35"/>
      <c r="CL1279" s="35"/>
      <c r="CM1279" s="35"/>
      <c r="CN1279" s="35"/>
      <c r="CO1279" s="35"/>
      <c r="CP1279" s="35"/>
      <c r="CQ1279" s="35"/>
      <c r="CR1279" s="35"/>
      <c r="CS1279" s="35"/>
      <c r="CT1279" s="35"/>
      <c r="CU1279" s="35"/>
      <c r="CV1279" s="35"/>
      <c r="CW1279" s="35"/>
      <c r="CX1279" s="35"/>
      <c r="CY1279" s="35"/>
      <c r="CZ1279" s="35"/>
      <c r="DA1279" s="35"/>
      <c r="DB1279" s="35"/>
      <c r="DC1279" s="35"/>
      <c r="DD1279" s="35"/>
      <c r="DE1279" s="35"/>
      <c r="DF1279" s="35"/>
      <c r="DG1279" s="35"/>
      <c r="DH1279" s="35"/>
      <c r="DI1279" s="35"/>
      <c r="DJ1279" s="35"/>
      <c r="DK1279" s="35"/>
      <c r="DL1279" s="35"/>
      <c r="DM1279" s="35"/>
      <c r="DN1279" s="35"/>
      <c r="DO1279" s="35"/>
      <c r="DP1279" s="35"/>
      <c r="DQ1279" s="35"/>
      <c r="DR1279" s="35"/>
      <c r="DS1279" s="35"/>
      <c r="DT1279" s="35"/>
      <c r="DU1279" s="35"/>
      <c r="DV1279" s="35"/>
      <c r="DW1279" s="35"/>
      <c r="DX1279" s="35"/>
      <c r="DY1279" s="35"/>
      <c r="DZ1279" s="35"/>
      <c r="EA1279" s="35"/>
      <c r="EB1279" s="35"/>
      <c r="EC1279" s="35"/>
      <c r="ED1279" s="35"/>
      <c r="EE1279" s="35"/>
      <c r="EF1279" s="35"/>
      <c r="EG1279" s="35"/>
      <c r="EH1279" s="35"/>
      <c r="EI1279" s="35"/>
      <c r="EJ1279" s="35"/>
      <c r="EK1279" s="35"/>
      <c r="EL1279" s="35"/>
      <c r="ET1279" s="20" t="s">
        <v>1656</v>
      </c>
      <c r="EU1279" s="20" t="s">
        <v>1654</v>
      </c>
    </row>
    <row r="1280" spans="1:151" ht="12" hidden="1" customHeight="1">
      <c r="A1280" s="35"/>
      <c r="B1280" s="47"/>
      <c r="C1280" s="35"/>
      <c r="D1280" s="47"/>
      <c r="E1280" s="47"/>
      <c r="F1280" s="47"/>
      <c r="G1280" s="47"/>
      <c r="H1280" s="47"/>
      <c r="I1280" s="47"/>
      <c r="J1280" s="47"/>
      <c r="K1280" s="47"/>
      <c r="L1280" s="47"/>
      <c r="M1280" s="35"/>
      <c r="N1280" s="35"/>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5"/>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133"/>
      <c r="BJ1280" s="133"/>
      <c r="BK1280" s="35"/>
      <c r="BL1280" s="266"/>
      <c r="BM1280" s="35"/>
      <c r="BN1280" s="35"/>
      <c r="BO1280" s="35"/>
      <c r="BP1280" s="35"/>
      <c r="BQ1280" s="35"/>
      <c r="BR1280" s="35"/>
      <c r="BS1280" s="35"/>
      <c r="BT1280" s="35"/>
      <c r="BU1280" s="35"/>
      <c r="BV1280" s="35"/>
      <c r="BW1280" s="35"/>
      <c r="BX1280" s="35"/>
      <c r="BY1280" s="35"/>
      <c r="BZ1280" s="287"/>
      <c r="CA1280" s="35"/>
      <c r="CB1280" s="35"/>
      <c r="CC1280" s="35"/>
      <c r="CD1280" s="35"/>
      <c r="CE1280" s="35"/>
      <c r="CF1280" s="35"/>
      <c r="CG1280" s="35"/>
      <c r="CH1280" s="35"/>
      <c r="CI1280" s="35"/>
      <c r="CJ1280" s="35"/>
      <c r="CK1280" s="35"/>
      <c r="CL1280" s="35"/>
      <c r="CM1280" s="35"/>
      <c r="CN1280" s="35"/>
      <c r="CO1280" s="35"/>
      <c r="CP1280" s="35"/>
      <c r="CQ1280" s="35"/>
      <c r="CR1280" s="35"/>
      <c r="CS1280" s="35"/>
      <c r="CT1280" s="35"/>
      <c r="CU1280" s="35"/>
      <c r="CV1280" s="35"/>
      <c r="CW1280" s="35"/>
      <c r="CX1280" s="35"/>
      <c r="CY1280" s="35"/>
      <c r="CZ1280" s="35"/>
      <c r="DA1280" s="35"/>
      <c r="DB1280" s="35"/>
      <c r="DC1280" s="35"/>
      <c r="DD1280" s="35"/>
      <c r="DE1280" s="35"/>
      <c r="DF1280" s="35"/>
      <c r="DG1280" s="35"/>
      <c r="DH1280" s="35"/>
      <c r="DI1280" s="35"/>
      <c r="DJ1280" s="35"/>
      <c r="DK1280" s="35"/>
      <c r="DL1280" s="35"/>
      <c r="DM1280" s="35"/>
      <c r="DN1280" s="35"/>
      <c r="DO1280" s="35"/>
      <c r="DP1280" s="35"/>
      <c r="DQ1280" s="35"/>
      <c r="DR1280" s="35"/>
      <c r="DS1280" s="35"/>
      <c r="DT1280" s="35"/>
      <c r="DU1280" s="35"/>
      <c r="DV1280" s="35"/>
      <c r="DW1280" s="35"/>
      <c r="DX1280" s="35"/>
      <c r="DY1280" s="35"/>
      <c r="DZ1280" s="35"/>
      <c r="EA1280" s="35"/>
      <c r="EB1280" s="35"/>
      <c r="EC1280" s="35"/>
      <c r="ED1280" s="35"/>
      <c r="EE1280" s="35"/>
      <c r="EF1280" s="35"/>
      <c r="EG1280" s="35"/>
      <c r="EH1280" s="35"/>
      <c r="EI1280" s="35"/>
      <c r="EJ1280" s="35"/>
      <c r="EK1280" s="35"/>
      <c r="EL1280" s="35"/>
      <c r="ET1280" s="20" t="s">
        <v>1657</v>
      </c>
      <c r="EU1280" s="20" t="s">
        <v>1655</v>
      </c>
    </row>
    <row r="1281" spans="1:151" ht="12" hidden="1" customHeight="1">
      <c r="A1281" s="35"/>
      <c r="B1281" s="47"/>
      <c r="C1281" s="35"/>
      <c r="D1281" s="47"/>
      <c r="E1281" s="47"/>
      <c r="F1281" s="47"/>
      <c r="G1281" s="47"/>
      <c r="H1281" s="47"/>
      <c r="I1281" s="47"/>
      <c r="J1281" s="47"/>
      <c r="K1281" s="47"/>
      <c r="L1281" s="47"/>
      <c r="M1281" s="35"/>
      <c r="N1281" s="35"/>
      <c r="O1281" s="35"/>
      <c r="P1281" s="35"/>
      <c r="Q1281" s="35"/>
      <c r="R1281" s="35"/>
      <c r="S1281" s="35"/>
      <c r="T1281" s="35"/>
      <c r="U1281" s="35"/>
      <c r="V1281" s="35"/>
      <c r="W1281" s="35"/>
      <c r="X1281" s="35"/>
      <c r="Y1281" s="35"/>
      <c r="Z1281" s="35"/>
      <c r="AA1281" s="35"/>
      <c r="AB1281" s="35"/>
      <c r="AC1281" s="35"/>
      <c r="AD1281" s="35"/>
      <c r="AE1281" s="35"/>
      <c r="AF1281" s="35"/>
      <c r="AG1281" s="35"/>
      <c r="AH1281" s="35"/>
      <c r="AI1281" s="35"/>
      <c r="AJ1281" s="35"/>
      <c r="AK1281" s="35"/>
      <c r="AL1281" s="35"/>
      <c r="AM1281" s="35"/>
      <c r="AN1281" s="35"/>
      <c r="AO1281" s="35"/>
      <c r="AP1281" s="35"/>
      <c r="AQ1281" s="35"/>
      <c r="AR1281" s="35"/>
      <c r="AS1281" s="35"/>
      <c r="AT1281" s="35"/>
      <c r="AU1281" s="35"/>
      <c r="AV1281" s="35"/>
      <c r="AW1281" s="35"/>
      <c r="AX1281" s="35"/>
      <c r="AY1281" s="35"/>
      <c r="AZ1281" s="35"/>
      <c r="BA1281" s="35"/>
      <c r="BB1281" s="35"/>
      <c r="BC1281" s="35"/>
      <c r="BD1281" s="35"/>
      <c r="BE1281" s="35"/>
      <c r="BF1281" s="35"/>
      <c r="BG1281" s="35"/>
      <c r="BH1281" s="35"/>
      <c r="BI1281" s="133"/>
      <c r="BJ1281" s="133"/>
      <c r="BK1281" s="35"/>
      <c r="BL1281" s="266"/>
      <c r="BM1281" s="35"/>
      <c r="BN1281" s="35"/>
      <c r="BO1281" s="35"/>
      <c r="BP1281" s="35"/>
      <c r="BQ1281" s="35"/>
      <c r="BR1281" s="35"/>
      <c r="BS1281" s="35"/>
      <c r="BT1281" s="35"/>
      <c r="BU1281" s="35"/>
      <c r="BV1281" s="35"/>
      <c r="BW1281" s="35"/>
      <c r="BX1281" s="35"/>
      <c r="BY1281" s="35"/>
      <c r="BZ1281" s="287"/>
      <c r="CA1281" s="35"/>
      <c r="CB1281" s="35"/>
      <c r="CC1281" s="35"/>
      <c r="CD1281" s="35"/>
      <c r="CE1281" s="35"/>
      <c r="CF1281" s="35"/>
      <c r="CG1281" s="35"/>
      <c r="CH1281" s="35"/>
      <c r="CI1281" s="35"/>
      <c r="CJ1281" s="35"/>
      <c r="CK1281" s="35"/>
      <c r="CL1281" s="35"/>
      <c r="CM1281" s="35"/>
      <c r="CN1281" s="35"/>
      <c r="CO1281" s="35"/>
      <c r="CP1281" s="35"/>
      <c r="CQ1281" s="35"/>
      <c r="CR1281" s="35"/>
      <c r="CS1281" s="35"/>
      <c r="CT1281" s="35"/>
      <c r="CU1281" s="35"/>
      <c r="CV1281" s="35"/>
      <c r="CW1281" s="35"/>
      <c r="CX1281" s="35"/>
      <c r="CY1281" s="35"/>
      <c r="CZ1281" s="35"/>
      <c r="DA1281" s="35"/>
      <c r="DB1281" s="35"/>
      <c r="DC1281" s="35"/>
      <c r="DD1281" s="35"/>
      <c r="DE1281" s="35"/>
      <c r="DF1281" s="35"/>
      <c r="DG1281" s="35"/>
      <c r="DH1281" s="35"/>
      <c r="DI1281" s="35"/>
      <c r="DJ1281" s="35"/>
      <c r="DK1281" s="35"/>
      <c r="DL1281" s="35"/>
      <c r="DM1281" s="35"/>
      <c r="DN1281" s="35"/>
      <c r="DO1281" s="35"/>
      <c r="DP1281" s="35"/>
      <c r="DQ1281" s="35"/>
      <c r="DR1281" s="35"/>
      <c r="DS1281" s="35"/>
      <c r="DT1281" s="35"/>
      <c r="DU1281" s="35"/>
      <c r="DV1281" s="35"/>
      <c r="DW1281" s="35"/>
      <c r="DX1281" s="35"/>
      <c r="DY1281" s="35"/>
      <c r="DZ1281" s="35"/>
      <c r="EA1281" s="35"/>
      <c r="EB1281" s="35"/>
      <c r="EC1281" s="35"/>
      <c r="ED1281" s="35"/>
      <c r="EE1281" s="35"/>
      <c r="EF1281" s="35"/>
      <c r="EG1281" s="35"/>
      <c r="EH1281" s="35"/>
      <c r="EI1281" s="35"/>
      <c r="EJ1281" s="35"/>
      <c r="EK1281" s="35"/>
      <c r="EL1281" s="35"/>
      <c r="ET1281" s="20" t="s">
        <v>1658</v>
      </c>
      <c r="EU1281" s="20" t="s">
        <v>1656</v>
      </c>
    </row>
    <row r="1282" spans="1:151" ht="12" hidden="1" customHeight="1">
      <c r="A1282" s="35"/>
      <c r="B1282" s="47"/>
      <c r="C1282" s="35"/>
      <c r="D1282" s="47"/>
      <c r="E1282" s="47"/>
      <c r="F1282" s="47"/>
      <c r="G1282" s="47"/>
      <c r="H1282" s="47"/>
      <c r="I1282" s="47"/>
      <c r="J1282" s="47"/>
      <c r="K1282" s="47"/>
      <c r="L1282" s="47"/>
      <c r="M1282" s="35"/>
      <c r="N1282" s="35"/>
      <c r="O1282" s="35"/>
      <c r="P1282" s="35"/>
      <c r="Q1282" s="35"/>
      <c r="R1282" s="35"/>
      <c r="S1282" s="35"/>
      <c r="T1282" s="35"/>
      <c r="U1282" s="35"/>
      <c r="V1282" s="35"/>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5"/>
      <c r="AS1282" s="35"/>
      <c r="AT1282" s="35"/>
      <c r="AU1282" s="35"/>
      <c r="AV1282" s="35"/>
      <c r="AW1282" s="35"/>
      <c r="AX1282" s="35"/>
      <c r="AY1282" s="35"/>
      <c r="AZ1282" s="35"/>
      <c r="BA1282" s="35"/>
      <c r="BB1282" s="35"/>
      <c r="BC1282" s="35"/>
      <c r="BD1282" s="35"/>
      <c r="BE1282" s="35"/>
      <c r="BF1282" s="35"/>
      <c r="BG1282" s="35"/>
      <c r="BH1282" s="35"/>
      <c r="BI1282" s="133"/>
      <c r="BJ1282" s="133"/>
      <c r="BK1282" s="35"/>
      <c r="BL1282" s="266"/>
      <c r="BM1282" s="35"/>
      <c r="BN1282" s="35"/>
      <c r="BO1282" s="35"/>
      <c r="BP1282" s="35"/>
      <c r="BQ1282" s="35"/>
      <c r="BR1282" s="35"/>
      <c r="BS1282" s="35"/>
      <c r="BT1282" s="35"/>
      <c r="BU1282" s="35"/>
      <c r="BV1282" s="35"/>
      <c r="BW1282" s="35"/>
      <c r="BX1282" s="35"/>
      <c r="BY1282" s="35"/>
      <c r="BZ1282" s="287"/>
      <c r="CA1282" s="35"/>
      <c r="CB1282" s="35"/>
      <c r="CC1282" s="35"/>
      <c r="CD1282" s="35"/>
      <c r="CE1282" s="35"/>
      <c r="CF1282" s="35"/>
      <c r="CG1282" s="35"/>
      <c r="CH1282" s="35"/>
      <c r="CI1282" s="35"/>
      <c r="CJ1282" s="35"/>
      <c r="CK1282" s="35"/>
      <c r="CL1282" s="35"/>
      <c r="CM1282" s="35"/>
      <c r="CN1282" s="35"/>
      <c r="CO1282" s="35"/>
      <c r="CP1282" s="35"/>
      <c r="CQ1282" s="35"/>
      <c r="CR1282" s="35"/>
      <c r="CS1282" s="35"/>
      <c r="CT1282" s="35"/>
      <c r="CU1282" s="35"/>
      <c r="CV1282" s="35"/>
      <c r="CW1282" s="35"/>
      <c r="CX1282" s="35"/>
      <c r="CY1282" s="35"/>
      <c r="CZ1282" s="35"/>
      <c r="DA1282" s="35"/>
      <c r="DB1282" s="35"/>
      <c r="DC1282" s="35"/>
      <c r="DD1282" s="35"/>
      <c r="DE1282" s="35"/>
      <c r="DF1282" s="35"/>
      <c r="DG1282" s="35"/>
      <c r="DH1282" s="35"/>
      <c r="DI1282" s="35"/>
      <c r="DJ1282" s="35"/>
      <c r="DK1282" s="35"/>
      <c r="DL1282" s="35"/>
      <c r="DM1282" s="35"/>
      <c r="DN1282" s="35"/>
      <c r="DO1282" s="35"/>
      <c r="DP1282" s="35"/>
      <c r="DQ1282" s="35"/>
      <c r="DR1282" s="35"/>
      <c r="DS1282" s="35"/>
      <c r="DT1282" s="35"/>
      <c r="DU1282" s="35"/>
      <c r="DV1282" s="35"/>
      <c r="DW1282" s="35"/>
      <c r="DX1282" s="35"/>
      <c r="DY1282" s="35"/>
      <c r="DZ1282" s="35"/>
      <c r="EA1282" s="35"/>
      <c r="EB1282" s="35"/>
      <c r="EC1282" s="35"/>
      <c r="ED1282" s="35"/>
      <c r="EE1282" s="35"/>
      <c r="EF1282" s="35"/>
      <c r="EG1282" s="35"/>
      <c r="EH1282" s="35"/>
      <c r="EI1282" s="35"/>
      <c r="EJ1282" s="35"/>
      <c r="EK1282" s="35"/>
      <c r="EL1282" s="35"/>
      <c r="ET1282" s="20" t="s">
        <v>1659</v>
      </c>
      <c r="EU1282" s="20" t="s">
        <v>1657</v>
      </c>
    </row>
    <row r="1283" spans="1:151" ht="12" hidden="1" customHeight="1">
      <c r="A1283" s="35"/>
      <c r="B1283" s="47"/>
      <c r="C1283" s="35"/>
      <c r="D1283" s="47"/>
      <c r="E1283" s="47"/>
      <c r="F1283" s="47"/>
      <c r="G1283" s="47"/>
      <c r="H1283" s="47"/>
      <c r="I1283" s="47"/>
      <c r="J1283" s="47"/>
      <c r="K1283" s="47"/>
      <c r="L1283" s="47"/>
      <c r="M1283" s="35"/>
      <c r="N1283" s="35"/>
      <c r="O1283" s="35"/>
      <c r="P1283" s="35"/>
      <c r="Q1283" s="35"/>
      <c r="R1283" s="35"/>
      <c r="S1283" s="35"/>
      <c r="T1283" s="35"/>
      <c r="U1283" s="35"/>
      <c r="V1283" s="35"/>
      <c r="W1283" s="35"/>
      <c r="X1283" s="35"/>
      <c r="Y1283" s="35"/>
      <c r="Z1283" s="35"/>
      <c r="AA1283" s="35"/>
      <c r="AB1283" s="35"/>
      <c r="AC1283" s="35"/>
      <c r="AD1283" s="35"/>
      <c r="AE1283" s="35"/>
      <c r="AF1283" s="35"/>
      <c r="AG1283" s="35"/>
      <c r="AH1283" s="35"/>
      <c r="AI1283" s="35"/>
      <c r="AJ1283" s="35"/>
      <c r="AK1283" s="35"/>
      <c r="AL1283" s="35"/>
      <c r="AM1283" s="35"/>
      <c r="AN1283" s="35"/>
      <c r="AO1283" s="35"/>
      <c r="AP1283" s="35"/>
      <c r="AQ1283" s="35"/>
      <c r="AR1283" s="35"/>
      <c r="AS1283" s="35"/>
      <c r="AT1283" s="35"/>
      <c r="AU1283" s="35"/>
      <c r="AV1283" s="35"/>
      <c r="AW1283" s="35"/>
      <c r="AX1283" s="35"/>
      <c r="AY1283" s="35"/>
      <c r="AZ1283" s="35"/>
      <c r="BA1283" s="35"/>
      <c r="BB1283" s="35"/>
      <c r="BC1283" s="35"/>
      <c r="BD1283" s="35"/>
      <c r="BE1283" s="35"/>
      <c r="BF1283" s="35"/>
      <c r="BG1283" s="35"/>
      <c r="BH1283" s="35"/>
      <c r="BI1283" s="133"/>
      <c r="BJ1283" s="133"/>
      <c r="BK1283" s="35"/>
      <c r="BL1283" s="266"/>
      <c r="BM1283" s="35"/>
      <c r="BN1283" s="35"/>
      <c r="BO1283" s="35"/>
      <c r="BP1283" s="35"/>
      <c r="BQ1283" s="35"/>
      <c r="BR1283" s="35"/>
      <c r="BS1283" s="35"/>
      <c r="BT1283" s="35"/>
      <c r="BU1283" s="35"/>
      <c r="BV1283" s="35"/>
      <c r="BW1283" s="35"/>
      <c r="BX1283" s="35"/>
      <c r="BY1283" s="35"/>
      <c r="BZ1283" s="287"/>
      <c r="CA1283" s="35"/>
      <c r="CB1283" s="35"/>
      <c r="CC1283" s="35"/>
      <c r="CD1283" s="35"/>
      <c r="CE1283" s="35"/>
      <c r="CF1283" s="35"/>
      <c r="CG1283" s="35"/>
      <c r="CH1283" s="35"/>
      <c r="CI1283" s="35"/>
      <c r="CJ1283" s="35"/>
      <c r="CK1283" s="35"/>
      <c r="CL1283" s="35"/>
      <c r="CM1283" s="35"/>
      <c r="CN1283" s="35"/>
      <c r="CO1283" s="35"/>
      <c r="CP1283" s="35"/>
      <c r="CQ1283" s="35"/>
      <c r="CR1283" s="35"/>
      <c r="CS1283" s="35"/>
      <c r="CT1283" s="35"/>
      <c r="CU1283" s="35"/>
      <c r="CV1283" s="35"/>
      <c r="CW1283" s="35"/>
      <c r="CX1283" s="35"/>
      <c r="CY1283" s="35"/>
      <c r="CZ1283" s="35"/>
      <c r="DA1283" s="35"/>
      <c r="DB1283" s="35"/>
      <c r="DC1283" s="35"/>
      <c r="DD1283" s="35"/>
      <c r="DE1283" s="35"/>
      <c r="DF1283" s="35"/>
      <c r="DG1283" s="35"/>
      <c r="DH1283" s="35"/>
      <c r="DI1283" s="35"/>
      <c r="DJ1283" s="35"/>
      <c r="DK1283" s="35"/>
      <c r="DL1283" s="35"/>
      <c r="DM1283" s="35"/>
      <c r="DN1283" s="35"/>
      <c r="DO1283" s="35"/>
      <c r="DP1283" s="35"/>
      <c r="DQ1283" s="35"/>
      <c r="DR1283" s="35"/>
      <c r="DS1283" s="35"/>
      <c r="DT1283" s="35"/>
      <c r="DU1283" s="35"/>
      <c r="DV1283" s="35"/>
      <c r="DW1283" s="35"/>
      <c r="DX1283" s="35"/>
      <c r="DY1283" s="35"/>
      <c r="DZ1283" s="35"/>
      <c r="EA1283" s="35"/>
      <c r="EB1283" s="35"/>
      <c r="EC1283" s="35"/>
      <c r="ED1283" s="35"/>
      <c r="EE1283" s="35"/>
      <c r="EF1283" s="35"/>
      <c r="EG1283" s="35"/>
      <c r="EH1283" s="35"/>
      <c r="EI1283" s="35"/>
      <c r="EJ1283" s="35"/>
      <c r="EK1283" s="35"/>
      <c r="EL1283" s="35"/>
      <c r="ET1283" s="20" t="s">
        <v>1660</v>
      </c>
      <c r="EU1283" s="20" t="s">
        <v>1658</v>
      </c>
    </row>
    <row r="1284" spans="1:151" ht="12" hidden="1" customHeight="1">
      <c r="A1284" s="35"/>
      <c r="B1284" s="47"/>
      <c r="C1284" s="35"/>
      <c r="D1284" s="47"/>
      <c r="E1284" s="47"/>
      <c r="F1284" s="47"/>
      <c r="G1284" s="47"/>
      <c r="H1284" s="47"/>
      <c r="I1284" s="47"/>
      <c r="J1284" s="47"/>
      <c r="K1284" s="47"/>
      <c r="L1284" s="47"/>
      <c r="M1284" s="35"/>
      <c r="N1284" s="35"/>
      <c r="O1284" s="35"/>
      <c r="P1284" s="35"/>
      <c r="Q1284" s="35"/>
      <c r="R1284" s="35"/>
      <c r="S1284" s="35"/>
      <c r="T1284" s="35"/>
      <c r="U1284" s="35"/>
      <c r="V1284" s="35"/>
      <c r="W1284" s="35"/>
      <c r="X1284" s="35"/>
      <c r="Y1284" s="35"/>
      <c r="Z1284" s="35"/>
      <c r="AA1284" s="35"/>
      <c r="AB1284" s="35"/>
      <c r="AC1284" s="35"/>
      <c r="AD1284" s="35"/>
      <c r="AE1284" s="35"/>
      <c r="AF1284" s="35"/>
      <c r="AG1284" s="35"/>
      <c r="AH1284" s="35"/>
      <c r="AI1284" s="35"/>
      <c r="AJ1284" s="35"/>
      <c r="AK1284" s="35"/>
      <c r="AL1284" s="35"/>
      <c r="AM1284" s="35"/>
      <c r="AN1284" s="35"/>
      <c r="AO1284" s="35"/>
      <c r="AP1284" s="35"/>
      <c r="AQ1284" s="35"/>
      <c r="AR1284" s="35"/>
      <c r="AS1284" s="35"/>
      <c r="AT1284" s="35"/>
      <c r="AU1284" s="35"/>
      <c r="AV1284" s="35"/>
      <c r="AW1284" s="35"/>
      <c r="AX1284" s="35"/>
      <c r="AY1284" s="35"/>
      <c r="AZ1284" s="35"/>
      <c r="BA1284" s="35"/>
      <c r="BB1284" s="35"/>
      <c r="BC1284" s="35"/>
      <c r="BD1284" s="35"/>
      <c r="BE1284" s="35"/>
      <c r="BF1284" s="35"/>
      <c r="BG1284" s="35"/>
      <c r="BH1284" s="35"/>
      <c r="BI1284" s="133"/>
      <c r="BJ1284" s="133"/>
      <c r="BK1284" s="35"/>
      <c r="BL1284" s="266"/>
      <c r="BM1284" s="35"/>
      <c r="BN1284" s="35"/>
      <c r="BO1284" s="35"/>
      <c r="BP1284" s="35"/>
      <c r="BQ1284" s="35"/>
      <c r="BR1284" s="35"/>
      <c r="BS1284" s="35"/>
      <c r="BT1284" s="35"/>
      <c r="BU1284" s="35"/>
      <c r="BV1284" s="35"/>
      <c r="BW1284" s="35"/>
      <c r="BX1284" s="35"/>
      <c r="BY1284" s="35"/>
      <c r="BZ1284" s="287"/>
      <c r="CA1284" s="35"/>
      <c r="CB1284" s="35"/>
      <c r="CC1284" s="35"/>
      <c r="CD1284" s="35"/>
      <c r="CE1284" s="35"/>
      <c r="CF1284" s="35"/>
      <c r="CG1284" s="35"/>
      <c r="CH1284" s="35"/>
      <c r="CI1284" s="35"/>
      <c r="CJ1284" s="35"/>
      <c r="CK1284" s="35"/>
      <c r="CL1284" s="35"/>
      <c r="CM1284" s="35"/>
      <c r="CN1284" s="35"/>
      <c r="CO1284" s="35"/>
      <c r="CP1284" s="35"/>
      <c r="CQ1284" s="35"/>
      <c r="CR1284" s="35"/>
      <c r="CS1284" s="35"/>
      <c r="CT1284" s="35"/>
      <c r="CU1284" s="35"/>
      <c r="CV1284" s="35"/>
      <c r="CW1284" s="35"/>
      <c r="CX1284" s="35"/>
      <c r="CY1284" s="35"/>
      <c r="CZ1284" s="35"/>
      <c r="DA1284" s="35"/>
      <c r="DB1284" s="35"/>
      <c r="DC1284" s="35"/>
      <c r="DD1284" s="35"/>
      <c r="DE1284" s="35"/>
      <c r="DF1284" s="35"/>
      <c r="DG1284" s="35"/>
      <c r="DH1284" s="35"/>
      <c r="DI1284" s="35"/>
      <c r="DJ1284" s="35"/>
      <c r="DK1284" s="35"/>
      <c r="DL1284" s="35"/>
      <c r="DM1284" s="35"/>
      <c r="DN1284" s="35"/>
      <c r="DO1284" s="35"/>
      <c r="DP1284" s="35"/>
      <c r="DQ1284" s="35"/>
      <c r="DR1284" s="35"/>
      <c r="DS1284" s="35"/>
      <c r="DT1284" s="35"/>
      <c r="DU1284" s="35"/>
      <c r="DV1284" s="35"/>
      <c r="DW1284" s="35"/>
      <c r="DX1284" s="35"/>
      <c r="DY1284" s="35"/>
      <c r="DZ1284" s="35"/>
      <c r="EA1284" s="35"/>
      <c r="EB1284" s="35"/>
      <c r="EC1284" s="35"/>
      <c r="ED1284" s="35"/>
      <c r="EE1284" s="35"/>
      <c r="EF1284" s="35"/>
      <c r="EG1284" s="35"/>
      <c r="EH1284" s="35"/>
      <c r="EI1284" s="35"/>
      <c r="EJ1284" s="35"/>
      <c r="EK1284" s="35"/>
      <c r="EL1284" s="35"/>
      <c r="ET1284" s="20" t="s">
        <v>1661</v>
      </c>
      <c r="EU1284" s="20" t="s">
        <v>1659</v>
      </c>
    </row>
    <row r="1285" spans="1:151" ht="12" hidden="1" customHeight="1">
      <c r="A1285" s="35"/>
      <c r="B1285" s="47"/>
      <c r="C1285" s="35"/>
      <c r="D1285" s="47"/>
      <c r="E1285" s="47"/>
      <c r="F1285" s="47"/>
      <c r="G1285" s="47"/>
      <c r="H1285" s="47"/>
      <c r="I1285" s="47"/>
      <c r="J1285" s="47"/>
      <c r="K1285" s="47"/>
      <c r="L1285" s="47"/>
      <c r="M1285" s="35"/>
      <c r="N1285" s="35"/>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5"/>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133"/>
      <c r="BJ1285" s="133"/>
      <c r="BK1285" s="35"/>
      <c r="BL1285" s="266"/>
      <c r="BM1285" s="35"/>
      <c r="BN1285" s="35"/>
      <c r="BO1285" s="35"/>
      <c r="BP1285" s="35"/>
      <c r="BQ1285" s="35"/>
      <c r="BR1285" s="35"/>
      <c r="BS1285" s="35"/>
      <c r="BT1285" s="35"/>
      <c r="BU1285" s="35"/>
      <c r="BV1285" s="35"/>
      <c r="BW1285" s="35"/>
      <c r="BX1285" s="35"/>
      <c r="BY1285" s="35"/>
      <c r="BZ1285" s="287"/>
      <c r="CA1285" s="35"/>
      <c r="CB1285" s="35"/>
      <c r="CC1285" s="35"/>
      <c r="CD1285" s="35"/>
      <c r="CE1285" s="35"/>
      <c r="CF1285" s="35"/>
      <c r="CG1285" s="35"/>
      <c r="CH1285" s="35"/>
      <c r="CI1285" s="35"/>
      <c r="CJ1285" s="35"/>
      <c r="CK1285" s="35"/>
      <c r="CL1285" s="35"/>
      <c r="CM1285" s="35"/>
      <c r="CN1285" s="35"/>
      <c r="CO1285" s="35"/>
      <c r="CP1285" s="35"/>
      <c r="CQ1285" s="35"/>
      <c r="CR1285" s="35"/>
      <c r="CS1285" s="35"/>
      <c r="CT1285" s="35"/>
      <c r="CU1285" s="35"/>
      <c r="CV1285" s="35"/>
      <c r="CW1285" s="35"/>
      <c r="CX1285" s="35"/>
      <c r="CY1285" s="35"/>
      <c r="CZ1285" s="35"/>
      <c r="DA1285" s="35"/>
      <c r="DB1285" s="35"/>
      <c r="DC1285" s="35"/>
      <c r="DD1285" s="35"/>
      <c r="DE1285" s="35"/>
      <c r="DF1285" s="35"/>
      <c r="DG1285" s="35"/>
      <c r="DH1285" s="35"/>
      <c r="DI1285" s="35"/>
      <c r="DJ1285" s="35"/>
      <c r="DK1285" s="35"/>
      <c r="DL1285" s="35"/>
      <c r="DM1285" s="35"/>
      <c r="DN1285" s="35"/>
      <c r="DO1285" s="35"/>
      <c r="DP1285" s="35"/>
      <c r="DQ1285" s="35"/>
      <c r="DR1285" s="35"/>
      <c r="DS1285" s="35"/>
      <c r="DT1285" s="35"/>
      <c r="DU1285" s="35"/>
      <c r="DV1285" s="35"/>
      <c r="DW1285" s="35"/>
      <c r="DX1285" s="35"/>
      <c r="DY1285" s="35"/>
      <c r="DZ1285" s="35"/>
      <c r="EA1285" s="35"/>
      <c r="EB1285" s="35"/>
      <c r="EC1285" s="35"/>
      <c r="ED1285" s="35"/>
      <c r="EE1285" s="35"/>
      <c r="EF1285" s="35"/>
      <c r="EG1285" s="35"/>
      <c r="EH1285" s="35"/>
      <c r="EI1285" s="35"/>
      <c r="EJ1285" s="35"/>
      <c r="EK1285" s="35"/>
      <c r="EL1285" s="35"/>
      <c r="ET1285" s="20" t="s">
        <v>1662</v>
      </c>
      <c r="EU1285" s="20" t="s">
        <v>1660</v>
      </c>
    </row>
    <row r="1286" spans="1:151" ht="12" hidden="1" customHeight="1">
      <c r="A1286" s="35"/>
      <c r="B1286" s="47"/>
      <c r="C1286" s="35"/>
      <c r="D1286" s="47"/>
      <c r="E1286" s="47"/>
      <c r="F1286" s="47"/>
      <c r="G1286" s="47"/>
      <c r="H1286" s="47"/>
      <c r="I1286" s="47"/>
      <c r="J1286" s="47"/>
      <c r="K1286" s="47"/>
      <c r="L1286" s="47"/>
      <c r="M1286" s="35"/>
      <c r="N1286" s="35"/>
      <c r="O1286" s="35"/>
      <c r="P1286" s="35"/>
      <c r="Q1286" s="35"/>
      <c r="R1286" s="35"/>
      <c r="S1286" s="35"/>
      <c r="T1286" s="35"/>
      <c r="U1286" s="35"/>
      <c r="V1286" s="35"/>
      <c r="W1286" s="35"/>
      <c r="X1286" s="35"/>
      <c r="Y1286" s="35"/>
      <c r="Z1286" s="35"/>
      <c r="AA1286" s="35"/>
      <c r="AB1286" s="35"/>
      <c r="AC1286" s="35"/>
      <c r="AD1286" s="35"/>
      <c r="AE1286" s="35"/>
      <c r="AF1286" s="35"/>
      <c r="AG1286" s="35"/>
      <c r="AH1286" s="35"/>
      <c r="AI1286" s="35"/>
      <c r="AJ1286" s="35"/>
      <c r="AK1286" s="35"/>
      <c r="AL1286" s="35"/>
      <c r="AM1286" s="35"/>
      <c r="AN1286" s="35"/>
      <c r="AO1286" s="35"/>
      <c r="AP1286" s="35"/>
      <c r="AQ1286" s="35"/>
      <c r="AR1286" s="35"/>
      <c r="AS1286" s="35"/>
      <c r="AT1286" s="35"/>
      <c r="AU1286" s="35"/>
      <c r="AV1286" s="35"/>
      <c r="AW1286" s="35"/>
      <c r="AX1286" s="35"/>
      <c r="AY1286" s="35"/>
      <c r="AZ1286" s="35"/>
      <c r="BA1286" s="35"/>
      <c r="BB1286" s="35"/>
      <c r="BC1286" s="35"/>
      <c r="BD1286" s="35"/>
      <c r="BE1286" s="35"/>
      <c r="BF1286" s="35"/>
      <c r="BG1286" s="35"/>
      <c r="BH1286" s="35"/>
      <c r="BI1286" s="133"/>
      <c r="BJ1286" s="133"/>
      <c r="BK1286" s="35"/>
      <c r="BL1286" s="266"/>
      <c r="BM1286" s="35"/>
      <c r="BN1286" s="35"/>
      <c r="BO1286" s="35"/>
      <c r="BP1286" s="35"/>
      <c r="BQ1286" s="35"/>
      <c r="BR1286" s="35"/>
      <c r="BS1286" s="35"/>
      <c r="BT1286" s="35"/>
      <c r="BU1286" s="35"/>
      <c r="BV1286" s="35"/>
      <c r="BW1286" s="35"/>
      <c r="BX1286" s="35"/>
      <c r="BY1286" s="35"/>
      <c r="BZ1286" s="287"/>
      <c r="CA1286" s="35"/>
      <c r="CB1286" s="35"/>
      <c r="CC1286" s="35"/>
      <c r="CD1286" s="35"/>
      <c r="CE1286" s="35"/>
      <c r="CF1286" s="35"/>
      <c r="CG1286" s="35"/>
      <c r="CH1286" s="35"/>
      <c r="CI1286" s="35"/>
      <c r="CJ1286" s="35"/>
      <c r="CK1286" s="35"/>
      <c r="CL1286" s="35"/>
      <c r="CM1286" s="35"/>
      <c r="CN1286" s="35"/>
      <c r="CO1286" s="35"/>
      <c r="CP1286" s="35"/>
      <c r="CQ1286" s="35"/>
      <c r="CR1286" s="35"/>
      <c r="CS1286" s="35"/>
      <c r="CT1286" s="35"/>
      <c r="CU1286" s="35"/>
      <c r="CV1286" s="35"/>
      <c r="CW1286" s="35"/>
      <c r="CX1286" s="35"/>
      <c r="CY1286" s="35"/>
      <c r="CZ1286" s="35"/>
      <c r="DA1286" s="35"/>
      <c r="DB1286" s="35"/>
      <c r="DC1286" s="35"/>
      <c r="DD1286" s="35"/>
      <c r="DE1286" s="35"/>
      <c r="DF1286" s="35"/>
      <c r="DG1286" s="35"/>
      <c r="DH1286" s="35"/>
      <c r="DI1286" s="35"/>
      <c r="DJ1286" s="35"/>
      <c r="DK1286" s="35"/>
      <c r="DL1286" s="35"/>
      <c r="DM1286" s="35"/>
      <c r="DN1286" s="35"/>
      <c r="DO1286" s="35"/>
      <c r="DP1286" s="35"/>
      <c r="DQ1286" s="35"/>
      <c r="DR1286" s="35"/>
      <c r="DS1286" s="35"/>
      <c r="DT1286" s="35"/>
      <c r="DU1286" s="35"/>
      <c r="DV1286" s="35"/>
      <c r="DW1286" s="35"/>
      <c r="DX1286" s="35"/>
      <c r="DY1286" s="35"/>
      <c r="DZ1286" s="35"/>
      <c r="EA1286" s="35"/>
      <c r="EB1286" s="35"/>
      <c r="EC1286" s="35"/>
      <c r="ED1286" s="35"/>
      <c r="EE1286" s="35"/>
      <c r="EF1286" s="35"/>
      <c r="EG1286" s="35"/>
      <c r="EH1286" s="35"/>
      <c r="EI1286" s="35"/>
      <c r="EJ1286" s="35"/>
      <c r="EK1286" s="35"/>
      <c r="EL1286" s="35"/>
      <c r="ET1286" s="20" t="s">
        <v>1663</v>
      </c>
      <c r="EU1286" s="20" t="s">
        <v>1661</v>
      </c>
    </row>
    <row r="1287" spans="1:151" ht="12" hidden="1" customHeight="1">
      <c r="A1287" s="35"/>
      <c r="B1287" s="47"/>
      <c r="C1287" s="35"/>
      <c r="D1287" s="47"/>
      <c r="E1287" s="47"/>
      <c r="F1287" s="47"/>
      <c r="G1287" s="47"/>
      <c r="H1287" s="47"/>
      <c r="I1287" s="47"/>
      <c r="J1287" s="47"/>
      <c r="K1287" s="47"/>
      <c r="L1287" s="47"/>
      <c r="M1287" s="35"/>
      <c r="N1287" s="35"/>
      <c r="O1287" s="35"/>
      <c r="P1287" s="35"/>
      <c r="Q1287" s="35"/>
      <c r="R1287" s="35"/>
      <c r="S1287" s="35"/>
      <c r="T1287" s="35"/>
      <c r="U1287" s="35"/>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133"/>
      <c r="BJ1287" s="133"/>
      <c r="BK1287" s="35"/>
      <c r="BL1287" s="266"/>
      <c r="BM1287" s="35"/>
      <c r="BN1287" s="35"/>
      <c r="BO1287" s="35"/>
      <c r="BP1287" s="35"/>
      <c r="BQ1287" s="35"/>
      <c r="BR1287" s="35"/>
      <c r="BS1287" s="35"/>
      <c r="BT1287" s="35"/>
      <c r="BU1287" s="35"/>
      <c r="BV1287" s="35"/>
      <c r="BW1287" s="35"/>
      <c r="BX1287" s="35"/>
      <c r="BY1287" s="35"/>
      <c r="BZ1287" s="287"/>
      <c r="CA1287" s="35"/>
      <c r="CB1287" s="35"/>
      <c r="CC1287" s="35"/>
      <c r="CD1287" s="35"/>
      <c r="CE1287" s="35"/>
      <c r="CF1287" s="35"/>
      <c r="CG1287" s="35"/>
      <c r="CH1287" s="35"/>
      <c r="CI1287" s="35"/>
      <c r="CJ1287" s="35"/>
      <c r="CK1287" s="35"/>
      <c r="CL1287" s="35"/>
      <c r="CM1287" s="35"/>
      <c r="CN1287" s="35"/>
      <c r="CO1287" s="35"/>
      <c r="CP1287" s="35"/>
      <c r="CQ1287" s="35"/>
      <c r="CR1287" s="35"/>
      <c r="CS1287" s="35"/>
      <c r="CT1287" s="35"/>
      <c r="CU1287" s="35"/>
      <c r="CV1287" s="35"/>
      <c r="CW1287" s="35"/>
      <c r="CX1287" s="35"/>
      <c r="CY1287" s="35"/>
      <c r="CZ1287" s="35"/>
      <c r="DA1287" s="35"/>
      <c r="DB1287" s="35"/>
      <c r="DC1287" s="35"/>
      <c r="DD1287" s="35"/>
      <c r="DE1287" s="35"/>
      <c r="DF1287" s="35"/>
      <c r="DG1287" s="35"/>
      <c r="DH1287" s="35"/>
      <c r="DI1287" s="35"/>
      <c r="DJ1287" s="35"/>
      <c r="DK1287" s="35"/>
      <c r="DL1287" s="35"/>
      <c r="DM1287" s="35"/>
      <c r="DN1287" s="35"/>
      <c r="DO1287" s="35"/>
      <c r="DP1287" s="35"/>
      <c r="DQ1287" s="35"/>
      <c r="DR1287" s="35"/>
      <c r="DS1287" s="35"/>
      <c r="DT1287" s="35"/>
      <c r="DU1287" s="35"/>
      <c r="DV1287" s="35"/>
      <c r="DW1287" s="35"/>
      <c r="DX1287" s="35"/>
      <c r="DY1287" s="35"/>
      <c r="DZ1287" s="35"/>
      <c r="EA1287" s="35"/>
      <c r="EB1287" s="35"/>
      <c r="EC1287" s="35"/>
      <c r="ED1287" s="35"/>
      <c r="EE1287" s="35"/>
      <c r="EF1287" s="35"/>
      <c r="EG1287" s="35"/>
      <c r="EH1287" s="35"/>
      <c r="EI1287" s="35"/>
      <c r="EJ1287" s="35"/>
      <c r="EK1287" s="35"/>
      <c r="EL1287" s="35"/>
      <c r="ET1287" s="20" t="s">
        <v>1664</v>
      </c>
      <c r="EU1287" s="20" t="s">
        <v>1662</v>
      </c>
    </row>
    <row r="1288" spans="1:151" ht="12" hidden="1" customHeight="1">
      <c r="A1288" s="35"/>
      <c r="B1288" s="47"/>
      <c r="C1288" s="35"/>
      <c r="D1288" s="47"/>
      <c r="E1288" s="47"/>
      <c r="F1288" s="47"/>
      <c r="G1288" s="47"/>
      <c r="H1288" s="47"/>
      <c r="I1288" s="47"/>
      <c r="J1288" s="47"/>
      <c r="K1288" s="47"/>
      <c r="L1288" s="47"/>
      <c r="M1288" s="35"/>
      <c r="N1288" s="35"/>
      <c r="O1288" s="35"/>
      <c r="P1288" s="35"/>
      <c r="Q1288" s="35"/>
      <c r="R1288" s="35"/>
      <c r="S1288" s="35"/>
      <c r="T1288" s="35"/>
      <c r="U1288" s="35"/>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AY1288" s="35"/>
      <c r="AZ1288" s="35"/>
      <c r="BA1288" s="35"/>
      <c r="BB1288" s="35"/>
      <c r="BC1288" s="35"/>
      <c r="BD1288" s="35"/>
      <c r="BE1288" s="35"/>
      <c r="BF1288" s="35"/>
      <c r="BG1288" s="35"/>
      <c r="BH1288" s="35"/>
      <c r="BI1288" s="133"/>
      <c r="BJ1288" s="133"/>
      <c r="BK1288" s="35"/>
      <c r="BL1288" s="266"/>
      <c r="BM1288" s="35"/>
      <c r="BN1288" s="35"/>
      <c r="BO1288" s="35"/>
      <c r="BP1288" s="35"/>
      <c r="BQ1288" s="35"/>
      <c r="BR1288" s="35"/>
      <c r="BS1288" s="35"/>
      <c r="BT1288" s="35"/>
      <c r="BU1288" s="35"/>
      <c r="BV1288" s="35"/>
      <c r="BW1288" s="35"/>
      <c r="BX1288" s="35"/>
      <c r="BY1288" s="35"/>
      <c r="BZ1288" s="287"/>
      <c r="CA1288" s="35"/>
      <c r="CB1288" s="35"/>
      <c r="CC1288" s="35"/>
      <c r="CD1288" s="35"/>
      <c r="CE1288" s="35"/>
      <c r="CF1288" s="35"/>
      <c r="CG1288" s="35"/>
      <c r="CH1288" s="35"/>
      <c r="CI1288" s="35"/>
      <c r="CJ1288" s="35"/>
      <c r="CK1288" s="35"/>
      <c r="CL1288" s="35"/>
      <c r="CM1288" s="35"/>
      <c r="CN1288" s="35"/>
      <c r="CO1288" s="35"/>
      <c r="CP1288" s="35"/>
      <c r="CQ1288" s="35"/>
      <c r="CR1288" s="35"/>
      <c r="CS1288" s="35"/>
      <c r="CT1288" s="35"/>
      <c r="CU1288" s="35"/>
      <c r="CV1288" s="35"/>
      <c r="CW1288" s="35"/>
      <c r="CX1288" s="35"/>
      <c r="CY1288" s="35"/>
      <c r="CZ1288" s="35"/>
      <c r="DA1288" s="35"/>
      <c r="DB1288" s="35"/>
      <c r="DC1288" s="35"/>
      <c r="DD1288" s="35"/>
      <c r="DE1288" s="35"/>
      <c r="DF1288" s="35"/>
      <c r="DG1288" s="35"/>
      <c r="DH1288" s="35"/>
      <c r="DI1288" s="35"/>
      <c r="DJ1288" s="35"/>
      <c r="DK1288" s="35"/>
      <c r="DL1288" s="35"/>
      <c r="DM1288" s="35"/>
      <c r="DN1288" s="35"/>
      <c r="DO1288" s="35"/>
      <c r="DP1288" s="35"/>
      <c r="DQ1288" s="35"/>
      <c r="DR1288" s="35"/>
      <c r="DS1288" s="35"/>
      <c r="DT1288" s="35"/>
      <c r="DU1288" s="35"/>
      <c r="DV1288" s="35"/>
      <c r="DW1288" s="35"/>
      <c r="DX1288" s="35"/>
      <c r="DY1288" s="35"/>
      <c r="DZ1288" s="35"/>
      <c r="EA1288" s="35"/>
      <c r="EB1288" s="35"/>
      <c r="EC1288" s="35"/>
      <c r="ED1288" s="35"/>
      <c r="EE1288" s="35"/>
      <c r="EF1288" s="35"/>
      <c r="EG1288" s="35"/>
      <c r="EH1288" s="35"/>
      <c r="EI1288" s="35"/>
      <c r="EJ1288" s="35"/>
      <c r="EK1288" s="35"/>
      <c r="EL1288" s="35"/>
      <c r="ET1288" s="20" t="s">
        <v>1665</v>
      </c>
      <c r="EU1288" s="20" t="s">
        <v>1663</v>
      </c>
    </row>
    <row r="1289" spans="1:151" ht="12" hidden="1" customHeight="1">
      <c r="A1289" s="35"/>
      <c r="B1289" s="47"/>
      <c r="C1289" s="35"/>
      <c r="D1289" s="47"/>
      <c r="E1289" s="47"/>
      <c r="F1289" s="47"/>
      <c r="G1289" s="47"/>
      <c r="H1289" s="47"/>
      <c r="I1289" s="47"/>
      <c r="J1289" s="47"/>
      <c r="K1289" s="47"/>
      <c r="L1289" s="47"/>
      <c r="M1289" s="35"/>
      <c r="N1289" s="35"/>
      <c r="O1289" s="35"/>
      <c r="P1289" s="35"/>
      <c r="Q1289" s="35"/>
      <c r="R1289" s="35"/>
      <c r="S1289" s="35"/>
      <c r="T1289" s="35"/>
      <c r="U1289" s="35"/>
      <c r="V1289" s="35"/>
      <c r="W1289" s="35"/>
      <c r="X1289" s="35"/>
      <c r="Y1289" s="35"/>
      <c r="Z1289" s="35"/>
      <c r="AA1289" s="35"/>
      <c r="AB1289" s="35"/>
      <c r="AC1289" s="35"/>
      <c r="AD1289" s="35"/>
      <c r="AE1289" s="35"/>
      <c r="AF1289" s="35"/>
      <c r="AG1289" s="35"/>
      <c r="AH1289" s="35"/>
      <c r="AI1289" s="35"/>
      <c r="AJ1289" s="35"/>
      <c r="AK1289" s="35"/>
      <c r="AL1289" s="35"/>
      <c r="AM1289" s="35"/>
      <c r="AN1289" s="35"/>
      <c r="AO1289" s="35"/>
      <c r="AP1289" s="35"/>
      <c r="AQ1289" s="35"/>
      <c r="AR1289" s="35"/>
      <c r="AS1289" s="35"/>
      <c r="AT1289" s="35"/>
      <c r="AU1289" s="35"/>
      <c r="AV1289" s="35"/>
      <c r="AW1289" s="35"/>
      <c r="AX1289" s="35"/>
      <c r="AY1289" s="35"/>
      <c r="AZ1289" s="35"/>
      <c r="BA1289" s="35"/>
      <c r="BB1289" s="35"/>
      <c r="BC1289" s="35"/>
      <c r="BD1289" s="35"/>
      <c r="BE1289" s="35"/>
      <c r="BF1289" s="35"/>
      <c r="BG1289" s="35"/>
      <c r="BH1289" s="35"/>
      <c r="BI1289" s="133"/>
      <c r="BJ1289" s="133"/>
      <c r="BK1289" s="35"/>
      <c r="BL1289" s="266"/>
      <c r="BM1289" s="35"/>
      <c r="BN1289" s="35"/>
      <c r="BO1289" s="35"/>
      <c r="BP1289" s="35"/>
      <c r="BQ1289" s="35"/>
      <c r="BR1289" s="35"/>
      <c r="BS1289" s="35"/>
      <c r="BT1289" s="35"/>
      <c r="BU1289" s="35"/>
      <c r="BV1289" s="35"/>
      <c r="BW1289" s="35"/>
      <c r="BX1289" s="35"/>
      <c r="BY1289" s="35"/>
      <c r="BZ1289" s="287"/>
      <c r="CA1289" s="35"/>
      <c r="CB1289" s="35"/>
      <c r="CC1289" s="35"/>
      <c r="CD1289" s="35"/>
      <c r="CE1289" s="35"/>
      <c r="CF1289" s="35"/>
      <c r="CG1289" s="35"/>
      <c r="CH1289" s="35"/>
      <c r="CI1289" s="35"/>
      <c r="CJ1289" s="35"/>
      <c r="CK1289" s="35"/>
      <c r="CL1289" s="35"/>
      <c r="CM1289" s="35"/>
      <c r="CN1289" s="35"/>
      <c r="CO1289" s="35"/>
      <c r="CP1289" s="35"/>
      <c r="CQ1289" s="35"/>
      <c r="CR1289" s="35"/>
      <c r="CS1289" s="35"/>
      <c r="CT1289" s="35"/>
      <c r="CU1289" s="35"/>
      <c r="CV1289" s="35"/>
      <c r="CW1289" s="35"/>
      <c r="CX1289" s="35"/>
      <c r="CY1289" s="35"/>
      <c r="CZ1289" s="35"/>
      <c r="DA1289" s="35"/>
      <c r="DB1289" s="35"/>
      <c r="DC1289" s="35"/>
      <c r="DD1289" s="35"/>
      <c r="DE1289" s="35"/>
      <c r="DF1289" s="35"/>
      <c r="DG1289" s="35"/>
      <c r="DH1289" s="35"/>
      <c r="DI1289" s="35"/>
      <c r="DJ1289" s="35"/>
      <c r="DK1289" s="35"/>
      <c r="DL1289" s="35"/>
      <c r="DM1289" s="35"/>
      <c r="DN1289" s="35"/>
      <c r="DO1289" s="35"/>
      <c r="DP1289" s="35"/>
      <c r="DQ1289" s="35"/>
      <c r="DR1289" s="35"/>
      <c r="DS1289" s="35"/>
      <c r="DT1289" s="35"/>
      <c r="DU1289" s="35"/>
      <c r="DV1289" s="35"/>
      <c r="DW1289" s="35"/>
      <c r="DX1289" s="35"/>
      <c r="DY1289" s="35"/>
      <c r="DZ1289" s="35"/>
      <c r="EA1289" s="35"/>
      <c r="EB1289" s="35"/>
      <c r="EC1289" s="35"/>
      <c r="ED1289" s="35"/>
      <c r="EE1289" s="35"/>
      <c r="EF1289" s="35"/>
      <c r="EG1289" s="35"/>
      <c r="EH1289" s="35"/>
      <c r="EI1289" s="35"/>
      <c r="EJ1289" s="35"/>
      <c r="EK1289" s="35"/>
      <c r="EL1289" s="35"/>
      <c r="ET1289" s="20" t="s">
        <v>1666</v>
      </c>
      <c r="EU1289" s="20" t="s">
        <v>1664</v>
      </c>
    </row>
    <row r="1290" spans="1:151" ht="12" hidden="1" customHeight="1">
      <c r="A1290" s="35"/>
      <c r="B1290" s="47"/>
      <c r="C1290" s="35"/>
      <c r="D1290" s="47"/>
      <c r="E1290" s="47"/>
      <c r="F1290" s="47"/>
      <c r="G1290" s="47"/>
      <c r="H1290" s="47"/>
      <c r="I1290" s="47"/>
      <c r="J1290" s="47"/>
      <c r="K1290" s="47"/>
      <c r="L1290" s="47"/>
      <c r="M1290" s="35"/>
      <c r="N1290" s="35"/>
      <c r="O1290" s="35"/>
      <c r="P1290" s="35"/>
      <c r="Q1290" s="35"/>
      <c r="R1290" s="35"/>
      <c r="S1290" s="35"/>
      <c r="T1290" s="35"/>
      <c r="U1290" s="35"/>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133"/>
      <c r="BJ1290" s="133"/>
      <c r="BK1290" s="35"/>
      <c r="BL1290" s="266"/>
      <c r="BM1290" s="35"/>
      <c r="BN1290" s="35"/>
      <c r="BO1290" s="35"/>
      <c r="BP1290" s="35"/>
      <c r="BQ1290" s="35"/>
      <c r="BR1290" s="35"/>
      <c r="BS1290" s="35"/>
      <c r="BT1290" s="35"/>
      <c r="BU1290" s="35"/>
      <c r="BV1290" s="35"/>
      <c r="BW1290" s="35"/>
      <c r="BX1290" s="35"/>
      <c r="BY1290" s="35"/>
      <c r="BZ1290" s="287"/>
      <c r="CA1290" s="35"/>
      <c r="CB1290" s="35"/>
      <c r="CC1290" s="35"/>
      <c r="CD1290" s="35"/>
      <c r="CE1290" s="35"/>
      <c r="CF1290" s="35"/>
      <c r="CG1290" s="35"/>
      <c r="CH1290" s="35"/>
      <c r="CI1290" s="35"/>
      <c r="CJ1290" s="35"/>
      <c r="CK1290" s="35"/>
      <c r="CL1290" s="35"/>
      <c r="CM1290" s="35"/>
      <c r="CN1290" s="35"/>
      <c r="CO1290" s="35"/>
      <c r="CP1290" s="35"/>
      <c r="CQ1290" s="35"/>
      <c r="CR1290" s="35"/>
      <c r="CS1290" s="35"/>
      <c r="CT1290" s="35"/>
      <c r="CU1290" s="35"/>
      <c r="CV1290" s="35"/>
      <c r="CW1290" s="35"/>
      <c r="CX1290" s="35"/>
      <c r="CY1290" s="35"/>
      <c r="CZ1290" s="35"/>
      <c r="DA1290" s="35"/>
      <c r="DB1290" s="35"/>
      <c r="DC1290" s="35"/>
      <c r="DD1290" s="35"/>
      <c r="DE1290" s="35"/>
      <c r="DF1290" s="35"/>
      <c r="DG1290" s="35"/>
      <c r="DH1290" s="35"/>
      <c r="DI1290" s="35"/>
      <c r="DJ1290" s="35"/>
      <c r="DK1290" s="35"/>
      <c r="DL1290" s="35"/>
      <c r="DM1290" s="35"/>
      <c r="DN1290" s="35"/>
      <c r="DO1290" s="35"/>
      <c r="DP1290" s="35"/>
      <c r="DQ1290" s="35"/>
      <c r="DR1290" s="35"/>
      <c r="DS1290" s="35"/>
      <c r="DT1290" s="35"/>
      <c r="DU1290" s="35"/>
      <c r="DV1290" s="35"/>
      <c r="DW1290" s="35"/>
      <c r="DX1290" s="35"/>
      <c r="DY1290" s="35"/>
      <c r="DZ1290" s="35"/>
      <c r="EA1290" s="35"/>
      <c r="EB1290" s="35"/>
      <c r="EC1290" s="35"/>
      <c r="ED1290" s="35"/>
      <c r="EE1290" s="35"/>
      <c r="EF1290" s="35"/>
      <c r="EG1290" s="35"/>
      <c r="EH1290" s="35"/>
      <c r="EI1290" s="35"/>
      <c r="EJ1290" s="35"/>
      <c r="EK1290" s="35"/>
      <c r="EL1290" s="35"/>
      <c r="ET1290" s="20" t="s">
        <v>1667</v>
      </c>
      <c r="EU1290" s="20" t="s">
        <v>1665</v>
      </c>
    </row>
    <row r="1291" spans="1:151" ht="12" hidden="1" customHeight="1">
      <c r="A1291" s="35"/>
      <c r="B1291" s="47"/>
      <c r="C1291" s="35"/>
      <c r="D1291" s="47"/>
      <c r="E1291" s="47"/>
      <c r="F1291" s="47"/>
      <c r="G1291" s="47"/>
      <c r="H1291" s="47"/>
      <c r="I1291" s="47"/>
      <c r="J1291" s="47"/>
      <c r="K1291" s="47"/>
      <c r="L1291" s="47"/>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133"/>
      <c r="BJ1291" s="133"/>
      <c r="BK1291" s="35"/>
      <c r="BL1291" s="266"/>
      <c r="BM1291" s="35"/>
      <c r="BN1291" s="35"/>
      <c r="BO1291" s="35"/>
      <c r="BP1291" s="35"/>
      <c r="BQ1291" s="35"/>
      <c r="BR1291" s="35"/>
      <c r="BS1291" s="35"/>
      <c r="BT1291" s="35"/>
      <c r="BU1291" s="35"/>
      <c r="BV1291" s="35"/>
      <c r="BW1291" s="35"/>
      <c r="BX1291" s="35"/>
      <c r="BY1291" s="35"/>
      <c r="BZ1291" s="287"/>
      <c r="CA1291" s="35"/>
      <c r="CB1291" s="35"/>
      <c r="CC1291" s="35"/>
      <c r="CD1291" s="35"/>
      <c r="CE1291" s="35"/>
      <c r="CF1291" s="35"/>
      <c r="CG1291" s="35"/>
      <c r="CH1291" s="35"/>
      <c r="CI1291" s="35"/>
      <c r="CJ1291" s="35"/>
      <c r="CK1291" s="35"/>
      <c r="CL1291" s="35"/>
      <c r="CM1291" s="35"/>
      <c r="CN1291" s="35"/>
      <c r="CO1291" s="35"/>
      <c r="CP1291" s="35"/>
      <c r="CQ1291" s="35"/>
      <c r="CR1291" s="35"/>
      <c r="CS1291" s="35"/>
      <c r="CT1291" s="35"/>
      <c r="CU1291" s="35"/>
      <c r="CV1291" s="35"/>
      <c r="CW1291" s="35"/>
      <c r="CX1291" s="35"/>
      <c r="CY1291" s="35"/>
      <c r="CZ1291" s="35"/>
      <c r="DA1291" s="35"/>
      <c r="DB1291" s="35"/>
      <c r="DC1291" s="35"/>
      <c r="DD1291" s="35"/>
      <c r="DE1291" s="35"/>
      <c r="DF1291" s="35"/>
      <c r="DG1291" s="35"/>
      <c r="DH1291" s="35"/>
      <c r="DI1291" s="35"/>
      <c r="DJ1291" s="35"/>
      <c r="DK1291" s="35"/>
      <c r="DL1291" s="35"/>
      <c r="DM1291" s="35"/>
      <c r="DN1291" s="35"/>
      <c r="DO1291" s="35"/>
      <c r="DP1291" s="35"/>
      <c r="DQ1291" s="35"/>
      <c r="DR1291" s="35"/>
      <c r="DS1291" s="35"/>
      <c r="DT1291" s="35"/>
      <c r="DU1291" s="35"/>
      <c r="DV1291" s="35"/>
      <c r="DW1291" s="35"/>
      <c r="DX1291" s="35"/>
      <c r="DY1291" s="35"/>
      <c r="DZ1291" s="35"/>
      <c r="EA1291" s="35"/>
      <c r="EB1291" s="35"/>
      <c r="EC1291" s="35"/>
      <c r="ED1291" s="35"/>
      <c r="EE1291" s="35"/>
      <c r="EF1291" s="35"/>
      <c r="EG1291" s="35"/>
      <c r="EH1291" s="35"/>
      <c r="EI1291" s="35"/>
      <c r="EJ1291" s="35"/>
      <c r="EK1291" s="35"/>
      <c r="EL1291" s="35"/>
      <c r="ET1291" s="20" t="s">
        <v>1668</v>
      </c>
      <c r="EU1291" s="20" t="s">
        <v>1666</v>
      </c>
    </row>
    <row r="1292" spans="1:151" ht="12" hidden="1" customHeight="1">
      <c r="A1292" s="35"/>
      <c r="B1292" s="47"/>
      <c r="C1292" s="35"/>
      <c r="D1292" s="47"/>
      <c r="E1292" s="47"/>
      <c r="F1292" s="47"/>
      <c r="G1292" s="47"/>
      <c r="H1292" s="47"/>
      <c r="I1292" s="47"/>
      <c r="J1292" s="47"/>
      <c r="K1292" s="47"/>
      <c r="L1292" s="47"/>
      <c r="M1292" s="35"/>
      <c r="N1292" s="35"/>
      <c r="O1292" s="35"/>
      <c r="P1292" s="35"/>
      <c r="Q1292" s="35"/>
      <c r="R1292" s="35"/>
      <c r="S1292" s="35"/>
      <c r="T1292" s="35"/>
      <c r="U1292" s="35"/>
      <c r="V1292" s="35"/>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5"/>
      <c r="AS1292" s="35"/>
      <c r="AT1292" s="35"/>
      <c r="AU1292" s="35"/>
      <c r="AV1292" s="35"/>
      <c r="AW1292" s="35"/>
      <c r="AX1292" s="35"/>
      <c r="AY1292" s="35"/>
      <c r="AZ1292" s="35"/>
      <c r="BA1292" s="35"/>
      <c r="BB1292" s="35"/>
      <c r="BC1292" s="35"/>
      <c r="BD1292" s="35"/>
      <c r="BE1292" s="35"/>
      <c r="BF1292" s="35"/>
      <c r="BG1292" s="35"/>
      <c r="BH1292" s="35"/>
      <c r="BI1292" s="133"/>
      <c r="BJ1292" s="133"/>
      <c r="BK1292" s="35"/>
      <c r="BL1292" s="266"/>
      <c r="BM1292" s="35"/>
      <c r="BN1292" s="35"/>
      <c r="BO1292" s="35"/>
      <c r="BP1292" s="35"/>
      <c r="BQ1292" s="35"/>
      <c r="BR1292" s="35"/>
      <c r="BS1292" s="35"/>
      <c r="BT1292" s="35"/>
      <c r="BU1292" s="35"/>
      <c r="BV1292" s="35"/>
      <c r="BW1292" s="35"/>
      <c r="BX1292" s="35"/>
      <c r="BY1292" s="35"/>
      <c r="BZ1292" s="287"/>
      <c r="CA1292" s="35"/>
      <c r="CB1292" s="35"/>
      <c r="CC1292" s="35"/>
      <c r="CD1292" s="35"/>
      <c r="CE1292" s="35"/>
      <c r="CF1292" s="35"/>
      <c r="CG1292" s="35"/>
      <c r="CH1292" s="35"/>
      <c r="CI1292" s="35"/>
      <c r="CJ1292" s="35"/>
      <c r="CK1292" s="35"/>
      <c r="CL1292" s="35"/>
      <c r="CM1292" s="35"/>
      <c r="CN1292" s="35"/>
      <c r="CO1292" s="35"/>
      <c r="CP1292" s="35"/>
      <c r="CQ1292" s="35"/>
      <c r="CR1292" s="35"/>
      <c r="CS1292" s="35"/>
      <c r="CT1292" s="35"/>
      <c r="CU1292" s="35"/>
      <c r="CV1292" s="35"/>
      <c r="CW1292" s="35"/>
      <c r="CX1292" s="35"/>
      <c r="CY1292" s="35"/>
      <c r="CZ1292" s="35"/>
      <c r="DA1292" s="35"/>
      <c r="DB1292" s="35"/>
      <c r="DC1292" s="35"/>
      <c r="DD1292" s="35"/>
      <c r="DE1292" s="35"/>
      <c r="DF1292" s="35"/>
      <c r="DG1292" s="35"/>
      <c r="DH1292" s="35"/>
      <c r="DI1292" s="35"/>
      <c r="DJ1292" s="35"/>
      <c r="DK1292" s="35"/>
      <c r="DL1292" s="35"/>
      <c r="DM1292" s="35"/>
      <c r="DN1292" s="35"/>
      <c r="DO1292" s="35"/>
      <c r="DP1292" s="35"/>
      <c r="DQ1292" s="35"/>
      <c r="DR1292" s="35"/>
      <c r="DS1292" s="35"/>
      <c r="DT1292" s="35"/>
      <c r="DU1292" s="35"/>
      <c r="DV1292" s="35"/>
      <c r="DW1292" s="35"/>
      <c r="DX1292" s="35"/>
      <c r="DY1292" s="35"/>
      <c r="DZ1292" s="35"/>
      <c r="EA1292" s="35"/>
      <c r="EB1292" s="35"/>
      <c r="EC1292" s="35"/>
      <c r="ED1292" s="35"/>
      <c r="EE1292" s="35"/>
      <c r="EF1292" s="35"/>
      <c r="EG1292" s="35"/>
      <c r="EH1292" s="35"/>
      <c r="EI1292" s="35"/>
      <c r="EJ1292" s="35"/>
      <c r="EK1292" s="35"/>
      <c r="EL1292" s="35"/>
      <c r="ET1292" s="20" t="s">
        <v>1669</v>
      </c>
      <c r="EU1292" s="20" t="s">
        <v>1667</v>
      </c>
    </row>
    <row r="1293" spans="1:151" ht="12" hidden="1" customHeight="1">
      <c r="A1293" s="35"/>
      <c r="B1293" s="47"/>
      <c r="C1293" s="35"/>
      <c r="D1293" s="47"/>
      <c r="E1293" s="47"/>
      <c r="F1293" s="47"/>
      <c r="G1293" s="47"/>
      <c r="H1293" s="47"/>
      <c r="I1293" s="47"/>
      <c r="J1293" s="47"/>
      <c r="K1293" s="47"/>
      <c r="L1293" s="47"/>
      <c r="M1293" s="35"/>
      <c r="N1293" s="35"/>
      <c r="O1293" s="35"/>
      <c r="P1293" s="35"/>
      <c r="Q1293" s="35"/>
      <c r="R1293" s="35"/>
      <c r="S1293" s="35"/>
      <c r="T1293" s="35"/>
      <c r="U1293" s="35"/>
      <c r="V1293" s="35"/>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5"/>
      <c r="AS1293" s="35"/>
      <c r="AT1293" s="35"/>
      <c r="AU1293" s="35"/>
      <c r="AV1293" s="35"/>
      <c r="AW1293" s="35"/>
      <c r="AX1293" s="35"/>
      <c r="AY1293" s="35"/>
      <c r="AZ1293" s="35"/>
      <c r="BA1293" s="35"/>
      <c r="BB1293" s="35"/>
      <c r="BC1293" s="35"/>
      <c r="BD1293" s="35"/>
      <c r="BE1293" s="35"/>
      <c r="BF1293" s="35"/>
      <c r="BG1293" s="35"/>
      <c r="BH1293" s="35"/>
      <c r="BI1293" s="133"/>
      <c r="BJ1293" s="133"/>
      <c r="BK1293" s="35"/>
      <c r="BL1293" s="266"/>
      <c r="BM1293" s="35"/>
      <c r="BN1293" s="35"/>
      <c r="BO1293" s="35"/>
      <c r="BP1293" s="35"/>
      <c r="BQ1293" s="35"/>
      <c r="BR1293" s="35"/>
      <c r="BS1293" s="35"/>
      <c r="BT1293" s="35"/>
      <c r="BU1293" s="35"/>
      <c r="BV1293" s="35"/>
      <c r="BW1293" s="35"/>
      <c r="BX1293" s="35"/>
      <c r="BY1293" s="35"/>
      <c r="BZ1293" s="287"/>
      <c r="CA1293" s="35"/>
      <c r="CB1293" s="35"/>
      <c r="CC1293" s="35"/>
      <c r="CD1293" s="35"/>
      <c r="CE1293" s="35"/>
      <c r="CF1293" s="35"/>
      <c r="CG1293" s="35"/>
      <c r="CH1293" s="35"/>
      <c r="CI1293" s="35"/>
      <c r="CJ1293" s="35"/>
      <c r="CK1293" s="35"/>
      <c r="CL1293" s="35"/>
      <c r="CM1293" s="35"/>
      <c r="CN1293" s="35"/>
      <c r="CO1293" s="35"/>
      <c r="CP1293" s="35"/>
      <c r="CQ1293" s="35"/>
      <c r="CR1293" s="35"/>
      <c r="CS1293" s="35"/>
      <c r="CT1293" s="35"/>
      <c r="CU1293" s="35"/>
      <c r="CV1293" s="35"/>
      <c r="CW1293" s="35"/>
      <c r="CX1293" s="35"/>
      <c r="CY1293" s="35"/>
      <c r="CZ1293" s="35"/>
      <c r="DA1293" s="35"/>
      <c r="DB1293" s="35"/>
      <c r="DC1293" s="35"/>
      <c r="DD1293" s="35"/>
      <c r="DE1293" s="35"/>
      <c r="DF1293" s="35"/>
      <c r="DG1293" s="35"/>
      <c r="DH1293" s="35"/>
      <c r="DI1293" s="35"/>
      <c r="DJ1293" s="35"/>
      <c r="DK1293" s="35"/>
      <c r="DL1293" s="35"/>
      <c r="DM1293" s="35"/>
      <c r="DN1293" s="35"/>
      <c r="DO1293" s="35"/>
      <c r="DP1293" s="35"/>
      <c r="DQ1293" s="35"/>
      <c r="DR1293" s="35"/>
      <c r="DS1293" s="35"/>
      <c r="DT1293" s="35"/>
      <c r="DU1293" s="35"/>
      <c r="DV1293" s="35"/>
      <c r="DW1293" s="35"/>
      <c r="DX1293" s="35"/>
      <c r="DY1293" s="35"/>
      <c r="DZ1293" s="35"/>
      <c r="EA1293" s="35"/>
      <c r="EB1293" s="35"/>
      <c r="EC1293" s="35"/>
      <c r="ED1293" s="35"/>
      <c r="EE1293" s="35"/>
      <c r="EF1293" s="35"/>
      <c r="EG1293" s="35"/>
      <c r="EH1293" s="35"/>
      <c r="EI1293" s="35"/>
      <c r="EJ1293" s="35"/>
      <c r="EK1293" s="35"/>
      <c r="EL1293" s="35"/>
      <c r="ET1293" s="20" t="s">
        <v>1670</v>
      </c>
      <c r="EU1293" s="20" t="s">
        <v>1668</v>
      </c>
    </row>
    <row r="1294" spans="1:151" ht="12" hidden="1" customHeight="1">
      <c r="A1294" s="35"/>
      <c r="B1294" s="47"/>
      <c r="C1294" s="35"/>
      <c r="D1294" s="47"/>
      <c r="E1294" s="47"/>
      <c r="F1294" s="47"/>
      <c r="G1294" s="47"/>
      <c r="H1294" s="47"/>
      <c r="I1294" s="47"/>
      <c r="J1294" s="47"/>
      <c r="K1294" s="47"/>
      <c r="L1294" s="47"/>
      <c r="M1294" s="35"/>
      <c r="N1294" s="35"/>
      <c r="O1294" s="35"/>
      <c r="P1294" s="35"/>
      <c r="Q1294" s="35"/>
      <c r="R1294" s="35"/>
      <c r="S1294" s="35"/>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c r="BE1294" s="35"/>
      <c r="BF1294" s="35"/>
      <c r="BG1294" s="35"/>
      <c r="BH1294" s="35"/>
      <c r="BI1294" s="133"/>
      <c r="BJ1294" s="133"/>
      <c r="BK1294" s="35"/>
      <c r="BL1294" s="266"/>
      <c r="BM1294" s="35"/>
      <c r="BN1294" s="35"/>
      <c r="BO1294" s="35"/>
      <c r="BP1294" s="35"/>
      <c r="BQ1294" s="35"/>
      <c r="BR1294" s="35"/>
      <c r="BS1294" s="35"/>
      <c r="BT1294" s="35"/>
      <c r="BU1294" s="35"/>
      <c r="BV1294" s="35"/>
      <c r="BW1294" s="35"/>
      <c r="BX1294" s="35"/>
      <c r="BY1294" s="35"/>
      <c r="BZ1294" s="287"/>
      <c r="CA1294" s="35"/>
      <c r="CB1294" s="35"/>
      <c r="CC1294" s="35"/>
      <c r="CD1294" s="35"/>
      <c r="CE1294" s="35"/>
      <c r="CF1294" s="35"/>
      <c r="CG1294" s="35"/>
      <c r="CH1294" s="35"/>
      <c r="CI1294" s="35"/>
      <c r="CJ1294" s="35"/>
      <c r="CK1294" s="35"/>
      <c r="CL1294" s="35"/>
      <c r="CM1294" s="35"/>
      <c r="CN1294" s="35"/>
      <c r="CO1294" s="35"/>
      <c r="CP1294" s="35"/>
      <c r="CQ1294" s="35"/>
      <c r="CR1294" s="35"/>
      <c r="CS1294" s="35"/>
      <c r="CT1294" s="35"/>
      <c r="CU1294" s="35"/>
      <c r="CV1294" s="35"/>
      <c r="CW1294" s="35"/>
      <c r="CX1294" s="35"/>
      <c r="CY1294" s="35"/>
      <c r="CZ1294" s="35"/>
      <c r="DA1294" s="35"/>
      <c r="DB1294" s="35"/>
      <c r="DC1294" s="35"/>
      <c r="DD1294" s="35"/>
      <c r="DE1294" s="35"/>
      <c r="DF1294" s="35"/>
      <c r="DG1294" s="35"/>
      <c r="DH1294" s="35"/>
      <c r="DI1294" s="35"/>
      <c r="DJ1294" s="35"/>
      <c r="DK1294" s="35"/>
      <c r="DL1294" s="35"/>
      <c r="DM1294" s="35"/>
      <c r="DN1294" s="35"/>
      <c r="DO1294" s="35"/>
      <c r="DP1294" s="35"/>
      <c r="DQ1294" s="35"/>
      <c r="DR1294" s="35"/>
      <c r="DS1294" s="35"/>
      <c r="DT1294" s="35"/>
      <c r="DU1294" s="35"/>
      <c r="DV1294" s="35"/>
      <c r="DW1294" s="35"/>
      <c r="DX1294" s="35"/>
      <c r="DY1294" s="35"/>
      <c r="DZ1294" s="35"/>
      <c r="EA1294" s="35"/>
      <c r="EB1294" s="35"/>
      <c r="EC1294" s="35"/>
      <c r="ED1294" s="35"/>
      <c r="EE1294" s="35"/>
      <c r="EF1294" s="35"/>
      <c r="EG1294" s="35"/>
      <c r="EH1294" s="35"/>
      <c r="EI1294" s="35"/>
      <c r="EJ1294" s="35"/>
      <c r="EK1294" s="35"/>
      <c r="EL1294" s="35"/>
      <c r="ET1294" s="20" t="s">
        <v>1671</v>
      </c>
      <c r="EU1294" s="20" t="s">
        <v>1669</v>
      </c>
    </row>
    <row r="1295" spans="1:151" ht="12" hidden="1" customHeight="1">
      <c r="A1295" s="35"/>
      <c r="B1295" s="47"/>
      <c r="C1295" s="35"/>
      <c r="D1295" s="47"/>
      <c r="E1295" s="47"/>
      <c r="F1295" s="47"/>
      <c r="G1295" s="47"/>
      <c r="H1295" s="47"/>
      <c r="I1295" s="47"/>
      <c r="J1295" s="47"/>
      <c r="K1295" s="47"/>
      <c r="L1295" s="47"/>
      <c r="M1295" s="35"/>
      <c r="N1295" s="35"/>
      <c r="O1295" s="35"/>
      <c r="P1295" s="35"/>
      <c r="Q1295" s="35"/>
      <c r="R1295" s="35"/>
      <c r="S1295" s="35"/>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c r="BE1295" s="35"/>
      <c r="BF1295" s="35"/>
      <c r="BG1295" s="35"/>
      <c r="BH1295" s="35"/>
      <c r="BI1295" s="133"/>
      <c r="BJ1295" s="133"/>
      <c r="BK1295" s="35"/>
      <c r="BL1295" s="266"/>
      <c r="BM1295" s="35"/>
      <c r="BN1295" s="35"/>
      <c r="BO1295" s="35"/>
      <c r="BP1295" s="35"/>
      <c r="BQ1295" s="35"/>
      <c r="BR1295" s="35"/>
      <c r="BS1295" s="35"/>
      <c r="BT1295" s="35"/>
      <c r="BU1295" s="35"/>
      <c r="BV1295" s="35"/>
      <c r="BW1295" s="35"/>
      <c r="BX1295" s="35"/>
      <c r="BY1295" s="35"/>
      <c r="BZ1295" s="287"/>
      <c r="CA1295" s="35"/>
      <c r="CB1295" s="35"/>
      <c r="CC1295" s="35"/>
      <c r="CD1295" s="35"/>
      <c r="CE1295" s="35"/>
      <c r="CF1295" s="35"/>
      <c r="CG1295" s="35"/>
      <c r="CH1295" s="35"/>
      <c r="CI1295" s="35"/>
      <c r="CJ1295" s="35"/>
      <c r="CK1295" s="35"/>
      <c r="CL1295" s="35"/>
      <c r="CM1295" s="35"/>
      <c r="CN1295" s="35"/>
      <c r="CO1295" s="35"/>
      <c r="CP1295" s="35"/>
      <c r="CQ1295" s="35"/>
      <c r="CR1295" s="35"/>
      <c r="CS1295" s="35"/>
      <c r="CT1295" s="35"/>
      <c r="CU1295" s="35"/>
      <c r="CV1295" s="35"/>
      <c r="CW1295" s="35"/>
      <c r="CX1295" s="35"/>
      <c r="CY1295" s="35"/>
      <c r="CZ1295" s="35"/>
      <c r="DA1295" s="35"/>
      <c r="DB1295" s="35"/>
      <c r="DC1295" s="35"/>
      <c r="DD1295" s="35"/>
      <c r="DE1295" s="35"/>
      <c r="DF1295" s="35"/>
      <c r="DG1295" s="35"/>
      <c r="DH1295" s="35"/>
      <c r="DI1295" s="35"/>
      <c r="DJ1295" s="35"/>
      <c r="DK1295" s="35"/>
      <c r="DL1295" s="35"/>
      <c r="DM1295" s="35"/>
      <c r="DN1295" s="35"/>
      <c r="DO1295" s="35"/>
      <c r="DP1295" s="35"/>
      <c r="DQ1295" s="35"/>
      <c r="DR1295" s="35"/>
      <c r="DS1295" s="35"/>
      <c r="DT1295" s="35"/>
      <c r="DU1295" s="35"/>
      <c r="DV1295" s="35"/>
      <c r="DW1295" s="35"/>
      <c r="DX1295" s="35"/>
      <c r="DY1295" s="35"/>
      <c r="DZ1295" s="35"/>
      <c r="EA1295" s="35"/>
      <c r="EB1295" s="35"/>
      <c r="EC1295" s="35"/>
      <c r="ED1295" s="35"/>
      <c r="EE1295" s="35"/>
      <c r="EF1295" s="35"/>
      <c r="EG1295" s="35"/>
      <c r="EH1295" s="35"/>
      <c r="EI1295" s="35"/>
      <c r="EJ1295" s="35"/>
      <c r="EK1295" s="35"/>
      <c r="EL1295" s="35"/>
      <c r="ET1295" s="20" t="s">
        <v>1672</v>
      </c>
      <c r="EU1295" s="20" t="s">
        <v>1670</v>
      </c>
    </row>
    <row r="1296" spans="1:151" ht="12" hidden="1" customHeight="1">
      <c r="A1296" s="35"/>
      <c r="B1296" s="47"/>
      <c r="C1296" s="35"/>
      <c r="D1296" s="47"/>
      <c r="E1296" s="47"/>
      <c r="F1296" s="47"/>
      <c r="G1296" s="47"/>
      <c r="H1296" s="47"/>
      <c r="I1296" s="47"/>
      <c r="J1296" s="47"/>
      <c r="K1296" s="47"/>
      <c r="L1296" s="47"/>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c r="BE1296" s="35"/>
      <c r="BF1296" s="35"/>
      <c r="BG1296" s="35"/>
      <c r="BH1296" s="35"/>
      <c r="BI1296" s="133"/>
      <c r="BJ1296" s="133"/>
      <c r="BK1296" s="35"/>
      <c r="BL1296" s="266"/>
      <c r="BM1296" s="35"/>
      <c r="BN1296" s="35"/>
      <c r="BO1296" s="35"/>
      <c r="BP1296" s="35"/>
      <c r="BQ1296" s="35"/>
      <c r="BR1296" s="35"/>
      <c r="BS1296" s="35"/>
      <c r="BT1296" s="35"/>
      <c r="BU1296" s="35"/>
      <c r="BV1296" s="35"/>
      <c r="BW1296" s="35"/>
      <c r="BX1296" s="35"/>
      <c r="BY1296" s="35"/>
      <c r="BZ1296" s="287"/>
      <c r="CA1296" s="35"/>
      <c r="CB1296" s="35"/>
      <c r="CC1296" s="35"/>
      <c r="CD1296" s="35"/>
      <c r="CE1296" s="35"/>
      <c r="CF1296" s="35"/>
      <c r="CG1296" s="35"/>
      <c r="CH1296" s="35"/>
      <c r="CI1296" s="35"/>
      <c r="CJ1296" s="35"/>
      <c r="CK1296" s="35"/>
      <c r="CL1296" s="35"/>
      <c r="CM1296" s="35"/>
      <c r="CN1296" s="35"/>
      <c r="CO1296" s="35"/>
      <c r="CP1296" s="35"/>
      <c r="CQ1296" s="35"/>
      <c r="CR1296" s="35"/>
      <c r="CS1296" s="35"/>
      <c r="CT1296" s="35"/>
      <c r="CU1296" s="35"/>
      <c r="CV1296" s="35"/>
      <c r="CW1296" s="35"/>
      <c r="CX1296" s="35"/>
      <c r="CY1296" s="35"/>
      <c r="CZ1296" s="35"/>
      <c r="DA1296" s="35"/>
      <c r="DB1296" s="35"/>
      <c r="DC1296" s="35"/>
      <c r="DD1296" s="35"/>
      <c r="DE1296" s="35"/>
      <c r="DF1296" s="35"/>
      <c r="DG1296" s="35"/>
      <c r="DH1296" s="35"/>
      <c r="DI1296" s="35"/>
      <c r="DJ1296" s="35"/>
      <c r="DK1296" s="35"/>
      <c r="DL1296" s="35"/>
      <c r="DM1296" s="35"/>
      <c r="DN1296" s="35"/>
      <c r="DO1296" s="35"/>
      <c r="DP1296" s="35"/>
      <c r="DQ1296" s="35"/>
      <c r="DR1296" s="35"/>
      <c r="DS1296" s="35"/>
      <c r="DT1296" s="35"/>
      <c r="DU1296" s="35"/>
      <c r="DV1296" s="35"/>
      <c r="DW1296" s="35"/>
      <c r="DX1296" s="35"/>
      <c r="DY1296" s="35"/>
      <c r="DZ1296" s="35"/>
      <c r="EA1296" s="35"/>
      <c r="EB1296" s="35"/>
      <c r="EC1296" s="35"/>
      <c r="ED1296" s="35"/>
      <c r="EE1296" s="35"/>
      <c r="EF1296" s="35"/>
      <c r="EG1296" s="35"/>
      <c r="EH1296" s="35"/>
      <c r="EI1296" s="35"/>
      <c r="EJ1296" s="35"/>
      <c r="EK1296" s="35"/>
      <c r="EL1296" s="35"/>
      <c r="ET1296" s="20" t="s">
        <v>1673</v>
      </c>
      <c r="EU1296" s="20" t="s">
        <v>1671</v>
      </c>
    </row>
    <row r="1297" spans="1:151" ht="12" hidden="1" customHeight="1">
      <c r="A1297" s="35"/>
      <c r="B1297" s="47"/>
      <c r="C1297" s="35"/>
      <c r="D1297" s="47"/>
      <c r="E1297" s="47"/>
      <c r="F1297" s="47"/>
      <c r="G1297" s="47"/>
      <c r="H1297" s="47"/>
      <c r="I1297" s="47"/>
      <c r="J1297" s="47"/>
      <c r="K1297" s="47"/>
      <c r="L1297" s="47"/>
      <c r="M1297" s="35"/>
      <c r="N1297" s="35"/>
      <c r="O1297" s="35"/>
      <c r="P1297" s="35"/>
      <c r="Q1297" s="35"/>
      <c r="R1297" s="35"/>
      <c r="S1297" s="35"/>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133"/>
      <c r="BJ1297" s="133"/>
      <c r="BK1297" s="35"/>
      <c r="BL1297" s="266"/>
      <c r="BM1297" s="35"/>
      <c r="BN1297" s="35"/>
      <c r="BO1297" s="35"/>
      <c r="BP1297" s="35"/>
      <c r="BQ1297" s="35"/>
      <c r="BR1297" s="35"/>
      <c r="BS1297" s="35"/>
      <c r="BT1297" s="35"/>
      <c r="BU1297" s="35"/>
      <c r="BV1297" s="35"/>
      <c r="BW1297" s="35"/>
      <c r="BX1297" s="35"/>
      <c r="BY1297" s="35"/>
      <c r="BZ1297" s="287"/>
      <c r="CA1297" s="35"/>
      <c r="CB1297" s="35"/>
      <c r="CC1297" s="35"/>
      <c r="CD1297" s="35"/>
      <c r="CE1297" s="35"/>
      <c r="CF1297" s="35"/>
      <c r="CG1297" s="35"/>
      <c r="CH1297" s="35"/>
      <c r="CI1297" s="35"/>
      <c r="CJ1297" s="35"/>
      <c r="CK1297" s="35"/>
      <c r="CL1297" s="35"/>
      <c r="CM1297" s="35"/>
      <c r="CN1297" s="35"/>
      <c r="CO1297" s="35"/>
      <c r="CP1297" s="35"/>
      <c r="CQ1297" s="35"/>
      <c r="CR1297" s="35"/>
      <c r="CS1297" s="35"/>
      <c r="CT1297" s="35"/>
      <c r="CU1297" s="35"/>
      <c r="CV1297" s="35"/>
      <c r="CW1297" s="35"/>
      <c r="CX1297" s="35"/>
      <c r="CY1297" s="35"/>
      <c r="CZ1297" s="35"/>
      <c r="DA1297" s="35"/>
      <c r="DB1297" s="35"/>
      <c r="DC1297" s="35"/>
      <c r="DD1297" s="35"/>
      <c r="DE1297" s="35"/>
      <c r="DF1297" s="35"/>
      <c r="DG1297" s="35"/>
      <c r="DH1297" s="35"/>
      <c r="DI1297" s="35"/>
      <c r="DJ1297" s="35"/>
      <c r="DK1297" s="35"/>
      <c r="DL1297" s="35"/>
      <c r="DM1297" s="35"/>
      <c r="DN1297" s="35"/>
      <c r="DO1297" s="35"/>
      <c r="DP1297" s="35"/>
      <c r="DQ1297" s="35"/>
      <c r="DR1297" s="35"/>
      <c r="DS1297" s="35"/>
      <c r="DT1297" s="35"/>
      <c r="DU1297" s="35"/>
      <c r="DV1297" s="35"/>
      <c r="DW1297" s="35"/>
      <c r="DX1297" s="35"/>
      <c r="DY1297" s="35"/>
      <c r="DZ1297" s="35"/>
      <c r="EA1297" s="35"/>
      <c r="EB1297" s="35"/>
      <c r="EC1297" s="35"/>
      <c r="ED1297" s="35"/>
      <c r="EE1297" s="35"/>
      <c r="EF1297" s="35"/>
      <c r="EG1297" s="35"/>
      <c r="EH1297" s="35"/>
      <c r="EI1297" s="35"/>
      <c r="EJ1297" s="35"/>
      <c r="EK1297" s="35"/>
      <c r="EL1297" s="35"/>
      <c r="ET1297" s="20" t="s">
        <v>1674</v>
      </c>
      <c r="EU1297" s="20" t="s">
        <v>1672</v>
      </c>
    </row>
    <row r="1298" spans="1:151" ht="12" hidden="1" customHeight="1">
      <c r="A1298" s="35"/>
      <c r="B1298" s="47"/>
      <c r="C1298" s="35"/>
      <c r="D1298" s="47"/>
      <c r="E1298" s="47"/>
      <c r="F1298" s="47"/>
      <c r="G1298" s="47"/>
      <c r="H1298" s="47"/>
      <c r="I1298" s="47"/>
      <c r="J1298" s="47"/>
      <c r="K1298" s="47"/>
      <c r="L1298" s="47"/>
      <c r="M1298" s="35"/>
      <c r="N1298" s="35"/>
      <c r="O1298" s="35"/>
      <c r="P1298" s="35"/>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c r="BE1298" s="35"/>
      <c r="BF1298" s="35"/>
      <c r="BG1298" s="35"/>
      <c r="BH1298" s="35"/>
      <c r="BI1298" s="133"/>
      <c r="BJ1298" s="133"/>
      <c r="BK1298" s="35"/>
      <c r="BL1298" s="266"/>
      <c r="BM1298" s="35"/>
      <c r="BN1298" s="35"/>
      <c r="BO1298" s="35"/>
      <c r="BP1298" s="35"/>
      <c r="BQ1298" s="35"/>
      <c r="BR1298" s="35"/>
      <c r="BS1298" s="35"/>
      <c r="BT1298" s="35"/>
      <c r="BU1298" s="35"/>
      <c r="BV1298" s="35"/>
      <c r="BW1298" s="35"/>
      <c r="BX1298" s="35"/>
      <c r="BY1298" s="35"/>
      <c r="BZ1298" s="287"/>
      <c r="CA1298" s="35"/>
      <c r="CB1298" s="35"/>
      <c r="CC1298" s="35"/>
      <c r="CD1298" s="35"/>
      <c r="CE1298" s="35"/>
      <c r="CF1298" s="35"/>
      <c r="CG1298" s="35"/>
      <c r="CH1298" s="35"/>
      <c r="CI1298" s="35"/>
      <c r="CJ1298" s="35"/>
      <c r="CK1298" s="35"/>
      <c r="CL1298" s="35"/>
      <c r="CM1298" s="35"/>
      <c r="CN1298" s="35"/>
      <c r="CO1298" s="35"/>
      <c r="CP1298" s="35"/>
      <c r="CQ1298" s="35"/>
      <c r="CR1298" s="35"/>
      <c r="CS1298" s="35"/>
      <c r="CT1298" s="35"/>
      <c r="CU1298" s="35"/>
      <c r="CV1298" s="35"/>
      <c r="CW1298" s="35"/>
      <c r="CX1298" s="35"/>
      <c r="CY1298" s="35"/>
      <c r="CZ1298" s="35"/>
      <c r="DA1298" s="35"/>
      <c r="DB1298" s="35"/>
      <c r="DC1298" s="35"/>
      <c r="DD1298" s="35"/>
      <c r="DE1298" s="35"/>
      <c r="DF1298" s="35"/>
      <c r="DG1298" s="35"/>
      <c r="DH1298" s="35"/>
      <c r="DI1298" s="35"/>
      <c r="DJ1298" s="35"/>
      <c r="DK1298" s="35"/>
      <c r="DL1298" s="35"/>
      <c r="DM1298" s="35"/>
      <c r="DN1298" s="35"/>
      <c r="DO1298" s="35"/>
      <c r="DP1298" s="35"/>
      <c r="DQ1298" s="35"/>
      <c r="DR1298" s="35"/>
      <c r="DS1298" s="35"/>
      <c r="DT1298" s="35"/>
      <c r="DU1298" s="35"/>
      <c r="DV1298" s="35"/>
      <c r="DW1298" s="35"/>
      <c r="DX1298" s="35"/>
      <c r="DY1298" s="35"/>
      <c r="DZ1298" s="35"/>
      <c r="EA1298" s="35"/>
      <c r="EB1298" s="35"/>
      <c r="EC1298" s="35"/>
      <c r="ED1298" s="35"/>
      <c r="EE1298" s="35"/>
      <c r="EF1298" s="35"/>
      <c r="EG1298" s="35"/>
      <c r="EH1298" s="35"/>
      <c r="EI1298" s="35"/>
      <c r="EJ1298" s="35"/>
      <c r="EK1298" s="35"/>
      <c r="EL1298" s="35"/>
      <c r="ET1298" s="20" t="s">
        <v>1675</v>
      </c>
      <c r="EU1298" s="20" t="s">
        <v>1673</v>
      </c>
    </row>
    <row r="1299" spans="1:151" ht="12" hidden="1" customHeight="1">
      <c r="A1299" s="35"/>
      <c r="B1299" s="47"/>
      <c r="C1299" s="35"/>
      <c r="D1299" s="47"/>
      <c r="E1299" s="47"/>
      <c r="F1299" s="47"/>
      <c r="G1299" s="47"/>
      <c r="H1299" s="47"/>
      <c r="I1299" s="47"/>
      <c r="J1299" s="47"/>
      <c r="K1299" s="47"/>
      <c r="L1299" s="47"/>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133"/>
      <c r="BJ1299" s="133"/>
      <c r="BK1299" s="35"/>
      <c r="BL1299" s="266"/>
      <c r="BM1299" s="35"/>
      <c r="BN1299" s="35"/>
      <c r="BO1299" s="35"/>
      <c r="BP1299" s="35"/>
      <c r="BQ1299" s="35"/>
      <c r="BR1299" s="35"/>
      <c r="BS1299" s="35"/>
      <c r="BT1299" s="35"/>
      <c r="BU1299" s="35"/>
      <c r="BV1299" s="35"/>
      <c r="BW1299" s="35"/>
      <c r="BX1299" s="35"/>
      <c r="BY1299" s="35"/>
      <c r="BZ1299" s="287"/>
      <c r="CA1299" s="35"/>
      <c r="CB1299" s="35"/>
      <c r="CC1299" s="35"/>
      <c r="CD1299" s="35"/>
      <c r="CE1299" s="35"/>
      <c r="CF1299" s="35"/>
      <c r="CG1299" s="35"/>
      <c r="CH1299" s="35"/>
      <c r="CI1299" s="35"/>
      <c r="CJ1299" s="35"/>
      <c r="CK1299" s="35"/>
      <c r="CL1299" s="35"/>
      <c r="CM1299" s="35"/>
      <c r="CN1299" s="35"/>
      <c r="CO1299" s="35"/>
      <c r="CP1299" s="35"/>
      <c r="CQ1299" s="35"/>
      <c r="CR1299" s="35"/>
      <c r="CS1299" s="35"/>
      <c r="CT1299" s="35"/>
      <c r="CU1299" s="35"/>
      <c r="CV1299" s="35"/>
      <c r="CW1299" s="35"/>
      <c r="CX1299" s="35"/>
      <c r="CY1299" s="35"/>
      <c r="CZ1299" s="35"/>
      <c r="DA1299" s="35"/>
      <c r="DB1299" s="35"/>
      <c r="DC1299" s="35"/>
      <c r="DD1299" s="35"/>
      <c r="DE1299" s="35"/>
      <c r="DF1299" s="35"/>
      <c r="DG1299" s="35"/>
      <c r="DH1299" s="35"/>
      <c r="DI1299" s="35"/>
      <c r="DJ1299" s="35"/>
      <c r="DK1299" s="35"/>
      <c r="DL1299" s="35"/>
      <c r="DM1299" s="35"/>
      <c r="DN1299" s="35"/>
      <c r="DO1299" s="35"/>
      <c r="DP1299" s="35"/>
      <c r="DQ1299" s="35"/>
      <c r="DR1299" s="35"/>
      <c r="DS1299" s="35"/>
      <c r="DT1299" s="35"/>
      <c r="DU1299" s="35"/>
      <c r="DV1299" s="35"/>
      <c r="DW1299" s="35"/>
      <c r="DX1299" s="35"/>
      <c r="DY1299" s="35"/>
      <c r="DZ1299" s="35"/>
      <c r="EA1299" s="35"/>
      <c r="EB1299" s="35"/>
      <c r="EC1299" s="35"/>
      <c r="ED1299" s="35"/>
      <c r="EE1299" s="35"/>
      <c r="EF1299" s="35"/>
      <c r="EG1299" s="35"/>
      <c r="EH1299" s="35"/>
      <c r="EI1299" s="35"/>
      <c r="EJ1299" s="35"/>
      <c r="EK1299" s="35"/>
      <c r="EL1299" s="35"/>
      <c r="ET1299" s="20" t="s">
        <v>1676</v>
      </c>
      <c r="EU1299" s="20" t="s">
        <v>1674</v>
      </c>
    </row>
    <row r="1300" spans="1:151" ht="12" hidden="1" customHeight="1">
      <c r="A1300" s="35"/>
      <c r="B1300" s="47"/>
      <c r="C1300" s="35"/>
      <c r="D1300" s="47"/>
      <c r="E1300" s="47"/>
      <c r="F1300" s="47"/>
      <c r="G1300" s="47"/>
      <c r="H1300" s="47"/>
      <c r="I1300" s="47"/>
      <c r="J1300" s="47"/>
      <c r="K1300" s="47"/>
      <c r="L1300" s="47"/>
      <c r="M1300" s="35"/>
      <c r="N1300" s="35"/>
      <c r="O1300" s="35"/>
      <c r="P1300" s="35"/>
      <c r="Q1300" s="35"/>
      <c r="R1300" s="35"/>
      <c r="S1300" s="35"/>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c r="BE1300" s="35"/>
      <c r="BF1300" s="35"/>
      <c r="BG1300" s="35"/>
      <c r="BH1300" s="35"/>
      <c r="BI1300" s="133"/>
      <c r="BJ1300" s="133"/>
      <c r="BK1300" s="35"/>
      <c r="BL1300" s="266"/>
      <c r="BM1300" s="35"/>
      <c r="BN1300" s="35"/>
      <c r="BO1300" s="35"/>
      <c r="BP1300" s="35"/>
      <c r="BQ1300" s="35"/>
      <c r="BR1300" s="35"/>
      <c r="BS1300" s="35"/>
      <c r="BT1300" s="35"/>
      <c r="BU1300" s="35"/>
      <c r="BV1300" s="35"/>
      <c r="BW1300" s="35"/>
      <c r="BX1300" s="35"/>
      <c r="BY1300" s="35"/>
      <c r="BZ1300" s="287"/>
      <c r="CA1300" s="35"/>
      <c r="CB1300" s="35"/>
      <c r="CC1300" s="35"/>
      <c r="CD1300" s="35"/>
      <c r="CE1300" s="35"/>
      <c r="CF1300" s="35"/>
      <c r="CG1300" s="35"/>
      <c r="CH1300" s="35"/>
      <c r="CI1300" s="35"/>
      <c r="CJ1300" s="35"/>
      <c r="CK1300" s="35"/>
      <c r="CL1300" s="35"/>
      <c r="CM1300" s="35"/>
      <c r="CN1300" s="35"/>
      <c r="CO1300" s="35"/>
      <c r="CP1300" s="35"/>
      <c r="CQ1300" s="35"/>
      <c r="CR1300" s="35"/>
      <c r="CS1300" s="35"/>
      <c r="CT1300" s="35"/>
      <c r="CU1300" s="35"/>
      <c r="CV1300" s="35"/>
      <c r="CW1300" s="35"/>
      <c r="CX1300" s="35"/>
      <c r="CY1300" s="35"/>
      <c r="CZ1300" s="35"/>
      <c r="DA1300" s="35"/>
      <c r="DB1300" s="35"/>
      <c r="DC1300" s="35"/>
      <c r="DD1300" s="35"/>
      <c r="DE1300" s="35"/>
      <c r="DF1300" s="35"/>
      <c r="DG1300" s="35"/>
      <c r="DH1300" s="35"/>
      <c r="DI1300" s="35"/>
      <c r="DJ1300" s="35"/>
      <c r="DK1300" s="35"/>
      <c r="DL1300" s="35"/>
      <c r="DM1300" s="35"/>
      <c r="DN1300" s="35"/>
      <c r="DO1300" s="35"/>
      <c r="DP1300" s="35"/>
      <c r="DQ1300" s="35"/>
      <c r="DR1300" s="35"/>
      <c r="DS1300" s="35"/>
      <c r="DT1300" s="35"/>
      <c r="DU1300" s="35"/>
      <c r="DV1300" s="35"/>
      <c r="DW1300" s="35"/>
      <c r="DX1300" s="35"/>
      <c r="DY1300" s="35"/>
      <c r="DZ1300" s="35"/>
      <c r="EA1300" s="35"/>
      <c r="EB1300" s="35"/>
      <c r="EC1300" s="35"/>
      <c r="ED1300" s="35"/>
      <c r="EE1300" s="35"/>
      <c r="EF1300" s="35"/>
      <c r="EG1300" s="35"/>
      <c r="EH1300" s="35"/>
      <c r="EI1300" s="35"/>
      <c r="EJ1300" s="35"/>
      <c r="EK1300" s="35"/>
      <c r="EL1300" s="35"/>
      <c r="ET1300" s="20" t="s">
        <v>1677</v>
      </c>
      <c r="EU1300" s="20" t="s">
        <v>1675</v>
      </c>
    </row>
    <row r="1301" spans="1:151" ht="12" hidden="1" customHeight="1">
      <c r="A1301" s="35"/>
      <c r="B1301" s="47"/>
      <c r="C1301" s="35"/>
      <c r="D1301" s="47"/>
      <c r="E1301" s="47"/>
      <c r="F1301" s="47"/>
      <c r="G1301" s="47"/>
      <c r="H1301" s="47"/>
      <c r="I1301" s="47"/>
      <c r="J1301" s="47"/>
      <c r="K1301" s="47"/>
      <c r="L1301" s="47"/>
      <c r="M1301" s="35"/>
      <c r="N1301" s="35"/>
      <c r="O1301" s="35"/>
      <c r="P1301" s="35"/>
      <c r="Q1301" s="35"/>
      <c r="R1301" s="35"/>
      <c r="S1301" s="35"/>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c r="BE1301" s="35"/>
      <c r="BF1301" s="35"/>
      <c r="BG1301" s="35"/>
      <c r="BH1301" s="35"/>
      <c r="BI1301" s="133"/>
      <c r="BJ1301" s="133"/>
      <c r="BK1301" s="35"/>
      <c r="BL1301" s="266"/>
      <c r="BM1301" s="35"/>
      <c r="BN1301" s="35"/>
      <c r="BO1301" s="35"/>
      <c r="BP1301" s="35"/>
      <c r="BQ1301" s="35"/>
      <c r="BR1301" s="35"/>
      <c r="BS1301" s="35"/>
      <c r="BT1301" s="35"/>
      <c r="BU1301" s="35"/>
      <c r="BV1301" s="35"/>
      <c r="BW1301" s="35"/>
      <c r="BX1301" s="35"/>
      <c r="BY1301" s="35"/>
      <c r="BZ1301" s="287"/>
      <c r="CA1301" s="35"/>
      <c r="CB1301" s="35"/>
      <c r="CC1301" s="35"/>
      <c r="CD1301" s="35"/>
      <c r="CE1301" s="35"/>
      <c r="CF1301" s="35"/>
      <c r="CG1301" s="35"/>
      <c r="CH1301" s="35"/>
      <c r="CI1301" s="35"/>
      <c r="CJ1301" s="35"/>
      <c r="CK1301" s="35"/>
      <c r="CL1301" s="35"/>
      <c r="CM1301" s="35"/>
      <c r="CN1301" s="35"/>
      <c r="CO1301" s="35"/>
      <c r="CP1301" s="35"/>
      <c r="CQ1301" s="35"/>
      <c r="CR1301" s="35"/>
      <c r="CS1301" s="35"/>
      <c r="CT1301" s="35"/>
      <c r="CU1301" s="35"/>
      <c r="CV1301" s="35"/>
      <c r="CW1301" s="35"/>
      <c r="CX1301" s="35"/>
      <c r="CY1301" s="35"/>
      <c r="CZ1301" s="35"/>
      <c r="DA1301" s="35"/>
      <c r="DB1301" s="35"/>
      <c r="DC1301" s="35"/>
      <c r="DD1301" s="35"/>
      <c r="DE1301" s="35"/>
      <c r="DF1301" s="35"/>
      <c r="DG1301" s="35"/>
      <c r="DH1301" s="35"/>
      <c r="DI1301" s="35"/>
      <c r="DJ1301" s="35"/>
      <c r="DK1301" s="35"/>
      <c r="DL1301" s="35"/>
      <c r="DM1301" s="35"/>
      <c r="DN1301" s="35"/>
      <c r="DO1301" s="35"/>
      <c r="DP1301" s="35"/>
      <c r="DQ1301" s="35"/>
      <c r="DR1301" s="35"/>
      <c r="DS1301" s="35"/>
      <c r="DT1301" s="35"/>
      <c r="DU1301" s="35"/>
      <c r="DV1301" s="35"/>
      <c r="DW1301" s="35"/>
      <c r="DX1301" s="35"/>
      <c r="DY1301" s="35"/>
      <c r="DZ1301" s="35"/>
      <c r="EA1301" s="35"/>
      <c r="EB1301" s="35"/>
      <c r="EC1301" s="35"/>
      <c r="ED1301" s="35"/>
      <c r="EE1301" s="35"/>
      <c r="EF1301" s="35"/>
      <c r="EG1301" s="35"/>
      <c r="EH1301" s="35"/>
      <c r="EI1301" s="35"/>
      <c r="EJ1301" s="35"/>
      <c r="EK1301" s="35"/>
      <c r="EL1301" s="35"/>
      <c r="ET1301" s="20" t="s">
        <v>1678</v>
      </c>
      <c r="EU1301" s="20" t="s">
        <v>1676</v>
      </c>
    </row>
    <row r="1302" spans="1:151" ht="12" hidden="1" customHeight="1">
      <c r="A1302" s="35"/>
      <c r="B1302" s="47"/>
      <c r="C1302" s="35"/>
      <c r="D1302" s="47"/>
      <c r="E1302" s="47"/>
      <c r="F1302" s="47"/>
      <c r="G1302" s="47"/>
      <c r="H1302" s="47"/>
      <c r="I1302" s="47"/>
      <c r="J1302" s="47"/>
      <c r="K1302" s="47"/>
      <c r="L1302" s="47"/>
      <c r="M1302" s="35"/>
      <c r="N1302" s="35"/>
      <c r="O1302" s="35"/>
      <c r="P1302" s="35"/>
      <c r="Q1302" s="35"/>
      <c r="R1302" s="35"/>
      <c r="S1302" s="35"/>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c r="BE1302" s="35"/>
      <c r="BF1302" s="35"/>
      <c r="BG1302" s="35"/>
      <c r="BH1302" s="35"/>
      <c r="BI1302" s="133"/>
      <c r="BJ1302" s="133"/>
      <c r="BK1302" s="35"/>
      <c r="BL1302" s="266"/>
      <c r="BM1302" s="35"/>
      <c r="BN1302" s="35"/>
      <c r="BO1302" s="35"/>
      <c r="BP1302" s="35"/>
      <c r="BQ1302" s="35"/>
      <c r="BR1302" s="35"/>
      <c r="BS1302" s="35"/>
      <c r="BT1302" s="35"/>
      <c r="BU1302" s="35"/>
      <c r="BV1302" s="35"/>
      <c r="BW1302" s="35"/>
      <c r="BX1302" s="35"/>
      <c r="BY1302" s="35"/>
      <c r="BZ1302" s="287"/>
      <c r="CA1302" s="35"/>
      <c r="CB1302" s="35"/>
      <c r="CC1302" s="35"/>
      <c r="CD1302" s="35"/>
      <c r="CE1302" s="35"/>
      <c r="CF1302" s="35"/>
      <c r="CG1302" s="35"/>
      <c r="CH1302" s="35"/>
      <c r="CI1302" s="35"/>
      <c r="CJ1302" s="35"/>
      <c r="CK1302" s="35"/>
      <c r="CL1302" s="35"/>
      <c r="CM1302" s="35"/>
      <c r="CN1302" s="35"/>
      <c r="CO1302" s="35"/>
      <c r="CP1302" s="35"/>
      <c r="CQ1302" s="35"/>
      <c r="CR1302" s="35"/>
      <c r="CS1302" s="35"/>
      <c r="CT1302" s="35"/>
      <c r="CU1302" s="35"/>
      <c r="CV1302" s="35"/>
      <c r="CW1302" s="35"/>
      <c r="CX1302" s="35"/>
      <c r="CY1302" s="35"/>
      <c r="CZ1302" s="35"/>
      <c r="DA1302" s="35"/>
      <c r="DB1302" s="35"/>
      <c r="DC1302" s="35"/>
      <c r="DD1302" s="35"/>
      <c r="DE1302" s="35"/>
      <c r="DF1302" s="35"/>
      <c r="DG1302" s="35"/>
      <c r="DH1302" s="35"/>
      <c r="DI1302" s="35"/>
      <c r="DJ1302" s="35"/>
      <c r="DK1302" s="35"/>
      <c r="DL1302" s="35"/>
      <c r="DM1302" s="35"/>
      <c r="DN1302" s="35"/>
      <c r="DO1302" s="35"/>
      <c r="DP1302" s="35"/>
      <c r="DQ1302" s="35"/>
      <c r="DR1302" s="35"/>
      <c r="DS1302" s="35"/>
      <c r="DT1302" s="35"/>
      <c r="DU1302" s="35"/>
      <c r="DV1302" s="35"/>
      <c r="DW1302" s="35"/>
      <c r="DX1302" s="35"/>
      <c r="DY1302" s="35"/>
      <c r="DZ1302" s="35"/>
      <c r="EA1302" s="35"/>
      <c r="EB1302" s="35"/>
      <c r="EC1302" s="35"/>
      <c r="ED1302" s="35"/>
      <c r="EE1302" s="35"/>
      <c r="EF1302" s="35"/>
      <c r="EG1302" s="35"/>
      <c r="EH1302" s="35"/>
      <c r="EI1302" s="35"/>
      <c r="EJ1302" s="35"/>
      <c r="EK1302" s="35"/>
      <c r="EL1302" s="35"/>
      <c r="ET1302" s="20" t="s">
        <v>1679</v>
      </c>
      <c r="EU1302" s="20" t="s">
        <v>1677</v>
      </c>
    </row>
    <row r="1303" spans="1:151" ht="12" hidden="1" customHeight="1">
      <c r="A1303" s="35"/>
      <c r="B1303" s="47"/>
      <c r="C1303" s="35"/>
      <c r="D1303" s="47"/>
      <c r="E1303" s="47"/>
      <c r="F1303" s="47"/>
      <c r="G1303" s="47"/>
      <c r="H1303" s="47"/>
      <c r="I1303" s="47"/>
      <c r="J1303" s="47"/>
      <c r="K1303" s="47"/>
      <c r="L1303" s="47"/>
      <c r="M1303" s="35"/>
      <c r="N1303" s="35"/>
      <c r="O1303" s="35"/>
      <c r="P1303" s="35"/>
      <c r="Q1303" s="35"/>
      <c r="R1303" s="35"/>
      <c r="S1303" s="35"/>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c r="BE1303" s="35"/>
      <c r="BF1303" s="35"/>
      <c r="BG1303" s="35"/>
      <c r="BH1303" s="35"/>
      <c r="BI1303" s="133"/>
      <c r="BJ1303" s="133"/>
      <c r="BK1303" s="35"/>
      <c r="BL1303" s="266"/>
      <c r="BM1303" s="35"/>
      <c r="BN1303" s="35"/>
      <c r="BO1303" s="35"/>
      <c r="BP1303" s="35"/>
      <c r="BQ1303" s="35"/>
      <c r="BR1303" s="35"/>
      <c r="BS1303" s="35"/>
      <c r="BT1303" s="35"/>
      <c r="BU1303" s="35"/>
      <c r="BV1303" s="35"/>
      <c r="BW1303" s="35"/>
      <c r="BX1303" s="35"/>
      <c r="BY1303" s="35"/>
      <c r="BZ1303" s="287"/>
      <c r="CA1303" s="35"/>
      <c r="CB1303" s="35"/>
      <c r="CC1303" s="35"/>
      <c r="CD1303" s="35"/>
      <c r="CE1303" s="35"/>
      <c r="CF1303" s="35"/>
      <c r="CG1303" s="35"/>
      <c r="CH1303" s="35"/>
      <c r="CI1303" s="35"/>
      <c r="CJ1303" s="35"/>
      <c r="CK1303" s="35"/>
      <c r="CL1303" s="35"/>
      <c r="CM1303" s="35"/>
      <c r="CN1303" s="35"/>
      <c r="CO1303" s="35"/>
      <c r="CP1303" s="35"/>
      <c r="CQ1303" s="35"/>
      <c r="CR1303" s="35"/>
      <c r="CS1303" s="35"/>
      <c r="CT1303" s="35"/>
      <c r="CU1303" s="35"/>
      <c r="CV1303" s="35"/>
      <c r="CW1303" s="35"/>
      <c r="CX1303" s="35"/>
      <c r="CY1303" s="35"/>
      <c r="CZ1303" s="35"/>
      <c r="DA1303" s="35"/>
      <c r="DB1303" s="35"/>
      <c r="DC1303" s="35"/>
      <c r="DD1303" s="35"/>
      <c r="DE1303" s="35"/>
      <c r="DF1303" s="35"/>
      <c r="DG1303" s="35"/>
      <c r="DH1303" s="35"/>
      <c r="DI1303" s="35"/>
      <c r="DJ1303" s="35"/>
      <c r="DK1303" s="35"/>
      <c r="DL1303" s="35"/>
      <c r="DM1303" s="35"/>
      <c r="DN1303" s="35"/>
      <c r="DO1303" s="35"/>
      <c r="DP1303" s="35"/>
      <c r="DQ1303" s="35"/>
      <c r="DR1303" s="35"/>
      <c r="DS1303" s="35"/>
      <c r="DT1303" s="35"/>
      <c r="DU1303" s="35"/>
      <c r="DV1303" s="35"/>
      <c r="DW1303" s="35"/>
      <c r="DX1303" s="35"/>
      <c r="DY1303" s="35"/>
      <c r="DZ1303" s="35"/>
      <c r="EA1303" s="35"/>
      <c r="EB1303" s="35"/>
      <c r="EC1303" s="35"/>
      <c r="ED1303" s="35"/>
      <c r="EE1303" s="35"/>
      <c r="EF1303" s="35"/>
      <c r="EG1303" s="35"/>
      <c r="EH1303" s="35"/>
      <c r="EI1303" s="35"/>
      <c r="EJ1303" s="35"/>
      <c r="EK1303" s="35"/>
      <c r="EL1303" s="35"/>
      <c r="ET1303" s="20" t="s">
        <v>1680</v>
      </c>
      <c r="EU1303" s="20" t="s">
        <v>1678</v>
      </c>
    </row>
    <row r="1304" spans="1:151" ht="12" hidden="1" customHeight="1">
      <c r="A1304" s="35"/>
      <c r="B1304" s="47"/>
      <c r="C1304" s="35"/>
      <c r="D1304" s="47"/>
      <c r="E1304" s="47"/>
      <c r="F1304" s="47"/>
      <c r="G1304" s="47"/>
      <c r="H1304" s="47"/>
      <c r="I1304" s="47"/>
      <c r="J1304" s="47"/>
      <c r="K1304" s="47"/>
      <c r="L1304" s="47"/>
      <c r="M1304" s="35"/>
      <c r="N1304" s="35"/>
      <c r="O1304" s="35"/>
      <c r="P1304" s="35"/>
      <c r="Q1304" s="35"/>
      <c r="R1304" s="35"/>
      <c r="S1304" s="35"/>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c r="BE1304" s="35"/>
      <c r="BF1304" s="35"/>
      <c r="BG1304" s="35"/>
      <c r="BH1304" s="35"/>
      <c r="BI1304" s="133"/>
      <c r="BJ1304" s="133"/>
      <c r="BK1304" s="35"/>
      <c r="BL1304" s="266"/>
      <c r="BM1304" s="35"/>
      <c r="BN1304" s="35"/>
      <c r="BO1304" s="35"/>
      <c r="BP1304" s="35"/>
      <c r="BQ1304" s="35"/>
      <c r="BR1304" s="35"/>
      <c r="BS1304" s="35"/>
      <c r="BT1304" s="35"/>
      <c r="BU1304" s="35"/>
      <c r="BV1304" s="35"/>
      <c r="BW1304" s="35"/>
      <c r="BX1304" s="35"/>
      <c r="BY1304" s="35"/>
      <c r="BZ1304" s="287"/>
      <c r="CA1304" s="35"/>
      <c r="CB1304" s="35"/>
      <c r="CC1304" s="35"/>
      <c r="CD1304" s="35"/>
      <c r="CE1304" s="35"/>
      <c r="CF1304" s="35"/>
      <c r="CG1304" s="35"/>
      <c r="CH1304" s="35"/>
      <c r="CI1304" s="35"/>
      <c r="CJ1304" s="35"/>
      <c r="CK1304" s="35"/>
      <c r="CL1304" s="35"/>
      <c r="CM1304" s="35"/>
      <c r="CN1304" s="35"/>
      <c r="CO1304" s="35"/>
      <c r="CP1304" s="35"/>
      <c r="CQ1304" s="35"/>
      <c r="CR1304" s="35"/>
      <c r="CS1304" s="35"/>
      <c r="CT1304" s="35"/>
      <c r="CU1304" s="35"/>
      <c r="CV1304" s="35"/>
      <c r="CW1304" s="35"/>
      <c r="CX1304" s="35"/>
      <c r="CY1304" s="35"/>
      <c r="CZ1304" s="35"/>
      <c r="DA1304" s="35"/>
      <c r="DB1304" s="35"/>
      <c r="DC1304" s="35"/>
      <c r="DD1304" s="35"/>
      <c r="DE1304" s="35"/>
      <c r="DF1304" s="35"/>
      <c r="DG1304" s="35"/>
      <c r="DH1304" s="35"/>
      <c r="DI1304" s="35"/>
      <c r="DJ1304" s="35"/>
      <c r="DK1304" s="35"/>
      <c r="DL1304" s="35"/>
      <c r="DM1304" s="35"/>
      <c r="DN1304" s="35"/>
      <c r="DO1304" s="35"/>
      <c r="DP1304" s="35"/>
      <c r="DQ1304" s="35"/>
      <c r="DR1304" s="35"/>
      <c r="DS1304" s="35"/>
      <c r="DT1304" s="35"/>
      <c r="DU1304" s="35"/>
      <c r="DV1304" s="35"/>
      <c r="DW1304" s="35"/>
      <c r="DX1304" s="35"/>
      <c r="DY1304" s="35"/>
      <c r="DZ1304" s="35"/>
      <c r="EA1304" s="35"/>
      <c r="EB1304" s="35"/>
      <c r="EC1304" s="35"/>
      <c r="ED1304" s="35"/>
      <c r="EE1304" s="35"/>
      <c r="EF1304" s="35"/>
      <c r="EG1304" s="35"/>
      <c r="EH1304" s="35"/>
      <c r="EI1304" s="35"/>
      <c r="EJ1304" s="35"/>
      <c r="EK1304" s="35"/>
      <c r="EL1304" s="35"/>
      <c r="ET1304" s="20" t="s">
        <v>1681</v>
      </c>
      <c r="EU1304" s="20" t="s">
        <v>1679</v>
      </c>
    </row>
    <row r="1305" spans="1:151" ht="12" hidden="1" customHeight="1">
      <c r="A1305" s="35"/>
      <c r="B1305" s="47"/>
      <c r="C1305" s="35"/>
      <c r="D1305" s="47"/>
      <c r="E1305" s="47"/>
      <c r="F1305" s="47"/>
      <c r="G1305" s="47"/>
      <c r="H1305" s="47"/>
      <c r="I1305" s="47"/>
      <c r="J1305" s="47"/>
      <c r="K1305" s="47"/>
      <c r="L1305" s="47"/>
      <c r="M1305" s="35"/>
      <c r="N1305" s="35"/>
      <c r="O1305" s="35"/>
      <c r="P1305" s="35"/>
      <c r="Q1305" s="35"/>
      <c r="R1305" s="35"/>
      <c r="S1305" s="35"/>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c r="BE1305" s="35"/>
      <c r="BF1305" s="35"/>
      <c r="BG1305" s="35"/>
      <c r="BH1305" s="35"/>
      <c r="BI1305" s="133"/>
      <c r="BJ1305" s="133"/>
      <c r="BK1305" s="35"/>
      <c r="BL1305" s="266"/>
      <c r="BM1305" s="35"/>
      <c r="BN1305" s="35"/>
      <c r="BO1305" s="35"/>
      <c r="BP1305" s="35"/>
      <c r="BQ1305" s="35"/>
      <c r="BR1305" s="35"/>
      <c r="BS1305" s="35"/>
      <c r="BT1305" s="35"/>
      <c r="BU1305" s="35"/>
      <c r="BV1305" s="35"/>
      <c r="BW1305" s="35"/>
      <c r="BX1305" s="35"/>
      <c r="BY1305" s="35"/>
      <c r="BZ1305" s="287"/>
      <c r="CA1305" s="35"/>
      <c r="CB1305" s="35"/>
      <c r="CC1305" s="35"/>
      <c r="CD1305" s="35"/>
      <c r="CE1305" s="35"/>
      <c r="CF1305" s="35"/>
      <c r="CG1305" s="35"/>
      <c r="CH1305" s="35"/>
      <c r="CI1305" s="35"/>
      <c r="CJ1305" s="35"/>
      <c r="CK1305" s="35"/>
      <c r="CL1305" s="35"/>
      <c r="CM1305" s="35"/>
      <c r="CN1305" s="35"/>
      <c r="CO1305" s="35"/>
      <c r="CP1305" s="35"/>
      <c r="CQ1305" s="35"/>
      <c r="CR1305" s="35"/>
      <c r="CS1305" s="35"/>
      <c r="CT1305" s="35"/>
      <c r="CU1305" s="35"/>
      <c r="CV1305" s="35"/>
      <c r="CW1305" s="35"/>
      <c r="CX1305" s="35"/>
      <c r="CY1305" s="35"/>
      <c r="CZ1305" s="35"/>
      <c r="DA1305" s="35"/>
      <c r="DB1305" s="35"/>
      <c r="DC1305" s="35"/>
      <c r="DD1305" s="35"/>
      <c r="DE1305" s="35"/>
      <c r="DF1305" s="35"/>
      <c r="DG1305" s="35"/>
      <c r="DH1305" s="35"/>
      <c r="DI1305" s="35"/>
      <c r="DJ1305" s="35"/>
      <c r="DK1305" s="35"/>
      <c r="DL1305" s="35"/>
      <c r="DM1305" s="35"/>
      <c r="DN1305" s="35"/>
      <c r="DO1305" s="35"/>
      <c r="DP1305" s="35"/>
      <c r="DQ1305" s="35"/>
      <c r="DR1305" s="35"/>
      <c r="DS1305" s="35"/>
      <c r="DT1305" s="35"/>
      <c r="DU1305" s="35"/>
      <c r="DV1305" s="35"/>
      <c r="DW1305" s="35"/>
      <c r="DX1305" s="35"/>
      <c r="DY1305" s="35"/>
      <c r="DZ1305" s="35"/>
      <c r="EA1305" s="35"/>
      <c r="EB1305" s="35"/>
      <c r="EC1305" s="35"/>
      <c r="ED1305" s="35"/>
      <c r="EE1305" s="35"/>
      <c r="EF1305" s="35"/>
      <c r="EG1305" s="35"/>
      <c r="EH1305" s="35"/>
      <c r="EI1305" s="35"/>
      <c r="EJ1305" s="35"/>
      <c r="EK1305" s="35"/>
      <c r="EL1305" s="35"/>
      <c r="ET1305" s="20" t="s">
        <v>1682</v>
      </c>
      <c r="EU1305" s="20" t="s">
        <v>1680</v>
      </c>
    </row>
    <row r="1306" spans="1:151" ht="12" hidden="1" customHeight="1">
      <c r="A1306" s="35"/>
      <c r="B1306" s="47"/>
      <c r="C1306" s="35"/>
      <c r="D1306" s="47"/>
      <c r="E1306" s="47"/>
      <c r="F1306" s="47"/>
      <c r="G1306" s="47"/>
      <c r="H1306" s="47"/>
      <c r="I1306" s="47"/>
      <c r="J1306" s="47"/>
      <c r="K1306" s="47"/>
      <c r="L1306" s="47"/>
      <c r="M1306" s="35"/>
      <c r="N1306" s="35"/>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133"/>
      <c r="BJ1306" s="133"/>
      <c r="BK1306" s="35"/>
      <c r="BL1306" s="266"/>
      <c r="BM1306" s="35"/>
      <c r="BN1306" s="35"/>
      <c r="BO1306" s="35"/>
      <c r="BP1306" s="35"/>
      <c r="BQ1306" s="35"/>
      <c r="BR1306" s="35"/>
      <c r="BS1306" s="35"/>
      <c r="BT1306" s="35"/>
      <c r="BU1306" s="35"/>
      <c r="BV1306" s="35"/>
      <c r="BW1306" s="35"/>
      <c r="BX1306" s="35"/>
      <c r="BY1306" s="35"/>
      <c r="BZ1306" s="287"/>
      <c r="CA1306" s="35"/>
      <c r="CB1306" s="35"/>
      <c r="CC1306" s="35"/>
      <c r="CD1306" s="35"/>
      <c r="CE1306" s="35"/>
      <c r="CF1306" s="35"/>
      <c r="CG1306" s="35"/>
      <c r="CH1306" s="35"/>
      <c r="CI1306" s="35"/>
      <c r="CJ1306" s="35"/>
      <c r="CK1306" s="35"/>
      <c r="CL1306" s="35"/>
      <c r="CM1306" s="35"/>
      <c r="CN1306" s="35"/>
      <c r="CO1306" s="35"/>
      <c r="CP1306" s="35"/>
      <c r="CQ1306" s="35"/>
      <c r="CR1306" s="35"/>
      <c r="CS1306" s="35"/>
      <c r="CT1306" s="35"/>
      <c r="CU1306" s="35"/>
      <c r="CV1306" s="35"/>
      <c r="CW1306" s="35"/>
      <c r="CX1306" s="35"/>
      <c r="CY1306" s="35"/>
      <c r="CZ1306" s="35"/>
      <c r="DA1306" s="35"/>
      <c r="DB1306" s="35"/>
      <c r="DC1306" s="35"/>
      <c r="DD1306" s="35"/>
      <c r="DE1306" s="35"/>
      <c r="DF1306" s="35"/>
      <c r="DG1306" s="35"/>
      <c r="DH1306" s="35"/>
      <c r="DI1306" s="35"/>
      <c r="DJ1306" s="35"/>
      <c r="DK1306" s="35"/>
      <c r="DL1306" s="35"/>
      <c r="DM1306" s="35"/>
      <c r="DN1306" s="35"/>
      <c r="DO1306" s="35"/>
      <c r="DP1306" s="35"/>
      <c r="DQ1306" s="35"/>
      <c r="DR1306" s="35"/>
      <c r="DS1306" s="35"/>
      <c r="DT1306" s="35"/>
      <c r="DU1306" s="35"/>
      <c r="DV1306" s="35"/>
      <c r="DW1306" s="35"/>
      <c r="DX1306" s="35"/>
      <c r="DY1306" s="35"/>
      <c r="DZ1306" s="35"/>
      <c r="EA1306" s="35"/>
      <c r="EB1306" s="35"/>
      <c r="EC1306" s="35"/>
      <c r="ED1306" s="35"/>
      <c r="EE1306" s="35"/>
      <c r="EF1306" s="35"/>
      <c r="EG1306" s="35"/>
      <c r="EH1306" s="35"/>
      <c r="EI1306" s="35"/>
      <c r="EJ1306" s="35"/>
      <c r="EK1306" s="35"/>
      <c r="EL1306" s="35"/>
      <c r="ET1306" s="20" t="s">
        <v>1683</v>
      </c>
      <c r="EU1306" s="20" t="s">
        <v>1681</v>
      </c>
    </row>
    <row r="1307" spans="1:151" ht="12" hidden="1" customHeight="1">
      <c r="A1307" s="35"/>
      <c r="B1307" s="47"/>
      <c r="C1307" s="35"/>
      <c r="D1307" s="47"/>
      <c r="E1307" s="47"/>
      <c r="F1307" s="47"/>
      <c r="G1307" s="47"/>
      <c r="H1307" s="47"/>
      <c r="I1307" s="47"/>
      <c r="J1307" s="47"/>
      <c r="K1307" s="47"/>
      <c r="L1307" s="47"/>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133"/>
      <c r="BJ1307" s="133"/>
      <c r="BK1307" s="35"/>
      <c r="BL1307" s="266"/>
      <c r="BM1307" s="35"/>
      <c r="BN1307" s="35"/>
      <c r="BO1307" s="35"/>
      <c r="BP1307" s="35"/>
      <c r="BQ1307" s="35"/>
      <c r="BR1307" s="35"/>
      <c r="BS1307" s="35"/>
      <c r="BT1307" s="35"/>
      <c r="BU1307" s="35"/>
      <c r="BV1307" s="35"/>
      <c r="BW1307" s="35"/>
      <c r="BX1307" s="35"/>
      <c r="BY1307" s="35"/>
      <c r="BZ1307" s="287"/>
      <c r="CA1307" s="35"/>
      <c r="CB1307" s="35"/>
      <c r="CC1307" s="35"/>
      <c r="CD1307" s="35"/>
      <c r="CE1307" s="35"/>
      <c r="CF1307" s="35"/>
      <c r="CG1307" s="35"/>
      <c r="CH1307" s="35"/>
      <c r="CI1307" s="35"/>
      <c r="CJ1307" s="35"/>
      <c r="CK1307" s="35"/>
      <c r="CL1307" s="35"/>
      <c r="CM1307" s="35"/>
      <c r="CN1307" s="35"/>
      <c r="CO1307" s="35"/>
      <c r="CP1307" s="35"/>
      <c r="CQ1307" s="35"/>
      <c r="CR1307" s="35"/>
      <c r="CS1307" s="35"/>
      <c r="CT1307" s="35"/>
      <c r="CU1307" s="35"/>
      <c r="CV1307" s="35"/>
      <c r="CW1307" s="35"/>
      <c r="CX1307" s="35"/>
      <c r="CY1307" s="35"/>
      <c r="CZ1307" s="35"/>
      <c r="DA1307" s="35"/>
      <c r="DB1307" s="35"/>
      <c r="DC1307" s="35"/>
      <c r="DD1307" s="35"/>
      <c r="DE1307" s="35"/>
      <c r="DF1307" s="35"/>
      <c r="DG1307" s="35"/>
      <c r="DH1307" s="35"/>
      <c r="DI1307" s="35"/>
      <c r="DJ1307" s="35"/>
      <c r="DK1307" s="35"/>
      <c r="DL1307" s="35"/>
      <c r="DM1307" s="35"/>
      <c r="DN1307" s="35"/>
      <c r="DO1307" s="35"/>
      <c r="DP1307" s="35"/>
      <c r="DQ1307" s="35"/>
      <c r="DR1307" s="35"/>
      <c r="DS1307" s="35"/>
      <c r="DT1307" s="35"/>
      <c r="DU1307" s="35"/>
      <c r="DV1307" s="35"/>
      <c r="DW1307" s="35"/>
      <c r="DX1307" s="35"/>
      <c r="DY1307" s="35"/>
      <c r="DZ1307" s="35"/>
      <c r="EA1307" s="35"/>
      <c r="EB1307" s="35"/>
      <c r="EC1307" s="35"/>
      <c r="ED1307" s="35"/>
      <c r="EE1307" s="35"/>
      <c r="EF1307" s="35"/>
      <c r="EG1307" s="35"/>
      <c r="EH1307" s="35"/>
      <c r="EI1307" s="35"/>
      <c r="EJ1307" s="35"/>
      <c r="EK1307" s="35"/>
      <c r="EL1307" s="35"/>
      <c r="ET1307" s="20" t="s">
        <v>1684</v>
      </c>
      <c r="EU1307" s="20" t="s">
        <v>1682</v>
      </c>
    </row>
    <row r="1308" spans="1:151" ht="12" hidden="1" customHeight="1">
      <c r="A1308" s="35"/>
      <c r="B1308" s="47"/>
      <c r="C1308" s="35"/>
      <c r="D1308" s="47"/>
      <c r="E1308" s="47"/>
      <c r="F1308" s="47"/>
      <c r="G1308" s="47"/>
      <c r="H1308" s="47"/>
      <c r="I1308" s="47"/>
      <c r="J1308" s="47"/>
      <c r="K1308" s="47"/>
      <c r="L1308" s="47"/>
      <c r="M1308" s="35"/>
      <c r="N1308" s="35"/>
      <c r="O1308" s="35"/>
      <c r="P1308" s="35"/>
      <c r="Q1308" s="35"/>
      <c r="R1308" s="35"/>
      <c r="S1308" s="35"/>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c r="BE1308" s="35"/>
      <c r="BF1308" s="35"/>
      <c r="BG1308" s="35"/>
      <c r="BH1308" s="35"/>
      <c r="BI1308" s="133"/>
      <c r="BJ1308" s="133"/>
      <c r="BK1308" s="35"/>
      <c r="BL1308" s="266"/>
      <c r="BM1308" s="35"/>
      <c r="BN1308" s="35"/>
      <c r="BO1308" s="35"/>
      <c r="BP1308" s="35"/>
      <c r="BQ1308" s="35"/>
      <c r="BR1308" s="35"/>
      <c r="BS1308" s="35"/>
      <c r="BT1308" s="35"/>
      <c r="BU1308" s="35"/>
      <c r="BV1308" s="35"/>
      <c r="BW1308" s="35"/>
      <c r="BX1308" s="35"/>
      <c r="BY1308" s="35"/>
      <c r="BZ1308" s="287"/>
      <c r="CA1308" s="35"/>
      <c r="CB1308" s="35"/>
      <c r="CC1308" s="35"/>
      <c r="CD1308" s="35"/>
      <c r="CE1308" s="35"/>
      <c r="CF1308" s="35"/>
      <c r="CG1308" s="35"/>
      <c r="CH1308" s="35"/>
      <c r="CI1308" s="35"/>
      <c r="CJ1308" s="35"/>
      <c r="CK1308" s="35"/>
      <c r="CL1308" s="35"/>
      <c r="CM1308" s="35"/>
      <c r="CN1308" s="35"/>
      <c r="CO1308" s="35"/>
      <c r="CP1308" s="35"/>
      <c r="CQ1308" s="35"/>
      <c r="CR1308" s="35"/>
      <c r="CS1308" s="35"/>
      <c r="CT1308" s="35"/>
      <c r="CU1308" s="35"/>
      <c r="CV1308" s="35"/>
      <c r="CW1308" s="35"/>
      <c r="CX1308" s="35"/>
      <c r="CY1308" s="35"/>
      <c r="CZ1308" s="35"/>
      <c r="DA1308" s="35"/>
      <c r="DB1308" s="35"/>
      <c r="DC1308" s="35"/>
      <c r="DD1308" s="35"/>
      <c r="DE1308" s="35"/>
      <c r="DF1308" s="35"/>
      <c r="DG1308" s="35"/>
      <c r="DH1308" s="35"/>
      <c r="DI1308" s="35"/>
      <c r="DJ1308" s="35"/>
      <c r="DK1308" s="35"/>
      <c r="DL1308" s="35"/>
      <c r="DM1308" s="35"/>
      <c r="DN1308" s="35"/>
      <c r="DO1308" s="35"/>
      <c r="DP1308" s="35"/>
      <c r="DQ1308" s="35"/>
      <c r="DR1308" s="35"/>
      <c r="DS1308" s="35"/>
      <c r="DT1308" s="35"/>
      <c r="DU1308" s="35"/>
      <c r="DV1308" s="35"/>
      <c r="DW1308" s="35"/>
      <c r="DX1308" s="35"/>
      <c r="DY1308" s="35"/>
      <c r="DZ1308" s="35"/>
      <c r="EA1308" s="35"/>
      <c r="EB1308" s="35"/>
      <c r="EC1308" s="35"/>
      <c r="ED1308" s="35"/>
      <c r="EE1308" s="35"/>
      <c r="EF1308" s="35"/>
      <c r="EG1308" s="35"/>
      <c r="EH1308" s="35"/>
      <c r="EI1308" s="35"/>
      <c r="EJ1308" s="35"/>
      <c r="EK1308" s="35"/>
      <c r="EL1308" s="35"/>
      <c r="ET1308" s="20" t="s">
        <v>1685</v>
      </c>
      <c r="EU1308" s="20" t="s">
        <v>1683</v>
      </c>
    </row>
    <row r="1309" spans="1:151" ht="12" hidden="1" customHeight="1">
      <c r="A1309" s="35"/>
      <c r="B1309" s="47"/>
      <c r="C1309" s="35"/>
      <c r="D1309" s="47"/>
      <c r="E1309" s="47"/>
      <c r="F1309" s="47"/>
      <c r="G1309" s="47"/>
      <c r="H1309" s="47"/>
      <c r="I1309" s="47"/>
      <c r="J1309" s="47"/>
      <c r="K1309" s="47"/>
      <c r="L1309" s="47"/>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c r="BE1309" s="35"/>
      <c r="BF1309" s="35"/>
      <c r="BG1309" s="35"/>
      <c r="BH1309" s="35"/>
      <c r="BI1309" s="133"/>
      <c r="BJ1309" s="133"/>
      <c r="BK1309" s="35"/>
      <c r="BL1309" s="266"/>
      <c r="BM1309" s="35"/>
      <c r="BN1309" s="35"/>
      <c r="BO1309" s="35"/>
      <c r="BP1309" s="35"/>
      <c r="BQ1309" s="35"/>
      <c r="BR1309" s="35"/>
      <c r="BS1309" s="35"/>
      <c r="BT1309" s="35"/>
      <c r="BU1309" s="35"/>
      <c r="BV1309" s="35"/>
      <c r="BW1309" s="35"/>
      <c r="BX1309" s="35"/>
      <c r="BY1309" s="35"/>
      <c r="BZ1309" s="287"/>
      <c r="CA1309" s="35"/>
      <c r="CB1309" s="35"/>
      <c r="CC1309" s="35"/>
      <c r="CD1309" s="35"/>
      <c r="CE1309" s="35"/>
      <c r="CF1309" s="35"/>
      <c r="CG1309" s="35"/>
      <c r="CH1309" s="35"/>
      <c r="CI1309" s="35"/>
      <c r="CJ1309" s="35"/>
      <c r="CK1309" s="35"/>
      <c r="CL1309" s="35"/>
      <c r="CM1309" s="35"/>
      <c r="CN1309" s="35"/>
      <c r="CO1309" s="35"/>
      <c r="CP1309" s="35"/>
      <c r="CQ1309" s="35"/>
      <c r="CR1309" s="35"/>
      <c r="CS1309" s="35"/>
      <c r="CT1309" s="35"/>
      <c r="CU1309" s="35"/>
      <c r="CV1309" s="35"/>
      <c r="CW1309" s="35"/>
      <c r="CX1309" s="35"/>
      <c r="CY1309" s="35"/>
      <c r="CZ1309" s="35"/>
      <c r="DA1309" s="35"/>
      <c r="DB1309" s="35"/>
      <c r="DC1309" s="35"/>
      <c r="DD1309" s="35"/>
      <c r="DE1309" s="35"/>
      <c r="DF1309" s="35"/>
      <c r="DG1309" s="35"/>
      <c r="DH1309" s="35"/>
      <c r="DI1309" s="35"/>
      <c r="DJ1309" s="35"/>
      <c r="DK1309" s="35"/>
      <c r="DL1309" s="35"/>
      <c r="DM1309" s="35"/>
      <c r="DN1309" s="35"/>
      <c r="DO1309" s="35"/>
      <c r="DP1309" s="35"/>
      <c r="DQ1309" s="35"/>
      <c r="DR1309" s="35"/>
      <c r="DS1309" s="35"/>
      <c r="DT1309" s="35"/>
      <c r="DU1309" s="35"/>
      <c r="DV1309" s="35"/>
      <c r="DW1309" s="35"/>
      <c r="DX1309" s="35"/>
      <c r="DY1309" s="35"/>
      <c r="DZ1309" s="35"/>
      <c r="EA1309" s="35"/>
      <c r="EB1309" s="35"/>
      <c r="EC1309" s="35"/>
      <c r="ED1309" s="35"/>
      <c r="EE1309" s="35"/>
      <c r="EF1309" s="35"/>
      <c r="EG1309" s="35"/>
      <c r="EH1309" s="35"/>
      <c r="EI1309" s="35"/>
      <c r="EJ1309" s="35"/>
      <c r="EK1309" s="35"/>
      <c r="EL1309" s="35"/>
      <c r="ET1309" s="20" t="s">
        <v>1686</v>
      </c>
      <c r="EU1309" s="20" t="s">
        <v>1684</v>
      </c>
    </row>
    <row r="1310" spans="1:151" ht="12" hidden="1" customHeight="1">
      <c r="A1310" s="35"/>
      <c r="B1310" s="47"/>
      <c r="C1310" s="35"/>
      <c r="D1310" s="47"/>
      <c r="E1310" s="47"/>
      <c r="F1310" s="47"/>
      <c r="G1310" s="47"/>
      <c r="H1310" s="47"/>
      <c r="I1310" s="47"/>
      <c r="J1310" s="47"/>
      <c r="K1310" s="47"/>
      <c r="L1310" s="47"/>
      <c r="M1310" s="35"/>
      <c r="N1310" s="35"/>
      <c r="O1310" s="35"/>
      <c r="P1310" s="35"/>
      <c r="Q1310" s="35"/>
      <c r="R1310" s="35"/>
      <c r="S1310" s="35"/>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c r="BE1310" s="35"/>
      <c r="BF1310" s="35"/>
      <c r="BG1310" s="35"/>
      <c r="BH1310" s="35"/>
      <c r="BI1310" s="133"/>
      <c r="BJ1310" s="133"/>
      <c r="BK1310" s="35"/>
      <c r="BL1310" s="266"/>
      <c r="BM1310" s="35"/>
      <c r="BN1310" s="35"/>
      <c r="BO1310" s="35"/>
      <c r="BP1310" s="35"/>
      <c r="BQ1310" s="35"/>
      <c r="BR1310" s="35"/>
      <c r="BS1310" s="35"/>
      <c r="BT1310" s="35"/>
      <c r="BU1310" s="35"/>
      <c r="BV1310" s="35"/>
      <c r="BW1310" s="35"/>
      <c r="BX1310" s="35"/>
      <c r="BY1310" s="35"/>
      <c r="BZ1310" s="287"/>
      <c r="CA1310" s="35"/>
      <c r="CB1310" s="35"/>
      <c r="CC1310" s="35"/>
      <c r="CD1310" s="35"/>
      <c r="CE1310" s="35"/>
      <c r="CF1310" s="35"/>
      <c r="CG1310" s="35"/>
      <c r="CH1310" s="35"/>
      <c r="CI1310" s="35"/>
      <c r="CJ1310" s="35"/>
      <c r="CK1310" s="35"/>
      <c r="CL1310" s="35"/>
      <c r="CM1310" s="35"/>
      <c r="CN1310" s="35"/>
      <c r="CO1310" s="35"/>
      <c r="CP1310" s="35"/>
      <c r="CQ1310" s="35"/>
      <c r="CR1310" s="35"/>
      <c r="CS1310" s="35"/>
      <c r="CT1310" s="35"/>
      <c r="CU1310" s="35"/>
      <c r="CV1310" s="35"/>
      <c r="CW1310" s="35"/>
      <c r="CX1310" s="35"/>
      <c r="CY1310" s="35"/>
      <c r="CZ1310" s="35"/>
      <c r="DA1310" s="35"/>
      <c r="DB1310" s="35"/>
      <c r="DC1310" s="35"/>
      <c r="DD1310" s="35"/>
      <c r="DE1310" s="35"/>
      <c r="DF1310" s="35"/>
      <c r="DG1310" s="35"/>
      <c r="DH1310" s="35"/>
      <c r="DI1310" s="35"/>
      <c r="DJ1310" s="35"/>
      <c r="DK1310" s="35"/>
      <c r="DL1310" s="35"/>
      <c r="DM1310" s="35"/>
      <c r="DN1310" s="35"/>
      <c r="DO1310" s="35"/>
      <c r="DP1310" s="35"/>
      <c r="DQ1310" s="35"/>
      <c r="DR1310" s="35"/>
      <c r="DS1310" s="35"/>
      <c r="DT1310" s="35"/>
      <c r="DU1310" s="35"/>
      <c r="DV1310" s="35"/>
      <c r="DW1310" s="35"/>
      <c r="DX1310" s="35"/>
      <c r="DY1310" s="35"/>
      <c r="DZ1310" s="35"/>
      <c r="EA1310" s="35"/>
      <c r="EB1310" s="35"/>
      <c r="EC1310" s="35"/>
      <c r="ED1310" s="35"/>
      <c r="EE1310" s="35"/>
      <c r="EF1310" s="35"/>
      <c r="EG1310" s="35"/>
      <c r="EH1310" s="35"/>
      <c r="EI1310" s="35"/>
      <c r="EJ1310" s="35"/>
      <c r="EK1310" s="35"/>
      <c r="EL1310" s="35"/>
      <c r="ET1310" s="20" t="s">
        <v>1687</v>
      </c>
      <c r="EU1310" s="20" t="s">
        <v>1685</v>
      </c>
    </row>
    <row r="1311" spans="1:151" ht="12" hidden="1" customHeight="1">
      <c r="A1311" s="35"/>
      <c r="B1311" s="47"/>
      <c r="C1311" s="35"/>
      <c r="D1311" s="47"/>
      <c r="E1311" s="47"/>
      <c r="F1311" s="47"/>
      <c r="G1311" s="47"/>
      <c r="H1311" s="47"/>
      <c r="I1311" s="47"/>
      <c r="J1311" s="47"/>
      <c r="K1311" s="47"/>
      <c r="L1311" s="47"/>
      <c r="M1311" s="35"/>
      <c r="N1311" s="35"/>
      <c r="O1311" s="35"/>
      <c r="P1311" s="35"/>
      <c r="Q1311" s="35"/>
      <c r="R1311" s="35"/>
      <c r="S1311" s="35"/>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c r="BE1311" s="35"/>
      <c r="BF1311" s="35"/>
      <c r="BG1311" s="35"/>
      <c r="BH1311" s="35"/>
      <c r="BI1311" s="133"/>
      <c r="BJ1311" s="133"/>
      <c r="BK1311" s="35"/>
      <c r="BL1311" s="266"/>
      <c r="BM1311" s="35"/>
      <c r="BN1311" s="35"/>
      <c r="BO1311" s="35"/>
      <c r="BP1311" s="35"/>
      <c r="BQ1311" s="35"/>
      <c r="BR1311" s="35"/>
      <c r="BS1311" s="35"/>
      <c r="BT1311" s="35"/>
      <c r="BU1311" s="35"/>
      <c r="BV1311" s="35"/>
      <c r="BW1311" s="35"/>
      <c r="BX1311" s="35"/>
      <c r="BY1311" s="35"/>
      <c r="BZ1311" s="287"/>
      <c r="CA1311" s="35"/>
      <c r="CB1311" s="35"/>
      <c r="CC1311" s="35"/>
      <c r="CD1311" s="35"/>
      <c r="CE1311" s="35"/>
      <c r="CF1311" s="35"/>
      <c r="CG1311" s="35"/>
      <c r="CH1311" s="35"/>
      <c r="CI1311" s="35"/>
      <c r="CJ1311" s="35"/>
      <c r="CK1311" s="35"/>
      <c r="CL1311" s="35"/>
      <c r="CM1311" s="35"/>
      <c r="CN1311" s="35"/>
      <c r="CO1311" s="35"/>
      <c r="CP1311" s="35"/>
      <c r="CQ1311" s="35"/>
      <c r="CR1311" s="35"/>
      <c r="CS1311" s="35"/>
      <c r="CT1311" s="35"/>
      <c r="CU1311" s="35"/>
      <c r="CV1311" s="35"/>
      <c r="CW1311" s="35"/>
      <c r="CX1311" s="35"/>
      <c r="CY1311" s="35"/>
      <c r="CZ1311" s="35"/>
      <c r="DA1311" s="35"/>
      <c r="DB1311" s="35"/>
      <c r="DC1311" s="35"/>
      <c r="DD1311" s="35"/>
      <c r="DE1311" s="35"/>
      <c r="DF1311" s="35"/>
      <c r="DG1311" s="35"/>
      <c r="DH1311" s="35"/>
      <c r="DI1311" s="35"/>
      <c r="DJ1311" s="35"/>
      <c r="DK1311" s="35"/>
      <c r="DL1311" s="35"/>
      <c r="DM1311" s="35"/>
      <c r="DN1311" s="35"/>
      <c r="DO1311" s="35"/>
      <c r="DP1311" s="35"/>
      <c r="DQ1311" s="35"/>
      <c r="DR1311" s="35"/>
      <c r="DS1311" s="35"/>
      <c r="DT1311" s="35"/>
      <c r="DU1311" s="35"/>
      <c r="DV1311" s="35"/>
      <c r="DW1311" s="35"/>
      <c r="DX1311" s="35"/>
      <c r="DY1311" s="35"/>
      <c r="DZ1311" s="35"/>
      <c r="EA1311" s="35"/>
      <c r="EB1311" s="35"/>
      <c r="EC1311" s="35"/>
      <c r="ED1311" s="35"/>
      <c r="EE1311" s="35"/>
      <c r="EF1311" s="35"/>
      <c r="EG1311" s="35"/>
      <c r="EH1311" s="35"/>
      <c r="EI1311" s="35"/>
      <c r="EJ1311" s="35"/>
      <c r="EK1311" s="35"/>
      <c r="EL1311" s="35"/>
      <c r="ET1311" s="20" t="s">
        <v>1688</v>
      </c>
      <c r="EU1311" s="20" t="s">
        <v>1686</v>
      </c>
    </row>
    <row r="1312" spans="1:151" ht="12" hidden="1" customHeight="1">
      <c r="A1312" s="35"/>
      <c r="B1312" s="47"/>
      <c r="C1312" s="35"/>
      <c r="D1312" s="47"/>
      <c r="E1312" s="47"/>
      <c r="F1312" s="47"/>
      <c r="G1312" s="47"/>
      <c r="H1312" s="47"/>
      <c r="I1312" s="47"/>
      <c r="J1312" s="47"/>
      <c r="K1312" s="47"/>
      <c r="L1312" s="47"/>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c r="BE1312" s="35"/>
      <c r="BF1312" s="35"/>
      <c r="BG1312" s="35"/>
      <c r="BH1312" s="35"/>
      <c r="BI1312" s="133"/>
      <c r="BJ1312" s="133"/>
      <c r="BK1312" s="35"/>
      <c r="BL1312" s="266"/>
      <c r="BM1312" s="35"/>
      <c r="BN1312" s="35"/>
      <c r="BO1312" s="35"/>
      <c r="BP1312" s="35"/>
      <c r="BQ1312" s="35"/>
      <c r="BR1312" s="35"/>
      <c r="BS1312" s="35"/>
      <c r="BT1312" s="35"/>
      <c r="BU1312" s="35"/>
      <c r="BV1312" s="35"/>
      <c r="BW1312" s="35"/>
      <c r="BX1312" s="35"/>
      <c r="BY1312" s="35"/>
      <c r="BZ1312" s="287"/>
      <c r="CA1312" s="35"/>
      <c r="CB1312" s="35"/>
      <c r="CC1312" s="35"/>
      <c r="CD1312" s="35"/>
      <c r="CE1312" s="35"/>
      <c r="CF1312" s="35"/>
      <c r="CG1312" s="35"/>
      <c r="CH1312" s="35"/>
      <c r="CI1312" s="35"/>
      <c r="CJ1312" s="35"/>
      <c r="CK1312" s="35"/>
      <c r="CL1312" s="35"/>
      <c r="CM1312" s="35"/>
      <c r="CN1312" s="35"/>
      <c r="CO1312" s="35"/>
      <c r="CP1312" s="35"/>
      <c r="CQ1312" s="35"/>
      <c r="CR1312" s="35"/>
      <c r="CS1312" s="35"/>
      <c r="CT1312" s="35"/>
      <c r="CU1312" s="35"/>
      <c r="CV1312" s="35"/>
      <c r="CW1312" s="35"/>
      <c r="CX1312" s="35"/>
      <c r="CY1312" s="35"/>
      <c r="CZ1312" s="35"/>
      <c r="DA1312" s="35"/>
      <c r="DB1312" s="35"/>
      <c r="DC1312" s="35"/>
      <c r="DD1312" s="35"/>
      <c r="DE1312" s="35"/>
      <c r="DF1312" s="35"/>
      <c r="DG1312" s="35"/>
      <c r="DH1312" s="35"/>
      <c r="DI1312" s="35"/>
      <c r="DJ1312" s="35"/>
      <c r="DK1312" s="35"/>
      <c r="DL1312" s="35"/>
      <c r="DM1312" s="35"/>
      <c r="DN1312" s="35"/>
      <c r="DO1312" s="35"/>
      <c r="DP1312" s="35"/>
      <c r="DQ1312" s="35"/>
      <c r="DR1312" s="35"/>
      <c r="DS1312" s="35"/>
      <c r="DT1312" s="35"/>
      <c r="DU1312" s="35"/>
      <c r="DV1312" s="35"/>
      <c r="DW1312" s="35"/>
      <c r="DX1312" s="35"/>
      <c r="DY1312" s="35"/>
      <c r="DZ1312" s="35"/>
      <c r="EA1312" s="35"/>
      <c r="EB1312" s="35"/>
      <c r="EC1312" s="35"/>
      <c r="ED1312" s="35"/>
      <c r="EE1312" s="35"/>
      <c r="EF1312" s="35"/>
      <c r="EG1312" s="35"/>
      <c r="EH1312" s="35"/>
      <c r="EI1312" s="35"/>
      <c r="EJ1312" s="35"/>
      <c r="EK1312" s="35"/>
      <c r="EL1312" s="35"/>
      <c r="ET1312" s="20" t="s">
        <v>1689</v>
      </c>
      <c r="EU1312" s="20" t="s">
        <v>1687</v>
      </c>
    </row>
    <row r="1313" spans="1:151" ht="12" hidden="1" customHeight="1">
      <c r="A1313" s="35"/>
      <c r="B1313" s="47"/>
      <c r="C1313" s="35"/>
      <c r="D1313" s="47"/>
      <c r="E1313" s="47"/>
      <c r="F1313" s="47"/>
      <c r="G1313" s="47"/>
      <c r="H1313" s="47"/>
      <c r="I1313" s="47"/>
      <c r="J1313" s="47"/>
      <c r="K1313" s="47"/>
      <c r="L1313" s="47"/>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c r="BE1313" s="35"/>
      <c r="BF1313" s="35"/>
      <c r="BG1313" s="35"/>
      <c r="BH1313" s="35"/>
      <c r="BI1313" s="133"/>
      <c r="BJ1313" s="133"/>
      <c r="BK1313" s="35"/>
      <c r="BL1313" s="266"/>
      <c r="BM1313" s="35"/>
      <c r="BN1313" s="35"/>
      <c r="BO1313" s="35"/>
      <c r="BP1313" s="35"/>
      <c r="BQ1313" s="35"/>
      <c r="BR1313" s="35"/>
      <c r="BS1313" s="35"/>
      <c r="BT1313" s="35"/>
      <c r="BU1313" s="35"/>
      <c r="BV1313" s="35"/>
      <c r="BW1313" s="35"/>
      <c r="BX1313" s="35"/>
      <c r="BY1313" s="35"/>
      <c r="BZ1313" s="287"/>
      <c r="CA1313" s="35"/>
      <c r="CB1313" s="35"/>
      <c r="CC1313" s="35"/>
      <c r="CD1313" s="35"/>
      <c r="CE1313" s="35"/>
      <c r="CF1313" s="35"/>
      <c r="CG1313" s="35"/>
      <c r="CH1313" s="35"/>
      <c r="CI1313" s="35"/>
      <c r="CJ1313" s="35"/>
      <c r="CK1313" s="35"/>
      <c r="CL1313" s="35"/>
      <c r="CM1313" s="35"/>
      <c r="CN1313" s="35"/>
      <c r="CO1313" s="35"/>
      <c r="CP1313" s="35"/>
      <c r="CQ1313" s="35"/>
      <c r="CR1313" s="35"/>
      <c r="CS1313" s="35"/>
      <c r="CT1313" s="35"/>
      <c r="CU1313" s="35"/>
      <c r="CV1313" s="35"/>
      <c r="CW1313" s="35"/>
      <c r="CX1313" s="35"/>
      <c r="CY1313" s="35"/>
      <c r="CZ1313" s="35"/>
      <c r="DA1313" s="35"/>
      <c r="DB1313" s="35"/>
      <c r="DC1313" s="35"/>
      <c r="DD1313" s="35"/>
      <c r="DE1313" s="35"/>
      <c r="DF1313" s="35"/>
      <c r="DG1313" s="35"/>
      <c r="DH1313" s="35"/>
      <c r="DI1313" s="35"/>
      <c r="DJ1313" s="35"/>
      <c r="DK1313" s="35"/>
      <c r="DL1313" s="35"/>
      <c r="DM1313" s="35"/>
      <c r="DN1313" s="35"/>
      <c r="DO1313" s="35"/>
      <c r="DP1313" s="35"/>
      <c r="DQ1313" s="35"/>
      <c r="DR1313" s="35"/>
      <c r="DS1313" s="35"/>
      <c r="DT1313" s="35"/>
      <c r="DU1313" s="35"/>
      <c r="DV1313" s="35"/>
      <c r="DW1313" s="35"/>
      <c r="DX1313" s="35"/>
      <c r="DY1313" s="35"/>
      <c r="DZ1313" s="35"/>
      <c r="EA1313" s="35"/>
      <c r="EB1313" s="35"/>
      <c r="EC1313" s="35"/>
      <c r="ED1313" s="35"/>
      <c r="EE1313" s="35"/>
      <c r="EF1313" s="35"/>
      <c r="EG1313" s="35"/>
      <c r="EH1313" s="35"/>
      <c r="EI1313" s="35"/>
      <c r="EJ1313" s="35"/>
      <c r="EK1313" s="35"/>
      <c r="EL1313" s="35"/>
      <c r="ET1313" s="20" t="s">
        <v>1690</v>
      </c>
      <c r="EU1313" s="20" t="s">
        <v>1688</v>
      </c>
    </row>
    <row r="1314" spans="1:151" ht="12" hidden="1" customHeight="1">
      <c r="A1314" s="35"/>
      <c r="B1314" s="47"/>
      <c r="C1314" s="35"/>
      <c r="D1314" s="47"/>
      <c r="E1314" s="47"/>
      <c r="F1314" s="47"/>
      <c r="G1314" s="47"/>
      <c r="H1314" s="47"/>
      <c r="I1314" s="47"/>
      <c r="J1314" s="47"/>
      <c r="K1314" s="47"/>
      <c r="L1314" s="47"/>
      <c r="M1314" s="35"/>
      <c r="N1314" s="35"/>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133"/>
      <c r="BJ1314" s="133"/>
      <c r="BK1314" s="35"/>
      <c r="BL1314" s="266"/>
      <c r="BM1314" s="35"/>
      <c r="BN1314" s="35"/>
      <c r="BO1314" s="35"/>
      <c r="BP1314" s="35"/>
      <c r="BQ1314" s="35"/>
      <c r="BR1314" s="35"/>
      <c r="BS1314" s="35"/>
      <c r="BT1314" s="35"/>
      <c r="BU1314" s="35"/>
      <c r="BV1314" s="35"/>
      <c r="BW1314" s="35"/>
      <c r="BX1314" s="35"/>
      <c r="BY1314" s="35"/>
      <c r="BZ1314" s="287"/>
      <c r="CA1314" s="35"/>
      <c r="CB1314" s="35"/>
      <c r="CC1314" s="35"/>
      <c r="CD1314" s="35"/>
      <c r="CE1314" s="35"/>
      <c r="CF1314" s="35"/>
      <c r="CG1314" s="35"/>
      <c r="CH1314" s="35"/>
      <c r="CI1314" s="35"/>
      <c r="CJ1314" s="35"/>
      <c r="CK1314" s="35"/>
      <c r="CL1314" s="35"/>
      <c r="CM1314" s="35"/>
      <c r="CN1314" s="35"/>
      <c r="CO1314" s="35"/>
      <c r="CP1314" s="35"/>
      <c r="CQ1314" s="35"/>
      <c r="CR1314" s="35"/>
      <c r="CS1314" s="35"/>
      <c r="CT1314" s="35"/>
      <c r="CU1314" s="35"/>
      <c r="CV1314" s="35"/>
      <c r="CW1314" s="35"/>
      <c r="CX1314" s="35"/>
      <c r="CY1314" s="35"/>
      <c r="CZ1314" s="35"/>
      <c r="DA1314" s="35"/>
      <c r="DB1314" s="35"/>
      <c r="DC1314" s="35"/>
      <c r="DD1314" s="35"/>
      <c r="DE1314" s="35"/>
      <c r="DF1314" s="35"/>
      <c r="DG1314" s="35"/>
      <c r="DH1314" s="35"/>
      <c r="DI1314" s="35"/>
      <c r="DJ1314" s="35"/>
      <c r="DK1314" s="35"/>
      <c r="DL1314" s="35"/>
      <c r="DM1314" s="35"/>
      <c r="DN1314" s="35"/>
      <c r="DO1314" s="35"/>
      <c r="DP1314" s="35"/>
      <c r="DQ1314" s="35"/>
      <c r="DR1314" s="35"/>
      <c r="DS1314" s="35"/>
      <c r="DT1314" s="35"/>
      <c r="DU1314" s="35"/>
      <c r="DV1314" s="35"/>
      <c r="DW1314" s="35"/>
      <c r="DX1314" s="35"/>
      <c r="DY1314" s="35"/>
      <c r="DZ1314" s="35"/>
      <c r="EA1314" s="35"/>
      <c r="EB1314" s="35"/>
      <c r="EC1314" s="35"/>
      <c r="ED1314" s="35"/>
      <c r="EE1314" s="35"/>
      <c r="EF1314" s="35"/>
      <c r="EG1314" s="35"/>
      <c r="EH1314" s="35"/>
      <c r="EI1314" s="35"/>
      <c r="EJ1314" s="35"/>
      <c r="EK1314" s="35"/>
      <c r="EL1314" s="35"/>
      <c r="ET1314" s="20" t="s">
        <v>1691</v>
      </c>
      <c r="EU1314" s="20" t="s">
        <v>1689</v>
      </c>
    </row>
    <row r="1315" spans="1:151" ht="12" hidden="1" customHeight="1">
      <c r="A1315" s="35"/>
      <c r="B1315" s="47"/>
      <c r="C1315" s="35"/>
      <c r="D1315" s="47"/>
      <c r="E1315" s="47"/>
      <c r="F1315" s="47"/>
      <c r="G1315" s="47"/>
      <c r="H1315" s="47"/>
      <c r="I1315" s="47"/>
      <c r="J1315" s="47"/>
      <c r="K1315" s="47"/>
      <c r="L1315" s="47"/>
      <c r="M1315" s="35"/>
      <c r="N1315" s="35"/>
      <c r="O1315" s="35"/>
      <c r="P1315" s="35"/>
      <c r="Q1315" s="35"/>
      <c r="R1315" s="35"/>
      <c r="S1315" s="35"/>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c r="BE1315" s="35"/>
      <c r="BF1315" s="35"/>
      <c r="BG1315" s="35"/>
      <c r="BH1315" s="35"/>
      <c r="BI1315" s="133"/>
      <c r="BJ1315" s="133"/>
      <c r="BK1315" s="35"/>
      <c r="BL1315" s="266"/>
      <c r="BM1315" s="35"/>
      <c r="BN1315" s="35"/>
      <c r="BO1315" s="35"/>
      <c r="BP1315" s="35"/>
      <c r="BQ1315" s="35"/>
      <c r="BR1315" s="35"/>
      <c r="BS1315" s="35"/>
      <c r="BT1315" s="35"/>
      <c r="BU1315" s="35"/>
      <c r="BV1315" s="35"/>
      <c r="BW1315" s="35"/>
      <c r="BX1315" s="35"/>
      <c r="BY1315" s="35"/>
      <c r="BZ1315" s="287"/>
      <c r="CA1315" s="35"/>
      <c r="CB1315" s="35"/>
      <c r="CC1315" s="35"/>
      <c r="CD1315" s="35"/>
      <c r="CE1315" s="35"/>
      <c r="CF1315" s="35"/>
      <c r="CG1315" s="35"/>
      <c r="CH1315" s="35"/>
      <c r="CI1315" s="35"/>
      <c r="CJ1315" s="35"/>
      <c r="CK1315" s="35"/>
      <c r="CL1315" s="35"/>
      <c r="CM1315" s="35"/>
      <c r="CN1315" s="35"/>
      <c r="CO1315" s="35"/>
      <c r="CP1315" s="35"/>
      <c r="CQ1315" s="35"/>
      <c r="CR1315" s="35"/>
      <c r="CS1315" s="35"/>
      <c r="CT1315" s="35"/>
      <c r="CU1315" s="35"/>
      <c r="CV1315" s="35"/>
      <c r="CW1315" s="35"/>
      <c r="CX1315" s="35"/>
      <c r="CY1315" s="35"/>
      <c r="CZ1315" s="35"/>
      <c r="DA1315" s="35"/>
      <c r="DB1315" s="35"/>
      <c r="DC1315" s="35"/>
      <c r="DD1315" s="35"/>
      <c r="DE1315" s="35"/>
      <c r="DF1315" s="35"/>
      <c r="DG1315" s="35"/>
      <c r="DH1315" s="35"/>
      <c r="DI1315" s="35"/>
      <c r="DJ1315" s="35"/>
      <c r="DK1315" s="35"/>
      <c r="DL1315" s="35"/>
      <c r="DM1315" s="35"/>
      <c r="DN1315" s="35"/>
      <c r="DO1315" s="35"/>
      <c r="DP1315" s="35"/>
      <c r="DQ1315" s="35"/>
      <c r="DR1315" s="35"/>
      <c r="DS1315" s="35"/>
      <c r="DT1315" s="35"/>
      <c r="DU1315" s="35"/>
      <c r="DV1315" s="35"/>
      <c r="DW1315" s="35"/>
      <c r="DX1315" s="35"/>
      <c r="DY1315" s="35"/>
      <c r="DZ1315" s="35"/>
      <c r="EA1315" s="35"/>
      <c r="EB1315" s="35"/>
      <c r="EC1315" s="35"/>
      <c r="ED1315" s="35"/>
      <c r="EE1315" s="35"/>
      <c r="EF1315" s="35"/>
      <c r="EG1315" s="35"/>
      <c r="EH1315" s="35"/>
      <c r="EI1315" s="35"/>
      <c r="EJ1315" s="35"/>
      <c r="EK1315" s="35"/>
      <c r="EL1315" s="35"/>
      <c r="ET1315" s="20" t="s">
        <v>1692</v>
      </c>
      <c r="EU1315" s="20" t="s">
        <v>1690</v>
      </c>
    </row>
    <row r="1316" spans="1:151" ht="12" hidden="1" customHeight="1">
      <c r="A1316" s="35"/>
      <c r="B1316" s="47"/>
      <c r="C1316" s="35"/>
      <c r="D1316" s="47"/>
      <c r="E1316" s="47"/>
      <c r="F1316" s="47"/>
      <c r="G1316" s="47"/>
      <c r="H1316" s="47"/>
      <c r="I1316" s="47"/>
      <c r="J1316" s="47"/>
      <c r="K1316" s="47"/>
      <c r="L1316" s="47"/>
      <c r="M1316" s="35"/>
      <c r="N1316" s="35"/>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c r="BE1316" s="35"/>
      <c r="BF1316" s="35"/>
      <c r="BG1316" s="35"/>
      <c r="BH1316" s="35"/>
      <c r="BI1316" s="133"/>
      <c r="BJ1316" s="133"/>
      <c r="BK1316" s="35"/>
      <c r="BL1316" s="266"/>
      <c r="BM1316" s="35"/>
      <c r="BN1316" s="35"/>
      <c r="BO1316" s="35"/>
      <c r="BP1316" s="35"/>
      <c r="BQ1316" s="35"/>
      <c r="BR1316" s="35"/>
      <c r="BS1316" s="35"/>
      <c r="BT1316" s="35"/>
      <c r="BU1316" s="35"/>
      <c r="BV1316" s="35"/>
      <c r="BW1316" s="35"/>
      <c r="BX1316" s="35"/>
      <c r="BY1316" s="35"/>
      <c r="BZ1316" s="287"/>
      <c r="CA1316" s="35"/>
      <c r="CB1316" s="35"/>
      <c r="CC1316" s="35"/>
      <c r="CD1316" s="35"/>
      <c r="CE1316" s="35"/>
      <c r="CF1316" s="35"/>
      <c r="CG1316" s="35"/>
      <c r="CH1316" s="35"/>
      <c r="CI1316" s="35"/>
      <c r="CJ1316" s="35"/>
      <c r="CK1316" s="35"/>
      <c r="CL1316" s="35"/>
      <c r="CM1316" s="35"/>
      <c r="CN1316" s="35"/>
      <c r="CO1316" s="35"/>
      <c r="CP1316" s="35"/>
      <c r="CQ1316" s="35"/>
      <c r="CR1316" s="35"/>
      <c r="CS1316" s="35"/>
      <c r="CT1316" s="35"/>
      <c r="CU1316" s="35"/>
      <c r="CV1316" s="35"/>
      <c r="CW1316" s="35"/>
      <c r="CX1316" s="35"/>
      <c r="CY1316" s="35"/>
      <c r="CZ1316" s="35"/>
      <c r="DA1316" s="35"/>
      <c r="DB1316" s="35"/>
      <c r="DC1316" s="35"/>
      <c r="DD1316" s="35"/>
      <c r="DE1316" s="35"/>
      <c r="DF1316" s="35"/>
      <c r="DG1316" s="35"/>
      <c r="DH1316" s="35"/>
      <c r="DI1316" s="35"/>
      <c r="DJ1316" s="35"/>
      <c r="DK1316" s="35"/>
      <c r="DL1316" s="35"/>
      <c r="DM1316" s="35"/>
      <c r="DN1316" s="35"/>
      <c r="DO1316" s="35"/>
      <c r="DP1316" s="35"/>
      <c r="DQ1316" s="35"/>
      <c r="DR1316" s="35"/>
      <c r="DS1316" s="35"/>
      <c r="DT1316" s="35"/>
      <c r="DU1316" s="35"/>
      <c r="DV1316" s="35"/>
      <c r="DW1316" s="35"/>
      <c r="DX1316" s="35"/>
      <c r="DY1316" s="35"/>
      <c r="DZ1316" s="35"/>
      <c r="EA1316" s="35"/>
      <c r="EB1316" s="35"/>
      <c r="EC1316" s="35"/>
      <c r="ED1316" s="35"/>
      <c r="EE1316" s="35"/>
      <c r="EF1316" s="35"/>
      <c r="EG1316" s="35"/>
      <c r="EH1316" s="35"/>
      <c r="EI1316" s="35"/>
      <c r="EJ1316" s="35"/>
      <c r="EK1316" s="35"/>
      <c r="EL1316" s="35"/>
      <c r="ET1316" s="20" t="s">
        <v>1693</v>
      </c>
      <c r="EU1316" s="20" t="s">
        <v>1691</v>
      </c>
    </row>
    <row r="1317" spans="1:151" ht="12" hidden="1" customHeight="1">
      <c r="A1317" s="35"/>
      <c r="B1317" s="47"/>
      <c r="C1317" s="35"/>
      <c r="D1317" s="47"/>
      <c r="E1317" s="47"/>
      <c r="F1317" s="47"/>
      <c r="G1317" s="47"/>
      <c r="H1317" s="47"/>
      <c r="I1317" s="47"/>
      <c r="J1317" s="47"/>
      <c r="K1317" s="47"/>
      <c r="L1317" s="47"/>
      <c r="M1317" s="35"/>
      <c r="N1317" s="35"/>
      <c r="O1317" s="35"/>
      <c r="P1317" s="35"/>
      <c r="Q1317" s="35"/>
      <c r="R1317" s="35"/>
      <c r="S1317" s="35"/>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133"/>
      <c r="BJ1317" s="133"/>
      <c r="BK1317" s="35"/>
      <c r="BL1317" s="266"/>
      <c r="BM1317" s="35"/>
      <c r="BN1317" s="35"/>
      <c r="BO1317" s="35"/>
      <c r="BP1317" s="35"/>
      <c r="BQ1317" s="35"/>
      <c r="BR1317" s="35"/>
      <c r="BS1317" s="35"/>
      <c r="BT1317" s="35"/>
      <c r="BU1317" s="35"/>
      <c r="BV1317" s="35"/>
      <c r="BW1317" s="35"/>
      <c r="BX1317" s="35"/>
      <c r="BY1317" s="35"/>
      <c r="BZ1317" s="287"/>
      <c r="CA1317" s="35"/>
      <c r="CB1317" s="35"/>
      <c r="CC1317" s="35"/>
      <c r="CD1317" s="35"/>
      <c r="CE1317" s="35"/>
      <c r="CF1317" s="35"/>
      <c r="CG1317" s="35"/>
      <c r="CH1317" s="35"/>
      <c r="CI1317" s="35"/>
      <c r="CJ1317" s="35"/>
      <c r="CK1317" s="35"/>
      <c r="CL1317" s="35"/>
      <c r="CM1317" s="35"/>
      <c r="CN1317" s="35"/>
      <c r="CO1317" s="35"/>
      <c r="CP1317" s="35"/>
      <c r="CQ1317" s="35"/>
      <c r="CR1317" s="35"/>
      <c r="CS1317" s="35"/>
      <c r="CT1317" s="35"/>
      <c r="CU1317" s="35"/>
      <c r="CV1317" s="35"/>
      <c r="CW1317" s="35"/>
      <c r="CX1317" s="35"/>
      <c r="CY1317" s="35"/>
      <c r="CZ1317" s="35"/>
      <c r="DA1317" s="35"/>
      <c r="DB1317" s="35"/>
      <c r="DC1317" s="35"/>
      <c r="DD1317" s="35"/>
      <c r="DE1317" s="35"/>
      <c r="DF1317" s="35"/>
      <c r="DG1317" s="35"/>
      <c r="DH1317" s="35"/>
      <c r="DI1317" s="35"/>
      <c r="DJ1317" s="35"/>
      <c r="DK1317" s="35"/>
      <c r="DL1317" s="35"/>
      <c r="DM1317" s="35"/>
      <c r="DN1317" s="35"/>
      <c r="DO1317" s="35"/>
      <c r="DP1317" s="35"/>
      <c r="DQ1317" s="35"/>
      <c r="DR1317" s="35"/>
      <c r="DS1317" s="35"/>
      <c r="DT1317" s="35"/>
      <c r="DU1317" s="35"/>
      <c r="DV1317" s="35"/>
      <c r="DW1317" s="35"/>
      <c r="DX1317" s="35"/>
      <c r="DY1317" s="35"/>
      <c r="DZ1317" s="35"/>
      <c r="EA1317" s="35"/>
      <c r="EB1317" s="35"/>
      <c r="EC1317" s="35"/>
      <c r="ED1317" s="35"/>
      <c r="EE1317" s="35"/>
      <c r="EF1317" s="35"/>
      <c r="EG1317" s="35"/>
      <c r="EH1317" s="35"/>
      <c r="EI1317" s="35"/>
      <c r="EJ1317" s="35"/>
      <c r="EK1317" s="35"/>
      <c r="EL1317" s="35"/>
      <c r="ET1317" s="20" t="s">
        <v>1694</v>
      </c>
      <c r="EU1317" s="20" t="s">
        <v>1692</v>
      </c>
    </row>
    <row r="1318" spans="1:151" ht="12" hidden="1" customHeight="1">
      <c r="A1318" s="35"/>
      <c r="B1318" s="47"/>
      <c r="C1318" s="35"/>
      <c r="D1318" s="47"/>
      <c r="E1318" s="47"/>
      <c r="F1318" s="47"/>
      <c r="G1318" s="47"/>
      <c r="H1318" s="47"/>
      <c r="I1318" s="47"/>
      <c r="J1318" s="47"/>
      <c r="K1318" s="47"/>
      <c r="L1318" s="47"/>
      <c r="M1318" s="35"/>
      <c r="N1318" s="35"/>
      <c r="O1318" s="35"/>
      <c r="P1318" s="35"/>
      <c r="Q1318" s="35"/>
      <c r="R1318" s="35"/>
      <c r="S1318" s="35"/>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c r="BE1318" s="35"/>
      <c r="BF1318" s="35"/>
      <c r="BG1318" s="35"/>
      <c r="BH1318" s="35"/>
      <c r="BI1318" s="133"/>
      <c r="BJ1318" s="133"/>
      <c r="BK1318" s="35"/>
      <c r="BL1318" s="266"/>
      <c r="BM1318" s="35"/>
      <c r="BN1318" s="35"/>
      <c r="BO1318" s="35"/>
      <c r="BP1318" s="35"/>
      <c r="BQ1318" s="35"/>
      <c r="BR1318" s="35"/>
      <c r="BS1318" s="35"/>
      <c r="BT1318" s="35"/>
      <c r="BU1318" s="35"/>
      <c r="BV1318" s="35"/>
      <c r="BW1318" s="35"/>
      <c r="BX1318" s="35"/>
      <c r="BY1318" s="35"/>
      <c r="BZ1318" s="287"/>
      <c r="CA1318" s="35"/>
      <c r="CB1318" s="35"/>
      <c r="CC1318" s="35"/>
      <c r="CD1318" s="35"/>
      <c r="CE1318" s="35"/>
      <c r="CF1318" s="35"/>
      <c r="CG1318" s="35"/>
      <c r="CH1318" s="35"/>
      <c r="CI1318" s="35"/>
      <c r="CJ1318" s="35"/>
      <c r="CK1318" s="35"/>
      <c r="CL1318" s="35"/>
      <c r="CM1318" s="35"/>
      <c r="CN1318" s="35"/>
      <c r="CO1318" s="35"/>
      <c r="CP1318" s="35"/>
      <c r="CQ1318" s="35"/>
      <c r="CR1318" s="35"/>
      <c r="CS1318" s="35"/>
      <c r="CT1318" s="35"/>
      <c r="CU1318" s="35"/>
      <c r="CV1318" s="35"/>
      <c r="CW1318" s="35"/>
      <c r="CX1318" s="35"/>
      <c r="CY1318" s="35"/>
      <c r="CZ1318" s="35"/>
      <c r="DA1318" s="35"/>
      <c r="DB1318" s="35"/>
      <c r="DC1318" s="35"/>
      <c r="DD1318" s="35"/>
      <c r="DE1318" s="35"/>
      <c r="DF1318" s="35"/>
      <c r="DG1318" s="35"/>
      <c r="DH1318" s="35"/>
      <c r="DI1318" s="35"/>
      <c r="DJ1318" s="35"/>
      <c r="DK1318" s="35"/>
      <c r="DL1318" s="35"/>
      <c r="DM1318" s="35"/>
      <c r="DN1318" s="35"/>
      <c r="DO1318" s="35"/>
      <c r="DP1318" s="35"/>
      <c r="DQ1318" s="35"/>
      <c r="DR1318" s="35"/>
      <c r="DS1318" s="35"/>
      <c r="DT1318" s="35"/>
      <c r="DU1318" s="35"/>
      <c r="DV1318" s="35"/>
      <c r="DW1318" s="35"/>
      <c r="DX1318" s="35"/>
      <c r="DY1318" s="35"/>
      <c r="DZ1318" s="35"/>
      <c r="EA1318" s="35"/>
      <c r="EB1318" s="35"/>
      <c r="EC1318" s="35"/>
      <c r="ED1318" s="35"/>
      <c r="EE1318" s="35"/>
      <c r="EF1318" s="35"/>
      <c r="EG1318" s="35"/>
      <c r="EH1318" s="35"/>
      <c r="EI1318" s="35"/>
      <c r="EJ1318" s="35"/>
      <c r="EK1318" s="35"/>
      <c r="EL1318" s="35"/>
      <c r="ET1318" s="20" t="s">
        <v>1695</v>
      </c>
      <c r="EU1318" s="20" t="s">
        <v>1693</v>
      </c>
    </row>
    <row r="1319" spans="1:151" ht="12" hidden="1" customHeight="1">
      <c r="A1319" s="35"/>
      <c r="B1319" s="47"/>
      <c r="C1319" s="35"/>
      <c r="D1319" s="47"/>
      <c r="E1319" s="47"/>
      <c r="F1319" s="47"/>
      <c r="G1319" s="47"/>
      <c r="H1319" s="47"/>
      <c r="I1319" s="47"/>
      <c r="J1319" s="47"/>
      <c r="K1319" s="47"/>
      <c r="L1319" s="47"/>
      <c r="M1319" s="35"/>
      <c r="N1319" s="35"/>
      <c r="O1319" s="35"/>
      <c r="P1319" s="35"/>
      <c r="Q1319" s="35"/>
      <c r="R1319" s="35"/>
      <c r="S1319" s="35"/>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133"/>
      <c r="BJ1319" s="133"/>
      <c r="BK1319" s="35"/>
      <c r="BL1319" s="266"/>
      <c r="BM1319" s="35"/>
      <c r="BN1319" s="35"/>
      <c r="BO1319" s="35"/>
      <c r="BP1319" s="35"/>
      <c r="BQ1319" s="35"/>
      <c r="BR1319" s="35"/>
      <c r="BS1319" s="35"/>
      <c r="BT1319" s="35"/>
      <c r="BU1319" s="35"/>
      <c r="BV1319" s="35"/>
      <c r="BW1319" s="35"/>
      <c r="BX1319" s="35"/>
      <c r="BY1319" s="35"/>
      <c r="BZ1319" s="287"/>
      <c r="CA1319" s="35"/>
      <c r="CB1319" s="35"/>
      <c r="CC1319" s="35"/>
      <c r="CD1319" s="35"/>
      <c r="CE1319" s="35"/>
      <c r="CF1319" s="35"/>
      <c r="CG1319" s="35"/>
      <c r="CH1319" s="35"/>
      <c r="CI1319" s="35"/>
      <c r="CJ1319" s="35"/>
      <c r="CK1319" s="35"/>
      <c r="CL1319" s="35"/>
      <c r="CM1319" s="35"/>
      <c r="CN1319" s="35"/>
      <c r="CO1319" s="35"/>
      <c r="CP1319" s="35"/>
      <c r="CQ1319" s="35"/>
      <c r="CR1319" s="35"/>
      <c r="CS1319" s="35"/>
      <c r="CT1319" s="35"/>
      <c r="CU1319" s="35"/>
      <c r="CV1319" s="35"/>
      <c r="CW1319" s="35"/>
      <c r="CX1319" s="35"/>
      <c r="CY1319" s="35"/>
      <c r="CZ1319" s="35"/>
      <c r="DA1319" s="35"/>
      <c r="DB1319" s="35"/>
      <c r="DC1319" s="35"/>
      <c r="DD1319" s="35"/>
      <c r="DE1319" s="35"/>
      <c r="DF1319" s="35"/>
      <c r="DG1319" s="35"/>
      <c r="DH1319" s="35"/>
      <c r="DI1319" s="35"/>
      <c r="DJ1319" s="35"/>
      <c r="DK1319" s="35"/>
      <c r="DL1319" s="35"/>
      <c r="DM1319" s="35"/>
      <c r="DN1319" s="35"/>
      <c r="DO1319" s="35"/>
      <c r="DP1319" s="35"/>
      <c r="DQ1319" s="35"/>
      <c r="DR1319" s="35"/>
      <c r="DS1319" s="35"/>
      <c r="DT1319" s="35"/>
      <c r="DU1319" s="35"/>
      <c r="DV1319" s="35"/>
      <c r="DW1319" s="35"/>
      <c r="DX1319" s="35"/>
      <c r="DY1319" s="35"/>
      <c r="DZ1319" s="35"/>
      <c r="EA1319" s="35"/>
      <c r="EB1319" s="35"/>
      <c r="EC1319" s="35"/>
      <c r="ED1319" s="35"/>
      <c r="EE1319" s="35"/>
      <c r="EF1319" s="35"/>
      <c r="EG1319" s="35"/>
      <c r="EH1319" s="35"/>
      <c r="EI1319" s="35"/>
      <c r="EJ1319" s="35"/>
      <c r="EK1319" s="35"/>
      <c r="EL1319" s="35"/>
      <c r="ET1319" s="20" t="s">
        <v>1696</v>
      </c>
      <c r="EU1319" s="20" t="s">
        <v>1694</v>
      </c>
    </row>
    <row r="1320" spans="1:151" ht="12" hidden="1" customHeight="1">
      <c r="A1320" s="35"/>
      <c r="B1320" s="47"/>
      <c r="C1320" s="35"/>
      <c r="D1320" s="47"/>
      <c r="E1320" s="47"/>
      <c r="F1320" s="47"/>
      <c r="G1320" s="47"/>
      <c r="H1320" s="47"/>
      <c r="I1320" s="47"/>
      <c r="J1320" s="47"/>
      <c r="K1320" s="47"/>
      <c r="L1320" s="47"/>
      <c r="M1320" s="35"/>
      <c r="N1320" s="35"/>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c r="BE1320" s="35"/>
      <c r="BF1320" s="35"/>
      <c r="BG1320" s="35"/>
      <c r="BH1320" s="35"/>
      <c r="BI1320" s="133"/>
      <c r="BJ1320" s="133"/>
      <c r="BK1320" s="35"/>
      <c r="BL1320" s="266"/>
      <c r="BM1320" s="35"/>
      <c r="BN1320" s="35"/>
      <c r="BO1320" s="35"/>
      <c r="BP1320" s="35"/>
      <c r="BQ1320" s="35"/>
      <c r="BR1320" s="35"/>
      <c r="BS1320" s="35"/>
      <c r="BT1320" s="35"/>
      <c r="BU1320" s="35"/>
      <c r="BV1320" s="35"/>
      <c r="BW1320" s="35"/>
      <c r="BX1320" s="35"/>
      <c r="BY1320" s="35"/>
      <c r="BZ1320" s="287"/>
      <c r="CA1320" s="35"/>
      <c r="CB1320" s="35"/>
      <c r="CC1320" s="35"/>
      <c r="CD1320" s="35"/>
      <c r="CE1320" s="35"/>
      <c r="CF1320" s="35"/>
      <c r="CG1320" s="35"/>
      <c r="CH1320" s="35"/>
      <c r="CI1320" s="35"/>
      <c r="CJ1320" s="35"/>
      <c r="CK1320" s="35"/>
      <c r="CL1320" s="35"/>
      <c r="CM1320" s="35"/>
      <c r="CN1320" s="35"/>
      <c r="CO1320" s="35"/>
      <c r="CP1320" s="35"/>
      <c r="CQ1320" s="35"/>
      <c r="CR1320" s="35"/>
      <c r="CS1320" s="35"/>
      <c r="CT1320" s="35"/>
      <c r="CU1320" s="35"/>
      <c r="CV1320" s="35"/>
      <c r="CW1320" s="35"/>
      <c r="CX1320" s="35"/>
      <c r="CY1320" s="35"/>
      <c r="CZ1320" s="35"/>
      <c r="DA1320" s="35"/>
      <c r="DB1320" s="35"/>
      <c r="DC1320" s="35"/>
      <c r="DD1320" s="35"/>
      <c r="DE1320" s="35"/>
      <c r="DF1320" s="35"/>
      <c r="DG1320" s="35"/>
      <c r="DH1320" s="35"/>
      <c r="DI1320" s="35"/>
      <c r="DJ1320" s="35"/>
      <c r="DK1320" s="35"/>
      <c r="DL1320" s="35"/>
      <c r="DM1320" s="35"/>
      <c r="DN1320" s="35"/>
      <c r="DO1320" s="35"/>
      <c r="DP1320" s="35"/>
      <c r="DQ1320" s="35"/>
      <c r="DR1320" s="35"/>
      <c r="DS1320" s="35"/>
      <c r="DT1320" s="35"/>
      <c r="DU1320" s="35"/>
      <c r="DV1320" s="35"/>
      <c r="DW1320" s="35"/>
      <c r="DX1320" s="35"/>
      <c r="DY1320" s="35"/>
      <c r="DZ1320" s="35"/>
      <c r="EA1320" s="35"/>
      <c r="EB1320" s="35"/>
      <c r="EC1320" s="35"/>
      <c r="ED1320" s="35"/>
      <c r="EE1320" s="35"/>
      <c r="EF1320" s="35"/>
      <c r="EG1320" s="35"/>
      <c r="EH1320" s="35"/>
      <c r="EI1320" s="35"/>
      <c r="EJ1320" s="35"/>
      <c r="EK1320" s="35"/>
      <c r="EL1320" s="35"/>
      <c r="ET1320" s="20" t="s">
        <v>1697</v>
      </c>
      <c r="EU1320" s="20" t="s">
        <v>1695</v>
      </c>
    </row>
    <row r="1321" spans="1:151" ht="12" hidden="1" customHeight="1">
      <c r="A1321" s="35"/>
      <c r="B1321" s="47"/>
      <c r="C1321" s="35"/>
      <c r="D1321" s="47"/>
      <c r="E1321" s="47"/>
      <c r="F1321" s="47"/>
      <c r="G1321" s="47"/>
      <c r="H1321" s="47"/>
      <c r="I1321" s="47"/>
      <c r="J1321" s="47"/>
      <c r="K1321" s="47"/>
      <c r="L1321" s="47"/>
      <c r="M1321" s="35"/>
      <c r="N1321" s="35"/>
      <c r="O1321" s="35"/>
      <c r="P1321" s="35"/>
      <c r="Q1321" s="35"/>
      <c r="R1321" s="35"/>
      <c r="S1321" s="35"/>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133"/>
      <c r="BJ1321" s="133"/>
      <c r="BK1321" s="35"/>
      <c r="BL1321" s="266"/>
      <c r="BM1321" s="35"/>
      <c r="BN1321" s="35"/>
      <c r="BO1321" s="35"/>
      <c r="BP1321" s="35"/>
      <c r="BQ1321" s="35"/>
      <c r="BR1321" s="35"/>
      <c r="BS1321" s="35"/>
      <c r="BT1321" s="35"/>
      <c r="BU1321" s="35"/>
      <c r="BV1321" s="35"/>
      <c r="BW1321" s="35"/>
      <c r="BX1321" s="35"/>
      <c r="BY1321" s="35"/>
      <c r="BZ1321" s="287"/>
      <c r="CA1321" s="35"/>
      <c r="CB1321" s="35"/>
      <c r="CC1321" s="35"/>
      <c r="CD1321" s="35"/>
      <c r="CE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35"/>
      <c r="CZ1321" s="35"/>
      <c r="DA1321" s="35"/>
      <c r="DB1321" s="35"/>
      <c r="DC1321" s="35"/>
      <c r="DD1321" s="35"/>
      <c r="DE1321" s="35"/>
      <c r="DF1321" s="35"/>
      <c r="DG1321" s="35"/>
      <c r="DH1321" s="35"/>
      <c r="DI1321" s="35"/>
      <c r="DJ1321" s="35"/>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5"/>
      <c r="EK1321" s="35"/>
      <c r="EL1321" s="35"/>
      <c r="ET1321" s="20" t="s">
        <v>1698</v>
      </c>
      <c r="EU1321" s="20" t="s">
        <v>1696</v>
      </c>
    </row>
    <row r="1322" spans="1:151" ht="12" hidden="1" customHeight="1">
      <c r="A1322" s="35"/>
      <c r="B1322" s="47"/>
      <c r="C1322" s="35"/>
      <c r="D1322" s="47"/>
      <c r="E1322" s="47"/>
      <c r="F1322" s="47"/>
      <c r="G1322" s="47"/>
      <c r="H1322" s="47"/>
      <c r="I1322" s="47"/>
      <c r="J1322" s="47"/>
      <c r="K1322" s="47"/>
      <c r="L1322" s="47"/>
      <c r="M1322" s="35"/>
      <c r="N1322" s="35"/>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133"/>
      <c r="BJ1322" s="133"/>
      <c r="BK1322" s="35"/>
      <c r="BL1322" s="266"/>
      <c r="BM1322" s="35"/>
      <c r="BN1322" s="35"/>
      <c r="BO1322" s="35"/>
      <c r="BP1322" s="35"/>
      <c r="BQ1322" s="35"/>
      <c r="BR1322" s="35"/>
      <c r="BS1322" s="35"/>
      <c r="BT1322" s="35"/>
      <c r="BU1322" s="35"/>
      <c r="BV1322" s="35"/>
      <c r="BW1322" s="35"/>
      <c r="BX1322" s="35"/>
      <c r="BY1322" s="35"/>
      <c r="BZ1322" s="287"/>
      <c r="CA1322" s="35"/>
      <c r="CB1322" s="35"/>
      <c r="CC1322" s="35"/>
      <c r="CD1322" s="35"/>
      <c r="CE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35"/>
      <c r="CZ1322" s="35"/>
      <c r="DA1322" s="35"/>
      <c r="DB1322" s="35"/>
      <c r="DC1322" s="35"/>
      <c r="DD1322" s="35"/>
      <c r="DE1322" s="35"/>
      <c r="DF1322" s="35"/>
      <c r="DG1322" s="35"/>
      <c r="DH1322" s="35"/>
      <c r="DI1322" s="35"/>
      <c r="DJ1322" s="35"/>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T1322" s="20" t="s">
        <v>1699</v>
      </c>
      <c r="EU1322" s="20" t="s">
        <v>1697</v>
      </c>
    </row>
    <row r="1323" spans="1:151" ht="12" hidden="1" customHeight="1">
      <c r="A1323" s="35"/>
      <c r="B1323" s="47"/>
      <c r="C1323" s="35"/>
      <c r="D1323" s="47"/>
      <c r="E1323" s="47"/>
      <c r="F1323" s="47"/>
      <c r="G1323" s="47"/>
      <c r="H1323" s="47"/>
      <c r="I1323" s="47"/>
      <c r="J1323" s="47"/>
      <c r="K1323" s="47"/>
      <c r="L1323" s="47"/>
      <c r="M1323" s="35"/>
      <c r="N1323" s="35"/>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c r="BE1323" s="35"/>
      <c r="BF1323" s="35"/>
      <c r="BG1323" s="35"/>
      <c r="BH1323" s="35"/>
      <c r="BI1323" s="133"/>
      <c r="BJ1323" s="133"/>
      <c r="BK1323" s="35"/>
      <c r="BL1323" s="266"/>
      <c r="BM1323" s="35"/>
      <c r="BN1323" s="35"/>
      <c r="BO1323" s="35"/>
      <c r="BP1323" s="35"/>
      <c r="BQ1323" s="35"/>
      <c r="BR1323" s="35"/>
      <c r="BS1323" s="35"/>
      <c r="BT1323" s="35"/>
      <c r="BU1323" s="35"/>
      <c r="BV1323" s="35"/>
      <c r="BW1323" s="35"/>
      <c r="BX1323" s="35"/>
      <c r="BY1323" s="35"/>
      <c r="BZ1323" s="287"/>
      <c r="CA1323" s="35"/>
      <c r="CB1323" s="35"/>
      <c r="CC1323" s="35"/>
      <c r="CD1323" s="35"/>
      <c r="CE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35"/>
      <c r="CZ1323" s="35"/>
      <c r="DA1323" s="35"/>
      <c r="DB1323" s="35"/>
      <c r="DC1323" s="35"/>
      <c r="DD1323" s="35"/>
      <c r="DE1323" s="35"/>
      <c r="DF1323" s="35"/>
      <c r="DG1323" s="35"/>
      <c r="DH1323" s="35"/>
      <c r="DI1323" s="35"/>
      <c r="DJ1323" s="35"/>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5"/>
      <c r="EK1323" s="35"/>
      <c r="EL1323" s="35"/>
      <c r="ET1323" s="20" t="s">
        <v>1700</v>
      </c>
      <c r="EU1323" s="20" t="s">
        <v>1698</v>
      </c>
    </row>
    <row r="1324" spans="1:151" ht="12" hidden="1" customHeight="1">
      <c r="A1324" s="35"/>
      <c r="B1324" s="47"/>
      <c r="C1324" s="35"/>
      <c r="D1324" s="47"/>
      <c r="E1324" s="47"/>
      <c r="F1324" s="47"/>
      <c r="G1324" s="47"/>
      <c r="H1324" s="47"/>
      <c r="I1324" s="47"/>
      <c r="J1324" s="47"/>
      <c r="K1324" s="47"/>
      <c r="L1324" s="47"/>
      <c r="M1324" s="35"/>
      <c r="N1324" s="35"/>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133"/>
      <c r="BJ1324" s="133"/>
      <c r="BK1324" s="35"/>
      <c r="BL1324" s="266"/>
      <c r="BM1324" s="35"/>
      <c r="BN1324" s="35"/>
      <c r="BO1324" s="35"/>
      <c r="BP1324" s="35"/>
      <c r="BQ1324" s="35"/>
      <c r="BR1324" s="35"/>
      <c r="BS1324" s="35"/>
      <c r="BT1324" s="35"/>
      <c r="BU1324" s="35"/>
      <c r="BV1324" s="35"/>
      <c r="BW1324" s="35"/>
      <c r="BX1324" s="35"/>
      <c r="BY1324" s="35"/>
      <c r="BZ1324" s="287"/>
      <c r="CA1324" s="35"/>
      <c r="CB1324" s="35"/>
      <c r="CC1324" s="35"/>
      <c r="CD1324" s="35"/>
      <c r="CE1324" s="35"/>
      <c r="CF1324" s="35"/>
      <c r="CG1324" s="35"/>
      <c r="CH1324" s="35"/>
      <c r="CI1324" s="35"/>
      <c r="CJ1324" s="35"/>
      <c r="CK1324" s="35"/>
      <c r="CL1324" s="35"/>
      <c r="CM1324" s="35"/>
      <c r="CN1324" s="35"/>
      <c r="CO1324" s="35"/>
      <c r="CP1324" s="35"/>
      <c r="CQ1324" s="35"/>
      <c r="CR1324" s="35"/>
      <c r="CS1324" s="35"/>
      <c r="CT1324" s="35"/>
      <c r="CU1324" s="35"/>
      <c r="CV1324" s="35"/>
      <c r="CW1324" s="35"/>
      <c r="CX1324" s="35"/>
      <c r="CY1324" s="35"/>
      <c r="CZ1324" s="35"/>
      <c r="DA1324" s="35"/>
      <c r="DB1324" s="35"/>
      <c r="DC1324" s="35"/>
      <c r="DD1324" s="35"/>
      <c r="DE1324" s="35"/>
      <c r="DF1324" s="35"/>
      <c r="DG1324" s="35"/>
      <c r="DH1324" s="35"/>
      <c r="DI1324" s="35"/>
      <c r="DJ1324" s="35"/>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T1324" s="20" t="s">
        <v>1701</v>
      </c>
      <c r="EU1324" s="20" t="s">
        <v>1699</v>
      </c>
    </row>
    <row r="1325" spans="1:151" ht="12" hidden="1" customHeight="1">
      <c r="A1325" s="35"/>
      <c r="B1325" s="47"/>
      <c r="C1325" s="35"/>
      <c r="D1325" s="47"/>
      <c r="E1325" s="47"/>
      <c r="F1325" s="47"/>
      <c r="G1325" s="47"/>
      <c r="H1325" s="47"/>
      <c r="I1325" s="47"/>
      <c r="J1325" s="47"/>
      <c r="K1325" s="47"/>
      <c r="L1325" s="47"/>
      <c r="M1325" s="35"/>
      <c r="N1325" s="35"/>
      <c r="O1325" s="35"/>
      <c r="P1325" s="35"/>
      <c r="Q1325" s="35"/>
      <c r="R1325" s="35"/>
      <c r="S1325" s="35"/>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c r="BE1325" s="35"/>
      <c r="BF1325" s="35"/>
      <c r="BG1325" s="35"/>
      <c r="BH1325" s="35"/>
      <c r="BI1325" s="133"/>
      <c r="BJ1325" s="133"/>
      <c r="BK1325" s="35"/>
      <c r="BL1325" s="266"/>
      <c r="BM1325" s="35"/>
      <c r="BN1325" s="35"/>
      <c r="BO1325" s="35"/>
      <c r="BP1325" s="35"/>
      <c r="BQ1325" s="35"/>
      <c r="BR1325" s="35"/>
      <c r="BS1325" s="35"/>
      <c r="BT1325" s="35"/>
      <c r="BU1325" s="35"/>
      <c r="BV1325" s="35"/>
      <c r="BW1325" s="35"/>
      <c r="BX1325" s="35"/>
      <c r="BY1325" s="35"/>
      <c r="BZ1325" s="287"/>
      <c r="CA1325" s="35"/>
      <c r="CB1325" s="35"/>
      <c r="CC1325" s="35"/>
      <c r="CD1325" s="35"/>
      <c r="CE1325" s="35"/>
      <c r="CF1325" s="35"/>
      <c r="CG1325" s="35"/>
      <c r="CH1325" s="35"/>
      <c r="CI1325" s="35"/>
      <c r="CJ1325" s="35"/>
      <c r="CK1325" s="35"/>
      <c r="CL1325" s="35"/>
      <c r="CM1325" s="35"/>
      <c r="CN1325" s="35"/>
      <c r="CO1325" s="35"/>
      <c r="CP1325" s="35"/>
      <c r="CQ1325" s="35"/>
      <c r="CR1325" s="35"/>
      <c r="CS1325" s="35"/>
      <c r="CT1325" s="35"/>
      <c r="CU1325" s="35"/>
      <c r="CV1325" s="35"/>
      <c r="CW1325" s="35"/>
      <c r="CX1325" s="35"/>
      <c r="CY1325" s="35"/>
      <c r="CZ1325" s="35"/>
      <c r="DA1325" s="35"/>
      <c r="DB1325" s="35"/>
      <c r="DC1325" s="35"/>
      <c r="DD1325" s="35"/>
      <c r="DE1325" s="35"/>
      <c r="DF1325" s="35"/>
      <c r="DG1325" s="35"/>
      <c r="DH1325" s="35"/>
      <c r="DI1325" s="35"/>
      <c r="DJ1325" s="35"/>
      <c r="DK1325" s="35"/>
      <c r="DL1325" s="35"/>
      <c r="DM1325" s="35"/>
      <c r="DN1325" s="35"/>
      <c r="DO1325" s="35"/>
      <c r="DP1325" s="35"/>
      <c r="DQ1325" s="35"/>
      <c r="DR1325" s="35"/>
      <c r="DS1325" s="35"/>
      <c r="DT1325" s="35"/>
      <c r="DU1325" s="35"/>
      <c r="DV1325" s="35"/>
      <c r="DW1325" s="35"/>
      <c r="DX1325" s="35"/>
      <c r="DY1325" s="35"/>
      <c r="DZ1325" s="35"/>
      <c r="EA1325" s="35"/>
      <c r="EB1325" s="35"/>
      <c r="EC1325" s="35"/>
      <c r="ED1325" s="35"/>
      <c r="EE1325" s="35"/>
      <c r="EF1325" s="35"/>
      <c r="EG1325" s="35"/>
      <c r="EH1325" s="35"/>
      <c r="EI1325" s="35"/>
      <c r="EJ1325" s="35"/>
      <c r="EK1325" s="35"/>
      <c r="EL1325" s="35"/>
      <c r="ET1325" s="20" t="s">
        <v>1702</v>
      </c>
      <c r="EU1325" s="20" t="s">
        <v>1700</v>
      </c>
    </row>
    <row r="1326" spans="1:151" ht="12" hidden="1" customHeight="1">
      <c r="A1326" s="35"/>
      <c r="B1326" s="47"/>
      <c r="C1326" s="35"/>
      <c r="D1326" s="47"/>
      <c r="E1326" s="47"/>
      <c r="F1326" s="47"/>
      <c r="G1326" s="47"/>
      <c r="H1326" s="47"/>
      <c r="I1326" s="47"/>
      <c r="J1326" s="47"/>
      <c r="K1326" s="47"/>
      <c r="L1326" s="47"/>
      <c r="M1326" s="35"/>
      <c r="N1326" s="35"/>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133"/>
      <c r="BJ1326" s="133"/>
      <c r="BK1326" s="35"/>
      <c r="BL1326" s="266"/>
      <c r="BM1326" s="35"/>
      <c r="BN1326" s="35"/>
      <c r="BO1326" s="35"/>
      <c r="BP1326" s="35"/>
      <c r="BQ1326" s="35"/>
      <c r="BR1326" s="35"/>
      <c r="BS1326" s="35"/>
      <c r="BT1326" s="35"/>
      <c r="BU1326" s="35"/>
      <c r="BV1326" s="35"/>
      <c r="BW1326" s="35"/>
      <c r="BX1326" s="35"/>
      <c r="BY1326" s="35"/>
      <c r="BZ1326" s="287"/>
      <c r="CA1326" s="35"/>
      <c r="CB1326" s="35"/>
      <c r="CC1326" s="35"/>
      <c r="CD1326" s="35"/>
      <c r="CE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35"/>
      <c r="CZ1326" s="35"/>
      <c r="DA1326" s="35"/>
      <c r="DB1326" s="35"/>
      <c r="DC1326" s="35"/>
      <c r="DD1326" s="35"/>
      <c r="DE1326" s="35"/>
      <c r="DF1326" s="35"/>
      <c r="DG1326" s="35"/>
      <c r="DH1326" s="35"/>
      <c r="DI1326" s="35"/>
      <c r="DJ1326" s="35"/>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T1326" s="20" t="s">
        <v>1703</v>
      </c>
      <c r="EU1326" s="20" t="s">
        <v>1701</v>
      </c>
    </row>
    <row r="1327" spans="1:151" ht="12" hidden="1" customHeight="1">
      <c r="A1327" s="35"/>
      <c r="B1327" s="47"/>
      <c r="C1327" s="35"/>
      <c r="D1327" s="47"/>
      <c r="E1327" s="47"/>
      <c r="F1327" s="47"/>
      <c r="G1327" s="47"/>
      <c r="H1327" s="47"/>
      <c r="I1327" s="47"/>
      <c r="J1327" s="47"/>
      <c r="K1327" s="47"/>
      <c r="L1327" s="47"/>
      <c r="M1327" s="35"/>
      <c r="N1327" s="35"/>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133"/>
      <c r="BJ1327" s="133"/>
      <c r="BK1327" s="35"/>
      <c r="BL1327" s="266"/>
      <c r="BM1327" s="35"/>
      <c r="BN1327" s="35"/>
      <c r="BO1327" s="35"/>
      <c r="BP1327" s="35"/>
      <c r="BQ1327" s="35"/>
      <c r="BR1327" s="35"/>
      <c r="BS1327" s="35"/>
      <c r="BT1327" s="35"/>
      <c r="BU1327" s="35"/>
      <c r="BV1327" s="35"/>
      <c r="BW1327" s="35"/>
      <c r="BX1327" s="35"/>
      <c r="BY1327" s="35"/>
      <c r="BZ1327" s="287"/>
      <c r="CA1327" s="35"/>
      <c r="CB1327" s="35"/>
      <c r="CC1327" s="35"/>
      <c r="CD1327" s="35"/>
      <c r="CE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35"/>
      <c r="CZ1327" s="35"/>
      <c r="DA1327" s="35"/>
      <c r="DB1327" s="35"/>
      <c r="DC1327" s="35"/>
      <c r="DD1327" s="35"/>
      <c r="DE1327" s="35"/>
      <c r="DF1327" s="35"/>
      <c r="DG1327" s="35"/>
      <c r="DH1327" s="35"/>
      <c r="DI1327" s="35"/>
      <c r="DJ1327" s="35"/>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T1327" s="20" t="s">
        <v>1704</v>
      </c>
      <c r="EU1327" s="20" t="s">
        <v>1702</v>
      </c>
    </row>
    <row r="1328" spans="1:151" ht="12" hidden="1" customHeight="1">
      <c r="A1328" s="35"/>
      <c r="B1328" s="47"/>
      <c r="C1328" s="35"/>
      <c r="D1328" s="47"/>
      <c r="E1328" s="47"/>
      <c r="F1328" s="47"/>
      <c r="G1328" s="47"/>
      <c r="H1328" s="47"/>
      <c r="I1328" s="47"/>
      <c r="J1328" s="47"/>
      <c r="K1328" s="47"/>
      <c r="L1328" s="47"/>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133"/>
      <c r="BJ1328" s="133"/>
      <c r="BK1328" s="35"/>
      <c r="BL1328" s="266"/>
      <c r="BM1328" s="35"/>
      <c r="BN1328" s="35"/>
      <c r="BO1328" s="35"/>
      <c r="BP1328" s="35"/>
      <c r="BQ1328" s="35"/>
      <c r="BR1328" s="35"/>
      <c r="BS1328" s="35"/>
      <c r="BT1328" s="35"/>
      <c r="BU1328" s="35"/>
      <c r="BV1328" s="35"/>
      <c r="BW1328" s="35"/>
      <c r="BX1328" s="35"/>
      <c r="BY1328" s="35"/>
      <c r="BZ1328" s="287"/>
      <c r="CA1328" s="35"/>
      <c r="CB1328" s="35"/>
      <c r="CC1328" s="35"/>
      <c r="CD1328" s="35"/>
      <c r="CE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35"/>
      <c r="CZ1328" s="35"/>
      <c r="DA1328" s="35"/>
      <c r="DB1328" s="35"/>
      <c r="DC1328" s="35"/>
      <c r="DD1328" s="35"/>
      <c r="DE1328" s="35"/>
      <c r="DF1328" s="35"/>
      <c r="DG1328" s="35"/>
      <c r="DH1328" s="35"/>
      <c r="DI1328" s="35"/>
      <c r="DJ1328" s="35"/>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T1328" s="20" t="s">
        <v>1705</v>
      </c>
      <c r="EU1328" s="20" t="s">
        <v>1703</v>
      </c>
    </row>
    <row r="1329" spans="1:151" ht="12" hidden="1" customHeight="1">
      <c r="A1329" s="35"/>
      <c r="B1329" s="47"/>
      <c r="C1329" s="35"/>
      <c r="D1329" s="47"/>
      <c r="E1329" s="47"/>
      <c r="F1329" s="47"/>
      <c r="G1329" s="47"/>
      <c r="H1329" s="47"/>
      <c r="I1329" s="47"/>
      <c r="J1329" s="47"/>
      <c r="K1329" s="47"/>
      <c r="L1329" s="47"/>
      <c r="M1329" s="35"/>
      <c r="N1329" s="35"/>
      <c r="O1329" s="35"/>
      <c r="P1329" s="35"/>
      <c r="Q1329" s="35"/>
      <c r="R1329" s="35"/>
      <c r="S1329" s="35"/>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133"/>
      <c r="BJ1329" s="133"/>
      <c r="BK1329" s="35"/>
      <c r="BL1329" s="266"/>
      <c r="BM1329" s="35"/>
      <c r="BN1329" s="35"/>
      <c r="BO1329" s="35"/>
      <c r="BP1329" s="35"/>
      <c r="BQ1329" s="35"/>
      <c r="BR1329" s="35"/>
      <c r="BS1329" s="35"/>
      <c r="BT1329" s="35"/>
      <c r="BU1329" s="35"/>
      <c r="BV1329" s="35"/>
      <c r="BW1329" s="35"/>
      <c r="BX1329" s="35"/>
      <c r="BY1329" s="35"/>
      <c r="BZ1329" s="287"/>
      <c r="CA1329" s="35"/>
      <c r="CB1329" s="35"/>
      <c r="CC1329" s="35"/>
      <c r="CD1329" s="35"/>
      <c r="CE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35"/>
      <c r="CZ1329" s="35"/>
      <c r="DA1329" s="35"/>
      <c r="DB1329" s="35"/>
      <c r="DC1329" s="35"/>
      <c r="DD1329" s="35"/>
      <c r="DE1329" s="35"/>
      <c r="DF1329" s="35"/>
      <c r="DG1329" s="35"/>
      <c r="DH1329" s="35"/>
      <c r="DI1329" s="35"/>
      <c r="DJ1329" s="35"/>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T1329" s="20" t="s">
        <v>1706</v>
      </c>
      <c r="EU1329" s="20" t="s">
        <v>1704</v>
      </c>
    </row>
    <row r="1330" spans="1:151" ht="12" hidden="1" customHeight="1">
      <c r="A1330" s="35"/>
      <c r="B1330" s="47"/>
      <c r="C1330" s="35"/>
      <c r="D1330" s="47"/>
      <c r="E1330" s="47"/>
      <c r="F1330" s="47"/>
      <c r="G1330" s="47"/>
      <c r="H1330" s="47"/>
      <c r="I1330" s="47"/>
      <c r="J1330" s="47"/>
      <c r="K1330" s="47"/>
      <c r="L1330" s="47"/>
      <c r="M1330" s="35"/>
      <c r="N1330" s="35"/>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133"/>
      <c r="BJ1330" s="133"/>
      <c r="BK1330" s="35"/>
      <c r="BL1330" s="266"/>
      <c r="BM1330" s="35"/>
      <c r="BN1330" s="35"/>
      <c r="BO1330" s="35"/>
      <c r="BP1330" s="35"/>
      <c r="BQ1330" s="35"/>
      <c r="BR1330" s="35"/>
      <c r="BS1330" s="35"/>
      <c r="BT1330" s="35"/>
      <c r="BU1330" s="35"/>
      <c r="BV1330" s="35"/>
      <c r="BW1330" s="35"/>
      <c r="BX1330" s="35"/>
      <c r="BY1330" s="35"/>
      <c r="BZ1330" s="287"/>
      <c r="CA1330" s="35"/>
      <c r="CB1330" s="35"/>
      <c r="CC1330" s="35"/>
      <c r="CD1330" s="35"/>
      <c r="CE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35"/>
      <c r="CZ1330" s="35"/>
      <c r="DA1330" s="35"/>
      <c r="DB1330" s="35"/>
      <c r="DC1330" s="35"/>
      <c r="DD1330" s="35"/>
      <c r="DE1330" s="35"/>
      <c r="DF1330" s="35"/>
      <c r="DG1330" s="35"/>
      <c r="DH1330" s="35"/>
      <c r="DI1330" s="35"/>
      <c r="DJ1330" s="35"/>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T1330" s="20" t="s">
        <v>1707</v>
      </c>
      <c r="EU1330" s="20" t="s">
        <v>1705</v>
      </c>
    </row>
    <row r="1331" spans="1:151" ht="12" hidden="1" customHeight="1">
      <c r="A1331" s="35"/>
      <c r="B1331" s="47"/>
      <c r="C1331" s="35"/>
      <c r="D1331" s="47"/>
      <c r="E1331" s="47"/>
      <c r="F1331" s="47"/>
      <c r="G1331" s="47"/>
      <c r="H1331" s="47"/>
      <c r="I1331" s="47"/>
      <c r="J1331" s="47"/>
      <c r="K1331" s="47"/>
      <c r="L1331" s="47"/>
      <c r="M1331" s="35"/>
      <c r="N1331" s="35"/>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133"/>
      <c r="BJ1331" s="133"/>
      <c r="BK1331" s="35"/>
      <c r="BL1331" s="266"/>
      <c r="BM1331" s="35"/>
      <c r="BN1331" s="35"/>
      <c r="BO1331" s="35"/>
      <c r="BP1331" s="35"/>
      <c r="BQ1331" s="35"/>
      <c r="BR1331" s="35"/>
      <c r="BS1331" s="35"/>
      <c r="BT1331" s="35"/>
      <c r="BU1331" s="35"/>
      <c r="BV1331" s="35"/>
      <c r="BW1331" s="35"/>
      <c r="BX1331" s="35"/>
      <c r="BY1331" s="35"/>
      <c r="BZ1331" s="287"/>
      <c r="CA1331" s="35"/>
      <c r="CB1331" s="35"/>
      <c r="CC1331" s="35"/>
      <c r="CD1331" s="35"/>
      <c r="CE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35"/>
      <c r="CZ1331" s="35"/>
      <c r="DA1331" s="35"/>
      <c r="DB1331" s="35"/>
      <c r="DC1331" s="35"/>
      <c r="DD1331" s="35"/>
      <c r="DE1331" s="35"/>
      <c r="DF1331" s="35"/>
      <c r="DG1331" s="35"/>
      <c r="DH1331" s="35"/>
      <c r="DI1331" s="35"/>
      <c r="DJ1331" s="35"/>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T1331" s="20" t="s">
        <v>1708</v>
      </c>
      <c r="EU1331" s="20" t="s">
        <v>1706</v>
      </c>
    </row>
    <row r="1332" spans="1:151" ht="12" hidden="1" customHeight="1">
      <c r="A1332" s="35"/>
      <c r="B1332" s="47"/>
      <c r="C1332" s="35"/>
      <c r="D1332" s="47"/>
      <c r="E1332" s="47"/>
      <c r="F1332" s="47"/>
      <c r="G1332" s="47"/>
      <c r="H1332" s="47"/>
      <c r="I1332" s="47"/>
      <c r="J1332" s="47"/>
      <c r="K1332" s="47"/>
      <c r="L1332" s="47"/>
      <c r="M1332" s="35"/>
      <c r="N1332" s="35"/>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133"/>
      <c r="BJ1332" s="133"/>
      <c r="BK1332" s="35"/>
      <c r="BL1332" s="266"/>
      <c r="BM1332" s="35"/>
      <c r="BN1332" s="35"/>
      <c r="BO1332" s="35"/>
      <c r="BP1332" s="35"/>
      <c r="BQ1332" s="35"/>
      <c r="BR1332" s="35"/>
      <c r="BS1332" s="35"/>
      <c r="BT1332" s="35"/>
      <c r="BU1332" s="35"/>
      <c r="BV1332" s="35"/>
      <c r="BW1332" s="35"/>
      <c r="BX1332" s="35"/>
      <c r="BY1332" s="35"/>
      <c r="BZ1332" s="287"/>
      <c r="CA1332" s="35"/>
      <c r="CB1332" s="35"/>
      <c r="CC1332" s="35"/>
      <c r="CD1332" s="35"/>
      <c r="CE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35"/>
      <c r="CZ1332" s="35"/>
      <c r="DA1332" s="35"/>
      <c r="DB1332" s="35"/>
      <c r="DC1332" s="35"/>
      <c r="DD1332" s="35"/>
      <c r="DE1332" s="35"/>
      <c r="DF1332" s="35"/>
      <c r="DG1332" s="35"/>
      <c r="DH1332" s="35"/>
      <c r="DI1332" s="35"/>
      <c r="DJ1332" s="35"/>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T1332" s="20" t="s">
        <v>1709</v>
      </c>
      <c r="EU1332" s="20" t="s">
        <v>1707</v>
      </c>
    </row>
    <row r="1333" spans="1:151" ht="12" hidden="1" customHeight="1">
      <c r="A1333" s="35"/>
      <c r="B1333" s="47"/>
      <c r="C1333" s="35"/>
      <c r="D1333" s="47"/>
      <c r="E1333" s="47"/>
      <c r="F1333" s="47"/>
      <c r="G1333" s="47"/>
      <c r="H1333" s="47"/>
      <c r="I1333" s="47"/>
      <c r="J1333" s="47"/>
      <c r="K1333" s="47"/>
      <c r="L1333" s="47"/>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133"/>
      <c r="BJ1333" s="133"/>
      <c r="BK1333" s="35"/>
      <c r="BL1333" s="266"/>
      <c r="BM1333" s="35"/>
      <c r="BN1333" s="35"/>
      <c r="BO1333" s="35"/>
      <c r="BP1333" s="35"/>
      <c r="BQ1333" s="35"/>
      <c r="BR1333" s="35"/>
      <c r="BS1333" s="35"/>
      <c r="BT1333" s="35"/>
      <c r="BU1333" s="35"/>
      <c r="BV1333" s="35"/>
      <c r="BW1333" s="35"/>
      <c r="BX1333" s="35"/>
      <c r="BY1333" s="35"/>
      <c r="BZ1333" s="287"/>
      <c r="CA1333" s="35"/>
      <c r="CB1333" s="35"/>
      <c r="CC1333" s="35"/>
      <c r="CD1333" s="35"/>
      <c r="CE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35"/>
      <c r="CZ1333" s="35"/>
      <c r="DA1333" s="35"/>
      <c r="DB1333" s="35"/>
      <c r="DC1333" s="35"/>
      <c r="DD1333" s="35"/>
      <c r="DE1333" s="35"/>
      <c r="DF1333" s="35"/>
      <c r="DG1333" s="35"/>
      <c r="DH1333" s="35"/>
      <c r="DI1333" s="35"/>
      <c r="DJ1333" s="35"/>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T1333" s="20" t="s">
        <v>1710</v>
      </c>
      <c r="EU1333" s="20" t="s">
        <v>1708</v>
      </c>
    </row>
    <row r="1334" spans="1:151" ht="12" hidden="1" customHeight="1">
      <c r="A1334" s="35"/>
      <c r="B1334" s="47"/>
      <c r="C1334" s="35"/>
      <c r="D1334" s="47"/>
      <c r="E1334" s="47"/>
      <c r="F1334" s="47"/>
      <c r="G1334" s="47"/>
      <c r="H1334" s="47"/>
      <c r="I1334" s="47"/>
      <c r="J1334" s="47"/>
      <c r="K1334" s="47"/>
      <c r="L1334" s="47"/>
      <c r="M1334" s="35"/>
      <c r="N1334" s="35"/>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c r="BE1334" s="35"/>
      <c r="BF1334" s="35"/>
      <c r="BG1334" s="35"/>
      <c r="BH1334" s="35"/>
      <c r="BI1334" s="133"/>
      <c r="BJ1334" s="133"/>
      <c r="BK1334" s="35"/>
      <c r="BL1334" s="266"/>
      <c r="BM1334" s="35"/>
      <c r="BN1334" s="35"/>
      <c r="BO1334" s="35"/>
      <c r="BP1334" s="35"/>
      <c r="BQ1334" s="35"/>
      <c r="BR1334" s="35"/>
      <c r="BS1334" s="35"/>
      <c r="BT1334" s="35"/>
      <c r="BU1334" s="35"/>
      <c r="BV1334" s="35"/>
      <c r="BW1334" s="35"/>
      <c r="BX1334" s="35"/>
      <c r="BY1334" s="35"/>
      <c r="BZ1334" s="287"/>
      <c r="CA1334" s="35"/>
      <c r="CB1334" s="35"/>
      <c r="CC1334" s="35"/>
      <c r="CD1334" s="35"/>
      <c r="CE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35"/>
      <c r="CZ1334" s="35"/>
      <c r="DA1334" s="35"/>
      <c r="DB1334" s="35"/>
      <c r="DC1334" s="35"/>
      <c r="DD1334" s="35"/>
      <c r="DE1334" s="35"/>
      <c r="DF1334" s="35"/>
      <c r="DG1334" s="35"/>
      <c r="DH1334" s="35"/>
      <c r="DI1334" s="35"/>
      <c r="DJ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T1334" s="20" t="s">
        <v>1711</v>
      </c>
      <c r="EU1334" s="20" t="s">
        <v>1709</v>
      </c>
    </row>
    <row r="1335" spans="1:151" ht="12" hidden="1" customHeight="1">
      <c r="A1335" s="35"/>
      <c r="B1335" s="47"/>
      <c r="C1335" s="35"/>
      <c r="D1335" s="47"/>
      <c r="E1335" s="47"/>
      <c r="F1335" s="47"/>
      <c r="G1335" s="47"/>
      <c r="H1335" s="47"/>
      <c r="I1335" s="47"/>
      <c r="J1335" s="47"/>
      <c r="K1335" s="47"/>
      <c r="L1335" s="47"/>
      <c r="M1335" s="35"/>
      <c r="N1335" s="35"/>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133"/>
      <c r="BJ1335" s="133"/>
      <c r="BK1335" s="35"/>
      <c r="BL1335" s="266"/>
      <c r="BM1335" s="35"/>
      <c r="BN1335" s="35"/>
      <c r="BO1335" s="35"/>
      <c r="BP1335" s="35"/>
      <c r="BQ1335" s="35"/>
      <c r="BR1335" s="35"/>
      <c r="BS1335" s="35"/>
      <c r="BT1335" s="35"/>
      <c r="BU1335" s="35"/>
      <c r="BV1335" s="35"/>
      <c r="BW1335" s="35"/>
      <c r="BX1335" s="35"/>
      <c r="BY1335" s="35"/>
      <c r="BZ1335" s="287"/>
      <c r="CA1335" s="35"/>
      <c r="CB1335" s="35"/>
      <c r="CC1335" s="35"/>
      <c r="CD1335" s="35"/>
      <c r="CE1335" s="35"/>
      <c r="CF1335" s="35"/>
      <c r="CG1335" s="35"/>
      <c r="CH1335" s="35"/>
      <c r="CI1335" s="35"/>
      <c r="CJ1335" s="35"/>
      <c r="CK1335" s="35"/>
      <c r="CL1335" s="35"/>
      <c r="CM1335" s="35"/>
      <c r="CN1335" s="35"/>
      <c r="CO1335" s="35"/>
      <c r="CP1335" s="35"/>
      <c r="CQ1335" s="35"/>
      <c r="CR1335" s="35"/>
      <c r="CS1335" s="35"/>
      <c r="CT1335" s="35"/>
      <c r="CU1335" s="35"/>
      <c r="CV1335" s="35"/>
      <c r="CW1335" s="35"/>
      <c r="CX1335" s="35"/>
      <c r="CY1335" s="35"/>
      <c r="CZ1335" s="35"/>
      <c r="DA1335" s="35"/>
      <c r="DB1335" s="35"/>
      <c r="DC1335" s="35"/>
      <c r="DD1335" s="35"/>
      <c r="DE1335" s="35"/>
      <c r="DF1335" s="35"/>
      <c r="DG1335" s="35"/>
      <c r="DH1335" s="35"/>
      <c r="DI1335" s="35"/>
      <c r="DJ1335" s="35"/>
      <c r="DK1335" s="35"/>
      <c r="DL1335" s="35"/>
      <c r="DM1335" s="35"/>
      <c r="DN1335" s="35"/>
      <c r="DO1335" s="35"/>
      <c r="DP1335" s="35"/>
      <c r="DQ1335" s="35"/>
      <c r="DR1335" s="35"/>
      <c r="DS1335" s="35"/>
      <c r="DT1335" s="35"/>
      <c r="DU1335" s="35"/>
      <c r="DV1335" s="35"/>
      <c r="DW1335" s="35"/>
      <c r="DX1335" s="35"/>
      <c r="DY1335" s="35"/>
      <c r="DZ1335" s="35"/>
      <c r="EA1335" s="35"/>
      <c r="EB1335" s="35"/>
      <c r="EC1335" s="35"/>
      <c r="ED1335" s="35"/>
      <c r="EE1335" s="35"/>
      <c r="EF1335" s="35"/>
      <c r="EG1335" s="35"/>
      <c r="EH1335" s="35"/>
      <c r="EI1335" s="35"/>
      <c r="EJ1335" s="35"/>
      <c r="EK1335" s="35"/>
      <c r="EL1335" s="35"/>
      <c r="ET1335" s="20" t="s">
        <v>1712</v>
      </c>
      <c r="EU1335" s="20" t="s">
        <v>1710</v>
      </c>
    </row>
    <row r="1336" spans="1:151" ht="12" hidden="1" customHeight="1">
      <c r="A1336" s="35"/>
      <c r="B1336" s="47"/>
      <c r="C1336" s="35"/>
      <c r="D1336" s="47"/>
      <c r="E1336" s="47"/>
      <c r="F1336" s="47"/>
      <c r="G1336" s="47"/>
      <c r="H1336" s="47"/>
      <c r="I1336" s="47"/>
      <c r="J1336" s="47"/>
      <c r="K1336" s="47"/>
      <c r="L1336" s="47"/>
      <c r="M1336" s="35"/>
      <c r="N1336" s="35"/>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c r="BE1336" s="35"/>
      <c r="BF1336" s="35"/>
      <c r="BG1336" s="35"/>
      <c r="BH1336" s="35"/>
      <c r="BI1336" s="133"/>
      <c r="BJ1336" s="133"/>
      <c r="BK1336" s="35"/>
      <c r="BL1336" s="266"/>
      <c r="BM1336" s="35"/>
      <c r="BN1336" s="35"/>
      <c r="BO1336" s="35"/>
      <c r="BP1336" s="35"/>
      <c r="BQ1336" s="35"/>
      <c r="BR1336" s="35"/>
      <c r="BS1336" s="35"/>
      <c r="BT1336" s="35"/>
      <c r="BU1336" s="35"/>
      <c r="BV1336" s="35"/>
      <c r="BW1336" s="35"/>
      <c r="BX1336" s="35"/>
      <c r="BY1336" s="35"/>
      <c r="BZ1336" s="287"/>
      <c r="CA1336" s="35"/>
      <c r="CB1336" s="35"/>
      <c r="CC1336" s="35"/>
      <c r="CD1336" s="35"/>
      <c r="CE1336" s="35"/>
      <c r="CF1336" s="35"/>
      <c r="CG1336" s="35"/>
      <c r="CH1336" s="35"/>
      <c r="CI1336" s="35"/>
      <c r="CJ1336" s="35"/>
      <c r="CK1336" s="35"/>
      <c r="CL1336" s="35"/>
      <c r="CM1336" s="35"/>
      <c r="CN1336" s="35"/>
      <c r="CO1336" s="35"/>
      <c r="CP1336" s="35"/>
      <c r="CQ1336" s="35"/>
      <c r="CR1336" s="35"/>
      <c r="CS1336" s="35"/>
      <c r="CT1336" s="35"/>
      <c r="CU1336" s="35"/>
      <c r="CV1336" s="35"/>
      <c r="CW1336" s="35"/>
      <c r="CX1336" s="35"/>
      <c r="CY1336" s="35"/>
      <c r="CZ1336" s="35"/>
      <c r="DA1336" s="35"/>
      <c r="DB1336" s="35"/>
      <c r="DC1336" s="35"/>
      <c r="DD1336" s="35"/>
      <c r="DE1336" s="35"/>
      <c r="DF1336" s="35"/>
      <c r="DG1336" s="35"/>
      <c r="DH1336" s="35"/>
      <c r="DI1336" s="35"/>
      <c r="DJ1336" s="35"/>
      <c r="DK1336" s="35"/>
      <c r="DL1336" s="35"/>
      <c r="DM1336" s="35"/>
      <c r="DN1336" s="35"/>
      <c r="DO1336" s="35"/>
      <c r="DP1336" s="35"/>
      <c r="DQ1336" s="35"/>
      <c r="DR1336" s="35"/>
      <c r="DS1336" s="35"/>
      <c r="DT1336" s="35"/>
      <c r="DU1336" s="35"/>
      <c r="DV1336" s="35"/>
      <c r="DW1336" s="35"/>
      <c r="DX1336" s="35"/>
      <c r="DY1336" s="35"/>
      <c r="DZ1336" s="35"/>
      <c r="EA1336" s="35"/>
      <c r="EB1336" s="35"/>
      <c r="EC1336" s="35"/>
      <c r="ED1336" s="35"/>
      <c r="EE1336" s="35"/>
      <c r="EF1336" s="35"/>
      <c r="EG1336" s="35"/>
      <c r="EH1336" s="35"/>
      <c r="EI1336" s="35"/>
      <c r="EJ1336" s="35"/>
      <c r="EK1336" s="35"/>
      <c r="EL1336" s="35"/>
      <c r="ET1336" s="20" t="s">
        <v>1713</v>
      </c>
      <c r="EU1336" s="20" t="s">
        <v>1711</v>
      </c>
    </row>
    <row r="1337" spans="1:151" ht="12" hidden="1" customHeight="1">
      <c r="A1337" s="35"/>
      <c r="B1337" s="47"/>
      <c r="C1337" s="35"/>
      <c r="D1337" s="47"/>
      <c r="E1337" s="47"/>
      <c r="F1337" s="47"/>
      <c r="G1337" s="47"/>
      <c r="H1337" s="47"/>
      <c r="I1337" s="47"/>
      <c r="J1337" s="47"/>
      <c r="K1337" s="47"/>
      <c r="L1337" s="47"/>
      <c r="M1337" s="35"/>
      <c r="N1337" s="35"/>
      <c r="O1337" s="35"/>
      <c r="P1337" s="35"/>
      <c r="Q1337" s="35"/>
      <c r="R1337" s="35"/>
      <c r="S1337" s="35"/>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133"/>
      <c r="BJ1337" s="133"/>
      <c r="BK1337" s="35"/>
      <c r="BL1337" s="266"/>
      <c r="BM1337" s="35"/>
      <c r="BN1337" s="35"/>
      <c r="BO1337" s="35"/>
      <c r="BP1337" s="35"/>
      <c r="BQ1337" s="35"/>
      <c r="BR1337" s="35"/>
      <c r="BS1337" s="35"/>
      <c r="BT1337" s="35"/>
      <c r="BU1337" s="35"/>
      <c r="BV1337" s="35"/>
      <c r="BW1337" s="35"/>
      <c r="BX1337" s="35"/>
      <c r="BY1337" s="35"/>
      <c r="BZ1337" s="287"/>
      <c r="CA1337" s="35"/>
      <c r="CB1337" s="35"/>
      <c r="CC1337" s="35"/>
      <c r="CD1337" s="35"/>
      <c r="CE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35"/>
      <c r="CZ1337" s="35"/>
      <c r="DA1337" s="35"/>
      <c r="DB1337" s="35"/>
      <c r="DC1337" s="35"/>
      <c r="DD1337" s="35"/>
      <c r="DE1337" s="35"/>
      <c r="DF1337" s="35"/>
      <c r="DG1337" s="35"/>
      <c r="DH1337" s="35"/>
      <c r="DI1337" s="35"/>
      <c r="DJ1337" s="35"/>
      <c r="DK1337" s="35"/>
      <c r="DL1337" s="35"/>
      <c r="DM1337" s="35"/>
      <c r="DN1337" s="35"/>
      <c r="DO1337" s="35"/>
      <c r="DP1337" s="35"/>
      <c r="DQ1337" s="35"/>
      <c r="DR1337" s="35"/>
      <c r="DS1337" s="35"/>
      <c r="DT1337" s="35"/>
      <c r="DU1337" s="35"/>
      <c r="DV1337" s="35"/>
      <c r="DW1337" s="35"/>
      <c r="DX1337" s="35"/>
      <c r="DY1337" s="35"/>
      <c r="DZ1337" s="35"/>
      <c r="EA1337" s="35"/>
      <c r="EB1337" s="35"/>
      <c r="EC1337" s="35"/>
      <c r="ED1337" s="35"/>
      <c r="EE1337" s="35"/>
      <c r="EF1337" s="35"/>
      <c r="EG1337" s="35"/>
      <c r="EH1337" s="35"/>
      <c r="EI1337" s="35"/>
      <c r="EJ1337" s="35"/>
      <c r="EK1337" s="35"/>
      <c r="EL1337" s="35"/>
      <c r="ET1337" s="20" t="s">
        <v>1714</v>
      </c>
      <c r="EU1337" s="20" t="s">
        <v>1712</v>
      </c>
    </row>
    <row r="1338" spans="1:151" ht="12" hidden="1" customHeight="1">
      <c r="A1338" s="35"/>
      <c r="B1338" s="47"/>
      <c r="C1338" s="35"/>
      <c r="D1338" s="47"/>
      <c r="E1338" s="47"/>
      <c r="F1338" s="47"/>
      <c r="G1338" s="47"/>
      <c r="H1338" s="47"/>
      <c r="I1338" s="47"/>
      <c r="J1338" s="47"/>
      <c r="K1338" s="47"/>
      <c r="L1338" s="47"/>
      <c r="M1338" s="35"/>
      <c r="N1338" s="35"/>
      <c r="O1338" s="35"/>
      <c r="P1338" s="35"/>
      <c r="Q1338" s="35"/>
      <c r="R1338" s="35"/>
      <c r="S1338" s="35"/>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c r="BE1338" s="35"/>
      <c r="BF1338" s="35"/>
      <c r="BG1338" s="35"/>
      <c r="BH1338" s="35"/>
      <c r="BI1338" s="133"/>
      <c r="BJ1338" s="133"/>
      <c r="BK1338" s="35"/>
      <c r="BL1338" s="266"/>
      <c r="BM1338" s="35"/>
      <c r="BN1338" s="35"/>
      <c r="BO1338" s="35"/>
      <c r="BP1338" s="35"/>
      <c r="BQ1338" s="35"/>
      <c r="BR1338" s="35"/>
      <c r="BS1338" s="35"/>
      <c r="BT1338" s="35"/>
      <c r="BU1338" s="35"/>
      <c r="BV1338" s="35"/>
      <c r="BW1338" s="35"/>
      <c r="BX1338" s="35"/>
      <c r="BY1338" s="35"/>
      <c r="BZ1338" s="287"/>
      <c r="CA1338" s="35"/>
      <c r="CB1338" s="35"/>
      <c r="CC1338" s="35"/>
      <c r="CD1338" s="35"/>
      <c r="CE1338" s="35"/>
      <c r="CF1338" s="35"/>
      <c r="CG1338" s="35"/>
      <c r="CH1338" s="35"/>
      <c r="CI1338" s="35"/>
      <c r="CJ1338" s="35"/>
      <c r="CK1338" s="35"/>
      <c r="CL1338" s="35"/>
      <c r="CM1338" s="35"/>
      <c r="CN1338" s="35"/>
      <c r="CO1338" s="35"/>
      <c r="CP1338" s="35"/>
      <c r="CQ1338" s="35"/>
      <c r="CR1338" s="35"/>
      <c r="CS1338" s="35"/>
      <c r="CT1338" s="35"/>
      <c r="CU1338" s="35"/>
      <c r="CV1338" s="35"/>
      <c r="CW1338" s="35"/>
      <c r="CX1338" s="35"/>
      <c r="CY1338" s="35"/>
      <c r="CZ1338" s="35"/>
      <c r="DA1338" s="35"/>
      <c r="DB1338" s="35"/>
      <c r="DC1338" s="35"/>
      <c r="DD1338" s="35"/>
      <c r="DE1338" s="35"/>
      <c r="DF1338" s="35"/>
      <c r="DG1338" s="35"/>
      <c r="DH1338" s="35"/>
      <c r="DI1338" s="35"/>
      <c r="DJ1338" s="35"/>
      <c r="DK1338" s="35"/>
      <c r="DL1338" s="35"/>
      <c r="DM1338" s="35"/>
      <c r="DN1338" s="35"/>
      <c r="DO1338" s="35"/>
      <c r="DP1338" s="35"/>
      <c r="DQ1338" s="35"/>
      <c r="DR1338" s="35"/>
      <c r="DS1338" s="35"/>
      <c r="DT1338" s="35"/>
      <c r="DU1338" s="35"/>
      <c r="DV1338" s="35"/>
      <c r="DW1338" s="35"/>
      <c r="DX1338" s="35"/>
      <c r="DY1338" s="35"/>
      <c r="DZ1338" s="35"/>
      <c r="EA1338" s="35"/>
      <c r="EB1338" s="35"/>
      <c r="EC1338" s="35"/>
      <c r="ED1338" s="35"/>
      <c r="EE1338" s="35"/>
      <c r="EF1338" s="35"/>
      <c r="EG1338" s="35"/>
      <c r="EH1338" s="35"/>
      <c r="EI1338" s="35"/>
      <c r="EJ1338" s="35"/>
      <c r="EK1338" s="35"/>
      <c r="EL1338" s="35"/>
      <c r="ET1338" s="20" t="s">
        <v>1715</v>
      </c>
      <c r="EU1338" s="20" t="s">
        <v>1713</v>
      </c>
    </row>
    <row r="1339" spans="1:151" ht="12" hidden="1" customHeight="1">
      <c r="A1339" s="35"/>
      <c r="B1339" s="47"/>
      <c r="C1339" s="35"/>
      <c r="D1339" s="47"/>
      <c r="E1339" s="47"/>
      <c r="F1339" s="47"/>
      <c r="G1339" s="47"/>
      <c r="H1339" s="47"/>
      <c r="I1339" s="47"/>
      <c r="J1339" s="47"/>
      <c r="K1339" s="47"/>
      <c r="L1339" s="47"/>
      <c r="M1339" s="35"/>
      <c r="N1339" s="35"/>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c r="BE1339" s="35"/>
      <c r="BF1339" s="35"/>
      <c r="BG1339" s="35"/>
      <c r="BH1339" s="35"/>
      <c r="BI1339" s="133"/>
      <c r="BJ1339" s="133"/>
      <c r="BK1339" s="35"/>
      <c r="BL1339" s="266"/>
      <c r="BM1339" s="35"/>
      <c r="BN1339" s="35"/>
      <c r="BO1339" s="35"/>
      <c r="BP1339" s="35"/>
      <c r="BQ1339" s="35"/>
      <c r="BR1339" s="35"/>
      <c r="BS1339" s="35"/>
      <c r="BT1339" s="35"/>
      <c r="BU1339" s="35"/>
      <c r="BV1339" s="35"/>
      <c r="BW1339" s="35"/>
      <c r="BX1339" s="35"/>
      <c r="BY1339" s="35"/>
      <c r="BZ1339" s="287"/>
      <c r="CA1339" s="35"/>
      <c r="CB1339" s="35"/>
      <c r="CC1339" s="35"/>
      <c r="CD1339" s="35"/>
      <c r="CE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35"/>
      <c r="CZ1339" s="35"/>
      <c r="DA1339" s="35"/>
      <c r="DB1339" s="35"/>
      <c r="DC1339" s="35"/>
      <c r="DD1339" s="35"/>
      <c r="DE1339" s="35"/>
      <c r="DF1339" s="35"/>
      <c r="DG1339" s="35"/>
      <c r="DH1339" s="35"/>
      <c r="DI1339" s="35"/>
      <c r="DJ1339" s="35"/>
      <c r="DK1339" s="35"/>
      <c r="DL1339" s="35"/>
      <c r="DM1339" s="35"/>
      <c r="DN1339" s="35"/>
      <c r="DO1339" s="35"/>
      <c r="DP1339" s="35"/>
      <c r="DQ1339" s="35"/>
      <c r="DR1339" s="35"/>
      <c r="DS1339" s="35"/>
      <c r="DT1339" s="35"/>
      <c r="DU1339" s="35"/>
      <c r="DV1339" s="35"/>
      <c r="DW1339" s="35"/>
      <c r="DX1339" s="35"/>
      <c r="DY1339" s="35"/>
      <c r="DZ1339" s="35"/>
      <c r="EA1339" s="35"/>
      <c r="EB1339" s="35"/>
      <c r="EC1339" s="35"/>
      <c r="ED1339" s="35"/>
      <c r="EE1339" s="35"/>
      <c r="EF1339" s="35"/>
      <c r="EG1339" s="35"/>
      <c r="EH1339" s="35"/>
      <c r="EI1339" s="35"/>
      <c r="EJ1339" s="35"/>
      <c r="EK1339" s="35"/>
      <c r="EL1339" s="35"/>
      <c r="ET1339" s="20" t="s">
        <v>1716</v>
      </c>
      <c r="EU1339" s="20" t="s">
        <v>1714</v>
      </c>
    </row>
    <row r="1340" spans="1:151" ht="12" hidden="1" customHeight="1">
      <c r="A1340" s="35"/>
      <c r="B1340" s="47"/>
      <c r="C1340" s="35"/>
      <c r="D1340" s="47"/>
      <c r="E1340" s="47"/>
      <c r="F1340" s="47"/>
      <c r="G1340" s="47"/>
      <c r="H1340" s="47"/>
      <c r="I1340" s="47"/>
      <c r="J1340" s="47"/>
      <c r="K1340" s="47"/>
      <c r="L1340" s="47"/>
      <c r="M1340" s="35"/>
      <c r="N1340" s="35"/>
      <c r="O1340" s="35"/>
      <c r="P1340" s="35"/>
      <c r="Q1340" s="35"/>
      <c r="R1340" s="35"/>
      <c r="S1340" s="35"/>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c r="BE1340" s="35"/>
      <c r="BF1340" s="35"/>
      <c r="BG1340" s="35"/>
      <c r="BH1340" s="35"/>
      <c r="BI1340" s="133"/>
      <c r="BJ1340" s="133"/>
      <c r="BK1340" s="35"/>
      <c r="BL1340" s="266"/>
      <c r="BM1340" s="35"/>
      <c r="BN1340" s="35"/>
      <c r="BO1340" s="35"/>
      <c r="BP1340" s="35"/>
      <c r="BQ1340" s="35"/>
      <c r="BR1340" s="35"/>
      <c r="BS1340" s="35"/>
      <c r="BT1340" s="35"/>
      <c r="BU1340" s="35"/>
      <c r="BV1340" s="35"/>
      <c r="BW1340" s="35"/>
      <c r="BX1340" s="35"/>
      <c r="BY1340" s="35"/>
      <c r="BZ1340" s="287"/>
      <c r="CA1340" s="35"/>
      <c r="CB1340" s="35"/>
      <c r="CC1340" s="35"/>
      <c r="CD1340" s="35"/>
      <c r="CE1340" s="35"/>
      <c r="CF1340" s="35"/>
      <c r="CG1340" s="35"/>
      <c r="CH1340" s="35"/>
      <c r="CI1340" s="35"/>
      <c r="CJ1340" s="35"/>
      <c r="CK1340" s="35"/>
      <c r="CL1340" s="35"/>
      <c r="CM1340" s="35"/>
      <c r="CN1340" s="35"/>
      <c r="CO1340" s="35"/>
      <c r="CP1340" s="35"/>
      <c r="CQ1340" s="35"/>
      <c r="CR1340" s="35"/>
      <c r="CS1340" s="35"/>
      <c r="CT1340" s="35"/>
      <c r="CU1340" s="35"/>
      <c r="CV1340" s="35"/>
      <c r="CW1340" s="35"/>
      <c r="CX1340" s="35"/>
      <c r="CY1340" s="35"/>
      <c r="CZ1340" s="35"/>
      <c r="DA1340" s="35"/>
      <c r="DB1340" s="35"/>
      <c r="DC1340" s="35"/>
      <c r="DD1340" s="35"/>
      <c r="DE1340" s="35"/>
      <c r="DF1340" s="35"/>
      <c r="DG1340" s="35"/>
      <c r="DH1340" s="35"/>
      <c r="DI1340" s="35"/>
      <c r="DJ1340" s="35"/>
      <c r="DK1340" s="35"/>
      <c r="DL1340" s="35"/>
      <c r="DM1340" s="35"/>
      <c r="DN1340" s="35"/>
      <c r="DO1340" s="35"/>
      <c r="DP1340" s="35"/>
      <c r="DQ1340" s="35"/>
      <c r="DR1340" s="35"/>
      <c r="DS1340" s="35"/>
      <c r="DT1340" s="35"/>
      <c r="DU1340" s="35"/>
      <c r="DV1340" s="35"/>
      <c r="DW1340" s="35"/>
      <c r="DX1340" s="35"/>
      <c r="DY1340" s="35"/>
      <c r="DZ1340" s="35"/>
      <c r="EA1340" s="35"/>
      <c r="EB1340" s="35"/>
      <c r="EC1340" s="35"/>
      <c r="ED1340" s="35"/>
      <c r="EE1340" s="35"/>
      <c r="EF1340" s="35"/>
      <c r="EG1340" s="35"/>
      <c r="EH1340" s="35"/>
      <c r="EI1340" s="35"/>
      <c r="EJ1340" s="35"/>
      <c r="EK1340" s="35"/>
      <c r="EL1340" s="35"/>
      <c r="ET1340" s="20" t="s">
        <v>1717</v>
      </c>
      <c r="EU1340" s="20" t="s">
        <v>1715</v>
      </c>
    </row>
    <row r="1341" spans="1:151" ht="12" hidden="1" customHeight="1">
      <c r="A1341" s="35"/>
      <c r="B1341" s="47"/>
      <c r="C1341" s="35"/>
      <c r="D1341" s="47"/>
      <c r="E1341" s="47"/>
      <c r="F1341" s="47"/>
      <c r="G1341" s="47"/>
      <c r="H1341" s="47"/>
      <c r="I1341" s="47"/>
      <c r="J1341" s="47"/>
      <c r="K1341" s="47"/>
      <c r="L1341" s="47"/>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133"/>
      <c r="BJ1341" s="133"/>
      <c r="BK1341" s="35"/>
      <c r="BL1341" s="266"/>
      <c r="BM1341" s="35"/>
      <c r="BN1341" s="35"/>
      <c r="BO1341" s="35"/>
      <c r="BP1341" s="35"/>
      <c r="BQ1341" s="35"/>
      <c r="BR1341" s="35"/>
      <c r="BS1341" s="35"/>
      <c r="BT1341" s="35"/>
      <c r="BU1341" s="35"/>
      <c r="BV1341" s="35"/>
      <c r="BW1341" s="35"/>
      <c r="BX1341" s="35"/>
      <c r="BY1341" s="35"/>
      <c r="BZ1341" s="287"/>
      <c r="CA1341" s="35"/>
      <c r="CB1341" s="35"/>
      <c r="CC1341" s="35"/>
      <c r="CD1341" s="35"/>
      <c r="CE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35"/>
      <c r="CZ1341" s="35"/>
      <c r="DA1341" s="35"/>
      <c r="DB1341" s="35"/>
      <c r="DC1341" s="35"/>
      <c r="DD1341" s="35"/>
      <c r="DE1341" s="35"/>
      <c r="DF1341" s="35"/>
      <c r="DG1341" s="35"/>
      <c r="DH1341" s="35"/>
      <c r="DI1341" s="35"/>
      <c r="DJ1341" s="35"/>
      <c r="DK1341" s="35"/>
      <c r="DL1341" s="35"/>
      <c r="DM1341" s="35"/>
      <c r="DN1341" s="35"/>
      <c r="DO1341" s="35"/>
      <c r="DP1341" s="35"/>
      <c r="DQ1341" s="35"/>
      <c r="DR1341" s="35"/>
      <c r="DS1341" s="35"/>
      <c r="DT1341" s="35"/>
      <c r="DU1341" s="35"/>
      <c r="DV1341" s="35"/>
      <c r="DW1341" s="35"/>
      <c r="DX1341" s="35"/>
      <c r="DY1341" s="35"/>
      <c r="DZ1341" s="35"/>
      <c r="EA1341" s="35"/>
      <c r="EB1341" s="35"/>
      <c r="EC1341" s="35"/>
      <c r="ED1341" s="35"/>
      <c r="EE1341" s="35"/>
      <c r="EF1341" s="35"/>
      <c r="EG1341" s="35"/>
      <c r="EH1341" s="35"/>
      <c r="EI1341" s="35"/>
      <c r="EJ1341" s="35"/>
      <c r="EK1341" s="35"/>
      <c r="EL1341" s="35"/>
      <c r="ET1341" s="20" t="s">
        <v>1718</v>
      </c>
      <c r="EU1341" s="20" t="s">
        <v>1716</v>
      </c>
    </row>
    <row r="1342" spans="1:151" ht="12" hidden="1" customHeight="1">
      <c r="A1342" s="35"/>
      <c r="B1342" s="47"/>
      <c r="C1342" s="35"/>
      <c r="D1342" s="47"/>
      <c r="E1342" s="47"/>
      <c r="F1342" s="47"/>
      <c r="G1342" s="47"/>
      <c r="H1342" s="47"/>
      <c r="I1342" s="47"/>
      <c r="J1342" s="47"/>
      <c r="K1342" s="47"/>
      <c r="L1342" s="47"/>
      <c r="M1342" s="35"/>
      <c r="N1342" s="35"/>
      <c r="O1342" s="35"/>
      <c r="P1342" s="35"/>
      <c r="Q1342" s="35"/>
      <c r="R1342" s="35"/>
      <c r="S1342" s="35"/>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c r="BE1342" s="35"/>
      <c r="BF1342" s="35"/>
      <c r="BG1342" s="35"/>
      <c r="BH1342" s="35"/>
      <c r="BI1342" s="133"/>
      <c r="BJ1342" s="133"/>
      <c r="BK1342" s="35"/>
      <c r="BL1342" s="266"/>
      <c r="BM1342" s="35"/>
      <c r="BN1342" s="35"/>
      <c r="BO1342" s="35"/>
      <c r="BP1342" s="35"/>
      <c r="BQ1342" s="35"/>
      <c r="BR1342" s="35"/>
      <c r="BS1342" s="35"/>
      <c r="BT1342" s="35"/>
      <c r="BU1342" s="35"/>
      <c r="BV1342" s="35"/>
      <c r="BW1342" s="35"/>
      <c r="BX1342" s="35"/>
      <c r="BY1342" s="35"/>
      <c r="BZ1342" s="287"/>
      <c r="CA1342" s="35"/>
      <c r="CB1342" s="35"/>
      <c r="CC1342" s="35"/>
      <c r="CD1342" s="35"/>
      <c r="CE1342" s="35"/>
      <c r="CF1342" s="35"/>
      <c r="CG1342" s="35"/>
      <c r="CH1342" s="35"/>
      <c r="CI1342" s="35"/>
      <c r="CJ1342" s="35"/>
      <c r="CK1342" s="35"/>
      <c r="CL1342" s="35"/>
      <c r="CM1342" s="35"/>
      <c r="CN1342" s="35"/>
      <c r="CO1342" s="35"/>
      <c r="CP1342" s="35"/>
      <c r="CQ1342" s="35"/>
      <c r="CR1342" s="35"/>
      <c r="CS1342" s="35"/>
      <c r="CT1342" s="35"/>
      <c r="CU1342" s="35"/>
      <c r="CV1342" s="35"/>
      <c r="CW1342" s="35"/>
      <c r="CX1342" s="35"/>
      <c r="CY1342" s="35"/>
      <c r="CZ1342" s="35"/>
      <c r="DA1342" s="35"/>
      <c r="DB1342" s="35"/>
      <c r="DC1342" s="35"/>
      <c r="DD1342" s="35"/>
      <c r="DE1342" s="35"/>
      <c r="DF1342" s="35"/>
      <c r="DG1342" s="35"/>
      <c r="DH1342" s="35"/>
      <c r="DI1342" s="35"/>
      <c r="DJ1342" s="35"/>
      <c r="DK1342" s="35"/>
      <c r="DL1342" s="35"/>
      <c r="DM1342" s="35"/>
      <c r="DN1342" s="35"/>
      <c r="DO1342" s="35"/>
      <c r="DP1342" s="35"/>
      <c r="DQ1342" s="35"/>
      <c r="DR1342" s="35"/>
      <c r="DS1342" s="35"/>
      <c r="DT1342" s="35"/>
      <c r="DU1342" s="35"/>
      <c r="DV1342" s="35"/>
      <c r="DW1342" s="35"/>
      <c r="DX1342" s="35"/>
      <c r="DY1342" s="35"/>
      <c r="DZ1342" s="35"/>
      <c r="EA1342" s="35"/>
      <c r="EB1342" s="35"/>
      <c r="EC1342" s="35"/>
      <c r="ED1342" s="35"/>
      <c r="EE1342" s="35"/>
      <c r="EF1342" s="35"/>
      <c r="EG1342" s="35"/>
      <c r="EH1342" s="35"/>
      <c r="EI1342" s="35"/>
      <c r="EJ1342" s="35"/>
      <c r="EK1342" s="35"/>
      <c r="EL1342" s="35"/>
      <c r="ET1342" s="20" t="s">
        <v>1719</v>
      </c>
      <c r="EU1342" s="20" t="s">
        <v>1717</v>
      </c>
    </row>
    <row r="1343" spans="1:151" ht="12" hidden="1" customHeight="1">
      <c r="A1343" s="35"/>
      <c r="B1343" s="47"/>
      <c r="C1343" s="35"/>
      <c r="D1343" s="47"/>
      <c r="E1343" s="47"/>
      <c r="F1343" s="47"/>
      <c r="G1343" s="47"/>
      <c r="H1343" s="47"/>
      <c r="I1343" s="47"/>
      <c r="J1343" s="47"/>
      <c r="K1343" s="47"/>
      <c r="L1343" s="47"/>
      <c r="M1343" s="35"/>
      <c r="N1343" s="35"/>
      <c r="O1343" s="35"/>
      <c r="P1343" s="35"/>
      <c r="Q1343" s="35"/>
      <c r="R1343" s="35"/>
      <c r="S1343" s="35"/>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c r="BE1343" s="35"/>
      <c r="BF1343" s="35"/>
      <c r="BG1343" s="35"/>
      <c r="BH1343" s="35"/>
      <c r="BI1343" s="133"/>
      <c r="BJ1343" s="133"/>
      <c r="BK1343" s="35"/>
      <c r="BL1343" s="266"/>
      <c r="BM1343" s="35"/>
      <c r="BN1343" s="35"/>
      <c r="BO1343" s="35"/>
      <c r="BP1343" s="35"/>
      <c r="BQ1343" s="35"/>
      <c r="BR1343" s="35"/>
      <c r="BS1343" s="35"/>
      <c r="BT1343" s="35"/>
      <c r="BU1343" s="35"/>
      <c r="BV1343" s="35"/>
      <c r="BW1343" s="35"/>
      <c r="BX1343" s="35"/>
      <c r="BY1343" s="35"/>
      <c r="BZ1343" s="287"/>
      <c r="CA1343" s="35"/>
      <c r="CB1343" s="35"/>
      <c r="CC1343" s="35"/>
      <c r="CD1343" s="35"/>
      <c r="CE1343" s="35"/>
      <c r="CF1343" s="35"/>
      <c r="CG1343" s="35"/>
      <c r="CH1343" s="35"/>
      <c r="CI1343" s="35"/>
      <c r="CJ1343" s="35"/>
      <c r="CK1343" s="35"/>
      <c r="CL1343" s="35"/>
      <c r="CM1343" s="35"/>
      <c r="CN1343" s="35"/>
      <c r="CO1343" s="35"/>
      <c r="CP1343" s="35"/>
      <c r="CQ1343" s="35"/>
      <c r="CR1343" s="35"/>
      <c r="CS1343" s="35"/>
      <c r="CT1343" s="35"/>
      <c r="CU1343" s="35"/>
      <c r="CV1343" s="35"/>
      <c r="CW1343" s="35"/>
      <c r="CX1343" s="35"/>
      <c r="CY1343" s="35"/>
      <c r="CZ1343" s="35"/>
      <c r="DA1343" s="35"/>
      <c r="DB1343" s="35"/>
      <c r="DC1343" s="35"/>
      <c r="DD1343" s="35"/>
      <c r="DE1343" s="35"/>
      <c r="DF1343" s="35"/>
      <c r="DG1343" s="35"/>
      <c r="DH1343" s="35"/>
      <c r="DI1343" s="35"/>
      <c r="DJ1343" s="35"/>
      <c r="DK1343" s="35"/>
      <c r="DL1343" s="35"/>
      <c r="DM1343" s="35"/>
      <c r="DN1343" s="35"/>
      <c r="DO1343" s="35"/>
      <c r="DP1343" s="35"/>
      <c r="DQ1343" s="35"/>
      <c r="DR1343" s="35"/>
      <c r="DS1343" s="35"/>
      <c r="DT1343" s="35"/>
      <c r="DU1343" s="35"/>
      <c r="DV1343" s="35"/>
      <c r="DW1343" s="35"/>
      <c r="DX1343" s="35"/>
      <c r="DY1343" s="35"/>
      <c r="DZ1343" s="35"/>
      <c r="EA1343" s="35"/>
      <c r="EB1343" s="35"/>
      <c r="EC1343" s="35"/>
      <c r="ED1343" s="35"/>
      <c r="EE1343" s="35"/>
      <c r="EF1343" s="35"/>
      <c r="EG1343" s="35"/>
      <c r="EH1343" s="35"/>
      <c r="EI1343" s="35"/>
      <c r="EJ1343" s="35"/>
      <c r="EK1343" s="35"/>
      <c r="EL1343" s="35"/>
      <c r="ET1343" s="20" t="s">
        <v>1720</v>
      </c>
      <c r="EU1343" s="20" t="s">
        <v>1718</v>
      </c>
    </row>
    <row r="1344" spans="1:151" ht="12" hidden="1" customHeight="1">
      <c r="A1344" s="35"/>
      <c r="B1344" s="47"/>
      <c r="C1344" s="35"/>
      <c r="D1344" s="47"/>
      <c r="E1344" s="47"/>
      <c r="F1344" s="47"/>
      <c r="G1344" s="47"/>
      <c r="H1344" s="47"/>
      <c r="I1344" s="47"/>
      <c r="J1344" s="47"/>
      <c r="K1344" s="47"/>
      <c r="L1344" s="47"/>
      <c r="M1344" s="35"/>
      <c r="N1344" s="35"/>
      <c r="O1344" s="35"/>
      <c r="P1344" s="35"/>
      <c r="Q1344" s="35"/>
      <c r="R1344" s="35"/>
      <c r="S1344" s="35"/>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c r="BE1344" s="35"/>
      <c r="BF1344" s="35"/>
      <c r="BG1344" s="35"/>
      <c r="BH1344" s="35"/>
      <c r="BI1344" s="133"/>
      <c r="BJ1344" s="133"/>
      <c r="BK1344" s="35"/>
      <c r="BL1344" s="266"/>
      <c r="BM1344" s="35"/>
      <c r="BN1344" s="35"/>
      <c r="BO1344" s="35"/>
      <c r="BP1344" s="35"/>
      <c r="BQ1344" s="35"/>
      <c r="BR1344" s="35"/>
      <c r="BS1344" s="35"/>
      <c r="BT1344" s="35"/>
      <c r="BU1344" s="35"/>
      <c r="BV1344" s="35"/>
      <c r="BW1344" s="35"/>
      <c r="BX1344" s="35"/>
      <c r="BY1344" s="35"/>
      <c r="BZ1344" s="287"/>
      <c r="CA1344" s="35"/>
      <c r="CB1344" s="35"/>
      <c r="CC1344" s="35"/>
      <c r="CD1344" s="35"/>
      <c r="CE1344" s="35"/>
      <c r="CF1344" s="35"/>
      <c r="CG1344" s="35"/>
      <c r="CH1344" s="35"/>
      <c r="CI1344" s="35"/>
      <c r="CJ1344" s="35"/>
      <c r="CK1344" s="35"/>
      <c r="CL1344" s="35"/>
      <c r="CM1344" s="35"/>
      <c r="CN1344" s="35"/>
      <c r="CO1344" s="35"/>
      <c r="CP1344" s="35"/>
      <c r="CQ1344" s="35"/>
      <c r="CR1344" s="35"/>
      <c r="CS1344" s="35"/>
      <c r="CT1344" s="35"/>
      <c r="CU1344" s="35"/>
      <c r="CV1344" s="35"/>
      <c r="CW1344" s="35"/>
      <c r="CX1344" s="35"/>
      <c r="CY1344" s="35"/>
      <c r="CZ1344" s="35"/>
      <c r="DA1344" s="35"/>
      <c r="DB1344" s="35"/>
      <c r="DC1344" s="35"/>
      <c r="DD1344" s="35"/>
      <c r="DE1344" s="35"/>
      <c r="DF1344" s="35"/>
      <c r="DG1344" s="35"/>
      <c r="DH1344" s="35"/>
      <c r="DI1344" s="35"/>
      <c r="DJ1344" s="35"/>
      <c r="DK1344" s="35"/>
      <c r="DL1344" s="35"/>
      <c r="DM1344" s="35"/>
      <c r="DN1344" s="35"/>
      <c r="DO1344" s="35"/>
      <c r="DP1344" s="35"/>
      <c r="DQ1344" s="35"/>
      <c r="DR1344" s="35"/>
      <c r="DS1344" s="35"/>
      <c r="DT1344" s="35"/>
      <c r="DU1344" s="35"/>
      <c r="DV1344" s="35"/>
      <c r="DW1344" s="35"/>
      <c r="DX1344" s="35"/>
      <c r="DY1344" s="35"/>
      <c r="DZ1344" s="35"/>
      <c r="EA1344" s="35"/>
      <c r="EB1344" s="35"/>
      <c r="EC1344" s="35"/>
      <c r="ED1344" s="35"/>
      <c r="EE1344" s="35"/>
      <c r="EF1344" s="35"/>
      <c r="EG1344" s="35"/>
      <c r="EH1344" s="35"/>
      <c r="EI1344" s="35"/>
      <c r="EJ1344" s="35"/>
      <c r="EK1344" s="35"/>
      <c r="EL1344" s="35"/>
      <c r="ET1344" s="20" t="s">
        <v>1721</v>
      </c>
      <c r="EU1344" s="20" t="s">
        <v>1719</v>
      </c>
    </row>
    <row r="1345" spans="1:151" ht="12" hidden="1" customHeight="1">
      <c r="A1345" s="35"/>
      <c r="B1345" s="47"/>
      <c r="C1345" s="35"/>
      <c r="D1345" s="47"/>
      <c r="E1345" s="47"/>
      <c r="F1345" s="47"/>
      <c r="G1345" s="47"/>
      <c r="H1345" s="47"/>
      <c r="I1345" s="47"/>
      <c r="J1345" s="47"/>
      <c r="K1345" s="47"/>
      <c r="L1345" s="47"/>
      <c r="M1345" s="35"/>
      <c r="N1345" s="35"/>
      <c r="O1345" s="35"/>
      <c r="P1345" s="35"/>
      <c r="Q1345" s="35"/>
      <c r="R1345" s="35"/>
      <c r="S1345" s="35"/>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c r="BE1345" s="35"/>
      <c r="BF1345" s="35"/>
      <c r="BG1345" s="35"/>
      <c r="BH1345" s="35"/>
      <c r="BI1345" s="133"/>
      <c r="BJ1345" s="133"/>
      <c r="BK1345" s="35"/>
      <c r="BL1345" s="266"/>
      <c r="BM1345" s="35"/>
      <c r="BN1345" s="35"/>
      <c r="BO1345" s="35"/>
      <c r="BP1345" s="35"/>
      <c r="BQ1345" s="35"/>
      <c r="BR1345" s="35"/>
      <c r="BS1345" s="35"/>
      <c r="BT1345" s="35"/>
      <c r="BU1345" s="35"/>
      <c r="BV1345" s="35"/>
      <c r="BW1345" s="35"/>
      <c r="BX1345" s="35"/>
      <c r="BY1345" s="35"/>
      <c r="BZ1345" s="287"/>
      <c r="CA1345" s="35"/>
      <c r="CB1345" s="35"/>
      <c r="CC1345" s="35"/>
      <c r="CD1345" s="35"/>
      <c r="CE1345" s="35"/>
      <c r="CF1345" s="35"/>
      <c r="CG1345" s="35"/>
      <c r="CH1345" s="35"/>
      <c r="CI1345" s="35"/>
      <c r="CJ1345" s="35"/>
      <c r="CK1345" s="35"/>
      <c r="CL1345" s="35"/>
      <c r="CM1345" s="35"/>
      <c r="CN1345" s="35"/>
      <c r="CO1345" s="35"/>
      <c r="CP1345" s="35"/>
      <c r="CQ1345" s="35"/>
      <c r="CR1345" s="35"/>
      <c r="CS1345" s="35"/>
      <c r="CT1345" s="35"/>
      <c r="CU1345" s="35"/>
      <c r="CV1345" s="35"/>
      <c r="CW1345" s="35"/>
      <c r="CX1345" s="35"/>
      <c r="CY1345" s="35"/>
      <c r="CZ1345" s="35"/>
      <c r="DA1345" s="35"/>
      <c r="DB1345" s="35"/>
      <c r="DC1345" s="35"/>
      <c r="DD1345" s="35"/>
      <c r="DE1345" s="35"/>
      <c r="DF1345" s="35"/>
      <c r="DG1345" s="35"/>
      <c r="DH1345" s="35"/>
      <c r="DI1345" s="35"/>
      <c r="DJ1345" s="35"/>
      <c r="DK1345" s="35"/>
      <c r="DL1345" s="35"/>
      <c r="DM1345" s="35"/>
      <c r="DN1345" s="35"/>
      <c r="DO1345" s="35"/>
      <c r="DP1345" s="35"/>
      <c r="DQ1345" s="35"/>
      <c r="DR1345" s="35"/>
      <c r="DS1345" s="35"/>
      <c r="DT1345" s="35"/>
      <c r="DU1345" s="35"/>
      <c r="DV1345" s="35"/>
      <c r="DW1345" s="35"/>
      <c r="DX1345" s="35"/>
      <c r="DY1345" s="35"/>
      <c r="DZ1345" s="35"/>
      <c r="EA1345" s="35"/>
      <c r="EB1345" s="35"/>
      <c r="EC1345" s="35"/>
      <c r="ED1345" s="35"/>
      <c r="EE1345" s="35"/>
      <c r="EF1345" s="35"/>
      <c r="EG1345" s="35"/>
      <c r="EH1345" s="35"/>
      <c r="EI1345" s="35"/>
      <c r="EJ1345" s="35"/>
      <c r="EK1345" s="35"/>
      <c r="EL1345" s="35"/>
      <c r="ET1345" s="20" t="s">
        <v>1722</v>
      </c>
      <c r="EU1345" s="20" t="s">
        <v>1720</v>
      </c>
    </row>
    <row r="1346" spans="1:151" ht="12" hidden="1" customHeight="1">
      <c r="A1346" s="35"/>
      <c r="B1346" s="47"/>
      <c r="C1346" s="35"/>
      <c r="D1346" s="47"/>
      <c r="E1346" s="47"/>
      <c r="F1346" s="47"/>
      <c r="G1346" s="47"/>
      <c r="H1346" s="47"/>
      <c r="I1346" s="47"/>
      <c r="J1346" s="47"/>
      <c r="K1346" s="47"/>
      <c r="L1346" s="47"/>
      <c r="M1346" s="35"/>
      <c r="N1346" s="35"/>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133"/>
      <c r="BJ1346" s="133"/>
      <c r="BK1346" s="35"/>
      <c r="BL1346" s="266"/>
      <c r="BM1346" s="35"/>
      <c r="BN1346" s="35"/>
      <c r="BO1346" s="35"/>
      <c r="BP1346" s="35"/>
      <c r="BQ1346" s="35"/>
      <c r="BR1346" s="35"/>
      <c r="BS1346" s="35"/>
      <c r="BT1346" s="35"/>
      <c r="BU1346" s="35"/>
      <c r="BV1346" s="35"/>
      <c r="BW1346" s="35"/>
      <c r="BX1346" s="35"/>
      <c r="BY1346" s="35"/>
      <c r="BZ1346" s="287"/>
      <c r="CA1346" s="35"/>
      <c r="CB1346" s="35"/>
      <c r="CC1346" s="35"/>
      <c r="CD1346" s="35"/>
      <c r="CE1346" s="35"/>
      <c r="CF1346" s="35"/>
      <c r="CG1346" s="35"/>
      <c r="CH1346" s="35"/>
      <c r="CI1346" s="35"/>
      <c r="CJ1346" s="35"/>
      <c r="CK1346" s="35"/>
      <c r="CL1346" s="35"/>
      <c r="CM1346" s="35"/>
      <c r="CN1346" s="35"/>
      <c r="CO1346" s="35"/>
      <c r="CP1346" s="35"/>
      <c r="CQ1346" s="35"/>
      <c r="CR1346" s="35"/>
      <c r="CS1346" s="35"/>
      <c r="CT1346" s="35"/>
      <c r="CU1346" s="35"/>
      <c r="CV1346" s="35"/>
      <c r="CW1346" s="35"/>
      <c r="CX1346" s="35"/>
      <c r="CY1346" s="35"/>
      <c r="CZ1346" s="35"/>
      <c r="DA1346" s="35"/>
      <c r="DB1346" s="35"/>
      <c r="DC1346" s="35"/>
      <c r="DD1346" s="35"/>
      <c r="DE1346" s="35"/>
      <c r="DF1346" s="35"/>
      <c r="DG1346" s="35"/>
      <c r="DH1346" s="35"/>
      <c r="DI1346" s="35"/>
      <c r="DJ1346" s="35"/>
      <c r="DK1346" s="35"/>
      <c r="DL1346" s="35"/>
      <c r="DM1346" s="35"/>
      <c r="DN1346" s="35"/>
      <c r="DO1346" s="35"/>
      <c r="DP1346" s="35"/>
      <c r="DQ1346" s="35"/>
      <c r="DR1346" s="35"/>
      <c r="DS1346" s="35"/>
      <c r="DT1346" s="35"/>
      <c r="DU1346" s="35"/>
      <c r="DV1346" s="35"/>
      <c r="DW1346" s="35"/>
      <c r="DX1346" s="35"/>
      <c r="DY1346" s="35"/>
      <c r="DZ1346" s="35"/>
      <c r="EA1346" s="35"/>
      <c r="EB1346" s="35"/>
      <c r="EC1346" s="35"/>
      <c r="ED1346" s="35"/>
      <c r="EE1346" s="35"/>
      <c r="EF1346" s="35"/>
      <c r="EG1346" s="35"/>
      <c r="EH1346" s="35"/>
      <c r="EI1346" s="35"/>
      <c r="EJ1346" s="35"/>
      <c r="EK1346" s="35"/>
      <c r="EL1346" s="35"/>
      <c r="ET1346" s="20" t="s">
        <v>1723</v>
      </c>
      <c r="EU1346" s="20" t="s">
        <v>1721</v>
      </c>
    </row>
    <row r="1347" spans="1:151" ht="12" hidden="1" customHeight="1">
      <c r="A1347" s="35"/>
      <c r="B1347" s="47"/>
      <c r="C1347" s="35"/>
      <c r="D1347" s="47"/>
      <c r="E1347" s="47"/>
      <c r="F1347" s="47"/>
      <c r="G1347" s="47"/>
      <c r="H1347" s="47"/>
      <c r="I1347" s="47"/>
      <c r="J1347" s="47"/>
      <c r="K1347" s="47"/>
      <c r="L1347" s="47"/>
      <c r="M1347" s="35"/>
      <c r="N1347" s="35"/>
      <c r="O1347" s="35"/>
      <c r="P1347" s="35"/>
      <c r="Q1347" s="35"/>
      <c r="R1347" s="35"/>
      <c r="S1347" s="35"/>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c r="BE1347" s="35"/>
      <c r="BF1347" s="35"/>
      <c r="BG1347" s="35"/>
      <c r="BH1347" s="35"/>
      <c r="BI1347" s="133"/>
      <c r="BJ1347" s="133"/>
      <c r="BK1347" s="35"/>
      <c r="BL1347" s="266"/>
      <c r="BM1347" s="35"/>
      <c r="BN1347" s="35"/>
      <c r="BO1347" s="35"/>
      <c r="BP1347" s="35"/>
      <c r="BQ1347" s="35"/>
      <c r="BR1347" s="35"/>
      <c r="BS1347" s="35"/>
      <c r="BT1347" s="35"/>
      <c r="BU1347" s="35"/>
      <c r="BV1347" s="35"/>
      <c r="BW1347" s="35"/>
      <c r="BX1347" s="35"/>
      <c r="BY1347" s="35"/>
      <c r="BZ1347" s="287"/>
      <c r="CA1347" s="35"/>
      <c r="CB1347" s="35"/>
      <c r="CC1347" s="35"/>
      <c r="CD1347" s="35"/>
      <c r="CE1347" s="35"/>
      <c r="CF1347" s="35"/>
      <c r="CG1347" s="35"/>
      <c r="CH1347" s="35"/>
      <c r="CI1347" s="35"/>
      <c r="CJ1347" s="35"/>
      <c r="CK1347" s="35"/>
      <c r="CL1347" s="35"/>
      <c r="CM1347" s="35"/>
      <c r="CN1347" s="35"/>
      <c r="CO1347" s="35"/>
      <c r="CP1347" s="35"/>
      <c r="CQ1347" s="35"/>
      <c r="CR1347" s="35"/>
      <c r="CS1347" s="35"/>
      <c r="CT1347" s="35"/>
      <c r="CU1347" s="35"/>
      <c r="CV1347" s="35"/>
      <c r="CW1347" s="35"/>
      <c r="CX1347" s="35"/>
      <c r="CY1347" s="35"/>
      <c r="CZ1347" s="35"/>
      <c r="DA1347" s="35"/>
      <c r="DB1347" s="35"/>
      <c r="DC1347" s="35"/>
      <c r="DD1347" s="35"/>
      <c r="DE1347" s="35"/>
      <c r="DF1347" s="35"/>
      <c r="DG1347" s="35"/>
      <c r="DH1347" s="35"/>
      <c r="DI1347" s="35"/>
      <c r="DJ1347" s="35"/>
      <c r="DK1347" s="35"/>
      <c r="DL1347" s="35"/>
      <c r="DM1347" s="35"/>
      <c r="DN1347" s="35"/>
      <c r="DO1347" s="35"/>
      <c r="DP1347" s="35"/>
      <c r="DQ1347" s="35"/>
      <c r="DR1347" s="35"/>
      <c r="DS1347" s="35"/>
      <c r="DT1347" s="35"/>
      <c r="DU1347" s="35"/>
      <c r="DV1347" s="35"/>
      <c r="DW1347" s="35"/>
      <c r="DX1347" s="35"/>
      <c r="DY1347" s="35"/>
      <c r="DZ1347" s="35"/>
      <c r="EA1347" s="35"/>
      <c r="EB1347" s="35"/>
      <c r="EC1347" s="35"/>
      <c r="ED1347" s="35"/>
      <c r="EE1347" s="35"/>
      <c r="EF1347" s="35"/>
      <c r="EG1347" s="35"/>
      <c r="EH1347" s="35"/>
      <c r="EI1347" s="35"/>
      <c r="EJ1347" s="35"/>
      <c r="EK1347" s="35"/>
      <c r="EL1347" s="35"/>
      <c r="ET1347" s="20" t="s">
        <v>1724</v>
      </c>
      <c r="EU1347" s="20" t="s">
        <v>1722</v>
      </c>
    </row>
    <row r="1348" spans="1:151" ht="12" hidden="1" customHeight="1">
      <c r="A1348" s="35"/>
      <c r="B1348" s="47"/>
      <c r="C1348" s="35"/>
      <c r="D1348" s="47"/>
      <c r="E1348" s="47"/>
      <c r="F1348" s="47"/>
      <c r="G1348" s="47"/>
      <c r="H1348" s="47"/>
      <c r="I1348" s="47"/>
      <c r="J1348" s="47"/>
      <c r="K1348" s="47"/>
      <c r="L1348" s="47"/>
      <c r="M1348" s="35"/>
      <c r="N1348" s="35"/>
      <c r="O1348" s="35"/>
      <c r="P1348" s="35"/>
      <c r="Q1348" s="35"/>
      <c r="R1348" s="35"/>
      <c r="S1348" s="35"/>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c r="BE1348" s="35"/>
      <c r="BF1348" s="35"/>
      <c r="BG1348" s="35"/>
      <c r="BH1348" s="35"/>
      <c r="BI1348" s="133"/>
      <c r="BJ1348" s="133"/>
      <c r="BK1348" s="35"/>
      <c r="BL1348" s="266"/>
      <c r="BM1348" s="35"/>
      <c r="BN1348" s="35"/>
      <c r="BO1348" s="35"/>
      <c r="BP1348" s="35"/>
      <c r="BQ1348" s="35"/>
      <c r="BR1348" s="35"/>
      <c r="BS1348" s="35"/>
      <c r="BT1348" s="35"/>
      <c r="BU1348" s="35"/>
      <c r="BV1348" s="35"/>
      <c r="BW1348" s="35"/>
      <c r="BX1348" s="35"/>
      <c r="BY1348" s="35"/>
      <c r="BZ1348" s="287"/>
      <c r="CA1348" s="35"/>
      <c r="CB1348" s="35"/>
      <c r="CC1348" s="35"/>
      <c r="CD1348" s="35"/>
      <c r="CE1348" s="35"/>
      <c r="CF1348" s="35"/>
      <c r="CG1348" s="35"/>
      <c r="CH1348" s="35"/>
      <c r="CI1348" s="35"/>
      <c r="CJ1348" s="35"/>
      <c r="CK1348" s="35"/>
      <c r="CL1348" s="35"/>
      <c r="CM1348" s="35"/>
      <c r="CN1348" s="35"/>
      <c r="CO1348" s="35"/>
      <c r="CP1348" s="35"/>
      <c r="CQ1348" s="35"/>
      <c r="CR1348" s="35"/>
      <c r="CS1348" s="35"/>
      <c r="CT1348" s="35"/>
      <c r="CU1348" s="35"/>
      <c r="CV1348" s="35"/>
      <c r="CW1348" s="35"/>
      <c r="CX1348" s="35"/>
      <c r="CY1348" s="35"/>
      <c r="CZ1348" s="35"/>
      <c r="DA1348" s="35"/>
      <c r="DB1348" s="35"/>
      <c r="DC1348" s="35"/>
      <c r="DD1348" s="35"/>
      <c r="DE1348" s="35"/>
      <c r="DF1348" s="35"/>
      <c r="DG1348" s="35"/>
      <c r="DH1348" s="35"/>
      <c r="DI1348" s="35"/>
      <c r="DJ1348" s="35"/>
      <c r="DK1348" s="35"/>
      <c r="DL1348" s="35"/>
      <c r="DM1348" s="35"/>
      <c r="DN1348" s="35"/>
      <c r="DO1348" s="35"/>
      <c r="DP1348" s="35"/>
      <c r="DQ1348" s="35"/>
      <c r="DR1348" s="35"/>
      <c r="DS1348" s="35"/>
      <c r="DT1348" s="35"/>
      <c r="DU1348" s="35"/>
      <c r="DV1348" s="35"/>
      <c r="DW1348" s="35"/>
      <c r="DX1348" s="35"/>
      <c r="DY1348" s="35"/>
      <c r="DZ1348" s="35"/>
      <c r="EA1348" s="35"/>
      <c r="EB1348" s="35"/>
      <c r="EC1348" s="35"/>
      <c r="ED1348" s="35"/>
      <c r="EE1348" s="35"/>
      <c r="EF1348" s="35"/>
      <c r="EG1348" s="35"/>
      <c r="EH1348" s="35"/>
      <c r="EI1348" s="35"/>
      <c r="EJ1348" s="35"/>
      <c r="EK1348" s="35"/>
      <c r="EL1348" s="35"/>
      <c r="ET1348" s="20" t="s">
        <v>586</v>
      </c>
      <c r="EU1348" s="20" t="s">
        <v>1723</v>
      </c>
    </row>
    <row r="1349" spans="1:151" ht="12" hidden="1" customHeight="1">
      <c r="A1349" s="35"/>
      <c r="B1349" s="47"/>
      <c r="C1349" s="35"/>
      <c r="D1349" s="47"/>
      <c r="E1349" s="47"/>
      <c r="F1349" s="47"/>
      <c r="G1349" s="47"/>
      <c r="H1349" s="47"/>
      <c r="I1349" s="47"/>
      <c r="J1349" s="47"/>
      <c r="K1349" s="47"/>
      <c r="L1349" s="47"/>
      <c r="M1349" s="35"/>
      <c r="N1349" s="35"/>
      <c r="O1349" s="35"/>
      <c r="P1349" s="35"/>
      <c r="Q1349" s="35"/>
      <c r="R1349" s="35"/>
      <c r="S1349" s="35"/>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c r="BE1349" s="35"/>
      <c r="BF1349" s="35"/>
      <c r="BG1349" s="35"/>
      <c r="BH1349" s="35"/>
      <c r="BI1349" s="133"/>
      <c r="BJ1349" s="133"/>
      <c r="BK1349" s="35"/>
      <c r="BL1349" s="266"/>
      <c r="BM1349" s="35"/>
      <c r="BN1349" s="35"/>
      <c r="BO1349" s="35"/>
      <c r="BP1349" s="35"/>
      <c r="BQ1349" s="35"/>
      <c r="BR1349" s="35"/>
      <c r="BS1349" s="35"/>
      <c r="BT1349" s="35"/>
      <c r="BU1349" s="35"/>
      <c r="BV1349" s="35"/>
      <c r="BW1349" s="35"/>
      <c r="BX1349" s="35"/>
      <c r="BY1349" s="35"/>
      <c r="BZ1349" s="287"/>
      <c r="CA1349" s="35"/>
      <c r="CB1349" s="35"/>
      <c r="CC1349" s="35"/>
      <c r="CD1349" s="35"/>
      <c r="CE1349" s="35"/>
      <c r="CF1349" s="35"/>
      <c r="CG1349" s="35"/>
      <c r="CH1349" s="35"/>
      <c r="CI1349" s="35"/>
      <c r="CJ1349" s="35"/>
      <c r="CK1349" s="35"/>
      <c r="CL1349" s="35"/>
      <c r="CM1349" s="35"/>
      <c r="CN1349" s="35"/>
      <c r="CO1349" s="35"/>
      <c r="CP1349" s="35"/>
      <c r="CQ1349" s="35"/>
      <c r="CR1349" s="35"/>
      <c r="CS1349" s="35"/>
      <c r="CT1349" s="35"/>
      <c r="CU1349" s="35"/>
      <c r="CV1349" s="35"/>
      <c r="CW1349" s="35"/>
      <c r="CX1349" s="35"/>
      <c r="CY1349" s="35"/>
      <c r="CZ1349" s="35"/>
      <c r="DA1349" s="35"/>
      <c r="DB1349" s="35"/>
      <c r="DC1349" s="35"/>
      <c r="DD1349" s="35"/>
      <c r="DE1349" s="35"/>
      <c r="DF1349" s="35"/>
      <c r="DG1349" s="35"/>
      <c r="DH1349" s="35"/>
      <c r="DI1349" s="35"/>
      <c r="DJ1349" s="35"/>
      <c r="DK1349" s="35"/>
      <c r="DL1349" s="35"/>
      <c r="DM1349" s="35"/>
      <c r="DN1349" s="35"/>
      <c r="DO1349" s="35"/>
      <c r="DP1349" s="35"/>
      <c r="DQ1349" s="35"/>
      <c r="DR1349" s="35"/>
      <c r="DS1349" s="35"/>
      <c r="DT1349" s="35"/>
      <c r="DU1349" s="35"/>
      <c r="DV1349" s="35"/>
      <c r="DW1349" s="35"/>
      <c r="DX1349" s="35"/>
      <c r="DY1349" s="35"/>
      <c r="DZ1349" s="35"/>
      <c r="EA1349" s="35"/>
      <c r="EB1349" s="35"/>
      <c r="EC1349" s="35"/>
      <c r="ED1349" s="35"/>
      <c r="EE1349" s="35"/>
      <c r="EF1349" s="35"/>
      <c r="EG1349" s="35"/>
      <c r="EH1349" s="35"/>
      <c r="EI1349" s="35"/>
      <c r="EJ1349" s="35"/>
      <c r="EK1349" s="35"/>
      <c r="EL1349" s="35"/>
      <c r="ET1349" s="20" t="s">
        <v>1725</v>
      </c>
      <c r="EU1349" s="20" t="s">
        <v>1724</v>
      </c>
    </row>
    <row r="1350" spans="1:151" ht="12" hidden="1" customHeight="1">
      <c r="A1350" s="35"/>
      <c r="B1350" s="47"/>
      <c r="C1350" s="35"/>
      <c r="D1350" s="47"/>
      <c r="E1350" s="47"/>
      <c r="F1350" s="47"/>
      <c r="G1350" s="47"/>
      <c r="H1350" s="47"/>
      <c r="I1350" s="47"/>
      <c r="J1350" s="47"/>
      <c r="K1350" s="47"/>
      <c r="L1350" s="47"/>
      <c r="M1350" s="35"/>
      <c r="N1350" s="35"/>
      <c r="O1350" s="35"/>
      <c r="P1350" s="35"/>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133"/>
      <c r="BJ1350" s="133"/>
      <c r="BK1350" s="35"/>
      <c r="BL1350" s="266"/>
      <c r="BM1350" s="35"/>
      <c r="BN1350" s="35"/>
      <c r="BO1350" s="35"/>
      <c r="BP1350" s="35"/>
      <c r="BQ1350" s="35"/>
      <c r="BR1350" s="35"/>
      <c r="BS1350" s="35"/>
      <c r="BT1350" s="35"/>
      <c r="BU1350" s="35"/>
      <c r="BV1350" s="35"/>
      <c r="BW1350" s="35"/>
      <c r="BX1350" s="35"/>
      <c r="BY1350" s="35"/>
      <c r="BZ1350" s="287"/>
      <c r="CA1350" s="35"/>
      <c r="CB1350" s="35"/>
      <c r="CC1350" s="35"/>
      <c r="CD1350" s="35"/>
      <c r="CE1350" s="35"/>
      <c r="CF1350" s="35"/>
      <c r="CG1350" s="35"/>
      <c r="CH1350" s="35"/>
      <c r="CI1350" s="35"/>
      <c r="CJ1350" s="35"/>
      <c r="CK1350" s="35"/>
      <c r="CL1350" s="35"/>
      <c r="CM1350" s="35"/>
      <c r="CN1350" s="35"/>
      <c r="CO1350" s="35"/>
      <c r="CP1350" s="35"/>
      <c r="CQ1350" s="35"/>
      <c r="CR1350" s="35"/>
      <c r="CS1350" s="35"/>
      <c r="CT1350" s="35"/>
      <c r="CU1350" s="35"/>
      <c r="CV1350" s="35"/>
      <c r="CW1350" s="35"/>
      <c r="CX1350" s="35"/>
      <c r="CY1350" s="35"/>
      <c r="CZ1350" s="35"/>
      <c r="DA1350" s="35"/>
      <c r="DB1350" s="35"/>
      <c r="DC1350" s="35"/>
      <c r="DD1350" s="35"/>
      <c r="DE1350" s="35"/>
      <c r="DF1350" s="35"/>
      <c r="DG1350" s="35"/>
      <c r="DH1350" s="35"/>
      <c r="DI1350" s="35"/>
      <c r="DJ1350" s="35"/>
      <c r="DK1350" s="35"/>
      <c r="DL1350" s="35"/>
      <c r="DM1350" s="35"/>
      <c r="DN1350" s="35"/>
      <c r="DO1350" s="35"/>
      <c r="DP1350" s="35"/>
      <c r="DQ1350" s="35"/>
      <c r="DR1350" s="35"/>
      <c r="DS1350" s="35"/>
      <c r="DT1350" s="35"/>
      <c r="DU1350" s="35"/>
      <c r="DV1350" s="35"/>
      <c r="DW1350" s="35"/>
      <c r="DX1350" s="35"/>
      <c r="DY1350" s="35"/>
      <c r="DZ1350" s="35"/>
      <c r="EA1350" s="35"/>
      <c r="EB1350" s="35"/>
      <c r="EC1350" s="35"/>
      <c r="ED1350" s="35"/>
      <c r="EE1350" s="35"/>
      <c r="EF1350" s="35"/>
      <c r="EG1350" s="35"/>
      <c r="EH1350" s="35"/>
      <c r="EI1350" s="35"/>
      <c r="EJ1350" s="35"/>
      <c r="EK1350" s="35"/>
      <c r="EL1350" s="35"/>
      <c r="ET1350" s="20" t="s">
        <v>1726</v>
      </c>
      <c r="EU1350" s="20" t="s">
        <v>586</v>
      </c>
    </row>
    <row r="1351" spans="1:151" ht="12" hidden="1" customHeight="1">
      <c r="A1351" s="35"/>
      <c r="B1351" s="47"/>
      <c r="C1351" s="35"/>
      <c r="D1351" s="47"/>
      <c r="E1351" s="47"/>
      <c r="F1351" s="47"/>
      <c r="G1351" s="47"/>
      <c r="H1351" s="47"/>
      <c r="I1351" s="47"/>
      <c r="J1351" s="47"/>
      <c r="K1351" s="47"/>
      <c r="L1351" s="47"/>
      <c r="M1351" s="35"/>
      <c r="N1351" s="35"/>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c r="BE1351" s="35"/>
      <c r="BF1351" s="35"/>
      <c r="BG1351" s="35"/>
      <c r="BH1351" s="35"/>
      <c r="BI1351" s="133"/>
      <c r="BJ1351" s="133"/>
      <c r="BK1351" s="35"/>
      <c r="BL1351" s="266"/>
      <c r="BM1351" s="35"/>
      <c r="BN1351" s="35"/>
      <c r="BO1351" s="35"/>
      <c r="BP1351" s="35"/>
      <c r="BQ1351" s="35"/>
      <c r="BR1351" s="35"/>
      <c r="BS1351" s="35"/>
      <c r="BT1351" s="35"/>
      <c r="BU1351" s="35"/>
      <c r="BV1351" s="35"/>
      <c r="BW1351" s="35"/>
      <c r="BX1351" s="35"/>
      <c r="BY1351" s="35"/>
      <c r="BZ1351" s="287"/>
      <c r="CA1351" s="35"/>
      <c r="CB1351" s="35"/>
      <c r="CC1351" s="35"/>
      <c r="CD1351" s="35"/>
      <c r="CE1351" s="35"/>
      <c r="CF1351" s="35"/>
      <c r="CG1351" s="35"/>
      <c r="CH1351" s="35"/>
      <c r="CI1351" s="35"/>
      <c r="CJ1351" s="35"/>
      <c r="CK1351" s="35"/>
      <c r="CL1351" s="35"/>
      <c r="CM1351" s="35"/>
      <c r="CN1351" s="35"/>
      <c r="CO1351" s="35"/>
      <c r="CP1351" s="35"/>
      <c r="CQ1351" s="35"/>
      <c r="CR1351" s="35"/>
      <c r="CS1351" s="35"/>
      <c r="CT1351" s="35"/>
      <c r="CU1351" s="35"/>
      <c r="CV1351" s="35"/>
      <c r="CW1351" s="35"/>
      <c r="CX1351" s="35"/>
      <c r="CY1351" s="35"/>
      <c r="CZ1351" s="35"/>
      <c r="DA1351" s="35"/>
      <c r="DB1351" s="35"/>
      <c r="DC1351" s="35"/>
      <c r="DD1351" s="35"/>
      <c r="DE1351" s="35"/>
      <c r="DF1351" s="35"/>
      <c r="DG1351" s="35"/>
      <c r="DH1351" s="35"/>
      <c r="DI1351" s="35"/>
      <c r="DJ1351" s="35"/>
      <c r="DK1351" s="35"/>
      <c r="DL1351" s="35"/>
      <c r="DM1351" s="35"/>
      <c r="DN1351" s="35"/>
      <c r="DO1351" s="35"/>
      <c r="DP1351" s="35"/>
      <c r="DQ1351" s="35"/>
      <c r="DR1351" s="35"/>
      <c r="DS1351" s="35"/>
      <c r="DT1351" s="35"/>
      <c r="DU1351" s="35"/>
      <c r="DV1351" s="35"/>
      <c r="DW1351" s="35"/>
      <c r="DX1351" s="35"/>
      <c r="DY1351" s="35"/>
      <c r="DZ1351" s="35"/>
      <c r="EA1351" s="35"/>
      <c r="EB1351" s="35"/>
      <c r="EC1351" s="35"/>
      <c r="ED1351" s="35"/>
      <c r="EE1351" s="35"/>
      <c r="EF1351" s="35"/>
      <c r="EG1351" s="35"/>
      <c r="EH1351" s="35"/>
      <c r="EI1351" s="35"/>
      <c r="EJ1351" s="35"/>
      <c r="EK1351" s="35"/>
      <c r="EL1351" s="35"/>
      <c r="ET1351" s="20" t="s">
        <v>1727</v>
      </c>
      <c r="EU1351" s="20" t="s">
        <v>1725</v>
      </c>
    </row>
    <row r="1352" spans="1:151" ht="12" hidden="1" customHeight="1">
      <c r="A1352" s="35"/>
      <c r="B1352" s="47"/>
      <c r="C1352" s="35"/>
      <c r="D1352" s="47"/>
      <c r="E1352" s="47"/>
      <c r="F1352" s="47"/>
      <c r="G1352" s="47"/>
      <c r="H1352" s="47"/>
      <c r="I1352" s="47"/>
      <c r="J1352" s="47"/>
      <c r="K1352" s="47"/>
      <c r="L1352" s="47"/>
      <c r="M1352" s="35"/>
      <c r="N1352" s="35"/>
      <c r="O1352" s="35"/>
      <c r="P1352" s="35"/>
      <c r="Q1352" s="35"/>
      <c r="R1352" s="35"/>
      <c r="S1352" s="35"/>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133"/>
      <c r="BJ1352" s="133"/>
      <c r="BK1352" s="35"/>
      <c r="BL1352" s="266"/>
      <c r="BM1352" s="35"/>
      <c r="BN1352" s="35"/>
      <c r="BO1352" s="35"/>
      <c r="BP1352" s="35"/>
      <c r="BQ1352" s="35"/>
      <c r="BR1352" s="35"/>
      <c r="BS1352" s="35"/>
      <c r="BT1352" s="35"/>
      <c r="BU1352" s="35"/>
      <c r="BV1352" s="35"/>
      <c r="BW1352" s="35"/>
      <c r="BX1352" s="35"/>
      <c r="BY1352" s="35"/>
      <c r="BZ1352" s="287"/>
      <c r="CA1352" s="35"/>
      <c r="CB1352" s="35"/>
      <c r="CC1352" s="35"/>
      <c r="CD1352" s="35"/>
      <c r="CE1352" s="35"/>
      <c r="CF1352" s="35"/>
      <c r="CG1352" s="35"/>
      <c r="CH1352" s="35"/>
      <c r="CI1352" s="35"/>
      <c r="CJ1352" s="35"/>
      <c r="CK1352" s="35"/>
      <c r="CL1352" s="35"/>
      <c r="CM1352" s="35"/>
      <c r="CN1352" s="35"/>
      <c r="CO1352" s="35"/>
      <c r="CP1352" s="35"/>
      <c r="CQ1352" s="35"/>
      <c r="CR1352" s="35"/>
      <c r="CS1352" s="35"/>
      <c r="CT1352" s="35"/>
      <c r="CU1352" s="35"/>
      <c r="CV1352" s="35"/>
      <c r="CW1352" s="35"/>
      <c r="CX1352" s="35"/>
      <c r="CY1352" s="35"/>
      <c r="CZ1352" s="35"/>
      <c r="DA1352" s="35"/>
      <c r="DB1352" s="35"/>
      <c r="DC1352" s="35"/>
      <c r="DD1352" s="35"/>
      <c r="DE1352" s="35"/>
      <c r="DF1352" s="35"/>
      <c r="DG1352" s="35"/>
      <c r="DH1352" s="35"/>
      <c r="DI1352" s="35"/>
      <c r="DJ1352" s="35"/>
      <c r="DK1352" s="35"/>
      <c r="DL1352" s="35"/>
      <c r="DM1352" s="35"/>
      <c r="DN1352" s="35"/>
      <c r="DO1352" s="35"/>
      <c r="DP1352" s="35"/>
      <c r="DQ1352" s="35"/>
      <c r="DR1352" s="35"/>
      <c r="DS1352" s="35"/>
      <c r="DT1352" s="35"/>
      <c r="DU1352" s="35"/>
      <c r="DV1352" s="35"/>
      <c r="DW1352" s="35"/>
      <c r="DX1352" s="35"/>
      <c r="DY1352" s="35"/>
      <c r="DZ1352" s="35"/>
      <c r="EA1352" s="35"/>
      <c r="EB1352" s="35"/>
      <c r="EC1352" s="35"/>
      <c r="ED1352" s="35"/>
      <c r="EE1352" s="35"/>
      <c r="EF1352" s="35"/>
      <c r="EG1352" s="35"/>
      <c r="EH1352" s="35"/>
      <c r="EI1352" s="35"/>
      <c r="EJ1352" s="35"/>
      <c r="EK1352" s="35"/>
      <c r="EL1352" s="35"/>
      <c r="ET1352" s="20" t="s">
        <v>1728</v>
      </c>
      <c r="EU1352" s="20" t="s">
        <v>1726</v>
      </c>
    </row>
    <row r="1353" spans="1:151" ht="12" hidden="1" customHeight="1">
      <c r="A1353" s="35"/>
      <c r="B1353" s="47"/>
      <c r="C1353" s="35"/>
      <c r="D1353" s="47"/>
      <c r="E1353" s="47"/>
      <c r="F1353" s="47"/>
      <c r="G1353" s="47"/>
      <c r="H1353" s="47"/>
      <c r="I1353" s="47"/>
      <c r="J1353" s="47"/>
      <c r="K1353" s="47"/>
      <c r="L1353" s="47"/>
      <c r="M1353" s="35"/>
      <c r="N1353" s="35"/>
      <c r="O1353" s="35"/>
      <c r="P1353" s="35"/>
      <c r="Q1353" s="35"/>
      <c r="R1353" s="35"/>
      <c r="S1353" s="35"/>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133"/>
      <c r="BJ1353" s="133"/>
      <c r="BK1353" s="35"/>
      <c r="BL1353" s="266"/>
      <c r="BM1353" s="35"/>
      <c r="BN1353" s="35"/>
      <c r="BO1353" s="35"/>
      <c r="BP1353" s="35"/>
      <c r="BQ1353" s="35"/>
      <c r="BR1353" s="35"/>
      <c r="BS1353" s="35"/>
      <c r="BT1353" s="35"/>
      <c r="BU1353" s="35"/>
      <c r="BV1353" s="35"/>
      <c r="BW1353" s="35"/>
      <c r="BX1353" s="35"/>
      <c r="BY1353" s="35"/>
      <c r="BZ1353" s="287"/>
      <c r="CA1353" s="35"/>
      <c r="CB1353" s="35"/>
      <c r="CC1353" s="35"/>
      <c r="CD1353" s="35"/>
      <c r="CE1353" s="35"/>
      <c r="CF1353" s="35"/>
      <c r="CG1353" s="35"/>
      <c r="CH1353" s="35"/>
      <c r="CI1353" s="35"/>
      <c r="CJ1353" s="35"/>
      <c r="CK1353" s="35"/>
      <c r="CL1353" s="35"/>
      <c r="CM1353" s="35"/>
      <c r="CN1353" s="35"/>
      <c r="CO1353" s="35"/>
      <c r="CP1353" s="35"/>
      <c r="CQ1353" s="35"/>
      <c r="CR1353" s="35"/>
      <c r="CS1353" s="35"/>
      <c r="CT1353" s="35"/>
      <c r="CU1353" s="35"/>
      <c r="CV1353" s="35"/>
      <c r="CW1353" s="35"/>
      <c r="CX1353" s="35"/>
      <c r="CY1353" s="35"/>
      <c r="CZ1353" s="35"/>
      <c r="DA1353" s="35"/>
      <c r="DB1353" s="35"/>
      <c r="DC1353" s="35"/>
      <c r="DD1353" s="35"/>
      <c r="DE1353" s="35"/>
      <c r="DF1353" s="35"/>
      <c r="DG1353" s="35"/>
      <c r="DH1353" s="35"/>
      <c r="DI1353" s="35"/>
      <c r="DJ1353" s="35"/>
      <c r="DK1353" s="35"/>
      <c r="DL1353" s="35"/>
      <c r="DM1353" s="35"/>
      <c r="DN1353" s="35"/>
      <c r="DO1353" s="35"/>
      <c r="DP1353" s="35"/>
      <c r="DQ1353" s="35"/>
      <c r="DR1353" s="35"/>
      <c r="DS1353" s="35"/>
      <c r="DT1353" s="35"/>
      <c r="DU1353" s="35"/>
      <c r="DV1353" s="35"/>
      <c r="DW1353" s="35"/>
      <c r="DX1353" s="35"/>
      <c r="DY1353" s="35"/>
      <c r="DZ1353" s="35"/>
      <c r="EA1353" s="35"/>
      <c r="EB1353" s="35"/>
      <c r="EC1353" s="35"/>
      <c r="ED1353" s="35"/>
      <c r="EE1353" s="35"/>
      <c r="EF1353" s="35"/>
      <c r="EG1353" s="35"/>
      <c r="EH1353" s="35"/>
      <c r="EI1353" s="35"/>
      <c r="EJ1353" s="35"/>
      <c r="EK1353" s="35"/>
      <c r="EL1353" s="35"/>
      <c r="ET1353" s="20" t="s">
        <v>1729</v>
      </c>
      <c r="EU1353" s="20" t="s">
        <v>1727</v>
      </c>
    </row>
    <row r="1354" spans="1:151" ht="12" hidden="1" customHeight="1">
      <c r="A1354" s="35"/>
      <c r="B1354" s="47"/>
      <c r="C1354" s="35"/>
      <c r="D1354" s="47"/>
      <c r="E1354" s="47"/>
      <c r="F1354" s="47"/>
      <c r="G1354" s="47"/>
      <c r="H1354" s="47"/>
      <c r="I1354" s="47"/>
      <c r="J1354" s="47"/>
      <c r="K1354" s="47"/>
      <c r="L1354" s="47"/>
      <c r="M1354" s="35"/>
      <c r="N1354" s="35"/>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133"/>
      <c r="BJ1354" s="133"/>
      <c r="BK1354" s="35"/>
      <c r="BL1354" s="266"/>
      <c r="BM1354" s="35"/>
      <c r="BN1354" s="35"/>
      <c r="BO1354" s="35"/>
      <c r="BP1354" s="35"/>
      <c r="BQ1354" s="35"/>
      <c r="BR1354" s="35"/>
      <c r="BS1354" s="35"/>
      <c r="BT1354" s="35"/>
      <c r="BU1354" s="35"/>
      <c r="BV1354" s="35"/>
      <c r="BW1354" s="35"/>
      <c r="BX1354" s="35"/>
      <c r="BY1354" s="35"/>
      <c r="BZ1354" s="287"/>
      <c r="CA1354" s="35"/>
      <c r="CB1354" s="35"/>
      <c r="CC1354" s="35"/>
      <c r="CD1354" s="35"/>
      <c r="CE1354" s="35"/>
      <c r="CF1354" s="35"/>
      <c r="CG1354" s="35"/>
      <c r="CH1354" s="35"/>
      <c r="CI1354" s="35"/>
      <c r="CJ1354" s="35"/>
      <c r="CK1354" s="35"/>
      <c r="CL1354" s="35"/>
      <c r="CM1354" s="35"/>
      <c r="CN1354" s="35"/>
      <c r="CO1354" s="35"/>
      <c r="CP1354" s="35"/>
      <c r="CQ1354" s="35"/>
      <c r="CR1354" s="35"/>
      <c r="CS1354" s="35"/>
      <c r="CT1354" s="35"/>
      <c r="CU1354" s="35"/>
      <c r="CV1354" s="35"/>
      <c r="CW1354" s="35"/>
      <c r="CX1354" s="35"/>
      <c r="CY1354" s="35"/>
      <c r="CZ1354" s="35"/>
      <c r="DA1354" s="35"/>
      <c r="DB1354" s="35"/>
      <c r="DC1354" s="35"/>
      <c r="DD1354" s="35"/>
      <c r="DE1354" s="35"/>
      <c r="DF1354" s="35"/>
      <c r="DG1354" s="35"/>
      <c r="DH1354" s="35"/>
      <c r="DI1354" s="35"/>
      <c r="DJ1354" s="35"/>
      <c r="DK1354" s="35"/>
      <c r="DL1354" s="35"/>
      <c r="DM1354" s="35"/>
      <c r="DN1354" s="35"/>
      <c r="DO1354" s="35"/>
      <c r="DP1354" s="35"/>
      <c r="DQ1354" s="35"/>
      <c r="DR1354" s="35"/>
      <c r="DS1354" s="35"/>
      <c r="DT1354" s="35"/>
      <c r="DU1354" s="35"/>
      <c r="DV1354" s="35"/>
      <c r="DW1354" s="35"/>
      <c r="DX1354" s="35"/>
      <c r="DY1354" s="35"/>
      <c r="DZ1354" s="35"/>
      <c r="EA1354" s="35"/>
      <c r="EB1354" s="35"/>
      <c r="EC1354" s="35"/>
      <c r="ED1354" s="35"/>
      <c r="EE1354" s="35"/>
      <c r="EF1354" s="35"/>
      <c r="EG1354" s="35"/>
      <c r="EH1354" s="35"/>
      <c r="EI1354" s="35"/>
      <c r="EJ1354" s="35"/>
      <c r="EK1354" s="35"/>
      <c r="EL1354" s="35"/>
      <c r="ET1354" s="20" t="s">
        <v>1730</v>
      </c>
      <c r="EU1354" s="20" t="s">
        <v>1728</v>
      </c>
    </row>
    <row r="1355" spans="1:151" ht="12" hidden="1" customHeight="1">
      <c r="A1355" s="35"/>
      <c r="B1355" s="47"/>
      <c r="C1355" s="35"/>
      <c r="D1355" s="47"/>
      <c r="E1355" s="47"/>
      <c r="F1355" s="47"/>
      <c r="G1355" s="47"/>
      <c r="H1355" s="47"/>
      <c r="I1355" s="47"/>
      <c r="J1355" s="47"/>
      <c r="K1355" s="47"/>
      <c r="L1355" s="47"/>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133"/>
      <c r="BJ1355" s="133"/>
      <c r="BK1355" s="35"/>
      <c r="BL1355" s="266"/>
      <c r="BM1355" s="35"/>
      <c r="BN1355" s="35"/>
      <c r="BO1355" s="35"/>
      <c r="BP1355" s="35"/>
      <c r="BQ1355" s="35"/>
      <c r="BR1355" s="35"/>
      <c r="BS1355" s="35"/>
      <c r="BT1355" s="35"/>
      <c r="BU1355" s="35"/>
      <c r="BV1355" s="35"/>
      <c r="BW1355" s="35"/>
      <c r="BX1355" s="35"/>
      <c r="BY1355" s="35"/>
      <c r="BZ1355" s="287"/>
      <c r="CA1355" s="35"/>
      <c r="CB1355" s="35"/>
      <c r="CC1355" s="35"/>
      <c r="CD1355" s="35"/>
      <c r="CE1355" s="35"/>
      <c r="CF1355" s="35"/>
      <c r="CG1355" s="35"/>
      <c r="CH1355" s="35"/>
      <c r="CI1355" s="35"/>
      <c r="CJ1355" s="35"/>
      <c r="CK1355" s="35"/>
      <c r="CL1355" s="35"/>
      <c r="CM1355" s="35"/>
      <c r="CN1355" s="35"/>
      <c r="CO1355" s="35"/>
      <c r="CP1355" s="35"/>
      <c r="CQ1355" s="35"/>
      <c r="CR1355" s="35"/>
      <c r="CS1355" s="35"/>
      <c r="CT1355" s="35"/>
      <c r="CU1355" s="35"/>
      <c r="CV1355" s="35"/>
      <c r="CW1355" s="35"/>
      <c r="CX1355" s="35"/>
      <c r="CY1355" s="35"/>
      <c r="CZ1355" s="35"/>
      <c r="DA1355" s="35"/>
      <c r="DB1355" s="35"/>
      <c r="DC1355" s="35"/>
      <c r="DD1355" s="35"/>
      <c r="DE1355" s="35"/>
      <c r="DF1355" s="35"/>
      <c r="DG1355" s="35"/>
      <c r="DH1355" s="35"/>
      <c r="DI1355" s="35"/>
      <c r="DJ1355" s="35"/>
      <c r="DK1355" s="35"/>
      <c r="DL1355" s="35"/>
      <c r="DM1355" s="35"/>
      <c r="DN1355" s="35"/>
      <c r="DO1355" s="35"/>
      <c r="DP1355" s="35"/>
      <c r="DQ1355" s="35"/>
      <c r="DR1355" s="35"/>
      <c r="DS1355" s="35"/>
      <c r="DT1355" s="35"/>
      <c r="DU1355" s="35"/>
      <c r="DV1355" s="35"/>
      <c r="DW1355" s="35"/>
      <c r="DX1355" s="35"/>
      <c r="DY1355" s="35"/>
      <c r="DZ1355" s="35"/>
      <c r="EA1355" s="35"/>
      <c r="EB1355" s="35"/>
      <c r="EC1355" s="35"/>
      <c r="ED1355" s="35"/>
      <c r="EE1355" s="35"/>
      <c r="EF1355" s="35"/>
      <c r="EG1355" s="35"/>
      <c r="EH1355" s="35"/>
      <c r="EI1355" s="35"/>
      <c r="EJ1355" s="35"/>
      <c r="EK1355" s="35"/>
      <c r="EL1355" s="35"/>
      <c r="ET1355" s="20" t="s">
        <v>1731</v>
      </c>
      <c r="EU1355" s="20" t="s">
        <v>1729</v>
      </c>
    </row>
    <row r="1356" spans="1:151" ht="12" hidden="1" customHeight="1">
      <c r="A1356" s="35"/>
      <c r="B1356" s="47"/>
      <c r="C1356" s="35"/>
      <c r="D1356" s="47"/>
      <c r="E1356" s="47"/>
      <c r="F1356" s="47"/>
      <c r="G1356" s="47"/>
      <c r="H1356" s="47"/>
      <c r="I1356" s="47"/>
      <c r="J1356" s="47"/>
      <c r="K1356" s="47"/>
      <c r="L1356" s="47"/>
      <c r="M1356" s="35"/>
      <c r="N1356" s="35"/>
      <c r="O1356" s="35"/>
      <c r="P1356" s="35"/>
      <c r="Q1356" s="35"/>
      <c r="R1356" s="35"/>
      <c r="S1356" s="35"/>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c r="BE1356" s="35"/>
      <c r="BF1356" s="35"/>
      <c r="BG1356" s="35"/>
      <c r="BH1356" s="35"/>
      <c r="BI1356" s="133"/>
      <c r="BJ1356" s="133"/>
      <c r="BK1356" s="35"/>
      <c r="BL1356" s="266"/>
      <c r="BM1356" s="35"/>
      <c r="BN1356" s="35"/>
      <c r="BO1356" s="35"/>
      <c r="BP1356" s="35"/>
      <c r="BQ1356" s="35"/>
      <c r="BR1356" s="35"/>
      <c r="BS1356" s="35"/>
      <c r="BT1356" s="35"/>
      <c r="BU1356" s="35"/>
      <c r="BV1356" s="35"/>
      <c r="BW1356" s="35"/>
      <c r="BX1356" s="35"/>
      <c r="BY1356" s="35"/>
      <c r="BZ1356" s="287"/>
      <c r="CA1356" s="35"/>
      <c r="CB1356" s="35"/>
      <c r="CC1356" s="35"/>
      <c r="CD1356" s="35"/>
      <c r="CE1356" s="35"/>
      <c r="CF1356" s="35"/>
      <c r="CG1356" s="35"/>
      <c r="CH1356" s="35"/>
      <c r="CI1356" s="35"/>
      <c r="CJ1356" s="35"/>
      <c r="CK1356" s="35"/>
      <c r="CL1356" s="35"/>
      <c r="CM1356" s="35"/>
      <c r="CN1356" s="35"/>
      <c r="CO1356" s="35"/>
      <c r="CP1356" s="35"/>
      <c r="CQ1356" s="35"/>
      <c r="CR1356" s="35"/>
      <c r="CS1356" s="35"/>
      <c r="CT1356" s="35"/>
      <c r="CU1356" s="35"/>
      <c r="CV1356" s="35"/>
      <c r="CW1356" s="35"/>
      <c r="CX1356" s="35"/>
      <c r="CY1356" s="35"/>
      <c r="CZ1356" s="35"/>
      <c r="DA1356" s="35"/>
      <c r="DB1356" s="35"/>
      <c r="DC1356" s="35"/>
      <c r="DD1356" s="35"/>
      <c r="DE1356" s="35"/>
      <c r="DF1356" s="35"/>
      <c r="DG1356" s="35"/>
      <c r="DH1356" s="35"/>
      <c r="DI1356" s="35"/>
      <c r="DJ1356" s="35"/>
      <c r="DK1356" s="35"/>
      <c r="DL1356" s="35"/>
      <c r="DM1356" s="35"/>
      <c r="DN1356" s="35"/>
      <c r="DO1356" s="35"/>
      <c r="DP1356" s="35"/>
      <c r="DQ1356" s="35"/>
      <c r="DR1356" s="35"/>
      <c r="DS1356" s="35"/>
      <c r="DT1356" s="35"/>
      <c r="DU1356" s="35"/>
      <c r="DV1356" s="35"/>
      <c r="DW1356" s="35"/>
      <c r="DX1356" s="35"/>
      <c r="DY1356" s="35"/>
      <c r="DZ1356" s="35"/>
      <c r="EA1356" s="35"/>
      <c r="EB1356" s="35"/>
      <c r="EC1356" s="35"/>
      <c r="ED1356" s="35"/>
      <c r="EE1356" s="35"/>
      <c r="EF1356" s="35"/>
      <c r="EG1356" s="35"/>
      <c r="EH1356" s="35"/>
      <c r="EI1356" s="35"/>
      <c r="EJ1356" s="35"/>
      <c r="EK1356" s="35"/>
      <c r="EL1356" s="35"/>
      <c r="ET1356" s="20" t="s">
        <v>1732</v>
      </c>
      <c r="EU1356" s="20" t="s">
        <v>1730</v>
      </c>
    </row>
    <row r="1357" spans="1:151" ht="12" hidden="1" customHeight="1">
      <c r="A1357" s="35"/>
      <c r="B1357" s="47"/>
      <c r="C1357" s="35"/>
      <c r="D1357" s="47"/>
      <c r="E1357" s="47"/>
      <c r="F1357" s="47"/>
      <c r="G1357" s="47"/>
      <c r="H1357" s="47"/>
      <c r="I1357" s="47"/>
      <c r="J1357" s="47"/>
      <c r="K1357" s="47"/>
      <c r="L1357" s="47"/>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c r="BE1357" s="35"/>
      <c r="BF1357" s="35"/>
      <c r="BG1357" s="35"/>
      <c r="BH1357" s="35"/>
      <c r="BI1357" s="133"/>
      <c r="BJ1357" s="133"/>
      <c r="BK1357" s="35"/>
      <c r="BL1357" s="266"/>
      <c r="BM1357" s="35"/>
      <c r="BN1357" s="35"/>
      <c r="BO1357" s="35"/>
      <c r="BP1357" s="35"/>
      <c r="BQ1357" s="35"/>
      <c r="BR1357" s="35"/>
      <c r="BS1357" s="35"/>
      <c r="BT1357" s="35"/>
      <c r="BU1357" s="35"/>
      <c r="BV1357" s="35"/>
      <c r="BW1357" s="35"/>
      <c r="BX1357" s="35"/>
      <c r="BY1357" s="35"/>
      <c r="BZ1357" s="287"/>
      <c r="CA1357" s="35"/>
      <c r="CB1357" s="35"/>
      <c r="CC1357" s="35"/>
      <c r="CD1357" s="35"/>
      <c r="CE1357" s="35"/>
      <c r="CF1357" s="35"/>
      <c r="CG1357" s="35"/>
      <c r="CH1357" s="35"/>
      <c r="CI1357" s="35"/>
      <c r="CJ1357" s="35"/>
      <c r="CK1357" s="35"/>
      <c r="CL1357" s="35"/>
      <c r="CM1357" s="35"/>
      <c r="CN1357" s="35"/>
      <c r="CO1357" s="35"/>
      <c r="CP1357" s="35"/>
      <c r="CQ1357" s="35"/>
      <c r="CR1357" s="35"/>
      <c r="CS1357" s="35"/>
      <c r="CT1357" s="35"/>
      <c r="CU1357" s="35"/>
      <c r="CV1357" s="35"/>
      <c r="CW1357" s="35"/>
      <c r="CX1357" s="35"/>
      <c r="CY1357" s="35"/>
      <c r="CZ1357" s="35"/>
      <c r="DA1357" s="35"/>
      <c r="DB1357" s="35"/>
      <c r="DC1357" s="35"/>
      <c r="DD1357" s="35"/>
      <c r="DE1357" s="35"/>
      <c r="DF1357" s="35"/>
      <c r="DG1357" s="35"/>
      <c r="DH1357" s="35"/>
      <c r="DI1357" s="35"/>
      <c r="DJ1357" s="35"/>
      <c r="DK1357" s="35"/>
      <c r="DL1357" s="35"/>
      <c r="DM1357" s="35"/>
      <c r="DN1357" s="35"/>
      <c r="DO1357" s="35"/>
      <c r="DP1357" s="35"/>
      <c r="DQ1357" s="35"/>
      <c r="DR1357" s="35"/>
      <c r="DS1357" s="35"/>
      <c r="DT1357" s="35"/>
      <c r="DU1357" s="35"/>
      <c r="DV1357" s="35"/>
      <c r="DW1357" s="35"/>
      <c r="DX1357" s="35"/>
      <c r="DY1357" s="35"/>
      <c r="DZ1357" s="35"/>
      <c r="EA1357" s="35"/>
      <c r="EB1357" s="35"/>
      <c r="EC1357" s="35"/>
      <c r="ED1357" s="35"/>
      <c r="EE1357" s="35"/>
      <c r="EF1357" s="35"/>
      <c r="EG1357" s="35"/>
      <c r="EH1357" s="35"/>
      <c r="EI1357" s="35"/>
      <c r="EJ1357" s="35"/>
      <c r="EK1357" s="35"/>
      <c r="EL1357" s="35"/>
      <c r="ET1357" s="20" t="s">
        <v>1733</v>
      </c>
      <c r="EU1357" s="20" t="s">
        <v>1731</v>
      </c>
    </row>
    <row r="1358" spans="1:151" ht="12" hidden="1" customHeight="1">
      <c r="A1358" s="35"/>
      <c r="B1358" s="47"/>
      <c r="C1358" s="35"/>
      <c r="D1358" s="47"/>
      <c r="E1358" s="47"/>
      <c r="F1358" s="47"/>
      <c r="G1358" s="47"/>
      <c r="H1358" s="47"/>
      <c r="I1358" s="47"/>
      <c r="J1358" s="47"/>
      <c r="K1358" s="47"/>
      <c r="L1358" s="47"/>
      <c r="M1358" s="35"/>
      <c r="N1358" s="35"/>
      <c r="O1358" s="35"/>
      <c r="P1358" s="35"/>
      <c r="Q1358" s="35"/>
      <c r="R1358" s="35"/>
      <c r="S1358" s="35"/>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133"/>
      <c r="BJ1358" s="133"/>
      <c r="BK1358" s="35"/>
      <c r="BL1358" s="266"/>
      <c r="BM1358" s="35"/>
      <c r="BN1358" s="35"/>
      <c r="BO1358" s="35"/>
      <c r="BP1358" s="35"/>
      <c r="BQ1358" s="35"/>
      <c r="BR1358" s="35"/>
      <c r="BS1358" s="35"/>
      <c r="BT1358" s="35"/>
      <c r="BU1358" s="35"/>
      <c r="BV1358" s="35"/>
      <c r="BW1358" s="35"/>
      <c r="BX1358" s="35"/>
      <c r="BY1358" s="35"/>
      <c r="BZ1358" s="287"/>
      <c r="CA1358" s="35"/>
      <c r="CB1358" s="35"/>
      <c r="CC1358" s="35"/>
      <c r="CD1358" s="35"/>
      <c r="CE1358" s="35"/>
      <c r="CF1358" s="35"/>
      <c r="CG1358" s="35"/>
      <c r="CH1358" s="35"/>
      <c r="CI1358" s="35"/>
      <c r="CJ1358" s="35"/>
      <c r="CK1358" s="35"/>
      <c r="CL1358" s="35"/>
      <c r="CM1358" s="35"/>
      <c r="CN1358" s="35"/>
      <c r="CO1358" s="35"/>
      <c r="CP1358" s="35"/>
      <c r="CQ1358" s="35"/>
      <c r="CR1358" s="35"/>
      <c r="CS1358" s="35"/>
      <c r="CT1358" s="35"/>
      <c r="CU1358" s="35"/>
      <c r="CV1358" s="35"/>
      <c r="CW1358" s="35"/>
      <c r="CX1358" s="35"/>
      <c r="CY1358" s="35"/>
      <c r="CZ1358" s="35"/>
      <c r="DA1358" s="35"/>
      <c r="DB1358" s="35"/>
      <c r="DC1358" s="35"/>
      <c r="DD1358" s="35"/>
      <c r="DE1358" s="35"/>
      <c r="DF1358" s="35"/>
      <c r="DG1358" s="35"/>
      <c r="DH1358" s="35"/>
      <c r="DI1358" s="35"/>
      <c r="DJ1358" s="35"/>
      <c r="DK1358" s="35"/>
      <c r="DL1358" s="35"/>
      <c r="DM1358" s="35"/>
      <c r="DN1358" s="35"/>
      <c r="DO1358" s="35"/>
      <c r="DP1358" s="35"/>
      <c r="DQ1358" s="35"/>
      <c r="DR1358" s="35"/>
      <c r="DS1358" s="35"/>
      <c r="DT1358" s="35"/>
      <c r="DU1358" s="35"/>
      <c r="DV1358" s="35"/>
      <c r="DW1358" s="35"/>
      <c r="DX1358" s="35"/>
      <c r="DY1358" s="35"/>
      <c r="DZ1358" s="35"/>
      <c r="EA1358" s="35"/>
      <c r="EB1358" s="35"/>
      <c r="EC1358" s="35"/>
      <c r="ED1358" s="35"/>
      <c r="EE1358" s="35"/>
      <c r="EF1358" s="35"/>
      <c r="EG1358" s="35"/>
      <c r="EH1358" s="35"/>
      <c r="EI1358" s="35"/>
      <c r="EJ1358" s="35"/>
      <c r="EK1358" s="35"/>
      <c r="EL1358" s="35"/>
      <c r="ET1358" s="20" t="s">
        <v>1734</v>
      </c>
      <c r="EU1358" s="20" t="s">
        <v>1732</v>
      </c>
    </row>
    <row r="1359" spans="1:151" ht="12" hidden="1" customHeight="1">
      <c r="A1359" s="35"/>
      <c r="B1359" s="47"/>
      <c r="C1359" s="35"/>
      <c r="D1359" s="47"/>
      <c r="E1359" s="47"/>
      <c r="F1359" s="47"/>
      <c r="G1359" s="47"/>
      <c r="H1359" s="47"/>
      <c r="I1359" s="47"/>
      <c r="J1359" s="47"/>
      <c r="K1359" s="47"/>
      <c r="L1359" s="47"/>
      <c r="M1359" s="35"/>
      <c r="N1359" s="35"/>
      <c r="O1359" s="35"/>
      <c r="P1359" s="35"/>
      <c r="Q1359" s="35"/>
      <c r="R1359" s="35"/>
      <c r="S1359" s="35"/>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133"/>
      <c r="BJ1359" s="133"/>
      <c r="BK1359" s="35"/>
      <c r="BL1359" s="266"/>
      <c r="BM1359" s="35"/>
      <c r="BN1359" s="35"/>
      <c r="BO1359" s="35"/>
      <c r="BP1359" s="35"/>
      <c r="BQ1359" s="35"/>
      <c r="BR1359" s="35"/>
      <c r="BS1359" s="35"/>
      <c r="BT1359" s="35"/>
      <c r="BU1359" s="35"/>
      <c r="BV1359" s="35"/>
      <c r="BW1359" s="35"/>
      <c r="BX1359" s="35"/>
      <c r="BY1359" s="35"/>
      <c r="BZ1359" s="287"/>
      <c r="CA1359" s="35"/>
      <c r="CB1359" s="35"/>
      <c r="CC1359" s="35"/>
      <c r="CD1359" s="35"/>
      <c r="CE1359" s="35"/>
      <c r="CF1359" s="35"/>
      <c r="CG1359" s="35"/>
      <c r="CH1359" s="35"/>
      <c r="CI1359" s="35"/>
      <c r="CJ1359" s="35"/>
      <c r="CK1359" s="35"/>
      <c r="CL1359" s="35"/>
      <c r="CM1359" s="35"/>
      <c r="CN1359" s="35"/>
      <c r="CO1359" s="35"/>
      <c r="CP1359" s="35"/>
      <c r="CQ1359" s="35"/>
      <c r="CR1359" s="35"/>
      <c r="CS1359" s="35"/>
      <c r="CT1359" s="35"/>
      <c r="CU1359" s="35"/>
      <c r="CV1359" s="35"/>
      <c r="CW1359" s="35"/>
      <c r="CX1359" s="35"/>
      <c r="CY1359" s="35"/>
      <c r="CZ1359" s="35"/>
      <c r="DA1359" s="35"/>
      <c r="DB1359" s="35"/>
      <c r="DC1359" s="35"/>
      <c r="DD1359" s="35"/>
      <c r="DE1359" s="35"/>
      <c r="DF1359" s="35"/>
      <c r="DG1359" s="35"/>
      <c r="DH1359" s="35"/>
      <c r="DI1359" s="35"/>
      <c r="DJ1359" s="35"/>
      <c r="DK1359" s="35"/>
      <c r="DL1359" s="35"/>
      <c r="DM1359" s="35"/>
      <c r="DN1359" s="35"/>
      <c r="DO1359" s="35"/>
      <c r="DP1359" s="35"/>
      <c r="DQ1359" s="35"/>
      <c r="DR1359" s="35"/>
      <c r="DS1359" s="35"/>
      <c r="DT1359" s="35"/>
      <c r="DU1359" s="35"/>
      <c r="DV1359" s="35"/>
      <c r="DW1359" s="35"/>
      <c r="DX1359" s="35"/>
      <c r="DY1359" s="35"/>
      <c r="DZ1359" s="35"/>
      <c r="EA1359" s="35"/>
      <c r="EB1359" s="35"/>
      <c r="EC1359" s="35"/>
      <c r="ED1359" s="35"/>
      <c r="EE1359" s="35"/>
      <c r="EF1359" s="35"/>
      <c r="EG1359" s="35"/>
      <c r="EH1359" s="35"/>
      <c r="EI1359" s="35"/>
      <c r="EJ1359" s="35"/>
      <c r="EK1359" s="35"/>
      <c r="EL1359" s="35"/>
      <c r="ET1359" s="20" t="s">
        <v>1735</v>
      </c>
      <c r="EU1359" s="20" t="s">
        <v>1733</v>
      </c>
    </row>
    <row r="1360" spans="1:151" ht="12" hidden="1" customHeight="1">
      <c r="A1360" s="35"/>
      <c r="B1360" s="47"/>
      <c r="C1360" s="35"/>
      <c r="D1360" s="47"/>
      <c r="E1360" s="47"/>
      <c r="F1360" s="47"/>
      <c r="G1360" s="47"/>
      <c r="H1360" s="47"/>
      <c r="I1360" s="47"/>
      <c r="J1360" s="47"/>
      <c r="K1360" s="47"/>
      <c r="L1360" s="47"/>
      <c r="M1360" s="35"/>
      <c r="N1360" s="35"/>
      <c r="O1360" s="35"/>
      <c r="P1360" s="35"/>
      <c r="Q1360" s="35"/>
      <c r="R1360" s="35"/>
      <c r="S1360" s="35"/>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133"/>
      <c r="BJ1360" s="133"/>
      <c r="BK1360" s="35"/>
      <c r="BL1360" s="266"/>
      <c r="BM1360" s="35"/>
      <c r="BN1360" s="35"/>
      <c r="BO1360" s="35"/>
      <c r="BP1360" s="35"/>
      <c r="BQ1360" s="35"/>
      <c r="BR1360" s="35"/>
      <c r="BS1360" s="35"/>
      <c r="BT1360" s="35"/>
      <c r="BU1360" s="35"/>
      <c r="BV1360" s="35"/>
      <c r="BW1360" s="35"/>
      <c r="BX1360" s="35"/>
      <c r="BY1360" s="35"/>
      <c r="BZ1360" s="287"/>
      <c r="CA1360" s="35"/>
      <c r="CB1360" s="35"/>
      <c r="CC1360" s="35"/>
      <c r="CD1360" s="35"/>
      <c r="CE1360" s="35"/>
      <c r="CF1360" s="35"/>
      <c r="CG1360" s="35"/>
      <c r="CH1360" s="35"/>
      <c r="CI1360" s="35"/>
      <c r="CJ1360" s="35"/>
      <c r="CK1360" s="35"/>
      <c r="CL1360" s="35"/>
      <c r="CM1360" s="35"/>
      <c r="CN1360" s="35"/>
      <c r="CO1360" s="35"/>
      <c r="CP1360" s="35"/>
      <c r="CQ1360" s="35"/>
      <c r="CR1360" s="35"/>
      <c r="CS1360" s="35"/>
      <c r="CT1360" s="35"/>
      <c r="CU1360" s="35"/>
      <c r="CV1360" s="35"/>
      <c r="CW1360" s="35"/>
      <c r="CX1360" s="35"/>
      <c r="CY1360" s="35"/>
      <c r="CZ1360" s="35"/>
      <c r="DA1360" s="35"/>
      <c r="DB1360" s="35"/>
      <c r="DC1360" s="35"/>
      <c r="DD1360" s="35"/>
      <c r="DE1360" s="35"/>
      <c r="DF1360" s="35"/>
      <c r="DG1360" s="35"/>
      <c r="DH1360" s="35"/>
      <c r="DI1360" s="35"/>
      <c r="DJ1360" s="35"/>
      <c r="DK1360" s="35"/>
      <c r="DL1360" s="35"/>
      <c r="DM1360" s="35"/>
      <c r="DN1360" s="35"/>
      <c r="DO1360" s="35"/>
      <c r="DP1360" s="35"/>
      <c r="DQ1360" s="35"/>
      <c r="DR1360" s="35"/>
      <c r="DS1360" s="35"/>
      <c r="DT1360" s="35"/>
      <c r="DU1360" s="35"/>
      <c r="DV1360" s="35"/>
      <c r="DW1360" s="35"/>
      <c r="DX1360" s="35"/>
      <c r="DY1360" s="35"/>
      <c r="DZ1360" s="35"/>
      <c r="EA1360" s="35"/>
      <c r="EB1360" s="35"/>
      <c r="EC1360" s="35"/>
      <c r="ED1360" s="35"/>
      <c r="EE1360" s="35"/>
      <c r="EF1360" s="35"/>
      <c r="EG1360" s="35"/>
      <c r="EH1360" s="35"/>
      <c r="EI1360" s="35"/>
      <c r="EJ1360" s="35"/>
      <c r="EK1360" s="35"/>
      <c r="EL1360" s="35"/>
      <c r="ET1360" s="20" t="s">
        <v>1736</v>
      </c>
      <c r="EU1360" s="20" t="s">
        <v>1734</v>
      </c>
    </row>
    <row r="1361" spans="1:151" ht="12" hidden="1" customHeight="1">
      <c r="A1361" s="35"/>
      <c r="B1361" s="47"/>
      <c r="C1361" s="35"/>
      <c r="D1361" s="47"/>
      <c r="E1361" s="47"/>
      <c r="F1361" s="47"/>
      <c r="G1361" s="47"/>
      <c r="H1361" s="47"/>
      <c r="I1361" s="47"/>
      <c r="J1361" s="47"/>
      <c r="K1361" s="47"/>
      <c r="L1361" s="47"/>
      <c r="M1361" s="35"/>
      <c r="N1361" s="35"/>
      <c r="O1361" s="35"/>
      <c r="P1361" s="35"/>
      <c r="Q1361" s="35"/>
      <c r="R1361" s="35"/>
      <c r="S1361" s="35"/>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c r="BE1361" s="35"/>
      <c r="BF1361" s="35"/>
      <c r="BG1361" s="35"/>
      <c r="BH1361" s="35"/>
      <c r="BI1361" s="133"/>
      <c r="BJ1361" s="133"/>
      <c r="BK1361" s="35"/>
      <c r="BL1361" s="266"/>
      <c r="BM1361" s="35"/>
      <c r="BN1361" s="35"/>
      <c r="BO1361" s="35"/>
      <c r="BP1361" s="35"/>
      <c r="BQ1361" s="35"/>
      <c r="BR1361" s="35"/>
      <c r="BS1361" s="35"/>
      <c r="BT1361" s="35"/>
      <c r="BU1361" s="35"/>
      <c r="BV1361" s="35"/>
      <c r="BW1361" s="35"/>
      <c r="BX1361" s="35"/>
      <c r="BY1361" s="35"/>
      <c r="BZ1361" s="287"/>
      <c r="CA1361" s="35"/>
      <c r="CB1361" s="35"/>
      <c r="CC1361" s="35"/>
      <c r="CD1361" s="35"/>
      <c r="CE1361" s="35"/>
      <c r="CF1361" s="35"/>
      <c r="CG1361" s="35"/>
      <c r="CH1361" s="35"/>
      <c r="CI1361" s="35"/>
      <c r="CJ1361" s="35"/>
      <c r="CK1361" s="35"/>
      <c r="CL1361" s="35"/>
      <c r="CM1361" s="35"/>
      <c r="CN1361" s="35"/>
      <c r="CO1361" s="35"/>
      <c r="CP1361" s="35"/>
      <c r="CQ1361" s="35"/>
      <c r="CR1361" s="35"/>
      <c r="CS1361" s="35"/>
      <c r="CT1361" s="35"/>
      <c r="CU1361" s="35"/>
      <c r="CV1361" s="35"/>
      <c r="CW1361" s="35"/>
      <c r="CX1361" s="35"/>
      <c r="CY1361" s="35"/>
      <c r="CZ1361" s="35"/>
      <c r="DA1361" s="35"/>
      <c r="DB1361" s="35"/>
      <c r="DC1361" s="35"/>
      <c r="DD1361" s="35"/>
      <c r="DE1361" s="35"/>
      <c r="DF1361" s="35"/>
      <c r="DG1361" s="35"/>
      <c r="DH1361" s="35"/>
      <c r="DI1361" s="35"/>
      <c r="DJ1361" s="35"/>
      <c r="DK1361" s="35"/>
      <c r="DL1361" s="35"/>
      <c r="DM1361" s="35"/>
      <c r="DN1361" s="35"/>
      <c r="DO1361" s="35"/>
      <c r="DP1361" s="35"/>
      <c r="DQ1361" s="35"/>
      <c r="DR1361" s="35"/>
      <c r="DS1361" s="35"/>
      <c r="DT1361" s="35"/>
      <c r="DU1361" s="35"/>
      <c r="DV1361" s="35"/>
      <c r="DW1361" s="35"/>
      <c r="DX1361" s="35"/>
      <c r="DY1361" s="35"/>
      <c r="DZ1361" s="35"/>
      <c r="EA1361" s="35"/>
      <c r="EB1361" s="35"/>
      <c r="EC1361" s="35"/>
      <c r="ED1361" s="35"/>
      <c r="EE1361" s="35"/>
      <c r="EF1361" s="35"/>
      <c r="EG1361" s="35"/>
      <c r="EH1361" s="35"/>
      <c r="EI1361" s="35"/>
      <c r="EJ1361" s="35"/>
      <c r="EK1361" s="35"/>
      <c r="EL1361" s="35"/>
      <c r="ET1361" s="20" t="s">
        <v>1737</v>
      </c>
      <c r="EU1361" s="20" t="s">
        <v>1735</v>
      </c>
    </row>
    <row r="1362" spans="1:151" ht="12" hidden="1" customHeight="1">
      <c r="A1362" s="35"/>
      <c r="B1362" s="47"/>
      <c r="C1362" s="35"/>
      <c r="D1362" s="47"/>
      <c r="E1362" s="47"/>
      <c r="F1362" s="47"/>
      <c r="G1362" s="47"/>
      <c r="H1362" s="47"/>
      <c r="I1362" s="47"/>
      <c r="J1362" s="47"/>
      <c r="K1362" s="47"/>
      <c r="L1362" s="47"/>
      <c r="M1362" s="35"/>
      <c r="N1362" s="35"/>
      <c r="O1362" s="35"/>
      <c r="P1362" s="35"/>
      <c r="Q1362" s="35"/>
      <c r="R1362" s="35"/>
      <c r="S1362" s="35"/>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c r="BE1362" s="35"/>
      <c r="BF1362" s="35"/>
      <c r="BG1362" s="35"/>
      <c r="BH1362" s="35"/>
      <c r="BI1362" s="133"/>
      <c r="BJ1362" s="133"/>
      <c r="BK1362" s="35"/>
      <c r="BL1362" s="266"/>
      <c r="BM1362" s="35"/>
      <c r="BN1362" s="35"/>
      <c r="BO1362" s="35"/>
      <c r="BP1362" s="35"/>
      <c r="BQ1362" s="35"/>
      <c r="BR1362" s="35"/>
      <c r="BS1362" s="35"/>
      <c r="BT1362" s="35"/>
      <c r="BU1362" s="35"/>
      <c r="BV1362" s="35"/>
      <c r="BW1362" s="35"/>
      <c r="BX1362" s="35"/>
      <c r="BY1362" s="35"/>
      <c r="BZ1362" s="287"/>
      <c r="CA1362" s="35"/>
      <c r="CB1362" s="35"/>
      <c r="CC1362" s="35"/>
      <c r="CD1362" s="35"/>
      <c r="CE1362" s="35"/>
      <c r="CF1362" s="35"/>
      <c r="CG1362" s="35"/>
      <c r="CH1362" s="35"/>
      <c r="CI1362" s="35"/>
      <c r="CJ1362" s="35"/>
      <c r="CK1362" s="35"/>
      <c r="CL1362" s="35"/>
      <c r="CM1362" s="35"/>
      <c r="CN1362" s="35"/>
      <c r="CO1362" s="35"/>
      <c r="CP1362" s="35"/>
      <c r="CQ1362" s="35"/>
      <c r="CR1362" s="35"/>
      <c r="CS1362" s="35"/>
      <c r="CT1362" s="35"/>
      <c r="CU1362" s="35"/>
      <c r="CV1362" s="35"/>
      <c r="CW1362" s="35"/>
      <c r="CX1362" s="35"/>
      <c r="CY1362" s="35"/>
      <c r="CZ1362" s="35"/>
      <c r="DA1362" s="35"/>
      <c r="DB1362" s="35"/>
      <c r="DC1362" s="35"/>
      <c r="DD1362" s="35"/>
      <c r="DE1362" s="35"/>
      <c r="DF1362" s="35"/>
      <c r="DG1362" s="35"/>
      <c r="DH1362" s="35"/>
      <c r="DI1362" s="35"/>
      <c r="DJ1362" s="35"/>
      <c r="DK1362" s="35"/>
      <c r="DL1362" s="35"/>
      <c r="DM1362" s="35"/>
      <c r="DN1362" s="35"/>
      <c r="DO1362" s="35"/>
      <c r="DP1362" s="35"/>
      <c r="DQ1362" s="35"/>
      <c r="DR1362" s="35"/>
      <c r="DS1362" s="35"/>
      <c r="DT1362" s="35"/>
      <c r="DU1362" s="35"/>
      <c r="DV1362" s="35"/>
      <c r="DW1362" s="35"/>
      <c r="DX1362" s="35"/>
      <c r="DY1362" s="35"/>
      <c r="DZ1362" s="35"/>
      <c r="EA1362" s="35"/>
      <c r="EB1362" s="35"/>
      <c r="EC1362" s="35"/>
      <c r="ED1362" s="35"/>
      <c r="EE1362" s="35"/>
      <c r="EF1362" s="35"/>
      <c r="EG1362" s="35"/>
      <c r="EH1362" s="35"/>
      <c r="EI1362" s="35"/>
      <c r="EJ1362" s="35"/>
      <c r="EK1362" s="35"/>
      <c r="EL1362" s="35"/>
      <c r="ET1362" s="20" t="s">
        <v>1738</v>
      </c>
      <c r="EU1362" s="20" t="s">
        <v>1736</v>
      </c>
    </row>
    <row r="1363" spans="1:151" ht="12" hidden="1" customHeight="1">
      <c r="A1363" s="35"/>
      <c r="B1363" s="47"/>
      <c r="C1363" s="35"/>
      <c r="D1363" s="47"/>
      <c r="E1363" s="47"/>
      <c r="F1363" s="47"/>
      <c r="G1363" s="47"/>
      <c r="H1363" s="47"/>
      <c r="I1363" s="47"/>
      <c r="J1363" s="47"/>
      <c r="K1363" s="47"/>
      <c r="L1363" s="47"/>
      <c r="M1363" s="35"/>
      <c r="N1363" s="35"/>
      <c r="O1363" s="35"/>
      <c r="P1363" s="35"/>
      <c r="Q1363" s="35"/>
      <c r="R1363" s="35"/>
      <c r="S1363" s="35"/>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c r="BE1363" s="35"/>
      <c r="BF1363" s="35"/>
      <c r="BG1363" s="35"/>
      <c r="BH1363" s="35"/>
      <c r="BI1363" s="133"/>
      <c r="BJ1363" s="133"/>
      <c r="BK1363" s="35"/>
      <c r="BL1363" s="266"/>
      <c r="BM1363" s="35"/>
      <c r="BN1363" s="35"/>
      <c r="BO1363" s="35"/>
      <c r="BP1363" s="35"/>
      <c r="BQ1363" s="35"/>
      <c r="BR1363" s="35"/>
      <c r="BS1363" s="35"/>
      <c r="BT1363" s="35"/>
      <c r="BU1363" s="35"/>
      <c r="BV1363" s="35"/>
      <c r="BW1363" s="35"/>
      <c r="BX1363" s="35"/>
      <c r="BY1363" s="35"/>
      <c r="BZ1363" s="287"/>
      <c r="CA1363" s="35"/>
      <c r="CB1363" s="35"/>
      <c r="CC1363" s="35"/>
      <c r="CD1363" s="35"/>
      <c r="CE1363" s="35"/>
      <c r="CF1363" s="35"/>
      <c r="CG1363" s="35"/>
      <c r="CH1363" s="35"/>
      <c r="CI1363" s="35"/>
      <c r="CJ1363" s="35"/>
      <c r="CK1363" s="35"/>
      <c r="CL1363" s="35"/>
      <c r="CM1363" s="35"/>
      <c r="CN1363" s="35"/>
      <c r="CO1363" s="35"/>
      <c r="CP1363" s="35"/>
      <c r="CQ1363" s="35"/>
      <c r="CR1363" s="35"/>
      <c r="CS1363" s="35"/>
      <c r="CT1363" s="35"/>
      <c r="CU1363" s="35"/>
      <c r="CV1363" s="35"/>
      <c r="CW1363" s="35"/>
      <c r="CX1363" s="35"/>
      <c r="CY1363" s="35"/>
      <c r="CZ1363" s="35"/>
      <c r="DA1363" s="35"/>
      <c r="DB1363" s="35"/>
      <c r="DC1363" s="35"/>
      <c r="DD1363" s="35"/>
      <c r="DE1363" s="35"/>
      <c r="DF1363" s="35"/>
      <c r="DG1363" s="35"/>
      <c r="DH1363" s="35"/>
      <c r="DI1363" s="35"/>
      <c r="DJ1363" s="35"/>
      <c r="DK1363" s="35"/>
      <c r="DL1363" s="35"/>
      <c r="DM1363" s="35"/>
      <c r="DN1363" s="35"/>
      <c r="DO1363" s="35"/>
      <c r="DP1363" s="35"/>
      <c r="DQ1363" s="35"/>
      <c r="DR1363" s="35"/>
      <c r="DS1363" s="35"/>
      <c r="DT1363" s="35"/>
      <c r="DU1363" s="35"/>
      <c r="DV1363" s="35"/>
      <c r="DW1363" s="35"/>
      <c r="DX1363" s="35"/>
      <c r="DY1363" s="35"/>
      <c r="DZ1363" s="35"/>
      <c r="EA1363" s="35"/>
      <c r="EB1363" s="35"/>
      <c r="EC1363" s="35"/>
      <c r="ED1363" s="35"/>
      <c r="EE1363" s="35"/>
      <c r="EF1363" s="35"/>
      <c r="EG1363" s="35"/>
      <c r="EH1363" s="35"/>
      <c r="EI1363" s="35"/>
      <c r="EJ1363" s="35"/>
      <c r="EK1363" s="35"/>
      <c r="EL1363" s="35"/>
      <c r="ET1363" s="20" t="s">
        <v>1739</v>
      </c>
      <c r="EU1363" s="20" t="s">
        <v>1737</v>
      </c>
    </row>
    <row r="1364" spans="1:151" ht="12" hidden="1" customHeight="1">
      <c r="A1364" s="35"/>
      <c r="B1364" s="47"/>
      <c r="C1364" s="35"/>
      <c r="D1364" s="47"/>
      <c r="E1364" s="47"/>
      <c r="F1364" s="47"/>
      <c r="G1364" s="47"/>
      <c r="H1364" s="47"/>
      <c r="I1364" s="47"/>
      <c r="J1364" s="47"/>
      <c r="K1364" s="47"/>
      <c r="L1364" s="47"/>
      <c r="M1364" s="35"/>
      <c r="N1364" s="35"/>
      <c r="O1364" s="35"/>
      <c r="P1364" s="35"/>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133"/>
      <c r="BJ1364" s="133"/>
      <c r="BK1364" s="35"/>
      <c r="BL1364" s="266"/>
      <c r="BM1364" s="35"/>
      <c r="BN1364" s="35"/>
      <c r="BO1364" s="35"/>
      <c r="BP1364" s="35"/>
      <c r="BQ1364" s="35"/>
      <c r="BR1364" s="35"/>
      <c r="BS1364" s="35"/>
      <c r="BT1364" s="35"/>
      <c r="BU1364" s="35"/>
      <c r="BV1364" s="35"/>
      <c r="BW1364" s="35"/>
      <c r="BX1364" s="35"/>
      <c r="BY1364" s="35"/>
      <c r="BZ1364" s="287"/>
      <c r="CA1364" s="35"/>
      <c r="CB1364" s="35"/>
      <c r="CC1364" s="35"/>
      <c r="CD1364" s="35"/>
      <c r="CE1364" s="35"/>
      <c r="CF1364" s="35"/>
      <c r="CG1364" s="35"/>
      <c r="CH1364" s="35"/>
      <c r="CI1364" s="35"/>
      <c r="CJ1364" s="35"/>
      <c r="CK1364" s="35"/>
      <c r="CL1364" s="35"/>
      <c r="CM1364" s="35"/>
      <c r="CN1364" s="35"/>
      <c r="CO1364" s="35"/>
      <c r="CP1364" s="35"/>
      <c r="CQ1364" s="35"/>
      <c r="CR1364" s="35"/>
      <c r="CS1364" s="35"/>
      <c r="CT1364" s="35"/>
      <c r="CU1364" s="35"/>
      <c r="CV1364" s="35"/>
      <c r="CW1364" s="35"/>
      <c r="CX1364" s="35"/>
      <c r="CY1364" s="35"/>
      <c r="CZ1364" s="35"/>
      <c r="DA1364" s="35"/>
      <c r="DB1364" s="35"/>
      <c r="DC1364" s="35"/>
      <c r="DD1364" s="35"/>
      <c r="DE1364" s="35"/>
      <c r="DF1364" s="35"/>
      <c r="DG1364" s="35"/>
      <c r="DH1364" s="35"/>
      <c r="DI1364" s="35"/>
      <c r="DJ1364" s="35"/>
      <c r="DK1364" s="35"/>
      <c r="DL1364" s="35"/>
      <c r="DM1364" s="35"/>
      <c r="DN1364" s="35"/>
      <c r="DO1364" s="35"/>
      <c r="DP1364" s="35"/>
      <c r="DQ1364" s="35"/>
      <c r="DR1364" s="35"/>
      <c r="DS1364" s="35"/>
      <c r="DT1364" s="35"/>
      <c r="DU1364" s="35"/>
      <c r="DV1364" s="35"/>
      <c r="DW1364" s="35"/>
      <c r="DX1364" s="35"/>
      <c r="DY1364" s="35"/>
      <c r="DZ1364" s="35"/>
      <c r="EA1364" s="35"/>
      <c r="EB1364" s="35"/>
      <c r="EC1364" s="35"/>
      <c r="ED1364" s="35"/>
      <c r="EE1364" s="35"/>
      <c r="EF1364" s="35"/>
      <c r="EG1364" s="35"/>
      <c r="EH1364" s="35"/>
      <c r="EI1364" s="35"/>
      <c r="EJ1364" s="35"/>
      <c r="EK1364" s="35"/>
      <c r="EL1364" s="35"/>
      <c r="ET1364" s="20" t="s">
        <v>1740</v>
      </c>
      <c r="EU1364" s="20" t="s">
        <v>1738</v>
      </c>
    </row>
    <row r="1365" spans="1:151" ht="12" hidden="1" customHeight="1">
      <c r="A1365" s="35"/>
      <c r="B1365" s="47"/>
      <c r="C1365" s="35"/>
      <c r="D1365" s="47"/>
      <c r="E1365" s="47"/>
      <c r="F1365" s="47"/>
      <c r="G1365" s="47"/>
      <c r="H1365" s="47"/>
      <c r="I1365" s="47"/>
      <c r="J1365" s="47"/>
      <c r="K1365" s="47"/>
      <c r="L1365" s="47"/>
      <c r="M1365" s="35"/>
      <c r="N1365" s="35"/>
      <c r="O1365" s="35"/>
      <c r="P1365" s="35"/>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133"/>
      <c r="BJ1365" s="133"/>
      <c r="BK1365" s="35"/>
      <c r="BL1365" s="266"/>
      <c r="BM1365" s="35"/>
      <c r="BN1365" s="35"/>
      <c r="BO1365" s="35"/>
      <c r="BP1365" s="35"/>
      <c r="BQ1365" s="35"/>
      <c r="BR1365" s="35"/>
      <c r="BS1365" s="35"/>
      <c r="BT1365" s="35"/>
      <c r="BU1365" s="35"/>
      <c r="BV1365" s="35"/>
      <c r="BW1365" s="35"/>
      <c r="BX1365" s="35"/>
      <c r="BY1365" s="35"/>
      <c r="BZ1365" s="287"/>
      <c r="CA1365" s="35"/>
      <c r="CB1365" s="35"/>
      <c r="CC1365" s="35"/>
      <c r="CD1365" s="35"/>
      <c r="CE1365" s="35"/>
      <c r="CF1365" s="35"/>
      <c r="CG1365" s="35"/>
      <c r="CH1365" s="35"/>
      <c r="CI1365" s="35"/>
      <c r="CJ1365" s="35"/>
      <c r="CK1365" s="35"/>
      <c r="CL1365" s="35"/>
      <c r="CM1365" s="35"/>
      <c r="CN1365" s="35"/>
      <c r="CO1365" s="35"/>
      <c r="CP1365" s="35"/>
      <c r="CQ1365" s="35"/>
      <c r="CR1365" s="35"/>
      <c r="CS1365" s="35"/>
      <c r="CT1365" s="35"/>
      <c r="CU1365" s="35"/>
      <c r="CV1365" s="35"/>
      <c r="CW1365" s="35"/>
      <c r="CX1365" s="35"/>
      <c r="CY1365" s="35"/>
      <c r="CZ1365" s="35"/>
      <c r="DA1365" s="35"/>
      <c r="DB1365" s="35"/>
      <c r="DC1365" s="35"/>
      <c r="DD1365" s="35"/>
      <c r="DE1365" s="35"/>
      <c r="DF1365" s="35"/>
      <c r="DG1365" s="35"/>
      <c r="DH1365" s="35"/>
      <c r="DI1365" s="35"/>
      <c r="DJ1365" s="35"/>
      <c r="DK1365" s="35"/>
      <c r="DL1365" s="35"/>
      <c r="DM1365" s="35"/>
      <c r="DN1365" s="35"/>
      <c r="DO1365" s="35"/>
      <c r="DP1365" s="35"/>
      <c r="DQ1365" s="35"/>
      <c r="DR1365" s="35"/>
      <c r="DS1365" s="35"/>
      <c r="DT1365" s="35"/>
      <c r="DU1365" s="35"/>
      <c r="DV1365" s="35"/>
      <c r="DW1365" s="35"/>
      <c r="DX1365" s="35"/>
      <c r="DY1365" s="35"/>
      <c r="DZ1365" s="35"/>
      <c r="EA1365" s="35"/>
      <c r="EB1365" s="35"/>
      <c r="EC1365" s="35"/>
      <c r="ED1365" s="35"/>
      <c r="EE1365" s="35"/>
      <c r="EF1365" s="35"/>
      <c r="EG1365" s="35"/>
      <c r="EH1365" s="35"/>
      <c r="EI1365" s="35"/>
      <c r="EJ1365" s="35"/>
      <c r="EK1365" s="35"/>
      <c r="EL1365" s="35"/>
      <c r="ET1365" s="20" t="s">
        <v>1741</v>
      </c>
      <c r="EU1365" s="20" t="s">
        <v>1739</v>
      </c>
    </row>
    <row r="1366" spans="1:151" ht="12" hidden="1" customHeight="1">
      <c r="A1366" s="35"/>
      <c r="B1366" s="47"/>
      <c r="C1366" s="35"/>
      <c r="D1366" s="47"/>
      <c r="E1366" s="47"/>
      <c r="F1366" s="47"/>
      <c r="G1366" s="47"/>
      <c r="H1366" s="47"/>
      <c r="I1366" s="47"/>
      <c r="J1366" s="47"/>
      <c r="K1366" s="47"/>
      <c r="L1366" s="47"/>
      <c r="M1366" s="35"/>
      <c r="N1366" s="35"/>
      <c r="O1366" s="35"/>
      <c r="P1366" s="35"/>
      <c r="Q1366" s="35"/>
      <c r="R1366" s="35"/>
      <c r="S1366" s="35"/>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c r="BE1366" s="35"/>
      <c r="BF1366" s="35"/>
      <c r="BG1366" s="35"/>
      <c r="BH1366" s="35"/>
      <c r="BI1366" s="133"/>
      <c r="BJ1366" s="133"/>
      <c r="BK1366" s="35"/>
      <c r="BL1366" s="266"/>
      <c r="BM1366" s="35"/>
      <c r="BN1366" s="35"/>
      <c r="BO1366" s="35"/>
      <c r="BP1366" s="35"/>
      <c r="BQ1366" s="35"/>
      <c r="BR1366" s="35"/>
      <c r="BS1366" s="35"/>
      <c r="BT1366" s="35"/>
      <c r="BU1366" s="35"/>
      <c r="BV1366" s="35"/>
      <c r="BW1366" s="35"/>
      <c r="BX1366" s="35"/>
      <c r="BY1366" s="35"/>
      <c r="BZ1366" s="287"/>
      <c r="CA1366" s="35"/>
      <c r="CB1366" s="35"/>
      <c r="CC1366" s="35"/>
      <c r="CD1366" s="35"/>
      <c r="CE1366" s="35"/>
      <c r="CF1366" s="35"/>
      <c r="CG1366" s="35"/>
      <c r="CH1366" s="35"/>
      <c r="CI1366" s="35"/>
      <c r="CJ1366" s="35"/>
      <c r="CK1366" s="35"/>
      <c r="CL1366" s="35"/>
      <c r="CM1366" s="35"/>
      <c r="CN1366" s="35"/>
      <c r="CO1366" s="35"/>
      <c r="CP1366" s="35"/>
      <c r="CQ1366" s="35"/>
      <c r="CR1366" s="35"/>
      <c r="CS1366" s="35"/>
      <c r="CT1366" s="35"/>
      <c r="CU1366" s="35"/>
      <c r="CV1366" s="35"/>
      <c r="CW1366" s="35"/>
      <c r="CX1366" s="35"/>
      <c r="CY1366" s="35"/>
      <c r="CZ1366" s="35"/>
      <c r="DA1366" s="35"/>
      <c r="DB1366" s="35"/>
      <c r="DC1366" s="35"/>
      <c r="DD1366" s="35"/>
      <c r="DE1366" s="35"/>
      <c r="DF1366" s="35"/>
      <c r="DG1366" s="35"/>
      <c r="DH1366" s="35"/>
      <c r="DI1366" s="35"/>
      <c r="DJ1366" s="35"/>
      <c r="DK1366" s="35"/>
      <c r="DL1366" s="35"/>
      <c r="DM1366" s="35"/>
      <c r="DN1366" s="35"/>
      <c r="DO1366" s="35"/>
      <c r="DP1366" s="35"/>
      <c r="DQ1366" s="35"/>
      <c r="DR1366" s="35"/>
      <c r="DS1366" s="35"/>
      <c r="DT1366" s="35"/>
      <c r="DU1366" s="35"/>
      <c r="DV1366" s="35"/>
      <c r="DW1366" s="35"/>
      <c r="DX1366" s="35"/>
      <c r="DY1366" s="35"/>
      <c r="DZ1366" s="35"/>
      <c r="EA1366" s="35"/>
      <c r="EB1366" s="35"/>
      <c r="EC1366" s="35"/>
      <c r="ED1366" s="35"/>
      <c r="EE1366" s="35"/>
      <c r="EF1366" s="35"/>
      <c r="EG1366" s="35"/>
      <c r="EH1366" s="35"/>
      <c r="EI1366" s="35"/>
      <c r="EJ1366" s="35"/>
      <c r="EK1366" s="35"/>
      <c r="EL1366" s="35"/>
      <c r="ET1366" s="20" t="s">
        <v>1742</v>
      </c>
      <c r="EU1366" s="20" t="s">
        <v>1740</v>
      </c>
    </row>
    <row r="1367" spans="1:151" ht="12" hidden="1" customHeight="1">
      <c r="A1367" s="35"/>
      <c r="B1367" s="47"/>
      <c r="C1367" s="35"/>
      <c r="D1367" s="47"/>
      <c r="E1367" s="47"/>
      <c r="F1367" s="47"/>
      <c r="G1367" s="47"/>
      <c r="H1367" s="47"/>
      <c r="I1367" s="47"/>
      <c r="J1367" s="47"/>
      <c r="K1367" s="47"/>
      <c r="L1367" s="47"/>
      <c r="M1367" s="35"/>
      <c r="N1367" s="35"/>
      <c r="O1367" s="35"/>
      <c r="P1367" s="35"/>
      <c r="Q1367" s="35"/>
      <c r="R1367" s="35"/>
      <c r="S1367" s="35"/>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133"/>
      <c r="BJ1367" s="133"/>
      <c r="BK1367" s="35"/>
      <c r="BL1367" s="266"/>
      <c r="BM1367" s="35"/>
      <c r="BN1367" s="35"/>
      <c r="BO1367" s="35"/>
      <c r="BP1367" s="35"/>
      <c r="BQ1367" s="35"/>
      <c r="BR1367" s="35"/>
      <c r="BS1367" s="35"/>
      <c r="BT1367" s="35"/>
      <c r="BU1367" s="35"/>
      <c r="BV1367" s="35"/>
      <c r="BW1367" s="35"/>
      <c r="BX1367" s="35"/>
      <c r="BY1367" s="35"/>
      <c r="BZ1367" s="287"/>
      <c r="CA1367" s="35"/>
      <c r="CB1367" s="35"/>
      <c r="CC1367" s="35"/>
      <c r="CD1367" s="35"/>
      <c r="CE1367" s="35"/>
      <c r="CF1367" s="35"/>
      <c r="CG1367" s="35"/>
      <c r="CH1367" s="35"/>
      <c r="CI1367" s="35"/>
      <c r="CJ1367" s="35"/>
      <c r="CK1367" s="35"/>
      <c r="CL1367" s="35"/>
      <c r="CM1367" s="35"/>
      <c r="CN1367" s="35"/>
      <c r="CO1367" s="35"/>
      <c r="CP1367" s="35"/>
      <c r="CQ1367" s="35"/>
      <c r="CR1367" s="35"/>
      <c r="CS1367" s="35"/>
      <c r="CT1367" s="35"/>
      <c r="CU1367" s="35"/>
      <c r="CV1367" s="35"/>
      <c r="CW1367" s="35"/>
      <c r="CX1367" s="35"/>
      <c r="CY1367" s="35"/>
      <c r="CZ1367" s="35"/>
      <c r="DA1367" s="35"/>
      <c r="DB1367" s="35"/>
      <c r="DC1367" s="35"/>
      <c r="DD1367" s="35"/>
      <c r="DE1367" s="35"/>
      <c r="DF1367" s="35"/>
      <c r="DG1367" s="35"/>
      <c r="DH1367" s="35"/>
      <c r="DI1367" s="35"/>
      <c r="DJ1367" s="35"/>
      <c r="DK1367" s="35"/>
      <c r="DL1367" s="35"/>
      <c r="DM1367" s="35"/>
      <c r="DN1367" s="35"/>
      <c r="DO1367" s="35"/>
      <c r="DP1367" s="35"/>
      <c r="DQ1367" s="35"/>
      <c r="DR1367" s="35"/>
      <c r="DS1367" s="35"/>
      <c r="DT1367" s="35"/>
      <c r="DU1367" s="35"/>
      <c r="DV1367" s="35"/>
      <c r="DW1367" s="35"/>
      <c r="DX1367" s="35"/>
      <c r="DY1367" s="35"/>
      <c r="DZ1367" s="35"/>
      <c r="EA1367" s="35"/>
      <c r="EB1367" s="35"/>
      <c r="EC1367" s="35"/>
      <c r="ED1367" s="35"/>
      <c r="EE1367" s="35"/>
      <c r="EF1367" s="35"/>
      <c r="EG1367" s="35"/>
      <c r="EH1367" s="35"/>
      <c r="EI1367" s="35"/>
      <c r="EJ1367" s="35"/>
      <c r="EK1367" s="35"/>
      <c r="EL1367" s="35"/>
      <c r="ET1367" s="20" t="s">
        <v>1743</v>
      </c>
      <c r="EU1367" s="20" t="s">
        <v>1741</v>
      </c>
    </row>
    <row r="1368" spans="1:151" ht="12" hidden="1" customHeight="1">
      <c r="A1368" s="35"/>
      <c r="B1368" s="47"/>
      <c r="C1368" s="35"/>
      <c r="D1368" s="47"/>
      <c r="E1368" s="47"/>
      <c r="F1368" s="47"/>
      <c r="G1368" s="47"/>
      <c r="H1368" s="47"/>
      <c r="I1368" s="47"/>
      <c r="J1368" s="47"/>
      <c r="K1368" s="47"/>
      <c r="L1368" s="47"/>
      <c r="M1368" s="35"/>
      <c r="N1368" s="35"/>
      <c r="O1368" s="35"/>
      <c r="P1368" s="35"/>
      <c r="Q1368" s="35"/>
      <c r="R1368" s="35"/>
      <c r="S1368" s="35"/>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133"/>
      <c r="BJ1368" s="133"/>
      <c r="BK1368" s="35"/>
      <c r="BL1368" s="266"/>
      <c r="BM1368" s="35"/>
      <c r="BN1368" s="35"/>
      <c r="BO1368" s="35"/>
      <c r="BP1368" s="35"/>
      <c r="BQ1368" s="35"/>
      <c r="BR1368" s="35"/>
      <c r="BS1368" s="35"/>
      <c r="BT1368" s="35"/>
      <c r="BU1368" s="35"/>
      <c r="BV1368" s="35"/>
      <c r="BW1368" s="35"/>
      <c r="BX1368" s="35"/>
      <c r="BY1368" s="35"/>
      <c r="BZ1368" s="287"/>
      <c r="CA1368" s="35"/>
      <c r="CB1368" s="35"/>
      <c r="CC1368" s="35"/>
      <c r="CD1368" s="35"/>
      <c r="CE1368" s="35"/>
      <c r="CF1368" s="35"/>
      <c r="CG1368" s="35"/>
      <c r="CH1368" s="35"/>
      <c r="CI1368" s="35"/>
      <c r="CJ1368" s="35"/>
      <c r="CK1368" s="35"/>
      <c r="CL1368" s="35"/>
      <c r="CM1368" s="35"/>
      <c r="CN1368" s="35"/>
      <c r="CO1368" s="35"/>
      <c r="CP1368" s="35"/>
      <c r="CQ1368" s="35"/>
      <c r="CR1368" s="35"/>
      <c r="CS1368" s="35"/>
      <c r="CT1368" s="35"/>
      <c r="CU1368" s="35"/>
      <c r="CV1368" s="35"/>
      <c r="CW1368" s="35"/>
      <c r="CX1368" s="35"/>
      <c r="CY1368" s="35"/>
      <c r="CZ1368" s="35"/>
      <c r="DA1368" s="35"/>
      <c r="DB1368" s="35"/>
      <c r="DC1368" s="35"/>
      <c r="DD1368" s="35"/>
      <c r="DE1368" s="35"/>
      <c r="DF1368" s="35"/>
      <c r="DG1368" s="35"/>
      <c r="DH1368" s="35"/>
      <c r="DI1368" s="35"/>
      <c r="DJ1368" s="35"/>
      <c r="DK1368" s="35"/>
      <c r="DL1368" s="35"/>
      <c r="DM1368" s="35"/>
      <c r="DN1368" s="35"/>
      <c r="DO1368" s="35"/>
      <c r="DP1368" s="35"/>
      <c r="DQ1368" s="35"/>
      <c r="DR1368" s="35"/>
      <c r="DS1368" s="35"/>
      <c r="DT1368" s="35"/>
      <c r="DU1368" s="35"/>
      <c r="DV1368" s="35"/>
      <c r="DW1368" s="35"/>
      <c r="DX1368" s="35"/>
      <c r="DY1368" s="35"/>
      <c r="DZ1368" s="35"/>
      <c r="EA1368" s="35"/>
      <c r="EB1368" s="35"/>
      <c r="EC1368" s="35"/>
      <c r="ED1368" s="35"/>
      <c r="EE1368" s="35"/>
      <c r="EF1368" s="35"/>
      <c r="EG1368" s="35"/>
      <c r="EH1368" s="35"/>
      <c r="EI1368" s="35"/>
      <c r="EJ1368" s="35"/>
      <c r="EK1368" s="35"/>
      <c r="EL1368" s="35"/>
      <c r="ET1368" s="20" t="s">
        <v>1744</v>
      </c>
      <c r="EU1368" s="20" t="s">
        <v>1742</v>
      </c>
    </row>
    <row r="1369" spans="1:151" ht="12" hidden="1" customHeight="1">
      <c r="A1369" s="35"/>
      <c r="B1369" s="47"/>
      <c r="C1369" s="35"/>
      <c r="D1369" s="47"/>
      <c r="E1369" s="47"/>
      <c r="F1369" s="47"/>
      <c r="G1369" s="47"/>
      <c r="H1369" s="47"/>
      <c r="I1369" s="47"/>
      <c r="J1369" s="47"/>
      <c r="K1369" s="47"/>
      <c r="L1369" s="47"/>
      <c r="M1369" s="35"/>
      <c r="N1369" s="35"/>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133"/>
      <c r="BJ1369" s="133"/>
      <c r="BK1369" s="35"/>
      <c r="BL1369" s="266"/>
      <c r="BM1369" s="35"/>
      <c r="BN1369" s="35"/>
      <c r="BO1369" s="35"/>
      <c r="BP1369" s="35"/>
      <c r="BQ1369" s="35"/>
      <c r="BR1369" s="35"/>
      <c r="BS1369" s="35"/>
      <c r="BT1369" s="35"/>
      <c r="BU1369" s="35"/>
      <c r="BV1369" s="35"/>
      <c r="BW1369" s="35"/>
      <c r="BX1369" s="35"/>
      <c r="BY1369" s="35"/>
      <c r="BZ1369" s="287"/>
      <c r="CA1369" s="35"/>
      <c r="CB1369" s="35"/>
      <c r="CC1369" s="35"/>
      <c r="CD1369" s="35"/>
      <c r="CE1369" s="35"/>
      <c r="CF1369" s="35"/>
      <c r="CG1369" s="35"/>
      <c r="CH1369" s="35"/>
      <c r="CI1369" s="35"/>
      <c r="CJ1369" s="35"/>
      <c r="CK1369" s="35"/>
      <c r="CL1369" s="35"/>
      <c r="CM1369" s="35"/>
      <c r="CN1369" s="35"/>
      <c r="CO1369" s="35"/>
      <c r="CP1369" s="35"/>
      <c r="CQ1369" s="35"/>
      <c r="CR1369" s="35"/>
      <c r="CS1369" s="35"/>
      <c r="CT1369" s="35"/>
      <c r="CU1369" s="35"/>
      <c r="CV1369" s="35"/>
      <c r="CW1369" s="35"/>
      <c r="CX1369" s="35"/>
      <c r="CY1369" s="35"/>
      <c r="CZ1369" s="35"/>
      <c r="DA1369" s="35"/>
      <c r="DB1369" s="35"/>
      <c r="DC1369" s="35"/>
      <c r="DD1369" s="35"/>
      <c r="DE1369" s="35"/>
      <c r="DF1369" s="35"/>
      <c r="DG1369" s="35"/>
      <c r="DH1369" s="35"/>
      <c r="DI1369" s="35"/>
      <c r="DJ1369" s="35"/>
      <c r="DK1369" s="35"/>
      <c r="DL1369" s="35"/>
      <c r="DM1369" s="35"/>
      <c r="DN1369" s="35"/>
      <c r="DO1369" s="35"/>
      <c r="DP1369" s="35"/>
      <c r="DQ1369" s="35"/>
      <c r="DR1369" s="35"/>
      <c r="DS1369" s="35"/>
      <c r="DT1369" s="35"/>
      <c r="DU1369" s="35"/>
      <c r="DV1369" s="35"/>
      <c r="DW1369" s="35"/>
      <c r="DX1369" s="35"/>
      <c r="DY1369" s="35"/>
      <c r="DZ1369" s="35"/>
      <c r="EA1369" s="35"/>
      <c r="EB1369" s="35"/>
      <c r="EC1369" s="35"/>
      <c r="ED1369" s="35"/>
      <c r="EE1369" s="35"/>
      <c r="EF1369" s="35"/>
      <c r="EG1369" s="35"/>
      <c r="EH1369" s="35"/>
      <c r="EI1369" s="35"/>
      <c r="EJ1369" s="35"/>
      <c r="EK1369" s="35"/>
      <c r="EL1369" s="35"/>
      <c r="ET1369" s="20" t="s">
        <v>1745</v>
      </c>
      <c r="EU1369" s="20" t="s">
        <v>1743</v>
      </c>
    </row>
    <row r="1370" spans="1:151" ht="12" hidden="1" customHeight="1">
      <c r="A1370" s="35"/>
      <c r="B1370" s="47"/>
      <c r="C1370" s="35"/>
      <c r="D1370" s="47"/>
      <c r="E1370" s="47"/>
      <c r="F1370" s="47"/>
      <c r="G1370" s="47"/>
      <c r="H1370" s="47"/>
      <c r="I1370" s="47"/>
      <c r="J1370" s="47"/>
      <c r="K1370" s="47"/>
      <c r="L1370" s="47"/>
      <c r="M1370" s="35"/>
      <c r="N1370" s="35"/>
      <c r="O1370" s="35"/>
      <c r="P1370" s="35"/>
      <c r="Q1370" s="35"/>
      <c r="R1370" s="35"/>
      <c r="S1370" s="35"/>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133"/>
      <c r="BJ1370" s="133"/>
      <c r="BK1370" s="35"/>
      <c r="BL1370" s="266"/>
      <c r="BM1370" s="35"/>
      <c r="BN1370" s="35"/>
      <c r="BO1370" s="35"/>
      <c r="BP1370" s="35"/>
      <c r="BQ1370" s="35"/>
      <c r="BR1370" s="35"/>
      <c r="BS1370" s="35"/>
      <c r="BT1370" s="35"/>
      <c r="BU1370" s="35"/>
      <c r="BV1370" s="35"/>
      <c r="BW1370" s="35"/>
      <c r="BX1370" s="35"/>
      <c r="BY1370" s="35"/>
      <c r="BZ1370" s="287"/>
      <c r="CA1370" s="35"/>
      <c r="CB1370" s="35"/>
      <c r="CC1370" s="35"/>
      <c r="CD1370" s="35"/>
      <c r="CE1370" s="35"/>
      <c r="CF1370" s="35"/>
      <c r="CG1370" s="35"/>
      <c r="CH1370" s="35"/>
      <c r="CI1370" s="35"/>
      <c r="CJ1370" s="35"/>
      <c r="CK1370" s="35"/>
      <c r="CL1370" s="35"/>
      <c r="CM1370" s="35"/>
      <c r="CN1370" s="35"/>
      <c r="CO1370" s="35"/>
      <c r="CP1370" s="35"/>
      <c r="CQ1370" s="35"/>
      <c r="CR1370" s="35"/>
      <c r="CS1370" s="35"/>
      <c r="CT1370" s="35"/>
      <c r="CU1370" s="35"/>
      <c r="CV1370" s="35"/>
      <c r="CW1370" s="35"/>
      <c r="CX1370" s="35"/>
      <c r="CY1370" s="35"/>
      <c r="CZ1370" s="35"/>
      <c r="DA1370" s="35"/>
      <c r="DB1370" s="35"/>
      <c r="DC1370" s="35"/>
      <c r="DD1370" s="35"/>
      <c r="DE1370" s="35"/>
      <c r="DF1370" s="35"/>
      <c r="DG1370" s="35"/>
      <c r="DH1370" s="35"/>
      <c r="DI1370" s="35"/>
      <c r="DJ1370" s="35"/>
      <c r="DK1370" s="35"/>
      <c r="DL1370" s="35"/>
      <c r="DM1370" s="35"/>
      <c r="DN1370" s="35"/>
      <c r="DO1370" s="35"/>
      <c r="DP1370" s="35"/>
      <c r="DQ1370" s="35"/>
      <c r="DR1370" s="35"/>
      <c r="DS1370" s="35"/>
      <c r="DT1370" s="35"/>
      <c r="DU1370" s="35"/>
      <c r="DV1370" s="35"/>
      <c r="DW1370" s="35"/>
      <c r="DX1370" s="35"/>
      <c r="DY1370" s="35"/>
      <c r="DZ1370" s="35"/>
      <c r="EA1370" s="35"/>
      <c r="EB1370" s="35"/>
      <c r="EC1370" s="35"/>
      <c r="ED1370" s="35"/>
      <c r="EE1370" s="35"/>
      <c r="EF1370" s="35"/>
      <c r="EG1370" s="35"/>
      <c r="EH1370" s="35"/>
      <c r="EI1370" s="35"/>
      <c r="EJ1370" s="35"/>
      <c r="EK1370" s="35"/>
      <c r="EL1370" s="35"/>
      <c r="ET1370" s="20" t="s">
        <v>1746</v>
      </c>
      <c r="EU1370" s="20" t="s">
        <v>1744</v>
      </c>
    </row>
    <row r="1371" spans="1:151" ht="12" hidden="1" customHeight="1">
      <c r="A1371" s="35"/>
      <c r="B1371" s="47"/>
      <c r="C1371" s="35"/>
      <c r="D1371" s="47"/>
      <c r="E1371" s="47"/>
      <c r="F1371" s="47"/>
      <c r="G1371" s="47"/>
      <c r="H1371" s="47"/>
      <c r="I1371" s="47"/>
      <c r="J1371" s="47"/>
      <c r="K1371" s="47"/>
      <c r="L1371" s="47"/>
      <c r="M1371" s="35"/>
      <c r="N1371" s="35"/>
      <c r="O1371" s="35"/>
      <c r="P1371" s="35"/>
      <c r="Q1371" s="35"/>
      <c r="R1371" s="35"/>
      <c r="S1371" s="35"/>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133"/>
      <c r="BJ1371" s="133"/>
      <c r="BK1371" s="35"/>
      <c r="BL1371" s="266"/>
      <c r="BM1371" s="35"/>
      <c r="BN1371" s="35"/>
      <c r="BO1371" s="35"/>
      <c r="BP1371" s="35"/>
      <c r="BQ1371" s="35"/>
      <c r="BR1371" s="35"/>
      <c r="BS1371" s="35"/>
      <c r="BT1371" s="35"/>
      <c r="BU1371" s="35"/>
      <c r="BV1371" s="35"/>
      <c r="BW1371" s="35"/>
      <c r="BX1371" s="35"/>
      <c r="BY1371" s="35"/>
      <c r="BZ1371" s="287"/>
      <c r="CA1371" s="35"/>
      <c r="CB1371" s="35"/>
      <c r="CC1371" s="35"/>
      <c r="CD1371" s="35"/>
      <c r="CE1371" s="35"/>
      <c r="CF1371" s="35"/>
      <c r="CG1371" s="35"/>
      <c r="CH1371" s="35"/>
      <c r="CI1371" s="35"/>
      <c r="CJ1371" s="35"/>
      <c r="CK1371" s="35"/>
      <c r="CL1371" s="35"/>
      <c r="CM1371" s="35"/>
      <c r="CN1371" s="35"/>
      <c r="CO1371" s="35"/>
      <c r="CP1371" s="35"/>
      <c r="CQ1371" s="35"/>
      <c r="CR1371" s="35"/>
      <c r="CS1371" s="35"/>
      <c r="CT1371" s="35"/>
      <c r="CU1371" s="35"/>
      <c r="CV1371" s="35"/>
      <c r="CW1371" s="35"/>
      <c r="CX1371" s="35"/>
      <c r="CY1371" s="35"/>
      <c r="CZ1371" s="35"/>
      <c r="DA1371" s="35"/>
      <c r="DB1371" s="35"/>
      <c r="DC1371" s="35"/>
      <c r="DD1371" s="35"/>
      <c r="DE1371" s="35"/>
      <c r="DF1371" s="35"/>
      <c r="DG1371" s="35"/>
      <c r="DH1371" s="35"/>
      <c r="DI1371" s="35"/>
      <c r="DJ1371" s="35"/>
      <c r="DK1371" s="35"/>
      <c r="DL1371" s="35"/>
      <c r="DM1371" s="35"/>
      <c r="DN1371" s="35"/>
      <c r="DO1371" s="35"/>
      <c r="DP1371" s="35"/>
      <c r="DQ1371" s="35"/>
      <c r="DR1371" s="35"/>
      <c r="DS1371" s="35"/>
      <c r="DT1371" s="35"/>
      <c r="DU1371" s="35"/>
      <c r="DV1371" s="35"/>
      <c r="DW1371" s="35"/>
      <c r="DX1371" s="35"/>
      <c r="DY1371" s="35"/>
      <c r="DZ1371" s="35"/>
      <c r="EA1371" s="35"/>
      <c r="EB1371" s="35"/>
      <c r="EC1371" s="35"/>
      <c r="ED1371" s="35"/>
      <c r="EE1371" s="35"/>
      <c r="EF1371" s="35"/>
      <c r="EG1371" s="35"/>
      <c r="EH1371" s="35"/>
      <c r="EI1371" s="35"/>
      <c r="EJ1371" s="35"/>
      <c r="EK1371" s="35"/>
      <c r="EL1371" s="35"/>
      <c r="ET1371" s="20" t="s">
        <v>1747</v>
      </c>
      <c r="EU1371" s="20" t="s">
        <v>1745</v>
      </c>
    </row>
    <row r="1372" spans="1:151" ht="12" hidden="1" customHeight="1">
      <c r="A1372" s="35"/>
      <c r="B1372" s="47"/>
      <c r="C1372" s="35"/>
      <c r="D1372" s="47"/>
      <c r="E1372" s="47"/>
      <c r="F1372" s="47"/>
      <c r="G1372" s="47"/>
      <c r="H1372" s="47"/>
      <c r="I1372" s="47"/>
      <c r="J1372" s="47"/>
      <c r="K1372" s="47"/>
      <c r="L1372" s="47"/>
      <c r="M1372" s="35"/>
      <c r="N1372" s="35"/>
      <c r="O1372" s="35"/>
      <c r="P1372" s="35"/>
      <c r="Q1372" s="35"/>
      <c r="R1372" s="35"/>
      <c r="S1372" s="35"/>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c r="BE1372" s="35"/>
      <c r="BF1372" s="35"/>
      <c r="BG1372" s="35"/>
      <c r="BH1372" s="35"/>
      <c r="BI1372" s="133"/>
      <c r="BJ1372" s="133"/>
      <c r="BK1372" s="35"/>
      <c r="BL1372" s="266"/>
      <c r="BM1372" s="35"/>
      <c r="BN1372" s="35"/>
      <c r="BO1372" s="35"/>
      <c r="BP1372" s="35"/>
      <c r="BQ1372" s="35"/>
      <c r="BR1372" s="35"/>
      <c r="BS1372" s="35"/>
      <c r="BT1372" s="35"/>
      <c r="BU1372" s="35"/>
      <c r="BV1372" s="35"/>
      <c r="BW1372" s="35"/>
      <c r="BX1372" s="35"/>
      <c r="BY1372" s="35"/>
      <c r="BZ1372" s="287"/>
      <c r="CA1372" s="35"/>
      <c r="CB1372" s="35"/>
      <c r="CC1372" s="35"/>
      <c r="CD1372" s="35"/>
      <c r="CE1372" s="35"/>
      <c r="CF1372" s="35"/>
      <c r="CG1372" s="35"/>
      <c r="CH1372" s="35"/>
      <c r="CI1372" s="35"/>
      <c r="CJ1372" s="35"/>
      <c r="CK1372" s="35"/>
      <c r="CL1372" s="35"/>
      <c r="CM1372" s="35"/>
      <c r="CN1372" s="35"/>
      <c r="CO1372" s="35"/>
      <c r="CP1372" s="35"/>
      <c r="CQ1372" s="35"/>
      <c r="CR1372" s="35"/>
      <c r="CS1372" s="35"/>
      <c r="CT1372" s="35"/>
      <c r="CU1372" s="35"/>
      <c r="CV1372" s="35"/>
      <c r="CW1372" s="35"/>
      <c r="CX1372" s="35"/>
      <c r="CY1372" s="35"/>
      <c r="CZ1372" s="35"/>
      <c r="DA1372" s="35"/>
      <c r="DB1372" s="35"/>
      <c r="DC1372" s="35"/>
      <c r="DD1372" s="35"/>
      <c r="DE1372" s="35"/>
      <c r="DF1372" s="35"/>
      <c r="DG1372" s="35"/>
      <c r="DH1372" s="35"/>
      <c r="DI1372" s="35"/>
      <c r="DJ1372" s="35"/>
      <c r="DK1372" s="35"/>
      <c r="DL1372" s="35"/>
      <c r="DM1372" s="35"/>
      <c r="DN1372" s="35"/>
      <c r="DO1372" s="35"/>
      <c r="DP1372" s="35"/>
      <c r="DQ1372" s="35"/>
      <c r="DR1372" s="35"/>
      <c r="DS1372" s="35"/>
      <c r="DT1372" s="35"/>
      <c r="DU1372" s="35"/>
      <c r="DV1372" s="35"/>
      <c r="DW1372" s="35"/>
      <c r="DX1372" s="35"/>
      <c r="DY1372" s="35"/>
      <c r="DZ1372" s="35"/>
      <c r="EA1372" s="35"/>
      <c r="EB1372" s="35"/>
      <c r="EC1372" s="35"/>
      <c r="ED1372" s="35"/>
      <c r="EE1372" s="35"/>
      <c r="EF1372" s="35"/>
      <c r="EG1372" s="35"/>
      <c r="EH1372" s="35"/>
      <c r="EI1372" s="35"/>
      <c r="EJ1372" s="35"/>
      <c r="EK1372" s="35"/>
      <c r="EL1372" s="35"/>
      <c r="ET1372" s="20" t="s">
        <v>1748</v>
      </c>
      <c r="EU1372" s="20" t="s">
        <v>1746</v>
      </c>
    </row>
    <row r="1373" spans="1:151" ht="12" hidden="1" customHeight="1">
      <c r="A1373" s="35"/>
      <c r="B1373" s="47"/>
      <c r="C1373" s="35"/>
      <c r="D1373" s="47"/>
      <c r="E1373" s="47"/>
      <c r="F1373" s="47"/>
      <c r="G1373" s="47"/>
      <c r="H1373" s="47"/>
      <c r="I1373" s="47"/>
      <c r="J1373" s="47"/>
      <c r="K1373" s="47"/>
      <c r="L1373" s="47"/>
      <c r="M1373" s="35"/>
      <c r="N1373" s="35"/>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133"/>
      <c r="BJ1373" s="133"/>
      <c r="BK1373" s="35"/>
      <c r="BL1373" s="266"/>
      <c r="BM1373" s="35"/>
      <c r="BN1373" s="35"/>
      <c r="BO1373" s="35"/>
      <c r="BP1373" s="35"/>
      <c r="BQ1373" s="35"/>
      <c r="BR1373" s="35"/>
      <c r="BS1373" s="35"/>
      <c r="BT1373" s="35"/>
      <c r="BU1373" s="35"/>
      <c r="BV1373" s="35"/>
      <c r="BW1373" s="35"/>
      <c r="BX1373" s="35"/>
      <c r="BY1373" s="35"/>
      <c r="BZ1373" s="287"/>
      <c r="CA1373" s="35"/>
      <c r="CB1373" s="35"/>
      <c r="CC1373" s="35"/>
      <c r="CD1373" s="35"/>
      <c r="CE1373" s="35"/>
      <c r="CF1373" s="35"/>
      <c r="CG1373" s="35"/>
      <c r="CH1373" s="35"/>
      <c r="CI1373" s="35"/>
      <c r="CJ1373" s="35"/>
      <c r="CK1373" s="35"/>
      <c r="CL1373" s="35"/>
      <c r="CM1373" s="35"/>
      <c r="CN1373" s="35"/>
      <c r="CO1373" s="35"/>
      <c r="CP1373" s="35"/>
      <c r="CQ1373" s="35"/>
      <c r="CR1373" s="35"/>
      <c r="CS1373" s="35"/>
      <c r="CT1373" s="35"/>
      <c r="CU1373" s="35"/>
      <c r="CV1373" s="35"/>
      <c r="CW1373" s="35"/>
      <c r="CX1373" s="35"/>
      <c r="CY1373" s="35"/>
      <c r="CZ1373" s="35"/>
      <c r="DA1373" s="35"/>
      <c r="DB1373" s="35"/>
      <c r="DC1373" s="35"/>
      <c r="DD1373" s="35"/>
      <c r="DE1373" s="35"/>
      <c r="DF1373" s="35"/>
      <c r="DG1373" s="35"/>
      <c r="DH1373" s="35"/>
      <c r="DI1373" s="35"/>
      <c r="DJ1373" s="35"/>
      <c r="DK1373" s="35"/>
      <c r="DL1373" s="35"/>
      <c r="DM1373" s="35"/>
      <c r="DN1373" s="35"/>
      <c r="DO1373" s="35"/>
      <c r="DP1373" s="35"/>
      <c r="DQ1373" s="35"/>
      <c r="DR1373" s="35"/>
      <c r="DS1373" s="35"/>
      <c r="DT1373" s="35"/>
      <c r="DU1373" s="35"/>
      <c r="DV1373" s="35"/>
      <c r="DW1373" s="35"/>
      <c r="DX1373" s="35"/>
      <c r="DY1373" s="35"/>
      <c r="DZ1373" s="35"/>
      <c r="EA1373" s="35"/>
      <c r="EB1373" s="35"/>
      <c r="EC1373" s="35"/>
      <c r="ED1373" s="35"/>
      <c r="EE1373" s="35"/>
      <c r="EF1373" s="35"/>
      <c r="EG1373" s="35"/>
      <c r="EH1373" s="35"/>
      <c r="EI1373" s="35"/>
      <c r="EJ1373" s="35"/>
      <c r="EK1373" s="35"/>
      <c r="EL1373" s="35"/>
      <c r="ET1373" s="20" t="s">
        <v>1749</v>
      </c>
      <c r="EU1373" s="20" t="s">
        <v>1747</v>
      </c>
    </row>
    <row r="1374" spans="1:151" ht="12" hidden="1" customHeight="1">
      <c r="A1374" s="35"/>
      <c r="B1374" s="47"/>
      <c r="C1374" s="35"/>
      <c r="D1374" s="47"/>
      <c r="E1374" s="47"/>
      <c r="F1374" s="47"/>
      <c r="G1374" s="47"/>
      <c r="H1374" s="47"/>
      <c r="I1374" s="47"/>
      <c r="J1374" s="47"/>
      <c r="K1374" s="47"/>
      <c r="L1374" s="47"/>
      <c r="M1374" s="35"/>
      <c r="N1374" s="35"/>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133"/>
      <c r="BJ1374" s="133"/>
      <c r="BK1374" s="35"/>
      <c r="BL1374" s="266"/>
      <c r="BM1374" s="35"/>
      <c r="BN1374" s="35"/>
      <c r="BO1374" s="35"/>
      <c r="BP1374" s="35"/>
      <c r="BQ1374" s="35"/>
      <c r="BR1374" s="35"/>
      <c r="BS1374" s="35"/>
      <c r="BT1374" s="35"/>
      <c r="BU1374" s="35"/>
      <c r="BV1374" s="35"/>
      <c r="BW1374" s="35"/>
      <c r="BX1374" s="35"/>
      <c r="BY1374" s="35"/>
      <c r="BZ1374" s="287"/>
      <c r="CA1374" s="35"/>
      <c r="CB1374" s="35"/>
      <c r="CC1374" s="35"/>
      <c r="CD1374" s="35"/>
      <c r="CE1374" s="35"/>
      <c r="CF1374" s="35"/>
      <c r="CG1374" s="35"/>
      <c r="CH1374" s="35"/>
      <c r="CI1374" s="35"/>
      <c r="CJ1374" s="35"/>
      <c r="CK1374" s="35"/>
      <c r="CL1374" s="35"/>
      <c r="CM1374" s="35"/>
      <c r="CN1374" s="35"/>
      <c r="CO1374" s="35"/>
      <c r="CP1374" s="35"/>
      <c r="CQ1374" s="35"/>
      <c r="CR1374" s="35"/>
      <c r="CS1374" s="35"/>
      <c r="CT1374" s="35"/>
      <c r="CU1374" s="35"/>
      <c r="CV1374" s="35"/>
      <c r="CW1374" s="35"/>
      <c r="CX1374" s="35"/>
      <c r="CY1374" s="35"/>
      <c r="CZ1374" s="35"/>
      <c r="DA1374" s="35"/>
      <c r="DB1374" s="35"/>
      <c r="DC1374" s="35"/>
      <c r="DD1374" s="35"/>
      <c r="DE1374" s="35"/>
      <c r="DF1374" s="35"/>
      <c r="DG1374" s="35"/>
      <c r="DH1374" s="35"/>
      <c r="DI1374" s="35"/>
      <c r="DJ1374" s="35"/>
      <c r="DK1374" s="35"/>
      <c r="DL1374" s="35"/>
      <c r="DM1374" s="35"/>
      <c r="DN1374" s="35"/>
      <c r="DO1374" s="35"/>
      <c r="DP1374" s="35"/>
      <c r="DQ1374" s="35"/>
      <c r="DR1374" s="35"/>
      <c r="DS1374" s="35"/>
      <c r="DT1374" s="35"/>
      <c r="DU1374" s="35"/>
      <c r="DV1374" s="35"/>
      <c r="DW1374" s="35"/>
      <c r="DX1374" s="35"/>
      <c r="DY1374" s="35"/>
      <c r="DZ1374" s="35"/>
      <c r="EA1374" s="35"/>
      <c r="EB1374" s="35"/>
      <c r="EC1374" s="35"/>
      <c r="ED1374" s="35"/>
      <c r="EE1374" s="35"/>
      <c r="EF1374" s="35"/>
      <c r="EG1374" s="35"/>
      <c r="EH1374" s="35"/>
      <c r="EI1374" s="35"/>
      <c r="EJ1374" s="35"/>
      <c r="EK1374" s="35"/>
      <c r="EL1374" s="35"/>
      <c r="ET1374" s="20" t="s">
        <v>1750</v>
      </c>
      <c r="EU1374" s="20" t="s">
        <v>1748</v>
      </c>
    </row>
    <row r="1375" spans="1:151" ht="12" hidden="1" customHeight="1">
      <c r="A1375" s="35"/>
      <c r="B1375" s="47"/>
      <c r="C1375" s="35"/>
      <c r="D1375" s="47"/>
      <c r="E1375" s="47"/>
      <c r="F1375" s="47"/>
      <c r="G1375" s="47"/>
      <c r="H1375" s="47"/>
      <c r="I1375" s="47"/>
      <c r="J1375" s="47"/>
      <c r="K1375" s="47"/>
      <c r="L1375" s="47"/>
      <c r="M1375" s="35"/>
      <c r="N1375" s="35"/>
      <c r="O1375" s="35"/>
      <c r="P1375" s="35"/>
      <c r="Q1375" s="35"/>
      <c r="R1375" s="35"/>
      <c r="S1375" s="35"/>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c r="BE1375" s="35"/>
      <c r="BF1375" s="35"/>
      <c r="BG1375" s="35"/>
      <c r="BH1375" s="35"/>
      <c r="BI1375" s="133"/>
      <c r="BJ1375" s="133"/>
      <c r="BK1375" s="35"/>
      <c r="BL1375" s="266"/>
      <c r="BM1375" s="35"/>
      <c r="BN1375" s="35"/>
      <c r="BO1375" s="35"/>
      <c r="BP1375" s="35"/>
      <c r="BQ1375" s="35"/>
      <c r="BR1375" s="35"/>
      <c r="BS1375" s="35"/>
      <c r="BT1375" s="35"/>
      <c r="BU1375" s="35"/>
      <c r="BV1375" s="35"/>
      <c r="BW1375" s="35"/>
      <c r="BX1375" s="35"/>
      <c r="BY1375" s="35"/>
      <c r="BZ1375" s="287"/>
      <c r="CA1375" s="35"/>
      <c r="CB1375" s="35"/>
      <c r="CC1375" s="35"/>
      <c r="CD1375" s="35"/>
      <c r="CE1375" s="35"/>
      <c r="CF1375" s="35"/>
      <c r="CG1375" s="35"/>
      <c r="CH1375" s="35"/>
      <c r="CI1375" s="35"/>
      <c r="CJ1375" s="35"/>
      <c r="CK1375" s="35"/>
      <c r="CL1375" s="35"/>
      <c r="CM1375" s="35"/>
      <c r="CN1375" s="35"/>
      <c r="CO1375" s="35"/>
      <c r="CP1375" s="35"/>
      <c r="CQ1375" s="35"/>
      <c r="CR1375" s="35"/>
      <c r="CS1375" s="35"/>
      <c r="CT1375" s="35"/>
      <c r="CU1375" s="35"/>
      <c r="CV1375" s="35"/>
      <c r="CW1375" s="35"/>
      <c r="CX1375" s="35"/>
      <c r="CY1375" s="35"/>
      <c r="CZ1375" s="35"/>
      <c r="DA1375" s="35"/>
      <c r="DB1375" s="35"/>
      <c r="DC1375" s="35"/>
      <c r="DD1375" s="35"/>
      <c r="DE1375" s="35"/>
      <c r="DF1375" s="35"/>
      <c r="DG1375" s="35"/>
      <c r="DH1375" s="35"/>
      <c r="DI1375" s="35"/>
      <c r="DJ1375" s="35"/>
      <c r="DK1375" s="35"/>
      <c r="DL1375" s="35"/>
      <c r="DM1375" s="35"/>
      <c r="DN1375" s="35"/>
      <c r="DO1375" s="35"/>
      <c r="DP1375" s="35"/>
      <c r="DQ1375" s="35"/>
      <c r="DR1375" s="35"/>
      <c r="DS1375" s="35"/>
      <c r="DT1375" s="35"/>
      <c r="DU1375" s="35"/>
      <c r="DV1375" s="35"/>
      <c r="DW1375" s="35"/>
      <c r="DX1375" s="35"/>
      <c r="DY1375" s="35"/>
      <c r="DZ1375" s="35"/>
      <c r="EA1375" s="35"/>
      <c r="EB1375" s="35"/>
      <c r="EC1375" s="35"/>
      <c r="ED1375" s="35"/>
      <c r="EE1375" s="35"/>
      <c r="EF1375" s="35"/>
      <c r="EG1375" s="35"/>
      <c r="EH1375" s="35"/>
      <c r="EI1375" s="35"/>
      <c r="EJ1375" s="35"/>
      <c r="EK1375" s="35"/>
      <c r="EL1375" s="35"/>
      <c r="ET1375" s="20" t="s">
        <v>1751</v>
      </c>
      <c r="EU1375" s="20" t="s">
        <v>1749</v>
      </c>
    </row>
    <row r="1376" spans="1:151" ht="12" hidden="1" customHeight="1">
      <c r="A1376" s="35"/>
      <c r="B1376" s="47"/>
      <c r="C1376" s="35"/>
      <c r="D1376" s="47"/>
      <c r="E1376" s="47"/>
      <c r="F1376" s="47"/>
      <c r="G1376" s="47"/>
      <c r="H1376" s="47"/>
      <c r="I1376" s="47"/>
      <c r="J1376" s="47"/>
      <c r="K1376" s="47"/>
      <c r="L1376" s="47"/>
      <c r="M1376" s="35"/>
      <c r="N1376" s="35"/>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133"/>
      <c r="BJ1376" s="133"/>
      <c r="BK1376" s="35"/>
      <c r="BL1376" s="266"/>
      <c r="BM1376" s="35"/>
      <c r="BN1376" s="35"/>
      <c r="BO1376" s="35"/>
      <c r="BP1376" s="35"/>
      <c r="BQ1376" s="35"/>
      <c r="BR1376" s="35"/>
      <c r="BS1376" s="35"/>
      <c r="BT1376" s="35"/>
      <c r="BU1376" s="35"/>
      <c r="BV1376" s="35"/>
      <c r="BW1376" s="35"/>
      <c r="BX1376" s="35"/>
      <c r="BY1376" s="35"/>
      <c r="BZ1376" s="287"/>
      <c r="CA1376" s="35"/>
      <c r="CB1376" s="35"/>
      <c r="CC1376" s="35"/>
      <c r="CD1376" s="35"/>
      <c r="CE1376" s="35"/>
      <c r="CF1376" s="35"/>
      <c r="CG1376" s="35"/>
      <c r="CH1376" s="35"/>
      <c r="CI1376" s="35"/>
      <c r="CJ1376" s="35"/>
      <c r="CK1376" s="35"/>
      <c r="CL1376" s="35"/>
      <c r="CM1376" s="35"/>
      <c r="CN1376" s="35"/>
      <c r="CO1376" s="35"/>
      <c r="CP1376" s="35"/>
      <c r="CQ1376" s="35"/>
      <c r="CR1376" s="35"/>
      <c r="CS1376" s="35"/>
      <c r="CT1376" s="35"/>
      <c r="CU1376" s="35"/>
      <c r="CV1376" s="35"/>
      <c r="CW1376" s="35"/>
      <c r="CX1376" s="35"/>
      <c r="CY1376" s="35"/>
      <c r="CZ1376" s="35"/>
      <c r="DA1376" s="35"/>
      <c r="DB1376" s="35"/>
      <c r="DC1376" s="35"/>
      <c r="DD1376" s="35"/>
      <c r="DE1376" s="35"/>
      <c r="DF1376" s="35"/>
      <c r="DG1376" s="35"/>
      <c r="DH1376" s="35"/>
      <c r="DI1376" s="35"/>
      <c r="DJ1376" s="35"/>
      <c r="DK1376" s="35"/>
      <c r="DL1376" s="35"/>
      <c r="DM1376" s="35"/>
      <c r="DN1376" s="35"/>
      <c r="DO1376" s="35"/>
      <c r="DP1376" s="35"/>
      <c r="DQ1376" s="35"/>
      <c r="DR1376" s="35"/>
      <c r="DS1376" s="35"/>
      <c r="DT1376" s="35"/>
      <c r="DU1376" s="35"/>
      <c r="DV1376" s="35"/>
      <c r="DW1376" s="35"/>
      <c r="DX1376" s="35"/>
      <c r="DY1376" s="35"/>
      <c r="DZ1376" s="35"/>
      <c r="EA1376" s="35"/>
      <c r="EB1376" s="35"/>
      <c r="EC1376" s="35"/>
      <c r="ED1376" s="35"/>
      <c r="EE1376" s="35"/>
      <c r="EF1376" s="35"/>
      <c r="EG1376" s="35"/>
      <c r="EH1376" s="35"/>
      <c r="EI1376" s="35"/>
      <c r="EJ1376" s="35"/>
      <c r="EK1376" s="35"/>
      <c r="EL1376" s="35"/>
      <c r="ET1376" s="20" t="s">
        <v>1752</v>
      </c>
      <c r="EU1376" s="20" t="s">
        <v>1750</v>
      </c>
    </row>
    <row r="1377" spans="1:151" ht="12" hidden="1" customHeight="1">
      <c r="A1377" s="35"/>
      <c r="B1377" s="47"/>
      <c r="C1377" s="35"/>
      <c r="D1377" s="47"/>
      <c r="E1377" s="47"/>
      <c r="F1377" s="47"/>
      <c r="G1377" s="47"/>
      <c r="H1377" s="47"/>
      <c r="I1377" s="47"/>
      <c r="J1377" s="47"/>
      <c r="K1377" s="47"/>
      <c r="L1377" s="47"/>
      <c r="M1377" s="35"/>
      <c r="N1377" s="35"/>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133"/>
      <c r="BJ1377" s="133"/>
      <c r="BK1377" s="35"/>
      <c r="BL1377" s="266"/>
      <c r="BM1377" s="35"/>
      <c r="BN1377" s="35"/>
      <c r="BO1377" s="35"/>
      <c r="BP1377" s="35"/>
      <c r="BQ1377" s="35"/>
      <c r="BR1377" s="35"/>
      <c r="BS1377" s="35"/>
      <c r="BT1377" s="35"/>
      <c r="BU1377" s="35"/>
      <c r="BV1377" s="35"/>
      <c r="BW1377" s="35"/>
      <c r="BX1377" s="35"/>
      <c r="BY1377" s="35"/>
      <c r="BZ1377" s="287"/>
      <c r="CA1377" s="35"/>
      <c r="CB1377" s="35"/>
      <c r="CC1377" s="35"/>
      <c r="CD1377" s="35"/>
      <c r="CE1377" s="35"/>
      <c r="CF1377" s="35"/>
      <c r="CG1377" s="35"/>
      <c r="CH1377" s="35"/>
      <c r="CI1377" s="35"/>
      <c r="CJ1377" s="35"/>
      <c r="CK1377" s="35"/>
      <c r="CL1377" s="35"/>
      <c r="CM1377" s="35"/>
      <c r="CN1377" s="35"/>
      <c r="CO1377" s="35"/>
      <c r="CP1377" s="35"/>
      <c r="CQ1377" s="35"/>
      <c r="CR1377" s="35"/>
      <c r="CS1377" s="35"/>
      <c r="CT1377" s="35"/>
      <c r="CU1377" s="35"/>
      <c r="CV1377" s="35"/>
      <c r="CW1377" s="35"/>
      <c r="CX1377" s="35"/>
      <c r="CY1377" s="35"/>
      <c r="CZ1377" s="35"/>
      <c r="DA1377" s="35"/>
      <c r="DB1377" s="35"/>
      <c r="DC1377" s="35"/>
      <c r="DD1377" s="35"/>
      <c r="DE1377" s="35"/>
      <c r="DF1377" s="35"/>
      <c r="DG1377" s="35"/>
      <c r="DH1377" s="35"/>
      <c r="DI1377" s="35"/>
      <c r="DJ1377" s="35"/>
      <c r="DK1377" s="35"/>
      <c r="DL1377" s="35"/>
      <c r="DM1377" s="35"/>
      <c r="DN1377" s="35"/>
      <c r="DO1377" s="35"/>
      <c r="DP1377" s="35"/>
      <c r="DQ1377" s="35"/>
      <c r="DR1377" s="35"/>
      <c r="DS1377" s="35"/>
      <c r="DT1377" s="35"/>
      <c r="DU1377" s="35"/>
      <c r="DV1377" s="35"/>
      <c r="DW1377" s="35"/>
      <c r="DX1377" s="35"/>
      <c r="DY1377" s="35"/>
      <c r="DZ1377" s="35"/>
      <c r="EA1377" s="35"/>
      <c r="EB1377" s="35"/>
      <c r="EC1377" s="35"/>
      <c r="ED1377" s="35"/>
      <c r="EE1377" s="35"/>
      <c r="EF1377" s="35"/>
      <c r="EG1377" s="35"/>
      <c r="EH1377" s="35"/>
      <c r="EI1377" s="35"/>
      <c r="EJ1377" s="35"/>
      <c r="EK1377" s="35"/>
      <c r="EL1377" s="35"/>
      <c r="ET1377" s="20" t="s">
        <v>1753</v>
      </c>
      <c r="EU1377" s="20" t="s">
        <v>1751</v>
      </c>
    </row>
    <row r="1378" spans="1:151" ht="12" hidden="1" customHeight="1">
      <c r="A1378" s="35"/>
      <c r="B1378" s="47"/>
      <c r="C1378" s="35"/>
      <c r="D1378" s="47"/>
      <c r="E1378" s="47"/>
      <c r="F1378" s="47"/>
      <c r="G1378" s="47"/>
      <c r="H1378" s="47"/>
      <c r="I1378" s="47"/>
      <c r="J1378" s="47"/>
      <c r="K1378" s="47"/>
      <c r="L1378" s="47"/>
      <c r="M1378" s="35"/>
      <c r="N1378" s="35"/>
      <c r="O1378" s="35"/>
      <c r="P1378" s="35"/>
      <c r="Q1378" s="35"/>
      <c r="R1378" s="35"/>
      <c r="S1378" s="35"/>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133"/>
      <c r="BJ1378" s="133"/>
      <c r="BK1378" s="35"/>
      <c r="BL1378" s="266"/>
      <c r="BM1378" s="35"/>
      <c r="BN1378" s="35"/>
      <c r="BO1378" s="35"/>
      <c r="BP1378" s="35"/>
      <c r="BQ1378" s="35"/>
      <c r="BR1378" s="35"/>
      <c r="BS1378" s="35"/>
      <c r="BT1378" s="35"/>
      <c r="BU1378" s="35"/>
      <c r="BV1378" s="35"/>
      <c r="BW1378" s="35"/>
      <c r="BX1378" s="35"/>
      <c r="BY1378" s="35"/>
      <c r="BZ1378" s="287"/>
      <c r="CA1378" s="35"/>
      <c r="CB1378" s="35"/>
      <c r="CC1378" s="35"/>
      <c r="CD1378" s="35"/>
      <c r="CE1378" s="35"/>
      <c r="CF1378" s="35"/>
      <c r="CG1378" s="35"/>
      <c r="CH1378" s="35"/>
      <c r="CI1378" s="35"/>
      <c r="CJ1378" s="35"/>
      <c r="CK1378" s="35"/>
      <c r="CL1378" s="35"/>
      <c r="CM1378" s="35"/>
      <c r="CN1378" s="35"/>
      <c r="CO1378" s="35"/>
      <c r="CP1378" s="35"/>
      <c r="CQ1378" s="35"/>
      <c r="CR1378" s="35"/>
      <c r="CS1378" s="35"/>
      <c r="CT1378" s="35"/>
      <c r="CU1378" s="35"/>
      <c r="CV1378" s="35"/>
      <c r="CW1378" s="35"/>
      <c r="CX1378" s="35"/>
      <c r="CY1378" s="35"/>
      <c r="CZ1378" s="35"/>
      <c r="DA1378" s="35"/>
      <c r="DB1378" s="35"/>
      <c r="DC1378" s="35"/>
      <c r="DD1378" s="35"/>
      <c r="DE1378" s="35"/>
      <c r="DF1378" s="35"/>
      <c r="DG1378" s="35"/>
      <c r="DH1378" s="35"/>
      <c r="DI1378" s="35"/>
      <c r="DJ1378" s="35"/>
      <c r="DK1378" s="35"/>
      <c r="DL1378" s="35"/>
      <c r="DM1378" s="35"/>
      <c r="DN1378" s="35"/>
      <c r="DO1378" s="35"/>
      <c r="DP1378" s="35"/>
      <c r="DQ1378" s="35"/>
      <c r="DR1378" s="35"/>
      <c r="DS1378" s="35"/>
      <c r="DT1378" s="35"/>
      <c r="DU1378" s="35"/>
      <c r="DV1378" s="35"/>
      <c r="DW1378" s="35"/>
      <c r="DX1378" s="35"/>
      <c r="DY1378" s="35"/>
      <c r="DZ1378" s="35"/>
      <c r="EA1378" s="35"/>
      <c r="EB1378" s="35"/>
      <c r="EC1378" s="35"/>
      <c r="ED1378" s="35"/>
      <c r="EE1378" s="35"/>
      <c r="EF1378" s="35"/>
      <c r="EG1378" s="35"/>
      <c r="EH1378" s="35"/>
      <c r="EI1378" s="35"/>
      <c r="EJ1378" s="35"/>
      <c r="EK1378" s="35"/>
      <c r="EL1378" s="35"/>
      <c r="ET1378" s="20" t="s">
        <v>1754</v>
      </c>
      <c r="EU1378" s="20" t="s">
        <v>1752</v>
      </c>
    </row>
    <row r="1379" spans="1:151" ht="12" hidden="1" customHeight="1">
      <c r="A1379" s="35"/>
      <c r="B1379" s="47"/>
      <c r="C1379" s="35"/>
      <c r="D1379" s="47"/>
      <c r="E1379" s="47"/>
      <c r="F1379" s="47"/>
      <c r="G1379" s="47"/>
      <c r="H1379" s="47"/>
      <c r="I1379" s="47"/>
      <c r="J1379" s="47"/>
      <c r="K1379" s="47"/>
      <c r="L1379" s="47"/>
      <c r="M1379" s="35"/>
      <c r="N1379" s="35"/>
      <c r="O1379" s="35"/>
      <c r="P1379" s="35"/>
      <c r="Q1379" s="35"/>
      <c r="R1379" s="35"/>
      <c r="S1379" s="35"/>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c r="BE1379" s="35"/>
      <c r="BF1379" s="35"/>
      <c r="BG1379" s="35"/>
      <c r="BH1379" s="35"/>
      <c r="BI1379" s="133"/>
      <c r="BJ1379" s="133"/>
      <c r="BK1379" s="35"/>
      <c r="BL1379" s="266"/>
      <c r="BM1379" s="35"/>
      <c r="BN1379" s="35"/>
      <c r="BO1379" s="35"/>
      <c r="BP1379" s="35"/>
      <c r="BQ1379" s="35"/>
      <c r="BR1379" s="35"/>
      <c r="BS1379" s="35"/>
      <c r="BT1379" s="35"/>
      <c r="BU1379" s="35"/>
      <c r="BV1379" s="35"/>
      <c r="BW1379" s="35"/>
      <c r="BX1379" s="35"/>
      <c r="BY1379" s="35"/>
      <c r="BZ1379" s="287"/>
      <c r="CA1379" s="35"/>
      <c r="CB1379" s="35"/>
      <c r="CC1379" s="35"/>
      <c r="CD1379" s="35"/>
      <c r="CE1379" s="35"/>
      <c r="CF1379" s="35"/>
      <c r="CG1379" s="35"/>
      <c r="CH1379" s="35"/>
      <c r="CI1379" s="35"/>
      <c r="CJ1379" s="35"/>
      <c r="CK1379" s="35"/>
      <c r="CL1379" s="35"/>
      <c r="CM1379" s="35"/>
      <c r="CN1379" s="35"/>
      <c r="CO1379" s="35"/>
      <c r="CP1379" s="35"/>
      <c r="CQ1379" s="35"/>
      <c r="CR1379" s="35"/>
      <c r="CS1379" s="35"/>
      <c r="CT1379" s="35"/>
      <c r="CU1379" s="35"/>
      <c r="CV1379" s="35"/>
      <c r="CW1379" s="35"/>
      <c r="CX1379" s="35"/>
      <c r="CY1379" s="35"/>
      <c r="CZ1379" s="35"/>
      <c r="DA1379" s="35"/>
      <c r="DB1379" s="35"/>
      <c r="DC1379" s="35"/>
      <c r="DD1379" s="35"/>
      <c r="DE1379" s="35"/>
      <c r="DF1379" s="35"/>
      <c r="DG1379" s="35"/>
      <c r="DH1379" s="35"/>
      <c r="DI1379" s="35"/>
      <c r="DJ1379" s="35"/>
      <c r="DK1379" s="35"/>
      <c r="DL1379" s="35"/>
      <c r="DM1379" s="35"/>
      <c r="DN1379" s="35"/>
      <c r="DO1379" s="35"/>
      <c r="DP1379" s="35"/>
      <c r="DQ1379" s="35"/>
      <c r="DR1379" s="35"/>
      <c r="DS1379" s="35"/>
      <c r="DT1379" s="35"/>
      <c r="DU1379" s="35"/>
      <c r="DV1379" s="35"/>
      <c r="DW1379" s="35"/>
      <c r="DX1379" s="35"/>
      <c r="DY1379" s="35"/>
      <c r="DZ1379" s="35"/>
      <c r="EA1379" s="35"/>
      <c r="EB1379" s="35"/>
      <c r="EC1379" s="35"/>
      <c r="ED1379" s="35"/>
      <c r="EE1379" s="35"/>
      <c r="EF1379" s="35"/>
      <c r="EG1379" s="35"/>
      <c r="EH1379" s="35"/>
      <c r="EI1379" s="35"/>
      <c r="EJ1379" s="35"/>
      <c r="EK1379" s="35"/>
      <c r="EL1379" s="35"/>
      <c r="ET1379" s="20" t="s">
        <v>1755</v>
      </c>
      <c r="EU1379" s="20" t="s">
        <v>1753</v>
      </c>
    </row>
    <row r="1380" spans="1:151" ht="12" hidden="1" customHeight="1">
      <c r="A1380" s="35"/>
      <c r="B1380" s="47"/>
      <c r="C1380" s="35"/>
      <c r="D1380" s="47"/>
      <c r="E1380" s="47"/>
      <c r="F1380" s="47"/>
      <c r="G1380" s="47"/>
      <c r="H1380" s="47"/>
      <c r="I1380" s="47"/>
      <c r="J1380" s="47"/>
      <c r="K1380" s="47"/>
      <c r="L1380" s="47"/>
      <c r="M1380" s="35"/>
      <c r="N1380" s="35"/>
      <c r="O1380" s="35"/>
      <c r="P1380" s="35"/>
      <c r="Q1380" s="35"/>
      <c r="R1380" s="35"/>
      <c r="S1380" s="35"/>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c r="BE1380" s="35"/>
      <c r="BF1380" s="35"/>
      <c r="BG1380" s="35"/>
      <c r="BH1380" s="35"/>
      <c r="BI1380" s="133"/>
      <c r="BJ1380" s="133"/>
      <c r="BK1380" s="35"/>
      <c r="BL1380" s="266"/>
      <c r="BM1380" s="35"/>
      <c r="BN1380" s="35"/>
      <c r="BO1380" s="35"/>
      <c r="BP1380" s="35"/>
      <c r="BQ1380" s="35"/>
      <c r="BR1380" s="35"/>
      <c r="BS1380" s="35"/>
      <c r="BT1380" s="35"/>
      <c r="BU1380" s="35"/>
      <c r="BV1380" s="35"/>
      <c r="BW1380" s="35"/>
      <c r="BX1380" s="35"/>
      <c r="BY1380" s="35"/>
      <c r="BZ1380" s="287"/>
      <c r="CA1380" s="35"/>
      <c r="CB1380" s="35"/>
      <c r="CC1380" s="35"/>
      <c r="CD1380" s="35"/>
      <c r="CE1380" s="35"/>
      <c r="CF1380" s="35"/>
      <c r="CG1380" s="35"/>
      <c r="CH1380" s="35"/>
      <c r="CI1380" s="35"/>
      <c r="CJ1380" s="35"/>
      <c r="CK1380" s="35"/>
      <c r="CL1380" s="35"/>
      <c r="CM1380" s="35"/>
      <c r="CN1380" s="35"/>
      <c r="CO1380" s="35"/>
      <c r="CP1380" s="35"/>
      <c r="CQ1380" s="35"/>
      <c r="CR1380" s="35"/>
      <c r="CS1380" s="35"/>
      <c r="CT1380" s="35"/>
      <c r="CU1380" s="35"/>
      <c r="CV1380" s="35"/>
      <c r="CW1380" s="35"/>
      <c r="CX1380" s="35"/>
      <c r="CY1380" s="35"/>
      <c r="CZ1380" s="35"/>
      <c r="DA1380" s="35"/>
      <c r="DB1380" s="35"/>
      <c r="DC1380" s="35"/>
      <c r="DD1380" s="35"/>
      <c r="DE1380" s="35"/>
      <c r="DF1380" s="35"/>
      <c r="DG1380" s="35"/>
      <c r="DH1380" s="35"/>
      <c r="DI1380" s="35"/>
      <c r="DJ1380" s="35"/>
      <c r="DK1380" s="35"/>
      <c r="DL1380" s="35"/>
      <c r="DM1380" s="35"/>
      <c r="DN1380" s="35"/>
      <c r="DO1380" s="35"/>
      <c r="DP1380" s="35"/>
      <c r="DQ1380" s="35"/>
      <c r="DR1380" s="35"/>
      <c r="DS1380" s="35"/>
      <c r="DT1380" s="35"/>
      <c r="DU1380" s="35"/>
      <c r="DV1380" s="35"/>
      <c r="DW1380" s="35"/>
      <c r="DX1380" s="35"/>
      <c r="DY1380" s="35"/>
      <c r="DZ1380" s="35"/>
      <c r="EA1380" s="35"/>
      <c r="EB1380" s="35"/>
      <c r="EC1380" s="35"/>
      <c r="ED1380" s="35"/>
      <c r="EE1380" s="35"/>
      <c r="EF1380" s="35"/>
      <c r="EG1380" s="35"/>
      <c r="EH1380" s="35"/>
      <c r="EI1380" s="35"/>
      <c r="EJ1380" s="35"/>
      <c r="EK1380" s="35"/>
      <c r="EL1380" s="35"/>
      <c r="ET1380" s="20" t="s">
        <v>1756</v>
      </c>
      <c r="EU1380" s="20" t="s">
        <v>1754</v>
      </c>
    </row>
    <row r="1381" spans="1:151" ht="12" hidden="1" customHeight="1">
      <c r="A1381" s="35"/>
      <c r="B1381" s="47"/>
      <c r="C1381" s="35"/>
      <c r="D1381" s="47"/>
      <c r="E1381" s="47"/>
      <c r="F1381" s="47"/>
      <c r="G1381" s="47"/>
      <c r="H1381" s="47"/>
      <c r="I1381" s="47"/>
      <c r="J1381" s="47"/>
      <c r="K1381" s="47"/>
      <c r="L1381" s="47"/>
      <c r="M1381" s="35"/>
      <c r="N1381" s="35"/>
      <c r="O1381" s="35"/>
      <c r="P1381" s="35"/>
      <c r="Q1381" s="35"/>
      <c r="R1381" s="35"/>
      <c r="S1381" s="35"/>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133"/>
      <c r="BJ1381" s="133"/>
      <c r="BK1381" s="35"/>
      <c r="BL1381" s="266"/>
      <c r="BM1381" s="35"/>
      <c r="BN1381" s="35"/>
      <c r="BO1381" s="35"/>
      <c r="BP1381" s="35"/>
      <c r="BQ1381" s="35"/>
      <c r="BR1381" s="35"/>
      <c r="BS1381" s="35"/>
      <c r="BT1381" s="35"/>
      <c r="BU1381" s="35"/>
      <c r="BV1381" s="35"/>
      <c r="BW1381" s="35"/>
      <c r="BX1381" s="35"/>
      <c r="BY1381" s="35"/>
      <c r="BZ1381" s="287"/>
      <c r="CA1381" s="35"/>
      <c r="CB1381" s="35"/>
      <c r="CC1381" s="35"/>
      <c r="CD1381" s="35"/>
      <c r="CE1381" s="35"/>
      <c r="CF1381" s="35"/>
      <c r="CG1381" s="35"/>
      <c r="CH1381" s="35"/>
      <c r="CI1381" s="35"/>
      <c r="CJ1381" s="35"/>
      <c r="CK1381" s="35"/>
      <c r="CL1381" s="35"/>
      <c r="CM1381" s="35"/>
      <c r="CN1381" s="35"/>
      <c r="CO1381" s="35"/>
      <c r="CP1381" s="35"/>
      <c r="CQ1381" s="35"/>
      <c r="CR1381" s="35"/>
      <c r="CS1381" s="35"/>
      <c r="CT1381" s="35"/>
      <c r="CU1381" s="35"/>
      <c r="CV1381" s="35"/>
      <c r="CW1381" s="35"/>
      <c r="CX1381" s="35"/>
      <c r="CY1381" s="35"/>
      <c r="CZ1381" s="35"/>
      <c r="DA1381" s="35"/>
      <c r="DB1381" s="35"/>
      <c r="DC1381" s="35"/>
      <c r="DD1381" s="35"/>
      <c r="DE1381" s="35"/>
      <c r="DF1381" s="35"/>
      <c r="DG1381" s="35"/>
      <c r="DH1381" s="35"/>
      <c r="DI1381" s="35"/>
      <c r="DJ1381" s="35"/>
      <c r="DK1381" s="35"/>
      <c r="DL1381" s="35"/>
      <c r="DM1381" s="35"/>
      <c r="DN1381" s="35"/>
      <c r="DO1381" s="35"/>
      <c r="DP1381" s="35"/>
      <c r="DQ1381" s="35"/>
      <c r="DR1381" s="35"/>
      <c r="DS1381" s="35"/>
      <c r="DT1381" s="35"/>
      <c r="DU1381" s="35"/>
      <c r="DV1381" s="35"/>
      <c r="DW1381" s="35"/>
      <c r="DX1381" s="35"/>
      <c r="DY1381" s="35"/>
      <c r="DZ1381" s="35"/>
      <c r="EA1381" s="35"/>
      <c r="EB1381" s="35"/>
      <c r="EC1381" s="35"/>
      <c r="ED1381" s="35"/>
      <c r="EE1381" s="35"/>
      <c r="EF1381" s="35"/>
      <c r="EG1381" s="35"/>
      <c r="EH1381" s="35"/>
      <c r="EI1381" s="35"/>
      <c r="EJ1381" s="35"/>
      <c r="EK1381" s="35"/>
      <c r="EL1381" s="35"/>
      <c r="ET1381" s="20" t="s">
        <v>1757</v>
      </c>
      <c r="EU1381" s="20" t="s">
        <v>1755</v>
      </c>
    </row>
    <row r="1382" spans="1:151" ht="12" hidden="1" customHeight="1">
      <c r="A1382" s="35"/>
      <c r="B1382" s="47"/>
      <c r="C1382" s="35"/>
      <c r="D1382" s="47"/>
      <c r="E1382" s="47"/>
      <c r="F1382" s="47"/>
      <c r="G1382" s="47"/>
      <c r="H1382" s="47"/>
      <c r="I1382" s="47"/>
      <c r="J1382" s="47"/>
      <c r="K1382" s="47"/>
      <c r="L1382" s="47"/>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133"/>
      <c r="BJ1382" s="133"/>
      <c r="BK1382" s="35"/>
      <c r="BL1382" s="266"/>
      <c r="BM1382" s="35"/>
      <c r="BN1382" s="35"/>
      <c r="BO1382" s="35"/>
      <c r="BP1382" s="35"/>
      <c r="BQ1382" s="35"/>
      <c r="BR1382" s="35"/>
      <c r="BS1382" s="35"/>
      <c r="BT1382" s="35"/>
      <c r="BU1382" s="35"/>
      <c r="BV1382" s="35"/>
      <c r="BW1382" s="35"/>
      <c r="BX1382" s="35"/>
      <c r="BY1382" s="35"/>
      <c r="BZ1382" s="287"/>
      <c r="CA1382" s="35"/>
      <c r="CB1382" s="35"/>
      <c r="CC1382" s="35"/>
      <c r="CD1382" s="35"/>
      <c r="CE1382" s="35"/>
      <c r="CF1382" s="35"/>
      <c r="CG1382" s="35"/>
      <c r="CH1382" s="35"/>
      <c r="CI1382" s="35"/>
      <c r="CJ1382" s="35"/>
      <c r="CK1382" s="35"/>
      <c r="CL1382" s="35"/>
      <c r="CM1382" s="35"/>
      <c r="CN1382" s="35"/>
      <c r="CO1382" s="35"/>
      <c r="CP1382" s="35"/>
      <c r="CQ1382" s="35"/>
      <c r="CR1382" s="35"/>
      <c r="CS1382" s="35"/>
      <c r="CT1382" s="35"/>
      <c r="CU1382" s="35"/>
      <c r="CV1382" s="35"/>
      <c r="CW1382" s="35"/>
      <c r="CX1382" s="35"/>
      <c r="CY1382" s="35"/>
      <c r="CZ1382" s="35"/>
      <c r="DA1382" s="35"/>
      <c r="DB1382" s="35"/>
      <c r="DC1382" s="35"/>
      <c r="DD1382" s="35"/>
      <c r="DE1382" s="35"/>
      <c r="DF1382" s="35"/>
      <c r="DG1382" s="35"/>
      <c r="DH1382" s="35"/>
      <c r="DI1382" s="35"/>
      <c r="DJ1382" s="35"/>
      <c r="DK1382" s="35"/>
      <c r="DL1382" s="35"/>
      <c r="DM1382" s="35"/>
      <c r="DN1382" s="35"/>
      <c r="DO1382" s="35"/>
      <c r="DP1382" s="35"/>
      <c r="DQ1382" s="35"/>
      <c r="DR1382" s="35"/>
      <c r="DS1382" s="35"/>
      <c r="DT1382" s="35"/>
      <c r="DU1382" s="35"/>
      <c r="DV1382" s="35"/>
      <c r="DW1382" s="35"/>
      <c r="DX1382" s="35"/>
      <c r="DY1382" s="35"/>
      <c r="DZ1382" s="35"/>
      <c r="EA1382" s="35"/>
      <c r="EB1382" s="35"/>
      <c r="EC1382" s="35"/>
      <c r="ED1382" s="35"/>
      <c r="EE1382" s="35"/>
      <c r="EF1382" s="35"/>
      <c r="EG1382" s="35"/>
      <c r="EH1382" s="35"/>
      <c r="EI1382" s="35"/>
      <c r="EJ1382" s="35"/>
      <c r="EK1382" s="35"/>
      <c r="EL1382" s="35"/>
      <c r="ET1382" s="20" t="s">
        <v>1758</v>
      </c>
      <c r="EU1382" s="20" t="s">
        <v>1756</v>
      </c>
    </row>
    <row r="1383" spans="1:151" ht="12" hidden="1" customHeight="1">
      <c r="A1383" s="35"/>
      <c r="B1383" s="47"/>
      <c r="C1383" s="35"/>
      <c r="D1383" s="47"/>
      <c r="E1383" s="47"/>
      <c r="F1383" s="47"/>
      <c r="G1383" s="47"/>
      <c r="H1383" s="47"/>
      <c r="I1383" s="47"/>
      <c r="J1383" s="47"/>
      <c r="K1383" s="47"/>
      <c r="L1383" s="47"/>
      <c r="M1383" s="35"/>
      <c r="N1383" s="35"/>
      <c r="O1383" s="35"/>
      <c r="P1383" s="35"/>
      <c r="Q1383" s="35"/>
      <c r="R1383" s="35"/>
      <c r="S1383" s="35"/>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133"/>
      <c r="BJ1383" s="133"/>
      <c r="BK1383" s="35"/>
      <c r="BL1383" s="266"/>
      <c r="BM1383" s="35"/>
      <c r="BN1383" s="35"/>
      <c r="BO1383" s="35"/>
      <c r="BP1383" s="35"/>
      <c r="BQ1383" s="35"/>
      <c r="BR1383" s="35"/>
      <c r="BS1383" s="35"/>
      <c r="BT1383" s="35"/>
      <c r="BU1383" s="35"/>
      <c r="BV1383" s="35"/>
      <c r="BW1383" s="35"/>
      <c r="BX1383" s="35"/>
      <c r="BY1383" s="35"/>
      <c r="BZ1383" s="287"/>
      <c r="CA1383" s="35"/>
      <c r="CB1383" s="35"/>
      <c r="CC1383" s="35"/>
      <c r="CD1383" s="35"/>
      <c r="CE1383" s="35"/>
      <c r="CF1383" s="35"/>
      <c r="CG1383" s="35"/>
      <c r="CH1383" s="35"/>
      <c r="CI1383" s="35"/>
      <c r="CJ1383" s="35"/>
      <c r="CK1383" s="35"/>
      <c r="CL1383" s="35"/>
      <c r="CM1383" s="35"/>
      <c r="CN1383" s="35"/>
      <c r="CO1383" s="35"/>
      <c r="CP1383" s="35"/>
      <c r="CQ1383" s="35"/>
      <c r="CR1383" s="35"/>
      <c r="CS1383" s="35"/>
      <c r="CT1383" s="35"/>
      <c r="CU1383" s="35"/>
      <c r="CV1383" s="35"/>
      <c r="CW1383" s="35"/>
      <c r="CX1383" s="35"/>
      <c r="CY1383" s="35"/>
      <c r="CZ1383" s="35"/>
      <c r="DA1383" s="35"/>
      <c r="DB1383" s="35"/>
      <c r="DC1383" s="35"/>
      <c r="DD1383" s="35"/>
      <c r="DE1383" s="35"/>
      <c r="DF1383" s="35"/>
      <c r="DG1383" s="35"/>
      <c r="DH1383" s="35"/>
      <c r="DI1383" s="35"/>
      <c r="DJ1383" s="35"/>
      <c r="DK1383" s="35"/>
      <c r="DL1383" s="35"/>
      <c r="DM1383" s="35"/>
      <c r="DN1383" s="35"/>
      <c r="DO1383" s="35"/>
      <c r="DP1383" s="35"/>
      <c r="DQ1383" s="35"/>
      <c r="DR1383" s="35"/>
      <c r="DS1383" s="35"/>
      <c r="DT1383" s="35"/>
      <c r="DU1383" s="35"/>
      <c r="DV1383" s="35"/>
      <c r="DW1383" s="35"/>
      <c r="DX1383" s="35"/>
      <c r="DY1383" s="35"/>
      <c r="DZ1383" s="35"/>
      <c r="EA1383" s="35"/>
      <c r="EB1383" s="35"/>
      <c r="EC1383" s="35"/>
      <c r="ED1383" s="35"/>
      <c r="EE1383" s="35"/>
      <c r="EF1383" s="35"/>
      <c r="EG1383" s="35"/>
      <c r="EH1383" s="35"/>
      <c r="EI1383" s="35"/>
      <c r="EJ1383" s="35"/>
      <c r="EK1383" s="35"/>
      <c r="EL1383" s="35"/>
      <c r="ET1383" s="20" t="s">
        <v>1759</v>
      </c>
      <c r="EU1383" s="20" t="s">
        <v>1757</v>
      </c>
    </row>
    <row r="1384" spans="1:151" ht="12" hidden="1" customHeight="1">
      <c r="A1384" s="35"/>
      <c r="B1384" s="47"/>
      <c r="C1384" s="35"/>
      <c r="D1384" s="47"/>
      <c r="E1384" s="47"/>
      <c r="F1384" s="47"/>
      <c r="G1384" s="47"/>
      <c r="H1384" s="47"/>
      <c r="I1384" s="47"/>
      <c r="J1384" s="47"/>
      <c r="K1384" s="47"/>
      <c r="L1384" s="47"/>
      <c r="M1384" s="35"/>
      <c r="N1384" s="35"/>
      <c r="O1384" s="35"/>
      <c r="P1384" s="35"/>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133"/>
      <c r="BJ1384" s="133"/>
      <c r="BK1384" s="35"/>
      <c r="BL1384" s="266"/>
      <c r="BM1384" s="35"/>
      <c r="BN1384" s="35"/>
      <c r="BO1384" s="35"/>
      <c r="BP1384" s="35"/>
      <c r="BQ1384" s="35"/>
      <c r="BR1384" s="35"/>
      <c r="BS1384" s="35"/>
      <c r="BT1384" s="35"/>
      <c r="BU1384" s="35"/>
      <c r="BV1384" s="35"/>
      <c r="BW1384" s="35"/>
      <c r="BX1384" s="35"/>
      <c r="BY1384" s="35"/>
      <c r="BZ1384" s="287"/>
      <c r="CA1384" s="35"/>
      <c r="CB1384" s="35"/>
      <c r="CC1384" s="35"/>
      <c r="CD1384" s="35"/>
      <c r="CE1384" s="35"/>
      <c r="CF1384" s="35"/>
      <c r="CG1384" s="35"/>
      <c r="CH1384" s="35"/>
      <c r="CI1384" s="35"/>
      <c r="CJ1384" s="35"/>
      <c r="CK1384" s="35"/>
      <c r="CL1384" s="35"/>
      <c r="CM1384" s="35"/>
      <c r="CN1384" s="35"/>
      <c r="CO1384" s="35"/>
      <c r="CP1384" s="35"/>
      <c r="CQ1384" s="35"/>
      <c r="CR1384" s="35"/>
      <c r="CS1384" s="35"/>
      <c r="CT1384" s="35"/>
      <c r="CU1384" s="35"/>
      <c r="CV1384" s="35"/>
      <c r="CW1384" s="35"/>
      <c r="CX1384" s="35"/>
      <c r="CY1384" s="35"/>
      <c r="CZ1384" s="35"/>
      <c r="DA1384" s="35"/>
      <c r="DB1384" s="35"/>
      <c r="DC1384" s="35"/>
      <c r="DD1384" s="35"/>
      <c r="DE1384" s="35"/>
      <c r="DF1384" s="35"/>
      <c r="DG1384" s="35"/>
      <c r="DH1384" s="35"/>
      <c r="DI1384" s="35"/>
      <c r="DJ1384" s="35"/>
      <c r="DK1384" s="35"/>
      <c r="DL1384" s="35"/>
      <c r="DM1384" s="35"/>
      <c r="DN1384" s="35"/>
      <c r="DO1384" s="35"/>
      <c r="DP1384" s="35"/>
      <c r="DQ1384" s="35"/>
      <c r="DR1384" s="35"/>
      <c r="DS1384" s="35"/>
      <c r="DT1384" s="35"/>
      <c r="DU1384" s="35"/>
      <c r="DV1384" s="35"/>
      <c r="DW1384" s="35"/>
      <c r="DX1384" s="35"/>
      <c r="DY1384" s="35"/>
      <c r="DZ1384" s="35"/>
      <c r="EA1384" s="35"/>
      <c r="EB1384" s="35"/>
      <c r="EC1384" s="35"/>
      <c r="ED1384" s="35"/>
      <c r="EE1384" s="35"/>
      <c r="EF1384" s="35"/>
      <c r="EG1384" s="35"/>
      <c r="EH1384" s="35"/>
      <c r="EI1384" s="35"/>
      <c r="EJ1384" s="35"/>
      <c r="EK1384" s="35"/>
      <c r="EL1384" s="35"/>
      <c r="ET1384" s="20" t="s">
        <v>1760</v>
      </c>
      <c r="EU1384" s="20" t="s">
        <v>1758</v>
      </c>
    </row>
    <row r="1385" spans="1:151" ht="12" hidden="1" customHeight="1">
      <c r="A1385" s="35"/>
      <c r="B1385" s="47"/>
      <c r="C1385" s="35"/>
      <c r="D1385" s="47"/>
      <c r="E1385" s="47"/>
      <c r="F1385" s="47"/>
      <c r="G1385" s="47"/>
      <c r="H1385" s="47"/>
      <c r="I1385" s="47"/>
      <c r="J1385" s="47"/>
      <c r="K1385" s="47"/>
      <c r="L1385" s="47"/>
      <c r="M1385" s="35"/>
      <c r="N1385" s="35"/>
      <c r="O1385" s="35"/>
      <c r="P1385" s="35"/>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133"/>
      <c r="BJ1385" s="133"/>
      <c r="BK1385" s="35"/>
      <c r="BL1385" s="266"/>
      <c r="BM1385" s="35"/>
      <c r="BN1385" s="35"/>
      <c r="BO1385" s="35"/>
      <c r="BP1385" s="35"/>
      <c r="BQ1385" s="35"/>
      <c r="BR1385" s="35"/>
      <c r="BS1385" s="35"/>
      <c r="BT1385" s="35"/>
      <c r="BU1385" s="35"/>
      <c r="BV1385" s="35"/>
      <c r="BW1385" s="35"/>
      <c r="BX1385" s="35"/>
      <c r="BY1385" s="35"/>
      <c r="BZ1385" s="287"/>
      <c r="CA1385" s="35"/>
      <c r="CB1385" s="35"/>
      <c r="CC1385" s="35"/>
      <c r="CD1385" s="35"/>
      <c r="CE1385" s="35"/>
      <c r="CF1385" s="35"/>
      <c r="CG1385" s="35"/>
      <c r="CH1385" s="35"/>
      <c r="CI1385" s="35"/>
      <c r="CJ1385" s="35"/>
      <c r="CK1385" s="35"/>
      <c r="CL1385" s="35"/>
      <c r="CM1385" s="35"/>
      <c r="CN1385" s="35"/>
      <c r="CO1385" s="35"/>
      <c r="CP1385" s="35"/>
      <c r="CQ1385" s="35"/>
      <c r="CR1385" s="35"/>
      <c r="CS1385" s="35"/>
      <c r="CT1385" s="35"/>
      <c r="CU1385" s="35"/>
      <c r="CV1385" s="35"/>
      <c r="CW1385" s="35"/>
      <c r="CX1385" s="35"/>
      <c r="CY1385" s="35"/>
      <c r="CZ1385" s="35"/>
      <c r="DA1385" s="35"/>
      <c r="DB1385" s="35"/>
      <c r="DC1385" s="35"/>
      <c r="DD1385" s="35"/>
      <c r="DE1385" s="35"/>
      <c r="DF1385" s="35"/>
      <c r="DG1385" s="35"/>
      <c r="DH1385" s="35"/>
      <c r="DI1385" s="35"/>
      <c r="DJ1385" s="35"/>
      <c r="DK1385" s="35"/>
      <c r="DL1385" s="35"/>
      <c r="DM1385" s="35"/>
      <c r="DN1385" s="35"/>
      <c r="DO1385" s="35"/>
      <c r="DP1385" s="35"/>
      <c r="DQ1385" s="35"/>
      <c r="DR1385" s="35"/>
      <c r="DS1385" s="35"/>
      <c r="DT1385" s="35"/>
      <c r="DU1385" s="35"/>
      <c r="DV1385" s="35"/>
      <c r="DW1385" s="35"/>
      <c r="DX1385" s="35"/>
      <c r="DY1385" s="35"/>
      <c r="DZ1385" s="35"/>
      <c r="EA1385" s="35"/>
      <c r="EB1385" s="35"/>
      <c r="EC1385" s="35"/>
      <c r="ED1385" s="35"/>
      <c r="EE1385" s="35"/>
      <c r="EF1385" s="35"/>
      <c r="EG1385" s="35"/>
      <c r="EH1385" s="35"/>
      <c r="EI1385" s="35"/>
      <c r="EJ1385" s="35"/>
      <c r="EK1385" s="35"/>
      <c r="EL1385" s="35"/>
      <c r="ET1385" s="20" t="s">
        <v>196</v>
      </c>
      <c r="EU1385" s="20" t="s">
        <v>1759</v>
      </c>
    </row>
    <row r="1386" spans="1:151" ht="12" hidden="1" customHeight="1">
      <c r="A1386" s="35"/>
      <c r="B1386" s="47"/>
      <c r="C1386" s="35"/>
      <c r="D1386" s="47"/>
      <c r="E1386" s="47"/>
      <c r="F1386" s="47"/>
      <c r="G1386" s="47"/>
      <c r="H1386" s="47"/>
      <c r="I1386" s="47"/>
      <c r="J1386" s="47"/>
      <c r="K1386" s="47"/>
      <c r="L1386" s="47"/>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133"/>
      <c r="BJ1386" s="133"/>
      <c r="BK1386" s="35"/>
      <c r="BL1386" s="266"/>
      <c r="BM1386" s="35"/>
      <c r="BN1386" s="35"/>
      <c r="BO1386" s="35"/>
      <c r="BP1386" s="35"/>
      <c r="BQ1386" s="35"/>
      <c r="BR1386" s="35"/>
      <c r="BS1386" s="35"/>
      <c r="BT1386" s="35"/>
      <c r="BU1386" s="35"/>
      <c r="BV1386" s="35"/>
      <c r="BW1386" s="35"/>
      <c r="BX1386" s="35"/>
      <c r="BY1386" s="35"/>
      <c r="BZ1386" s="287"/>
      <c r="CA1386" s="35"/>
      <c r="CB1386" s="35"/>
      <c r="CC1386" s="35"/>
      <c r="CD1386" s="35"/>
      <c r="CE1386" s="35"/>
      <c r="CF1386" s="35"/>
      <c r="CG1386" s="35"/>
      <c r="CH1386" s="35"/>
      <c r="CI1386" s="35"/>
      <c r="CJ1386" s="35"/>
      <c r="CK1386" s="35"/>
      <c r="CL1386" s="35"/>
      <c r="CM1386" s="35"/>
      <c r="CN1386" s="35"/>
      <c r="CO1386" s="35"/>
      <c r="CP1386" s="35"/>
      <c r="CQ1386" s="35"/>
      <c r="CR1386" s="35"/>
      <c r="CS1386" s="35"/>
      <c r="CT1386" s="35"/>
      <c r="CU1386" s="35"/>
      <c r="CV1386" s="35"/>
      <c r="CW1386" s="35"/>
      <c r="CX1386" s="35"/>
      <c r="CY1386" s="35"/>
      <c r="CZ1386" s="35"/>
      <c r="DA1386" s="35"/>
      <c r="DB1386" s="35"/>
      <c r="DC1386" s="35"/>
      <c r="DD1386" s="35"/>
      <c r="DE1386" s="35"/>
      <c r="DF1386" s="35"/>
      <c r="DG1386" s="35"/>
      <c r="DH1386" s="35"/>
      <c r="DI1386" s="35"/>
      <c r="DJ1386" s="35"/>
      <c r="DK1386" s="35"/>
      <c r="DL1386" s="35"/>
      <c r="DM1386" s="35"/>
      <c r="DN1386" s="35"/>
      <c r="DO1386" s="35"/>
      <c r="DP1386" s="35"/>
      <c r="DQ1386" s="35"/>
      <c r="DR1386" s="35"/>
      <c r="DS1386" s="35"/>
      <c r="DT1386" s="35"/>
      <c r="DU1386" s="35"/>
      <c r="DV1386" s="35"/>
      <c r="DW1386" s="35"/>
      <c r="DX1386" s="35"/>
      <c r="DY1386" s="35"/>
      <c r="DZ1386" s="35"/>
      <c r="EA1386" s="35"/>
      <c r="EB1386" s="35"/>
      <c r="EC1386" s="35"/>
      <c r="ED1386" s="35"/>
      <c r="EE1386" s="35"/>
      <c r="EF1386" s="35"/>
      <c r="EG1386" s="35"/>
      <c r="EH1386" s="35"/>
      <c r="EI1386" s="35"/>
      <c r="EJ1386" s="35"/>
      <c r="EK1386" s="35"/>
      <c r="EL1386" s="35"/>
      <c r="ET1386" s="20" t="s">
        <v>1761</v>
      </c>
      <c r="EU1386" s="20" t="s">
        <v>1760</v>
      </c>
    </row>
    <row r="1387" spans="1:151" ht="12" hidden="1" customHeight="1">
      <c r="A1387" s="35"/>
      <c r="B1387" s="47"/>
      <c r="C1387" s="35"/>
      <c r="D1387" s="47"/>
      <c r="E1387" s="47"/>
      <c r="F1387" s="47"/>
      <c r="G1387" s="47"/>
      <c r="H1387" s="47"/>
      <c r="I1387" s="47"/>
      <c r="J1387" s="47"/>
      <c r="K1387" s="47"/>
      <c r="L1387" s="47"/>
      <c r="M1387" s="35"/>
      <c r="N1387" s="35"/>
      <c r="O1387" s="35"/>
      <c r="P1387" s="35"/>
      <c r="Q1387" s="35"/>
      <c r="R1387" s="35"/>
      <c r="S1387" s="35"/>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c r="BE1387" s="35"/>
      <c r="BF1387" s="35"/>
      <c r="BG1387" s="35"/>
      <c r="BH1387" s="35"/>
      <c r="BI1387" s="133"/>
      <c r="BJ1387" s="133"/>
      <c r="BK1387" s="35"/>
      <c r="BL1387" s="266"/>
      <c r="BM1387" s="35"/>
      <c r="BN1387" s="35"/>
      <c r="BO1387" s="35"/>
      <c r="BP1387" s="35"/>
      <c r="BQ1387" s="35"/>
      <c r="BR1387" s="35"/>
      <c r="BS1387" s="35"/>
      <c r="BT1387" s="35"/>
      <c r="BU1387" s="35"/>
      <c r="BV1387" s="35"/>
      <c r="BW1387" s="35"/>
      <c r="BX1387" s="35"/>
      <c r="BY1387" s="35"/>
      <c r="BZ1387" s="287"/>
      <c r="CA1387" s="35"/>
      <c r="CB1387" s="35"/>
      <c r="CC1387" s="35"/>
      <c r="CD1387" s="35"/>
      <c r="CE1387" s="35"/>
      <c r="CF1387" s="35"/>
      <c r="CG1387" s="35"/>
      <c r="CH1387" s="35"/>
      <c r="CI1387" s="35"/>
      <c r="CJ1387" s="35"/>
      <c r="CK1387" s="35"/>
      <c r="CL1387" s="35"/>
      <c r="CM1387" s="35"/>
      <c r="CN1387" s="35"/>
      <c r="CO1387" s="35"/>
      <c r="CP1387" s="35"/>
      <c r="CQ1387" s="35"/>
      <c r="CR1387" s="35"/>
      <c r="CS1387" s="35"/>
      <c r="CT1387" s="35"/>
      <c r="CU1387" s="35"/>
      <c r="CV1387" s="35"/>
      <c r="CW1387" s="35"/>
      <c r="CX1387" s="35"/>
      <c r="CY1387" s="35"/>
      <c r="CZ1387" s="35"/>
      <c r="DA1387" s="35"/>
      <c r="DB1387" s="35"/>
      <c r="DC1387" s="35"/>
      <c r="DD1387" s="35"/>
      <c r="DE1387" s="35"/>
      <c r="DF1387" s="35"/>
      <c r="DG1387" s="35"/>
      <c r="DH1387" s="35"/>
      <c r="DI1387" s="35"/>
      <c r="DJ1387" s="35"/>
      <c r="DK1387" s="35"/>
      <c r="DL1387" s="35"/>
      <c r="DM1387" s="35"/>
      <c r="DN1387" s="35"/>
      <c r="DO1387" s="35"/>
      <c r="DP1387" s="35"/>
      <c r="DQ1387" s="35"/>
      <c r="DR1387" s="35"/>
      <c r="DS1387" s="35"/>
      <c r="DT1387" s="35"/>
      <c r="DU1387" s="35"/>
      <c r="DV1387" s="35"/>
      <c r="DW1387" s="35"/>
      <c r="DX1387" s="35"/>
      <c r="DY1387" s="35"/>
      <c r="DZ1387" s="35"/>
      <c r="EA1387" s="35"/>
      <c r="EB1387" s="35"/>
      <c r="EC1387" s="35"/>
      <c r="ED1387" s="35"/>
      <c r="EE1387" s="35"/>
      <c r="EF1387" s="35"/>
      <c r="EG1387" s="35"/>
      <c r="EH1387" s="35"/>
      <c r="EI1387" s="35"/>
      <c r="EJ1387" s="35"/>
      <c r="EK1387" s="35"/>
      <c r="EL1387" s="35"/>
      <c r="ET1387" s="20" t="s">
        <v>1762</v>
      </c>
      <c r="EU1387" s="20" t="s">
        <v>196</v>
      </c>
    </row>
    <row r="1388" spans="1:151" ht="12" hidden="1" customHeight="1">
      <c r="A1388" s="35"/>
      <c r="B1388" s="47"/>
      <c r="C1388" s="35"/>
      <c r="D1388" s="47"/>
      <c r="E1388" s="47"/>
      <c r="F1388" s="47"/>
      <c r="G1388" s="47"/>
      <c r="H1388" s="47"/>
      <c r="I1388" s="47"/>
      <c r="J1388" s="47"/>
      <c r="K1388" s="47"/>
      <c r="L1388" s="47"/>
      <c r="M1388" s="35"/>
      <c r="N1388" s="35"/>
      <c r="O1388" s="35"/>
      <c r="P1388" s="35"/>
      <c r="Q1388" s="35"/>
      <c r="R1388" s="35"/>
      <c r="S1388" s="35"/>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c r="BE1388" s="35"/>
      <c r="BF1388" s="35"/>
      <c r="BG1388" s="35"/>
      <c r="BH1388" s="35"/>
      <c r="BI1388" s="133"/>
      <c r="BJ1388" s="133"/>
      <c r="BK1388" s="35"/>
      <c r="BL1388" s="266"/>
      <c r="BM1388" s="35"/>
      <c r="BN1388" s="35"/>
      <c r="BO1388" s="35"/>
      <c r="BP1388" s="35"/>
      <c r="BQ1388" s="35"/>
      <c r="BR1388" s="35"/>
      <c r="BS1388" s="35"/>
      <c r="BT1388" s="35"/>
      <c r="BU1388" s="35"/>
      <c r="BV1388" s="35"/>
      <c r="BW1388" s="35"/>
      <c r="BX1388" s="35"/>
      <c r="BY1388" s="35"/>
      <c r="BZ1388" s="287"/>
      <c r="CA1388" s="35"/>
      <c r="CB1388" s="35"/>
      <c r="CC1388" s="35"/>
      <c r="CD1388" s="35"/>
      <c r="CE1388" s="35"/>
      <c r="CF1388" s="35"/>
      <c r="CG1388" s="35"/>
      <c r="CH1388" s="35"/>
      <c r="CI1388" s="35"/>
      <c r="CJ1388" s="35"/>
      <c r="CK1388" s="35"/>
      <c r="CL1388" s="35"/>
      <c r="CM1388" s="35"/>
      <c r="CN1388" s="35"/>
      <c r="CO1388" s="35"/>
      <c r="CP1388" s="35"/>
      <c r="CQ1388" s="35"/>
      <c r="CR1388" s="35"/>
      <c r="CS1388" s="35"/>
      <c r="CT1388" s="35"/>
      <c r="CU1388" s="35"/>
      <c r="CV1388" s="35"/>
      <c r="CW1388" s="35"/>
      <c r="CX1388" s="35"/>
      <c r="CY1388" s="35"/>
      <c r="CZ1388" s="35"/>
      <c r="DA1388" s="35"/>
      <c r="DB1388" s="35"/>
      <c r="DC1388" s="35"/>
      <c r="DD1388" s="35"/>
      <c r="DE1388" s="35"/>
      <c r="DF1388" s="35"/>
      <c r="DG1388" s="35"/>
      <c r="DH1388" s="35"/>
      <c r="DI1388" s="35"/>
      <c r="DJ1388" s="35"/>
      <c r="DK1388" s="35"/>
      <c r="DL1388" s="35"/>
      <c r="DM1388" s="35"/>
      <c r="DN1388" s="35"/>
      <c r="DO1388" s="35"/>
      <c r="DP1388" s="35"/>
      <c r="DQ1388" s="35"/>
      <c r="DR1388" s="35"/>
      <c r="DS1388" s="35"/>
      <c r="DT1388" s="35"/>
      <c r="DU1388" s="35"/>
      <c r="DV1388" s="35"/>
      <c r="DW1388" s="35"/>
      <c r="DX1388" s="35"/>
      <c r="DY1388" s="35"/>
      <c r="DZ1388" s="35"/>
      <c r="EA1388" s="35"/>
      <c r="EB1388" s="35"/>
      <c r="EC1388" s="35"/>
      <c r="ED1388" s="35"/>
      <c r="EE1388" s="35"/>
      <c r="EF1388" s="35"/>
      <c r="EG1388" s="35"/>
      <c r="EH1388" s="35"/>
      <c r="EI1388" s="35"/>
      <c r="EJ1388" s="35"/>
      <c r="EK1388" s="35"/>
      <c r="EL1388" s="35"/>
      <c r="ET1388" s="20" t="s">
        <v>1763</v>
      </c>
      <c r="EU1388" s="20" t="s">
        <v>1761</v>
      </c>
    </row>
    <row r="1389" spans="1:151" ht="12" hidden="1" customHeight="1">
      <c r="A1389" s="35"/>
      <c r="B1389" s="47"/>
      <c r="C1389" s="35"/>
      <c r="D1389" s="47"/>
      <c r="E1389" s="47"/>
      <c r="F1389" s="47"/>
      <c r="G1389" s="47"/>
      <c r="H1389" s="47"/>
      <c r="I1389" s="47"/>
      <c r="J1389" s="47"/>
      <c r="K1389" s="47"/>
      <c r="L1389" s="47"/>
      <c r="M1389" s="35"/>
      <c r="N1389" s="35"/>
      <c r="O1389" s="35"/>
      <c r="P1389" s="35"/>
      <c r="Q1389" s="35"/>
      <c r="R1389" s="35"/>
      <c r="S1389" s="35"/>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c r="BE1389" s="35"/>
      <c r="BF1389" s="35"/>
      <c r="BG1389" s="35"/>
      <c r="BH1389" s="35"/>
      <c r="BI1389" s="133"/>
      <c r="BJ1389" s="133"/>
      <c r="BK1389" s="35"/>
      <c r="BL1389" s="266"/>
      <c r="BM1389" s="35"/>
      <c r="BN1389" s="35"/>
      <c r="BO1389" s="35"/>
      <c r="BP1389" s="35"/>
      <c r="BQ1389" s="35"/>
      <c r="BR1389" s="35"/>
      <c r="BS1389" s="35"/>
      <c r="BT1389" s="35"/>
      <c r="BU1389" s="35"/>
      <c r="BV1389" s="35"/>
      <c r="BW1389" s="35"/>
      <c r="BX1389" s="35"/>
      <c r="BY1389" s="35"/>
      <c r="BZ1389" s="287"/>
      <c r="CA1389" s="35"/>
      <c r="CB1389" s="35"/>
      <c r="CC1389" s="35"/>
      <c r="CD1389" s="35"/>
      <c r="CE1389" s="35"/>
      <c r="CF1389" s="35"/>
      <c r="CG1389" s="35"/>
      <c r="CH1389" s="35"/>
      <c r="CI1389" s="35"/>
      <c r="CJ1389" s="35"/>
      <c r="CK1389" s="35"/>
      <c r="CL1389" s="35"/>
      <c r="CM1389" s="35"/>
      <c r="CN1389" s="35"/>
      <c r="CO1389" s="35"/>
      <c r="CP1389" s="35"/>
      <c r="CQ1389" s="35"/>
      <c r="CR1389" s="35"/>
      <c r="CS1389" s="35"/>
      <c r="CT1389" s="35"/>
      <c r="CU1389" s="35"/>
      <c r="CV1389" s="35"/>
      <c r="CW1389" s="35"/>
      <c r="CX1389" s="35"/>
      <c r="CY1389" s="35"/>
      <c r="CZ1389" s="35"/>
      <c r="DA1389" s="35"/>
      <c r="DB1389" s="35"/>
      <c r="DC1389" s="35"/>
      <c r="DD1389" s="35"/>
      <c r="DE1389" s="35"/>
      <c r="DF1389" s="35"/>
      <c r="DG1389" s="35"/>
      <c r="DH1389" s="35"/>
      <c r="DI1389" s="35"/>
      <c r="DJ1389" s="35"/>
      <c r="DK1389" s="35"/>
      <c r="DL1389" s="35"/>
      <c r="DM1389" s="35"/>
      <c r="DN1389" s="35"/>
      <c r="DO1389" s="35"/>
      <c r="DP1389" s="35"/>
      <c r="DQ1389" s="35"/>
      <c r="DR1389" s="35"/>
      <c r="DS1389" s="35"/>
      <c r="DT1389" s="35"/>
      <c r="DU1389" s="35"/>
      <c r="DV1389" s="35"/>
      <c r="DW1389" s="35"/>
      <c r="DX1389" s="35"/>
      <c r="DY1389" s="35"/>
      <c r="DZ1389" s="35"/>
      <c r="EA1389" s="35"/>
      <c r="EB1389" s="35"/>
      <c r="EC1389" s="35"/>
      <c r="ED1389" s="35"/>
      <c r="EE1389" s="35"/>
      <c r="EF1389" s="35"/>
      <c r="EG1389" s="35"/>
      <c r="EH1389" s="35"/>
      <c r="EI1389" s="35"/>
      <c r="EJ1389" s="35"/>
      <c r="EK1389" s="35"/>
      <c r="EL1389" s="35"/>
      <c r="ET1389" s="20" t="s">
        <v>1764</v>
      </c>
      <c r="EU1389" s="20" t="s">
        <v>1762</v>
      </c>
    </row>
    <row r="1390" spans="1:151" ht="12" hidden="1" customHeight="1">
      <c r="A1390" s="35"/>
      <c r="B1390" s="47"/>
      <c r="C1390" s="35"/>
      <c r="D1390" s="47"/>
      <c r="E1390" s="47"/>
      <c r="F1390" s="47"/>
      <c r="G1390" s="47"/>
      <c r="H1390" s="47"/>
      <c r="I1390" s="47"/>
      <c r="J1390" s="47"/>
      <c r="K1390" s="47"/>
      <c r="L1390" s="47"/>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133"/>
      <c r="BJ1390" s="133"/>
      <c r="BK1390" s="35"/>
      <c r="BL1390" s="266"/>
      <c r="BM1390" s="35"/>
      <c r="BN1390" s="35"/>
      <c r="BO1390" s="35"/>
      <c r="BP1390" s="35"/>
      <c r="BQ1390" s="35"/>
      <c r="BR1390" s="35"/>
      <c r="BS1390" s="35"/>
      <c r="BT1390" s="35"/>
      <c r="BU1390" s="35"/>
      <c r="BV1390" s="35"/>
      <c r="BW1390" s="35"/>
      <c r="BX1390" s="35"/>
      <c r="BY1390" s="35"/>
      <c r="BZ1390" s="287"/>
      <c r="CA1390" s="35"/>
      <c r="CB1390" s="35"/>
      <c r="CC1390" s="35"/>
      <c r="CD1390" s="35"/>
      <c r="CE1390" s="35"/>
      <c r="CF1390" s="35"/>
      <c r="CG1390" s="35"/>
      <c r="CH1390" s="35"/>
      <c r="CI1390" s="35"/>
      <c r="CJ1390" s="35"/>
      <c r="CK1390" s="35"/>
      <c r="CL1390" s="35"/>
      <c r="CM1390" s="35"/>
      <c r="CN1390" s="35"/>
      <c r="CO1390" s="35"/>
      <c r="CP1390" s="35"/>
      <c r="CQ1390" s="35"/>
      <c r="CR1390" s="35"/>
      <c r="CS1390" s="35"/>
      <c r="CT1390" s="35"/>
      <c r="CU1390" s="35"/>
      <c r="CV1390" s="35"/>
      <c r="CW1390" s="35"/>
      <c r="CX1390" s="35"/>
      <c r="CY1390" s="35"/>
      <c r="CZ1390" s="35"/>
      <c r="DA1390" s="35"/>
      <c r="DB1390" s="35"/>
      <c r="DC1390" s="35"/>
      <c r="DD1390" s="35"/>
      <c r="DE1390" s="35"/>
      <c r="DF1390" s="35"/>
      <c r="DG1390" s="35"/>
      <c r="DH1390" s="35"/>
      <c r="DI1390" s="35"/>
      <c r="DJ1390" s="35"/>
      <c r="DK1390" s="35"/>
      <c r="DL1390" s="35"/>
      <c r="DM1390" s="35"/>
      <c r="DN1390" s="35"/>
      <c r="DO1390" s="35"/>
      <c r="DP1390" s="35"/>
      <c r="DQ1390" s="35"/>
      <c r="DR1390" s="35"/>
      <c r="DS1390" s="35"/>
      <c r="DT1390" s="35"/>
      <c r="DU1390" s="35"/>
      <c r="DV1390" s="35"/>
      <c r="DW1390" s="35"/>
      <c r="DX1390" s="35"/>
      <c r="DY1390" s="35"/>
      <c r="DZ1390" s="35"/>
      <c r="EA1390" s="35"/>
      <c r="EB1390" s="35"/>
      <c r="EC1390" s="35"/>
      <c r="ED1390" s="35"/>
      <c r="EE1390" s="35"/>
      <c r="EF1390" s="35"/>
      <c r="EG1390" s="35"/>
      <c r="EH1390" s="35"/>
      <c r="EI1390" s="35"/>
      <c r="EJ1390" s="35"/>
      <c r="EK1390" s="35"/>
      <c r="EL1390" s="35"/>
      <c r="ET1390" s="20" t="s">
        <v>1765</v>
      </c>
      <c r="EU1390" s="20" t="s">
        <v>1763</v>
      </c>
    </row>
    <row r="1391" spans="1:151" ht="12" hidden="1" customHeight="1">
      <c r="A1391" s="35"/>
      <c r="B1391" s="47"/>
      <c r="C1391" s="35"/>
      <c r="D1391" s="47"/>
      <c r="E1391" s="47"/>
      <c r="F1391" s="47"/>
      <c r="G1391" s="47"/>
      <c r="H1391" s="47"/>
      <c r="I1391" s="47"/>
      <c r="J1391" s="47"/>
      <c r="K1391" s="47"/>
      <c r="L1391" s="47"/>
      <c r="M1391" s="35"/>
      <c r="N1391" s="35"/>
      <c r="O1391" s="35"/>
      <c r="P1391" s="35"/>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c r="BE1391" s="35"/>
      <c r="BF1391" s="35"/>
      <c r="BG1391" s="35"/>
      <c r="BH1391" s="35"/>
      <c r="BI1391" s="133"/>
      <c r="BJ1391" s="133"/>
      <c r="BK1391" s="35"/>
      <c r="BL1391" s="266"/>
      <c r="BM1391" s="35"/>
      <c r="BN1391" s="35"/>
      <c r="BO1391" s="35"/>
      <c r="BP1391" s="35"/>
      <c r="BQ1391" s="35"/>
      <c r="BR1391" s="35"/>
      <c r="BS1391" s="35"/>
      <c r="BT1391" s="35"/>
      <c r="BU1391" s="35"/>
      <c r="BV1391" s="35"/>
      <c r="BW1391" s="35"/>
      <c r="BX1391" s="35"/>
      <c r="BY1391" s="35"/>
      <c r="BZ1391" s="287"/>
      <c r="CA1391" s="35"/>
      <c r="CB1391" s="35"/>
      <c r="CC1391" s="35"/>
      <c r="CD1391" s="35"/>
      <c r="CE1391" s="35"/>
      <c r="CF1391" s="35"/>
      <c r="CG1391" s="35"/>
      <c r="CH1391" s="35"/>
      <c r="CI1391" s="35"/>
      <c r="CJ1391" s="35"/>
      <c r="CK1391" s="35"/>
      <c r="CL1391" s="35"/>
      <c r="CM1391" s="35"/>
      <c r="CN1391" s="35"/>
      <c r="CO1391" s="35"/>
      <c r="CP1391" s="35"/>
      <c r="CQ1391" s="35"/>
      <c r="CR1391" s="35"/>
      <c r="CS1391" s="35"/>
      <c r="CT1391" s="35"/>
      <c r="CU1391" s="35"/>
      <c r="CV1391" s="35"/>
      <c r="CW1391" s="35"/>
      <c r="CX1391" s="35"/>
      <c r="CY1391" s="35"/>
      <c r="CZ1391" s="35"/>
      <c r="DA1391" s="35"/>
      <c r="DB1391" s="35"/>
      <c r="DC1391" s="35"/>
      <c r="DD1391" s="35"/>
      <c r="DE1391" s="35"/>
      <c r="DF1391" s="35"/>
      <c r="DG1391" s="35"/>
      <c r="DH1391" s="35"/>
      <c r="DI1391" s="35"/>
      <c r="DJ1391" s="35"/>
      <c r="DK1391" s="35"/>
      <c r="DL1391" s="35"/>
      <c r="DM1391" s="35"/>
      <c r="DN1391" s="35"/>
      <c r="DO1391" s="35"/>
      <c r="DP1391" s="35"/>
      <c r="DQ1391" s="35"/>
      <c r="DR1391" s="35"/>
      <c r="DS1391" s="35"/>
      <c r="DT1391" s="35"/>
      <c r="DU1391" s="35"/>
      <c r="DV1391" s="35"/>
      <c r="DW1391" s="35"/>
      <c r="DX1391" s="35"/>
      <c r="DY1391" s="35"/>
      <c r="DZ1391" s="35"/>
      <c r="EA1391" s="35"/>
      <c r="EB1391" s="35"/>
      <c r="EC1391" s="35"/>
      <c r="ED1391" s="35"/>
      <c r="EE1391" s="35"/>
      <c r="EF1391" s="35"/>
      <c r="EG1391" s="35"/>
      <c r="EH1391" s="35"/>
      <c r="EI1391" s="35"/>
      <c r="EJ1391" s="35"/>
      <c r="EK1391" s="35"/>
      <c r="EL1391" s="35"/>
      <c r="ET1391" s="20" t="s">
        <v>1766</v>
      </c>
      <c r="EU1391" s="20" t="s">
        <v>1764</v>
      </c>
    </row>
    <row r="1392" spans="1:151" ht="12" hidden="1" customHeight="1">
      <c r="A1392" s="35"/>
      <c r="B1392" s="47"/>
      <c r="C1392" s="35"/>
      <c r="D1392" s="47"/>
      <c r="E1392" s="47"/>
      <c r="F1392" s="47"/>
      <c r="G1392" s="47"/>
      <c r="H1392" s="47"/>
      <c r="I1392" s="47"/>
      <c r="J1392" s="47"/>
      <c r="K1392" s="47"/>
      <c r="L1392" s="47"/>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133"/>
      <c r="BJ1392" s="133"/>
      <c r="BK1392" s="35"/>
      <c r="BL1392" s="266"/>
      <c r="BM1392" s="35"/>
      <c r="BN1392" s="35"/>
      <c r="BO1392" s="35"/>
      <c r="BP1392" s="35"/>
      <c r="BQ1392" s="35"/>
      <c r="BR1392" s="35"/>
      <c r="BS1392" s="35"/>
      <c r="BT1392" s="35"/>
      <c r="BU1392" s="35"/>
      <c r="BV1392" s="35"/>
      <c r="BW1392" s="35"/>
      <c r="BX1392" s="35"/>
      <c r="BY1392" s="35"/>
      <c r="BZ1392" s="287"/>
      <c r="CA1392" s="35"/>
      <c r="CB1392" s="35"/>
      <c r="CC1392" s="35"/>
      <c r="CD1392" s="35"/>
      <c r="CE1392" s="35"/>
      <c r="CF1392" s="35"/>
      <c r="CG1392" s="35"/>
      <c r="CH1392" s="35"/>
      <c r="CI1392" s="35"/>
      <c r="CJ1392" s="35"/>
      <c r="CK1392" s="35"/>
      <c r="CL1392" s="35"/>
      <c r="CM1392" s="35"/>
      <c r="CN1392" s="35"/>
      <c r="CO1392" s="35"/>
      <c r="CP1392" s="35"/>
      <c r="CQ1392" s="35"/>
      <c r="CR1392" s="35"/>
      <c r="CS1392" s="35"/>
      <c r="CT1392" s="35"/>
      <c r="CU1392" s="35"/>
      <c r="CV1392" s="35"/>
      <c r="CW1392" s="35"/>
      <c r="CX1392" s="35"/>
      <c r="CY1392" s="35"/>
      <c r="CZ1392" s="35"/>
      <c r="DA1392" s="35"/>
      <c r="DB1392" s="35"/>
      <c r="DC1392" s="35"/>
      <c r="DD1392" s="35"/>
      <c r="DE1392" s="35"/>
      <c r="DF1392" s="35"/>
      <c r="DG1392" s="35"/>
      <c r="DH1392" s="35"/>
      <c r="DI1392" s="35"/>
      <c r="DJ1392" s="35"/>
      <c r="DK1392" s="35"/>
      <c r="DL1392" s="35"/>
      <c r="DM1392" s="35"/>
      <c r="DN1392" s="35"/>
      <c r="DO1392" s="35"/>
      <c r="DP1392" s="35"/>
      <c r="DQ1392" s="35"/>
      <c r="DR1392" s="35"/>
      <c r="DS1392" s="35"/>
      <c r="DT1392" s="35"/>
      <c r="DU1392" s="35"/>
      <c r="DV1392" s="35"/>
      <c r="DW1392" s="35"/>
      <c r="DX1392" s="35"/>
      <c r="DY1392" s="35"/>
      <c r="DZ1392" s="35"/>
      <c r="EA1392" s="35"/>
      <c r="EB1392" s="35"/>
      <c r="EC1392" s="35"/>
      <c r="ED1392" s="35"/>
      <c r="EE1392" s="35"/>
      <c r="EF1392" s="35"/>
      <c r="EG1392" s="35"/>
      <c r="EH1392" s="35"/>
      <c r="EI1392" s="35"/>
      <c r="EJ1392" s="35"/>
      <c r="EK1392" s="35"/>
      <c r="EL1392" s="35"/>
      <c r="ET1392" s="20" t="s">
        <v>1767</v>
      </c>
      <c r="EU1392" s="20" t="s">
        <v>1765</v>
      </c>
    </row>
    <row r="1393" spans="1:151" ht="12" hidden="1" customHeight="1">
      <c r="A1393" s="35"/>
      <c r="B1393" s="47"/>
      <c r="C1393" s="35"/>
      <c r="D1393" s="47"/>
      <c r="E1393" s="47"/>
      <c r="F1393" s="47"/>
      <c r="G1393" s="47"/>
      <c r="H1393" s="47"/>
      <c r="I1393" s="47"/>
      <c r="J1393" s="47"/>
      <c r="K1393" s="47"/>
      <c r="L1393" s="47"/>
      <c r="M1393" s="35"/>
      <c r="N1393" s="35"/>
      <c r="O1393" s="35"/>
      <c r="P1393" s="35"/>
      <c r="Q1393" s="35"/>
      <c r="R1393" s="35"/>
      <c r="S1393" s="35"/>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c r="BE1393" s="35"/>
      <c r="BF1393" s="35"/>
      <c r="BG1393" s="35"/>
      <c r="BH1393" s="35"/>
      <c r="BI1393" s="133"/>
      <c r="BJ1393" s="133"/>
      <c r="BK1393" s="35"/>
      <c r="BL1393" s="266"/>
      <c r="BM1393" s="35"/>
      <c r="BN1393" s="35"/>
      <c r="BO1393" s="35"/>
      <c r="BP1393" s="35"/>
      <c r="BQ1393" s="35"/>
      <c r="BR1393" s="35"/>
      <c r="BS1393" s="35"/>
      <c r="BT1393" s="35"/>
      <c r="BU1393" s="35"/>
      <c r="BV1393" s="35"/>
      <c r="BW1393" s="35"/>
      <c r="BX1393" s="35"/>
      <c r="BY1393" s="35"/>
      <c r="BZ1393" s="287"/>
      <c r="CA1393" s="35"/>
      <c r="CB1393" s="35"/>
      <c r="CC1393" s="35"/>
      <c r="CD1393" s="35"/>
      <c r="CE1393" s="35"/>
      <c r="CF1393" s="35"/>
      <c r="CG1393" s="35"/>
      <c r="CH1393" s="35"/>
      <c r="CI1393" s="35"/>
      <c r="CJ1393" s="35"/>
      <c r="CK1393" s="35"/>
      <c r="CL1393" s="35"/>
      <c r="CM1393" s="35"/>
      <c r="CN1393" s="35"/>
      <c r="CO1393" s="35"/>
      <c r="CP1393" s="35"/>
      <c r="CQ1393" s="35"/>
      <c r="CR1393" s="35"/>
      <c r="CS1393" s="35"/>
      <c r="CT1393" s="35"/>
      <c r="CU1393" s="35"/>
      <c r="CV1393" s="35"/>
      <c r="CW1393" s="35"/>
      <c r="CX1393" s="35"/>
      <c r="CY1393" s="35"/>
      <c r="CZ1393" s="35"/>
      <c r="DA1393" s="35"/>
      <c r="DB1393" s="35"/>
      <c r="DC1393" s="35"/>
      <c r="DD1393" s="35"/>
      <c r="DE1393" s="35"/>
      <c r="DF1393" s="35"/>
      <c r="DG1393" s="35"/>
      <c r="DH1393" s="35"/>
      <c r="DI1393" s="35"/>
      <c r="DJ1393" s="35"/>
      <c r="DK1393" s="35"/>
      <c r="DL1393" s="35"/>
      <c r="DM1393" s="35"/>
      <c r="DN1393" s="35"/>
      <c r="DO1393" s="35"/>
      <c r="DP1393" s="35"/>
      <c r="DQ1393" s="35"/>
      <c r="DR1393" s="35"/>
      <c r="DS1393" s="35"/>
      <c r="DT1393" s="35"/>
      <c r="DU1393" s="35"/>
      <c r="DV1393" s="35"/>
      <c r="DW1393" s="35"/>
      <c r="DX1393" s="35"/>
      <c r="DY1393" s="35"/>
      <c r="DZ1393" s="35"/>
      <c r="EA1393" s="35"/>
      <c r="EB1393" s="35"/>
      <c r="EC1393" s="35"/>
      <c r="ED1393" s="35"/>
      <c r="EE1393" s="35"/>
      <c r="EF1393" s="35"/>
      <c r="EG1393" s="35"/>
      <c r="EH1393" s="35"/>
      <c r="EI1393" s="35"/>
      <c r="EJ1393" s="35"/>
      <c r="EK1393" s="35"/>
      <c r="EL1393" s="35"/>
      <c r="ET1393" s="20" t="s">
        <v>1768</v>
      </c>
      <c r="EU1393" s="20" t="s">
        <v>1766</v>
      </c>
    </row>
    <row r="1394" spans="1:151" ht="12" hidden="1" customHeight="1">
      <c r="A1394" s="35"/>
      <c r="B1394" s="47"/>
      <c r="C1394" s="35"/>
      <c r="D1394" s="47"/>
      <c r="E1394" s="47"/>
      <c r="F1394" s="47"/>
      <c r="G1394" s="47"/>
      <c r="H1394" s="47"/>
      <c r="I1394" s="47"/>
      <c r="J1394" s="47"/>
      <c r="K1394" s="47"/>
      <c r="L1394" s="47"/>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133"/>
      <c r="BJ1394" s="133"/>
      <c r="BK1394" s="35"/>
      <c r="BL1394" s="266"/>
      <c r="BM1394" s="35"/>
      <c r="BN1394" s="35"/>
      <c r="BO1394" s="35"/>
      <c r="BP1394" s="35"/>
      <c r="BQ1394" s="35"/>
      <c r="BR1394" s="35"/>
      <c r="BS1394" s="35"/>
      <c r="BT1394" s="35"/>
      <c r="BU1394" s="35"/>
      <c r="BV1394" s="35"/>
      <c r="BW1394" s="35"/>
      <c r="BX1394" s="35"/>
      <c r="BY1394" s="35"/>
      <c r="BZ1394" s="287"/>
      <c r="CA1394" s="35"/>
      <c r="CB1394" s="35"/>
      <c r="CC1394" s="35"/>
      <c r="CD1394" s="35"/>
      <c r="CE1394" s="35"/>
      <c r="CF1394" s="35"/>
      <c r="CG1394" s="35"/>
      <c r="CH1394" s="35"/>
      <c r="CI1394" s="35"/>
      <c r="CJ1394" s="35"/>
      <c r="CK1394" s="35"/>
      <c r="CL1394" s="35"/>
      <c r="CM1394" s="35"/>
      <c r="CN1394" s="35"/>
      <c r="CO1394" s="35"/>
      <c r="CP1394" s="35"/>
      <c r="CQ1394" s="35"/>
      <c r="CR1394" s="35"/>
      <c r="CS1394" s="35"/>
      <c r="CT1394" s="35"/>
      <c r="CU1394" s="35"/>
      <c r="CV1394" s="35"/>
      <c r="CW1394" s="35"/>
      <c r="CX1394" s="35"/>
      <c r="CY1394" s="35"/>
      <c r="CZ1394" s="35"/>
      <c r="DA1394" s="35"/>
      <c r="DB1394" s="35"/>
      <c r="DC1394" s="35"/>
      <c r="DD1394" s="35"/>
      <c r="DE1394" s="35"/>
      <c r="DF1394" s="35"/>
      <c r="DG1394" s="35"/>
      <c r="DH1394" s="35"/>
      <c r="DI1394" s="35"/>
      <c r="DJ1394" s="35"/>
      <c r="DK1394" s="35"/>
      <c r="DL1394" s="35"/>
      <c r="DM1394" s="35"/>
      <c r="DN1394" s="35"/>
      <c r="DO1394" s="35"/>
      <c r="DP1394" s="35"/>
      <c r="DQ1394" s="35"/>
      <c r="DR1394" s="35"/>
      <c r="DS1394" s="35"/>
      <c r="DT1394" s="35"/>
      <c r="DU1394" s="35"/>
      <c r="DV1394" s="35"/>
      <c r="DW1394" s="35"/>
      <c r="DX1394" s="35"/>
      <c r="DY1394" s="35"/>
      <c r="DZ1394" s="35"/>
      <c r="EA1394" s="35"/>
      <c r="EB1394" s="35"/>
      <c r="EC1394" s="35"/>
      <c r="ED1394" s="35"/>
      <c r="EE1394" s="35"/>
      <c r="EF1394" s="35"/>
      <c r="EG1394" s="35"/>
      <c r="EH1394" s="35"/>
      <c r="EI1394" s="35"/>
      <c r="EJ1394" s="35"/>
      <c r="EK1394" s="35"/>
      <c r="EL1394" s="35"/>
      <c r="ET1394" s="20" t="s">
        <v>1769</v>
      </c>
      <c r="EU1394" s="20" t="s">
        <v>1767</v>
      </c>
    </row>
    <row r="1395" spans="1:151" ht="12" hidden="1" customHeight="1">
      <c r="A1395" s="35"/>
      <c r="B1395" s="47"/>
      <c r="C1395" s="35"/>
      <c r="D1395" s="47"/>
      <c r="E1395" s="47"/>
      <c r="F1395" s="47"/>
      <c r="G1395" s="47"/>
      <c r="H1395" s="47"/>
      <c r="I1395" s="47"/>
      <c r="J1395" s="47"/>
      <c r="K1395" s="47"/>
      <c r="L1395" s="47"/>
      <c r="M1395" s="35"/>
      <c r="N1395" s="35"/>
      <c r="O1395" s="35"/>
      <c r="P1395" s="35"/>
      <c r="Q1395" s="35"/>
      <c r="R1395" s="35"/>
      <c r="S1395" s="35"/>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c r="BE1395" s="35"/>
      <c r="BF1395" s="35"/>
      <c r="BG1395" s="35"/>
      <c r="BH1395" s="35"/>
      <c r="BI1395" s="133"/>
      <c r="BJ1395" s="133"/>
      <c r="BK1395" s="35"/>
      <c r="BL1395" s="266"/>
      <c r="BM1395" s="35"/>
      <c r="BN1395" s="35"/>
      <c r="BO1395" s="35"/>
      <c r="BP1395" s="35"/>
      <c r="BQ1395" s="35"/>
      <c r="BR1395" s="35"/>
      <c r="BS1395" s="35"/>
      <c r="BT1395" s="35"/>
      <c r="BU1395" s="35"/>
      <c r="BV1395" s="35"/>
      <c r="BW1395" s="35"/>
      <c r="BX1395" s="35"/>
      <c r="BY1395" s="35"/>
      <c r="BZ1395" s="287"/>
      <c r="CA1395" s="35"/>
      <c r="CB1395" s="35"/>
      <c r="CC1395" s="35"/>
      <c r="CD1395" s="35"/>
      <c r="CE1395" s="35"/>
      <c r="CF1395" s="35"/>
      <c r="CG1395" s="35"/>
      <c r="CH1395" s="35"/>
      <c r="CI1395" s="35"/>
      <c r="CJ1395" s="35"/>
      <c r="CK1395" s="35"/>
      <c r="CL1395" s="35"/>
      <c r="CM1395" s="35"/>
      <c r="CN1395" s="35"/>
      <c r="CO1395" s="35"/>
      <c r="CP1395" s="35"/>
      <c r="CQ1395" s="35"/>
      <c r="CR1395" s="35"/>
      <c r="CS1395" s="35"/>
      <c r="CT1395" s="35"/>
      <c r="CU1395" s="35"/>
      <c r="CV1395" s="35"/>
      <c r="CW1395" s="35"/>
      <c r="CX1395" s="35"/>
      <c r="CY1395" s="35"/>
      <c r="CZ1395" s="35"/>
      <c r="DA1395" s="35"/>
      <c r="DB1395" s="35"/>
      <c r="DC1395" s="35"/>
      <c r="DD1395" s="35"/>
      <c r="DE1395" s="35"/>
      <c r="DF1395" s="35"/>
      <c r="DG1395" s="35"/>
      <c r="DH1395" s="35"/>
      <c r="DI1395" s="35"/>
      <c r="DJ1395" s="35"/>
      <c r="DK1395" s="35"/>
      <c r="DL1395" s="35"/>
      <c r="DM1395" s="35"/>
      <c r="DN1395" s="35"/>
      <c r="DO1395" s="35"/>
      <c r="DP1395" s="35"/>
      <c r="DQ1395" s="35"/>
      <c r="DR1395" s="35"/>
      <c r="DS1395" s="35"/>
      <c r="DT1395" s="35"/>
      <c r="DU1395" s="35"/>
      <c r="DV1395" s="35"/>
      <c r="DW1395" s="35"/>
      <c r="DX1395" s="35"/>
      <c r="DY1395" s="35"/>
      <c r="DZ1395" s="35"/>
      <c r="EA1395" s="35"/>
      <c r="EB1395" s="35"/>
      <c r="EC1395" s="35"/>
      <c r="ED1395" s="35"/>
      <c r="EE1395" s="35"/>
      <c r="EF1395" s="35"/>
      <c r="EG1395" s="35"/>
      <c r="EH1395" s="35"/>
      <c r="EI1395" s="35"/>
      <c r="EJ1395" s="35"/>
      <c r="EK1395" s="35"/>
      <c r="EL1395" s="35"/>
      <c r="ET1395" s="20" t="s">
        <v>1770</v>
      </c>
      <c r="EU1395" s="20" t="s">
        <v>1768</v>
      </c>
    </row>
    <row r="1396" spans="1:151" ht="12" hidden="1" customHeight="1">
      <c r="A1396" s="35"/>
      <c r="B1396" s="47"/>
      <c r="C1396" s="35"/>
      <c r="D1396" s="47"/>
      <c r="E1396" s="47"/>
      <c r="F1396" s="47"/>
      <c r="G1396" s="47"/>
      <c r="H1396" s="47"/>
      <c r="I1396" s="47"/>
      <c r="J1396" s="47"/>
      <c r="K1396" s="47"/>
      <c r="L1396" s="47"/>
      <c r="M1396" s="35"/>
      <c r="N1396" s="35"/>
      <c r="O1396" s="35"/>
      <c r="P1396" s="35"/>
      <c r="Q1396" s="35"/>
      <c r="R1396" s="35"/>
      <c r="S1396" s="35"/>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c r="BE1396" s="35"/>
      <c r="BF1396" s="35"/>
      <c r="BG1396" s="35"/>
      <c r="BH1396" s="35"/>
      <c r="BI1396" s="133"/>
      <c r="BJ1396" s="133"/>
      <c r="BK1396" s="35"/>
      <c r="BL1396" s="266"/>
      <c r="BM1396" s="35"/>
      <c r="BN1396" s="35"/>
      <c r="BO1396" s="35"/>
      <c r="BP1396" s="35"/>
      <c r="BQ1396" s="35"/>
      <c r="BR1396" s="35"/>
      <c r="BS1396" s="35"/>
      <c r="BT1396" s="35"/>
      <c r="BU1396" s="35"/>
      <c r="BV1396" s="35"/>
      <c r="BW1396" s="35"/>
      <c r="BX1396" s="35"/>
      <c r="BY1396" s="35"/>
      <c r="BZ1396" s="287"/>
      <c r="CA1396" s="35"/>
      <c r="CB1396" s="35"/>
      <c r="CC1396" s="35"/>
      <c r="CD1396" s="35"/>
      <c r="CE1396" s="35"/>
      <c r="CF1396" s="35"/>
      <c r="CG1396" s="35"/>
      <c r="CH1396" s="35"/>
      <c r="CI1396" s="35"/>
      <c r="CJ1396" s="35"/>
      <c r="CK1396" s="35"/>
      <c r="CL1396" s="35"/>
      <c r="CM1396" s="35"/>
      <c r="CN1396" s="35"/>
      <c r="CO1396" s="35"/>
      <c r="CP1396" s="35"/>
      <c r="CQ1396" s="35"/>
      <c r="CR1396" s="35"/>
      <c r="CS1396" s="35"/>
      <c r="CT1396" s="35"/>
      <c r="CU1396" s="35"/>
      <c r="CV1396" s="35"/>
      <c r="CW1396" s="35"/>
      <c r="CX1396" s="35"/>
      <c r="CY1396" s="35"/>
      <c r="CZ1396" s="35"/>
      <c r="DA1396" s="35"/>
      <c r="DB1396" s="35"/>
      <c r="DC1396" s="35"/>
      <c r="DD1396" s="35"/>
      <c r="DE1396" s="35"/>
      <c r="DF1396" s="35"/>
      <c r="DG1396" s="35"/>
      <c r="DH1396" s="35"/>
      <c r="DI1396" s="35"/>
      <c r="DJ1396" s="35"/>
      <c r="DK1396" s="35"/>
      <c r="DL1396" s="35"/>
      <c r="DM1396" s="35"/>
      <c r="DN1396" s="35"/>
      <c r="DO1396" s="35"/>
      <c r="DP1396" s="35"/>
      <c r="DQ1396" s="35"/>
      <c r="DR1396" s="35"/>
      <c r="DS1396" s="35"/>
      <c r="DT1396" s="35"/>
      <c r="DU1396" s="35"/>
      <c r="DV1396" s="35"/>
      <c r="DW1396" s="35"/>
      <c r="DX1396" s="35"/>
      <c r="DY1396" s="35"/>
      <c r="DZ1396" s="35"/>
      <c r="EA1396" s="35"/>
      <c r="EB1396" s="35"/>
      <c r="EC1396" s="35"/>
      <c r="ED1396" s="35"/>
      <c r="EE1396" s="35"/>
      <c r="EF1396" s="35"/>
      <c r="EG1396" s="35"/>
      <c r="EH1396" s="35"/>
      <c r="EI1396" s="35"/>
      <c r="EJ1396" s="35"/>
      <c r="EK1396" s="35"/>
      <c r="EL1396" s="35"/>
      <c r="ET1396" s="20" t="s">
        <v>1771</v>
      </c>
      <c r="EU1396" s="20" t="s">
        <v>1769</v>
      </c>
    </row>
    <row r="1397" spans="1:151" ht="12" hidden="1" customHeight="1">
      <c r="A1397" s="35"/>
      <c r="B1397" s="47"/>
      <c r="C1397" s="35"/>
      <c r="D1397" s="47"/>
      <c r="E1397" s="47"/>
      <c r="F1397" s="47"/>
      <c r="G1397" s="47"/>
      <c r="H1397" s="47"/>
      <c r="I1397" s="47"/>
      <c r="J1397" s="47"/>
      <c r="K1397" s="47"/>
      <c r="L1397" s="47"/>
      <c r="M1397" s="35"/>
      <c r="N1397" s="35"/>
      <c r="O1397" s="35"/>
      <c r="P1397" s="35"/>
      <c r="Q1397" s="35"/>
      <c r="R1397" s="35"/>
      <c r="S1397" s="35"/>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c r="BE1397" s="35"/>
      <c r="BF1397" s="35"/>
      <c r="BG1397" s="35"/>
      <c r="BH1397" s="35"/>
      <c r="BI1397" s="133"/>
      <c r="BJ1397" s="133"/>
      <c r="BK1397" s="35"/>
      <c r="BL1397" s="266"/>
      <c r="BM1397" s="35"/>
      <c r="BN1397" s="35"/>
      <c r="BO1397" s="35"/>
      <c r="BP1397" s="35"/>
      <c r="BQ1397" s="35"/>
      <c r="BR1397" s="35"/>
      <c r="BS1397" s="35"/>
      <c r="BT1397" s="35"/>
      <c r="BU1397" s="35"/>
      <c r="BV1397" s="35"/>
      <c r="BW1397" s="35"/>
      <c r="BX1397" s="35"/>
      <c r="BY1397" s="35"/>
      <c r="BZ1397" s="287"/>
      <c r="CA1397" s="35"/>
      <c r="CB1397" s="35"/>
      <c r="CC1397" s="35"/>
      <c r="CD1397" s="35"/>
      <c r="CE1397" s="35"/>
      <c r="CF1397" s="35"/>
      <c r="CG1397" s="35"/>
      <c r="CH1397" s="35"/>
      <c r="CI1397" s="35"/>
      <c r="CJ1397" s="35"/>
      <c r="CK1397" s="35"/>
      <c r="CL1397" s="35"/>
      <c r="CM1397" s="35"/>
      <c r="CN1397" s="35"/>
      <c r="CO1397" s="35"/>
      <c r="CP1397" s="35"/>
      <c r="CQ1397" s="35"/>
      <c r="CR1397" s="35"/>
      <c r="CS1397" s="35"/>
      <c r="CT1397" s="35"/>
      <c r="CU1397" s="35"/>
      <c r="CV1397" s="35"/>
      <c r="CW1397" s="35"/>
      <c r="CX1397" s="35"/>
      <c r="CY1397" s="35"/>
      <c r="CZ1397" s="35"/>
      <c r="DA1397" s="35"/>
      <c r="DB1397" s="35"/>
      <c r="DC1397" s="35"/>
      <c r="DD1397" s="35"/>
      <c r="DE1397" s="35"/>
      <c r="DF1397" s="35"/>
      <c r="DG1397" s="35"/>
      <c r="DH1397" s="35"/>
      <c r="DI1397" s="35"/>
      <c r="DJ1397" s="35"/>
      <c r="DK1397" s="35"/>
      <c r="DL1397" s="35"/>
      <c r="DM1397" s="35"/>
      <c r="DN1397" s="35"/>
      <c r="DO1397" s="35"/>
      <c r="DP1397" s="35"/>
      <c r="DQ1397" s="35"/>
      <c r="DR1397" s="35"/>
      <c r="DS1397" s="35"/>
      <c r="DT1397" s="35"/>
      <c r="DU1397" s="35"/>
      <c r="DV1397" s="35"/>
      <c r="DW1397" s="35"/>
      <c r="DX1397" s="35"/>
      <c r="DY1397" s="35"/>
      <c r="DZ1397" s="35"/>
      <c r="EA1397" s="35"/>
      <c r="EB1397" s="35"/>
      <c r="EC1397" s="35"/>
      <c r="ED1397" s="35"/>
      <c r="EE1397" s="35"/>
      <c r="EF1397" s="35"/>
      <c r="EG1397" s="35"/>
      <c r="EH1397" s="35"/>
      <c r="EI1397" s="35"/>
      <c r="EJ1397" s="35"/>
      <c r="EK1397" s="35"/>
      <c r="EL1397" s="35"/>
      <c r="ET1397" s="20" t="s">
        <v>1772</v>
      </c>
      <c r="EU1397" s="20" t="s">
        <v>1770</v>
      </c>
    </row>
    <row r="1398" spans="1:151" ht="12" hidden="1" customHeight="1">
      <c r="A1398" s="35"/>
      <c r="B1398" s="47"/>
      <c r="C1398" s="35"/>
      <c r="D1398" s="47"/>
      <c r="E1398" s="47"/>
      <c r="F1398" s="47"/>
      <c r="G1398" s="47"/>
      <c r="H1398" s="47"/>
      <c r="I1398" s="47"/>
      <c r="J1398" s="47"/>
      <c r="K1398" s="47"/>
      <c r="L1398" s="47"/>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c r="BE1398" s="35"/>
      <c r="BF1398" s="35"/>
      <c r="BG1398" s="35"/>
      <c r="BH1398" s="35"/>
      <c r="BI1398" s="133"/>
      <c r="BJ1398" s="133"/>
      <c r="BK1398" s="35"/>
      <c r="BL1398" s="266"/>
      <c r="BM1398" s="35"/>
      <c r="BN1398" s="35"/>
      <c r="BO1398" s="35"/>
      <c r="BP1398" s="35"/>
      <c r="BQ1398" s="35"/>
      <c r="BR1398" s="35"/>
      <c r="BS1398" s="35"/>
      <c r="BT1398" s="35"/>
      <c r="BU1398" s="35"/>
      <c r="BV1398" s="35"/>
      <c r="BW1398" s="35"/>
      <c r="BX1398" s="35"/>
      <c r="BY1398" s="35"/>
      <c r="BZ1398" s="287"/>
      <c r="CA1398" s="35"/>
      <c r="CB1398" s="35"/>
      <c r="CC1398" s="35"/>
      <c r="CD1398" s="35"/>
      <c r="CE1398" s="35"/>
      <c r="CF1398" s="35"/>
      <c r="CG1398" s="35"/>
      <c r="CH1398" s="35"/>
      <c r="CI1398" s="35"/>
      <c r="CJ1398" s="35"/>
      <c r="CK1398" s="35"/>
      <c r="CL1398" s="35"/>
      <c r="CM1398" s="35"/>
      <c r="CN1398" s="35"/>
      <c r="CO1398" s="35"/>
      <c r="CP1398" s="35"/>
      <c r="CQ1398" s="35"/>
      <c r="CR1398" s="35"/>
      <c r="CS1398" s="35"/>
      <c r="CT1398" s="35"/>
      <c r="CU1398" s="35"/>
      <c r="CV1398" s="35"/>
      <c r="CW1398" s="35"/>
      <c r="CX1398" s="35"/>
      <c r="CY1398" s="35"/>
      <c r="CZ1398" s="35"/>
      <c r="DA1398" s="35"/>
      <c r="DB1398" s="35"/>
      <c r="DC1398" s="35"/>
      <c r="DD1398" s="35"/>
      <c r="DE1398" s="35"/>
      <c r="DF1398" s="35"/>
      <c r="DG1398" s="35"/>
      <c r="DH1398" s="35"/>
      <c r="DI1398" s="35"/>
      <c r="DJ1398" s="35"/>
      <c r="DK1398" s="35"/>
      <c r="DL1398" s="35"/>
      <c r="DM1398" s="35"/>
      <c r="DN1398" s="35"/>
      <c r="DO1398" s="35"/>
      <c r="DP1398" s="35"/>
      <c r="DQ1398" s="35"/>
      <c r="DR1398" s="35"/>
      <c r="DS1398" s="35"/>
      <c r="DT1398" s="35"/>
      <c r="DU1398" s="35"/>
      <c r="DV1398" s="35"/>
      <c r="DW1398" s="35"/>
      <c r="DX1398" s="35"/>
      <c r="DY1398" s="35"/>
      <c r="DZ1398" s="35"/>
      <c r="EA1398" s="35"/>
      <c r="EB1398" s="35"/>
      <c r="EC1398" s="35"/>
      <c r="ED1398" s="35"/>
      <c r="EE1398" s="35"/>
      <c r="EF1398" s="35"/>
      <c r="EG1398" s="35"/>
      <c r="EH1398" s="35"/>
      <c r="EI1398" s="35"/>
      <c r="EJ1398" s="35"/>
      <c r="EK1398" s="35"/>
      <c r="EL1398" s="35"/>
      <c r="ET1398" s="20" t="s">
        <v>1773</v>
      </c>
      <c r="EU1398" s="20" t="s">
        <v>1771</v>
      </c>
    </row>
    <row r="1399" spans="1:151" ht="12" hidden="1" customHeight="1">
      <c r="A1399" s="35"/>
      <c r="B1399" s="47"/>
      <c r="C1399" s="35"/>
      <c r="D1399" s="47"/>
      <c r="E1399" s="47"/>
      <c r="F1399" s="47"/>
      <c r="G1399" s="47"/>
      <c r="H1399" s="47"/>
      <c r="I1399" s="47"/>
      <c r="J1399" s="47"/>
      <c r="K1399" s="47"/>
      <c r="L1399" s="47"/>
      <c r="M1399" s="35"/>
      <c r="N1399" s="35"/>
      <c r="O1399" s="35"/>
      <c r="P1399" s="35"/>
      <c r="Q1399" s="35"/>
      <c r="R1399" s="35"/>
      <c r="S1399" s="35"/>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c r="BE1399" s="35"/>
      <c r="BF1399" s="35"/>
      <c r="BG1399" s="35"/>
      <c r="BH1399" s="35"/>
      <c r="BI1399" s="133"/>
      <c r="BJ1399" s="133"/>
      <c r="BK1399" s="35"/>
      <c r="BL1399" s="266"/>
      <c r="BM1399" s="35"/>
      <c r="BN1399" s="35"/>
      <c r="BO1399" s="35"/>
      <c r="BP1399" s="35"/>
      <c r="BQ1399" s="35"/>
      <c r="BR1399" s="35"/>
      <c r="BS1399" s="35"/>
      <c r="BT1399" s="35"/>
      <c r="BU1399" s="35"/>
      <c r="BV1399" s="35"/>
      <c r="BW1399" s="35"/>
      <c r="BX1399" s="35"/>
      <c r="BY1399" s="35"/>
      <c r="BZ1399" s="287"/>
      <c r="CA1399" s="35"/>
      <c r="CB1399" s="35"/>
      <c r="CC1399" s="35"/>
      <c r="CD1399" s="35"/>
      <c r="CE1399" s="35"/>
      <c r="CF1399" s="35"/>
      <c r="CG1399" s="35"/>
      <c r="CH1399" s="35"/>
      <c r="CI1399" s="35"/>
      <c r="CJ1399" s="35"/>
      <c r="CK1399" s="35"/>
      <c r="CL1399" s="35"/>
      <c r="CM1399" s="35"/>
      <c r="CN1399" s="35"/>
      <c r="CO1399" s="35"/>
      <c r="CP1399" s="35"/>
      <c r="CQ1399" s="35"/>
      <c r="CR1399" s="35"/>
      <c r="CS1399" s="35"/>
      <c r="CT1399" s="35"/>
      <c r="CU1399" s="35"/>
      <c r="CV1399" s="35"/>
      <c r="CW1399" s="35"/>
      <c r="CX1399" s="35"/>
      <c r="CY1399" s="35"/>
      <c r="CZ1399" s="35"/>
      <c r="DA1399" s="35"/>
      <c r="DB1399" s="35"/>
      <c r="DC1399" s="35"/>
      <c r="DD1399" s="35"/>
      <c r="DE1399" s="35"/>
      <c r="DF1399" s="35"/>
      <c r="DG1399" s="35"/>
      <c r="DH1399" s="35"/>
      <c r="DI1399" s="35"/>
      <c r="DJ1399" s="35"/>
      <c r="DK1399" s="35"/>
      <c r="DL1399" s="35"/>
      <c r="DM1399" s="35"/>
      <c r="DN1399" s="35"/>
      <c r="DO1399" s="35"/>
      <c r="DP1399" s="35"/>
      <c r="DQ1399" s="35"/>
      <c r="DR1399" s="35"/>
      <c r="DS1399" s="35"/>
      <c r="DT1399" s="35"/>
      <c r="DU1399" s="35"/>
      <c r="DV1399" s="35"/>
      <c r="DW1399" s="35"/>
      <c r="DX1399" s="35"/>
      <c r="DY1399" s="35"/>
      <c r="DZ1399" s="35"/>
      <c r="EA1399" s="35"/>
      <c r="EB1399" s="35"/>
      <c r="EC1399" s="35"/>
      <c r="ED1399" s="35"/>
      <c r="EE1399" s="35"/>
      <c r="EF1399" s="35"/>
      <c r="EG1399" s="35"/>
      <c r="EH1399" s="35"/>
      <c r="EI1399" s="35"/>
      <c r="EJ1399" s="35"/>
      <c r="EK1399" s="35"/>
      <c r="EL1399" s="35"/>
      <c r="ET1399" s="20" t="s">
        <v>1774</v>
      </c>
      <c r="EU1399" s="20" t="s">
        <v>1772</v>
      </c>
    </row>
    <row r="1400" spans="1:151" ht="12" hidden="1" customHeight="1">
      <c r="A1400" s="35"/>
      <c r="B1400" s="47"/>
      <c r="C1400" s="35"/>
      <c r="D1400" s="47"/>
      <c r="E1400" s="47"/>
      <c r="F1400" s="47"/>
      <c r="G1400" s="47"/>
      <c r="H1400" s="47"/>
      <c r="I1400" s="47"/>
      <c r="J1400" s="47"/>
      <c r="K1400" s="47"/>
      <c r="L1400" s="47"/>
      <c r="M1400" s="35"/>
      <c r="N1400" s="35"/>
      <c r="O1400" s="35"/>
      <c r="P1400" s="35"/>
      <c r="Q1400" s="35"/>
      <c r="R1400" s="35"/>
      <c r="S1400" s="35"/>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c r="BE1400" s="35"/>
      <c r="BF1400" s="35"/>
      <c r="BG1400" s="35"/>
      <c r="BH1400" s="35"/>
      <c r="BI1400" s="133"/>
      <c r="BJ1400" s="133"/>
      <c r="BK1400" s="35"/>
      <c r="BL1400" s="266"/>
      <c r="BM1400" s="35"/>
      <c r="BN1400" s="35"/>
      <c r="BO1400" s="35"/>
      <c r="BP1400" s="35"/>
      <c r="BQ1400" s="35"/>
      <c r="BR1400" s="35"/>
      <c r="BS1400" s="35"/>
      <c r="BT1400" s="35"/>
      <c r="BU1400" s="35"/>
      <c r="BV1400" s="35"/>
      <c r="BW1400" s="35"/>
      <c r="BX1400" s="35"/>
      <c r="BY1400" s="35"/>
      <c r="BZ1400" s="287"/>
      <c r="CA1400" s="35"/>
      <c r="CB1400" s="35"/>
      <c r="CC1400" s="35"/>
      <c r="CD1400" s="35"/>
      <c r="CE1400" s="35"/>
      <c r="CF1400" s="35"/>
      <c r="CG1400" s="35"/>
      <c r="CH1400" s="35"/>
      <c r="CI1400" s="35"/>
      <c r="CJ1400" s="35"/>
      <c r="CK1400" s="35"/>
      <c r="CL1400" s="35"/>
      <c r="CM1400" s="35"/>
      <c r="CN1400" s="35"/>
      <c r="CO1400" s="35"/>
      <c r="CP1400" s="35"/>
      <c r="CQ1400" s="35"/>
      <c r="CR1400" s="35"/>
      <c r="CS1400" s="35"/>
      <c r="CT1400" s="35"/>
      <c r="CU1400" s="35"/>
      <c r="CV1400" s="35"/>
      <c r="CW1400" s="35"/>
      <c r="CX1400" s="35"/>
      <c r="CY1400" s="35"/>
      <c r="CZ1400" s="35"/>
      <c r="DA1400" s="35"/>
      <c r="DB1400" s="35"/>
      <c r="DC1400" s="35"/>
      <c r="DD1400" s="35"/>
      <c r="DE1400" s="35"/>
      <c r="DF1400" s="35"/>
      <c r="DG1400" s="35"/>
      <c r="DH1400" s="35"/>
      <c r="DI1400" s="35"/>
      <c r="DJ1400" s="35"/>
      <c r="DK1400" s="35"/>
      <c r="DL1400" s="35"/>
      <c r="DM1400" s="35"/>
      <c r="DN1400" s="35"/>
      <c r="DO1400" s="35"/>
      <c r="DP1400" s="35"/>
      <c r="DQ1400" s="35"/>
      <c r="DR1400" s="35"/>
      <c r="DS1400" s="35"/>
      <c r="DT1400" s="35"/>
      <c r="DU1400" s="35"/>
      <c r="DV1400" s="35"/>
      <c r="DW1400" s="35"/>
      <c r="DX1400" s="35"/>
      <c r="DY1400" s="35"/>
      <c r="DZ1400" s="35"/>
      <c r="EA1400" s="35"/>
      <c r="EB1400" s="35"/>
      <c r="EC1400" s="35"/>
      <c r="ED1400" s="35"/>
      <c r="EE1400" s="35"/>
      <c r="EF1400" s="35"/>
      <c r="EG1400" s="35"/>
      <c r="EH1400" s="35"/>
      <c r="EI1400" s="35"/>
      <c r="EJ1400" s="35"/>
      <c r="EK1400" s="35"/>
      <c r="EL1400" s="35"/>
      <c r="ET1400" s="20" t="s">
        <v>586</v>
      </c>
      <c r="EU1400" s="20" t="s">
        <v>1773</v>
      </c>
    </row>
    <row r="1401" spans="1:151" ht="12" hidden="1" customHeight="1">
      <c r="A1401" s="35"/>
      <c r="B1401" s="47"/>
      <c r="C1401" s="35"/>
      <c r="D1401" s="47"/>
      <c r="E1401" s="47"/>
      <c r="F1401" s="47"/>
      <c r="G1401" s="47"/>
      <c r="H1401" s="47"/>
      <c r="I1401" s="47"/>
      <c r="J1401" s="47"/>
      <c r="K1401" s="47"/>
      <c r="L1401" s="47"/>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133"/>
      <c r="BJ1401" s="133"/>
      <c r="BK1401" s="35"/>
      <c r="BL1401" s="266"/>
      <c r="BM1401" s="35"/>
      <c r="BN1401" s="35"/>
      <c r="BO1401" s="35"/>
      <c r="BP1401" s="35"/>
      <c r="BQ1401" s="35"/>
      <c r="BR1401" s="35"/>
      <c r="BS1401" s="35"/>
      <c r="BT1401" s="35"/>
      <c r="BU1401" s="35"/>
      <c r="BV1401" s="35"/>
      <c r="BW1401" s="35"/>
      <c r="BX1401" s="35"/>
      <c r="BY1401" s="35"/>
      <c r="BZ1401" s="287"/>
      <c r="CA1401" s="35"/>
      <c r="CB1401" s="35"/>
      <c r="CC1401" s="35"/>
      <c r="CD1401" s="35"/>
      <c r="CE1401" s="35"/>
      <c r="CF1401" s="35"/>
      <c r="CG1401" s="35"/>
      <c r="CH1401" s="35"/>
      <c r="CI1401" s="35"/>
      <c r="CJ1401" s="35"/>
      <c r="CK1401" s="35"/>
      <c r="CL1401" s="35"/>
      <c r="CM1401" s="35"/>
      <c r="CN1401" s="35"/>
      <c r="CO1401" s="35"/>
      <c r="CP1401" s="35"/>
      <c r="CQ1401" s="35"/>
      <c r="CR1401" s="35"/>
      <c r="CS1401" s="35"/>
      <c r="CT1401" s="35"/>
      <c r="CU1401" s="35"/>
      <c r="CV1401" s="35"/>
      <c r="CW1401" s="35"/>
      <c r="CX1401" s="35"/>
      <c r="CY1401" s="35"/>
      <c r="CZ1401" s="35"/>
      <c r="DA1401" s="35"/>
      <c r="DB1401" s="35"/>
      <c r="DC1401" s="35"/>
      <c r="DD1401" s="35"/>
      <c r="DE1401" s="35"/>
      <c r="DF1401" s="35"/>
      <c r="DG1401" s="35"/>
      <c r="DH1401" s="35"/>
      <c r="DI1401" s="35"/>
      <c r="DJ1401" s="35"/>
      <c r="DK1401" s="35"/>
      <c r="DL1401" s="35"/>
      <c r="DM1401" s="35"/>
      <c r="DN1401" s="35"/>
      <c r="DO1401" s="35"/>
      <c r="DP1401" s="35"/>
      <c r="DQ1401" s="35"/>
      <c r="DR1401" s="35"/>
      <c r="DS1401" s="35"/>
      <c r="DT1401" s="35"/>
      <c r="DU1401" s="35"/>
      <c r="DV1401" s="35"/>
      <c r="DW1401" s="35"/>
      <c r="DX1401" s="35"/>
      <c r="DY1401" s="35"/>
      <c r="DZ1401" s="35"/>
      <c r="EA1401" s="35"/>
      <c r="EB1401" s="35"/>
      <c r="EC1401" s="35"/>
      <c r="ED1401" s="35"/>
      <c r="EE1401" s="35"/>
      <c r="EF1401" s="35"/>
      <c r="EG1401" s="35"/>
      <c r="EH1401" s="35"/>
      <c r="EI1401" s="35"/>
      <c r="EJ1401" s="35"/>
      <c r="EK1401" s="35"/>
      <c r="EL1401" s="35"/>
      <c r="ET1401" s="20" t="s">
        <v>1775</v>
      </c>
      <c r="EU1401" s="20" t="s">
        <v>1774</v>
      </c>
    </row>
    <row r="1402" spans="1:151" ht="12" hidden="1" customHeight="1">
      <c r="A1402" s="35"/>
      <c r="B1402" s="47"/>
      <c r="C1402" s="35"/>
      <c r="D1402" s="47"/>
      <c r="E1402" s="47"/>
      <c r="F1402" s="47"/>
      <c r="G1402" s="47"/>
      <c r="H1402" s="47"/>
      <c r="I1402" s="47"/>
      <c r="J1402" s="47"/>
      <c r="K1402" s="47"/>
      <c r="L1402" s="47"/>
      <c r="M1402" s="35"/>
      <c r="N1402" s="35"/>
      <c r="O1402" s="35"/>
      <c r="P1402" s="35"/>
      <c r="Q1402" s="35"/>
      <c r="R1402" s="35"/>
      <c r="S1402" s="35"/>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133"/>
      <c r="BJ1402" s="133"/>
      <c r="BK1402" s="35"/>
      <c r="BL1402" s="266"/>
      <c r="BM1402" s="35"/>
      <c r="BN1402" s="35"/>
      <c r="BO1402" s="35"/>
      <c r="BP1402" s="35"/>
      <c r="BQ1402" s="35"/>
      <c r="BR1402" s="35"/>
      <c r="BS1402" s="35"/>
      <c r="BT1402" s="35"/>
      <c r="BU1402" s="35"/>
      <c r="BV1402" s="35"/>
      <c r="BW1402" s="35"/>
      <c r="BX1402" s="35"/>
      <c r="BY1402" s="35"/>
      <c r="BZ1402" s="287"/>
      <c r="CA1402" s="35"/>
      <c r="CB1402" s="35"/>
      <c r="CC1402" s="35"/>
      <c r="CD1402" s="35"/>
      <c r="CE1402" s="35"/>
      <c r="CF1402" s="35"/>
      <c r="CG1402" s="35"/>
      <c r="CH1402" s="35"/>
      <c r="CI1402" s="35"/>
      <c r="CJ1402" s="35"/>
      <c r="CK1402" s="35"/>
      <c r="CL1402" s="35"/>
      <c r="CM1402" s="35"/>
      <c r="CN1402" s="35"/>
      <c r="CO1402" s="35"/>
      <c r="CP1402" s="35"/>
      <c r="CQ1402" s="35"/>
      <c r="CR1402" s="35"/>
      <c r="CS1402" s="35"/>
      <c r="CT1402" s="35"/>
      <c r="CU1402" s="35"/>
      <c r="CV1402" s="35"/>
      <c r="CW1402" s="35"/>
      <c r="CX1402" s="35"/>
      <c r="CY1402" s="35"/>
      <c r="CZ1402" s="35"/>
      <c r="DA1402" s="35"/>
      <c r="DB1402" s="35"/>
      <c r="DC1402" s="35"/>
      <c r="DD1402" s="35"/>
      <c r="DE1402" s="35"/>
      <c r="DF1402" s="35"/>
      <c r="DG1402" s="35"/>
      <c r="DH1402" s="35"/>
      <c r="DI1402" s="35"/>
      <c r="DJ1402" s="35"/>
      <c r="DK1402" s="35"/>
      <c r="DL1402" s="35"/>
      <c r="DM1402" s="35"/>
      <c r="DN1402" s="35"/>
      <c r="DO1402" s="35"/>
      <c r="DP1402" s="35"/>
      <c r="DQ1402" s="35"/>
      <c r="DR1402" s="35"/>
      <c r="DS1402" s="35"/>
      <c r="DT1402" s="35"/>
      <c r="DU1402" s="35"/>
      <c r="DV1402" s="35"/>
      <c r="DW1402" s="35"/>
      <c r="DX1402" s="35"/>
      <c r="DY1402" s="35"/>
      <c r="DZ1402" s="35"/>
      <c r="EA1402" s="35"/>
      <c r="EB1402" s="35"/>
      <c r="EC1402" s="35"/>
      <c r="ED1402" s="35"/>
      <c r="EE1402" s="35"/>
      <c r="EF1402" s="35"/>
      <c r="EG1402" s="35"/>
      <c r="EH1402" s="35"/>
      <c r="EI1402" s="35"/>
      <c r="EJ1402" s="35"/>
      <c r="EK1402" s="35"/>
      <c r="EL1402" s="35"/>
      <c r="ET1402" s="20" t="s">
        <v>1776</v>
      </c>
      <c r="EU1402" s="20" t="s">
        <v>586</v>
      </c>
    </row>
    <row r="1403" spans="1:151" ht="12" hidden="1" customHeight="1">
      <c r="A1403" s="35"/>
      <c r="B1403" s="47"/>
      <c r="C1403" s="35"/>
      <c r="D1403" s="47"/>
      <c r="E1403" s="47"/>
      <c r="F1403" s="47"/>
      <c r="G1403" s="47"/>
      <c r="H1403" s="47"/>
      <c r="I1403" s="47"/>
      <c r="J1403" s="47"/>
      <c r="K1403" s="47"/>
      <c r="L1403" s="47"/>
      <c r="M1403" s="35"/>
      <c r="N1403" s="35"/>
      <c r="O1403" s="35"/>
      <c r="P1403" s="35"/>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133"/>
      <c r="BJ1403" s="133"/>
      <c r="BK1403" s="35"/>
      <c r="BL1403" s="266"/>
      <c r="BM1403" s="35"/>
      <c r="BN1403" s="35"/>
      <c r="BO1403" s="35"/>
      <c r="BP1403" s="35"/>
      <c r="BQ1403" s="35"/>
      <c r="BR1403" s="35"/>
      <c r="BS1403" s="35"/>
      <c r="BT1403" s="35"/>
      <c r="BU1403" s="35"/>
      <c r="BV1403" s="35"/>
      <c r="BW1403" s="35"/>
      <c r="BX1403" s="35"/>
      <c r="BY1403" s="35"/>
      <c r="BZ1403" s="287"/>
      <c r="CA1403" s="35"/>
      <c r="CB1403" s="35"/>
      <c r="CC1403" s="35"/>
      <c r="CD1403" s="35"/>
      <c r="CE1403" s="35"/>
      <c r="CF1403" s="35"/>
      <c r="CG1403" s="35"/>
      <c r="CH1403" s="35"/>
      <c r="CI1403" s="35"/>
      <c r="CJ1403" s="35"/>
      <c r="CK1403" s="35"/>
      <c r="CL1403" s="35"/>
      <c r="CM1403" s="35"/>
      <c r="CN1403" s="35"/>
      <c r="CO1403" s="35"/>
      <c r="CP1403" s="35"/>
      <c r="CQ1403" s="35"/>
      <c r="CR1403" s="35"/>
      <c r="CS1403" s="35"/>
      <c r="CT1403" s="35"/>
      <c r="CU1403" s="35"/>
      <c r="CV1403" s="35"/>
      <c r="CW1403" s="35"/>
      <c r="CX1403" s="35"/>
      <c r="CY1403" s="35"/>
      <c r="CZ1403" s="35"/>
      <c r="DA1403" s="35"/>
      <c r="DB1403" s="35"/>
      <c r="DC1403" s="35"/>
      <c r="DD1403" s="35"/>
      <c r="DE1403" s="35"/>
      <c r="DF1403" s="35"/>
      <c r="DG1403" s="35"/>
      <c r="DH1403" s="35"/>
      <c r="DI1403" s="35"/>
      <c r="DJ1403" s="35"/>
      <c r="DK1403" s="35"/>
      <c r="DL1403" s="35"/>
      <c r="DM1403" s="35"/>
      <c r="DN1403" s="35"/>
      <c r="DO1403" s="35"/>
      <c r="DP1403" s="35"/>
      <c r="DQ1403" s="35"/>
      <c r="DR1403" s="35"/>
      <c r="DS1403" s="35"/>
      <c r="DT1403" s="35"/>
      <c r="DU1403" s="35"/>
      <c r="DV1403" s="35"/>
      <c r="DW1403" s="35"/>
      <c r="DX1403" s="35"/>
      <c r="DY1403" s="35"/>
      <c r="DZ1403" s="35"/>
      <c r="EA1403" s="35"/>
      <c r="EB1403" s="35"/>
      <c r="EC1403" s="35"/>
      <c r="ED1403" s="35"/>
      <c r="EE1403" s="35"/>
      <c r="EF1403" s="35"/>
      <c r="EG1403" s="35"/>
      <c r="EH1403" s="35"/>
      <c r="EI1403" s="35"/>
      <c r="EJ1403" s="35"/>
      <c r="EK1403" s="35"/>
      <c r="EL1403" s="35"/>
      <c r="ET1403" s="20" t="s">
        <v>1777</v>
      </c>
      <c r="EU1403" s="20" t="s">
        <v>1775</v>
      </c>
    </row>
    <row r="1404" spans="1:151" ht="12" hidden="1" customHeight="1">
      <c r="A1404" s="35"/>
      <c r="B1404" s="47"/>
      <c r="C1404" s="35"/>
      <c r="D1404" s="47"/>
      <c r="E1404" s="47"/>
      <c r="F1404" s="47"/>
      <c r="G1404" s="47"/>
      <c r="H1404" s="47"/>
      <c r="I1404" s="47"/>
      <c r="J1404" s="47"/>
      <c r="K1404" s="47"/>
      <c r="L1404" s="47"/>
      <c r="M1404" s="35"/>
      <c r="N1404" s="35"/>
      <c r="O1404" s="35"/>
      <c r="P1404" s="35"/>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c r="BE1404" s="35"/>
      <c r="BF1404" s="35"/>
      <c r="BG1404" s="35"/>
      <c r="BH1404" s="35"/>
      <c r="BI1404" s="133"/>
      <c r="BJ1404" s="133"/>
      <c r="BK1404" s="35"/>
      <c r="BL1404" s="266"/>
      <c r="BM1404" s="35"/>
      <c r="BN1404" s="35"/>
      <c r="BO1404" s="35"/>
      <c r="BP1404" s="35"/>
      <c r="BQ1404" s="35"/>
      <c r="BR1404" s="35"/>
      <c r="BS1404" s="35"/>
      <c r="BT1404" s="35"/>
      <c r="BU1404" s="35"/>
      <c r="BV1404" s="35"/>
      <c r="BW1404" s="35"/>
      <c r="BX1404" s="35"/>
      <c r="BY1404" s="35"/>
      <c r="BZ1404" s="287"/>
      <c r="CA1404" s="35"/>
      <c r="CB1404" s="35"/>
      <c r="CC1404" s="35"/>
      <c r="CD1404" s="35"/>
      <c r="CE1404" s="35"/>
      <c r="CF1404" s="35"/>
      <c r="CG1404" s="35"/>
      <c r="CH1404" s="35"/>
      <c r="CI1404" s="35"/>
      <c r="CJ1404" s="35"/>
      <c r="CK1404" s="35"/>
      <c r="CL1404" s="35"/>
      <c r="CM1404" s="35"/>
      <c r="CN1404" s="35"/>
      <c r="CO1404" s="35"/>
      <c r="CP1404" s="35"/>
      <c r="CQ1404" s="35"/>
      <c r="CR1404" s="35"/>
      <c r="CS1404" s="35"/>
      <c r="CT1404" s="35"/>
      <c r="CU1404" s="35"/>
      <c r="CV1404" s="35"/>
      <c r="CW1404" s="35"/>
      <c r="CX1404" s="35"/>
      <c r="CY1404" s="35"/>
      <c r="CZ1404" s="35"/>
      <c r="DA1404" s="35"/>
      <c r="DB1404" s="35"/>
      <c r="DC1404" s="35"/>
      <c r="DD1404" s="35"/>
      <c r="DE1404" s="35"/>
      <c r="DF1404" s="35"/>
      <c r="DG1404" s="35"/>
      <c r="DH1404" s="35"/>
      <c r="DI1404" s="35"/>
      <c r="DJ1404" s="35"/>
      <c r="DK1404" s="35"/>
      <c r="DL1404" s="35"/>
      <c r="DM1404" s="35"/>
      <c r="DN1404" s="35"/>
      <c r="DO1404" s="35"/>
      <c r="DP1404" s="35"/>
      <c r="DQ1404" s="35"/>
      <c r="DR1404" s="35"/>
      <c r="DS1404" s="35"/>
      <c r="DT1404" s="35"/>
      <c r="DU1404" s="35"/>
      <c r="DV1404" s="35"/>
      <c r="DW1404" s="35"/>
      <c r="DX1404" s="35"/>
      <c r="DY1404" s="35"/>
      <c r="DZ1404" s="35"/>
      <c r="EA1404" s="35"/>
      <c r="EB1404" s="35"/>
      <c r="EC1404" s="35"/>
      <c r="ED1404" s="35"/>
      <c r="EE1404" s="35"/>
      <c r="EF1404" s="35"/>
      <c r="EG1404" s="35"/>
      <c r="EH1404" s="35"/>
      <c r="EI1404" s="35"/>
      <c r="EJ1404" s="35"/>
      <c r="EK1404" s="35"/>
      <c r="EL1404" s="35"/>
      <c r="ET1404" s="20" t="s">
        <v>1778</v>
      </c>
      <c r="EU1404" s="20" t="s">
        <v>1776</v>
      </c>
    </row>
    <row r="1405" spans="1:151" ht="12" hidden="1" customHeight="1">
      <c r="A1405" s="35"/>
      <c r="B1405" s="47"/>
      <c r="C1405" s="35"/>
      <c r="D1405" s="47"/>
      <c r="E1405" s="47"/>
      <c r="F1405" s="47"/>
      <c r="G1405" s="47"/>
      <c r="H1405" s="47"/>
      <c r="I1405" s="47"/>
      <c r="J1405" s="47"/>
      <c r="K1405" s="47"/>
      <c r="L1405" s="47"/>
      <c r="M1405" s="35"/>
      <c r="N1405" s="35"/>
      <c r="O1405" s="35"/>
      <c r="P1405" s="35"/>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c r="BE1405" s="35"/>
      <c r="BF1405" s="35"/>
      <c r="BG1405" s="35"/>
      <c r="BH1405" s="35"/>
      <c r="BI1405" s="133"/>
      <c r="BJ1405" s="133"/>
      <c r="BK1405" s="35"/>
      <c r="BL1405" s="266"/>
      <c r="BM1405" s="35"/>
      <c r="BN1405" s="35"/>
      <c r="BO1405" s="35"/>
      <c r="BP1405" s="35"/>
      <c r="BQ1405" s="35"/>
      <c r="BR1405" s="35"/>
      <c r="BS1405" s="35"/>
      <c r="BT1405" s="35"/>
      <c r="BU1405" s="35"/>
      <c r="BV1405" s="35"/>
      <c r="BW1405" s="35"/>
      <c r="BX1405" s="35"/>
      <c r="BY1405" s="35"/>
      <c r="BZ1405" s="287"/>
      <c r="CA1405" s="35"/>
      <c r="CB1405" s="35"/>
      <c r="CC1405" s="35"/>
      <c r="CD1405" s="35"/>
      <c r="CE1405" s="35"/>
      <c r="CF1405" s="35"/>
      <c r="CG1405" s="35"/>
      <c r="CH1405" s="35"/>
      <c r="CI1405" s="35"/>
      <c r="CJ1405" s="35"/>
      <c r="CK1405" s="35"/>
      <c r="CL1405" s="35"/>
      <c r="CM1405" s="35"/>
      <c r="CN1405" s="35"/>
      <c r="CO1405" s="35"/>
      <c r="CP1405" s="35"/>
      <c r="CQ1405" s="35"/>
      <c r="CR1405" s="35"/>
      <c r="CS1405" s="35"/>
      <c r="CT1405" s="35"/>
      <c r="CU1405" s="35"/>
      <c r="CV1405" s="35"/>
      <c r="CW1405" s="35"/>
      <c r="CX1405" s="35"/>
      <c r="CY1405" s="35"/>
      <c r="CZ1405" s="35"/>
      <c r="DA1405" s="35"/>
      <c r="DB1405" s="35"/>
      <c r="DC1405" s="35"/>
      <c r="DD1405" s="35"/>
      <c r="DE1405" s="35"/>
      <c r="DF1405" s="35"/>
      <c r="DG1405" s="35"/>
      <c r="DH1405" s="35"/>
      <c r="DI1405" s="35"/>
      <c r="DJ1405" s="35"/>
      <c r="DK1405" s="35"/>
      <c r="DL1405" s="35"/>
      <c r="DM1405" s="35"/>
      <c r="DN1405" s="35"/>
      <c r="DO1405" s="35"/>
      <c r="DP1405" s="35"/>
      <c r="DQ1405" s="35"/>
      <c r="DR1405" s="35"/>
      <c r="DS1405" s="35"/>
      <c r="DT1405" s="35"/>
      <c r="DU1405" s="35"/>
      <c r="DV1405" s="35"/>
      <c r="DW1405" s="35"/>
      <c r="DX1405" s="35"/>
      <c r="DY1405" s="35"/>
      <c r="DZ1405" s="35"/>
      <c r="EA1405" s="35"/>
      <c r="EB1405" s="35"/>
      <c r="EC1405" s="35"/>
      <c r="ED1405" s="35"/>
      <c r="EE1405" s="35"/>
      <c r="EF1405" s="35"/>
      <c r="EG1405" s="35"/>
      <c r="EH1405" s="35"/>
      <c r="EI1405" s="35"/>
      <c r="EJ1405" s="35"/>
      <c r="EK1405" s="35"/>
      <c r="EL1405" s="35"/>
      <c r="ET1405" s="20" t="s">
        <v>1779</v>
      </c>
      <c r="EU1405" s="20" t="s">
        <v>1777</v>
      </c>
    </row>
    <row r="1406" spans="1:151" ht="12" hidden="1" customHeight="1">
      <c r="A1406" s="35"/>
      <c r="B1406" s="47"/>
      <c r="C1406" s="35"/>
      <c r="D1406" s="47"/>
      <c r="E1406" s="47"/>
      <c r="F1406" s="47"/>
      <c r="G1406" s="47"/>
      <c r="H1406" s="47"/>
      <c r="I1406" s="47"/>
      <c r="J1406" s="47"/>
      <c r="K1406" s="47"/>
      <c r="L1406" s="47"/>
      <c r="M1406" s="35"/>
      <c r="N1406" s="35"/>
      <c r="O1406" s="35"/>
      <c r="P1406" s="35"/>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G1406" s="35"/>
      <c r="BH1406" s="35"/>
      <c r="BI1406" s="133"/>
      <c r="BJ1406" s="133"/>
      <c r="BK1406" s="35"/>
      <c r="BL1406" s="266"/>
      <c r="BM1406" s="35"/>
      <c r="BN1406" s="35"/>
      <c r="BO1406" s="35"/>
      <c r="BP1406" s="35"/>
      <c r="BQ1406" s="35"/>
      <c r="BR1406" s="35"/>
      <c r="BS1406" s="35"/>
      <c r="BT1406" s="35"/>
      <c r="BU1406" s="35"/>
      <c r="BV1406" s="35"/>
      <c r="BW1406" s="35"/>
      <c r="BX1406" s="35"/>
      <c r="BY1406" s="35"/>
      <c r="BZ1406" s="287"/>
      <c r="CA1406" s="35"/>
      <c r="CB1406" s="35"/>
      <c r="CC1406" s="35"/>
      <c r="CD1406" s="35"/>
      <c r="CE1406" s="35"/>
      <c r="CF1406" s="35"/>
      <c r="CG1406" s="35"/>
      <c r="CH1406" s="35"/>
      <c r="CI1406" s="35"/>
      <c r="CJ1406" s="35"/>
      <c r="CK1406" s="35"/>
      <c r="CL1406" s="35"/>
      <c r="CM1406" s="35"/>
      <c r="CN1406" s="35"/>
      <c r="CO1406" s="35"/>
      <c r="CP1406" s="35"/>
      <c r="CQ1406" s="35"/>
      <c r="CR1406" s="35"/>
      <c r="CS1406" s="35"/>
      <c r="CT1406" s="35"/>
      <c r="CU1406" s="35"/>
      <c r="CV1406" s="35"/>
      <c r="CW1406" s="35"/>
      <c r="CX1406" s="35"/>
      <c r="CY1406" s="35"/>
      <c r="CZ1406" s="35"/>
      <c r="DA1406" s="35"/>
      <c r="DB1406" s="35"/>
      <c r="DC1406" s="35"/>
      <c r="DD1406" s="35"/>
      <c r="DE1406" s="35"/>
      <c r="DF1406" s="35"/>
      <c r="DG1406" s="35"/>
      <c r="DH1406" s="35"/>
      <c r="DI1406" s="35"/>
      <c r="DJ1406" s="35"/>
      <c r="DK1406" s="35"/>
      <c r="DL1406" s="35"/>
      <c r="DM1406" s="35"/>
      <c r="DN1406" s="35"/>
      <c r="DO1406" s="35"/>
      <c r="DP1406" s="35"/>
      <c r="DQ1406" s="35"/>
      <c r="DR1406" s="35"/>
      <c r="DS1406" s="35"/>
      <c r="DT1406" s="35"/>
      <c r="DU1406" s="35"/>
      <c r="DV1406" s="35"/>
      <c r="DW1406" s="35"/>
      <c r="DX1406" s="35"/>
      <c r="DY1406" s="35"/>
      <c r="DZ1406" s="35"/>
      <c r="EA1406" s="35"/>
      <c r="EB1406" s="35"/>
      <c r="EC1406" s="35"/>
      <c r="ED1406" s="35"/>
      <c r="EE1406" s="35"/>
      <c r="EF1406" s="35"/>
      <c r="EG1406" s="35"/>
      <c r="EH1406" s="35"/>
      <c r="EI1406" s="35"/>
      <c r="EJ1406" s="35"/>
      <c r="EK1406" s="35"/>
      <c r="EL1406" s="35"/>
      <c r="ET1406" s="20" t="s">
        <v>1780</v>
      </c>
      <c r="EU1406" s="20" t="s">
        <v>1778</v>
      </c>
    </row>
    <row r="1407" spans="1:151" ht="12" hidden="1" customHeight="1">
      <c r="A1407" s="35"/>
      <c r="B1407" s="47"/>
      <c r="C1407" s="35"/>
      <c r="D1407" s="47"/>
      <c r="E1407" s="47"/>
      <c r="F1407" s="47"/>
      <c r="G1407" s="47"/>
      <c r="H1407" s="47"/>
      <c r="I1407" s="47"/>
      <c r="J1407" s="47"/>
      <c r="K1407" s="47"/>
      <c r="L1407" s="47"/>
      <c r="M1407" s="35"/>
      <c r="N1407" s="35"/>
      <c r="O1407" s="35"/>
      <c r="P1407" s="35"/>
      <c r="Q1407" s="35"/>
      <c r="R1407" s="35"/>
      <c r="S1407" s="35"/>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G1407" s="35"/>
      <c r="BH1407" s="35"/>
      <c r="BI1407" s="133"/>
      <c r="BJ1407" s="133"/>
      <c r="BK1407" s="35"/>
      <c r="BL1407" s="266"/>
      <c r="BM1407" s="35"/>
      <c r="BN1407" s="35"/>
      <c r="BO1407" s="35"/>
      <c r="BP1407" s="35"/>
      <c r="BQ1407" s="35"/>
      <c r="BR1407" s="35"/>
      <c r="BS1407" s="35"/>
      <c r="BT1407" s="35"/>
      <c r="BU1407" s="35"/>
      <c r="BV1407" s="35"/>
      <c r="BW1407" s="35"/>
      <c r="BX1407" s="35"/>
      <c r="BY1407" s="35"/>
      <c r="BZ1407" s="287"/>
      <c r="CA1407" s="35"/>
      <c r="CB1407" s="35"/>
      <c r="CC1407" s="35"/>
      <c r="CD1407" s="35"/>
      <c r="CE1407" s="35"/>
      <c r="CF1407" s="35"/>
      <c r="CG1407" s="35"/>
      <c r="CH1407" s="35"/>
      <c r="CI1407" s="35"/>
      <c r="CJ1407" s="35"/>
      <c r="CK1407" s="35"/>
      <c r="CL1407" s="35"/>
      <c r="CM1407" s="35"/>
      <c r="CN1407" s="35"/>
      <c r="CO1407" s="35"/>
      <c r="CP1407" s="35"/>
      <c r="CQ1407" s="35"/>
      <c r="CR1407" s="35"/>
      <c r="CS1407" s="35"/>
      <c r="CT1407" s="35"/>
      <c r="CU1407" s="35"/>
      <c r="CV1407" s="35"/>
      <c r="CW1407" s="35"/>
      <c r="CX1407" s="35"/>
      <c r="CY1407" s="35"/>
      <c r="CZ1407" s="35"/>
      <c r="DA1407" s="35"/>
      <c r="DB1407" s="35"/>
      <c r="DC1407" s="35"/>
      <c r="DD1407" s="35"/>
      <c r="DE1407" s="35"/>
      <c r="DF1407" s="35"/>
      <c r="DG1407" s="35"/>
      <c r="DH1407" s="35"/>
      <c r="DI1407" s="35"/>
      <c r="DJ1407" s="35"/>
      <c r="DK1407" s="35"/>
      <c r="DL1407" s="35"/>
      <c r="DM1407" s="35"/>
      <c r="DN1407" s="35"/>
      <c r="DO1407" s="35"/>
      <c r="DP1407" s="35"/>
      <c r="DQ1407" s="35"/>
      <c r="DR1407" s="35"/>
      <c r="DS1407" s="35"/>
      <c r="DT1407" s="35"/>
      <c r="DU1407" s="35"/>
      <c r="DV1407" s="35"/>
      <c r="DW1407" s="35"/>
      <c r="DX1407" s="35"/>
      <c r="DY1407" s="35"/>
      <c r="DZ1407" s="35"/>
      <c r="EA1407" s="35"/>
      <c r="EB1407" s="35"/>
      <c r="EC1407" s="35"/>
      <c r="ED1407" s="35"/>
      <c r="EE1407" s="35"/>
      <c r="EF1407" s="35"/>
      <c r="EG1407" s="35"/>
      <c r="EH1407" s="35"/>
      <c r="EI1407" s="35"/>
      <c r="EJ1407" s="35"/>
      <c r="EK1407" s="35"/>
      <c r="EL1407" s="35"/>
      <c r="ET1407" s="20" t="s">
        <v>1781</v>
      </c>
      <c r="EU1407" s="20" t="s">
        <v>1779</v>
      </c>
    </row>
    <row r="1408" spans="1:151" ht="12" hidden="1" customHeight="1">
      <c r="A1408" s="35"/>
      <c r="B1408" s="47"/>
      <c r="C1408" s="35"/>
      <c r="D1408" s="47"/>
      <c r="E1408" s="47"/>
      <c r="F1408" s="47"/>
      <c r="G1408" s="47"/>
      <c r="H1408" s="47"/>
      <c r="I1408" s="47"/>
      <c r="J1408" s="47"/>
      <c r="K1408" s="47"/>
      <c r="L1408" s="47"/>
      <c r="M1408" s="35"/>
      <c r="N1408" s="35"/>
      <c r="O1408" s="35"/>
      <c r="P1408" s="35"/>
      <c r="Q1408" s="35"/>
      <c r="R1408" s="35"/>
      <c r="S1408" s="35"/>
      <c r="T1408" s="35"/>
      <c r="U1408" s="35"/>
      <c r="V1408" s="35"/>
      <c r="W1408" s="35"/>
      <c r="X1408" s="35"/>
      <c r="Y1408" s="35"/>
      <c r="Z1408" s="35"/>
      <c r="AA1408" s="35"/>
      <c r="AB1408" s="35"/>
      <c r="AC1408" s="35"/>
      <c r="AD1408" s="35"/>
      <c r="AE1408" s="35"/>
      <c r="AF1408" s="35"/>
      <c r="AG1408" s="35"/>
      <c r="AH1408" s="35"/>
      <c r="AI1408" s="35"/>
      <c r="AJ1408" s="35"/>
      <c r="AK1408" s="35"/>
      <c r="AL1408" s="35"/>
      <c r="AM1408" s="35"/>
      <c r="AN1408" s="35"/>
      <c r="AO1408" s="35"/>
      <c r="AP1408" s="35"/>
      <c r="AQ1408" s="35"/>
      <c r="AR1408" s="35"/>
      <c r="AS1408" s="35"/>
      <c r="AT1408" s="35"/>
      <c r="AU1408" s="35"/>
      <c r="AV1408" s="35"/>
      <c r="AW1408" s="35"/>
      <c r="AX1408" s="35"/>
      <c r="AY1408" s="35"/>
      <c r="AZ1408" s="35"/>
      <c r="BA1408" s="35"/>
      <c r="BB1408" s="35"/>
      <c r="BC1408" s="35"/>
      <c r="BD1408" s="35"/>
      <c r="BE1408" s="35"/>
      <c r="BF1408" s="35"/>
      <c r="BG1408" s="35"/>
      <c r="BH1408" s="35"/>
      <c r="BI1408" s="133"/>
      <c r="BJ1408" s="133"/>
      <c r="BK1408" s="35"/>
      <c r="BL1408" s="266"/>
      <c r="BM1408" s="35"/>
      <c r="BN1408" s="35"/>
      <c r="BO1408" s="35"/>
      <c r="BP1408" s="35"/>
      <c r="BQ1408" s="35"/>
      <c r="BR1408" s="35"/>
      <c r="BS1408" s="35"/>
      <c r="BT1408" s="35"/>
      <c r="BU1408" s="35"/>
      <c r="BV1408" s="35"/>
      <c r="BW1408" s="35"/>
      <c r="BX1408" s="35"/>
      <c r="BY1408" s="35"/>
      <c r="BZ1408" s="287"/>
      <c r="CA1408" s="35"/>
      <c r="CB1408" s="35"/>
      <c r="CC1408" s="35"/>
      <c r="CD1408" s="35"/>
      <c r="CE1408" s="35"/>
      <c r="CF1408" s="35"/>
      <c r="CG1408" s="35"/>
      <c r="CH1408" s="35"/>
      <c r="CI1408" s="35"/>
      <c r="CJ1408" s="35"/>
      <c r="CK1408" s="35"/>
      <c r="CL1408" s="35"/>
      <c r="CM1408" s="35"/>
      <c r="CN1408" s="35"/>
      <c r="CO1408" s="35"/>
      <c r="CP1408" s="35"/>
      <c r="CQ1408" s="35"/>
      <c r="CR1408" s="35"/>
      <c r="CS1408" s="35"/>
      <c r="CT1408" s="35"/>
      <c r="CU1408" s="35"/>
      <c r="CV1408" s="35"/>
      <c r="CW1408" s="35"/>
      <c r="CX1408" s="35"/>
      <c r="CY1408" s="35"/>
      <c r="CZ1408" s="35"/>
      <c r="DA1408" s="35"/>
      <c r="DB1408" s="35"/>
      <c r="DC1408" s="35"/>
      <c r="DD1408" s="35"/>
      <c r="DE1408" s="35"/>
      <c r="DF1408" s="35"/>
      <c r="DG1408" s="35"/>
      <c r="DH1408" s="35"/>
      <c r="DI1408" s="35"/>
      <c r="DJ1408" s="35"/>
      <c r="DK1408" s="35"/>
      <c r="DL1408" s="35"/>
      <c r="DM1408" s="35"/>
      <c r="DN1408" s="35"/>
      <c r="DO1408" s="35"/>
      <c r="DP1408" s="35"/>
      <c r="DQ1408" s="35"/>
      <c r="DR1408" s="35"/>
      <c r="DS1408" s="35"/>
      <c r="DT1408" s="35"/>
      <c r="DU1408" s="35"/>
      <c r="DV1408" s="35"/>
      <c r="DW1408" s="35"/>
      <c r="DX1408" s="35"/>
      <c r="DY1408" s="35"/>
      <c r="DZ1408" s="35"/>
      <c r="EA1408" s="35"/>
      <c r="EB1408" s="35"/>
      <c r="EC1408" s="35"/>
      <c r="ED1408" s="35"/>
      <c r="EE1408" s="35"/>
      <c r="EF1408" s="35"/>
      <c r="EG1408" s="35"/>
      <c r="EH1408" s="35"/>
      <c r="EI1408" s="35"/>
      <c r="EJ1408" s="35"/>
      <c r="EK1408" s="35"/>
      <c r="EL1408" s="35"/>
      <c r="ET1408" s="20" t="s">
        <v>1782</v>
      </c>
      <c r="EU1408" s="20" t="s">
        <v>1780</v>
      </c>
    </row>
    <row r="1409" spans="1:151" ht="12" hidden="1" customHeight="1">
      <c r="A1409" s="35"/>
      <c r="B1409" s="47"/>
      <c r="C1409" s="35"/>
      <c r="D1409" s="47"/>
      <c r="E1409" s="47"/>
      <c r="F1409" s="47"/>
      <c r="G1409" s="47"/>
      <c r="H1409" s="47"/>
      <c r="I1409" s="47"/>
      <c r="J1409" s="47"/>
      <c r="K1409" s="47"/>
      <c r="L1409" s="47"/>
      <c r="M1409" s="35"/>
      <c r="N1409" s="35"/>
      <c r="O1409" s="35"/>
      <c r="P1409" s="35"/>
      <c r="Q1409" s="35"/>
      <c r="R1409" s="35"/>
      <c r="S1409" s="35"/>
      <c r="T1409" s="35"/>
      <c r="U1409" s="35"/>
      <c r="V1409" s="35"/>
      <c r="W1409" s="35"/>
      <c r="X1409" s="35"/>
      <c r="Y1409" s="35"/>
      <c r="Z1409" s="35"/>
      <c r="AA1409" s="35"/>
      <c r="AB1409" s="35"/>
      <c r="AC1409" s="35"/>
      <c r="AD1409" s="35"/>
      <c r="AE1409" s="35"/>
      <c r="AF1409" s="35"/>
      <c r="AG1409" s="35"/>
      <c r="AH1409" s="35"/>
      <c r="AI1409" s="35"/>
      <c r="AJ1409" s="35"/>
      <c r="AK1409" s="35"/>
      <c r="AL1409" s="35"/>
      <c r="AM1409" s="35"/>
      <c r="AN1409" s="35"/>
      <c r="AO1409" s="35"/>
      <c r="AP1409" s="35"/>
      <c r="AQ1409" s="35"/>
      <c r="AR1409" s="35"/>
      <c r="AS1409" s="35"/>
      <c r="AT1409" s="35"/>
      <c r="AU1409" s="35"/>
      <c r="AV1409" s="35"/>
      <c r="AW1409" s="35"/>
      <c r="AX1409" s="35"/>
      <c r="AY1409" s="35"/>
      <c r="AZ1409" s="35"/>
      <c r="BA1409" s="35"/>
      <c r="BB1409" s="35"/>
      <c r="BC1409" s="35"/>
      <c r="BD1409" s="35"/>
      <c r="BE1409" s="35"/>
      <c r="BF1409" s="35"/>
      <c r="BG1409" s="35"/>
      <c r="BH1409" s="35"/>
      <c r="BI1409" s="133"/>
      <c r="BJ1409" s="133"/>
      <c r="BK1409" s="35"/>
      <c r="BL1409" s="266"/>
      <c r="BM1409" s="35"/>
      <c r="BN1409" s="35"/>
      <c r="BO1409" s="35"/>
      <c r="BP1409" s="35"/>
      <c r="BQ1409" s="35"/>
      <c r="BR1409" s="35"/>
      <c r="BS1409" s="35"/>
      <c r="BT1409" s="35"/>
      <c r="BU1409" s="35"/>
      <c r="BV1409" s="35"/>
      <c r="BW1409" s="35"/>
      <c r="BX1409" s="35"/>
      <c r="BY1409" s="35"/>
      <c r="BZ1409" s="287"/>
      <c r="CA1409" s="35"/>
      <c r="CB1409" s="35"/>
      <c r="CC1409" s="35"/>
      <c r="CD1409" s="35"/>
      <c r="CE1409" s="35"/>
      <c r="CF1409" s="35"/>
      <c r="CG1409" s="35"/>
      <c r="CH1409" s="35"/>
      <c r="CI1409" s="35"/>
      <c r="CJ1409" s="35"/>
      <c r="CK1409" s="35"/>
      <c r="CL1409" s="35"/>
      <c r="CM1409" s="35"/>
      <c r="CN1409" s="35"/>
      <c r="CO1409" s="35"/>
      <c r="CP1409" s="35"/>
      <c r="CQ1409" s="35"/>
      <c r="CR1409" s="35"/>
      <c r="CS1409" s="35"/>
      <c r="CT1409" s="35"/>
      <c r="CU1409" s="35"/>
      <c r="CV1409" s="35"/>
      <c r="CW1409" s="35"/>
      <c r="CX1409" s="35"/>
      <c r="CY1409" s="35"/>
      <c r="CZ1409" s="35"/>
      <c r="DA1409" s="35"/>
      <c r="DB1409" s="35"/>
      <c r="DC1409" s="35"/>
      <c r="DD1409" s="35"/>
      <c r="DE1409" s="35"/>
      <c r="DF1409" s="35"/>
      <c r="DG1409" s="35"/>
      <c r="DH1409" s="35"/>
      <c r="DI1409" s="35"/>
      <c r="DJ1409" s="35"/>
      <c r="DK1409" s="35"/>
      <c r="DL1409" s="35"/>
      <c r="DM1409" s="35"/>
      <c r="DN1409" s="35"/>
      <c r="DO1409" s="35"/>
      <c r="DP1409" s="35"/>
      <c r="DQ1409" s="35"/>
      <c r="DR1409" s="35"/>
      <c r="DS1409" s="35"/>
      <c r="DT1409" s="35"/>
      <c r="DU1409" s="35"/>
      <c r="DV1409" s="35"/>
      <c r="DW1409" s="35"/>
      <c r="DX1409" s="35"/>
      <c r="DY1409" s="35"/>
      <c r="DZ1409" s="35"/>
      <c r="EA1409" s="35"/>
      <c r="EB1409" s="35"/>
      <c r="EC1409" s="35"/>
      <c r="ED1409" s="35"/>
      <c r="EE1409" s="35"/>
      <c r="EF1409" s="35"/>
      <c r="EG1409" s="35"/>
      <c r="EH1409" s="35"/>
      <c r="EI1409" s="35"/>
      <c r="EJ1409" s="35"/>
      <c r="EK1409" s="35"/>
      <c r="EL1409" s="35"/>
      <c r="ET1409" s="20" t="s">
        <v>1783</v>
      </c>
      <c r="EU1409" s="20" t="s">
        <v>1781</v>
      </c>
    </row>
    <row r="1410" spans="1:151" ht="12" hidden="1" customHeight="1">
      <c r="A1410" s="35"/>
      <c r="B1410" s="47"/>
      <c r="C1410" s="35"/>
      <c r="D1410" s="47"/>
      <c r="E1410" s="47"/>
      <c r="F1410" s="47"/>
      <c r="G1410" s="47"/>
      <c r="H1410" s="47"/>
      <c r="I1410" s="47"/>
      <c r="J1410" s="47"/>
      <c r="K1410" s="47"/>
      <c r="L1410" s="47"/>
      <c r="M1410" s="35"/>
      <c r="N1410" s="35"/>
      <c r="O1410" s="35"/>
      <c r="P1410" s="35"/>
      <c r="Q1410" s="35"/>
      <c r="R1410" s="35"/>
      <c r="S1410" s="35"/>
      <c r="T1410" s="35"/>
      <c r="U1410" s="35"/>
      <c r="V1410" s="35"/>
      <c r="W1410" s="35"/>
      <c r="X1410" s="35"/>
      <c r="Y1410" s="35"/>
      <c r="Z1410" s="35"/>
      <c r="AA1410" s="35"/>
      <c r="AB1410" s="35"/>
      <c r="AC1410" s="35"/>
      <c r="AD1410" s="35"/>
      <c r="AE1410" s="35"/>
      <c r="AF1410" s="35"/>
      <c r="AG1410" s="35"/>
      <c r="AH1410" s="35"/>
      <c r="AI1410" s="35"/>
      <c r="AJ1410" s="35"/>
      <c r="AK1410" s="35"/>
      <c r="AL1410" s="35"/>
      <c r="AM1410" s="35"/>
      <c r="AN1410" s="35"/>
      <c r="AO1410" s="35"/>
      <c r="AP1410" s="35"/>
      <c r="AQ1410" s="35"/>
      <c r="AR1410" s="35"/>
      <c r="AS1410" s="35"/>
      <c r="AT1410" s="35"/>
      <c r="AU1410" s="35"/>
      <c r="AV1410" s="35"/>
      <c r="AW1410" s="35"/>
      <c r="AX1410" s="35"/>
      <c r="AY1410" s="35"/>
      <c r="AZ1410" s="35"/>
      <c r="BA1410" s="35"/>
      <c r="BB1410" s="35"/>
      <c r="BC1410" s="35"/>
      <c r="BD1410" s="35"/>
      <c r="BE1410" s="35"/>
      <c r="BF1410" s="35"/>
      <c r="BG1410" s="35"/>
      <c r="BH1410" s="35"/>
      <c r="BI1410" s="133"/>
      <c r="BJ1410" s="133"/>
      <c r="BK1410" s="35"/>
      <c r="BL1410" s="266"/>
      <c r="BM1410" s="35"/>
      <c r="BN1410" s="35"/>
      <c r="BO1410" s="35"/>
      <c r="BP1410" s="35"/>
      <c r="BQ1410" s="35"/>
      <c r="BR1410" s="35"/>
      <c r="BS1410" s="35"/>
      <c r="BT1410" s="35"/>
      <c r="BU1410" s="35"/>
      <c r="BV1410" s="35"/>
      <c r="BW1410" s="35"/>
      <c r="BX1410" s="35"/>
      <c r="BY1410" s="35"/>
      <c r="BZ1410" s="287"/>
      <c r="CA1410" s="35"/>
      <c r="CB1410" s="35"/>
      <c r="CC1410" s="35"/>
      <c r="CD1410" s="35"/>
      <c r="CE1410" s="35"/>
      <c r="CF1410" s="35"/>
      <c r="CG1410" s="35"/>
      <c r="CH1410" s="35"/>
      <c r="CI1410" s="35"/>
      <c r="CJ1410" s="35"/>
      <c r="CK1410" s="35"/>
      <c r="CL1410" s="35"/>
      <c r="CM1410" s="35"/>
      <c r="CN1410" s="35"/>
      <c r="CO1410" s="35"/>
      <c r="CP1410" s="35"/>
      <c r="CQ1410" s="35"/>
      <c r="CR1410" s="35"/>
      <c r="CS1410" s="35"/>
      <c r="CT1410" s="35"/>
      <c r="CU1410" s="35"/>
      <c r="CV1410" s="35"/>
      <c r="CW1410" s="35"/>
      <c r="CX1410" s="35"/>
      <c r="CY1410" s="35"/>
      <c r="CZ1410" s="35"/>
      <c r="DA1410" s="35"/>
      <c r="DB1410" s="35"/>
      <c r="DC1410" s="35"/>
      <c r="DD1410" s="35"/>
      <c r="DE1410" s="35"/>
      <c r="DF1410" s="35"/>
      <c r="DG1410" s="35"/>
      <c r="DH1410" s="35"/>
      <c r="DI1410" s="35"/>
      <c r="DJ1410" s="35"/>
      <c r="DK1410" s="35"/>
      <c r="DL1410" s="35"/>
      <c r="DM1410" s="35"/>
      <c r="DN1410" s="35"/>
      <c r="DO1410" s="35"/>
      <c r="DP1410" s="35"/>
      <c r="DQ1410" s="35"/>
      <c r="DR1410" s="35"/>
      <c r="DS1410" s="35"/>
      <c r="DT1410" s="35"/>
      <c r="DU1410" s="35"/>
      <c r="DV1410" s="35"/>
      <c r="DW1410" s="35"/>
      <c r="DX1410" s="35"/>
      <c r="DY1410" s="35"/>
      <c r="DZ1410" s="35"/>
      <c r="EA1410" s="35"/>
      <c r="EB1410" s="35"/>
      <c r="EC1410" s="35"/>
      <c r="ED1410" s="35"/>
      <c r="EE1410" s="35"/>
      <c r="EF1410" s="35"/>
      <c r="EG1410" s="35"/>
      <c r="EH1410" s="35"/>
      <c r="EI1410" s="35"/>
      <c r="EJ1410" s="35"/>
      <c r="EK1410" s="35"/>
      <c r="EL1410" s="35"/>
      <c r="ET1410" s="20" t="s">
        <v>1784</v>
      </c>
      <c r="EU1410" s="20" t="s">
        <v>1782</v>
      </c>
    </row>
    <row r="1411" spans="1:151" ht="12" hidden="1" customHeight="1">
      <c r="A1411" s="35"/>
      <c r="B1411" s="47"/>
      <c r="C1411" s="35"/>
      <c r="D1411" s="47"/>
      <c r="E1411" s="47"/>
      <c r="F1411" s="47"/>
      <c r="G1411" s="47"/>
      <c r="H1411" s="47"/>
      <c r="I1411" s="47"/>
      <c r="J1411" s="47"/>
      <c r="K1411" s="47"/>
      <c r="L1411" s="47"/>
      <c r="M1411" s="35"/>
      <c r="N1411" s="35"/>
      <c r="O1411" s="35"/>
      <c r="P1411" s="35"/>
      <c r="Q1411" s="35"/>
      <c r="R1411" s="35"/>
      <c r="S1411" s="35"/>
      <c r="T1411" s="35"/>
      <c r="U1411" s="35"/>
      <c r="V1411" s="35"/>
      <c r="W1411" s="35"/>
      <c r="X1411" s="35"/>
      <c r="Y1411" s="35"/>
      <c r="Z1411" s="35"/>
      <c r="AA1411" s="35"/>
      <c r="AB1411" s="35"/>
      <c r="AC1411" s="35"/>
      <c r="AD1411" s="35"/>
      <c r="AE1411" s="35"/>
      <c r="AF1411" s="35"/>
      <c r="AG1411" s="35"/>
      <c r="AH1411" s="35"/>
      <c r="AI1411" s="35"/>
      <c r="AJ1411" s="35"/>
      <c r="AK1411" s="35"/>
      <c r="AL1411" s="35"/>
      <c r="AM1411" s="35"/>
      <c r="AN1411" s="35"/>
      <c r="AO1411" s="35"/>
      <c r="AP1411" s="35"/>
      <c r="AQ1411" s="35"/>
      <c r="AR1411" s="35"/>
      <c r="AS1411" s="35"/>
      <c r="AT1411" s="35"/>
      <c r="AU1411" s="35"/>
      <c r="AV1411" s="35"/>
      <c r="AW1411" s="35"/>
      <c r="AX1411" s="35"/>
      <c r="AY1411" s="35"/>
      <c r="AZ1411" s="35"/>
      <c r="BA1411" s="35"/>
      <c r="BB1411" s="35"/>
      <c r="BC1411" s="35"/>
      <c r="BD1411" s="35"/>
      <c r="BE1411" s="35"/>
      <c r="BF1411" s="35"/>
      <c r="BG1411" s="35"/>
      <c r="BH1411" s="35"/>
      <c r="BI1411" s="133"/>
      <c r="BJ1411" s="133"/>
      <c r="BK1411" s="35"/>
      <c r="BL1411" s="266"/>
      <c r="BM1411" s="35"/>
      <c r="BN1411" s="35"/>
      <c r="BO1411" s="35"/>
      <c r="BP1411" s="35"/>
      <c r="BQ1411" s="35"/>
      <c r="BR1411" s="35"/>
      <c r="BS1411" s="35"/>
      <c r="BT1411" s="35"/>
      <c r="BU1411" s="35"/>
      <c r="BV1411" s="35"/>
      <c r="BW1411" s="35"/>
      <c r="BX1411" s="35"/>
      <c r="BY1411" s="35"/>
      <c r="BZ1411" s="287"/>
      <c r="CA1411" s="35"/>
      <c r="CB1411" s="35"/>
      <c r="CC1411" s="35"/>
      <c r="CD1411" s="35"/>
      <c r="CE1411" s="35"/>
      <c r="CF1411" s="35"/>
      <c r="CG1411" s="35"/>
      <c r="CH1411" s="35"/>
      <c r="CI1411" s="35"/>
      <c r="CJ1411" s="35"/>
      <c r="CK1411" s="35"/>
      <c r="CL1411" s="35"/>
      <c r="CM1411" s="35"/>
      <c r="CN1411" s="35"/>
      <c r="CO1411" s="35"/>
      <c r="CP1411" s="35"/>
      <c r="CQ1411" s="35"/>
      <c r="CR1411" s="35"/>
      <c r="CS1411" s="35"/>
      <c r="CT1411" s="35"/>
      <c r="CU1411" s="35"/>
      <c r="CV1411" s="35"/>
      <c r="CW1411" s="35"/>
      <c r="CX1411" s="35"/>
      <c r="CY1411" s="35"/>
      <c r="CZ1411" s="35"/>
      <c r="DA1411" s="35"/>
      <c r="DB1411" s="35"/>
      <c r="DC1411" s="35"/>
      <c r="DD1411" s="35"/>
      <c r="DE1411" s="35"/>
      <c r="DF1411" s="35"/>
      <c r="DG1411" s="35"/>
      <c r="DH1411" s="35"/>
      <c r="DI1411" s="35"/>
      <c r="DJ1411" s="35"/>
      <c r="DK1411" s="35"/>
      <c r="DL1411" s="35"/>
      <c r="DM1411" s="35"/>
      <c r="DN1411" s="35"/>
      <c r="DO1411" s="35"/>
      <c r="DP1411" s="35"/>
      <c r="DQ1411" s="35"/>
      <c r="DR1411" s="35"/>
      <c r="DS1411" s="35"/>
      <c r="DT1411" s="35"/>
      <c r="DU1411" s="35"/>
      <c r="DV1411" s="35"/>
      <c r="DW1411" s="35"/>
      <c r="DX1411" s="35"/>
      <c r="DY1411" s="35"/>
      <c r="DZ1411" s="35"/>
      <c r="EA1411" s="35"/>
      <c r="EB1411" s="35"/>
      <c r="EC1411" s="35"/>
      <c r="ED1411" s="35"/>
      <c r="EE1411" s="35"/>
      <c r="EF1411" s="35"/>
      <c r="EG1411" s="35"/>
      <c r="EH1411" s="35"/>
      <c r="EI1411" s="35"/>
      <c r="EJ1411" s="35"/>
      <c r="EK1411" s="35"/>
      <c r="EL1411" s="35"/>
      <c r="ET1411" s="20" t="s">
        <v>1785</v>
      </c>
      <c r="EU1411" s="20" t="s">
        <v>1783</v>
      </c>
    </row>
    <row r="1412" spans="1:151" ht="12" hidden="1" customHeight="1">
      <c r="A1412" s="35"/>
      <c r="B1412" s="47"/>
      <c r="C1412" s="35"/>
      <c r="D1412" s="47"/>
      <c r="E1412" s="47"/>
      <c r="F1412" s="47"/>
      <c r="G1412" s="47"/>
      <c r="H1412" s="47"/>
      <c r="I1412" s="47"/>
      <c r="J1412" s="47"/>
      <c r="K1412" s="47"/>
      <c r="L1412" s="47"/>
      <c r="M1412" s="35"/>
      <c r="N1412" s="35"/>
      <c r="O1412" s="35"/>
      <c r="P1412" s="35"/>
      <c r="Q1412" s="35"/>
      <c r="R1412" s="35"/>
      <c r="S1412" s="35"/>
      <c r="T1412" s="35"/>
      <c r="U1412" s="35"/>
      <c r="V1412" s="35"/>
      <c r="W1412" s="35"/>
      <c r="X1412" s="35"/>
      <c r="Y1412" s="35"/>
      <c r="Z1412" s="35"/>
      <c r="AA1412" s="35"/>
      <c r="AB1412" s="35"/>
      <c r="AC1412" s="35"/>
      <c r="AD1412" s="35"/>
      <c r="AE1412" s="35"/>
      <c r="AF1412" s="35"/>
      <c r="AG1412" s="35"/>
      <c r="AH1412" s="35"/>
      <c r="AI1412" s="35"/>
      <c r="AJ1412" s="35"/>
      <c r="AK1412" s="35"/>
      <c r="AL1412" s="35"/>
      <c r="AM1412" s="35"/>
      <c r="AN1412" s="35"/>
      <c r="AO1412" s="35"/>
      <c r="AP1412" s="35"/>
      <c r="AQ1412" s="35"/>
      <c r="AR1412" s="35"/>
      <c r="AS1412" s="35"/>
      <c r="AT1412" s="35"/>
      <c r="AU1412" s="35"/>
      <c r="AV1412" s="35"/>
      <c r="AW1412" s="35"/>
      <c r="AX1412" s="35"/>
      <c r="AY1412" s="35"/>
      <c r="AZ1412" s="35"/>
      <c r="BA1412" s="35"/>
      <c r="BB1412" s="35"/>
      <c r="BC1412" s="35"/>
      <c r="BD1412" s="35"/>
      <c r="BE1412" s="35"/>
      <c r="BF1412" s="35"/>
      <c r="BG1412" s="35"/>
      <c r="BH1412" s="35"/>
      <c r="BI1412" s="133"/>
      <c r="BJ1412" s="133"/>
      <c r="BK1412" s="35"/>
      <c r="BL1412" s="266"/>
      <c r="BM1412" s="35"/>
      <c r="BN1412" s="35"/>
      <c r="BO1412" s="35"/>
      <c r="BP1412" s="35"/>
      <c r="BQ1412" s="35"/>
      <c r="BR1412" s="35"/>
      <c r="BS1412" s="35"/>
      <c r="BT1412" s="35"/>
      <c r="BU1412" s="35"/>
      <c r="BV1412" s="35"/>
      <c r="BW1412" s="35"/>
      <c r="BX1412" s="35"/>
      <c r="BY1412" s="35"/>
      <c r="BZ1412" s="287"/>
      <c r="CA1412" s="35"/>
      <c r="CB1412" s="35"/>
      <c r="CC1412" s="35"/>
      <c r="CD1412" s="35"/>
      <c r="CE1412" s="35"/>
      <c r="CF1412" s="35"/>
      <c r="CG1412" s="35"/>
      <c r="CH1412" s="35"/>
      <c r="CI1412" s="35"/>
      <c r="CJ1412" s="35"/>
      <c r="CK1412" s="35"/>
      <c r="CL1412" s="35"/>
      <c r="CM1412" s="35"/>
      <c r="CN1412" s="35"/>
      <c r="CO1412" s="35"/>
      <c r="CP1412" s="35"/>
      <c r="CQ1412" s="35"/>
      <c r="CR1412" s="35"/>
      <c r="CS1412" s="35"/>
      <c r="CT1412" s="35"/>
      <c r="CU1412" s="35"/>
      <c r="CV1412" s="35"/>
      <c r="CW1412" s="35"/>
      <c r="CX1412" s="35"/>
      <c r="CY1412" s="35"/>
      <c r="CZ1412" s="35"/>
      <c r="DA1412" s="35"/>
      <c r="DB1412" s="35"/>
      <c r="DC1412" s="35"/>
      <c r="DD1412" s="35"/>
      <c r="DE1412" s="35"/>
      <c r="DF1412" s="35"/>
      <c r="DG1412" s="35"/>
      <c r="DH1412" s="35"/>
      <c r="DI1412" s="35"/>
      <c r="DJ1412" s="35"/>
      <c r="DK1412" s="35"/>
      <c r="DL1412" s="35"/>
      <c r="DM1412" s="35"/>
      <c r="DN1412" s="35"/>
      <c r="DO1412" s="35"/>
      <c r="DP1412" s="35"/>
      <c r="DQ1412" s="35"/>
      <c r="DR1412" s="35"/>
      <c r="DS1412" s="35"/>
      <c r="DT1412" s="35"/>
      <c r="DU1412" s="35"/>
      <c r="DV1412" s="35"/>
      <c r="DW1412" s="35"/>
      <c r="DX1412" s="35"/>
      <c r="DY1412" s="35"/>
      <c r="DZ1412" s="35"/>
      <c r="EA1412" s="35"/>
      <c r="EB1412" s="35"/>
      <c r="EC1412" s="35"/>
      <c r="ED1412" s="35"/>
      <c r="EE1412" s="35"/>
      <c r="EF1412" s="35"/>
      <c r="EG1412" s="35"/>
      <c r="EH1412" s="35"/>
      <c r="EI1412" s="35"/>
      <c r="EJ1412" s="35"/>
      <c r="EK1412" s="35"/>
      <c r="EL1412" s="35"/>
      <c r="ET1412" s="20" t="s">
        <v>192</v>
      </c>
      <c r="EU1412" s="20" t="s">
        <v>1784</v>
      </c>
    </row>
    <row r="1413" spans="1:151" ht="12" hidden="1" customHeight="1">
      <c r="A1413" s="35"/>
      <c r="B1413" s="47"/>
      <c r="C1413" s="35"/>
      <c r="D1413" s="47"/>
      <c r="E1413" s="47"/>
      <c r="F1413" s="47"/>
      <c r="G1413" s="47"/>
      <c r="H1413" s="47"/>
      <c r="I1413" s="47"/>
      <c r="J1413" s="47"/>
      <c r="K1413" s="47"/>
      <c r="L1413" s="47"/>
      <c r="M1413" s="35"/>
      <c r="N1413" s="35"/>
      <c r="O1413" s="35"/>
      <c r="P1413" s="35"/>
      <c r="Q1413" s="35"/>
      <c r="R1413" s="35"/>
      <c r="S1413" s="35"/>
      <c r="T1413" s="35"/>
      <c r="U1413" s="35"/>
      <c r="V1413" s="35"/>
      <c r="W1413" s="35"/>
      <c r="X1413" s="35"/>
      <c r="Y1413" s="35"/>
      <c r="Z1413" s="35"/>
      <c r="AA1413" s="35"/>
      <c r="AB1413" s="35"/>
      <c r="AC1413" s="35"/>
      <c r="AD1413" s="35"/>
      <c r="AE1413" s="35"/>
      <c r="AF1413" s="35"/>
      <c r="AG1413" s="35"/>
      <c r="AH1413" s="35"/>
      <c r="AI1413" s="35"/>
      <c r="AJ1413" s="35"/>
      <c r="AK1413" s="35"/>
      <c r="AL1413" s="35"/>
      <c r="AM1413" s="35"/>
      <c r="AN1413" s="35"/>
      <c r="AO1413" s="35"/>
      <c r="AP1413" s="35"/>
      <c r="AQ1413" s="35"/>
      <c r="AR1413" s="35"/>
      <c r="AS1413" s="35"/>
      <c r="AT1413" s="35"/>
      <c r="AU1413" s="35"/>
      <c r="AV1413" s="35"/>
      <c r="AW1413" s="35"/>
      <c r="AX1413" s="35"/>
      <c r="AY1413" s="35"/>
      <c r="AZ1413" s="35"/>
      <c r="BA1413" s="35"/>
      <c r="BB1413" s="35"/>
      <c r="BC1413" s="35"/>
      <c r="BD1413" s="35"/>
      <c r="BE1413" s="35"/>
      <c r="BF1413" s="35"/>
      <c r="BG1413" s="35"/>
      <c r="BH1413" s="35"/>
      <c r="BI1413" s="133"/>
      <c r="BJ1413" s="133"/>
      <c r="BK1413" s="35"/>
      <c r="BL1413" s="266"/>
      <c r="BM1413" s="35"/>
      <c r="BN1413" s="35"/>
      <c r="BO1413" s="35"/>
      <c r="BP1413" s="35"/>
      <c r="BQ1413" s="35"/>
      <c r="BR1413" s="35"/>
      <c r="BS1413" s="35"/>
      <c r="BT1413" s="35"/>
      <c r="BU1413" s="35"/>
      <c r="BV1413" s="35"/>
      <c r="BW1413" s="35"/>
      <c r="BX1413" s="35"/>
      <c r="BY1413" s="35"/>
      <c r="BZ1413" s="287"/>
      <c r="CA1413" s="35"/>
      <c r="CB1413" s="35"/>
      <c r="CC1413" s="35"/>
      <c r="CD1413" s="35"/>
      <c r="CE1413" s="35"/>
      <c r="CF1413" s="35"/>
      <c r="CG1413" s="35"/>
      <c r="CH1413" s="35"/>
      <c r="CI1413" s="35"/>
      <c r="CJ1413" s="35"/>
      <c r="CK1413" s="35"/>
      <c r="CL1413" s="35"/>
      <c r="CM1413" s="35"/>
      <c r="CN1413" s="35"/>
      <c r="CO1413" s="35"/>
      <c r="CP1413" s="35"/>
      <c r="CQ1413" s="35"/>
      <c r="CR1413" s="35"/>
      <c r="CS1413" s="35"/>
      <c r="CT1413" s="35"/>
      <c r="CU1413" s="35"/>
      <c r="CV1413" s="35"/>
      <c r="CW1413" s="35"/>
      <c r="CX1413" s="35"/>
      <c r="CY1413" s="35"/>
      <c r="CZ1413" s="35"/>
      <c r="DA1413" s="35"/>
      <c r="DB1413" s="35"/>
      <c r="DC1413" s="35"/>
      <c r="DD1413" s="35"/>
      <c r="DE1413" s="35"/>
      <c r="DF1413" s="35"/>
      <c r="DG1413" s="35"/>
      <c r="DH1413" s="35"/>
      <c r="DI1413" s="35"/>
      <c r="DJ1413" s="35"/>
      <c r="DK1413" s="35"/>
      <c r="DL1413" s="35"/>
      <c r="DM1413" s="35"/>
      <c r="DN1413" s="35"/>
      <c r="DO1413" s="35"/>
      <c r="DP1413" s="35"/>
      <c r="DQ1413" s="35"/>
      <c r="DR1413" s="35"/>
      <c r="DS1413" s="35"/>
      <c r="DT1413" s="35"/>
      <c r="DU1413" s="35"/>
      <c r="DV1413" s="35"/>
      <c r="DW1413" s="35"/>
      <c r="DX1413" s="35"/>
      <c r="DY1413" s="35"/>
      <c r="DZ1413" s="35"/>
      <c r="EA1413" s="35"/>
      <c r="EB1413" s="35"/>
      <c r="EC1413" s="35"/>
      <c r="ED1413" s="35"/>
      <c r="EE1413" s="35"/>
      <c r="EF1413" s="35"/>
      <c r="EG1413" s="35"/>
      <c r="EH1413" s="35"/>
      <c r="EI1413" s="35"/>
      <c r="EJ1413" s="35"/>
      <c r="EK1413" s="35"/>
      <c r="EL1413" s="35"/>
      <c r="ET1413" s="20" t="s">
        <v>1786</v>
      </c>
      <c r="EU1413" s="20" t="s">
        <v>1785</v>
      </c>
    </row>
    <row r="1414" spans="1:151" ht="12" hidden="1" customHeight="1">
      <c r="A1414" s="35"/>
      <c r="B1414" s="47"/>
      <c r="C1414" s="35"/>
      <c r="D1414" s="47"/>
      <c r="E1414" s="47"/>
      <c r="F1414" s="47"/>
      <c r="G1414" s="47"/>
      <c r="H1414" s="47"/>
      <c r="I1414" s="47"/>
      <c r="J1414" s="47"/>
      <c r="K1414" s="47"/>
      <c r="L1414" s="47"/>
      <c r="M1414" s="35"/>
      <c r="N1414" s="35"/>
      <c r="O1414" s="35"/>
      <c r="P1414" s="35"/>
      <c r="Q1414" s="35"/>
      <c r="R1414" s="35"/>
      <c r="S1414" s="35"/>
      <c r="T1414" s="35"/>
      <c r="U1414" s="35"/>
      <c r="V1414" s="35"/>
      <c r="W1414" s="35"/>
      <c r="X1414" s="35"/>
      <c r="Y1414" s="35"/>
      <c r="Z1414" s="35"/>
      <c r="AA1414" s="35"/>
      <c r="AB1414" s="35"/>
      <c r="AC1414" s="35"/>
      <c r="AD1414" s="35"/>
      <c r="AE1414" s="35"/>
      <c r="AF1414" s="35"/>
      <c r="AG1414" s="35"/>
      <c r="AH1414" s="35"/>
      <c r="AI1414" s="35"/>
      <c r="AJ1414" s="35"/>
      <c r="AK1414" s="35"/>
      <c r="AL1414" s="35"/>
      <c r="AM1414" s="35"/>
      <c r="AN1414" s="35"/>
      <c r="AO1414" s="35"/>
      <c r="AP1414" s="35"/>
      <c r="AQ1414" s="35"/>
      <c r="AR1414" s="35"/>
      <c r="AS1414" s="35"/>
      <c r="AT1414" s="35"/>
      <c r="AU1414" s="35"/>
      <c r="AV1414" s="35"/>
      <c r="AW1414" s="35"/>
      <c r="AX1414" s="35"/>
      <c r="AY1414" s="35"/>
      <c r="AZ1414" s="35"/>
      <c r="BA1414" s="35"/>
      <c r="BB1414" s="35"/>
      <c r="BC1414" s="35"/>
      <c r="BD1414" s="35"/>
      <c r="BE1414" s="35"/>
      <c r="BF1414" s="35"/>
      <c r="BG1414" s="35"/>
      <c r="BH1414" s="35"/>
      <c r="BI1414" s="133"/>
      <c r="BJ1414" s="133"/>
      <c r="BK1414" s="35"/>
      <c r="BL1414" s="266"/>
      <c r="BM1414" s="35"/>
      <c r="BN1414" s="35"/>
      <c r="BO1414" s="35"/>
      <c r="BP1414" s="35"/>
      <c r="BQ1414" s="35"/>
      <c r="BR1414" s="35"/>
      <c r="BS1414" s="35"/>
      <c r="BT1414" s="35"/>
      <c r="BU1414" s="35"/>
      <c r="BV1414" s="35"/>
      <c r="BW1414" s="35"/>
      <c r="BX1414" s="35"/>
      <c r="BY1414" s="35"/>
      <c r="BZ1414" s="287"/>
      <c r="CA1414" s="35"/>
      <c r="CB1414" s="35"/>
      <c r="CC1414" s="35"/>
      <c r="CD1414" s="35"/>
      <c r="CE1414" s="35"/>
      <c r="CF1414" s="35"/>
      <c r="CG1414" s="35"/>
      <c r="CH1414" s="35"/>
      <c r="CI1414" s="35"/>
      <c r="CJ1414" s="35"/>
      <c r="CK1414" s="35"/>
      <c r="CL1414" s="35"/>
      <c r="CM1414" s="35"/>
      <c r="CN1414" s="35"/>
      <c r="CO1414" s="35"/>
      <c r="CP1414" s="35"/>
      <c r="CQ1414" s="35"/>
      <c r="CR1414" s="35"/>
      <c r="CS1414" s="35"/>
      <c r="CT1414" s="35"/>
      <c r="CU1414" s="35"/>
      <c r="CV1414" s="35"/>
      <c r="CW1414" s="35"/>
      <c r="CX1414" s="35"/>
      <c r="CY1414" s="35"/>
      <c r="CZ1414" s="35"/>
      <c r="DA1414" s="35"/>
      <c r="DB1414" s="35"/>
      <c r="DC1414" s="35"/>
      <c r="DD1414" s="35"/>
      <c r="DE1414" s="35"/>
      <c r="DF1414" s="35"/>
      <c r="DG1414" s="35"/>
      <c r="DH1414" s="35"/>
      <c r="DI1414" s="35"/>
      <c r="DJ1414" s="35"/>
      <c r="DK1414" s="35"/>
      <c r="DL1414" s="35"/>
      <c r="DM1414" s="35"/>
      <c r="DN1414" s="35"/>
      <c r="DO1414" s="35"/>
      <c r="DP1414" s="35"/>
      <c r="DQ1414" s="35"/>
      <c r="DR1414" s="35"/>
      <c r="DS1414" s="35"/>
      <c r="DT1414" s="35"/>
      <c r="DU1414" s="35"/>
      <c r="DV1414" s="35"/>
      <c r="DW1414" s="35"/>
      <c r="DX1414" s="35"/>
      <c r="DY1414" s="35"/>
      <c r="DZ1414" s="35"/>
      <c r="EA1414" s="35"/>
      <c r="EB1414" s="35"/>
      <c r="EC1414" s="35"/>
      <c r="ED1414" s="35"/>
      <c r="EE1414" s="35"/>
      <c r="EF1414" s="35"/>
      <c r="EG1414" s="35"/>
      <c r="EH1414" s="35"/>
      <c r="EI1414" s="35"/>
      <c r="EJ1414" s="35"/>
      <c r="EK1414" s="35"/>
      <c r="EL1414" s="35"/>
      <c r="ET1414" s="20" t="s">
        <v>1787</v>
      </c>
      <c r="EU1414" s="20" t="s">
        <v>192</v>
      </c>
    </row>
    <row r="1415" spans="1:151" ht="12" hidden="1" customHeight="1">
      <c r="A1415" s="35"/>
      <c r="B1415" s="47"/>
      <c r="C1415" s="35"/>
      <c r="D1415" s="47"/>
      <c r="E1415" s="47"/>
      <c r="F1415" s="47"/>
      <c r="G1415" s="47"/>
      <c r="H1415" s="47"/>
      <c r="I1415" s="47"/>
      <c r="J1415" s="47"/>
      <c r="K1415" s="47"/>
      <c r="L1415" s="47"/>
      <c r="M1415" s="35"/>
      <c r="N1415" s="35"/>
      <c r="O1415" s="35"/>
      <c r="P1415" s="35"/>
      <c r="Q1415" s="35"/>
      <c r="R1415" s="35"/>
      <c r="S1415" s="35"/>
      <c r="T1415" s="35"/>
      <c r="U1415" s="35"/>
      <c r="V1415" s="35"/>
      <c r="W1415" s="35"/>
      <c r="X1415" s="35"/>
      <c r="Y1415" s="35"/>
      <c r="Z1415" s="35"/>
      <c r="AA1415" s="35"/>
      <c r="AB1415" s="35"/>
      <c r="AC1415" s="35"/>
      <c r="AD1415" s="35"/>
      <c r="AE1415" s="35"/>
      <c r="AF1415" s="35"/>
      <c r="AG1415" s="35"/>
      <c r="AH1415" s="35"/>
      <c r="AI1415" s="35"/>
      <c r="AJ1415" s="35"/>
      <c r="AK1415" s="35"/>
      <c r="AL1415" s="35"/>
      <c r="AM1415" s="35"/>
      <c r="AN1415" s="35"/>
      <c r="AO1415" s="35"/>
      <c r="AP1415" s="35"/>
      <c r="AQ1415" s="35"/>
      <c r="AR1415" s="35"/>
      <c r="AS1415" s="35"/>
      <c r="AT1415" s="35"/>
      <c r="AU1415" s="35"/>
      <c r="AV1415" s="35"/>
      <c r="AW1415" s="35"/>
      <c r="AX1415" s="35"/>
      <c r="AY1415" s="35"/>
      <c r="AZ1415" s="35"/>
      <c r="BA1415" s="35"/>
      <c r="BB1415" s="35"/>
      <c r="BC1415" s="35"/>
      <c r="BD1415" s="35"/>
      <c r="BE1415" s="35"/>
      <c r="BF1415" s="35"/>
      <c r="BG1415" s="35"/>
      <c r="BH1415" s="35"/>
      <c r="BI1415" s="133"/>
      <c r="BJ1415" s="133"/>
      <c r="BK1415" s="35"/>
      <c r="BL1415" s="266"/>
      <c r="BM1415" s="35"/>
      <c r="BN1415" s="35"/>
      <c r="BO1415" s="35"/>
      <c r="BP1415" s="35"/>
      <c r="BQ1415" s="35"/>
      <c r="BR1415" s="35"/>
      <c r="BS1415" s="35"/>
      <c r="BT1415" s="35"/>
      <c r="BU1415" s="35"/>
      <c r="BV1415" s="35"/>
      <c r="BW1415" s="35"/>
      <c r="BX1415" s="35"/>
      <c r="BY1415" s="35"/>
      <c r="BZ1415" s="287"/>
      <c r="CA1415" s="35"/>
      <c r="CB1415" s="35"/>
      <c r="CC1415" s="35"/>
      <c r="CD1415" s="35"/>
      <c r="CE1415" s="35"/>
      <c r="CF1415" s="35"/>
      <c r="CG1415" s="35"/>
      <c r="CH1415" s="35"/>
      <c r="CI1415" s="35"/>
      <c r="CJ1415" s="35"/>
      <c r="CK1415" s="35"/>
      <c r="CL1415" s="35"/>
      <c r="CM1415" s="35"/>
      <c r="CN1415" s="35"/>
      <c r="CO1415" s="35"/>
      <c r="CP1415" s="35"/>
      <c r="CQ1415" s="35"/>
      <c r="CR1415" s="35"/>
      <c r="CS1415" s="35"/>
      <c r="CT1415" s="35"/>
      <c r="CU1415" s="35"/>
      <c r="CV1415" s="35"/>
      <c r="CW1415" s="35"/>
      <c r="CX1415" s="35"/>
      <c r="CY1415" s="35"/>
      <c r="CZ1415" s="35"/>
      <c r="DA1415" s="35"/>
      <c r="DB1415" s="35"/>
      <c r="DC1415" s="35"/>
      <c r="DD1415" s="35"/>
      <c r="DE1415" s="35"/>
      <c r="DF1415" s="35"/>
      <c r="DG1415" s="35"/>
      <c r="DH1415" s="35"/>
      <c r="DI1415" s="35"/>
      <c r="DJ1415" s="35"/>
      <c r="DK1415" s="35"/>
      <c r="DL1415" s="35"/>
      <c r="DM1415" s="35"/>
      <c r="DN1415" s="35"/>
      <c r="DO1415" s="35"/>
      <c r="DP1415" s="35"/>
      <c r="DQ1415" s="35"/>
      <c r="DR1415" s="35"/>
      <c r="DS1415" s="35"/>
      <c r="DT1415" s="35"/>
      <c r="DU1415" s="35"/>
      <c r="DV1415" s="35"/>
      <c r="DW1415" s="35"/>
      <c r="DX1415" s="35"/>
      <c r="DY1415" s="35"/>
      <c r="DZ1415" s="35"/>
      <c r="EA1415" s="35"/>
      <c r="EB1415" s="35"/>
      <c r="EC1415" s="35"/>
      <c r="ED1415" s="35"/>
      <c r="EE1415" s="35"/>
      <c r="EF1415" s="35"/>
      <c r="EG1415" s="35"/>
      <c r="EH1415" s="35"/>
      <c r="EI1415" s="35"/>
      <c r="EJ1415" s="35"/>
      <c r="EK1415" s="35"/>
      <c r="EL1415" s="35"/>
      <c r="ET1415" s="20" t="s">
        <v>1788</v>
      </c>
      <c r="EU1415" s="20" t="s">
        <v>1786</v>
      </c>
    </row>
    <row r="1416" spans="1:151" ht="12" hidden="1" customHeight="1">
      <c r="A1416" s="35"/>
      <c r="B1416" s="47"/>
      <c r="C1416" s="35"/>
      <c r="D1416" s="47"/>
      <c r="E1416" s="47"/>
      <c r="F1416" s="47"/>
      <c r="G1416" s="47"/>
      <c r="H1416" s="47"/>
      <c r="I1416" s="47"/>
      <c r="J1416" s="47"/>
      <c r="K1416" s="47"/>
      <c r="L1416" s="47"/>
      <c r="M1416" s="35"/>
      <c r="N1416" s="35"/>
      <c r="O1416" s="35"/>
      <c r="P1416" s="35"/>
      <c r="Q1416" s="35"/>
      <c r="R1416" s="35"/>
      <c r="S1416" s="35"/>
      <c r="T1416" s="35"/>
      <c r="U1416" s="35"/>
      <c r="V1416" s="35"/>
      <c r="W1416" s="35"/>
      <c r="X1416" s="35"/>
      <c r="Y1416" s="35"/>
      <c r="Z1416" s="35"/>
      <c r="AA1416" s="35"/>
      <c r="AB1416" s="35"/>
      <c r="AC1416" s="35"/>
      <c r="AD1416" s="35"/>
      <c r="AE1416" s="35"/>
      <c r="AF1416" s="35"/>
      <c r="AG1416" s="35"/>
      <c r="AH1416" s="35"/>
      <c r="AI1416" s="35"/>
      <c r="AJ1416" s="35"/>
      <c r="AK1416" s="35"/>
      <c r="AL1416" s="35"/>
      <c r="AM1416" s="35"/>
      <c r="AN1416" s="35"/>
      <c r="AO1416" s="35"/>
      <c r="AP1416" s="35"/>
      <c r="AQ1416" s="35"/>
      <c r="AR1416" s="35"/>
      <c r="AS1416" s="35"/>
      <c r="AT1416" s="35"/>
      <c r="AU1416" s="35"/>
      <c r="AV1416" s="35"/>
      <c r="AW1416" s="35"/>
      <c r="AX1416" s="35"/>
      <c r="AY1416" s="35"/>
      <c r="AZ1416" s="35"/>
      <c r="BA1416" s="35"/>
      <c r="BB1416" s="35"/>
      <c r="BC1416" s="35"/>
      <c r="BD1416" s="35"/>
      <c r="BE1416" s="35"/>
      <c r="BF1416" s="35"/>
      <c r="BG1416" s="35"/>
      <c r="BH1416" s="35"/>
      <c r="BI1416" s="133"/>
      <c r="BJ1416" s="133"/>
      <c r="BK1416" s="35"/>
      <c r="BL1416" s="266"/>
      <c r="BM1416" s="35"/>
      <c r="BN1416" s="35"/>
      <c r="BO1416" s="35"/>
      <c r="BP1416" s="35"/>
      <c r="BQ1416" s="35"/>
      <c r="BR1416" s="35"/>
      <c r="BS1416" s="35"/>
      <c r="BT1416" s="35"/>
      <c r="BU1416" s="35"/>
      <c r="BV1416" s="35"/>
      <c r="BW1416" s="35"/>
      <c r="BX1416" s="35"/>
      <c r="BY1416" s="35"/>
      <c r="BZ1416" s="287"/>
      <c r="CA1416" s="35"/>
      <c r="CB1416" s="35"/>
      <c r="CC1416" s="35"/>
      <c r="CD1416" s="35"/>
      <c r="CE1416" s="35"/>
      <c r="CF1416" s="35"/>
      <c r="CG1416" s="35"/>
      <c r="CH1416" s="35"/>
      <c r="CI1416" s="35"/>
      <c r="CJ1416" s="35"/>
      <c r="CK1416" s="35"/>
      <c r="CL1416" s="35"/>
      <c r="CM1416" s="35"/>
      <c r="CN1416" s="35"/>
      <c r="CO1416" s="35"/>
      <c r="CP1416" s="35"/>
      <c r="CQ1416" s="35"/>
      <c r="CR1416" s="35"/>
      <c r="CS1416" s="35"/>
      <c r="CT1416" s="35"/>
      <c r="CU1416" s="35"/>
      <c r="CV1416" s="35"/>
      <c r="CW1416" s="35"/>
      <c r="CX1416" s="35"/>
      <c r="CY1416" s="35"/>
      <c r="CZ1416" s="35"/>
      <c r="DA1416" s="35"/>
      <c r="DB1416" s="35"/>
      <c r="DC1416" s="35"/>
      <c r="DD1416" s="35"/>
      <c r="DE1416" s="35"/>
      <c r="DF1416" s="35"/>
      <c r="DG1416" s="35"/>
      <c r="DH1416" s="35"/>
      <c r="DI1416" s="35"/>
      <c r="DJ1416" s="35"/>
      <c r="DK1416" s="35"/>
      <c r="DL1416" s="35"/>
      <c r="DM1416" s="35"/>
      <c r="DN1416" s="35"/>
      <c r="DO1416" s="35"/>
      <c r="DP1416" s="35"/>
      <c r="DQ1416" s="35"/>
      <c r="DR1416" s="35"/>
      <c r="DS1416" s="35"/>
      <c r="DT1416" s="35"/>
      <c r="DU1416" s="35"/>
      <c r="DV1416" s="35"/>
      <c r="DW1416" s="35"/>
      <c r="DX1416" s="35"/>
      <c r="DY1416" s="35"/>
      <c r="DZ1416" s="35"/>
      <c r="EA1416" s="35"/>
      <c r="EB1416" s="35"/>
      <c r="EC1416" s="35"/>
      <c r="ED1416" s="35"/>
      <c r="EE1416" s="35"/>
      <c r="EF1416" s="35"/>
      <c r="EG1416" s="35"/>
      <c r="EH1416" s="35"/>
      <c r="EI1416" s="35"/>
      <c r="EJ1416" s="35"/>
      <c r="EK1416" s="35"/>
      <c r="EL1416" s="35"/>
      <c r="ET1416" s="20" t="s">
        <v>1789</v>
      </c>
      <c r="EU1416" s="20" t="s">
        <v>1787</v>
      </c>
    </row>
    <row r="1417" spans="1:151" ht="12" hidden="1" customHeight="1">
      <c r="A1417" s="35"/>
      <c r="B1417" s="47"/>
      <c r="C1417" s="35"/>
      <c r="D1417" s="47"/>
      <c r="E1417" s="47"/>
      <c r="F1417" s="47"/>
      <c r="G1417" s="47"/>
      <c r="H1417" s="47"/>
      <c r="I1417" s="47"/>
      <c r="J1417" s="47"/>
      <c r="K1417" s="47"/>
      <c r="L1417" s="47"/>
      <c r="M1417" s="35"/>
      <c r="N1417" s="35"/>
      <c r="O1417" s="35"/>
      <c r="P1417" s="35"/>
      <c r="Q1417" s="35"/>
      <c r="R1417" s="35"/>
      <c r="S1417" s="35"/>
      <c r="T1417" s="35"/>
      <c r="U1417" s="35"/>
      <c r="V1417" s="35"/>
      <c r="W1417" s="35"/>
      <c r="X1417" s="35"/>
      <c r="Y1417" s="35"/>
      <c r="Z1417" s="35"/>
      <c r="AA1417" s="35"/>
      <c r="AB1417" s="35"/>
      <c r="AC1417" s="35"/>
      <c r="AD1417" s="35"/>
      <c r="AE1417" s="35"/>
      <c r="AF1417" s="35"/>
      <c r="AG1417" s="35"/>
      <c r="AH1417" s="35"/>
      <c r="AI1417" s="35"/>
      <c r="AJ1417" s="35"/>
      <c r="AK1417" s="35"/>
      <c r="AL1417" s="35"/>
      <c r="AM1417" s="35"/>
      <c r="AN1417" s="35"/>
      <c r="AO1417" s="35"/>
      <c r="AP1417" s="35"/>
      <c r="AQ1417" s="35"/>
      <c r="AR1417" s="35"/>
      <c r="AS1417" s="35"/>
      <c r="AT1417" s="35"/>
      <c r="AU1417" s="35"/>
      <c r="AV1417" s="35"/>
      <c r="AW1417" s="35"/>
      <c r="AX1417" s="35"/>
      <c r="AY1417" s="35"/>
      <c r="AZ1417" s="35"/>
      <c r="BA1417" s="35"/>
      <c r="BB1417" s="35"/>
      <c r="BC1417" s="35"/>
      <c r="BD1417" s="35"/>
      <c r="BE1417" s="35"/>
      <c r="BF1417" s="35"/>
      <c r="BG1417" s="35"/>
      <c r="BH1417" s="35"/>
      <c r="BI1417" s="133"/>
      <c r="BJ1417" s="133"/>
      <c r="BK1417" s="35"/>
      <c r="BL1417" s="266"/>
      <c r="BM1417" s="35"/>
      <c r="BN1417" s="35"/>
      <c r="BO1417" s="35"/>
      <c r="BP1417" s="35"/>
      <c r="BQ1417" s="35"/>
      <c r="BR1417" s="35"/>
      <c r="BS1417" s="35"/>
      <c r="BT1417" s="35"/>
      <c r="BU1417" s="35"/>
      <c r="BV1417" s="35"/>
      <c r="BW1417" s="35"/>
      <c r="BX1417" s="35"/>
      <c r="BY1417" s="35"/>
      <c r="BZ1417" s="287"/>
      <c r="CA1417" s="35"/>
      <c r="CB1417" s="35"/>
      <c r="CC1417" s="35"/>
      <c r="CD1417" s="35"/>
      <c r="CE1417" s="35"/>
      <c r="CF1417" s="35"/>
      <c r="CG1417" s="35"/>
      <c r="CH1417" s="35"/>
      <c r="CI1417" s="35"/>
      <c r="CJ1417" s="35"/>
      <c r="CK1417" s="35"/>
      <c r="CL1417" s="35"/>
      <c r="CM1417" s="35"/>
      <c r="CN1417" s="35"/>
      <c r="CO1417" s="35"/>
      <c r="CP1417" s="35"/>
      <c r="CQ1417" s="35"/>
      <c r="CR1417" s="35"/>
      <c r="CS1417" s="35"/>
      <c r="CT1417" s="35"/>
      <c r="CU1417" s="35"/>
      <c r="CV1417" s="35"/>
      <c r="CW1417" s="35"/>
      <c r="CX1417" s="35"/>
      <c r="CY1417" s="35"/>
      <c r="CZ1417" s="35"/>
      <c r="DA1417" s="35"/>
      <c r="DB1417" s="35"/>
      <c r="DC1417" s="35"/>
      <c r="DD1417" s="35"/>
      <c r="DE1417" s="35"/>
      <c r="DF1417" s="35"/>
      <c r="DG1417" s="35"/>
      <c r="DH1417" s="35"/>
      <c r="DI1417" s="35"/>
      <c r="DJ1417" s="35"/>
      <c r="DK1417" s="35"/>
      <c r="DL1417" s="35"/>
      <c r="DM1417" s="35"/>
      <c r="DN1417" s="35"/>
      <c r="DO1417" s="35"/>
      <c r="DP1417" s="35"/>
      <c r="DQ1417" s="35"/>
      <c r="DR1417" s="35"/>
      <c r="DS1417" s="35"/>
      <c r="DT1417" s="35"/>
      <c r="DU1417" s="35"/>
      <c r="DV1417" s="35"/>
      <c r="DW1417" s="35"/>
      <c r="DX1417" s="35"/>
      <c r="DY1417" s="35"/>
      <c r="DZ1417" s="35"/>
      <c r="EA1417" s="35"/>
      <c r="EB1417" s="35"/>
      <c r="EC1417" s="35"/>
      <c r="ED1417" s="35"/>
      <c r="EE1417" s="35"/>
      <c r="EF1417" s="35"/>
      <c r="EG1417" s="35"/>
      <c r="EH1417" s="35"/>
      <c r="EI1417" s="35"/>
      <c r="EJ1417" s="35"/>
      <c r="EK1417" s="35"/>
      <c r="EL1417" s="35"/>
      <c r="ET1417" s="20" t="s">
        <v>1790</v>
      </c>
      <c r="EU1417" s="20" t="s">
        <v>1788</v>
      </c>
    </row>
    <row r="1418" spans="1:151" ht="12" hidden="1" customHeight="1">
      <c r="A1418" s="35"/>
      <c r="B1418" s="47"/>
      <c r="C1418" s="35"/>
      <c r="D1418" s="47"/>
      <c r="E1418" s="47"/>
      <c r="F1418" s="47"/>
      <c r="G1418" s="47"/>
      <c r="H1418" s="47"/>
      <c r="I1418" s="47"/>
      <c r="J1418" s="47"/>
      <c r="K1418" s="47"/>
      <c r="L1418" s="47"/>
      <c r="M1418" s="35"/>
      <c r="N1418" s="35"/>
      <c r="O1418" s="35"/>
      <c r="P1418" s="35"/>
      <c r="Q1418" s="35"/>
      <c r="R1418" s="35"/>
      <c r="S1418" s="35"/>
      <c r="T1418" s="35"/>
      <c r="U1418" s="35"/>
      <c r="V1418" s="35"/>
      <c r="W1418" s="35"/>
      <c r="X1418" s="35"/>
      <c r="Y1418" s="35"/>
      <c r="Z1418" s="35"/>
      <c r="AA1418" s="35"/>
      <c r="AB1418" s="35"/>
      <c r="AC1418" s="35"/>
      <c r="AD1418" s="35"/>
      <c r="AE1418" s="35"/>
      <c r="AF1418" s="35"/>
      <c r="AG1418" s="35"/>
      <c r="AH1418" s="35"/>
      <c r="AI1418" s="35"/>
      <c r="AJ1418" s="35"/>
      <c r="AK1418" s="35"/>
      <c r="AL1418" s="35"/>
      <c r="AM1418" s="35"/>
      <c r="AN1418" s="35"/>
      <c r="AO1418" s="35"/>
      <c r="AP1418" s="35"/>
      <c r="AQ1418" s="35"/>
      <c r="AR1418" s="35"/>
      <c r="AS1418" s="35"/>
      <c r="AT1418" s="35"/>
      <c r="AU1418" s="35"/>
      <c r="AV1418" s="35"/>
      <c r="AW1418" s="35"/>
      <c r="AX1418" s="35"/>
      <c r="AY1418" s="35"/>
      <c r="AZ1418" s="35"/>
      <c r="BA1418" s="35"/>
      <c r="BB1418" s="35"/>
      <c r="BC1418" s="35"/>
      <c r="BD1418" s="35"/>
      <c r="BE1418" s="35"/>
      <c r="BF1418" s="35"/>
      <c r="BG1418" s="35"/>
      <c r="BH1418" s="35"/>
      <c r="BI1418" s="133"/>
      <c r="BJ1418" s="133"/>
      <c r="BK1418" s="35"/>
      <c r="BL1418" s="266"/>
      <c r="BM1418" s="35"/>
      <c r="BN1418" s="35"/>
      <c r="BO1418" s="35"/>
      <c r="BP1418" s="35"/>
      <c r="BQ1418" s="35"/>
      <c r="BR1418" s="35"/>
      <c r="BS1418" s="35"/>
      <c r="BT1418" s="35"/>
      <c r="BU1418" s="35"/>
      <c r="BV1418" s="35"/>
      <c r="BW1418" s="35"/>
      <c r="BX1418" s="35"/>
      <c r="BY1418" s="35"/>
      <c r="BZ1418" s="287"/>
      <c r="CA1418" s="35"/>
      <c r="CB1418" s="35"/>
      <c r="CC1418" s="35"/>
      <c r="CD1418" s="35"/>
      <c r="CE1418" s="35"/>
      <c r="CF1418" s="35"/>
      <c r="CG1418" s="35"/>
      <c r="CH1418" s="35"/>
      <c r="CI1418" s="35"/>
      <c r="CJ1418" s="35"/>
      <c r="CK1418" s="35"/>
      <c r="CL1418" s="35"/>
      <c r="CM1418" s="35"/>
      <c r="CN1418" s="35"/>
      <c r="CO1418" s="35"/>
      <c r="CP1418" s="35"/>
      <c r="CQ1418" s="35"/>
      <c r="CR1418" s="35"/>
      <c r="CS1418" s="35"/>
      <c r="CT1418" s="35"/>
      <c r="CU1418" s="35"/>
      <c r="CV1418" s="35"/>
      <c r="CW1418" s="35"/>
      <c r="CX1418" s="35"/>
      <c r="CY1418" s="35"/>
      <c r="CZ1418" s="35"/>
      <c r="DA1418" s="35"/>
      <c r="DB1418" s="35"/>
      <c r="DC1418" s="35"/>
      <c r="DD1418" s="35"/>
      <c r="DE1418" s="35"/>
      <c r="DF1418" s="35"/>
      <c r="DG1418" s="35"/>
      <c r="DH1418" s="35"/>
      <c r="DI1418" s="35"/>
      <c r="DJ1418" s="35"/>
      <c r="DK1418" s="35"/>
      <c r="DL1418" s="35"/>
      <c r="DM1418" s="35"/>
      <c r="DN1418" s="35"/>
      <c r="DO1418" s="35"/>
      <c r="DP1418" s="35"/>
      <c r="DQ1418" s="35"/>
      <c r="DR1418" s="35"/>
      <c r="DS1418" s="35"/>
      <c r="DT1418" s="35"/>
      <c r="DU1418" s="35"/>
      <c r="DV1418" s="35"/>
      <c r="DW1418" s="35"/>
      <c r="DX1418" s="35"/>
      <c r="DY1418" s="35"/>
      <c r="DZ1418" s="35"/>
      <c r="EA1418" s="35"/>
      <c r="EB1418" s="35"/>
      <c r="EC1418" s="35"/>
      <c r="ED1418" s="35"/>
      <c r="EE1418" s="35"/>
      <c r="EF1418" s="35"/>
      <c r="EG1418" s="35"/>
      <c r="EH1418" s="35"/>
      <c r="EI1418" s="35"/>
      <c r="EJ1418" s="35"/>
      <c r="EK1418" s="35"/>
      <c r="EL1418" s="35"/>
      <c r="ET1418" s="20" t="s">
        <v>1791</v>
      </c>
      <c r="EU1418" s="20" t="s">
        <v>1789</v>
      </c>
    </row>
    <row r="1419" spans="1:151" ht="12" hidden="1" customHeight="1">
      <c r="A1419" s="35"/>
      <c r="B1419" s="47"/>
      <c r="C1419" s="35"/>
      <c r="D1419" s="47"/>
      <c r="E1419" s="47"/>
      <c r="F1419" s="47"/>
      <c r="G1419" s="47"/>
      <c r="H1419" s="47"/>
      <c r="I1419" s="47"/>
      <c r="J1419" s="47"/>
      <c r="K1419" s="47"/>
      <c r="L1419" s="47"/>
      <c r="M1419" s="35"/>
      <c r="N1419" s="35"/>
      <c r="O1419" s="35"/>
      <c r="P1419" s="35"/>
      <c r="Q1419" s="35"/>
      <c r="R1419" s="35"/>
      <c r="S1419" s="35"/>
      <c r="T1419" s="35"/>
      <c r="U1419" s="35"/>
      <c r="V1419" s="35"/>
      <c r="W1419" s="35"/>
      <c r="X1419" s="35"/>
      <c r="Y1419" s="35"/>
      <c r="Z1419" s="35"/>
      <c r="AA1419" s="35"/>
      <c r="AB1419" s="35"/>
      <c r="AC1419" s="35"/>
      <c r="AD1419" s="35"/>
      <c r="AE1419" s="35"/>
      <c r="AF1419" s="35"/>
      <c r="AG1419" s="35"/>
      <c r="AH1419" s="35"/>
      <c r="AI1419" s="35"/>
      <c r="AJ1419" s="35"/>
      <c r="AK1419" s="35"/>
      <c r="AL1419" s="35"/>
      <c r="AM1419" s="35"/>
      <c r="AN1419" s="35"/>
      <c r="AO1419" s="35"/>
      <c r="AP1419" s="35"/>
      <c r="AQ1419" s="35"/>
      <c r="AR1419" s="35"/>
      <c r="AS1419" s="35"/>
      <c r="AT1419" s="35"/>
      <c r="AU1419" s="35"/>
      <c r="AV1419" s="35"/>
      <c r="AW1419" s="35"/>
      <c r="AX1419" s="35"/>
      <c r="AY1419" s="35"/>
      <c r="AZ1419" s="35"/>
      <c r="BA1419" s="35"/>
      <c r="BB1419" s="35"/>
      <c r="BC1419" s="35"/>
      <c r="BD1419" s="35"/>
      <c r="BE1419" s="35"/>
      <c r="BF1419" s="35"/>
      <c r="BG1419" s="35"/>
      <c r="BH1419" s="35"/>
      <c r="BI1419" s="133"/>
      <c r="BJ1419" s="133"/>
      <c r="BK1419" s="35"/>
      <c r="BL1419" s="266"/>
      <c r="BM1419" s="35"/>
      <c r="BN1419" s="35"/>
      <c r="BO1419" s="35"/>
      <c r="BP1419" s="35"/>
      <c r="BQ1419" s="35"/>
      <c r="BR1419" s="35"/>
      <c r="BS1419" s="35"/>
      <c r="BT1419" s="35"/>
      <c r="BU1419" s="35"/>
      <c r="BV1419" s="35"/>
      <c r="BW1419" s="35"/>
      <c r="BX1419" s="35"/>
      <c r="BY1419" s="35"/>
      <c r="BZ1419" s="287"/>
      <c r="CA1419" s="35"/>
      <c r="CB1419" s="35"/>
      <c r="CC1419" s="35"/>
      <c r="CD1419" s="35"/>
      <c r="CE1419" s="35"/>
      <c r="CF1419" s="35"/>
      <c r="CG1419" s="35"/>
      <c r="CH1419" s="35"/>
      <c r="CI1419" s="35"/>
      <c r="CJ1419" s="35"/>
      <c r="CK1419" s="35"/>
      <c r="CL1419" s="35"/>
      <c r="CM1419" s="35"/>
      <c r="CN1419" s="35"/>
      <c r="CO1419" s="35"/>
      <c r="CP1419" s="35"/>
      <c r="CQ1419" s="35"/>
      <c r="CR1419" s="35"/>
      <c r="CS1419" s="35"/>
      <c r="CT1419" s="35"/>
      <c r="CU1419" s="35"/>
      <c r="CV1419" s="35"/>
      <c r="CW1419" s="35"/>
      <c r="CX1419" s="35"/>
      <c r="CY1419" s="35"/>
      <c r="CZ1419" s="35"/>
      <c r="DA1419" s="35"/>
      <c r="DB1419" s="35"/>
      <c r="DC1419" s="35"/>
      <c r="DD1419" s="35"/>
      <c r="DE1419" s="35"/>
      <c r="DF1419" s="35"/>
      <c r="DG1419" s="35"/>
      <c r="DH1419" s="35"/>
      <c r="DI1419" s="35"/>
      <c r="DJ1419" s="35"/>
      <c r="DK1419" s="35"/>
      <c r="DL1419" s="35"/>
      <c r="DM1419" s="35"/>
      <c r="DN1419" s="35"/>
      <c r="DO1419" s="35"/>
      <c r="DP1419" s="35"/>
      <c r="DQ1419" s="35"/>
      <c r="DR1419" s="35"/>
      <c r="DS1419" s="35"/>
      <c r="DT1419" s="35"/>
      <c r="DU1419" s="35"/>
      <c r="DV1419" s="35"/>
      <c r="DW1419" s="35"/>
      <c r="DX1419" s="35"/>
      <c r="DY1419" s="35"/>
      <c r="DZ1419" s="35"/>
      <c r="EA1419" s="35"/>
      <c r="EB1419" s="35"/>
      <c r="EC1419" s="35"/>
      <c r="ED1419" s="35"/>
      <c r="EE1419" s="35"/>
      <c r="EF1419" s="35"/>
      <c r="EG1419" s="35"/>
      <c r="EH1419" s="35"/>
      <c r="EI1419" s="35"/>
      <c r="EJ1419" s="35"/>
      <c r="EK1419" s="35"/>
      <c r="EL1419" s="35"/>
      <c r="ET1419" s="20" t="s">
        <v>1792</v>
      </c>
      <c r="EU1419" s="20" t="s">
        <v>1790</v>
      </c>
    </row>
    <row r="1420" spans="1:151" ht="12" hidden="1" customHeight="1">
      <c r="A1420" s="35"/>
      <c r="B1420" s="47"/>
      <c r="C1420" s="35"/>
      <c r="D1420" s="47"/>
      <c r="E1420" s="47"/>
      <c r="F1420" s="47"/>
      <c r="G1420" s="47"/>
      <c r="H1420" s="47"/>
      <c r="I1420" s="47"/>
      <c r="J1420" s="47"/>
      <c r="K1420" s="47"/>
      <c r="L1420" s="47"/>
      <c r="M1420" s="35"/>
      <c r="N1420" s="35"/>
      <c r="O1420" s="35"/>
      <c r="P1420" s="35"/>
      <c r="Q1420" s="35"/>
      <c r="R1420" s="35"/>
      <c r="S1420" s="35"/>
      <c r="T1420" s="35"/>
      <c r="U1420" s="35"/>
      <c r="V1420" s="35"/>
      <c r="W1420" s="35"/>
      <c r="X1420" s="35"/>
      <c r="Y1420" s="35"/>
      <c r="Z1420" s="35"/>
      <c r="AA1420" s="35"/>
      <c r="AB1420" s="35"/>
      <c r="AC1420" s="35"/>
      <c r="AD1420" s="35"/>
      <c r="AE1420" s="35"/>
      <c r="AF1420" s="35"/>
      <c r="AG1420" s="35"/>
      <c r="AH1420" s="35"/>
      <c r="AI1420" s="35"/>
      <c r="AJ1420" s="35"/>
      <c r="AK1420" s="35"/>
      <c r="AL1420" s="35"/>
      <c r="AM1420" s="35"/>
      <c r="AN1420" s="35"/>
      <c r="AO1420" s="35"/>
      <c r="AP1420" s="35"/>
      <c r="AQ1420" s="35"/>
      <c r="AR1420" s="35"/>
      <c r="AS1420" s="35"/>
      <c r="AT1420" s="35"/>
      <c r="AU1420" s="35"/>
      <c r="AV1420" s="35"/>
      <c r="AW1420" s="35"/>
      <c r="AX1420" s="35"/>
      <c r="AY1420" s="35"/>
      <c r="AZ1420" s="35"/>
      <c r="BA1420" s="35"/>
      <c r="BB1420" s="35"/>
      <c r="BC1420" s="35"/>
      <c r="BD1420" s="35"/>
      <c r="BE1420" s="35"/>
      <c r="BF1420" s="35"/>
      <c r="BG1420" s="35"/>
      <c r="BH1420" s="35"/>
      <c r="BI1420" s="133"/>
      <c r="BJ1420" s="133"/>
      <c r="BK1420" s="35"/>
      <c r="BL1420" s="266"/>
      <c r="BM1420" s="35"/>
      <c r="BN1420" s="35"/>
      <c r="BO1420" s="35"/>
      <c r="BP1420" s="35"/>
      <c r="BQ1420" s="35"/>
      <c r="BR1420" s="35"/>
      <c r="BS1420" s="35"/>
      <c r="BT1420" s="35"/>
      <c r="BU1420" s="35"/>
      <c r="BV1420" s="35"/>
      <c r="BW1420" s="35"/>
      <c r="BX1420" s="35"/>
      <c r="BY1420" s="35"/>
      <c r="BZ1420" s="287"/>
      <c r="CA1420" s="35"/>
      <c r="CB1420" s="35"/>
      <c r="CC1420" s="35"/>
      <c r="CD1420" s="35"/>
      <c r="CE1420" s="35"/>
      <c r="CF1420" s="35"/>
      <c r="CG1420" s="35"/>
      <c r="CH1420" s="35"/>
      <c r="CI1420" s="35"/>
      <c r="CJ1420" s="35"/>
      <c r="CK1420" s="35"/>
      <c r="CL1420" s="35"/>
      <c r="CM1420" s="35"/>
      <c r="CN1420" s="35"/>
      <c r="CO1420" s="35"/>
      <c r="CP1420" s="35"/>
      <c r="CQ1420" s="35"/>
      <c r="CR1420" s="35"/>
      <c r="CS1420" s="35"/>
      <c r="CT1420" s="35"/>
      <c r="CU1420" s="35"/>
      <c r="CV1420" s="35"/>
      <c r="CW1420" s="35"/>
      <c r="CX1420" s="35"/>
      <c r="CY1420" s="35"/>
      <c r="CZ1420" s="35"/>
      <c r="DA1420" s="35"/>
      <c r="DB1420" s="35"/>
      <c r="DC1420" s="35"/>
      <c r="DD1420" s="35"/>
      <c r="DE1420" s="35"/>
      <c r="DF1420" s="35"/>
      <c r="DG1420" s="35"/>
      <c r="DH1420" s="35"/>
      <c r="DI1420" s="35"/>
      <c r="DJ1420" s="35"/>
      <c r="DK1420" s="35"/>
      <c r="DL1420" s="35"/>
      <c r="DM1420" s="35"/>
      <c r="DN1420" s="35"/>
      <c r="DO1420" s="35"/>
      <c r="DP1420" s="35"/>
      <c r="DQ1420" s="35"/>
      <c r="DR1420" s="35"/>
      <c r="DS1420" s="35"/>
      <c r="DT1420" s="35"/>
      <c r="DU1420" s="35"/>
      <c r="DV1420" s="35"/>
      <c r="DW1420" s="35"/>
      <c r="DX1420" s="35"/>
      <c r="DY1420" s="35"/>
      <c r="DZ1420" s="35"/>
      <c r="EA1420" s="35"/>
      <c r="EB1420" s="35"/>
      <c r="EC1420" s="35"/>
      <c r="ED1420" s="35"/>
      <c r="EE1420" s="35"/>
      <c r="EF1420" s="35"/>
      <c r="EG1420" s="35"/>
      <c r="EH1420" s="35"/>
      <c r="EI1420" s="35"/>
      <c r="EJ1420" s="35"/>
      <c r="EK1420" s="35"/>
      <c r="EL1420" s="35"/>
      <c r="ET1420" s="20" t="s">
        <v>1793</v>
      </c>
      <c r="EU1420" s="20" t="s">
        <v>1791</v>
      </c>
    </row>
    <row r="1421" spans="1:151" ht="12" hidden="1" customHeight="1">
      <c r="A1421" s="35"/>
      <c r="B1421" s="47"/>
      <c r="C1421" s="35"/>
      <c r="D1421" s="47"/>
      <c r="E1421" s="47"/>
      <c r="F1421" s="47"/>
      <c r="G1421" s="47"/>
      <c r="H1421" s="47"/>
      <c r="I1421" s="47"/>
      <c r="J1421" s="47"/>
      <c r="K1421" s="47"/>
      <c r="L1421" s="47"/>
      <c r="M1421" s="35"/>
      <c r="N1421" s="35"/>
      <c r="O1421" s="35"/>
      <c r="P1421" s="35"/>
      <c r="Q1421" s="35"/>
      <c r="R1421" s="35"/>
      <c r="S1421" s="35"/>
      <c r="T1421" s="35"/>
      <c r="U1421" s="35"/>
      <c r="V1421" s="35"/>
      <c r="W1421" s="35"/>
      <c r="X1421" s="35"/>
      <c r="Y1421" s="35"/>
      <c r="Z1421" s="35"/>
      <c r="AA1421" s="35"/>
      <c r="AB1421" s="35"/>
      <c r="AC1421" s="35"/>
      <c r="AD1421" s="35"/>
      <c r="AE1421" s="35"/>
      <c r="AF1421" s="35"/>
      <c r="AG1421" s="35"/>
      <c r="AH1421" s="35"/>
      <c r="AI1421" s="35"/>
      <c r="AJ1421" s="35"/>
      <c r="AK1421" s="35"/>
      <c r="AL1421" s="35"/>
      <c r="AM1421" s="35"/>
      <c r="AN1421" s="35"/>
      <c r="AO1421" s="35"/>
      <c r="AP1421" s="35"/>
      <c r="AQ1421" s="35"/>
      <c r="AR1421" s="35"/>
      <c r="AS1421" s="35"/>
      <c r="AT1421" s="35"/>
      <c r="AU1421" s="35"/>
      <c r="AV1421" s="35"/>
      <c r="AW1421" s="35"/>
      <c r="AX1421" s="35"/>
      <c r="AY1421" s="35"/>
      <c r="AZ1421" s="35"/>
      <c r="BA1421" s="35"/>
      <c r="BB1421" s="35"/>
      <c r="BC1421" s="35"/>
      <c r="BD1421" s="35"/>
      <c r="BE1421" s="35"/>
      <c r="BF1421" s="35"/>
      <c r="BG1421" s="35"/>
      <c r="BH1421" s="35"/>
      <c r="BI1421" s="133"/>
      <c r="BJ1421" s="133"/>
      <c r="BK1421" s="35"/>
      <c r="BL1421" s="266"/>
      <c r="BM1421" s="35"/>
      <c r="BN1421" s="35"/>
      <c r="BO1421" s="35"/>
      <c r="BP1421" s="35"/>
      <c r="BQ1421" s="35"/>
      <c r="BR1421" s="35"/>
      <c r="BS1421" s="35"/>
      <c r="BT1421" s="35"/>
      <c r="BU1421" s="35"/>
      <c r="BV1421" s="35"/>
      <c r="BW1421" s="35"/>
      <c r="BX1421" s="35"/>
      <c r="BY1421" s="35"/>
      <c r="BZ1421" s="287"/>
      <c r="CA1421" s="35"/>
      <c r="CB1421" s="35"/>
      <c r="CC1421" s="35"/>
      <c r="CD1421" s="35"/>
      <c r="CE1421" s="35"/>
      <c r="CF1421" s="35"/>
      <c r="CG1421" s="35"/>
      <c r="CH1421" s="35"/>
      <c r="CI1421" s="35"/>
      <c r="CJ1421" s="35"/>
      <c r="CK1421" s="35"/>
      <c r="CL1421" s="35"/>
      <c r="CM1421" s="35"/>
      <c r="CN1421" s="35"/>
      <c r="CO1421" s="35"/>
      <c r="CP1421" s="35"/>
      <c r="CQ1421" s="35"/>
      <c r="CR1421" s="35"/>
      <c r="CS1421" s="35"/>
      <c r="CT1421" s="35"/>
      <c r="CU1421" s="35"/>
      <c r="CV1421" s="35"/>
      <c r="CW1421" s="35"/>
      <c r="CX1421" s="35"/>
      <c r="CY1421" s="35"/>
      <c r="CZ1421" s="35"/>
      <c r="DA1421" s="35"/>
      <c r="DB1421" s="35"/>
      <c r="DC1421" s="35"/>
      <c r="DD1421" s="35"/>
      <c r="DE1421" s="35"/>
      <c r="DF1421" s="35"/>
      <c r="DG1421" s="35"/>
      <c r="DH1421" s="35"/>
      <c r="DI1421" s="35"/>
      <c r="DJ1421" s="35"/>
      <c r="DK1421" s="35"/>
      <c r="DL1421" s="35"/>
      <c r="DM1421" s="35"/>
      <c r="DN1421" s="35"/>
      <c r="DO1421" s="35"/>
      <c r="DP1421" s="35"/>
      <c r="DQ1421" s="35"/>
      <c r="DR1421" s="35"/>
      <c r="DS1421" s="35"/>
      <c r="DT1421" s="35"/>
      <c r="DU1421" s="35"/>
      <c r="DV1421" s="35"/>
      <c r="DW1421" s="35"/>
      <c r="DX1421" s="35"/>
      <c r="DY1421" s="35"/>
      <c r="DZ1421" s="35"/>
      <c r="EA1421" s="35"/>
      <c r="EB1421" s="35"/>
      <c r="EC1421" s="35"/>
      <c r="ED1421" s="35"/>
      <c r="EE1421" s="35"/>
      <c r="EF1421" s="35"/>
      <c r="EG1421" s="35"/>
      <c r="EH1421" s="35"/>
      <c r="EI1421" s="35"/>
      <c r="EJ1421" s="35"/>
      <c r="EK1421" s="35"/>
      <c r="EL1421" s="35"/>
      <c r="ET1421" s="20" t="s">
        <v>1794</v>
      </c>
      <c r="EU1421" s="20" t="s">
        <v>1792</v>
      </c>
    </row>
    <row r="1422" spans="1:151" ht="12" hidden="1" customHeight="1">
      <c r="A1422" s="35"/>
      <c r="B1422" s="47"/>
      <c r="C1422" s="35"/>
      <c r="D1422" s="47"/>
      <c r="E1422" s="47"/>
      <c r="F1422" s="47"/>
      <c r="G1422" s="47"/>
      <c r="H1422" s="47"/>
      <c r="I1422" s="47"/>
      <c r="J1422" s="47"/>
      <c r="K1422" s="47"/>
      <c r="L1422" s="47"/>
      <c r="M1422" s="35"/>
      <c r="N1422" s="35"/>
      <c r="O1422" s="35"/>
      <c r="P1422" s="35"/>
      <c r="Q1422" s="35"/>
      <c r="R1422" s="35"/>
      <c r="S1422" s="35"/>
      <c r="T1422" s="35"/>
      <c r="U1422" s="35"/>
      <c r="V1422" s="35"/>
      <c r="W1422" s="35"/>
      <c r="X1422" s="35"/>
      <c r="Y1422" s="35"/>
      <c r="Z1422" s="35"/>
      <c r="AA1422" s="35"/>
      <c r="AB1422" s="35"/>
      <c r="AC1422" s="35"/>
      <c r="AD1422" s="35"/>
      <c r="AE1422" s="35"/>
      <c r="AF1422" s="35"/>
      <c r="AG1422" s="35"/>
      <c r="AH1422" s="35"/>
      <c r="AI1422" s="35"/>
      <c r="AJ1422" s="35"/>
      <c r="AK1422" s="35"/>
      <c r="AL1422" s="35"/>
      <c r="AM1422" s="35"/>
      <c r="AN1422" s="35"/>
      <c r="AO1422" s="35"/>
      <c r="AP1422" s="35"/>
      <c r="AQ1422" s="35"/>
      <c r="AR1422" s="35"/>
      <c r="AS1422" s="35"/>
      <c r="AT1422" s="35"/>
      <c r="AU1422" s="35"/>
      <c r="AV1422" s="35"/>
      <c r="AW1422" s="35"/>
      <c r="AX1422" s="35"/>
      <c r="AY1422" s="35"/>
      <c r="AZ1422" s="35"/>
      <c r="BA1422" s="35"/>
      <c r="BB1422" s="35"/>
      <c r="BC1422" s="35"/>
      <c r="BD1422" s="35"/>
      <c r="BE1422" s="35"/>
      <c r="BF1422" s="35"/>
      <c r="BG1422" s="35"/>
      <c r="BH1422" s="35"/>
      <c r="BI1422" s="133"/>
      <c r="BJ1422" s="133"/>
      <c r="BK1422" s="35"/>
      <c r="BL1422" s="266"/>
      <c r="BM1422" s="35"/>
      <c r="BN1422" s="35"/>
      <c r="BO1422" s="35"/>
      <c r="BP1422" s="35"/>
      <c r="BQ1422" s="35"/>
      <c r="BR1422" s="35"/>
      <c r="BS1422" s="35"/>
      <c r="BT1422" s="35"/>
      <c r="BU1422" s="35"/>
      <c r="BV1422" s="35"/>
      <c r="BW1422" s="35"/>
      <c r="BX1422" s="35"/>
      <c r="BY1422" s="35"/>
      <c r="BZ1422" s="287"/>
      <c r="CA1422" s="35"/>
      <c r="CB1422" s="35"/>
      <c r="CC1422" s="35"/>
      <c r="CD1422" s="35"/>
      <c r="CE1422" s="35"/>
      <c r="CF1422" s="35"/>
      <c r="CG1422" s="35"/>
      <c r="CH1422" s="35"/>
      <c r="CI1422" s="35"/>
      <c r="CJ1422" s="35"/>
      <c r="CK1422" s="35"/>
      <c r="CL1422" s="35"/>
      <c r="CM1422" s="35"/>
      <c r="CN1422" s="35"/>
      <c r="CO1422" s="35"/>
      <c r="CP1422" s="35"/>
      <c r="CQ1422" s="35"/>
      <c r="CR1422" s="35"/>
      <c r="CS1422" s="35"/>
      <c r="CT1422" s="35"/>
      <c r="CU1422" s="35"/>
      <c r="CV1422" s="35"/>
      <c r="CW1422" s="35"/>
      <c r="CX1422" s="35"/>
      <c r="CY1422" s="35"/>
      <c r="CZ1422" s="35"/>
      <c r="DA1422" s="35"/>
      <c r="DB1422" s="35"/>
      <c r="DC1422" s="35"/>
      <c r="DD1422" s="35"/>
      <c r="DE1422" s="35"/>
      <c r="DF1422" s="35"/>
      <c r="DG1422" s="35"/>
      <c r="DH1422" s="35"/>
      <c r="DI1422" s="35"/>
      <c r="DJ1422" s="35"/>
      <c r="DK1422" s="35"/>
      <c r="DL1422" s="35"/>
      <c r="DM1422" s="35"/>
      <c r="DN1422" s="35"/>
      <c r="DO1422" s="35"/>
      <c r="DP1422" s="35"/>
      <c r="DQ1422" s="35"/>
      <c r="DR1422" s="35"/>
      <c r="DS1422" s="35"/>
      <c r="DT1422" s="35"/>
      <c r="DU1422" s="35"/>
      <c r="DV1422" s="35"/>
      <c r="DW1422" s="35"/>
      <c r="DX1422" s="35"/>
      <c r="DY1422" s="35"/>
      <c r="DZ1422" s="35"/>
      <c r="EA1422" s="35"/>
      <c r="EB1422" s="35"/>
      <c r="EC1422" s="35"/>
      <c r="ED1422" s="35"/>
      <c r="EE1422" s="35"/>
      <c r="EF1422" s="35"/>
      <c r="EG1422" s="35"/>
      <c r="EH1422" s="35"/>
      <c r="EI1422" s="35"/>
      <c r="EJ1422" s="35"/>
      <c r="EK1422" s="35"/>
      <c r="EL1422" s="35"/>
      <c r="ET1422" s="20" t="s">
        <v>1795</v>
      </c>
      <c r="EU1422" s="20" t="s">
        <v>1793</v>
      </c>
    </row>
    <row r="1423" spans="1:151" ht="12" hidden="1" customHeight="1">
      <c r="A1423" s="35"/>
      <c r="B1423" s="47"/>
      <c r="C1423" s="35"/>
      <c r="D1423" s="47"/>
      <c r="E1423" s="47"/>
      <c r="F1423" s="47"/>
      <c r="G1423" s="47"/>
      <c r="H1423" s="47"/>
      <c r="I1423" s="47"/>
      <c r="J1423" s="47"/>
      <c r="K1423" s="47"/>
      <c r="L1423" s="47"/>
      <c r="M1423" s="35"/>
      <c r="N1423" s="35"/>
      <c r="O1423" s="35"/>
      <c r="P1423" s="35"/>
      <c r="Q1423" s="35"/>
      <c r="R1423" s="35"/>
      <c r="S1423" s="35"/>
      <c r="T1423" s="35"/>
      <c r="U1423" s="35"/>
      <c r="V1423" s="35"/>
      <c r="W1423" s="35"/>
      <c r="X1423" s="35"/>
      <c r="Y1423" s="35"/>
      <c r="Z1423" s="35"/>
      <c r="AA1423" s="35"/>
      <c r="AB1423" s="35"/>
      <c r="AC1423" s="35"/>
      <c r="AD1423" s="35"/>
      <c r="AE1423" s="35"/>
      <c r="AF1423" s="35"/>
      <c r="AG1423" s="35"/>
      <c r="AH1423" s="35"/>
      <c r="AI1423" s="35"/>
      <c r="AJ1423" s="35"/>
      <c r="AK1423" s="35"/>
      <c r="AL1423" s="35"/>
      <c r="AM1423" s="35"/>
      <c r="AN1423" s="35"/>
      <c r="AO1423" s="35"/>
      <c r="AP1423" s="35"/>
      <c r="AQ1423" s="35"/>
      <c r="AR1423" s="35"/>
      <c r="AS1423" s="35"/>
      <c r="AT1423" s="35"/>
      <c r="AU1423" s="35"/>
      <c r="AV1423" s="35"/>
      <c r="AW1423" s="35"/>
      <c r="AX1423" s="35"/>
      <c r="AY1423" s="35"/>
      <c r="AZ1423" s="35"/>
      <c r="BA1423" s="35"/>
      <c r="BB1423" s="35"/>
      <c r="BC1423" s="35"/>
      <c r="BD1423" s="35"/>
      <c r="BE1423" s="35"/>
      <c r="BF1423" s="35"/>
      <c r="BG1423" s="35"/>
      <c r="BH1423" s="35"/>
      <c r="BI1423" s="133"/>
      <c r="BJ1423" s="133"/>
      <c r="BK1423" s="35"/>
      <c r="BL1423" s="266"/>
      <c r="BM1423" s="35"/>
      <c r="BN1423" s="35"/>
      <c r="BO1423" s="35"/>
      <c r="BP1423" s="35"/>
      <c r="BQ1423" s="35"/>
      <c r="BR1423" s="35"/>
      <c r="BS1423" s="35"/>
      <c r="BT1423" s="35"/>
      <c r="BU1423" s="35"/>
      <c r="BV1423" s="35"/>
      <c r="BW1423" s="35"/>
      <c r="BX1423" s="35"/>
      <c r="BY1423" s="35"/>
      <c r="BZ1423" s="287"/>
      <c r="CA1423" s="35"/>
      <c r="CB1423" s="35"/>
      <c r="CC1423" s="35"/>
      <c r="CD1423" s="35"/>
      <c r="CE1423" s="35"/>
      <c r="CF1423" s="35"/>
      <c r="CG1423" s="35"/>
      <c r="CH1423" s="35"/>
      <c r="CI1423" s="35"/>
      <c r="CJ1423" s="35"/>
      <c r="CK1423" s="35"/>
      <c r="CL1423" s="35"/>
      <c r="CM1423" s="35"/>
      <c r="CN1423" s="35"/>
      <c r="CO1423" s="35"/>
      <c r="CP1423" s="35"/>
      <c r="CQ1423" s="35"/>
      <c r="CR1423" s="35"/>
      <c r="CS1423" s="35"/>
      <c r="CT1423" s="35"/>
      <c r="CU1423" s="35"/>
      <c r="CV1423" s="35"/>
      <c r="CW1423" s="35"/>
      <c r="CX1423" s="35"/>
      <c r="CY1423" s="35"/>
      <c r="CZ1423" s="35"/>
      <c r="DA1423" s="35"/>
      <c r="DB1423" s="35"/>
      <c r="DC1423" s="35"/>
      <c r="DD1423" s="35"/>
      <c r="DE1423" s="35"/>
      <c r="DF1423" s="35"/>
      <c r="DG1423" s="35"/>
      <c r="DH1423" s="35"/>
      <c r="DI1423" s="35"/>
      <c r="DJ1423" s="35"/>
      <c r="DK1423" s="35"/>
      <c r="DL1423" s="35"/>
      <c r="DM1423" s="35"/>
      <c r="DN1423" s="35"/>
      <c r="DO1423" s="35"/>
      <c r="DP1423" s="35"/>
      <c r="DQ1423" s="35"/>
      <c r="DR1423" s="35"/>
      <c r="DS1423" s="35"/>
      <c r="DT1423" s="35"/>
      <c r="DU1423" s="35"/>
      <c r="DV1423" s="35"/>
      <c r="DW1423" s="35"/>
      <c r="DX1423" s="35"/>
      <c r="DY1423" s="35"/>
      <c r="DZ1423" s="35"/>
      <c r="EA1423" s="35"/>
      <c r="EB1423" s="35"/>
      <c r="EC1423" s="35"/>
      <c r="ED1423" s="35"/>
      <c r="EE1423" s="35"/>
      <c r="EF1423" s="35"/>
      <c r="EG1423" s="35"/>
      <c r="EH1423" s="35"/>
      <c r="EI1423" s="35"/>
      <c r="EJ1423" s="35"/>
      <c r="EK1423" s="35"/>
      <c r="EL1423" s="35"/>
      <c r="ET1423" s="20" t="s">
        <v>1796</v>
      </c>
      <c r="EU1423" s="20" t="s">
        <v>1794</v>
      </c>
    </row>
    <row r="1424" spans="1:151" ht="12" hidden="1" customHeight="1">
      <c r="A1424" s="35"/>
      <c r="B1424" s="47"/>
      <c r="C1424" s="35"/>
      <c r="D1424" s="47"/>
      <c r="E1424" s="47"/>
      <c r="F1424" s="47"/>
      <c r="G1424" s="47"/>
      <c r="H1424" s="47"/>
      <c r="I1424" s="47"/>
      <c r="J1424" s="47"/>
      <c r="K1424" s="47"/>
      <c r="L1424" s="47"/>
      <c r="M1424" s="35"/>
      <c r="N1424" s="35"/>
      <c r="O1424" s="35"/>
      <c r="P1424" s="35"/>
      <c r="Q1424" s="35"/>
      <c r="R1424" s="35"/>
      <c r="S1424" s="35"/>
      <c r="T1424" s="35"/>
      <c r="U1424" s="35"/>
      <c r="V1424" s="35"/>
      <c r="W1424" s="35"/>
      <c r="X1424" s="35"/>
      <c r="Y1424" s="35"/>
      <c r="Z1424" s="35"/>
      <c r="AA1424" s="35"/>
      <c r="AB1424" s="35"/>
      <c r="AC1424" s="35"/>
      <c r="AD1424" s="35"/>
      <c r="AE1424" s="35"/>
      <c r="AF1424" s="35"/>
      <c r="AG1424" s="35"/>
      <c r="AH1424" s="35"/>
      <c r="AI1424" s="35"/>
      <c r="AJ1424" s="35"/>
      <c r="AK1424" s="35"/>
      <c r="AL1424" s="35"/>
      <c r="AM1424" s="35"/>
      <c r="AN1424" s="35"/>
      <c r="AO1424" s="35"/>
      <c r="AP1424" s="35"/>
      <c r="AQ1424" s="35"/>
      <c r="AR1424" s="35"/>
      <c r="AS1424" s="35"/>
      <c r="AT1424" s="35"/>
      <c r="AU1424" s="35"/>
      <c r="AV1424" s="35"/>
      <c r="AW1424" s="35"/>
      <c r="AX1424" s="35"/>
      <c r="AY1424" s="35"/>
      <c r="AZ1424" s="35"/>
      <c r="BA1424" s="35"/>
      <c r="BB1424" s="35"/>
      <c r="BC1424" s="35"/>
      <c r="BD1424" s="35"/>
      <c r="BE1424" s="35"/>
      <c r="BF1424" s="35"/>
      <c r="BG1424" s="35"/>
      <c r="BH1424" s="35"/>
      <c r="BI1424" s="133"/>
      <c r="BJ1424" s="133"/>
      <c r="BK1424" s="35"/>
      <c r="BL1424" s="266"/>
      <c r="BM1424" s="35"/>
      <c r="BN1424" s="35"/>
      <c r="BO1424" s="35"/>
      <c r="BP1424" s="35"/>
      <c r="BQ1424" s="35"/>
      <c r="BR1424" s="35"/>
      <c r="BS1424" s="35"/>
      <c r="BT1424" s="35"/>
      <c r="BU1424" s="35"/>
      <c r="BV1424" s="35"/>
      <c r="BW1424" s="35"/>
      <c r="BX1424" s="35"/>
      <c r="BY1424" s="35"/>
      <c r="BZ1424" s="287"/>
      <c r="CA1424" s="35"/>
      <c r="CB1424" s="35"/>
      <c r="CC1424" s="35"/>
      <c r="CD1424" s="35"/>
      <c r="CE1424" s="35"/>
      <c r="CF1424" s="35"/>
      <c r="CG1424" s="35"/>
      <c r="CH1424" s="35"/>
      <c r="CI1424" s="35"/>
      <c r="CJ1424" s="35"/>
      <c r="CK1424" s="35"/>
      <c r="CL1424" s="35"/>
      <c r="CM1424" s="35"/>
      <c r="CN1424" s="35"/>
      <c r="CO1424" s="35"/>
      <c r="CP1424" s="35"/>
      <c r="CQ1424" s="35"/>
      <c r="CR1424" s="35"/>
      <c r="CS1424" s="35"/>
      <c r="CT1424" s="35"/>
      <c r="CU1424" s="35"/>
      <c r="CV1424" s="35"/>
      <c r="CW1424" s="35"/>
      <c r="CX1424" s="35"/>
      <c r="CY1424" s="35"/>
      <c r="CZ1424" s="35"/>
      <c r="DA1424" s="35"/>
      <c r="DB1424" s="35"/>
      <c r="DC1424" s="35"/>
      <c r="DD1424" s="35"/>
      <c r="DE1424" s="35"/>
      <c r="DF1424" s="35"/>
      <c r="DG1424" s="35"/>
      <c r="DH1424" s="35"/>
      <c r="DI1424" s="35"/>
      <c r="DJ1424" s="35"/>
      <c r="DK1424" s="35"/>
      <c r="DL1424" s="35"/>
      <c r="DM1424" s="35"/>
      <c r="DN1424" s="35"/>
      <c r="DO1424" s="35"/>
      <c r="DP1424" s="35"/>
      <c r="DQ1424" s="35"/>
      <c r="DR1424" s="35"/>
      <c r="DS1424" s="35"/>
      <c r="DT1424" s="35"/>
      <c r="DU1424" s="35"/>
      <c r="DV1424" s="35"/>
      <c r="DW1424" s="35"/>
      <c r="DX1424" s="35"/>
      <c r="DY1424" s="35"/>
      <c r="DZ1424" s="35"/>
      <c r="EA1424" s="35"/>
      <c r="EB1424" s="35"/>
      <c r="EC1424" s="35"/>
      <c r="ED1424" s="35"/>
      <c r="EE1424" s="35"/>
      <c r="EF1424" s="35"/>
      <c r="EG1424" s="35"/>
      <c r="EH1424" s="35"/>
      <c r="EI1424" s="35"/>
      <c r="EJ1424" s="35"/>
      <c r="EK1424" s="35"/>
      <c r="EL1424" s="35"/>
      <c r="ET1424" s="20" t="s">
        <v>1797</v>
      </c>
      <c r="EU1424" s="20" t="s">
        <v>1795</v>
      </c>
    </row>
    <row r="1425" spans="1:151" ht="12" hidden="1" customHeight="1">
      <c r="A1425" s="35"/>
      <c r="B1425" s="47"/>
      <c r="C1425" s="35"/>
      <c r="D1425" s="47"/>
      <c r="E1425" s="47"/>
      <c r="F1425" s="47"/>
      <c r="G1425" s="47"/>
      <c r="H1425" s="47"/>
      <c r="I1425" s="47"/>
      <c r="J1425" s="47"/>
      <c r="K1425" s="47"/>
      <c r="L1425" s="47"/>
      <c r="M1425" s="35"/>
      <c r="N1425" s="35"/>
      <c r="O1425" s="35"/>
      <c r="P1425" s="35"/>
      <c r="Q1425" s="35"/>
      <c r="R1425" s="35"/>
      <c r="S1425" s="35"/>
      <c r="T1425" s="35"/>
      <c r="U1425" s="35"/>
      <c r="V1425" s="35"/>
      <c r="W1425" s="35"/>
      <c r="X1425" s="35"/>
      <c r="Y1425" s="35"/>
      <c r="Z1425" s="35"/>
      <c r="AA1425" s="35"/>
      <c r="AB1425" s="35"/>
      <c r="AC1425" s="35"/>
      <c r="AD1425" s="35"/>
      <c r="AE1425" s="35"/>
      <c r="AF1425" s="35"/>
      <c r="AG1425" s="35"/>
      <c r="AH1425" s="35"/>
      <c r="AI1425" s="35"/>
      <c r="AJ1425" s="35"/>
      <c r="AK1425" s="35"/>
      <c r="AL1425" s="35"/>
      <c r="AM1425" s="35"/>
      <c r="AN1425" s="35"/>
      <c r="AO1425" s="35"/>
      <c r="AP1425" s="35"/>
      <c r="AQ1425" s="35"/>
      <c r="AR1425" s="35"/>
      <c r="AS1425" s="35"/>
      <c r="AT1425" s="35"/>
      <c r="AU1425" s="35"/>
      <c r="AV1425" s="35"/>
      <c r="AW1425" s="35"/>
      <c r="AX1425" s="35"/>
      <c r="AY1425" s="35"/>
      <c r="AZ1425" s="35"/>
      <c r="BA1425" s="35"/>
      <c r="BB1425" s="35"/>
      <c r="BC1425" s="35"/>
      <c r="BD1425" s="35"/>
      <c r="BE1425" s="35"/>
      <c r="BF1425" s="35"/>
      <c r="BG1425" s="35"/>
      <c r="BH1425" s="35"/>
      <c r="BI1425" s="133"/>
      <c r="BJ1425" s="133"/>
      <c r="BK1425" s="35"/>
      <c r="BL1425" s="266"/>
      <c r="BM1425" s="35"/>
      <c r="BN1425" s="35"/>
      <c r="BO1425" s="35"/>
      <c r="BP1425" s="35"/>
      <c r="BQ1425" s="35"/>
      <c r="BR1425" s="35"/>
      <c r="BS1425" s="35"/>
      <c r="BT1425" s="35"/>
      <c r="BU1425" s="35"/>
      <c r="BV1425" s="35"/>
      <c r="BW1425" s="35"/>
      <c r="BX1425" s="35"/>
      <c r="BY1425" s="35"/>
      <c r="BZ1425" s="287"/>
      <c r="CA1425" s="35"/>
      <c r="CB1425" s="35"/>
      <c r="CC1425" s="35"/>
      <c r="CD1425" s="35"/>
      <c r="CE1425" s="35"/>
      <c r="CF1425" s="35"/>
      <c r="CG1425" s="35"/>
      <c r="CH1425" s="35"/>
      <c r="CI1425" s="35"/>
      <c r="CJ1425" s="35"/>
      <c r="CK1425" s="35"/>
      <c r="CL1425" s="35"/>
      <c r="CM1425" s="35"/>
      <c r="CN1425" s="35"/>
      <c r="CO1425" s="35"/>
      <c r="CP1425" s="35"/>
      <c r="CQ1425" s="35"/>
      <c r="CR1425" s="35"/>
      <c r="CS1425" s="35"/>
      <c r="CT1425" s="35"/>
      <c r="CU1425" s="35"/>
      <c r="CV1425" s="35"/>
      <c r="CW1425" s="35"/>
      <c r="CX1425" s="35"/>
      <c r="CY1425" s="35"/>
      <c r="CZ1425" s="35"/>
      <c r="DA1425" s="35"/>
      <c r="DB1425" s="35"/>
      <c r="DC1425" s="35"/>
      <c r="DD1425" s="35"/>
      <c r="DE1425" s="35"/>
      <c r="DF1425" s="35"/>
      <c r="DG1425" s="35"/>
      <c r="DH1425" s="35"/>
      <c r="DI1425" s="35"/>
      <c r="DJ1425" s="35"/>
      <c r="DK1425" s="35"/>
      <c r="DL1425" s="35"/>
      <c r="DM1425" s="35"/>
      <c r="DN1425" s="35"/>
      <c r="DO1425" s="35"/>
      <c r="DP1425" s="35"/>
      <c r="DQ1425" s="35"/>
      <c r="DR1425" s="35"/>
      <c r="DS1425" s="35"/>
      <c r="DT1425" s="35"/>
      <c r="DU1425" s="35"/>
      <c r="DV1425" s="35"/>
      <c r="DW1425" s="35"/>
      <c r="DX1425" s="35"/>
      <c r="DY1425" s="35"/>
      <c r="DZ1425" s="35"/>
      <c r="EA1425" s="35"/>
      <c r="EB1425" s="35"/>
      <c r="EC1425" s="35"/>
      <c r="ED1425" s="35"/>
      <c r="EE1425" s="35"/>
      <c r="EF1425" s="35"/>
      <c r="EG1425" s="35"/>
      <c r="EH1425" s="35"/>
      <c r="EI1425" s="35"/>
      <c r="EJ1425" s="35"/>
      <c r="EK1425" s="35"/>
      <c r="EL1425" s="35"/>
      <c r="ET1425" s="20" t="s">
        <v>1798</v>
      </c>
      <c r="EU1425" s="20" t="s">
        <v>1796</v>
      </c>
    </row>
    <row r="1426" spans="1:151" ht="12" hidden="1" customHeight="1">
      <c r="A1426" s="35"/>
      <c r="B1426" s="47"/>
      <c r="C1426" s="35"/>
      <c r="D1426" s="47"/>
      <c r="E1426" s="47"/>
      <c r="F1426" s="47"/>
      <c r="G1426" s="47"/>
      <c r="H1426" s="47"/>
      <c r="I1426" s="47"/>
      <c r="J1426" s="47"/>
      <c r="K1426" s="47"/>
      <c r="L1426" s="47"/>
      <c r="M1426" s="35"/>
      <c r="N1426" s="35"/>
      <c r="O1426" s="35"/>
      <c r="P1426" s="35"/>
      <c r="Q1426" s="35"/>
      <c r="R1426" s="35"/>
      <c r="S1426" s="35"/>
      <c r="T1426" s="35"/>
      <c r="U1426" s="35"/>
      <c r="V1426" s="35"/>
      <c r="W1426" s="35"/>
      <c r="X1426" s="35"/>
      <c r="Y1426" s="35"/>
      <c r="Z1426" s="35"/>
      <c r="AA1426" s="35"/>
      <c r="AB1426" s="35"/>
      <c r="AC1426" s="35"/>
      <c r="AD1426" s="35"/>
      <c r="AE1426" s="35"/>
      <c r="AF1426" s="35"/>
      <c r="AG1426" s="35"/>
      <c r="AH1426" s="35"/>
      <c r="AI1426" s="35"/>
      <c r="AJ1426" s="35"/>
      <c r="AK1426" s="35"/>
      <c r="AL1426" s="35"/>
      <c r="AM1426" s="35"/>
      <c r="AN1426" s="35"/>
      <c r="AO1426" s="35"/>
      <c r="AP1426" s="35"/>
      <c r="AQ1426" s="35"/>
      <c r="AR1426" s="35"/>
      <c r="AS1426" s="35"/>
      <c r="AT1426" s="35"/>
      <c r="AU1426" s="35"/>
      <c r="AV1426" s="35"/>
      <c r="AW1426" s="35"/>
      <c r="AX1426" s="35"/>
      <c r="AY1426" s="35"/>
      <c r="AZ1426" s="35"/>
      <c r="BA1426" s="35"/>
      <c r="BB1426" s="35"/>
      <c r="BC1426" s="35"/>
      <c r="BD1426" s="35"/>
      <c r="BE1426" s="35"/>
      <c r="BF1426" s="35"/>
      <c r="BG1426" s="35"/>
      <c r="BH1426" s="35"/>
      <c r="BI1426" s="133"/>
      <c r="BJ1426" s="133"/>
      <c r="BK1426" s="35"/>
      <c r="BL1426" s="266"/>
      <c r="BM1426" s="35"/>
      <c r="BN1426" s="35"/>
      <c r="BO1426" s="35"/>
      <c r="BP1426" s="35"/>
      <c r="BQ1426" s="35"/>
      <c r="BR1426" s="35"/>
      <c r="BS1426" s="35"/>
      <c r="BT1426" s="35"/>
      <c r="BU1426" s="35"/>
      <c r="BV1426" s="35"/>
      <c r="BW1426" s="35"/>
      <c r="BX1426" s="35"/>
      <c r="BY1426" s="35"/>
      <c r="BZ1426" s="287"/>
      <c r="CA1426" s="35"/>
      <c r="CB1426" s="35"/>
      <c r="CC1426" s="35"/>
      <c r="CD1426" s="35"/>
      <c r="CE1426" s="35"/>
      <c r="CF1426" s="35"/>
      <c r="CG1426" s="35"/>
      <c r="CH1426" s="35"/>
      <c r="CI1426" s="35"/>
      <c r="CJ1426" s="35"/>
      <c r="CK1426" s="35"/>
      <c r="CL1426" s="35"/>
      <c r="CM1426" s="35"/>
      <c r="CN1426" s="35"/>
      <c r="CO1426" s="35"/>
      <c r="CP1426" s="35"/>
      <c r="CQ1426" s="35"/>
      <c r="CR1426" s="35"/>
      <c r="CS1426" s="35"/>
      <c r="CT1426" s="35"/>
      <c r="CU1426" s="35"/>
      <c r="CV1426" s="35"/>
      <c r="CW1426" s="35"/>
      <c r="CX1426" s="35"/>
      <c r="CY1426" s="35"/>
      <c r="CZ1426" s="35"/>
      <c r="DA1426" s="35"/>
      <c r="DB1426" s="35"/>
      <c r="DC1426" s="35"/>
      <c r="DD1426" s="35"/>
      <c r="DE1426" s="35"/>
      <c r="DF1426" s="35"/>
      <c r="DG1426" s="35"/>
      <c r="DH1426" s="35"/>
      <c r="DI1426" s="35"/>
      <c r="DJ1426" s="35"/>
      <c r="DK1426" s="35"/>
      <c r="DL1426" s="35"/>
      <c r="DM1426" s="35"/>
      <c r="DN1426" s="35"/>
      <c r="DO1426" s="35"/>
      <c r="DP1426" s="35"/>
      <c r="DQ1426" s="35"/>
      <c r="DR1426" s="35"/>
      <c r="DS1426" s="35"/>
      <c r="DT1426" s="35"/>
      <c r="DU1426" s="35"/>
      <c r="DV1426" s="35"/>
      <c r="DW1426" s="35"/>
      <c r="DX1426" s="35"/>
      <c r="DY1426" s="35"/>
      <c r="DZ1426" s="35"/>
      <c r="EA1426" s="35"/>
      <c r="EB1426" s="35"/>
      <c r="EC1426" s="35"/>
      <c r="ED1426" s="35"/>
      <c r="EE1426" s="35"/>
      <c r="EF1426" s="35"/>
      <c r="EG1426" s="35"/>
      <c r="EH1426" s="35"/>
      <c r="EI1426" s="35"/>
      <c r="EJ1426" s="35"/>
      <c r="EK1426" s="35"/>
      <c r="EL1426" s="35"/>
      <c r="ET1426" s="20" t="s">
        <v>1799</v>
      </c>
      <c r="EU1426" s="20" t="s">
        <v>1797</v>
      </c>
    </row>
    <row r="1427" spans="1:151" ht="12" hidden="1" customHeight="1">
      <c r="A1427" s="35"/>
      <c r="B1427" s="47"/>
      <c r="C1427" s="35"/>
      <c r="D1427" s="47"/>
      <c r="E1427" s="47"/>
      <c r="F1427" s="47"/>
      <c r="G1427" s="47"/>
      <c r="H1427" s="47"/>
      <c r="I1427" s="47"/>
      <c r="J1427" s="47"/>
      <c r="K1427" s="47"/>
      <c r="L1427" s="47"/>
      <c r="M1427" s="35"/>
      <c r="N1427" s="35"/>
      <c r="O1427" s="35"/>
      <c r="P1427" s="35"/>
      <c r="Q1427" s="35"/>
      <c r="R1427" s="35"/>
      <c r="S1427" s="35"/>
      <c r="T1427" s="35"/>
      <c r="U1427" s="35"/>
      <c r="V1427" s="35"/>
      <c r="W1427" s="35"/>
      <c r="X1427" s="35"/>
      <c r="Y1427" s="35"/>
      <c r="Z1427" s="35"/>
      <c r="AA1427" s="35"/>
      <c r="AB1427" s="35"/>
      <c r="AC1427" s="35"/>
      <c r="AD1427" s="35"/>
      <c r="AE1427" s="35"/>
      <c r="AF1427" s="35"/>
      <c r="AG1427" s="35"/>
      <c r="AH1427" s="35"/>
      <c r="AI1427" s="35"/>
      <c r="AJ1427" s="35"/>
      <c r="AK1427" s="35"/>
      <c r="AL1427" s="35"/>
      <c r="AM1427" s="35"/>
      <c r="AN1427" s="35"/>
      <c r="AO1427" s="35"/>
      <c r="AP1427" s="35"/>
      <c r="AQ1427" s="35"/>
      <c r="AR1427" s="35"/>
      <c r="AS1427" s="35"/>
      <c r="AT1427" s="35"/>
      <c r="AU1427" s="35"/>
      <c r="AV1427" s="35"/>
      <c r="AW1427" s="35"/>
      <c r="AX1427" s="35"/>
      <c r="AY1427" s="35"/>
      <c r="AZ1427" s="35"/>
      <c r="BA1427" s="35"/>
      <c r="BB1427" s="35"/>
      <c r="BC1427" s="35"/>
      <c r="BD1427" s="35"/>
      <c r="BE1427" s="35"/>
      <c r="BF1427" s="35"/>
      <c r="BG1427" s="35"/>
      <c r="BH1427" s="35"/>
      <c r="BI1427" s="133"/>
      <c r="BJ1427" s="133"/>
      <c r="BK1427" s="35"/>
      <c r="BL1427" s="266"/>
      <c r="BM1427" s="35"/>
      <c r="BN1427" s="35"/>
      <c r="BO1427" s="35"/>
      <c r="BP1427" s="35"/>
      <c r="BQ1427" s="35"/>
      <c r="BR1427" s="35"/>
      <c r="BS1427" s="35"/>
      <c r="BT1427" s="35"/>
      <c r="BU1427" s="35"/>
      <c r="BV1427" s="35"/>
      <c r="BW1427" s="35"/>
      <c r="BX1427" s="35"/>
      <c r="BY1427" s="35"/>
      <c r="BZ1427" s="287"/>
      <c r="CA1427" s="35"/>
      <c r="CB1427" s="35"/>
      <c r="CC1427" s="35"/>
      <c r="CD1427" s="35"/>
      <c r="CE1427" s="35"/>
      <c r="CF1427" s="35"/>
      <c r="CG1427" s="35"/>
      <c r="CH1427" s="35"/>
      <c r="CI1427" s="35"/>
      <c r="CJ1427" s="35"/>
      <c r="CK1427" s="35"/>
      <c r="CL1427" s="35"/>
      <c r="CM1427" s="35"/>
      <c r="CN1427" s="35"/>
      <c r="CO1427" s="35"/>
      <c r="CP1427" s="35"/>
      <c r="CQ1427" s="35"/>
      <c r="CR1427" s="35"/>
      <c r="CS1427" s="35"/>
      <c r="CT1427" s="35"/>
      <c r="CU1427" s="35"/>
      <c r="CV1427" s="35"/>
      <c r="CW1427" s="35"/>
      <c r="CX1427" s="35"/>
      <c r="CY1427" s="35"/>
      <c r="CZ1427" s="35"/>
      <c r="DA1427" s="35"/>
      <c r="DB1427" s="35"/>
      <c r="DC1427" s="35"/>
      <c r="DD1427" s="35"/>
      <c r="DE1427" s="35"/>
      <c r="DF1427" s="35"/>
      <c r="DG1427" s="35"/>
      <c r="DH1427" s="35"/>
      <c r="DI1427" s="35"/>
      <c r="DJ1427" s="35"/>
      <c r="DK1427" s="35"/>
      <c r="DL1427" s="35"/>
      <c r="DM1427" s="35"/>
      <c r="DN1427" s="35"/>
      <c r="DO1427" s="35"/>
      <c r="DP1427" s="35"/>
      <c r="DQ1427" s="35"/>
      <c r="DR1427" s="35"/>
      <c r="DS1427" s="35"/>
      <c r="DT1427" s="35"/>
      <c r="DU1427" s="35"/>
      <c r="DV1427" s="35"/>
      <c r="DW1427" s="35"/>
      <c r="DX1427" s="35"/>
      <c r="DY1427" s="35"/>
      <c r="DZ1427" s="35"/>
      <c r="EA1427" s="35"/>
      <c r="EB1427" s="35"/>
      <c r="EC1427" s="35"/>
      <c r="ED1427" s="35"/>
      <c r="EE1427" s="35"/>
      <c r="EF1427" s="35"/>
      <c r="EG1427" s="35"/>
      <c r="EH1427" s="35"/>
      <c r="EI1427" s="35"/>
      <c r="EJ1427" s="35"/>
      <c r="EK1427" s="35"/>
      <c r="EL1427" s="35"/>
      <c r="ET1427" s="20" t="s">
        <v>1800</v>
      </c>
      <c r="EU1427" s="20" t="s">
        <v>1798</v>
      </c>
    </row>
    <row r="1428" spans="1:151" ht="12" hidden="1" customHeight="1">
      <c r="A1428" s="35"/>
      <c r="B1428" s="47"/>
      <c r="C1428" s="35"/>
      <c r="D1428" s="47"/>
      <c r="E1428" s="47"/>
      <c r="F1428" s="47"/>
      <c r="G1428" s="47"/>
      <c r="H1428" s="47"/>
      <c r="I1428" s="47"/>
      <c r="J1428" s="47"/>
      <c r="K1428" s="47"/>
      <c r="L1428" s="47"/>
      <c r="M1428" s="35"/>
      <c r="N1428" s="35"/>
      <c r="O1428" s="35"/>
      <c r="P1428" s="35"/>
      <c r="Q1428" s="35"/>
      <c r="R1428" s="35"/>
      <c r="S1428" s="35"/>
      <c r="T1428" s="35"/>
      <c r="U1428" s="35"/>
      <c r="V1428" s="35"/>
      <c r="W1428" s="35"/>
      <c r="X1428" s="35"/>
      <c r="Y1428" s="35"/>
      <c r="Z1428" s="35"/>
      <c r="AA1428" s="35"/>
      <c r="AB1428" s="35"/>
      <c r="AC1428" s="35"/>
      <c r="AD1428" s="35"/>
      <c r="AE1428" s="35"/>
      <c r="AF1428" s="35"/>
      <c r="AG1428" s="35"/>
      <c r="AH1428" s="35"/>
      <c r="AI1428" s="35"/>
      <c r="AJ1428" s="35"/>
      <c r="AK1428" s="35"/>
      <c r="AL1428" s="35"/>
      <c r="AM1428" s="35"/>
      <c r="AN1428" s="35"/>
      <c r="AO1428" s="35"/>
      <c r="AP1428" s="35"/>
      <c r="AQ1428" s="35"/>
      <c r="AR1428" s="35"/>
      <c r="AS1428" s="35"/>
      <c r="AT1428" s="35"/>
      <c r="AU1428" s="35"/>
      <c r="AV1428" s="35"/>
      <c r="AW1428" s="35"/>
      <c r="AX1428" s="35"/>
      <c r="AY1428" s="35"/>
      <c r="AZ1428" s="35"/>
      <c r="BA1428" s="35"/>
      <c r="BB1428" s="35"/>
      <c r="BC1428" s="35"/>
      <c r="BD1428" s="35"/>
      <c r="BE1428" s="35"/>
      <c r="BF1428" s="35"/>
      <c r="BG1428" s="35"/>
      <c r="BH1428" s="35"/>
      <c r="BI1428" s="133"/>
      <c r="BJ1428" s="133"/>
      <c r="BK1428" s="35"/>
      <c r="BL1428" s="266"/>
      <c r="BM1428" s="35"/>
      <c r="BN1428" s="35"/>
      <c r="BO1428" s="35"/>
      <c r="BP1428" s="35"/>
      <c r="BQ1428" s="35"/>
      <c r="BR1428" s="35"/>
      <c r="BS1428" s="35"/>
      <c r="BT1428" s="35"/>
      <c r="BU1428" s="35"/>
      <c r="BV1428" s="35"/>
      <c r="BW1428" s="35"/>
      <c r="BX1428" s="35"/>
      <c r="BY1428" s="35"/>
      <c r="BZ1428" s="287"/>
      <c r="CA1428" s="35"/>
      <c r="CB1428" s="35"/>
      <c r="CC1428" s="35"/>
      <c r="CD1428" s="35"/>
      <c r="CE1428" s="35"/>
      <c r="CF1428" s="35"/>
      <c r="CG1428" s="35"/>
      <c r="CH1428" s="35"/>
      <c r="CI1428" s="35"/>
      <c r="CJ1428" s="35"/>
      <c r="CK1428" s="35"/>
      <c r="CL1428" s="35"/>
      <c r="CM1428" s="35"/>
      <c r="CN1428" s="35"/>
      <c r="CO1428" s="35"/>
      <c r="CP1428" s="35"/>
      <c r="CQ1428" s="35"/>
      <c r="CR1428" s="35"/>
      <c r="CS1428" s="35"/>
      <c r="CT1428" s="35"/>
      <c r="CU1428" s="35"/>
      <c r="CV1428" s="35"/>
      <c r="CW1428" s="35"/>
      <c r="CX1428" s="35"/>
      <c r="CY1428" s="35"/>
      <c r="CZ1428" s="35"/>
      <c r="DA1428" s="35"/>
      <c r="DB1428" s="35"/>
      <c r="DC1428" s="35"/>
      <c r="DD1428" s="35"/>
      <c r="DE1428" s="35"/>
      <c r="DF1428" s="35"/>
      <c r="DG1428" s="35"/>
      <c r="DH1428" s="35"/>
      <c r="DI1428" s="35"/>
      <c r="DJ1428" s="35"/>
      <c r="DK1428" s="35"/>
      <c r="DL1428" s="35"/>
      <c r="DM1428" s="35"/>
      <c r="DN1428" s="35"/>
      <c r="DO1428" s="35"/>
      <c r="DP1428" s="35"/>
      <c r="DQ1428" s="35"/>
      <c r="DR1428" s="35"/>
      <c r="DS1428" s="35"/>
      <c r="DT1428" s="35"/>
      <c r="DU1428" s="35"/>
      <c r="DV1428" s="35"/>
      <c r="DW1428" s="35"/>
      <c r="DX1428" s="35"/>
      <c r="DY1428" s="35"/>
      <c r="DZ1428" s="35"/>
      <c r="EA1428" s="35"/>
      <c r="EB1428" s="35"/>
      <c r="EC1428" s="35"/>
      <c r="ED1428" s="35"/>
      <c r="EE1428" s="35"/>
      <c r="EF1428" s="35"/>
      <c r="EG1428" s="35"/>
      <c r="EH1428" s="35"/>
      <c r="EI1428" s="35"/>
      <c r="EJ1428" s="35"/>
      <c r="EK1428" s="35"/>
      <c r="EL1428" s="35"/>
      <c r="ET1428" s="20" t="s">
        <v>1801</v>
      </c>
      <c r="EU1428" s="20" t="s">
        <v>1799</v>
      </c>
    </row>
    <row r="1429" spans="1:151" ht="12" hidden="1" customHeight="1">
      <c r="A1429" s="35"/>
      <c r="B1429" s="47"/>
      <c r="C1429" s="35"/>
      <c r="D1429" s="47"/>
      <c r="E1429" s="47"/>
      <c r="F1429" s="47"/>
      <c r="G1429" s="47"/>
      <c r="H1429" s="47"/>
      <c r="I1429" s="47"/>
      <c r="J1429" s="47"/>
      <c r="K1429" s="47"/>
      <c r="L1429" s="47"/>
      <c r="M1429" s="35"/>
      <c r="N1429" s="35"/>
      <c r="O1429" s="35"/>
      <c r="P1429" s="35"/>
      <c r="Q1429" s="35"/>
      <c r="R1429" s="35"/>
      <c r="S1429" s="35"/>
      <c r="T1429" s="35"/>
      <c r="U1429" s="35"/>
      <c r="V1429" s="35"/>
      <c r="W1429" s="35"/>
      <c r="X1429" s="35"/>
      <c r="Y1429" s="35"/>
      <c r="Z1429" s="35"/>
      <c r="AA1429" s="35"/>
      <c r="AB1429" s="35"/>
      <c r="AC1429" s="35"/>
      <c r="AD1429" s="35"/>
      <c r="AE1429" s="35"/>
      <c r="AF1429" s="35"/>
      <c r="AG1429" s="35"/>
      <c r="AH1429" s="35"/>
      <c r="AI1429" s="35"/>
      <c r="AJ1429" s="35"/>
      <c r="AK1429" s="35"/>
      <c r="AL1429" s="35"/>
      <c r="AM1429" s="35"/>
      <c r="AN1429" s="35"/>
      <c r="AO1429" s="35"/>
      <c r="AP1429" s="35"/>
      <c r="AQ1429" s="35"/>
      <c r="AR1429" s="35"/>
      <c r="AS1429" s="35"/>
      <c r="AT1429" s="35"/>
      <c r="AU1429" s="35"/>
      <c r="AV1429" s="35"/>
      <c r="AW1429" s="35"/>
      <c r="AX1429" s="35"/>
      <c r="AY1429" s="35"/>
      <c r="AZ1429" s="35"/>
      <c r="BA1429" s="35"/>
      <c r="BB1429" s="35"/>
      <c r="BC1429" s="35"/>
      <c r="BD1429" s="35"/>
      <c r="BE1429" s="35"/>
      <c r="BF1429" s="35"/>
      <c r="BG1429" s="35"/>
      <c r="BH1429" s="35"/>
      <c r="BI1429" s="133"/>
      <c r="BJ1429" s="133"/>
      <c r="BK1429" s="35"/>
      <c r="BL1429" s="266"/>
      <c r="BM1429" s="35"/>
      <c r="BN1429" s="35"/>
      <c r="BO1429" s="35"/>
      <c r="BP1429" s="35"/>
      <c r="BQ1429" s="35"/>
      <c r="BR1429" s="35"/>
      <c r="BS1429" s="35"/>
      <c r="BT1429" s="35"/>
      <c r="BU1429" s="35"/>
      <c r="BV1429" s="35"/>
      <c r="BW1429" s="35"/>
      <c r="BX1429" s="35"/>
      <c r="BY1429" s="35"/>
      <c r="BZ1429" s="287"/>
      <c r="CA1429" s="35"/>
      <c r="CB1429" s="35"/>
      <c r="CC1429" s="35"/>
      <c r="CD1429" s="35"/>
      <c r="CE1429" s="35"/>
      <c r="CF1429" s="35"/>
      <c r="CG1429" s="35"/>
      <c r="CH1429" s="35"/>
      <c r="CI1429" s="35"/>
      <c r="CJ1429" s="35"/>
      <c r="CK1429" s="35"/>
      <c r="CL1429" s="35"/>
      <c r="CM1429" s="35"/>
      <c r="CN1429" s="35"/>
      <c r="CO1429" s="35"/>
      <c r="CP1429" s="35"/>
      <c r="CQ1429" s="35"/>
      <c r="CR1429" s="35"/>
      <c r="CS1429" s="35"/>
      <c r="CT1429" s="35"/>
      <c r="CU1429" s="35"/>
      <c r="CV1429" s="35"/>
      <c r="CW1429" s="35"/>
      <c r="CX1429" s="35"/>
      <c r="CY1429" s="35"/>
      <c r="CZ1429" s="35"/>
      <c r="DA1429" s="35"/>
      <c r="DB1429" s="35"/>
      <c r="DC1429" s="35"/>
      <c r="DD1429" s="35"/>
      <c r="DE1429" s="35"/>
      <c r="DF1429" s="35"/>
      <c r="DG1429" s="35"/>
      <c r="DH1429" s="35"/>
      <c r="DI1429" s="35"/>
      <c r="DJ1429" s="35"/>
      <c r="DK1429" s="35"/>
      <c r="DL1429" s="35"/>
      <c r="DM1429" s="35"/>
      <c r="DN1429" s="35"/>
      <c r="DO1429" s="35"/>
      <c r="DP1429" s="35"/>
      <c r="DQ1429" s="35"/>
      <c r="DR1429" s="35"/>
      <c r="DS1429" s="35"/>
      <c r="DT1429" s="35"/>
      <c r="DU1429" s="35"/>
      <c r="DV1429" s="35"/>
      <c r="DW1429" s="35"/>
      <c r="DX1429" s="35"/>
      <c r="DY1429" s="35"/>
      <c r="DZ1429" s="35"/>
      <c r="EA1429" s="35"/>
      <c r="EB1429" s="35"/>
      <c r="EC1429" s="35"/>
      <c r="ED1429" s="35"/>
      <c r="EE1429" s="35"/>
      <c r="EF1429" s="35"/>
      <c r="EG1429" s="35"/>
      <c r="EH1429" s="35"/>
      <c r="EI1429" s="35"/>
      <c r="EJ1429" s="35"/>
      <c r="EK1429" s="35"/>
      <c r="EL1429" s="35"/>
      <c r="ET1429" s="20" t="s">
        <v>1802</v>
      </c>
      <c r="EU1429" s="20" t="s">
        <v>1800</v>
      </c>
    </row>
    <row r="1430" spans="1:151" ht="12" hidden="1" customHeight="1">
      <c r="A1430" s="35"/>
      <c r="B1430" s="47"/>
      <c r="C1430" s="35"/>
      <c r="D1430" s="47"/>
      <c r="E1430" s="47"/>
      <c r="F1430" s="47"/>
      <c r="G1430" s="47"/>
      <c r="H1430" s="47"/>
      <c r="I1430" s="47"/>
      <c r="J1430" s="47"/>
      <c r="K1430" s="47"/>
      <c r="L1430" s="47"/>
      <c r="M1430" s="35"/>
      <c r="N1430" s="35"/>
      <c r="O1430" s="35"/>
      <c r="P1430" s="35"/>
      <c r="Q1430" s="35"/>
      <c r="R1430" s="35"/>
      <c r="S1430" s="35"/>
      <c r="T1430" s="35"/>
      <c r="U1430" s="35"/>
      <c r="V1430" s="35"/>
      <c r="W1430" s="35"/>
      <c r="X1430" s="35"/>
      <c r="Y1430" s="35"/>
      <c r="Z1430" s="35"/>
      <c r="AA1430" s="35"/>
      <c r="AB1430" s="35"/>
      <c r="AC1430" s="35"/>
      <c r="AD1430" s="35"/>
      <c r="AE1430" s="35"/>
      <c r="AF1430" s="35"/>
      <c r="AG1430" s="35"/>
      <c r="AH1430" s="35"/>
      <c r="AI1430" s="35"/>
      <c r="AJ1430" s="35"/>
      <c r="AK1430" s="35"/>
      <c r="AL1430" s="35"/>
      <c r="AM1430" s="35"/>
      <c r="AN1430" s="35"/>
      <c r="AO1430" s="35"/>
      <c r="AP1430" s="35"/>
      <c r="AQ1430" s="35"/>
      <c r="AR1430" s="35"/>
      <c r="AS1430" s="35"/>
      <c r="AT1430" s="35"/>
      <c r="AU1430" s="35"/>
      <c r="AV1430" s="35"/>
      <c r="AW1430" s="35"/>
      <c r="AX1430" s="35"/>
      <c r="AY1430" s="35"/>
      <c r="AZ1430" s="35"/>
      <c r="BA1430" s="35"/>
      <c r="BB1430" s="35"/>
      <c r="BC1430" s="35"/>
      <c r="BD1430" s="35"/>
      <c r="BE1430" s="35"/>
      <c r="BF1430" s="35"/>
      <c r="BG1430" s="35"/>
      <c r="BH1430" s="35"/>
      <c r="BI1430" s="133"/>
      <c r="BJ1430" s="133"/>
      <c r="BK1430" s="35"/>
      <c r="BL1430" s="266"/>
      <c r="BM1430" s="35"/>
      <c r="BN1430" s="35"/>
      <c r="BO1430" s="35"/>
      <c r="BP1430" s="35"/>
      <c r="BQ1430" s="35"/>
      <c r="BR1430" s="35"/>
      <c r="BS1430" s="35"/>
      <c r="BT1430" s="35"/>
      <c r="BU1430" s="35"/>
      <c r="BV1430" s="35"/>
      <c r="BW1430" s="35"/>
      <c r="BX1430" s="35"/>
      <c r="BY1430" s="35"/>
      <c r="BZ1430" s="287"/>
      <c r="CA1430" s="35"/>
      <c r="CB1430" s="35"/>
      <c r="CC1430" s="35"/>
      <c r="CD1430" s="35"/>
      <c r="CE1430" s="35"/>
      <c r="CF1430" s="35"/>
      <c r="CG1430" s="35"/>
      <c r="CH1430" s="35"/>
      <c r="CI1430" s="35"/>
      <c r="CJ1430" s="35"/>
      <c r="CK1430" s="35"/>
      <c r="CL1430" s="35"/>
      <c r="CM1430" s="35"/>
      <c r="CN1430" s="35"/>
      <c r="CO1430" s="35"/>
      <c r="CP1430" s="35"/>
      <c r="CQ1430" s="35"/>
      <c r="CR1430" s="35"/>
      <c r="CS1430" s="35"/>
      <c r="CT1430" s="35"/>
      <c r="CU1430" s="35"/>
      <c r="CV1430" s="35"/>
      <c r="CW1430" s="35"/>
      <c r="CX1430" s="35"/>
      <c r="CY1430" s="35"/>
      <c r="CZ1430" s="35"/>
      <c r="DA1430" s="35"/>
      <c r="DB1430" s="35"/>
      <c r="DC1430" s="35"/>
      <c r="DD1430" s="35"/>
      <c r="DE1430" s="35"/>
      <c r="DF1430" s="35"/>
      <c r="DG1430" s="35"/>
      <c r="DH1430" s="35"/>
      <c r="DI1430" s="35"/>
      <c r="DJ1430" s="35"/>
      <c r="DK1430" s="35"/>
      <c r="DL1430" s="35"/>
      <c r="DM1430" s="35"/>
      <c r="DN1430" s="35"/>
      <c r="DO1430" s="35"/>
      <c r="DP1430" s="35"/>
      <c r="DQ1430" s="35"/>
      <c r="DR1430" s="35"/>
      <c r="DS1430" s="35"/>
      <c r="DT1430" s="35"/>
      <c r="DU1430" s="35"/>
      <c r="DV1430" s="35"/>
      <c r="DW1430" s="35"/>
      <c r="DX1430" s="35"/>
      <c r="DY1430" s="35"/>
      <c r="DZ1430" s="35"/>
      <c r="EA1430" s="35"/>
      <c r="EB1430" s="35"/>
      <c r="EC1430" s="35"/>
      <c r="ED1430" s="35"/>
      <c r="EE1430" s="35"/>
      <c r="EF1430" s="35"/>
      <c r="EG1430" s="35"/>
      <c r="EH1430" s="35"/>
      <c r="EI1430" s="35"/>
      <c r="EJ1430" s="35"/>
      <c r="EK1430" s="35"/>
      <c r="EL1430" s="35"/>
      <c r="ET1430" s="20" t="s">
        <v>1803</v>
      </c>
      <c r="EU1430" s="20" t="s">
        <v>1801</v>
      </c>
    </row>
    <row r="1431" spans="1:151" ht="12" hidden="1" customHeight="1">
      <c r="A1431" s="35"/>
      <c r="B1431" s="47"/>
      <c r="C1431" s="35"/>
      <c r="D1431" s="47"/>
      <c r="E1431" s="47"/>
      <c r="F1431" s="47"/>
      <c r="G1431" s="47"/>
      <c r="H1431" s="47"/>
      <c r="I1431" s="47"/>
      <c r="J1431" s="47"/>
      <c r="K1431" s="47"/>
      <c r="L1431" s="47"/>
      <c r="M1431" s="35"/>
      <c r="N1431" s="35"/>
      <c r="O1431" s="35"/>
      <c r="P1431" s="35"/>
      <c r="Q1431" s="35"/>
      <c r="R1431" s="35"/>
      <c r="S1431" s="35"/>
      <c r="T1431" s="35"/>
      <c r="U1431" s="35"/>
      <c r="V1431" s="35"/>
      <c r="W1431" s="35"/>
      <c r="X1431" s="35"/>
      <c r="Y1431" s="35"/>
      <c r="Z1431" s="35"/>
      <c r="AA1431" s="35"/>
      <c r="AB1431" s="35"/>
      <c r="AC1431" s="35"/>
      <c r="AD1431" s="35"/>
      <c r="AE1431" s="35"/>
      <c r="AF1431" s="35"/>
      <c r="AG1431" s="35"/>
      <c r="AH1431" s="35"/>
      <c r="AI1431" s="35"/>
      <c r="AJ1431" s="35"/>
      <c r="AK1431" s="35"/>
      <c r="AL1431" s="35"/>
      <c r="AM1431" s="35"/>
      <c r="AN1431" s="35"/>
      <c r="AO1431" s="35"/>
      <c r="AP1431" s="35"/>
      <c r="AQ1431" s="35"/>
      <c r="AR1431" s="35"/>
      <c r="AS1431" s="35"/>
      <c r="AT1431" s="35"/>
      <c r="AU1431" s="35"/>
      <c r="AV1431" s="35"/>
      <c r="AW1431" s="35"/>
      <c r="AX1431" s="35"/>
      <c r="AY1431" s="35"/>
      <c r="AZ1431" s="35"/>
      <c r="BA1431" s="35"/>
      <c r="BB1431" s="35"/>
      <c r="BC1431" s="35"/>
      <c r="BD1431" s="35"/>
      <c r="BE1431" s="35"/>
      <c r="BF1431" s="35"/>
      <c r="BG1431" s="35"/>
      <c r="BH1431" s="35"/>
      <c r="BI1431" s="133"/>
      <c r="BJ1431" s="133"/>
      <c r="BK1431" s="35"/>
      <c r="BL1431" s="266"/>
      <c r="BM1431" s="35"/>
      <c r="BN1431" s="35"/>
      <c r="BO1431" s="35"/>
      <c r="BP1431" s="35"/>
      <c r="BQ1431" s="35"/>
      <c r="BR1431" s="35"/>
      <c r="BS1431" s="35"/>
      <c r="BT1431" s="35"/>
      <c r="BU1431" s="35"/>
      <c r="BV1431" s="35"/>
      <c r="BW1431" s="35"/>
      <c r="BX1431" s="35"/>
      <c r="BY1431" s="35"/>
      <c r="BZ1431" s="287"/>
      <c r="CA1431" s="35"/>
      <c r="CB1431" s="35"/>
      <c r="CC1431" s="35"/>
      <c r="CD1431" s="35"/>
      <c r="CE1431" s="35"/>
      <c r="CF1431" s="35"/>
      <c r="CG1431" s="35"/>
      <c r="CH1431" s="35"/>
      <c r="CI1431" s="35"/>
      <c r="CJ1431" s="35"/>
      <c r="CK1431" s="35"/>
      <c r="CL1431" s="35"/>
      <c r="CM1431" s="35"/>
      <c r="CN1431" s="35"/>
      <c r="CO1431" s="35"/>
      <c r="CP1431" s="35"/>
      <c r="CQ1431" s="35"/>
      <c r="CR1431" s="35"/>
      <c r="CS1431" s="35"/>
      <c r="CT1431" s="35"/>
      <c r="CU1431" s="35"/>
      <c r="CV1431" s="35"/>
      <c r="CW1431" s="35"/>
      <c r="CX1431" s="35"/>
      <c r="CY1431" s="35"/>
      <c r="CZ1431" s="35"/>
      <c r="DA1431" s="35"/>
      <c r="DB1431" s="35"/>
      <c r="DC1431" s="35"/>
      <c r="DD1431" s="35"/>
      <c r="DE1431" s="35"/>
      <c r="DF1431" s="35"/>
      <c r="DG1431" s="35"/>
      <c r="DH1431" s="35"/>
      <c r="DI1431" s="35"/>
      <c r="DJ1431" s="35"/>
      <c r="DK1431" s="35"/>
      <c r="DL1431" s="35"/>
      <c r="DM1431" s="35"/>
      <c r="DN1431" s="35"/>
      <c r="DO1431" s="35"/>
      <c r="DP1431" s="35"/>
      <c r="DQ1431" s="35"/>
      <c r="DR1431" s="35"/>
      <c r="DS1431" s="35"/>
      <c r="DT1431" s="35"/>
      <c r="DU1431" s="35"/>
      <c r="DV1431" s="35"/>
      <c r="DW1431" s="35"/>
      <c r="DX1431" s="35"/>
      <c r="DY1431" s="35"/>
      <c r="DZ1431" s="35"/>
      <c r="EA1431" s="35"/>
      <c r="EB1431" s="35"/>
      <c r="EC1431" s="35"/>
      <c r="ED1431" s="35"/>
      <c r="EE1431" s="35"/>
      <c r="EF1431" s="35"/>
      <c r="EG1431" s="35"/>
      <c r="EH1431" s="35"/>
      <c r="EI1431" s="35"/>
      <c r="EJ1431" s="35"/>
      <c r="EK1431" s="35"/>
      <c r="EL1431" s="35"/>
      <c r="ET1431" s="20" t="s">
        <v>1804</v>
      </c>
      <c r="EU1431" s="20" t="s">
        <v>1802</v>
      </c>
    </row>
    <row r="1432" spans="1:151" ht="12" hidden="1" customHeight="1">
      <c r="A1432" s="35"/>
      <c r="B1432" s="47"/>
      <c r="C1432" s="35"/>
      <c r="D1432" s="47"/>
      <c r="E1432" s="47"/>
      <c r="F1432" s="47"/>
      <c r="G1432" s="47"/>
      <c r="H1432" s="47"/>
      <c r="I1432" s="47"/>
      <c r="J1432" s="47"/>
      <c r="K1432" s="47"/>
      <c r="L1432" s="47"/>
      <c r="M1432" s="35"/>
      <c r="N1432" s="35"/>
      <c r="O1432" s="35"/>
      <c r="P1432" s="35"/>
      <c r="Q1432" s="35"/>
      <c r="R1432" s="35"/>
      <c r="S1432" s="35"/>
      <c r="T1432" s="35"/>
      <c r="U1432" s="35"/>
      <c r="V1432" s="35"/>
      <c r="W1432" s="35"/>
      <c r="X1432" s="35"/>
      <c r="Y1432" s="35"/>
      <c r="Z1432" s="35"/>
      <c r="AA1432" s="35"/>
      <c r="AB1432" s="35"/>
      <c r="AC1432" s="35"/>
      <c r="AD1432" s="35"/>
      <c r="AE1432" s="35"/>
      <c r="AF1432" s="35"/>
      <c r="AG1432" s="35"/>
      <c r="AH1432" s="35"/>
      <c r="AI1432" s="35"/>
      <c r="AJ1432" s="35"/>
      <c r="AK1432" s="35"/>
      <c r="AL1432" s="35"/>
      <c r="AM1432" s="35"/>
      <c r="AN1432" s="35"/>
      <c r="AO1432" s="35"/>
      <c r="AP1432" s="35"/>
      <c r="AQ1432" s="35"/>
      <c r="AR1432" s="35"/>
      <c r="AS1432" s="35"/>
      <c r="AT1432" s="35"/>
      <c r="AU1432" s="35"/>
      <c r="AV1432" s="35"/>
      <c r="AW1432" s="35"/>
      <c r="AX1432" s="35"/>
      <c r="AY1432" s="35"/>
      <c r="AZ1432" s="35"/>
      <c r="BA1432" s="35"/>
      <c r="BB1432" s="35"/>
      <c r="BC1432" s="35"/>
      <c r="BD1432" s="35"/>
      <c r="BE1432" s="35"/>
      <c r="BF1432" s="35"/>
      <c r="BG1432" s="35"/>
      <c r="BH1432" s="35"/>
      <c r="BI1432" s="133"/>
      <c r="BJ1432" s="133"/>
      <c r="BK1432" s="35"/>
      <c r="BL1432" s="266"/>
      <c r="BM1432" s="35"/>
      <c r="BN1432" s="35"/>
      <c r="BO1432" s="35"/>
      <c r="BP1432" s="35"/>
      <c r="BQ1432" s="35"/>
      <c r="BR1432" s="35"/>
      <c r="BS1432" s="35"/>
      <c r="BT1432" s="35"/>
      <c r="BU1432" s="35"/>
      <c r="BV1432" s="35"/>
      <c r="BW1432" s="35"/>
      <c r="BX1432" s="35"/>
      <c r="BY1432" s="35"/>
      <c r="BZ1432" s="287"/>
      <c r="CA1432" s="35"/>
      <c r="CB1432" s="35"/>
      <c r="CC1432" s="35"/>
      <c r="CD1432" s="35"/>
      <c r="CE1432" s="35"/>
      <c r="CF1432" s="35"/>
      <c r="CG1432" s="35"/>
      <c r="CH1432" s="35"/>
      <c r="CI1432" s="35"/>
      <c r="CJ1432" s="35"/>
      <c r="CK1432" s="35"/>
      <c r="CL1432" s="35"/>
      <c r="CM1432" s="35"/>
      <c r="CN1432" s="35"/>
      <c r="CO1432" s="35"/>
      <c r="CP1432" s="35"/>
      <c r="CQ1432" s="35"/>
      <c r="CR1432" s="35"/>
      <c r="CS1432" s="35"/>
      <c r="CT1432" s="35"/>
      <c r="CU1432" s="35"/>
      <c r="CV1432" s="35"/>
      <c r="CW1432" s="35"/>
      <c r="CX1432" s="35"/>
      <c r="CY1432" s="35"/>
      <c r="CZ1432" s="35"/>
      <c r="DA1432" s="35"/>
      <c r="DB1432" s="35"/>
      <c r="DC1432" s="35"/>
      <c r="DD1432" s="35"/>
      <c r="DE1432" s="35"/>
      <c r="DF1432" s="35"/>
      <c r="DG1432" s="35"/>
      <c r="DH1432" s="35"/>
      <c r="DI1432" s="35"/>
      <c r="DJ1432" s="35"/>
      <c r="DK1432" s="35"/>
      <c r="DL1432" s="35"/>
      <c r="DM1432" s="35"/>
      <c r="DN1432" s="35"/>
      <c r="DO1432" s="35"/>
      <c r="DP1432" s="35"/>
      <c r="DQ1432" s="35"/>
      <c r="DR1432" s="35"/>
      <c r="DS1432" s="35"/>
      <c r="DT1432" s="35"/>
      <c r="DU1432" s="35"/>
      <c r="DV1432" s="35"/>
      <c r="DW1432" s="35"/>
      <c r="DX1432" s="35"/>
      <c r="DY1432" s="35"/>
      <c r="DZ1432" s="35"/>
      <c r="EA1432" s="35"/>
      <c r="EB1432" s="35"/>
      <c r="EC1432" s="35"/>
      <c r="ED1432" s="35"/>
      <c r="EE1432" s="35"/>
      <c r="EF1432" s="35"/>
      <c r="EG1432" s="35"/>
      <c r="EH1432" s="35"/>
      <c r="EI1432" s="35"/>
      <c r="EJ1432" s="35"/>
      <c r="EK1432" s="35"/>
      <c r="EL1432" s="35"/>
      <c r="ET1432" s="20" t="s">
        <v>1805</v>
      </c>
      <c r="EU1432" s="20" t="s">
        <v>1803</v>
      </c>
    </row>
    <row r="1433" spans="1:151" ht="12" hidden="1" customHeight="1">
      <c r="A1433" s="35"/>
      <c r="B1433" s="47"/>
      <c r="C1433" s="35"/>
      <c r="D1433" s="47"/>
      <c r="E1433" s="47"/>
      <c r="F1433" s="47"/>
      <c r="G1433" s="47"/>
      <c r="H1433" s="47"/>
      <c r="I1433" s="47"/>
      <c r="J1433" s="47"/>
      <c r="K1433" s="47"/>
      <c r="L1433" s="47"/>
      <c r="M1433" s="35"/>
      <c r="N1433" s="35"/>
      <c r="O1433" s="35"/>
      <c r="P1433" s="35"/>
      <c r="Q1433" s="35"/>
      <c r="R1433" s="35"/>
      <c r="S1433" s="35"/>
      <c r="T1433" s="35"/>
      <c r="U1433" s="35"/>
      <c r="V1433" s="35"/>
      <c r="W1433" s="35"/>
      <c r="X1433" s="35"/>
      <c r="Y1433" s="35"/>
      <c r="Z1433" s="35"/>
      <c r="AA1433" s="35"/>
      <c r="AB1433" s="35"/>
      <c r="AC1433" s="35"/>
      <c r="AD1433" s="35"/>
      <c r="AE1433" s="35"/>
      <c r="AF1433" s="35"/>
      <c r="AG1433" s="35"/>
      <c r="AH1433" s="35"/>
      <c r="AI1433" s="35"/>
      <c r="AJ1433" s="35"/>
      <c r="AK1433" s="35"/>
      <c r="AL1433" s="35"/>
      <c r="AM1433" s="35"/>
      <c r="AN1433" s="35"/>
      <c r="AO1433" s="35"/>
      <c r="AP1433" s="35"/>
      <c r="AQ1433" s="35"/>
      <c r="AR1433" s="35"/>
      <c r="AS1433" s="35"/>
      <c r="AT1433" s="35"/>
      <c r="AU1433" s="35"/>
      <c r="AV1433" s="35"/>
      <c r="AW1433" s="35"/>
      <c r="AX1433" s="35"/>
      <c r="AY1433" s="35"/>
      <c r="AZ1433" s="35"/>
      <c r="BA1433" s="35"/>
      <c r="BB1433" s="35"/>
      <c r="BC1433" s="35"/>
      <c r="BD1433" s="35"/>
      <c r="BE1433" s="35"/>
      <c r="BF1433" s="35"/>
      <c r="BG1433" s="35"/>
      <c r="BH1433" s="35"/>
      <c r="BI1433" s="133"/>
      <c r="BJ1433" s="133"/>
      <c r="BK1433" s="35"/>
      <c r="BL1433" s="266"/>
      <c r="BM1433" s="35"/>
      <c r="BN1433" s="35"/>
      <c r="BO1433" s="35"/>
      <c r="BP1433" s="35"/>
      <c r="BQ1433" s="35"/>
      <c r="BR1433" s="35"/>
      <c r="BS1433" s="35"/>
      <c r="BT1433" s="35"/>
      <c r="BU1433" s="35"/>
      <c r="BV1433" s="35"/>
      <c r="BW1433" s="35"/>
      <c r="BX1433" s="35"/>
      <c r="BY1433" s="35"/>
      <c r="BZ1433" s="287"/>
      <c r="CA1433" s="35"/>
      <c r="CB1433" s="35"/>
      <c r="CC1433" s="35"/>
      <c r="CD1433" s="35"/>
      <c r="CE1433" s="35"/>
      <c r="CF1433" s="35"/>
      <c r="CG1433" s="35"/>
      <c r="CH1433" s="35"/>
      <c r="CI1433" s="35"/>
      <c r="CJ1433" s="35"/>
      <c r="CK1433" s="35"/>
      <c r="CL1433" s="35"/>
      <c r="CM1433" s="35"/>
      <c r="CN1433" s="35"/>
      <c r="CO1433" s="35"/>
      <c r="CP1433" s="35"/>
      <c r="CQ1433" s="35"/>
      <c r="CR1433" s="35"/>
      <c r="CS1433" s="35"/>
      <c r="CT1433" s="35"/>
      <c r="CU1433" s="35"/>
      <c r="CV1433" s="35"/>
      <c r="CW1433" s="35"/>
      <c r="CX1433" s="35"/>
      <c r="CY1433" s="35"/>
      <c r="CZ1433" s="35"/>
      <c r="DA1433" s="35"/>
      <c r="DB1433" s="35"/>
      <c r="DC1433" s="35"/>
      <c r="DD1433" s="35"/>
      <c r="DE1433" s="35"/>
      <c r="DF1433" s="35"/>
      <c r="DG1433" s="35"/>
      <c r="DH1433" s="35"/>
      <c r="DI1433" s="35"/>
      <c r="DJ1433" s="35"/>
      <c r="DK1433" s="35"/>
      <c r="DL1433" s="35"/>
      <c r="DM1433" s="35"/>
      <c r="DN1433" s="35"/>
      <c r="DO1433" s="35"/>
      <c r="DP1433" s="35"/>
      <c r="DQ1433" s="35"/>
      <c r="DR1433" s="35"/>
      <c r="DS1433" s="35"/>
      <c r="DT1433" s="35"/>
      <c r="DU1433" s="35"/>
      <c r="DV1433" s="35"/>
      <c r="DW1433" s="35"/>
      <c r="DX1433" s="35"/>
      <c r="DY1433" s="35"/>
      <c r="DZ1433" s="35"/>
      <c r="EA1433" s="35"/>
      <c r="EB1433" s="35"/>
      <c r="EC1433" s="35"/>
      <c r="ED1433" s="35"/>
      <c r="EE1433" s="35"/>
      <c r="EF1433" s="35"/>
      <c r="EG1433" s="35"/>
      <c r="EH1433" s="35"/>
      <c r="EI1433" s="35"/>
      <c r="EJ1433" s="35"/>
      <c r="EK1433" s="35"/>
      <c r="EL1433" s="35"/>
      <c r="ET1433" s="20" t="s">
        <v>1806</v>
      </c>
      <c r="EU1433" s="20" t="s">
        <v>1804</v>
      </c>
    </row>
    <row r="1434" spans="1:151" ht="12" hidden="1" customHeight="1">
      <c r="A1434" s="35"/>
      <c r="B1434" s="47"/>
      <c r="C1434" s="35"/>
      <c r="D1434" s="47"/>
      <c r="E1434" s="47"/>
      <c r="F1434" s="47"/>
      <c r="G1434" s="47"/>
      <c r="H1434" s="47"/>
      <c r="I1434" s="47"/>
      <c r="J1434" s="47"/>
      <c r="K1434" s="47"/>
      <c r="L1434" s="47"/>
      <c r="M1434" s="35"/>
      <c r="N1434" s="35"/>
      <c r="O1434" s="35"/>
      <c r="P1434" s="35"/>
      <c r="Q1434" s="35"/>
      <c r="R1434" s="35"/>
      <c r="S1434" s="35"/>
      <c r="T1434" s="35"/>
      <c r="U1434" s="35"/>
      <c r="V1434" s="35"/>
      <c r="W1434" s="35"/>
      <c r="X1434" s="35"/>
      <c r="Y1434" s="35"/>
      <c r="Z1434" s="35"/>
      <c r="AA1434" s="35"/>
      <c r="AB1434" s="35"/>
      <c r="AC1434" s="35"/>
      <c r="AD1434" s="35"/>
      <c r="AE1434" s="35"/>
      <c r="AF1434" s="35"/>
      <c r="AG1434" s="35"/>
      <c r="AH1434" s="35"/>
      <c r="AI1434" s="35"/>
      <c r="AJ1434" s="35"/>
      <c r="AK1434" s="35"/>
      <c r="AL1434" s="35"/>
      <c r="AM1434" s="35"/>
      <c r="AN1434" s="35"/>
      <c r="AO1434" s="35"/>
      <c r="AP1434" s="35"/>
      <c r="AQ1434" s="35"/>
      <c r="AR1434" s="35"/>
      <c r="AS1434" s="35"/>
      <c r="AT1434" s="35"/>
      <c r="AU1434" s="35"/>
      <c r="AV1434" s="35"/>
      <c r="AW1434" s="35"/>
      <c r="AX1434" s="35"/>
      <c r="AY1434" s="35"/>
      <c r="AZ1434" s="35"/>
      <c r="BA1434" s="35"/>
      <c r="BB1434" s="35"/>
      <c r="BC1434" s="35"/>
      <c r="BD1434" s="35"/>
      <c r="BE1434" s="35"/>
      <c r="BF1434" s="35"/>
      <c r="BG1434" s="35"/>
      <c r="BH1434" s="35"/>
      <c r="BI1434" s="133"/>
      <c r="BJ1434" s="133"/>
      <c r="BK1434" s="35"/>
      <c r="BL1434" s="266"/>
      <c r="BM1434" s="35"/>
      <c r="BN1434" s="35"/>
      <c r="BO1434" s="35"/>
      <c r="BP1434" s="35"/>
      <c r="BQ1434" s="35"/>
      <c r="BR1434" s="35"/>
      <c r="BS1434" s="35"/>
      <c r="BT1434" s="35"/>
      <c r="BU1434" s="35"/>
      <c r="BV1434" s="35"/>
      <c r="BW1434" s="35"/>
      <c r="BX1434" s="35"/>
      <c r="BY1434" s="35"/>
      <c r="BZ1434" s="287"/>
      <c r="CA1434" s="35"/>
      <c r="CB1434" s="35"/>
      <c r="CC1434" s="35"/>
      <c r="CD1434" s="35"/>
      <c r="CE1434" s="35"/>
      <c r="CF1434" s="35"/>
      <c r="CG1434" s="35"/>
      <c r="CH1434" s="35"/>
      <c r="CI1434" s="35"/>
      <c r="CJ1434" s="35"/>
      <c r="CK1434" s="35"/>
      <c r="CL1434" s="35"/>
      <c r="CM1434" s="35"/>
      <c r="CN1434" s="35"/>
      <c r="CO1434" s="35"/>
      <c r="CP1434" s="35"/>
      <c r="CQ1434" s="35"/>
      <c r="CR1434" s="35"/>
      <c r="CS1434" s="35"/>
      <c r="CT1434" s="35"/>
      <c r="CU1434" s="35"/>
      <c r="CV1434" s="35"/>
      <c r="CW1434" s="35"/>
      <c r="CX1434" s="35"/>
      <c r="CY1434" s="35"/>
      <c r="CZ1434" s="35"/>
      <c r="DA1434" s="35"/>
      <c r="DB1434" s="35"/>
      <c r="DC1434" s="35"/>
      <c r="DD1434" s="35"/>
      <c r="DE1434" s="35"/>
      <c r="DF1434" s="35"/>
      <c r="DG1434" s="35"/>
      <c r="DH1434" s="35"/>
      <c r="DI1434" s="35"/>
      <c r="DJ1434" s="35"/>
      <c r="DK1434" s="35"/>
      <c r="DL1434" s="35"/>
      <c r="DM1434" s="35"/>
      <c r="DN1434" s="35"/>
      <c r="DO1434" s="35"/>
      <c r="DP1434" s="35"/>
      <c r="DQ1434" s="35"/>
      <c r="DR1434" s="35"/>
      <c r="DS1434" s="35"/>
      <c r="DT1434" s="35"/>
      <c r="DU1434" s="35"/>
      <c r="DV1434" s="35"/>
      <c r="DW1434" s="35"/>
      <c r="DX1434" s="35"/>
      <c r="DY1434" s="35"/>
      <c r="DZ1434" s="35"/>
      <c r="EA1434" s="35"/>
      <c r="EB1434" s="35"/>
      <c r="EC1434" s="35"/>
      <c r="ED1434" s="35"/>
      <c r="EE1434" s="35"/>
      <c r="EF1434" s="35"/>
      <c r="EG1434" s="35"/>
      <c r="EH1434" s="35"/>
      <c r="EI1434" s="35"/>
      <c r="EJ1434" s="35"/>
      <c r="EK1434" s="35"/>
      <c r="EL1434" s="35"/>
      <c r="ET1434" s="20" t="s">
        <v>1807</v>
      </c>
      <c r="EU1434" s="20" t="s">
        <v>1805</v>
      </c>
    </row>
    <row r="1435" spans="1:151" ht="12" hidden="1" customHeight="1">
      <c r="A1435" s="35"/>
      <c r="B1435" s="47"/>
      <c r="C1435" s="35"/>
      <c r="D1435" s="47"/>
      <c r="E1435" s="47"/>
      <c r="F1435" s="47"/>
      <c r="G1435" s="47"/>
      <c r="H1435" s="47"/>
      <c r="I1435" s="47"/>
      <c r="J1435" s="47"/>
      <c r="K1435" s="47"/>
      <c r="L1435" s="47"/>
      <c r="M1435" s="35"/>
      <c r="N1435" s="35"/>
      <c r="O1435" s="35"/>
      <c r="P1435" s="35"/>
      <c r="Q1435" s="35"/>
      <c r="R1435" s="35"/>
      <c r="S1435" s="35"/>
      <c r="T1435" s="35"/>
      <c r="U1435" s="35"/>
      <c r="V1435" s="35"/>
      <c r="W1435" s="35"/>
      <c r="X1435" s="35"/>
      <c r="Y1435" s="35"/>
      <c r="Z1435" s="35"/>
      <c r="AA1435" s="35"/>
      <c r="AB1435" s="35"/>
      <c r="AC1435" s="35"/>
      <c r="AD1435" s="35"/>
      <c r="AE1435" s="35"/>
      <c r="AF1435" s="35"/>
      <c r="AG1435" s="35"/>
      <c r="AH1435" s="35"/>
      <c r="AI1435" s="35"/>
      <c r="AJ1435" s="35"/>
      <c r="AK1435" s="35"/>
      <c r="AL1435" s="35"/>
      <c r="AM1435" s="35"/>
      <c r="AN1435" s="35"/>
      <c r="AO1435" s="35"/>
      <c r="AP1435" s="35"/>
      <c r="AQ1435" s="35"/>
      <c r="AR1435" s="35"/>
      <c r="AS1435" s="35"/>
      <c r="AT1435" s="35"/>
      <c r="AU1435" s="35"/>
      <c r="AV1435" s="35"/>
      <c r="AW1435" s="35"/>
      <c r="AX1435" s="35"/>
      <c r="AY1435" s="35"/>
      <c r="AZ1435" s="35"/>
      <c r="BA1435" s="35"/>
      <c r="BB1435" s="35"/>
      <c r="BC1435" s="35"/>
      <c r="BD1435" s="35"/>
      <c r="BE1435" s="35"/>
      <c r="BF1435" s="35"/>
      <c r="BG1435" s="35"/>
      <c r="BH1435" s="35"/>
      <c r="BI1435" s="133"/>
      <c r="BJ1435" s="133"/>
      <c r="BK1435" s="35"/>
      <c r="BL1435" s="266"/>
      <c r="BM1435" s="35"/>
      <c r="BN1435" s="35"/>
      <c r="BO1435" s="35"/>
      <c r="BP1435" s="35"/>
      <c r="BQ1435" s="35"/>
      <c r="BR1435" s="35"/>
      <c r="BS1435" s="35"/>
      <c r="BT1435" s="35"/>
      <c r="BU1435" s="35"/>
      <c r="BV1435" s="35"/>
      <c r="BW1435" s="35"/>
      <c r="BX1435" s="35"/>
      <c r="BY1435" s="35"/>
      <c r="BZ1435" s="287"/>
      <c r="CA1435" s="35"/>
      <c r="CB1435" s="35"/>
      <c r="CC1435" s="35"/>
      <c r="CD1435" s="35"/>
      <c r="CE1435" s="35"/>
      <c r="CF1435" s="35"/>
      <c r="CG1435" s="35"/>
      <c r="CH1435" s="35"/>
      <c r="CI1435" s="35"/>
      <c r="CJ1435" s="35"/>
      <c r="CK1435" s="35"/>
      <c r="CL1435" s="35"/>
      <c r="CM1435" s="35"/>
      <c r="CN1435" s="35"/>
      <c r="CO1435" s="35"/>
      <c r="CP1435" s="35"/>
      <c r="CQ1435" s="35"/>
      <c r="CR1435" s="35"/>
      <c r="CS1435" s="35"/>
      <c r="CT1435" s="35"/>
      <c r="CU1435" s="35"/>
      <c r="CV1435" s="35"/>
      <c r="CW1435" s="35"/>
      <c r="CX1435" s="35"/>
      <c r="CY1435" s="35"/>
      <c r="CZ1435" s="35"/>
      <c r="DA1435" s="35"/>
      <c r="DB1435" s="35"/>
      <c r="DC1435" s="35"/>
      <c r="DD1435" s="35"/>
      <c r="DE1435" s="35"/>
      <c r="DF1435" s="35"/>
      <c r="DG1435" s="35"/>
      <c r="DH1435" s="35"/>
      <c r="DI1435" s="35"/>
      <c r="DJ1435" s="35"/>
      <c r="DK1435" s="35"/>
      <c r="DL1435" s="35"/>
      <c r="DM1435" s="35"/>
      <c r="DN1435" s="35"/>
      <c r="DO1435" s="35"/>
      <c r="DP1435" s="35"/>
      <c r="DQ1435" s="35"/>
      <c r="DR1435" s="35"/>
      <c r="DS1435" s="35"/>
      <c r="DT1435" s="35"/>
      <c r="DU1435" s="35"/>
      <c r="DV1435" s="35"/>
      <c r="DW1435" s="35"/>
      <c r="DX1435" s="35"/>
      <c r="DY1435" s="35"/>
      <c r="DZ1435" s="35"/>
      <c r="EA1435" s="35"/>
      <c r="EB1435" s="35"/>
      <c r="EC1435" s="35"/>
      <c r="ED1435" s="35"/>
      <c r="EE1435" s="35"/>
      <c r="EF1435" s="35"/>
      <c r="EG1435" s="35"/>
      <c r="EH1435" s="35"/>
      <c r="EI1435" s="35"/>
      <c r="EJ1435" s="35"/>
      <c r="EK1435" s="35"/>
      <c r="EL1435" s="35"/>
      <c r="ET1435" s="20" t="s">
        <v>1808</v>
      </c>
      <c r="EU1435" s="20" t="s">
        <v>1806</v>
      </c>
    </row>
    <row r="1436" spans="1:151" ht="12" hidden="1" customHeight="1">
      <c r="A1436" s="35"/>
      <c r="B1436" s="47"/>
      <c r="C1436" s="35"/>
      <c r="D1436" s="47"/>
      <c r="E1436" s="47"/>
      <c r="F1436" s="47"/>
      <c r="G1436" s="47"/>
      <c r="H1436" s="47"/>
      <c r="I1436" s="47"/>
      <c r="J1436" s="47"/>
      <c r="K1436" s="47"/>
      <c r="L1436" s="47"/>
      <c r="M1436" s="35"/>
      <c r="N1436" s="35"/>
      <c r="O1436" s="35"/>
      <c r="P1436" s="35"/>
      <c r="Q1436" s="35"/>
      <c r="R1436" s="35"/>
      <c r="S1436" s="35"/>
      <c r="T1436" s="35"/>
      <c r="U1436" s="35"/>
      <c r="V1436" s="35"/>
      <c r="W1436" s="35"/>
      <c r="X1436" s="35"/>
      <c r="Y1436" s="35"/>
      <c r="Z1436" s="35"/>
      <c r="AA1436" s="35"/>
      <c r="AB1436" s="35"/>
      <c r="AC1436" s="35"/>
      <c r="AD1436" s="35"/>
      <c r="AE1436" s="35"/>
      <c r="AF1436" s="35"/>
      <c r="AG1436" s="35"/>
      <c r="AH1436" s="35"/>
      <c r="AI1436" s="35"/>
      <c r="AJ1436" s="35"/>
      <c r="AK1436" s="35"/>
      <c r="AL1436" s="35"/>
      <c r="AM1436" s="35"/>
      <c r="AN1436" s="35"/>
      <c r="AO1436" s="35"/>
      <c r="AP1436" s="35"/>
      <c r="AQ1436" s="35"/>
      <c r="AR1436" s="35"/>
      <c r="AS1436" s="35"/>
      <c r="AT1436" s="35"/>
      <c r="AU1436" s="35"/>
      <c r="AV1436" s="35"/>
      <c r="AW1436" s="35"/>
      <c r="AX1436" s="35"/>
      <c r="AY1436" s="35"/>
      <c r="AZ1436" s="35"/>
      <c r="BA1436" s="35"/>
      <c r="BB1436" s="35"/>
      <c r="BC1436" s="35"/>
      <c r="BD1436" s="35"/>
      <c r="BE1436" s="35"/>
      <c r="BF1436" s="35"/>
      <c r="BG1436" s="35"/>
      <c r="BH1436" s="35"/>
      <c r="BI1436" s="133"/>
      <c r="BJ1436" s="133"/>
      <c r="BK1436" s="35"/>
      <c r="BL1436" s="266"/>
      <c r="BM1436" s="35"/>
      <c r="BN1436" s="35"/>
      <c r="BO1436" s="35"/>
      <c r="BP1436" s="35"/>
      <c r="BQ1436" s="35"/>
      <c r="BR1436" s="35"/>
      <c r="BS1436" s="35"/>
      <c r="BT1436" s="35"/>
      <c r="BU1436" s="35"/>
      <c r="BV1436" s="35"/>
      <c r="BW1436" s="35"/>
      <c r="BX1436" s="35"/>
      <c r="BY1436" s="35"/>
      <c r="BZ1436" s="287"/>
      <c r="CA1436" s="35"/>
      <c r="CB1436" s="35"/>
      <c r="CC1436" s="35"/>
      <c r="CD1436" s="35"/>
      <c r="CE1436" s="35"/>
      <c r="CF1436" s="35"/>
      <c r="CG1436" s="35"/>
      <c r="CH1436" s="35"/>
      <c r="CI1436" s="35"/>
      <c r="CJ1436" s="35"/>
      <c r="CK1436" s="35"/>
      <c r="CL1436" s="35"/>
      <c r="CM1436" s="35"/>
      <c r="CN1436" s="35"/>
      <c r="CO1436" s="35"/>
      <c r="CP1436" s="35"/>
      <c r="CQ1436" s="35"/>
      <c r="CR1436" s="35"/>
      <c r="CS1436" s="35"/>
      <c r="CT1436" s="35"/>
      <c r="CU1436" s="35"/>
      <c r="CV1436" s="35"/>
      <c r="CW1436" s="35"/>
      <c r="CX1436" s="35"/>
      <c r="CY1436" s="35"/>
      <c r="CZ1436" s="35"/>
      <c r="DA1436" s="35"/>
      <c r="DB1436" s="35"/>
      <c r="DC1436" s="35"/>
      <c r="DD1436" s="35"/>
      <c r="DE1436" s="35"/>
      <c r="DF1436" s="35"/>
      <c r="DG1436" s="35"/>
      <c r="DH1436" s="35"/>
      <c r="DI1436" s="35"/>
      <c r="DJ1436" s="35"/>
      <c r="DK1436" s="35"/>
      <c r="DL1436" s="35"/>
      <c r="DM1436" s="35"/>
      <c r="DN1436" s="35"/>
      <c r="DO1436" s="35"/>
      <c r="DP1436" s="35"/>
      <c r="DQ1436" s="35"/>
      <c r="DR1436" s="35"/>
      <c r="DS1436" s="35"/>
      <c r="DT1436" s="35"/>
      <c r="DU1436" s="35"/>
      <c r="DV1436" s="35"/>
      <c r="DW1436" s="35"/>
      <c r="DX1436" s="35"/>
      <c r="DY1436" s="35"/>
      <c r="DZ1436" s="35"/>
      <c r="EA1436" s="35"/>
      <c r="EB1436" s="35"/>
      <c r="EC1436" s="35"/>
      <c r="ED1436" s="35"/>
      <c r="EE1436" s="35"/>
      <c r="EF1436" s="35"/>
      <c r="EG1436" s="35"/>
      <c r="EH1436" s="35"/>
      <c r="EI1436" s="35"/>
      <c r="EJ1436" s="35"/>
      <c r="EK1436" s="35"/>
      <c r="EL1436" s="35"/>
      <c r="ET1436" s="20" t="s">
        <v>1809</v>
      </c>
      <c r="EU1436" s="20" t="s">
        <v>1807</v>
      </c>
    </row>
    <row r="1437" spans="1:151" ht="12" hidden="1" customHeight="1">
      <c r="A1437" s="35"/>
      <c r="B1437" s="47"/>
      <c r="C1437" s="35"/>
      <c r="D1437" s="47"/>
      <c r="E1437" s="47"/>
      <c r="F1437" s="47"/>
      <c r="G1437" s="47"/>
      <c r="H1437" s="47"/>
      <c r="I1437" s="47"/>
      <c r="J1437" s="47"/>
      <c r="K1437" s="47"/>
      <c r="L1437" s="47"/>
      <c r="M1437" s="35"/>
      <c r="N1437" s="35"/>
      <c r="O1437" s="35"/>
      <c r="P1437" s="35"/>
      <c r="Q1437" s="35"/>
      <c r="R1437" s="35"/>
      <c r="S1437" s="35"/>
      <c r="T1437" s="35"/>
      <c r="U1437" s="35"/>
      <c r="V1437" s="35"/>
      <c r="W1437" s="35"/>
      <c r="X1437" s="35"/>
      <c r="Y1437" s="35"/>
      <c r="Z1437" s="35"/>
      <c r="AA1437" s="35"/>
      <c r="AB1437" s="35"/>
      <c r="AC1437" s="35"/>
      <c r="AD1437" s="35"/>
      <c r="AE1437" s="35"/>
      <c r="AF1437" s="35"/>
      <c r="AG1437" s="35"/>
      <c r="AH1437" s="35"/>
      <c r="AI1437" s="35"/>
      <c r="AJ1437" s="35"/>
      <c r="AK1437" s="35"/>
      <c r="AL1437" s="35"/>
      <c r="AM1437" s="35"/>
      <c r="AN1437" s="35"/>
      <c r="AO1437" s="35"/>
      <c r="AP1437" s="35"/>
      <c r="AQ1437" s="35"/>
      <c r="AR1437" s="35"/>
      <c r="AS1437" s="35"/>
      <c r="AT1437" s="35"/>
      <c r="AU1437" s="35"/>
      <c r="AV1437" s="35"/>
      <c r="AW1437" s="35"/>
      <c r="AX1437" s="35"/>
      <c r="AY1437" s="35"/>
      <c r="AZ1437" s="35"/>
      <c r="BA1437" s="35"/>
      <c r="BB1437" s="35"/>
      <c r="BC1437" s="35"/>
      <c r="BD1437" s="35"/>
      <c r="BE1437" s="35"/>
      <c r="BF1437" s="35"/>
      <c r="BG1437" s="35"/>
      <c r="BH1437" s="35"/>
      <c r="BI1437" s="133"/>
      <c r="BJ1437" s="133"/>
      <c r="BK1437" s="35"/>
      <c r="BL1437" s="266"/>
      <c r="BM1437" s="35"/>
      <c r="BN1437" s="35"/>
      <c r="BO1437" s="35"/>
      <c r="BP1437" s="35"/>
      <c r="BQ1437" s="35"/>
      <c r="BR1437" s="35"/>
      <c r="BS1437" s="35"/>
      <c r="BT1437" s="35"/>
      <c r="BU1437" s="35"/>
      <c r="BV1437" s="35"/>
      <c r="BW1437" s="35"/>
      <c r="BX1437" s="35"/>
      <c r="BY1437" s="35"/>
      <c r="BZ1437" s="287"/>
      <c r="CA1437" s="35"/>
      <c r="CB1437" s="35"/>
      <c r="CC1437" s="35"/>
      <c r="CD1437" s="35"/>
      <c r="CE1437" s="35"/>
      <c r="CF1437" s="35"/>
      <c r="CG1437" s="35"/>
      <c r="CH1437" s="35"/>
      <c r="CI1437" s="35"/>
      <c r="CJ1437" s="35"/>
      <c r="CK1437" s="35"/>
      <c r="CL1437" s="35"/>
      <c r="CM1437" s="35"/>
      <c r="CN1437" s="35"/>
      <c r="CO1437" s="35"/>
      <c r="CP1437" s="35"/>
      <c r="CQ1437" s="35"/>
      <c r="CR1437" s="35"/>
      <c r="CS1437" s="35"/>
      <c r="CT1437" s="35"/>
      <c r="CU1437" s="35"/>
      <c r="CV1437" s="35"/>
      <c r="CW1437" s="35"/>
      <c r="CX1437" s="35"/>
      <c r="CY1437" s="35"/>
      <c r="CZ1437" s="35"/>
      <c r="DA1437" s="35"/>
      <c r="DB1437" s="35"/>
      <c r="DC1437" s="35"/>
      <c r="DD1437" s="35"/>
      <c r="DE1437" s="35"/>
      <c r="DF1437" s="35"/>
      <c r="DG1437" s="35"/>
      <c r="DH1437" s="35"/>
      <c r="DI1437" s="35"/>
      <c r="DJ1437" s="35"/>
      <c r="DK1437" s="35"/>
      <c r="DL1437" s="35"/>
      <c r="DM1437" s="35"/>
      <c r="DN1437" s="35"/>
      <c r="DO1437" s="35"/>
      <c r="DP1437" s="35"/>
      <c r="DQ1437" s="35"/>
      <c r="DR1437" s="35"/>
      <c r="DS1437" s="35"/>
      <c r="DT1437" s="35"/>
      <c r="DU1437" s="35"/>
      <c r="DV1437" s="35"/>
      <c r="DW1437" s="35"/>
      <c r="DX1437" s="35"/>
      <c r="DY1437" s="35"/>
      <c r="DZ1437" s="35"/>
      <c r="EA1437" s="35"/>
      <c r="EB1437" s="35"/>
      <c r="EC1437" s="35"/>
      <c r="ED1437" s="35"/>
      <c r="EE1437" s="35"/>
      <c r="EF1437" s="35"/>
      <c r="EG1437" s="35"/>
      <c r="EH1437" s="35"/>
      <c r="EI1437" s="35"/>
      <c r="EJ1437" s="35"/>
      <c r="EK1437" s="35"/>
      <c r="EL1437" s="35"/>
      <c r="ET1437" s="20" t="s">
        <v>1810</v>
      </c>
      <c r="EU1437" s="20" t="s">
        <v>1808</v>
      </c>
    </row>
    <row r="1438" spans="1:151" ht="12" hidden="1" customHeight="1">
      <c r="A1438" s="35"/>
      <c r="B1438" s="47"/>
      <c r="C1438" s="35"/>
      <c r="D1438" s="47"/>
      <c r="E1438" s="47"/>
      <c r="F1438" s="47"/>
      <c r="G1438" s="47"/>
      <c r="H1438" s="47"/>
      <c r="I1438" s="47"/>
      <c r="J1438" s="47"/>
      <c r="K1438" s="47"/>
      <c r="L1438" s="47"/>
      <c r="M1438" s="35"/>
      <c r="N1438" s="35"/>
      <c r="O1438" s="35"/>
      <c r="P1438" s="35"/>
      <c r="Q1438" s="35"/>
      <c r="R1438" s="35"/>
      <c r="S1438" s="35"/>
      <c r="T1438" s="35"/>
      <c r="U1438" s="35"/>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5"/>
      <c r="AS1438" s="35"/>
      <c r="AT1438" s="35"/>
      <c r="AU1438" s="35"/>
      <c r="AV1438" s="35"/>
      <c r="AW1438" s="35"/>
      <c r="AX1438" s="35"/>
      <c r="AY1438" s="35"/>
      <c r="AZ1438" s="35"/>
      <c r="BA1438" s="35"/>
      <c r="BB1438" s="35"/>
      <c r="BC1438" s="35"/>
      <c r="BD1438" s="35"/>
      <c r="BE1438" s="35"/>
      <c r="BF1438" s="35"/>
      <c r="BG1438" s="35"/>
      <c r="BH1438" s="35"/>
      <c r="BI1438" s="133"/>
      <c r="BJ1438" s="133"/>
      <c r="BK1438" s="35"/>
      <c r="BL1438" s="266"/>
      <c r="BM1438" s="35"/>
      <c r="BN1438" s="35"/>
      <c r="BO1438" s="35"/>
      <c r="BP1438" s="35"/>
      <c r="BQ1438" s="35"/>
      <c r="BR1438" s="35"/>
      <c r="BS1438" s="35"/>
      <c r="BT1438" s="35"/>
      <c r="BU1438" s="35"/>
      <c r="BV1438" s="35"/>
      <c r="BW1438" s="35"/>
      <c r="BX1438" s="35"/>
      <c r="BY1438" s="35"/>
      <c r="BZ1438" s="287"/>
      <c r="CA1438" s="35"/>
      <c r="CB1438" s="35"/>
      <c r="CC1438" s="35"/>
      <c r="CD1438" s="35"/>
      <c r="CE1438" s="35"/>
      <c r="CF1438" s="35"/>
      <c r="CG1438" s="35"/>
      <c r="CH1438" s="35"/>
      <c r="CI1438" s="35"/>
      <c r="CJ1438" s="35"/>
      <c r="CK1438" s="35"/>
      <c r="CL1438" s="35"/>
      <c r="CM1438" s="35"/>
      <c r="CN1438" s="35"/>
      <c r="CO1438" s="35"/>
      <c r="CP1438" s="35"/>
      <c r="CQ1438" s="35"/>
      <c r="CR1438" s="35"/>
      <c r="CS1438" s="35"/>
      <c r="CT1438" s="35"/>
      <c r="CU1438" s="35"/>
      <c r="CV1438" s="35"/>
      <c r="CW1438" s="35"/>
      <c r="CX1438" s="35"/>
      <c r="CY1438" s="35"/>
      <c r="CZ1438" s="35"/>
      <c r="DA1438" s="35"/>
      <c r="DB1438" s="35"/>
      <c r="DC1438" s="35"/>
      <c r="DD1438" s="35"/>
      <c r="DE1438" s="35"/>
      <c r="DF1438" s="35"/>
      <c r="DG1438" s="35"/>
      <c r="DH1438" s="35"/>
      <c r="DI1438" s="35"/>
      <c r="DJ1438" s="35"/>
      <c r="DK1438" s="35"/>
      <c r="DL1438" s="35"/>
      <c r="DM1438" s="35"/>
      <c r="DN1438" s="35"/>
      <c r="DO1438" s="35"/>
      <c r="DP1438" s="35"/>
      <c r="DQ1438" s="35"/>
      <c r="DR1438" s="35"/>
      <c r="DS1438" s="35"/>
      <c r="DT1438" s="35"/>
      <c r="DU1438" s="35"/>
      <c r="DV1438" s="35"/>
      <c r="DW1438" s="35"/>
      <c r="DX1438" s="35"/>
      <c r="DY1438" s="35"/>
      <c r="DZ1438" s="35"/>
      <c r="EA1438" s="35"/>
      <c r="EB1438" s="35"/>
      <c r="EC1438" s="35"/>
      <c r="ED1438" s="35"/>
      <c r="EE1438" s="35"/>
      <c r="EF1438" s="35"/>
      <c r="EG1438" s="35"/>
      <c r="EH1438" s="35"/>
      <c r="EI1438" s="35"/>
      <c r="EJ1438" s="35"/>
      <c r="EK1438" s="35"/>
      <c r="EL1438" s="35"/>
      <c r="ET1438" s="20" t="s">
        <v>1811</v>
      </c>
      <c r="EU1438" s="20" t="s">
        <v>1809</v>
      </c>
    </row>
    <row r="1439" spans="1:151" ht="12" hidden="1" customHeight="1">
      <c r="A1439" s="35"/>
      <c r="B1439" s="47"/>
      <c r="C1439" s="35"/>
      <c r="D1439" s="47"/>
      <c r="E1439" s="47"/>
      <c r="F1439" s="47"/>
      <c r="G1439" s="47"/>
      <c r="H1439" s="47"/>
      <c r="I1439" s="47"/>
      <c r="J1439" s="47"/>
      <c r="K1439" s="47"/>
      <c r="L1439" s="47"/>
      <c r="M1439" s="35"/>
      <c r="N1439" s="35"/>
      <c r="O1439" s="35"/>
      <c r="P1439" s="35"/>
      <c r="Q1439" s="35"/>
      <c r="R1439" s="35"/>
      <c r="S1439" s="35"/>
      <c r="T1439" s="35"/>
      <c r="U1439" s="35"/>
      <c r="V1439" s="35"/>
      <c r="W1439" s="35"/>
      <c r="X1439" s="35"/>
      <c r="Y1439" s="35"/>
      <c r="Z1439" s="35"/>
      <c r="AA1439" s="35"/>
      <c r="AB1439" s="35"/>
      <c r="AC1439" s="35"/>
      <c r="AD1439" s="35"/>
      <c r="AE1439" s="35"/>
      <c r="AF1439" s="35"/>
      <c r="AG1439" s="35"/>
      <c r="AH1439" s="35"/>
      <c r="AI1439" s="35"/>
      <c r="AJ1439" s="35"/>
      <c r="AK1439" s="35"/>
      <c r="AL1439" s="35"/>
      <c r="AM1439" s="35"/>
      <c r="AN1439" s="35"/>
      <c r="AO1439" s="35"/>
      <c r="AP1439" s="35"/>
      <c r="AQ1439" s="35"/>
      <c r="AR1439" s="35"/>
      <c r="AS1439" s="35"/>
      <c r="AT1439" s="35"/>
      <c r="AU1439" s="35"/>
      <c r="AV1439" s="35"/>
      <c r="AW1439" s="35"/>
      <c r="AX1439" s="35"/>
      <c r="AY1439" s="35"/>
      <c r="AZ1439" s="35"/>
      <c r="BA1439" s="35"/>
      <c r="BB1439" s="35"/>
      <c r="BC1439" s="35"/>
      <c r="BD1439" s="35"/>
      <c r="BE1439" s="35"/>
      <c r="BF1439" s="35"/>
      <c r="BG1439" s="35"/>
      <c r="BH1439" s="35"/>
      <c r="BI1439" s="133"/>
      <c r="BJ1439" s="133"/>
      <c r="BK1439" s="35"/>
      <c r="BL1439" s="266"/>
      <c r="BM1439" s="35"/>
      <c r="BN1439" s="35"/>
      <c r="BO1439" s="35"/>
      <c r="BP1439" s="35"/>
      <c r="BQ1439" s="35"/>
      <c r="BR1439" s="35"/>
      <c r="BS1439" s="35"/>
      <c r="BT1439" s="35"/>
      <c r="BU1439" s="35"/>
      <c r="BV1439" s="35"/>
      <c r="BW1439" s="35"/>
      <c r="BX1439" s="35"/>
      <c r="BY1439" s="35"/>
      <c r="BZ1439" s="287"/>
      <c r="CA1439" s="35"/>
      <c r="CB1439" s="35"/>
      <c r="CC1439" s="35"/>
      <c r="CD1439" s="35"/>
      <c r="CE1439" s="35"/>
      <c r="CF1439" s="35"/>
      <c r="CG1439" s="35"/>
      <c r="CH1439" s="35"/>
      <c r="CI1439" s="35"/>
      <c r="CJ1439" s="35"/>
      <c r="CK1439" s="35"/>
      <c r="CL1439" s="35"/>
      <c r="CM1439" s="35"/>
      <c r="CN1439" s="35"/>
      <c r="CO1439" s="35"/>
      <c r="CP1439" s="35"/>
      <c r="CQ1439" s="35"/>
      <c r="CR1439" s="35"/>
      <c r="CS1439" s="35"/>
      <c r="CT1439" s="35"/>
      <c r="CU1439" s="35"/>
      <c r="CV1439" s="35"/>
      <c r="CW1439" s="35"/>
      <c r="CX1439" s="35"/>
      <c r="CY1439" s="35"/>
      <c r="CZ1439" s="35"/>
      <c r="DA1439" s="35"/>
      <c r="DB1439" s="35"/>
      <c r="DC1439" s="35"/>
      <c r="DD1439" s="35"/>
      <c r="DE1439" s="35"/>
      <c r="DF1439" s="35"/>
      <c r="DG1439" s="35"/>
      <c r="DH1439" s="35"/>
      <c r="DI1439" s="35"/>
      <c r="DJ1439" s="35"/>
      <c r="DK1439" s="35"/>
      <c r="DL1439" s="35"/>
      <c r="DM1439" s="35"/>
      <c r="DN1439" s="35"/>
      <c r="DO1439" s="35"/>
      <c r="DP1439" s="35"/>
      <c r="DQ1439" s="35"/>
      <c r="DR1439" s="35"/>
      <c r="DS1439" s="35"/>
      <c r="DT1439" s="35"/>
      <c r="DU1439" s="35"/>
      <c r="DV1439" s="35"/>
      <c r="DW1439" s="35"/>
      <c r="DX1439" s="35"/>
      <c r="DY1439" s="35"/>
      <c r="DZ1439" s="35"/>
      <c r="EA1439" s="35"/>
      <c r="EB1439" s="35"/>
      <c r="EC1439" s="35"/>
      <c r="ED1439" s="35"/>
      <c r="EE1439" s="35"/>
      <c r="EF1439" s="35"/>
      <c r="EG1439" s="35"/>
      <c r="EH1439" s="35"/>
      <c r="EI1439" s="35"/>
      <c r="EJ1439" s="35"/>
      <c r="EK1439" s="35"/>
      <c r="EL1439" s="35"/>
      <c r="ET1439" s="20" t="s">
        <v>1812</v>
      </c>
      <c r="EU1439" s="20" t="s">
        <v>1810</v>
      </c>
    </row>
    <row r="1440" spans="1:151" ht="12" hidden="1" customHeight="1">
      <c r="A1440" s="35"/>
      <c r="B1440" s="47"/>
      <c r="C1440" s="35"/>
      <c r="D1440" s="47"/>
      <c r="E1440" s="47"/>
      <c r="F1440" s="47"/>
      <c r="G1440" s="47"/>
      <c r="H1440" s="47"/>
      <c r="I1440" s="47"/>
      <c r="J1440" s="47"/>
      <c r="K1440" s="47"/>
      <c r="L1440" s="47"/>
      <c r="M1440" s="35"/>
      <c r="N1440" s="35"/>
      <c r="O1440" s="35"/>
      <c r="P1440" s="35"/>
      <c r="Q1440" s="35"/>
      <c r="R1440" s="35"/>
      <c r="S1440" s="35"/>
      <c r="T1440" s="35"/>
      <c r="U1440" s="35"/>
      <c r="V1440" s="35"/>
      <c r="W1440" s="35"/>
      <c r="X1440" s="35"/>
      <c r="Y1440" s="35"/>
      <c r="Z1440" s="35"/>
      <c r="AA1440" s="35"/>
      <c r="AB1440" s="35"/>
      <c r="AC1440" s="35"/>
      <c r="AD1440" s="35"/>
      <c r="AE1440" s="35"/>
      <c r="AF1440" s="35"/>
      <c r="AG1440" s="35"/>
      <c r="AH1440" s="35"/>
      <c r="AI1440" s="35"/>
      <c r="AJ1440" s="35"/>
      <c r="AK1440" s="35"/>
      <c r="AL1440" s="35"/>
      <c r="AM1440" s="35"/>
      <c r="AN1440" s="35"/>
      <c r="AO1440" s="35"/>
      <c r="AP1440" s="35"/>
      <c r="AQ1440" s="35"/>
      <c r="AR1440" s="35"/>
      <c r="AS1440" s="35"/>
      <c r="AT1440" s="35"/>
      <c r="AU1440" s="35"/>
      <c r="AV1440" s="35"/>
      <c r="AW1440" s="35"/>
      <c r="AX1440" s="35"/>
      <c r="AY1440" s="35"/>
      <c r="AZ1440" s="35"/>
      <c r="BA1440" s="35"/>
      <c r="BB1440" s="35"/>
      <c r="BC1440" s="35"/>
      <c r="BD1440" s="35"/>
      <c r="BE1440" s="35"/>
      <c r="BF1440" s="35"/>
      <c r="BG1440" s="35"/>
      <c r="BH1440" s="35"/>
      <c r="BI1440" s="133"/>
      <c r="BJ1440" s="133"/>
      <c r="BK1440" s="35"/>
      <c r="BL1440" s="266"/>
      <c r="BM1440" s="35"/>
      <c r="BN1440" s="35"/>
      <c r="BO1440" s="35"/>
      <c r="BP1440" s="35"/>
      <c r="BQ1440" s="35"/>
      <c r="BR1440" s="35"/>
      <c r="BS1440" s="35"/>
      <c r="BT1440" s="35"/>
      <c r="BU1440" s="35"/>
      <c r="BV1440" s="35"/>
      <c r="BW1440" s="35"/>
      <c r="BX1440" s="35"/>
      <c r="BY1440" s="35"/>
      <c r="BZ1440" s="287"/>
      <c r="CA1440" s="35"/>
      <c r="CB1440" s="35"/>
      <c r="CC1440" s="35"/>
      <c r="CD1440" s="35"/>
      <c r="CE1440" s="35"/>
      <c r="CF1440" s="35"/>
      <c r="CG1440" s="35"/>
      <c r="CH1440" s="35"/>
      <c r="CI1440" s="35"/>
      <c r="CJ1440" s="35"/>
      <c r="CK1440" s="35"/>
      <c r="CL1440" s="35"/>
      <c r="CM1440" s="35"/>
      <c r="CN1440" s="35"/>
      <c r="CO1440" s="35"/>
      <c r="CP1440" s="35"/>
      <c r="CQ1440" s="35"/>
      <c r="CR1440" s="35"/>
      <c r="CS1440" s="35"/>
      <c r="CT1440" s="35"/>
      <c r="CU1440" s="35"/>
      <c r="CV1440" s="35"/>
      <c r="CW1440" s="35"/>
      <c r="CX1440" s="35"/>
      <c r="CY1440" s="35"/>
      <c r="CZ1440" s="35"/>
      <c r="DA1440" s="35"/>
      <c r="DB1440" s="35"/>
      <c r="DC1440" s="35"/>
      <c r="DD1440" s="35"/>
      <c r="DE1440" s="35"/>
      <c r="DF1440" s="35"/>
      <c r="DG1440" s="35"/>
      <c r="DH1440" s="35"/>
      <c r="DI1440" s="35"/>
      <c r="DJ1440" s="35"/>
      <c r="DK1440" s="35"/>
      <c r="DL1440" s="35"/>
      <c r="DM1440" s="35"/>
      <c r="DN1440" s="35"/>
      <c r="DO1440" s="35"/>
      <c r="DP1440" s="35"/>
      <c r="DQ1440" s="35"/>
      <c r="DR1440" s="35"/>
      <c r="DS1440" s="35"/>
      <c r="DT1440" s="35"/>
      <c r="DU1440" s="35"/>
      <c r="DV1440" s="35"/>
      <c r="DW1440" s="35"/>
      <c r="DX1440" s="35"/>
      <c r="DY1440" s="35"/>
      <c r="DZ1440" s="35"/>
      <c r="EA1440" s="35"/>
      <c r="EB1440" s="35"/>
      <c r="EC1440" s="35"/>
      <c r="ED1440" s="35"/>
      <c r="EE1440" s="35"/>
      <c r="EF1440" s="35"/>
      <c r="EG1440" s="35"/>
      <c r="EH1440" s="35"/>
      <c r="EI1440" s="35"/>
      <c r="EJ1440" s="35"/>
      <c r="EK1440" s="35"/>
      <c r="EL1440" s="35"/>
      <c r="ET1440" s="20" t="s">
        <v>1813</v>
      </c>
      <c r="EU1440" s="20" t="s">
        <v>1811</v>
      </c>
    </row>
    <row r="1441" spans="1:151" ht="12" hidden="1" customHeight="1">
      <c r="A1441" s="35"/>
      <c r="B1441" s="47"/>
      <c r="C1441" s="35"/>
      <c r="D1441" s="47"/>
      <c r="E1441" s="47"/>
      <c r="F1441" s="47"/>
      <c r="G1441" s="47"/>
      <c r="H1441" s="47"/>
      <c r="I1441" s="47"/>
      <c r="J1441" s="47"/>
      <c r="K1441" s="47"/>
      <c r="L1441" s="47"/>
      <c r="M1441" s="35"/>
      <c r="N1441" s="35"/>
      <c r="O1441" s="35"/>
      <c r="P1441" s="35"/>
      <c r="Q1441" s="35"/>
      <c r="R1441" s="35"/>
      <c r="S1441" s="35"/>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5"/>
      <c r="AR1441" s="35"/>
      <c r="AS1441" s="35"/>
      <c r="AT1441" s="35"/>
      <c r="AU1441" s="35"/>
      <c r="AV1441" s="35"/>
      <c r="AW1441" s="35"/>
      <c r="AX1441" s="35"/>
      <c r="AY1441" s="35"/>
      <c r="AZ1441" s="35"/>
      <c r="BA1441" s="35"/>
      <c r="BB1441" s="35"/>
      <c r="BC1441" s="35"/>
      <c r="BD1441" s="35"/>
      <c r="BE1441" s="35"/>
      <c r="BF1441" s="35"/>
      <c r="BG1441" s="35"/>
      <c r="BH1441" s="35"/>
      <c r="BI1441" s="133"/>
      <c r="BJ1441" s="133"/>
      <c r="BK1441" s="35"/>
      <c r="BL1441" s="266"/>
      <c r="BM1441" s="35"/>
      <c r="BN1441" s="35"/>
      <c r="BO1441" s="35"/>
      <c r="BP1441" s="35"/>
      <c r="BQ1441" s="35"/>
      <c r="BR1441" s="35"/>
      <c r="BS1441" s="35"/>
      <c r="BT1441" s="35"/>
      <c r="BU1441" s="35"/>
      <c r="BV1441" s="35"/>
      <c r="BW1441" s="35"/>
      <c r="BX1441" s="35"/>
      <c r="BY1441" s="35"/>
      <c r="BZ1441" s="287"/>
      <c r="CA1441" s="35"/>
      <c r="CB1441" s="35"/>
      <c r="CC1441" s="35"/>
      <c r="CD1441" s="35"/>
      <c r="CE1441" s="35"/>
      <c r="CF1441" s="35"/>
      <c r="CG1441" s="35"/>
      <c r="CH1441" s="35"/>
      <c r="CI1441" s="35"/>
      <c r="CJ1441" s="35"/>
      <c r="CK1441" s="35"/>
      <c r="CL1441" s="35"/>
      <c r="CM1441" s="35"/>
      <c r="CN1441" s="35"/>
      <c r="CO1441" s="35"/>
      <c r="CP1441" s="35"/>
      <c r="CQ1441" s="35"/>
      <c r="CR1441" s="35"/>
      <c r="CS1441" s="35"/>
      <c r="CT1441" s="35"/>
      <c r="CU1441" s="35"/>
      <c r="CV1441" s="35"/>
      <c r="CW1441" s="35"/>
      <c r="CX1441" s="35"/>
      <c r="CY1441" s="35"/>
      <c r="CZ1441" s="35"/>
      <c r="DA1441" s="35"/>
      <c r="DB1441" s="35"/>
      <c r="DC1441" s="35"/>
      <c r="DD1441" s="35"/>
      <c r="DE1441" s="35"/>
      <c r="DF1441" s="35"/>
      <c r="DG1441" s="35"/>
      <c r="DH1441" s="35"/>
      <c r="DI1441" s="35"/>
      <c r="DJ1441" s="35"/>
      <c r="DK1441" s="35"/>
      <c r="DL1441" s="35"/>
      <c r="DM1441" s="35"/>
      <c r="DN1441" s="35"/>
      <c r="DO1441" s="35"/>
      <c r="DP1441" s="35"/>
      <c r="DQ1441" s="35"/>
      <c r="DR1441" s="35"/>
      <c r="DS1441" s="35"/>
      <c r="DT1441" s="35"/>
      <c r="DU1441" s="35"/>
      <c r="DV1441" s="35"/>
      <c r="DW1441" s="35"/>
      <c r="DX1441" s="35"/>
      <c r="DY1441" s="35"/>
      <c r="DZ1441" s="35"/>
      <c r="EA1441" s="35"/>
      <c r="EB1441" s="35"/>
      <c r="EC1441" s="35"/>
      <c r="ED1441" s="35"/>
      <c r="EE1441" s="35"/>
      <c r="EF1441" s="35"/>
      <c r="EG1441" s="35"/>
      <c r="EH1441" s="35"/>
      <c r="EI1441" s="35"/>
      <c r="EJ1441" s="35"/>
      <c r="EK1441" s="35"/>
      <c r="EL1441" s="35"/>
      <c r="ET1441" s="20" t="s">
        <v>586</v>
      </c>
      <c r="EU1441" s="20" t="s">
        <v>1812</v>
      </c>
    </row>
    <row r="1442" spans="1:151" ht="12" hidden="1" customHeight="1">
      <c r="A1442" s="35"/>
      <c r="B1442" s="47"/>
      <c r="C1442" s="35"/>
      <c r="D1442" s="47"/>
      <c r="E1442" s="47"/>
      <c r="F1442" s="47"/>
      <c r="G1442" s="47"/>
      <c r="H1442" s="47"/>
      <c r="I1442" s="47"/>
      <c r="J1442" s="47"/>
      <c r="K1442" s="47"/>
      <c r="L1442" s="47"/>
      <c r="M1442" s="35"/>
      <c r="N1442" s="35"/>
      <c r="O1442" s="35"/>
      <c r="P1442" s="35"/>
      <c r="Q1442" s="35"/>
      <c r="R1442" s="35"/>
      <c r="S1442" s="35"/>
      <c r="T1442" s="35"/>
      <c r="U1442" s="35"/>
      <c r="V1442" s="35"/>
      <c r="W1442" s="35"/>
      <c r="X1442" s="35"/>
      <c r="Y1442" s="35"/>
      <c r="Z1442" s="35"/>
      <c r="AA1442" s="35"/>
      <c r="AB1442" s="35"/>
      <c r="AC1442" s="35"/>
      <c r="AD1442" s="35"/>
      <c r="AE1442" s="35"/>
      <c r="AF1442" s="35"/>
      <c r="AG1442" s="35"/>
      <c r="AH1442" s="35"/>
      <c r="AI1442" s="35"/>
      <c r="AJ1442" s="35"/>
      <c r="AK1442" s="35"/>
      <c r="AL1442" s="35"/>
      <c r="AM1442" s="35"/>
      <c r="AN1442" s="35"/>
      <c r="AO1442" s="35"/>
      <c r="AP1442" s="35"/>
      <c r="AQ1442" s="35"/>
      <c r="AR1442" s="35"/>
      <c r="AS1442" s="35"/>
      <c r="AT1442" s="35"/>
      <c r="AU1442" s="35"/>
      <c r="AV1442" s="35"/>
      <c r="AW1442" s="35"/>
      <c r="AX1442" s="35"/>
      <c r="AY1442" s="35"/>
      <c r="AZ1442" s="35"/>
      <c r="BA1442" s="35"/>
      <c r="BB1442" s="35"/>
      <c r="BC1442" s="35"/>
      <c r="BD1442" s="35"/>
      <c r="BE1442" s="35"/>
      <c r="BF1442" s="35"/>
      <c r="BG1442" s="35"/>
      <c r="BH1442" s="35"/>
      <c r="BI1442" s="133"/>
      <c r="BJ1442" s="133"/>
      <c r="BK1442" s="35"/>
      <c r="BL1442" s="266"/>
      <c r="BM1442" s="35"/>
      <c r="BN1442" s="35"/>
      <c r="BO1442" s="35"/>
      <c r="BP1442" s="35"/>
      <c r="BQ1442" s="35"/>
      <c r="BR1442" s="35"/>
      <c r="BS1442" s="35"/>
      <c r="BT1442" s="35"/>
      <c r="BU1442" s="35"/>
      <c r="BV1442" s="35"/>
      <c r="BW1442" s="35"/>
      <c r="BX1442" s="35"/>
      <c r="BY1442" s="35"/>
      <c r="BZ1442" s="287"/>
      <c r="CA1442" s="35"/>
      <c r="CB1442" s="35"/>
      <c r="CC1442" s="35"/>
      <c r="CD1442" s="35"/>
      <c r="CE1442" s="35"/>
      <c r="CF1442" s="35"/>
      <c r="CG1442" s="35"/>
      <c r="CH1442" s="35"/>
      <c r="CI1442" s="35"/>
      <c r="CJ1442" s="35"/>
      <c r="CK1442" s="35"/>
      <c r="CL1442" s="35"/>
      <c r="CM1442" s="35"/>
      <c r="CN1442" s="35"/>
      <c r="CO1442" s="35"/>
      <c r="CP1442" s="35"/>
      <c r="CQ1442" s="35"/>
      <c r="CR1442" s="35"/>
      <c r="CS1442" s="35"/>
      <c r="CT1442" s="35"/>
      <c r="CU1442" s="35"/>
      <c r="CV1442" s="35"/>
      <c r="CW1442" s="35"/>
      <c r="CX1442" s="35"/>
      <c r="CY1442" s="35"/>
      <c r="CZ1442" s="35"/>
      <c r="DA1442" s="35"/>
      <c r="DB1442" s="35"/>
      <c r="DC1442" s="35"/>
      <c r="DD1442" s="35"/>
      <c r="DE1442" s="35"/>
      <c r="DF1442" s="35"/>
      <c r="DG1442" s="35"/>
      <c r="DH1442" s="35"/>
      <c r="DI1442" s="35"/>
      <c r="DJ1442" s="35"/>
      <c r="DK1442" s="35"/>
      <c r="DL1442" s="35"/>
      <c r="DM1442" s="35"/>
      <c r="DN1442" s="35"/>
      <c r="DO1442" s="35"/>
      <c r="DP1442" s="35"/>
      <c r="DQ1442" s="35"/>
      <c r="DR1442" s="35"/>
      <c r="DS1442" s="35"/>
      <c r="DT1442" s="35"/>
      <c r="DU1442" s="35"/>
      <c r="DV1442" s="35"/>
      <c r="DW1442" s="35"/>
      <c r="DX1442" s="35"/>
      <c r="DY1442" s="35"/>
      <c r="DZ1442" s="35"/>
      <c r="EA1442" s="35"/>
      <c r="EB1442" s="35"/>
      <c r="EC1442" s="35"/>
      <c r="ED1442" s="35"/>
      <c r="EE1442" s="35"/>
      <c r="EF1442" s="35"/>
      <c r="EG1442" s="35"/>
      <c r="EH1442" s="35"/>
      <c r="EI1442" s="35"/>
      <c r="EJ1442" s="35"/>
      <c r="EK1442" s="35"/>
      <c r="EL1442" s="35"/>
      <c r="ET1442" s="20" t="s">
        <v>1814</v>
      </c>
      <c r="EU1442" s="20" t="s">
        <v>1813</v>
      </c>
    </row>
    <row r="1443" spans="1:151" ht="12" hidden="1" customHeight="1">
      <c r="A1443" s="35"/>
      <c r="B1443" s="47"/>
      <c r="C1443" s="35"/>
      <c r="D1443" s="47"/>
      <c r="E1443" s="47"/>
      <c r="F1443" s="47"/>
      <c r="G1443" s="47"/>
      <c r="H1443" s="47"/>
      <c r="I1443" s="47"/>
      <c r="J1443" s="47"/>
      <c r="K1443" s="47"/>
      <c r="L1443" s="47"/>
      <c r="M1443" s="35"/>
      <c r="N1443" s="35"/>
      <c r="O1443" s="35"/>
      <c r="P1443" s="35"/>
      <c r="Q1443" s="35"/>
      <c r="R1443" s="35"/>
      <c r="S1443" s="35"/>
      <c r="T1443" s="35"/>
      <c r="U1443" s="35"/>
      <c r="V1443" s="35"/>
      <c r="W1443" s="35"/>
      <c r="X1443" s="35"/>
      <c r="Y1443" s="35"/>
      <c r="Z1443" s="35"/>
      <c r="AA1443" s="35"/>
      <c r="AB1443" s="35"/>
      <c r="AC1443" s="35"/>
      <c r="AD1443" s="35"/>
      <c r="AE1443" s="35"/>
      <c r="AF1443" s="35"/>
      <c r="AG1443" s="35"/>
      <c r="AH1443" s="35"/>
      <c r="AI1443" s="35"/>
      <c r="AJ1443" s="35"/>
      <c r="AK1443" s="35"/>
      <c r="AL1443" s="35"/>
      <c r="AM1443" s="35"/>
      <c r="AN1443" s="35"/>
      <c r="AO1443" s="35"/>
      <c r="AP1443" s="35"/>
      <c r="AQ1443" s="35"/>
      <c r="AR1443" s="35"/>
      <c r="AS1443" s="35"/>
      <c r="AT1443" s="35"/>
      <c r="AU1443" s="35"/>
      <c r="AV1443" s="35"/>
      <c r="AW1443" s="35"/>
      <c r="AX1443" s="35"/>
      <c r="AY1443" s="35"/>
      <c r="AZ1443" s="35"/>
      <c r="BA1443" s="35"/>
      <c r="BB1443" s="35"/>
      <c r="BC1443" s="35"/>
      <c r="BD1443" s="35"/>
      <c r="BE1443" s="35"/>
      <c r="BF1443" s="35"/>
      <c r="BG1443" s="35"/>
      <c r="BH1443" s="35"/>
      <c r="BI1443" s="133"/>
      <c r="BJ1443" s="133"/>
      <c r="BK1443" s="35"/>
      <c r="BL1443" s="266"/>
      <c r="BM1443" s="35"/>
      <c r="BN1443" s="35"/>
      <c r="BO1443" s="35"/>
      <c r="BP1443" s="35"/>
      <c r="BQ1443" s="35"/>
      <c r="BR1443" s="35"/>
      <c r="BS1443" s="35"/>
      <c r="BT1443" s="35"/>
      <c r="BU1443" s="35"/>
      <c r="BV1443" s="35"/>
      <c r="BW1443" s="35"/>
      <c r="BX1443" s="35"/>
      <c r="BY1443" s="35"/>
      <c r="BZ1443" s="287"/>
      <c r="CA1443" s="35"/>
      <c r="CB1443" s="35"/>
      <c r="CC1443" s="35"/>
      <c r="CD1443" s="35"/>
      <c r="CE1443" s="35"/>
      <c r="CF1443" s="35"/>
      <c r="CG1443" s="35"/>
      <c r="CH1443" s="35"/>
      <c r="CI1443" s="35"/>
      <c r="CJ1443" s="35"/>
      <c r="CK1443" s="35"/>
      <c r="CL1443" s="35"/>
      <c r="CM1443" s="35"/>
      <c r="CN1443" s="35"/>
      <c r="CO1443" s="35"/>
      <c r="CP1443" s="35"/>
      <c r="CQ1443" s="35"/>
      <c r="CR1443" s="35"/>
      <c r="CS1443" s="35"/>
      <c r="CT1443" s="35"/>
      <c r="CU1443" s="35"/>
      <c r="CV1443" s="35"/>
      <c r="CW1443" s="35"/>
      <c r="CX1443" s="35"/>
      <c r="CY1443" s="35"/>
      <c r="CZ1443" s="35"/>
      <c r="DA1443" s="35"/>
      <c r="DB1443" s="35"/>
      <c r="DC1443" s="35"/>
      <c r="DD1443" s="35"/>
      <c r="DE1443" s="35"/>
      <c r="DF1443" s="35"/>
      <c r="DG1443" s="35"/>
      <c r="DH1443" s="35"/>
      <c r="DI1443" s="35"/>
      <c r="DJ1443" s="35"/>
      <c r="DK1443" s="35"/>
      <c r="DL1443" s="35"/>
      <c r="DM1443" s="35"/>
      <c r="DN1443" s="35"/>
      <c r="DO1443" s="35"/>
      <c r="DP1443" s="35"/>
      <c r="DQ1443" s="35"/>
      <c r="DR1443" s="35"/>
      <c r="DS1443" s="35"/>
      <c r="DT1443" s="35"/>
      <c r="DU1443" s="35"/>
      <c r="DV1443" s="35"/>
      <c r="DW1443" s="35"/>
      <c r="DX1443" s="35"/>
      <c r="DY1443" s="35"/>
      <c r="DZ1443" s="35"/>
      <c r="EA1443" s="35"/>
      <c r="EB1443" s="35"/>
      <c r="EC1443" s="35"/>
      <c r="ED1443" s="35"/>
      <c r="EE1443" s="35"/>
      <c r="EF1443" s="35"/>
      <c r="EG1443" s="35"/>
      <c r="EH1443" s="35"/>
      <c r="EI1443" s="35"/>
      <c r="EJ1443" s="35"/>
      <c r="EK1443" s="35"/>
      <c r="EL1443" s="35"/>
      <c r="ET1443" s="20" t="s">
        <v>1815</v>
      </c>
      <c r="EU1443" s="20" t="s">
        <v>586</v>
      </c>
    </row>
    <row r="1444" spans="1:151" ht="12" hidden="1" customHeight="1">
      <c r="A1444" s="35"/>
      <c r="B1444" s="47"/>
      <c r="C1444" s="35"/>
      <c r="D1444" s="47"/>
      <c r="E1444" s="47"/>
      <c r="F1444" s="47"/>
      <c r="G1444" s="47"/>
      <c r="H1444" s="47"/>
      <c r="I1444" s="47"/>
      <c r="J1444" s="47"/>
      <c r="K1444" s="47"/>
      <c r="L1444" s="47"/>
      <c r="M1444" s="35"/>
      <c r="N1444" s="35"/>
      <c r="O1444" s="35"/>
      <c r="P1444" s="35"/>
      <c r="Q1444" s="35"/>
      <c r="R1444" s="35"/>
      <c r="S1444" s="35"/>
      <c r="T1444" s="35"/>
      <c r="U1444" s="35"/>
      <c r="V1444" s="35"/>
      <c r="W1444" s="35"/>
      <c r="X1444" s="35"/>
      <c r="Y1444" s="35"/>
      <c r="Z1444" s="35"/>
      <c r="AA1444" s="35"/>
      <c r="AB1444" s="35"/>
      <c r="AC1444" s="35"/>
      <c r="AD1444" s="35"/>
      <c r="AE1444" s="35"/>
      <c r="AF1444" s="35"/>
      <c r="AG1444" s="35"/>
      <c r="AH1444" s="35"/>
      <c r="AI1444" s="35"/>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G1444" s="35"/>
      <c r="BH1444" s="35"/>
      <c r="BI1444" s="133"/>
      <c r="BJ1444" s="133"/>
      <c r="BK1444" s="35"/>
      <c r="BL1444" s="266"/>
      <c r="BM1444" s="35"/>
      <c r="BN1444" s="35"/>
      <c r="BO1444" s="35"/>
      <c r="BP1444" s="35"/>
      <c r="BQ1444" s="35"/>
      <c r="BR1444" s="35"/>
      <c r="BS1444" s="35"/>
      <c r="BT1444" s="35"/>
      <c r="BU1444" s="35"/>
      <c r="BV1444" s="35"/>
      <c r="BW1444" s="35"/>
      <c r="BX1444" s="35"/>
      <c r="BY1444" s="35"/>
      <c r="BZ1444" s="287"/>
      <c r="CA1444" s="35"/>
      <c r="CB1444" s="35"/>
      <c r="CC1444" s="35"/>
      <c r="CD1444" s="35"/>
      <c r="CE1444" s="35"/>
      <c r="CF1444" s="35"/>
      <c r="CG1444" s="35"/>
      <c r="CH1444" s="35"/>
      <c r="CI1444" s="35"/>
      <c r="CJ1444" s="35"/>
      <c r="CK1444" s="35"/>
      <c r="CL1444" s="35"/>
      <c r="CM1444" s="35"/>
      <c r="CN1444" s="35"/>
      <c r="CO1444" s="35"/>
      <c r="CP1444" s="35"/>
      <c r="CQ1444" s="35"/>
      <c r="CR1444" s="35"/>
      <c r="CS1444" s="35"/>
      <c r="CT1444" s="35"/>
      <c r="CU1444" s="35"/>
      <c r="CV1444" s="35"/>
      <c r="CW1444" s="35"/>
      <c r="CX1444" s="35"/>
      <c r="CY1444" s="35"/>
      <c r="CZ1444" s="35"/>
      <c r="DA1444" s="35"/>
      <c r="DB1444" s="35"/>
      <c r="DC1444" s="35"/>
      <c r="DD1444" s="35"/>
      <c r="DE1444" s="35"/>
      <c r="DF1444" s="35"/>
      <c r="DG1444" s="35"/>
      <c r="DH1444" s="35"/>
      <c r="DI1444" s="35"/>
      <c r="DJ1444" s="35"/>
      <c r="DK1444" s="35"/>
      <c r="DL1444" s="35"/>
      <c r="DM1444" s="35"/>
      <c r="DN1444" s="35"/>
      <c r="DO1444" s="35"/>
      <c r="DP1444" s="35"/>
      <c r="DQ1444" s="35"/>
      <c r="DR1444" s="35"/>
      <c r="DS1444" s="35"/>
      <c r="DT1444" s="35"/>
      <c r="DU1444" s="35"/>
      <c r="DV1444" s="35"/>
      <c r="DW1444" s="35"/>
      <c r="DX1444" s="35"/>
      <c r="DY1444" s="35"/>
      <c r="DZ1444" s="35"/>
      <c r="EA1444" s="35"/>
      <c r="EB1444" s="35"/>
      <c r="EC1444" s="35"/>
      <c r="ED1444" s="35"/>
      <c r="EE1444" s="35"/>
      <c r="EF1444" s="35"/>
      <c r="EG1444" s="35"/>
      <c r="EH1444" s="35"/>
      <c r="EI1444" s="35"/>
      <c r="EJ1444" s="35"/>
      <c r="EK1444" s="35"/>
      <c r="EL1444" s="35"/>
      <c r="ET1444" s="20" t="s">
        <v>1816</v>
      </c>
      <c r="EU1444" s="20" t="s">
        <v>1814</v>
      </c>
    </row>
    <row r="1445" spans="1:151" ht="12" hidden="1" customHeight="1">
      <c r="A1445" s="35"/>
      <c r="B1445" s="47"/>
      <c r="C1445" s="35"/>
      <c r="D1445" s="47"/>
      <c r="E1445" s="47"/>
      <c r="F1445" s="47"/>
      <c r="G1445" s="47"/>
      <c r="H1445" s="47"/>
      <c r="I1445" s="47"/>
      <c r="J1445" s="47"/>
      <c r="K1445" s="47"/>
      <c r="L1445" s="47"/>
      <c r="M1445" s="35"/>
      <c r="N1445" s="35"/>
      <c r="O1445" s="35"/>
      <c r="P1445" s="35"/>
      <c r="Q1445" s="35"/>
      <c r="R1445" s="35"/>
      <c r="S1445" s="35"/>
      <c r="T1445" s="35"/>
      <c r="U1445" s="35"/>
      <c r="V1445" s="35"/>
      <c r="W1445" s="35"/>
      <c r="X1445" s="35"/>
      <c r="Y1445" s="35"/>
      <c r="Z1445" s="35"/>
      <c r="AA1445" s="35"/>
      <c r="AB1445" s="35"/>
      <c r="AC1445" s="35"/>
      <c r="AD1445" s="35"/>
      <c r="AE1445" s="35"/>
      <c r="AF1445" s="35"/>
      <c r="AG1445" s="35"/>
      <c r="AH1445" s="35"/>
      <c r="AI1445" s="35"/>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G1445" s="35"/>
      <c r="BH1445" s="35"/>
      <c r="BI1445" s="133"/>
      <c r="BJ1445" s="133"/>
      <c r="BK1445" s="35"/>
      <c r="BL1445" s="266"/>
      <c r="BM1445" s="35"/>
      <c r="BN1445" s="35"/>
      <c r="BO1445" s="35"/>
      <c r="BP1445" s="35"/>
      <c r="BQ1445" s="35"/>
      <c r="BR1445" s="35"/>
      <c r="BS1445" s="35"/>
      <c r="BT1445" s="35"/>
      <c r="BU1445" s="35"/>
      <c r="BV1445" s="35"/>
      <c r="BW1445" s="35"/>
      <c r="BX1445" s="35"/>
      <c r="BY1445" s="35"/>
      <c r="BZ1445" s="287"/>
      <c r="CA1445" s="35"/>
      <c r="CB1445" s="35"/>
      <c r="CC1445" s="35"/>
      <c r="CD1445" s="35"/>
      <c r="CE1445" s="35"/>
      <c r="CF1445" s="35"/>
      <c r="CG1445" s="35"/>
      <c r="CH1445" s="35"/>
      <c r="CI1445" s="35"/>
      <c r="CJ1445" s="35"/>
      <c r="CK1445" s="35"/>
      <c r="CL1445" s="35"/>
      <c r="CM1445" s="35"/>
      <c r="CN1445" s="35"/>
      <c r="CO1445" s="35"/>
      <c r="CP1445" s="35"/>
      <c r="CQ1445" s="35"/>
      <c r="CR1445" s="35"/>
      <c r="CS1445" s="35"/>
      <c r="CT1445" s="35"/>
      <c r="CU1445" s="35"/>
      <c r="CV1445" s="35"/>
      <c r="CW1445" s="35"/>
      <c r="CX1445" s="35"/>
      <c r="CY1445" s="35"/>
      <c r="CZ1445" s="35"/>
      <c r="DA1445" s="35"/>
      <c r="DB1445" s="35"/>
      <c r="DC1445" s="35"/>
      <c r="DD1445" s="35"/>
      <c r="DE1445" s="35"/>
      <c r="DF1445" s="35"/>
      <c r="DG1445" s="35"/>
      <c r="DH1445" s="35"/>
      <c r="DI1445" s="35"/>
      <c r="DJ1445" s="35"/>
      <c r="DK1445" s="35"/>
      <c r="DL1445" s="35"/>
      <c r="DM1445" s="35"/>
      <c r="DN1445" s="35"/>
      <c r="DO1445" s="35"/>
      <c r="DP1445" s="35"/>
      <c r="DQ1445" s="35"/>
      <c r="DR1445" s="35"/>
      <c r="DS1445" s="35"/>
      <c r="DT1445" s="35"/>
      <c r="DU1445" s="35"/>
      <c r="DV1445" s="35"/>
      <c r="DW1445" s="35"/>
      <c r="DX1445" s="35"/>
      <c r="DY1445" s="35"/>
      <c r="DZ1445" s="35"/>
      <c r="EA1445" s="35"/>
      <c r="EB1445" s="35"/>
      <c r="EC1445" s="35"/>
      <c r="ED1445" s="35"/>
      <c r="EE1445" s="35"/>
      <c r="EF1445" s="35"/>
      <c r="EG1445" s="35"/>
      <c r="EH1445" s="35"/>
      <c r="EI1445" s="35"/>
      <c r="EJ1445" s="35"/>
      <c r="EK1445" s="35"/>
      <c r="EL1445" s="35"/>
      <c r="ET1445" s="20" t="s">
        <v>1817</v>
      </c>
      <c r="EU1445" s="20" t="s">
        <v>1815</v>
      </c>
    </row>
    <row r="1446" spans="1:151" ht="12" hidden="1" customHeight="1">
      <c r="A1446" s="35"/>
      <c r="B1446" s="47"/>
      <c r="C1446" s="35"/>
      <c r="D1446" s="47"/>
      <c r="E1446" s="47"/>
      <c r="F1446" s="47"/>
      <c r="G1446" s="47"/>
      <c r="H1446" s="47"/>
      <c r="I1446" s="47"/>
      <c r="J1446" s="47"/>
      <c r="K1446" s="47"/>
      <c r="L1446" s="47"/>
      <c r="M1446" s="35"/>
      <c r="N1446" s="35"/>
      <c r="O1446" s="35"/>
      <c r="P1446" s="35"/>
      <c r="Q1446" s="35"/>
      <c r="R1446" s="35"/>
      <c r="S1446" s="35"/>
      <c r="T1446" s="35"/>
      <c r="U1446" s="35"/>
      <c r="V1446" s="35"/>
      <c r="W1446" s="35"/>
      <c r="X1446" s="35"/>
      <c r="Y1446" s="35"/>
      <c r="Z1446" s="35"/>
      <c r="AA1446" s="35"/>
      <c r="AB1446" s="35"/>
      <c r="AC1446" s="35"/>
      <c r="AD1446" s="35"/>
      <c r="AE1446" s="35"/>
      <c r="AF1446" s="35"/>
      <c r="AG1446" s="35"/>
      <c r="AH1446" s="35"/>
      <c r="AI1446" s="35"/>
      <c r="AJ1446" s="35"/>
      <c r="AK1446" s="35"/>
      <c r="AL1446" s="35"/>
      <c r="AM1446" s="35"/>
      <c r="AN1446" s="35"/>
      <c r="AO1446" s="35"/>
      <c r="AP1446" s="35"/>
      <c r="AQ1446" s="35"/>
      <c r="AR1446" s="35"/>
      <c r="AS1446" s="35"/>
      <c r="AT1446" s="35"/>
      <c r="AU1446" s="35"/>
      <c r="AV1446" s="35"/>
      <c r="AW1446" s="35"/>
      <c r="AX1446" s="35"/>
      <c r="AY1446" s="35"/>
      <c r="AZ1446" s="35"/>
      <c r="BA1446" s="35"/>
      <c r="BB1446" s="35"/>
      <c r="BC1446" s="35"/>
      <c r="BD1446" s="35"/>
      <c r="BE1446" s="35"/>
      <c r="BF1446" s="35"/>
      <c r="BG1446" s="35"/>
      <c r="BH1446" s="35"/>
      <c r="BI1446" s="133"/>
      <c r="BJ1446" s="133"/>
      <c r="BK1446" s="35"/>
      <c r="BL1446" s="266"/>
      <c r="BM1446" s="35"/>
      <c r="BN1446" s="35"/>
      <c r="BO1446" s="35"/>
      <c r="BP1446" s="35"/>
      <c r="BQ1446" s="35"/>
      <c r="BR1446" s="35"/>
      <c r="BS1446" s="35"/>
      <c r="BT1446" s="35"/>
      <c r="BU1446" s="35"/>
      <c r="BV1446" s="35"/>
      <c r="BW1446" s="35"/>
      <c r="BX1446" s="35"/>
      <c r="BY1446" s="35"/>
      <c r="BZ1446" s="287"/>
      <c r="CA1446" s="35"/>
      <c r="CB1446" s="35"/>
      <c r="CC1446" s="35"/>
      <c r="CD1446" s="35"/>
      <c r="CE1446" s="35"/>
      <c r="CF1446" s="35"/>
      <c r="CG1446" s="35"/>
      <c r="CH1446" s="35"/>
      <c r="CI1446" s="35"/>
      <c r="CJ1446" s="35"/>
      <c r="CK1446" s="35"/>
      <c r="CL1446" s="35"/>
      <c r="CM1446" s="35"/>
      <c r="CN1446" s="35"/>
      <c r="CO1446" s="35"/>
      <c r="CP1446" s="35"/>
      <c r="CQ1446" s="35"/>
      <c r="CR1446" s="35"/>
      <c r="CS1446" s="35"/>
      <c r="CT1446" s="35"/>
      <c r="CU1446" s="35"/>
      <c r="CV1446" s="35"/>
      <c r="CW1446" s="35"/>
      <c r="CX1446" s="35"/>
      <c r="CY1446" s="35"/>
      <c r="CZ1446" s="35"/>
      <c r="DA1446" s="35"/>
      <c r="DB1446" s="35"/>
      <c r="DC1446" s="35"/>
      <c r="DD1446" s="35"/>
      <c r="DE1446" s="35"/>
      <c r="DF1446" s="35"/>
      <c r="DG1446" s="35"/>
      <c r="DH1446" s="35"/>
      <c r="DI1446" s="35"/>
      <c r="DJ1446" s="35"/>
      <c r="DK1446" s="35"/>
      <c r="DL1446" s="35"/>
      <c r="DM1446" s="35"/>
      <c r="DN1446" s="35"/>
      <c r="DO1446" s="35"/>
      <c r="DP1446" s="35"/>
      <c r="DQ1446" s="35"/>
      <c r="DR1446" s="35"/>
      <c r="DS1446" s="35"/>
      <c r="DT1446" s="35"/>
      <c r="DU1446" s="35"/>
      <c r="DV1446" s="35"/>
      <c r="DW1446" s="35"/>
      <c r="DX1446" s="35"/>
      <c r="DY1446" s="35"/>
      <c r="DZ1446" s="35"/>
      <c r="EA1446" s="35"/>
      <c r="EB1446" s="35"/>
      <c r="EC1446" s="35"/>
      <c r="ED1446" s="35"/>
      <c r="EE1446" s="35"/>
      <c r="EF1446" s="35"/>
      <c r="EG1446" s="35"/>
      <c r="EH1446" s="35"/>
      <c r="EI1446" s="35"/>
      <c r="EJ1446" s="35"/>
      <c r="EK1446" s="35"/>
      <c r="EL1446" s="35"/>
      <c r="ET1446" s="20" t="s">
        <v>1818</v>
      </c>
      <c r="EU1446" s="20" t="s">
        <v>1816</v>
      </c>
    </row>
    <row r="1447" spans="1:151" ht="12" hidden="1" customHeight="1">
      <c r="A1447" s="35"/>
      <c r="B1447" s="47"/>
      <c r="C1447" s="35"/>
      <c r="D1447" s="47"/>
      <c r="E1447" s="47"/>
      <c r="F1447" s="47"/>
      <c r="G1447" s="47"/>
      <c r="H1447" s="47"/>
      <c r="I1447" s="47"/>
      <c r="J1447" s="47"/>
      <c r="K1447" s="47"/>
      <c r="L1447" s="47"/>
      <c r="M1447" s="35"/>
      <c r="N1447" s="35"/>
      <c r="O1447" s="35"/>
      <c r="P1447" s="35"/>
      <c r="Q1447" s="35"/>
      <c r="R1447" s="35"/>
      <c r="S1447" s="35"/>
      <c r="T1447" s="35"/>
      <c r="U1447" s="35"/>
      <c r="V1447" s="35"/>
      <c r="W1447" s="35"/>
      <c r="X1447" s="35"/>
      <c r="Y1447" s="35"/>
      <c r="Z1447" s="35"/>
      <c r="AA1447" s="35"/>
      <c r="AB1447" s="35"/>
      <c r="AC1447" s="35"/>
      <c r="AD1447" s="35"/>
      <c r="AE1447" s="35"/>
      <c r="AF1447" s="35"/>
      <c r="AG1447" s="35"/>
      <c r="AH1447" s="35"/>
      <c r="AI1447" s="35"/>
      <c r="AJ1447" s="35"/>
      <c r="AK1447" s="35"/>
      <c r="AL1447" s="35"/>
      <c r="AM1447" s="35"/>
      <c r="AN1447" s="35"/>
      <c r="AO1447" s="35"/>
      <c r="AP1447" s="35"/>
      <c r="AQ1447" s="35"/>
      <c r="AR1447" s="35"/>
      <c r="AS1447" s="35"/>
      <c r="AT1447" s="35"/>
      <c r="AU1447" s="35"/>
      <c r="AV1447" s="35"/>
      <c r="AW1447" s="35"/>
      <c r="AX1447" s="35"/>
      <c r="AY1447" s="35"/>
      <c r="AZ1447" s="35"/>
      <c r="BA1447" s="35"/>
      <c r="BB1447" s="35"/>
      <c r="BC1447" s="35"/>
      <c r="BD1447" s="35"/>
      <c r="BE1447" s="35"/>
      <c r="BF1447" s="35"/>
      <c r="BG1447" s="35"/>
      <c r="BH1447" s="35"/>
      <c r="BI1447" s="133"/>
      <c r="BJ1447" s="133"/>
      <c r="BK1447" s="35"/>
      <c r="BL1447" s="266"/>
      <c r="BM1447" s="35"/>
      <c r="BN1447" s="35"/>
      <c r="BO1447" s="35"/>
      <c r="BP1447" s="35"/>
      <c r="BQ1447" s="35"/>
      <c r="BR1447" s="35"/>
      <c r="BS1447" s="35"/>
      <c r="BT1447" s="35"/>
      <c r="BU1447" s="35"/>
      <c r="BV1447" s="35"/>
      <c r="BW1447" s="35"/>
      <c r="BX1447" s="35"/>
      <c r="BY1447" s="35"/>
      <c r="BZ1447" s="287"/>
      <c r="CA1447" s="35"/>
      <c r="CB1447" s="35"/>
      <c r="CC1447" s="35"/>
      <c r="CD1447" s="35"/>
      <c r="CE1447" s="35"/>
      <c r="CF1447" s="35"/>
      <c r="CG1447" s="35"/>
      <c r="CH1447" s="35"/>
      <c r="CI1447" s="35"/>
      <c r="CJ1447" s="35"/>
      <c r="CK1447" s="35"/>
      <c r="CL1447" s="35"/>
      <c r="CM1447" s="35"/>
      <c r="CN1447" s="35"/>
      <c r="CO1447" s="35"/>
      <c r="CP1447" s="35"/>
      <c r="CQ1447" s="35"/>
      <c r="CR1447" s="35"/>
      <c r="CS1447" s="35"/>
      <c r="CT1447" s="35"/>
      <c r="CU1447" s="35"/>
      <c r="CV1447" s="35"/>
      <c r="CW1447" s="35"/>
      <c r="CX1447" s="35"/>
      <c r="CY1447" s="35"/>
      <c r="CZ1447" s="35"/>
      <c r="DA1447" s="35"/>
      <c r="DB1447" s="35"/>
      <c r="DC1447" s="35"/>
      <c r="DD1447" s="35"/>
      <c r="DE1447" s="35"/>
      <c r="DF1447" s="35"/>
      <c r="DG1447" s="35"/>
      <c r="DH1447" s="35"/>
      <c r="DI1447" s="35"/>
      <c r="DJ1447" s="35"/>
      <c r="DK1447" s="35"/>
      <c r="DL1447" s="35"/>
      <c r="DM1447" s="35"/>
      <c r="DN1447" s="35"/>
      <c r="DO1447" s="35"/>
      <c r="DP1447" s="35"/>
      <c r="DQ1447" s="35"/>
      <c r="DR1447" s="35"/>
      <c r="DS1447" s="35"/>
      <c r="DT1447" s="35"/>
      <c r="DU1447" s="35"/>
      <c r="DV1447" s="35"/>
      <c r="DW1447" s="35"/>
      <c r="DX1447" s="35"/>
      <c r="DY1447" s="35"/>
      <c r="DZ1447" s="35"/>
      <c r="EA1447" s="35"/>
      <c r="EB1447" s="35"/>
      <c r="EC1447" s="35"/>
      <c r="ED1447" s="35"/>
      <c r="EE1447" s="35"/>
      <c r="EF1447" s="35"/>
      <c r="EG1447" s="35"/>
      <c r="EH1447" s="35"/>
      <c r="EI1447" s="35"/>
      <c r="EJ1447" s="35"/>
      <c r="EK1447" s="35"/>
      <c r="EL1447" s="35"/>
      <c r="ET1447" s="20" t="s">
        <v>1819</v>
      </c>
      <c r="EU1447" s="20" t="s">
        <v>1817</v>
      </c>
    </row>
    <row r="1448" spans="1:151" ht="12" hidden="1" customHeight="1">
      <c r="A1448" s="35"/>
      <c r="B1448" s="47"/>
      <c r="C1448" s="35"/>
      <c r="D1448" s="47"/>
      <c r="E1448" s="47"/>
      <c r="F1448" s="47"/>
      <c r="G1448" s="47"/>
      <c r="H1448" s="47"/>
      <c r="I1448" s="47"/>
      <c r="J1448" s="47"/>
      <c r="K1448" s="47"/>
      <c r="L1448" s="47"/>
      <c r="M1448" s="35"/>
      <c r="N1448" s="35"/>
      <c r="O1448" s="35"/>
      <c r="P1448" s="35"/>
      <c r="Q1448" s="35"/>
      <c r="R1448" s="35"/>
      <c r="S1448" s="35"/>
      <c r="T1448" s="35"/>
      <c r="U1448" s="35"/>
      <c r="V1448" s="35"/>
      <c r="W1448" s="35"/>
      <c r="X1448" s="35"/>
      <c r="Y1448" s="35"/>
      <c r="Z1448" s="35"/>
      <c r="AA1448" s="35"/>
      <c r="AB1448" s="35"/>
      <c r="AC1448" s="35"/>
      <c r="AD1448" s="35"/>
      <c r="AE1448" s="35"/>
      <c r="AF1448" s="35"/>
      <c r="AG1448" s="35"/>
      <c r="AH1448" s="35"/>
      <c r="AI1448" s="35"/>
      <c r="AJ1448" s="35"/>
      <c r="AK1448" s="35"/>
      <c r="AL1448" s="35"/>
      <c r="AM1448" s="35"/>
      <c r="AN1448" s="35"/>
      <c r="AO1448" s="35"/>
      <c r="AP1448" s="35"/>
      <c r="AQ1448" s="35"/>
      <c r="AR1448" s="35"/>
      <c r="AS1448" s="35"/>
      <c r="AT1448" s="35"/>
      <c r="AU1448" s="35"/>
      <c r="AV1448" s="35"/>
      <c r="AW1448" s="35"/>
      <c r="AX1448" s="35"/>
      <c r="AY1448" s="35"/>
      <c r="AZ1448" s="35"/>
      <c r="BA1448" s="35"/>
      <c r="BB1448" s="35"/>
      <c r="BC1448" s="35"/>
      <c r="BD1448" s="35"/>
      <c r="BE1448" s="35"/>
      <c r="BF1448" s="35"/>
      <c r="BG1448" s="35"/>
      <c r="BH1448" s="35"/>
      <c r="BI1448" s="133"/>
      <c r="BJ1448" s="133"/>
      <c r="BK1448" s="35"/>
      <c r="BL1448" s="266"/>
      <c r="BM1448" s="35"/>
      <c r="BN1448" s="35"/>
      <c r="BO1448" s="35"/>
      <c r="BP1448" s="35"/>
      <c r="BQ1448" s="35"/>
      <c r="BR1448" s="35"/>
      <c r="BS1448" s="35"/>
      <c r="BT1448" s="35"/>
      <c r="BU1448" s="35"/>
      <c r="BV1448" s="35"/>
      <c r="BW1448" s="35"/>
      <c r="BX1448" s="35"/>
      <c r="BY1448" s="35"/>
      <c r="BZ1448" s="287"/>
      <c r="CA1448" s="35"/>
      <c r="CB1448" s="35"/>
      <c r="CC1448" s="35"/>
      <c r="CD1448" s="35"/>
      <c r="CE1448" s="35"/>
      <c r="CF1448" s="35"/>
      <c r="CG1448" s="35"/>
      <c r="CH1448" s="35"/>
      <c r="CI1448" s="35"/>
      <c r="CJ1448" s="35"/>
      <c r="CK1448" s="35"/>
      <c r="CL1448" s="35"/>
      <c r="CM1448" s="35"/>
      <c r="CN1448" s="35"/>
      <c r="CO1448" s="35"/>
      <c r="CP1448" s="35"/>
      <c r="CQ1448" s="35"/>
      <c r="CR1448" s="35"/>
      <c r="CS1448" s="35"/>
      <c r="CT1448" s="35"/>
      <c r="CU1448" s="35"/>
      <c r="CV1448" s="35"/>
      <c r="CW1448" s="35"/>
      <c r="CX1448" s="35"/>
      <c r="CY1448" s="35"/>
      <c r="CZ1448" s="35"/>
      <c r="DA1448" s="35"/>
      <c r="DB1448" s="35"/>
      <c r="DC1448" s="35"/>
      <c r="DD1448" s="35"/>
      <c r="DE1448" s="35"/>
      <c r="DF1448" s="35"/>
      <c r="DG1448" s="35"/>
      <c r="DH1448" s="35"/>
      <c r="DI1448" s="35"/>
      <c r="DJ1448" s="35"/>
      <c r="DK1448" s="35"/>
      <c r="DL1448" s="35"/>
      <c r="DM1448" s="35"/>
      <c r="DN1448" s="35"/>
      <c r="DO1448" s="35"/>
      <c r="DP1448" s="35"/>
      <c r="DQ1448" s="35"/>
      <c r="DR1448" s="35"/>
      <c r="DS1448" s="35"/>
      <c r="DT1448" s="35"/>
      <c r="DU1448" s="35"/>
      <c r="DV1448" s="35"/>
      <c r="DW1448" s="35"/>
      <c r="DX1448" s="35"/>
      <c r="DY1448" s="35"/>
      <c r="DZ1448" s="35"/>
      <c r="EA1448" s="35"/>
      <c r="EB1448" s="35"/>
      <c r="EC1448" s="35"/>
      <c r="ED1448" s="35"/>
      <c r="EE1448" s="35"/>
      <c r="EF1448" s="35"/>
      <c r="EG1448" s="35"/>
      <c r="EH1448" s="35"/>
      <c r="EI1448" s="35"/>
      <c r="EJ1448" s="35"/>
      <c r="EK1448" s="35"/>
      <c r="EL1448" s="35"/>
      <c r="ET1448" s="20" t="s">
        <v>1820</v>
      </c>
      <c r="EU1448" s="20" t="s">
        <v>1818</v>
      </c>
    </row>
    <row r="1449" spans="1:151" ht="12" hidden="1" customHeight="1">
      <c r="A1449" s="35"/>
      <c r="B1449" s="47"/>
      <c r="C1449" s="35"/>
      <c r="D1449" s="47"/>
      <c r="E1449" s="47"/>
      <c r="F1449" s="47"/>
      <c r="G1449" s="47"/>
      <c r="H1449" s="47"/>
      <c r="I1449" s="47"/>
      <c r="J1449" s="47"/>
      <c r="K1449" s="47"/>
      <c r="L1449" s="47"/>
      <c r="M1449" s="35"/>
      <c r="N1449" s="35"/>
      <c r="O1449" s="35"/>
      <c r="P1449" s="35"/>
      <c r="Q1449" s="35"/>
      <c r="R1449" s="35"/>
      <c r="S1449" s="35"/>
      <c r="T1449" s="35"/>
      <c r="U1449" s="35"/>
      <c r="V1449" s="35"/>
      <c r="W1449" s="35"/>
      <c r="X1449" s="35"/>
      <c r="Y1449" s="35"/>
      <c r="Z1449" s="35"/>
      <c r="AA1449" s="35"/>
      <c r="AB1449" s="35"/>
      <c r="AC1449" s="35"/>
      <c r="AD1449" s="35"/>
      <c r="AE1449" s="35"/>
      <c r="AF1449" s="35"/>
      <c r="AG1449" s="35"/>
      <c r="AH1449" s="35"/>
      <c r="AI1449" s="35"/>
      <c r="AJ1449" s="35"/>
      <c r="AK1449" s="35"/>
      <c r="AL1449" s="35"/>
      <c r="AM1449" s="35"/>
      <c r="AN1449" s="35"/>
      <c r="AO1449" s="35"/>
      <c r="AP1449" s="35"/>
      <c r="AQ1449" s="35"/>
      <c r="AR1449" s="35"/>
      <c r="AS1449" s="35"/>
      <c r="AT1449" s="35"/>
      <c r="AU1449" s="35"/>
      <c r="AV1449" s="35"/>
      <c r="AW1449" s="35"/>
      <c r="AX1449" s="35"/>
      <c r="AY1449" s="35"/>
      <c r="AZ1449" s="35"/>
      <c r="BA1449" s="35"/>
      <c r="BB1449" s="35"/>
      <c r="BC1449" s="35"/>
      <c r="BD1449" s="35"/>
      <c r="BE1449" s="35"/>
      <c r="BF1449" s="35"/>
      <c r="BG1449" s="35"/>
      <c r="BH1449" s="35"/>
      <c r="BI1449" s="133"/>
      <c r="BJ1449" s="133"/>
      <c r="BK1449" s="35"/>
      <c r="BL1449" s="266"/>
      <c r="BM1449" s="35"/>
      <c r="BN1449" s="35"/>
      <c r="BO1449" s="35"/>
      <c r="BP1449" s="35"/>
      <c r="BQ1449" s="35"/>
      <c r="BR1449" s="35"/>
      <c r="BS1449" s="35"/>
      <c r="BT1449" s="35"/>
      <c r="BU1449" s="35"/>
      <c r="BV1449" s="35"/>
      <c r="BW1449" s="35"/>
      <c r="BX1449" s="35"/>
      <c r="BY1449" s="35"/>
      <c r="BZ1449" s="287"/>
      <c r="CA1449" s="35"/>
      <c r="CB1449" s="35"/>
      <c r="CC1449" s="35"/>
      <c r="CD1449" s="35"/>
      <c r="CE1449" s="35"/>
      <c r="CF1449" s="35"/>
      <c r="CG1449" s="35"/>
      <c r="CH1449" s="35"/>
      <c r="CI1449" s="35"/>
      <c r="CJ1449" s="35"/>
      <c r="CK1449" s="35"/>
      <c r="CL1449" s="35"/>
      <c r="CM1449" s="35"/>
      <c r="CN1449" s="35"/>
      <c r="CO1449" s="35"/>
      <c r="CP1449" s="35"/>
      <c r="CQ1449" s="35"/>
      <c r="CR1449" s="35"/>
      <c r="CS1449" s="35"/>
      <c r="CT1449" s="35"/>
      <c r="CU1449" s="35"/>
      <c r="CV1449" s="35"/>
      <c r="CW1449" s="35"/>
      <c r="CX1449" s="35"/>
      <c r="CY1449" s="35"/>
      <c r="CZ1449" s="35"/>
      <c r="DA1449" s="35"/>
      <c r="DB1449" s="35"/>
      <c r="DC1449" s="35"/>
      <c r="DD1449" s="35"/>
      <c r="DE1449" s="35"/>
      <c r="DF1449" s="35"/>
      <c r="DG1449" s="35"/>
      <c r="DH1449" s="35"/>
      <c r="DI1449" s="35"/>
      <c r="DJ1449" s="35"/>
      <c r="DK1449" s="35"/>
      <c r="DL1449" s="35"/>
      <c r="DM1449" s="35"/>
      <c r="DN1449" s="35"/>
      <c r="DO1449" s="35"/>
      <c r="DP1449" s="35"/>
      <c r="DQ1449" s="35"/>
      <c r="DR1449" s="35"/>
      <c r="DS1449" s="35"/>
      <c r="DT1449" s="35"/>
      <c r="DU1449" s="35"/>
      <c r="DV1449" s="35"/>
      <c r="DW1449" s="35"/>
      <c r="DX1449" s="35"/>
      <c r="DY1449" s="35"/>
      <c r="DZ1449" s="35"/>
      <c r="EA1449" s="35"/>
      <c r="EB1449" s="35"/>
      <c r="EC1449" s="35"/>
      <c r="ED1449" s="35"/>
      <c r="EE1449" s="35"/>
      <c r="EF1449" s="35"/>
      <c r="EG1449" s="35"/>
      <c r="EH1449" s="35"/>
      <c r="EI1449" s="35"/>
      <c r="EJ1449" s="35"/>
      <c r="EK1449" s="35"/>
      <c r="EL1449" s="35"/>
      <c r="ET1449" s="20" t="s">
        <v>1821</v>
      </c>
      <c r="EU1449" s="20" t="s">
        <v>1819</v>
      </c>
    </row>
    <row r="1450" spans="1:151" ht="12" hidden="1" customHeight="1">
      <c r="A1450" s="35"/>
      <c r="B1450" s="47"/>
      <c r="C1450" s="35"/>
      <c r="D1450" s="47"/>
      <c r="E1450" s="47"/>
      <c r="F1450" s="47"/>
      <c r="G1450" s="47"/>
      <c r="H1450" s="47"/>
      <c r="I1450" s="47"/>
      <c r="J1450" s="47"/>
      <c r="K1450" s="47"/>
      <c r="L1450" s="47"/>
      <c r="M1450" s="35"/>
      <c r="N1450" s="35"/>
      <c r="O1450" s="35"/>
      <c r="P1450" s="35"/>
      <c r="Q1450" s="35"/>
      <c r="R1450" s="35"/>
      <c r="S1450" s="35"/>
      <c r="T1450" s="35"/>
      <c r="U1450" s="35"/>
      <c r="V1450" s="35"/>
      <c r="W1450" s="35"/>
      <c r="X1450" s="35"/>
      <c r="Y1450" s="35"/>
      <c r="Z1450" s="35"/>
      <c r="AA1450" s="35"/>
      <c r="AB1450" s="35"/>
      <c r="AC1450" s="35"/>
      <c r="AD1450" s="35"/>
      <c r="AE1450" s="35"/>
      <c r="AF1450" s="35"/>
      <c r="AG1450" s="35"/>
      <c r="AH1450" s="35"/>
      <c r="AI1450" s="35"/>
      <c r="AJ1450" s="35"/>
      <c r="AK1450" s="35"/>
      <c r="AL1450" s="35"/>
      <c r="AM1450" s="35"/>
      <c r="AN1450" s="35"/>
      <c r="AO1450" s="35"/>
      <c r="AP1450" s="35"/>
      <c r="AQ1450" s="35"/>
      <c r="AR1450" s="35"/>
      <c r="AS1450" s="35"/>
      <c r="AT1450" s="35"/>
      <c r="AU1450" s="35"/>
      <c r="AV1450" s="35"/>
      <c r="AW1450" s="35"/>
      <c r="AX1450" s="35"/>
      <c r="AY1450" s="35"/>
      <c r="AZ1450" s="35"/>
      <c r="BA1450" s="35"/>
      <c r="BB1450" s="35"/>
      <c r="BC1450" s="35"/>
      <c r="BD1450" s="35"/>
      <c r="BE1450" s="35"/>
      <c r="BF1450" s="35"/>
      <c r="BG1450" s="35"/>
      <c r="BH1450" s="35"/>
      <c r="BI1450" s="133"/>
      <c r="BJ1450" s="133"/>
      <c r="BK1450" s="35"/>
      <c r="BL1450" s="266"/>
      <c r="BM1450" s="35"/>
      <c r="BN1450" s="35"/>
      <c r="BO1450" s="35"/>
      <c r="BP1450" s="35"/>
      <c r="BQ1450" s="35"/>
      <c r="BR1450" s="35"/>
      <c r="BS1450" s="35"/>
      <c r="BT1450" s="35"/>
      <c r="BU1450" s="35"/>
      <c r="BV1450" s="35"/>
      <c r="BW1450" s="35"/>
      <c r="BX1450" s="35"/>
      <c r="BY1450" s="35"/>
      <c r="BZ1450" s="287"/>
      <c r="CA1450" s="35"/>
      <c r="CB1450" s="35"/>
      <c r="CC1450" s="35"/>
      <c r="CD1450" s="35"/>
      <c r="CE1450" s="35"/>
      <c r="CF1450" s="35"/>
      <c r="CG1450" s="35"/>
      <c r="CH1450" s="35"/>
      <c r="CI1450" s="35"/>
      <c r="CJ1450" s="35"/>
      <c r="CK1450" s="35"/>
      <c r="CL1450" s="35"/>
      <c r="CM1450" s="35"/>
      <c r="CN1450" s="35"/>
      <c r="CO1450" s="35"/>
      <c r="CP1450" s="35"/>
      <c r="CQ1450" s="35"/>
      <c r="CR1450" s="35"/>
      <c r="CS1450" s="35"/>
      <c r="CT1450" s="35"/>
      <c r="CU1450" s="35"/>
      <c r="CV1450" s="35"/>
      <c r="CW1450" s="35"/>
      <c r="CX1450" s="35"/>
      <c r="CY1450" s="35"/>
      <c r="CZ1450" s="35"/>
      <c r="DA1450" s="35"/>
      <c r="DB1450" s="35"/>
      <c r="DC1450" s="35"/>
      <c r="DD1450" s="35"/>
      <c r="DE1450" s="35"/>
      <c r="DF1450" s="35"/>
      <c r="DG1450" s="35"/>
      <c r="DH1450" s="35"/>
      <c r="DI1450" s="35"/>
      <c r="DJ1450" s="35"/>
      <c r="DK1450" s="35"/>
      <c r="DL1450" s="35"/>
      <c r="DM1450" s="35"/>
      <c r="DN1450" s="35"/>
      <c r="DO1450" s="35"/>
      <c r="DP1450" s="35"/>
      <c r="DQ1450" s="35"/>
      <c r="DR1450" s="35"/>
      <c r="DS1450" s="35"/>
      <c r="DT1450" s="35"/>
      <c r="DU1450" s="35"/>
      <c r="DV1450" s="35"/>
      <c r="DW1450" s="35"/>
      <c r="DX1450" s="35"/>
      <c r="DY1450" s="35"/>
      <c r="DZ1450" s="35"/>
      <c r="EA1450" s="35"/>
      <c r="EB1450" s="35"/>
      <c r="EC1450" s="35"/>
      <c r="ED1450" s="35"/>
      <c r="EE1450" s="35"/>
      <c r="EF1450" s="35"/>
      <c r="EG1450" s="35"/>
      <c r="EH1450" s="35"/>
      <c r="EI1450" s="35"/>
      <c r="EJ1450" s="35"/>
      <c r="EK1450" s="35"/>
      <c r="EL1450" s="35"/>
      <c r="ET1450" s="20" t="s">
        <v>1822</v>
      </c>
      <c r="EU1450" s="20" t="s">
        <v>1820</v>
      </c>
    </row>
    <row r="1451" spans="1:151" ht="12" hidden="1" customHeight="1">
      <c r="A1451" s="35"/>
      <c r="B1451" s="47"/>
      <c r="C1451" s="35"/>
      <c r="D1451" s="47"/>
      <c r="E1451" s="47"/>
      <c r="F1451" s="47"/>
      <c r="G1451" s="47"/>
      <c r="H1451" s="47"/>
      <c r="I1451" s="47"/>
      <c r="J1451" s="47"/>
      <c r="K1451" s="47"/>
      <c r="L1451" s="47"/>
      <c r="M1451" s="35"/>
      <c r="N1451" s="35"/>
      <c r="O1451" s="35"/>
      <c r="P1451" s="35"/>
      <c r="Q1451" s="35"/>
      <c r="R1451" s="35"/>
      <c r="S1451" s="35"/>
      <c r="T1451" s="35"/>
      <c r="U1451" s="35"/>
      <c r="V1451" s="35"/>
      <c r="W1451" s="35"/>
      <c r="X1451" s="35"/>
      <c r="Y1451" s="35"/>
      <c r="Z1451" s="35"/>
      <c r="AA1451" s="35"/>
      <c r="AB1451" s="35"/>
      <c r="AC1451" s="35"/>
      <c r="AD1451" s="35"/>
      <c r="AE1451" s="35"/>
      <c r="AF1451" s="35"/>
      <c r="AG1451" s="35"/>
      <c r="AH1451" s="35"/>
      <c r="AI1451" s="35"/>
      <c r="AJ1451" s="35"/>
      <c r="AK1451" s="35"/>
      <c r="AL1451" s="35"/>
      <c r="AM1451" s="35"/>
      <c r="AN1451" s="35"/>
      <c r="AO1451" s="35"/>
      <c r="AP1451" s="35"/>
      <c r="AQ1451" s="35"/>
      <c r="AR1451" s="35"/>
      <c r="AS1451" s="35"/>
      <c r="AT1451" s="35"/>
      <c r="AU1451" s="35"/>
      <c r="AV1451" s="35"/>
      <c r="AW1451" s="35"/>
      <c r="AX1451" s="35"/>
      <c r="AY1451" s="35"/>
      <c r="AZ1451" s="35"/>
      <c r="BA1451" s="35"/>
      <c r="BB1451" s="35"/>
      <c r="BC1451" s="35"/>
      <c r="BD1451" s="35"/>
      <c r="BE1451" s="35"/>
      <c r="BF1451" s="35"/>
      <c r="BG1451" s="35"/>
      <c r="BH1451" s="35"/>
      <c r="BI1451" s="133"/>
      <c r="BJ1451" s="133"/>
      <c r="BK1451" s="35"/>
      <c r="BL1451" s="266"/>
      <c r="BM1451" s="35"/>
      <c r="BN1451" s="35"/>
      <c r="BO1451" s="35"/>
      <c r="BP1451" s="35"/>
      <c r="BQ1451" s="35"/>
      <c r="BR1451" s="35"/>
      <c r="BS1451" s="35"/>
      <c r="BT1451" s="35"/>
      <c r="BU1451" s="35"/>
      <c r="BV1451" s="35"/>
      <c r="BW1451" s="35"/>
      <c r="BX1451" s="35"/>
      <c r="BY1451" s="35"/>
      <c r="BZ1451" s="287"/>
      <c r="CA1451" s="35"/>
      <c r="CB1451" s="35"/>
      <c r="CC1451" s="35"/>
      <c r="CD1451" s="35"/>
      <c r="CE1451" s="35"/>
      <c r="CF1451" s="35"/>
      <c r="CG1451" s="35"/>
      <c r="CH1451" s="35"/>
      <c r="CI1451" s="35"/>
      <c r="CJ1451" s="35"/>
      <c r="CK1451" s="35"/>
      <c r="CL1451" s="35"/>
      <c r="CM1451" s="35"/>
      <c r="CN1451" s="35"/>
      <c r="CO1451" s="35"/>
      <c r="CP1451" s="35"/>
      <c r="CQ1451" s="35"/>
      <c r="CR1451" s="35"/>
      <c r="CS1451" s="35"/>
      <c r="CT1451" s="35"/>
      <c r="CU1451" s="35"/>
      <c r="CV1451" s="35"/>
      <c r="CW1451" s="35"/>
      <c r="CX1451" s="35"/>
      <c r="CY1451" s="35"/>
      <c r="CZ1451" s="35"/>
      <c r="DA1451" s="35"/>
      <c r="DB1451" s="35"/>
      <c r="DC1451" s="35"/>
      <c r="DD1451" s="35"/>
      <c r="DE1451" s="35"/>
      <c r="DF1451" s="35"/>
      <c r="DG1451" s="35"/>
      <c r="DH1451" s="35"/>
      <c r="DI1451" s="35"/>
      <c r="DJ1451" s="35"/>
      <c r="DK1451" s="35"/>
      <c r="DL1451" s="35"/>
      <c r="DM1451" s="35"/>
      <c r="DN1451" s="35"/>
      <c r="DO1451" s="35"/>
      <c r="DP1451" s="35"/>
      <c r="DQ1451" s="35"/>
      <c r="DR1451" s="35"/>
      <c r="DS1451" s="35"/>
      <c r="DT1451" s="35"/>
      <c r="DU1451" s="35"/>
      <c r="DV1451" s="35"/>
      <c r="DW1451" s="35"/>
      <c r="DX1451" s="35"/>
      <c r="DY1451" s="35"/>
      <c r="DZ1451" s="35"/>
      <c r="EA1451" s="35"/>
      <c r="EB1451" s="35"/>
      <c r="EC1451" s="35"/>
      <c r="ED1451" s="35"/>
      <c r="EE1451" s="35"/>
      <c r="EF1451" s="35"/>
      <c r="EG1451" s="35"/>
      <c r="EH1451" s="35"/>
      <c r="EI1451" s="35"/>
      <c r="EJ1451" s="35"/>
      <c r="EK1451" s="35"/>
      <c r="EL1451" s="35"/>
      <c r="ET1451" s="20" t="s">
        <v>1823</v>
      </c>
      <c r="EU1451" s="20" t="s">
        <v>1821</v>
      </c>
    </row>
    <row r="1452" spans="1:151" ht="12" hidden="1" customHeight="1">
      <c r="A1452" s="35"/>
      <c r="B1452" s="47"/>
      <c r="C1452" s="35"/>
      <c r="D1452" s="47"/>
      <c r="E1452" s="47"/>
      <c r="F1452" s="47"/>
      <c r="G1452" s="47"/>
      <c r="H1452" s="47"/>
      <c r="I1452" s="47"/>
      <c r="J1452" s="47"/>
      <c r="K1452" s="47"/>
      <c r="L1452" s="47"/>
      <c r="M1452" s="35"/>
      <c r="N1452" s="35"/>
      <c r="O1452" s="35"/>
      <c r="P1452" s="35"/>
      <c r="Q1452" s="35"/>
      <c r="R1452" s="35"/>
      <c r="S1452" s="35"/>
      <c r="T1452" s="35"/>
      <c r="U1452" s="35"/>
      <c r="V1452" s="35"/>
      <c r="W1452" s="35"/>
      <c r="X1452" s="35"/>
      <c r="Y1452" s="35"/>
      <c r="Z1452" s="35"/>
      <c r="AA1452" s="35"/>
      <c r="AB1452" s="35"/>
      <c r="AC1452" s="35"/>
      <c r="AD1452" s="35"/>
      <c r="AE1452" s="35"/>
      <c r="AF1452" s="35"/>
      <c r="AG1452" s="35"/>
      <c r="AH1452" s="35"/>
      <c r="AI1452" s="35"/>
      <c r="AJ1452" s="35"/>
      <c r="AK1452" s="35"/>
      <c r="AL1452" s="35"/>
      <c r="AM1452" s="35"/>
      <c r="AN1452" s="35"/>
      <c r="AO1452" s="35"/>
      <c r="AP1452" s="35"/>
      <c r="AQ1452" s="35"/>
      <c r="AR1452" s="35"/>
      <c r="AS1452" s="35"/>
      <c r="AT1452" s="35"/>
      <c r="AU1452" s="35"/>
      <c r="AV1452" s="35"/>
      <c r="AW1452" s="35"/>
      <c r="AX1452" s="35"/>
      <c r="AY1452" s="35"/>
      <c r="AZ1452" s="35"/>
      <c r="BA1452" s="35"/>
      <c r="BB1452" s="35"/>
      <c r="BC1452" s="35"/>
      <c r="BD1452" s="35"/>
      <c r="BE1452" s="35"/>
      <c r="BF1452" s="35"/>
      <c r="BG1452" s="35"/>
      <c r="BH1452" s="35"/>
      <c r="BI1452" s="133"/>
      <c r="BJ1452" s="133"/>
      <c r="BK1452" s="35"/>
      <c r="BL1452" s="266"/>
      <c r="BM1452" s="35"/>
      <c r="BN1452" s="35"/>
      <c r="BO1452" s="35"/>
      <c r="BP1452" s="35"/>
      <c r="BQ1452" s="35"/>
      <c r="BR1452" s="35"/>
      <c r="BS1452" s="35"/>
      <c r="BT1452" s="35"/>
      <c r="BU1452" s="35"/>
      <c r="BV1452" s="35"/>
      <c r="BW1452" s="35"/>
      <c r="BX1452" s="35"/>
      <c r="BY1452" s="35"/>
      <c r="BZ1452" s="287"/>
      <c r="CA1452" s="35"/>
      <c r="CB1452" s="35"/>
      <c r="CC1452" s="35"/>
      <c r="CD1452" s="35"/>
      <c r="CE1452" s="35"/>
      <c r="CF1452" s="35"/>
      <c r="CG1452" s="35"/>
      <c r="CH1452" s="35"/>
      <c r="CI1452" s="35"/>
      <c r="CJ1452" s="35"/>
      <c r="CK1452" s="35"/>
      <c r="CL1452" s="35"/>
      <c r="CM1452" s="35"/>
      <c r="CN1452" s="35"/>
      <c r="CO1452" s="35"/>
      <c r="CP1452" s="35"/>
      <c r="CQ1452" s="35"/>
      <c r="CR1452" s="35"/>
      <c r="CS1452" s="35"/>
      <c r="CT1452" s="35"/>
      <c r="CU1452" s="35"/>
      <c r="CV1452" s="35"/>
      <c r="CW1452" s="35"/>
      <c r="CX1452" s="35"/>
      <c r="CY1452" s="35"/>
      <c r="CZ1452" s="35"/>
      <c r="DA1452" s="35"/>
      <c r="DB1452" s="35"/>
      <c r="DC1452" s="35"/>
      <c r="DD1452" s="35"/>
      <c r="DE1452" s="35"/>
      <c r="DF1452" s="35"/>
      <c r="DG1452" s="35"/>
      <c r="DH1452" s="35"/>
      <c r="DI1452" s="35"/>
      <c r="DJ1452" s="35"/>
      <c r="DK1452" s="35"/>
      <c r="DL1452" s="35"/>
      <c r="DM1452" s="35"/>
      <c r="DN1452" s="35"/>
      <c r="DO1452" s="35"/>
      <c r="DP1452" s="35"/>
      <c r="DQ1452" s="35"/>
      <c r="DR1452" s="35"/>
      <c r="DS1452" s="35"/>
      <c r="DT1452" s="35"/>
      <c r="DU1452" s="35"/>
      <c r="DV1452" s="35"/>
      <c r="DW1452" s="35"/>
      <c r="DX1452" s="35"/>
      <c r="DY1452" s="35"/>
      <c r="DZ1452" s="35"/>
      <c r="EA1452" s="35"/>
      <c r="EB1452" s="35"/>
      <c r="EC1452" s="35"/>
      <c r="ED1452" s="35"/>
      <c r="EE1452" s="35"/>
      <c r="EF1452" s="35"/>
      <c r="EG1452" s="35"/>
      <c r="EH1452" s="35"/>
      <c r="EI1452" s="35"/>
      <c r="EJ1452" s="35"/>
      <c r="EK1452" s="35"/>
      <c r="EL1452" s="35"/>
      <c r="ET1452" s="20" t="s">
        <v>1824</v>
      </c>
      <c r="EU1452" s="20" t="s">
        <v>1822</v>
      </c>
    </row>
    <row r="1453" spans="1:151" ht="12" hidden="1" customHeight="1">
      <c r="A1453" s="35"/>
      <c r="B1453" s="47"/>
      <c r="C1453" s="35"/>
      <c r="D1453" s="47"/>
      <c r="E1453" s="47"/>
      <c r="F1453" s="47"/>
      <c r="G1453" s="47"/>
      <c r="H1453" s="47"/>
      <c r="I1453" s="47"/>
      <c r="J1453" s="47"/>
      <c r="K1453" s="47"/>
      <c r="L1453" s="47"/>
      <c r="M1453" s="35"/>
      <c r="N1453" s="35"/>
      <c r="O1453" s="35"/>
      <c r="P1453" s="35"/>
      <c r="Q1453" s="35"/>
      <c r="R1453" s="35"/>
      <c r="S1453" s="35"/>
      <c r="T1453" s="35"/>
      <c r="U1453" s="35"/>
      <c r="V1453" s="35"/>
      <c r="W1453" s="35"/>
      <c r="X1453" s="35"/>
      <c r="Y1453" s="35"/>
      <c r="Z1453" s="35"/>
      <c r="AA1453" s="35"/>
      <c r="AB1453" s="35"/>
      <c r="AC1453" s="35"/>
      <c r="AD1453" s="35"/>
      <c r="AE1453" s="35"/>
      <c r="AF1453" s="35"/>
      <c r="AG1453" s="35"/>
      <c r="AH1453" s="35"/>
      <c r="AI1453" s="35"/>
      <c r="AJ1453" s="35"/>
      <c r="AK1453" s="35"/>
      <c r="AL1453" s="35"/>
      <c r="AM1453" s="35"/>
      <c r="AN1453" s="35"/>
      <c r="AO1453" s="35"/>
      <c r="AP1453" s="35"/>
      <c r="AQ1453" s="35"/>
      <c r="AR1453" s="35"/>
      <c r="AS1453" s="35"/>
      <c r="AT1453" s="35"/>
      <c r="AU1453" s="35"/>
      <c r="AV1453" s="35"/>
      <c r="AW1453" s="35"/>
      <c r="AX1453" s="35"/>
      <c r="AY1453" s="35"/>
      <c r="AZ1453" s="35"/>
      <c r="BA1453" s="35"/>
      <c r="BB1453" s="35"/>
      <c r="BC1453" s="35"/>
      <c r="BD1453" s="35"/>
      <c r="BE1453" s="35"/>
      <c r="BF1453" s="35"/>
      <c r="BG1453" s="35"/>
      <c r="BH1453" s="35"/>
      <c r="BI1453" s="133"/>
      <c r="BJ1453" s="133"/>
      <c r="BK1453" s="35"/>
      <c r="BL1453" s="266"/>
      <c r="BM1453" s="35"/>
      <c r="BN1453" s="35"/>
      <c r="BO1453" s="35"/>
      <c r="BP1453" s="35"/>
      <c r="BQ1453" s="35"/>
      <c r="BR1453" s="35"/>
      <c r="BS1453" s="35"/>
      <c r="BT1453" s="35"/>
      <c r="BU1453" s="35"/>
      <c r="BV1453" s="35"/>
      <c r="BW1453" s="35"/>
      <c r="BX1453" s="35"/>
      <c r="BY1453" s="35"/>
      <c r="BZ1453" s="287"/>
      <c r="CA1453" s="35"/>
      <c r="CB1453" s="35"/>
      <c r="CC1453" s="35"/>
      <c r="CD1453" s="35"/>
      <c r="CE1453" s="35"/>
      <c r="CF1453" s="35"/>
      <c r="CG1453" s="35"/>
      <c r="CH1453" s="35"/>
      <c r="CI1453" s="35"/>
      <c r="CJ1453" s="35"/>
      <c r="CK1453" s="35"/>
      <c r="CL1453" s="35"/>
      <c r="CM1453" s="35"/>
      <c r="CN1453" s="35"/>
      <c r="CO1453" s="35"/>
      <c r="CP1453" s="35"/>
      <c r="CQ1453" s="35"/>
      <c r="CR1453" s="35"/>
      <c r="CS1453" s="35"/>
      <c r="CT1453" s="35"/>
      <c r="CU1453" s="35"/>
      <c r="CV1453" s="35"/>
      <c r="CW1453" s="35"/>
      <c r="CX1453" s="35"/>
      <c r="CY1453" s="35"/>
      <c r="CZ1453" s="35"/>
      <c r="DA1453" s="35"/>
      <c r="DB1453" s="35"/>
      <c r="DC1453" s="35"/>
      <c r="DD1453" s="35"/>
      <c r="DE1453" s="35"/>
      <c r="DF1453" s="35"/>
      <c r="DG1453" s="35"/>
      <c r="DH1453" s="35"/>
      <c r="DI1453" s="35"/>
      <c r="DJ1453" s="35"/>
      <c r="DK1453" s="35"/>
      <c r="DL1453" s="35"/>
      <c r="DM1453" s="35"/>
      <c r="DN1453" s="35"/>
      <c r="DO1453" s="35"/>
      <c r="DP1453" s="35"/>
      <c r="DQ1453" s="35"/>
      <c r="DR1453" s="35"/>
      <c r="DS1453" s="35"/>
      <c r="DT1453" s="35"/>
      <c r="DU1453" s="35"/>
      <c r="DV1453" s="35"/>
      <c r="DW1453" s="35"/>
      <c r="DX1453" s="35"/>
      <c r="DY1453" s="35"/>
      <c r="DZ1453" s="35"/>
      <c r="EA1453" s="35"/>
      <c r="EB1453" s="35"/>
      <c r="EC1453" s="35"/>
      <c r="ED1453" s="35"/>
      <c r="EE1453" s="35"/>
      <c r="EF1453" s="35"/>
      <c r="EG1453" s="35"/>
      <c r="EH1453" s="35"/>
      <c r="EI1453" s="35"/>
      <c r="EJ1453" s="35"/>
      <c r="EK1453" s="35"/>
      <c r="EL1453" s="35"/>
      <c r="ET1453" s="20" t="s">
        <v>1825</v>
      </c>
      <c r="EU1453" s="20" t="s">
        <v>1823</v>
      </c>
    </row>
    <row r="1454" spans="1:151" ht="12" hidden="1" customHeight="1">
      <c r="A1454" s="35"/>
      <c r="B1454" s="47"/>
      <c r="C1454" s="35"/>
      <c r="D1454" s="47"/>
      <c r="E1454" s="47"/>
      <c r="F1454" s="47"/>
      <c r="G1454" s="47"/>
      <c r="H1454" s="47"/>
      <c r="I1454" s="47"/>
      <c r="J1454" s="47"/>
      <c r="K1454" s="47"/>
      <c r="L1454" s="47"/>
      <c r="M1454" s="35"/>
      <c r="N1454" s="35"/>
      <c r="O1454" s="35"/>
      <c r="P1454" s="35"/>
      <c r="Q1454" s="35"/>
      <c r="R1454" s="35"/>
      <c r="S1454" s="35"/>
      <c r="T1454" s="35"/>
      <c r="U1454" s="35"/>
      <c r="V1454" s="35"/>
      <c r="W1454" s="35"/>
      <c r="X1454" s="35"/>
      <c r="Y1454" s="35"/>
      <c r="Z1454" s="35"/>
      <c r="AA1454" s="35"/>
      <c r="AB1454" s="35"/>
      <c r="AC1454" s="35"/>
      <c r="AD1454" s="35"/>
      <c r="AE1454" s="35"/>
      <c r="AF1454" s="35"/>
      <c r="AG1454" s="35"/>
      <c r="AH1454" s="35"/>
      <c r="AI1454" s="35"/>
      <c r="AJ1454" s="35"/>
      <c r="AK1454" s="35"/>
      <c r="AL1454" s="35"/>
      <c r="AM1454" s="35"/>
      <c r="AN1454" s="35"/>
      <c r="AO1454" s="35"/>
      <c r="AP1454" s="35"/>
      <c r="AQ1454" s="35"/>
      <c r="AR1454" s="35"/>
      <c r="AS1454" s="35"/>
      <c r="AT1454" s="35"/>
      <c r="AU1454" s="35"/>
      <c r="AV1454" s="35"/>
      <c r="AW1454" s="35"/>
      <c r="AX1454" s="35"/>
      <c r="AY1454" s="35"/>
      <c r="AZ1454" s="35"/>
      <c r="BA1454" s="35"/>
      <c r="BB1454" s="35"/>
      <c r="BC1454" s="35"/>
      <c r="BD1454" s="35"/>
      <c r="BE1454" s="35"/>
      <c r="BF1454" s="35"/>
      <c r="BG1454" s="35"/>
      <c r="BH1454" s="35"/>
      <c r="BI1454" s="133"/>
      <c r="BJ1454" s="133"/>
      <c r="BK1454" s="35"/>
      <c r="BL1454" s="266"/>
      <c r="BM1454" s="35"/>
      <c r="BN1454" s="35"/>
      <c r="BO1454" s="35"/>
      <c r="BP1454" s="35"/>
      <c r="BQ1454" s="35"/>
      <c r="BR1454" s="35"/>
      <c r="BS1454" s="35"/>
      <c r="BT1454" s="35"/>
      <c r="BU1454" s="35"/>
      <c r="BV1454" s="35"/>
      <c r="BW1454" s="35"/>
      <c r="BX1454" s="35"/>
      <c r="BY1454" s="35"/>
      <c r="BZ1454" s="287"/>
      <c r="CA1454" s="35"/>
      <c r="CB1454" s="35"/>
      <c r="CC1454" s="35"/>
      <c r="CD1454" s="35"/>
      <c r="CE1454" s="35"/>
      <c r="CF1454" s="35"/>
      <c r="CG1454" s="35"/>
      <c r="CH1454" s="35"/>
      <c r="CI1454" s="35"/>
      <c r="CJ1454" s="35"/>
      <c r="CK1454" s="35"/>
      <c r="CL1454" s="35"/>
      <c r="CM1454" s="35"/>
      <c r="CN1454" s="35"/>
      <c r="CO1454" s="35"/>
      <c r="CP1454" s="35"/>
      <c r="CQ1454" s="35"/>
      <c r="CR1454" s="35"/>
      <c r="CS1454" s="35"/>
      <c r="CT1454" s="35"/>
      <c r="CU1454" s="35"/>
      <c r="CV1454" s="35"/>
      <c r="CW1454" s="35"/>
      <c r="CX1454" s="35"/>
      <c r="CY1454" s="35"/>
      <c r="CZ1454" s="35"/>
      <c r="DA1454" s="35"/>
      <c r="DB1454" s="35"/>
      <c r="DC1454" s="35"/>
      <c r="DD1454" s="35"/>
      <c r="DE1454" s="35"/>
      <c r="DF1454" s="35"/>
      <c r="DG1454" s="35"/>
      <c r="DH1454" s="35"/>
      <c r="DI1454" s="35"/>
      <c r="DJ1454" s="35"/>
      <c r="DK1454" s="35"/>
      <c r="DL1454" s="35"/>
      <c r="DM1454" s="35"/>
      <c r="DN1454" s="35"/>
      <c r="DO1454" s="35"/>
      <c r="DP1454" s="35"/>
      <c r="DQ1454" s="35"/>
      <c r="DR1454" s="35"/>
      <c r="DS1454" s="35"/>
      <c r="DT1454" s="35"/>
      <c r="DU1454" s="35"/>
      <c r="DV1454" s="35"/>
      <c r="DW1454" s="35"/>
      <c r="DX1454" s="35"/>
      <c r="DY1454" s="35"/>
      <c r="DZ1454" s="35"/>
      <c r="EA1454" s="35"/>
      <c r="EB1454" s="35"/>
      <c r="EC1454" s="35"/>
      <c r="ED1454" s="35"/>
      <c r="EE1454" s="35"/>
      <c r="EF1454" s="35"/>
      <c r="EG1454" s="35"/>
      <c r="EH1454" s="35"/>
      <c r="EI1454" s="35"/>
      <c r="EJ1454" s="35"/>
      <c r="EK1454" s="35"/>
      <c r="EL1454" s="35"/>
      <c r="ET1454" s="20" t="s">
        <v>1826</v>
      </c>
      <c r="EU1454" s="20" t="s">
        <v>1824</v>
      </c>
    </row>
    <row r="1455" spans="1:151" ht="12" hidden="1" customHeight="1">
      <c r="A1455" s="35"/>
      <c r="B1455" s="47"/>
      <c r="C1455" s="35"/>
      <c r="D1455" s="47"/>
      <c r="E1455" s="47"/>
      <c r="F1455" s="47"/>
      <c r="G1455" s="47"/>
      <c r="H1455" s="47"/>
      <c r="I1455" s="47"/>
      <c r="J1455" s="47"/>
      <c r="K1455" s="47"/>
      <c r="L1455" s="47"/>
      <c r="M1455" s="35"/>
      <c r="N1455" s="35"/>
      <c r="O1455" s="35"/>
      <c r="P1455" s="35"/>
      <c r="Q1455" s="35"/>
      <c r="R1455" s="35"/>
      <c r="S1455" s="35"/>
      <c r="T1455" s="35"/>
      <c r="U1455" s="35"/>
      <c r="V1455" s="35"/>
      <c r="W1455" s="35"/>
      <c r="X1455" s="35"/>
      <c r="Y1455" s="35"/>
      <c r="Z1455" s="35"/>
      <c r="AA1455" s="35"/>
      <c r="AB1455" s="35"/>
      <c r="AC1455" s="35"/>
      <c r="AD1455" s="35"/>
      <c r="AE1455" s="35"/>
      <c r="AF1455" s="35"/>
      <c r="AG1455" s="35"/>
      <c r="AH1455" s="35"/>
      <c r="AI1455" s="35"/>
      <c r="AJ1455" s="35"/>
      <c r="AK1455" s="35"/>
      <c r="AL1455" s="35"/>
      <c r="AM1455" s="35"/>
      <c r="AN1455" s="35"/>
      <c r="AO1455" s="35"/>
      <c r="AP1455" s="35"/>
      <c r="AQ1455" s="35"/>
      <c r="AR1455" s="35"/>
      <c r="AS1455" s="35"/>
      <c r="AT1455" s="35"/>
      <c r="AU1455" s="35"/>
      <c r="AV1455" s="35"/>
      <c r="AW1455" s="35"/>
      <c r="AX1455" s="35"/>
      <c r="AY1455" s="35"/>
      <c r="AZ1455" s="35"/>
      <c r="BA1455" s="35"/>
      <c r="BB1455" s="35"/>
      <c r="BC1455" s="35"/>
      <c r="BD1455" s="35"/>
      <c r="BE1455" s="35"/>
      <c r="BF1455" s="35"/>
      <c r="BG1455" s="35"/>
      <c r="BH1455" s="35"/>
      <c r="BI1455" s="133"/>
      <c r="BJ1455" s="133"/>
      <c r="BK1455" s="35"/>
      <c r="BL1455" s="266"/>
      <c r="BM1455" s="35"/>
      <c r="BN1455" s="35"/>
      <c r="BO1455" s="35"/>
      <c r="BP1455" s="35"/>
      <c r="BQ1455" s="35"/>
      <c r="BR1455" s="35"/>
      <c r="BS1455" s="35"/>
      <c r="BT1455" s="35"/>
      <c r="BU1455" s="35"/>
      <c r="BV1455" s="35"/>
      <c r="BW1455" s="35"/>
      <c r="BX1455" s="35"/>
      <c r="BY1455" s="35"/>
      <c r="BZ1455" s="287"/>
      <c r="CA1455" s="35"/>
      <c r="CB1455" s="35"/>
      <c r="CC1455" s="35"/>
      <c r="CD1455" s="35"/>
      <c r="CE1455" s="35"/>
      <c r="CF1455" s="35"/>
      <c r="CG1455" s="35"/>
      <c r="CH1455" s="35"/>
      <c r="CI1455" s="35"/>
      <c r="CJ1455" s="35"/>
      <c r="CK1455" s="35"/>
      <c r="CL1455" s="35"/>
      <c r="CM1455" s="35"/>
      <c r="CN1455" s="35"/>
      <c r="CO1455" s="35"/>
      <c r="CP1455" s="35"/>
      <c r="CQ1455" s="35"/>
      <c r="CR1455" s="35"/>
      <c r="CS1455" s="35"/>
      <c r="CT1455" s="35"/>
      <c r="CU1455" s="35"/>
      <c r="CV1455" s="35"/>
      <c r="CW1455" s="35"/>
      <c r="CX1455" s="35"/>
      <c r="CY1455" s="35"/>
      <c r="CZ1455" s="35"/>
      <c r="DA1455" s="35"/>
      <c r="DB1455" s="35"/>
      <c r="DC1455" s="35"/>
      <c r="DD1455" s="35"/>
      <c r="DE1455" s="35"/>
      <c r="DF1455" s="35"/>
      <c r="DG1455" s="35"/>
      <c r="DH1455" s="35"/>
      <c r="DI1455" s="35"/>
      <c r="DJ1455" s="35"/>
      <c r="DK1455" s="35"/>
      <c r="DL1455" s="35"/>
      <c r="DM1455" s="35"/>
      <c r="DN1455" s="35"/>
      <c r="DO1455" s="35"/>
      <c r="DP1455" s="35"/>
      <c r="DQ1455" s="35"/>
      <c r="DR1455" s="35"/>
      <c r="DS1455" s="35"/>
      <c r="DT1455" s="35"/>
      <c r="DU1455" s="35"/>
      <c r="DV1455" s="35"/>
      <c r="DW1455" s="35"/>
      <c r="DX1455" s="35"/>
      <c r="DY1455" s="35"/>
      <c r="DZ1455" s="35"/>
      <c r="EA1455" s="35"/>
      <c r="EB1455" s="35"/>
      <c r="EC1455" s="35"/>
      <c r="ED1455" s="35"/>
      <c r="EE1455" s="35"/>
      <c r="EF1455" s="35"/>
      <c r="EG1455" s="35"/>
      <c r="EH1455" s="35"/>
      <c r="EI1455" s="35"/>
      <c r="EJ1455" s="35"/>
      <c r="EK1455" s="35"/>
      <c r="EL1455" s="35"/>
      <c r="ET1455" s="20" t="s">
        <v>1827</v>
      </c>
      <c r="EU1455" s="20" t="s">
        <v>1825</v>
      </c>
    </row>
    <row r="1456" spans="1:151" ht="12" hidden="1" customHeight="1">
      <c r="A1456" s="35"/>
      <c r="B1456" s="47"/>
      <c r="C1456" s="35"/>
      <c r="D1456" s="47"/>
      <c r="E1456" s="47"/>
      <c r="F1456" s="47"/>
      <c r="G1456" s="47"/>
      <c r="H1456" s="47"/>
      <c r="I1456" s="47"/>
      <c r="J1456" s="47"/>
      <c r="K1456" s="47"/>
      <c r="L1456" s="47"/>
      <c r="M1456" s="35"/>
      <c r="N1456" s="35"/>
      <c r="O1456" s="35"/>
      <c r="P1456" s="35"/>
      <c r="Q1456" s="35"/>
      <c r="R1456" s="35"/>
      <c r="S1456" s="35"/>
      <c r="T1456" s="35"/>
      <c r="U1456" s="35"/>
      <c r="V1456" s="35"/>
      <c r="W1456" s="35"/>
      <c r="X1456" s="35"/>
      <c r="Y1456" s="35"/>
      <c r="Z1456" s="35"/>
      <c r="AA1456" s="35"/>
      <c r="AB1456" s="35"/>
      <c r="AC1456" s="35"/>
      <c r="AD1456" s="35"/>
      <c r="AE1456" s="35"/>
      <c r="AF1456" s="35"/>
      <c r="AG1456" s="35"/>
      <c r="AH1456" s="35"/>
      <c r="AI1456" s="35"/>
      <c r="AJ1456" s="35"/>
      <c r="AK1456" s="35"/>
      <c r="AL1456" s="35"/>
      <c r="AM1456" s="35"/>
      <c r="AN1456" s="35"/>
      <c r="AO1456" s="35"/>
      <c r="AP1456" s="35"/>
      <c r="AQ1456" s="35"/>
      <c r="AR1456" s="35"/>
      <c r="AS1456" s="35"/>
      <c r="AT1456" s="35"/>
      <c r="AU1456" s="35"/>
      <c r="AV1456" s="35"/>
      <c r="AW1456" s="35"/>
      <c r="AX1456" s="35"/>
      <c r="AY1456" s="35"/>
      <c r="AZ1456" s="35"/>
      <c r="BA1456" s="35"/>
      <c r="BB1456" s="35"/>
      <c r="BC1456" s="35"/>
      <c r="BD1456" s="35"/>
      <c r="BE1456" s="35"/>
      <c r="BF1456" s="35"/>
      <c r="BG1456" s="35"/>
      <c r="BH1456" s="35"/>
      <c r="BI1456" s="133"/>
      <c r="BJ1456" s="133"/>
      <c r="BK1456" s="35"/>
      <c r="BL1456" s="266"/>
      <c r="BM1456" s="35"/>
      <c r="BN1456" s="35"/>
      <c r="BO1456" s="35"/>
      <c r="BP1456" s="35"/>
      <c r="BQ1456" s="35"/>
      <c r="BR1456" s="35"/>
      <c r="BS1456" s="35"/>
      <c r="BT1456" s="35"/>
      <c r="BU1456" s="35"/>
      <c r="BV1456" s="35"/>
      <c r="BW1456" s="35"/>
      <c r="BX1456" s="35"/>
      <c r="BY1456" s="35"/>
      <c r="BZ1456" s="287"/>
      <c r="CA1456" s="35"/>
      <c r="CB1456" s="35"/>
      <c r="CC1456" s="35"/>
      <c r="CD1456" s="35"/>
      <c r="CE1456" s="35"/>
      <c r="CF1456" s="35"/>
      <c r="CG1456" s="35"/>
      <c r="CH1456" s="35"/>
      <c r="CI1456" s="35"/>
      <c r="CJ1456" s="35"/>
      <c r="CK1456" s="35"/>
      <c r="CL1456" s="35"/>
      <c r="CM1456" s="35"/>
      <c r="CN1456" s="35"/>
      <c r="CO1456" s="35"/>
      <c r="CP1456" s="35"/>
      <c r="CQ1456" s="35"/>
      <c r="CR1456" s="35"/>
      <c r="CS1456" s="35"/>
      <c r="CT1456" s="35"/>
      <c r="CU1456" s="35"/>
      <c r="CV1456" s="35"/>
      <c r="CW1456" s="35"/>
      <c r="CX1456" s="35"/>
      <c r="CY1456" s="35"/>
      <c r="CZ1456" s="35"/>
      <c r="DA1456" s="35"/>
      <c r="DB1456" s="35"/>
      <c r="DC1456" s="35"/>
      <c r="DD1456" s="35"/>
      <c r="DE1456" s="35"/>
      <c r="DF1456" s="35"/>
      <c r="DG1456" s="35"/>
      <c r="DH1456" s="35"/>
      <c r="DI1456" s="35"/>
      <c r="DJ1456" s="35"/>
      <c r="DK1456" s="35"/>
      <c r="DL1456" s="35"/>
      <c r="DM1456" s="35"/>
      <c r="DN1456" s="35"/>
      <c r="DO1456" s="35"/>
      <c r="DP1456" s="35"/>
      <c r="DQ1456" s="35"/>
      <c r="DR1456" s="35"/>
      <c r="DS1456" s="35"/>
      <c r="DT1456" s="35"/>
      <c r="DU1456" s="35"/>
      <c r="DV1456" s="35"/>
      <c r="DW1456" s="35"/>
      <c r="DX1456" s="35"/>
      <c r="DY1456" s="35"/>
      <c r="DZ1456" s="35"/>
      <c r="EA1456" s="35"/>
      <c r="EB1456" s="35"/>
      <c r="EC1456" s="35"/>
      <c r="ED1456" s="35"/>
      <c r="EE1456" s="35"/>
      <c r="EF1456" s="35"/>
      <c r="EG1456" s="35"/>
      <c r="EH1456" s="35"/>
      <c r="EI1456" s="35"/>
      <c r="EJ1456" s="35"/>
      <c r="EK1456" s="35"/>
      <c r="EL1456" s="35"/>
      <c r="ET1456" s="20" t="s">
        <v>1828</v>
      </c>
      <c r="EU1456" s="20" t="s">
        <v>1826</v>
      </c>
    </row>
    <row r="1457" spans="1:151" ht="12" hidden="1" customHeight="1">
      <c r="A1457" s="35"/>
      <c r="B1457" s="47"/>
      <c r="C1457" s="35"/>
      <c r="D1457" s="47"/>
      <c r="E1457" s="47"/>
      <c r="F1457" s="47"/>
      <c r="G1457" s="47"/>
      <c r="H1457" s="47"/>
      <c r="I1457" s="47"/>
      <c r="J1457" s="47"/>
      <c r="K1457" s="47"/>
      <c r="L1457" s="47"/>
      <c r="M1457" s="35"/>
      <c r="N1457" s="35"/>
      <c r="O1457" s="35"/>
      <c r="P1457" s="35"/>
      <c r="Q1457" s="35"/>
      <c r="R1457" s="35"/>
      <c r="S1457" s="35"/>
      <c r="T1457" s="35"/>
      <c r="U1457" s="35"/>
      <c r="V1457" s="35"/>
      <c r="W1457" s="35"/>
      <c r="X1457" s="35"/>
      <c r="Y1457" s="35"/>
      <c r="Z1457" s="35"/>
      <c r="AA1457" s="35"/>
      <c r="AB1457" s="35"/>
      <c r="AC1457" s="35"/>
      <c r="AD1457" s="35"/>
      <c r="AE1457" s="35"/>
      <c r="AF1457" s="35"/>
      <c r="AG1457" s="35"/>
      <c r="AH1457" s="35"/>
      <c r="AI1457" s="35"/>
      <c r="AJ1457" s="35"/>
      <c r="AK1457" s="35"/>
      <c r="AL1457" s="35"/>
      <c r="AM1457" s="35"/>
      <c r="AN1457" s="35"/>
      <c r="AO1457" s="35"/>
      <c r="AP1457" s="35"/>
      <c r="AQ1457" s="35"/>
      <c r="AR1457" s="35"/>
      <c r="AS1457" s="35"/>
      <c r="AT1457" s="35"/>
      <c r="AU1457" s="35"/>
      <c r="AV1457" s="35"/>
      <c r="AW1457" s="35"/>
      <c r="AX1457" s="35"/>
      <c r="AY1457" s="35"/>
      <c r="AZ1457" s="35"/>
      <c r="BA1457" s="35"/>
      <c r="BB1457" s="35"/>
      <c r="BC1457" s="35"/>
      <c r="BD1457" s="35"/>
      <c r="BE1457" s="35"/>
      <c r="BF1457" s="35"/>
      <c r="BG1457" s="35"/>
      <c r="BH1457" s="35"/>
      <c r="BI1457" s="133"/>
      <c r="BJ1457" s="133"/>
      <c r="BK1457" s="35"/>
      <c r="BL1457" s="266"/>
      <c r="BM1457" s="35"/>
      <c r="BN1457" s="35"/>
      <c r="BO1457" s="35"/>
      <c r="BP1457" s="35"/>
      <c r="BQ1457" s="35"/>
      <c r="BR1457" s="35"/>
      <c r="BS1457" s="35"/>
      <c r="BT1457" s="35"/>
      <c r="BU1457" s="35"/>
      <c r="BV1457" s="35"/>
      <c r="BW1457" s="35"/>
      <c r="BX1457" s="35"/>
      <c r="BY1457" s="35"/>
      <c r="BZ1457" s="287"/>
      <c r="CA1457" s="35"/>
      <c r="CB1457" s="35"/>
      <c r="CC1457" s="35"/>
      <c r="CD1457" s="35"/>
      <c r="CE1457" s="35"/>
      <c r="CF1457" s="35"/>
      <c r="CG1457" s="35"/>
      <c r="CH1457" s="35"/>
      <c r="CI1457" s="35"/>
      <c r="CJ1457" s="35"/>
      <c r="CK1457" s="35"/>
      <c r="CL1457" s="35"/>
      <c r="CM1457" s="35"/>
      <c r="CN1457" s="35"/>
      <c r="CO1457" s="35"/>
      <c r="CP1457" s="35"/>
      <c r="CQ1457" s="35"/>
      <c r="CR1457" s="35"/>
      <c r="CS1457" s="35"/>
      <c r="CT1457" s="35"/>
      <c r="CU1457" s="35"/>
      <c r="CV1457" s="35"/>
      <c r="CW1457" s="35"/>
      <c r="CX1457" s="35"/>
      <c r="CY1457" s="35"/>
      <c r="CZ1457" s="35"/>
      <c r="DA1457" s="35"/>
      <c r="DB1457" s="35"/>
      <c r="DC1457" s="35"/>
      <c r="DD1457" s="35"/>
      <c r="DE1457" s="35"/>
      <c r="DF1457" s="35"/>
      <c r="DG1457" s="35"/>
      <c r="DH1457" s="35"/>
      <c r="DI1457" s="35"/>
      <c r="DJ1457" s="35"/>
      <c r="DK1457" s="35"/>
      <c r="DL1457" s="35"/>
      <c r="DM1457" s="35"/>
      <c r="DN1457" s="35"/>
      <c r="DO1457" s="35"/>
      <c r="DP1457" s="35"/>
      <c r="DQ1457" s="35"/>
      <c r="DR1457" s="35"/>
      <c r="DS1457" s="35"/>
      <c r="DT1457" s="35"/>
      <c r="DU1457" s="35"/>
      <c r="DV1457" s="35"/>
      <c r="DW1457" s="35"/>
      <c r="DX1457" s="35"/>
      <c r="DY1457" s="35"/>
      <c r="DZ1457" s="35"/>
      <c r="EA1457" s="35"/>
      <c r="EB1457" s="35"/>
      <c r="EC1457" s="35"/>
      <c r="ED1457" s="35"/>
      <c r="EE1457" s="35"/>
      <c r="EF1457" s="35"/>
      <c r="EG1457" s="35"/>
      <c r="EH1457" s="35"/>
      <c r="EI1457" s="35"/>
      <c r="EJ1457" s="35"/>
      <c r="EK1457" s="35"/>
      <c r="EL1457" s="35"/>
      <c r="ET1457" s="20" t="s">
        <v>1829</v>
      </c>
      <c r="EU1457" s="20" t="s">
        <v>1827</v>
      </c>
    </row>
    <row r="1458" spans="1:151" ht="12" hidden="1" customHeight="1">
      <c r="A1458" s="35"/>
      <c r="B1458" s="47"/>
      <c r="C1458" s="35"/>
      <c r="D1458" s="47"/>
      <c r="E1458" s="47"/>
      <c r="F1458" s="47"/>
      <c r="G1458" s="47"/>
      <c r="H1458" s="47"/>
      <c r="I1458" s="47"/>
      <c r="J1458" s="47"/>
      <c r="K1458" s="47"/>
      <c r="L1458" s="47"/>
      <c r="M1458" s="35"/>
      <c r="N1458" s="35"/>
      <c r="O1458" s="35"/>
      <c r="P1458" s="35"/>
      <c r="Q1458" s="35"/>
      <c r="R1458" s="35"/>
      <c r="S1458" s="35"/>
      <c r="T1458" s="35"/>
      <c r="U1458" s="35"/>
      <c r="V1458" s="35"/>
      <c r="W1458" s="35"/>
      <c r="X1458" s="35"/>
      <c r="Y1458" s="35"/>
      <c r="Z1458" s="35"/>
      <c r="AA1458" s="35"/>
      <c r="AB1458" s="35"/>
      <c r="AC1458" s="35"/>
      <c r="AD1458" s="35"/>
      <c r="AE1458" s="35"/>
      <c r="AF1458" s="35"/>
      <c r="AG1458" s="35"/>
      <c r="AH1458" s="35"/>
      <c r="AI1458" s="35"/>
      <c r="AJ1458" s="35"/>
      <c r="AK1458" s="35"/>
      <c r="AL1458" s="35"/>
      <c r="AM1458" s="35"/>
      <c r="AN1458" s="35"/>
      <c r="AO1458" s="35"/>
      <c r="AP1458" s="35"/>
      <c r="AQ1458" s="35"/>
      <c r="AR1458" s="35"/>
      <c r="AS1458" s="35"/>
      <c r="AT1458" s="35"/>
      <c r="AU1458" s="35"/>
      <c r="AV1458" s="35"/>
      <c r="AW1458" s="35"/>
      <c r="AX1458" s="35"/>
      <c r="AY1458" s="35"/>
      <c r="AZ1458" s="35"/>
      <c r="BA1458" s="35"/>
      <c r="BB1458" s="35"/>
      <c r="BC1458" s="35"/>
      <c r="BD1458" s="35"/>
      <c r="BE1458" s="35"/>
      <c r="BF1458" s="35"/>
      <c r="BG1458" s="35"/>
      <c r="BH1458" s="35"/>
      <c r="BI1458" s="133"/>
      <c r="BJ1458" s="133"/>
      <c r="BK1458" s="35"/>
      <c r="BL1458" s="266"/>
      <c r="BM1458" s="35"/>
      <c r="BN1458" s="35"/>
      <c r="BO1458" s="35"/>
      <c r="BP1458" s="35"/>
      <c r="BQ1458" s="35"/>
      <c r="BR1458" s="35"/>
      <c r="BS1458" s="35"/>
      <c r="BT1458" s="35"/>
      <c r="BU1458" s="35"/>
      <c r="BV1458" s="35"/>
      <c r="BW1458" s="35"/>
      <c r="BX1458" s="35"/>
      <c r="BY1458" s="35"/>
      <c r="BZ1458" s="287"/>
      <c r="CA1458" s="35"/>
      <c r="CB1458" s="35"/>
      <c r="CC1458" s="35"/>
      <c r="CD1458" s="35"/>
      <c r="CE1458" s="35"/>
      <c r="CF1458" s="35"/>
      <c r="CG1458" s="35"/>
      <c r="CH1458" s="35"/>
      <c r="CI1458" s="35"/>
      <c r="CJ1458" s="35"/>
      <c r="CK1458" s="35"/>
      <c r="CL1458" s="35"/>
      <c r="CM1458" s="35"/>
      <c r="CN1458" s="35"/>
      <c r="CO1458" s="35"/>
      <c r="CP1458" s="35"/>
      <c r="CQ1458" s="35"/>
      <c r="CR1458" s="35"/>
      <c r="CS1458" s="35"/>
      <c r="CT1458" s="35"/>
      <c r="CU1458" s="35"/>
      <c r="CV1458" s="35"/>
      <c r="CW1458" s="35"/>
      <c r="CX1458" s="35"/>
      <c r="CY1458" s="35"/>
      <c r="CZ1458" s="35"/>
      <c r="DA1458" s="35"/>
      <c r="DB1458" s="35"/>
      <c r="DC1458" s="35"/>
      <c r="DD1458" s="35"/>
      <c r="DE1458" s="35"/>
      <c r="DF1458" s="35"/>
      <c r="DG1458" s="35"/>
      <c r="DH1458" s="35"/>
      <c r="DI1458" s="35"/>
      <c r="DJ1458" s="35"/>
      <c r="DK1458" s="35"/>
      <c r="DL1458" s="35"/>
      <c r="DM1458" s="35"/>
      <c r="DN1458" s="35"/>
      <c r="DO1458" s="35"/>
      <c r="DP1458" s="35"/>
      <c r="DQ1458" s="35"/>
      <c r="DR1458" s="35"/>
      <c r="DS1458" s="35"/>
      <c r="DT1458" s="35"/>
      <c r="DU1458" s="35"/>
      <c r="DV1458" s="35"/>
      <c r="DW1458" s="35"/>
      <c r="DX1458" s="35"/>
      <c r="DY1458" s="35"/>
      <c r="DZ1458" s="35"/>
      <c r="EA1458" s="35"/>
      <c r="EB1458" s="35"/>
      <c r="EC1458" s="35"/>
      <c r="ED1458" s="35"/>
      <c r="EE1458" s="35"/>
      <c r="EF1458" s="35"/>
      <c r="EG1458" s="35"/>
      <c r="EH1458" s="35"/>
      <c r="EI1458" s="35"/>
      <c r="EJ1458" s="35"/>
      <c r="EK1458" s="35"/>
      <c r="EL1458" s="35"/>
      <c r="ET1458" s="20" t="s">
        <v>1830</v>
      </c>
      <c r="EU1458" s="20" t="s">
        <v>1828</v>
      </c>
    </row>
    <row r="1459" spans="1:151" ht="12" hidden="1" customHeight="1">
      <c r="A1459" s="35"/>
      <c r="B1459" s="47"/>
      <c r="C1459" s="35"/>
      <c r="D1459" s="47"/>
      <c r="E1459" s="47"/>
      <c r="F1459" s="47"/>
      <c r="G1459" s="47"/>
      <c r="H1459" s="47"/>
      <c r="I1459" s="47"/>
      <c r="J1459" s="47"/>
      <c r="K1459" s="47"/>
      <c r="L1459" s="47"/>
      <c r="M1459" s="35"/>
      <c r="N1459" s="35"/>
      <c r="O1459" s="35"/>
      <c r="P1459" s="35"/>
      <c r="Q1459" s="35"/>
      <c r="R1459" s="35"/>
      <c r="S1459" s="35"/>
      <c r="T1459" s="35"/>
      <c r="U1459" s="35"/>
      <c r="V1459" s="35"/>
      <c r="W1459" s="35"/>
      <c r="X1459" s="35"/>
      <c r="Y1459" s="35"/>
      <c r="Z1459" s="35"/>
      <c r="AA1459" s="35"/>
      <c r="AB1459" s="35"/>
      <c r="AC1459" s="35"/>
      <c r="AD1459" s="35"/>
      <c r="AE1459" s="35"/>
      <c r="AF1459" s="35"/>
      <c r="AG1459" s="35"/>
      <c r="AH1459" s="35"/>
      <c r="AI1459" s="35"/>
      <c r="AJ1459" s="35"/>
      <c r="AK1459" s="35"/>
      <c r="AL1459" s="35"/>
      <c r="AM1459" s="35"/>
      <c r="AN1459" s="35"/>
      <c r="AO1459" s="35"/>
      <c r="AP1459" s="35"/>
      <c r="AQ1459" s="35"/>
      <c r="AR1459" s="35"/>
      <c r="AS1459" s="35"/>
      <c r="AT1459" s="35"/>
      <c r="AU1459" s="35"/>
      <c r="AV1459" s="35"/>
      <c r="AW1459" s="35"/>
      <c r="AX1459" s="35"/>
      <c r="AY1459" s="35"/>
      <c r="AZ1459" s="35"/>
      <c r="BA1459" s="35"/>
      <c r="BB1459" s="35"/>
      <c r="BC1459" s="35"/>
      <c r="BD1459" s="35"/>
      <c r="BE1459" s="35"/>
      <c r="BF1459" s="35"/>
      <c r="BG1459" s="35"/>
      <c r="BH1459" s="35"/>
      <c r="BI1459" s="133"/>
      <c r="BJ1459" s="133"/>
      <c r="BK1459" s="35"/>
      <c r="BL1459" s="266"/>
      <c r="BM1459" s="35"/>
      <c r="BN1459" s="35"/>
      <c r="BO1459" s="35"/>
      <c r="BP1459" s="35"/>
      <c r="BQ1459" s="35"/>
      <c r="BR1459" s="35"/>
      <c r="BS1459" s="35"/>
      <c r="BT1459" s="35"/>
      <c r="BU1459" s="35"/>
      <c r="BV1459" s="35"/>
      <c r="BW1459" s="35"/>
      <c r="BX1459" s="35"/>
      <c r="BY1459" s="35"/>
      <c r="BZ1459" s="287"/>
      <c r="CA1459" s="35"/>
      <c r="CB1459" s="35"/>
      <c r="CC1459" s="35"/>
      <c r="CD1459" s="35"/>
      <c r="CE1459" s="35"/>
      <c r="CF1459" s="35"/>
      <c r="CG1459" s="35"/>
      <c r="CH1459" s="35"/>
      <c r="CI1459" s="35"/>
      <c r="CJ1459" s="35"/>
      <c r="CK1459" s="35"/>
      <c r="CL1459" s="35"/>
      <c r="CM1459" s="35"/>
      <c r="CN1459" s="35"/>
      <c r="CO1459" s="35"/>
      <c r="CP1459" s="35"/>
      <c r="CQ1459" s="35"/>
      <c r="CR1459" s="35"/>
      <c r="CS1459" s="35"/>
      <c r="CT1459" s="35"/>
      <c r="CU1459" s="35"/>
      <c r="CV1459" s="35"/>
      <c r="CW1459" s="35"/>
      <c r="CX1459" s="35"/>
      <c r="CY1459" s="35"/>
      <c r="CZ1459" s="35"/>
      <c r="DA1459" s="35"/>
      <c r="DB1459" s="35"/>
      <c r="DC1459" s="35"/>
      <c r="DD1459" s="35"/>
      <c r="DE1459" s="35"/>
      <c r="DF1459" s="35"/>
      <c r="DG1459" s="35"/>
      <c r="DH1459" s="35"/>
      <c r="DI1459" s="35"/>
      <c r="DJ1459" s="35"/>
      <c r="DK1459" s="35"/>
      <c r="DL1459" s="35"/>
      <c r="DM1459" s="35"/>
      <c r="DN1459" s="35"/>
      <c r="DO1459" s="35"/>
      <c r="DP1459" s="35"/>
      <c r="DQ1459" s="35"/>
      <c r="DR1459" s="35"/>
      <c r="DS1459" s="35"/>
      <c r="DT1459" s="35"/>
      <c r="DU1459" s="35"/>
      <c r="DV1459" s="35"/>
      <c r="DW1459" s="35"/>
      <c r="DX1459" s="35"/>
      <c r="DY1459" s="35"/>
      <c r="DZ1459" s="35"/>
      <c r="EA1459" s="35"/>
      <c r="EB1459" s="35"/>
      <c r="EC1459" s="35"/>
      <c r="ED1459" s="35"/>
      <c r="EE1459" s="35"/>
      <c r="EF1459" s="35"/>
      <c r="EG1459" s="35"/>
      <c r="EH1459" s="35"/>
      <c r="EI1459" s="35"/>
      <c r="EJ1459" s="35"/>
      <c r="EK1459" s="35"/>
      <c r="EL1459" s="35"/>
      <c r="ET1459" s="20" t="s">
        <v>1831</v>
      </c>
      <c r="EU1459" s="20" t="s">
        <v>1829</v>
      </c>
    </row>
    <row r="1460" spans="1:151" ht="12" hidden="1" customHeight="1">
      <c r="A1460" s="35"/>
      <c r="B1460" s="47"/>
      <c r="C1460" s="35"/>
      <c r="D1460" s="47"/>
      <c r="E1460" s="47"/>
      <c r="F1460" s="47"/>
      <c r="G1460" s="47"/>
      <c r="H1460" s="47"/>
      <c r="I1460" s="47"/>
      <c r="J1460" s="47"/>
      <c r="K1460" s="47"/>
      <c r="L1460" s="47"/>
      <c r="M1460" s="35"/>
      <c r="N1460" s="35"/>
      <c r="O1460" s="35"/>
      <c r="P1460" s="35"/>
      <c r="Q1460" s="35"/>
      <c r="R1460" s="35"/>
      <c r="S1460" s="35"/>
      <c r="T1460" s="35"/>
      <c r="U1460" s="35"/>
      <c r="V1460" s="35"/>
      <c r="W1460" s="35"/>
      <c r="X1460" s="35"/>
      <c r="Y1460" s="35"/>
      <c r="Z1460" s="35"/>
      <c r="AA1460" s="35"/>
      <c r="AB1460" s="35"/>
      <c r="AC1460" s="35"/>
      <c r="AD1460" s="35"/>
      <c r="AE1460" s="35"/>
      <c r="AF1460" s="35"/>
      <c r="AG1460" s="35"/>
      <c r="AH1460" s="35"/>
      <c r="AI1460" s="35"/>
      <c r="AJ1460" s="35"/>
      <c r="AK1460" s="35"/>
      <c r="AL1460" s="35"/>
      <c r="AM1460" s="35"/>
      <c r="AN1460" s="35"/>
      <c r="AO1460" s="35"/>
      <c r="AP1460" s="35"/>
      <c r="AQ1460" s="35"/>
      <c r="AR1460" s="35"/>
      <c r="AS1460" s="35"/>
      <c r="AT1460" s="35"/>
      <c r="AU1460" s="35"/>
      <c r="AV1460" s="35"/>
      <c r="AW1460" s="35"/>
      <c r="AX1460" s="35"/>
      <c r="AY1460" s="35"/>
      <c r="AZ1460" s="35"/>
      <c r="BA1460" s="35"/>
      <c r="BB1460" s="35"/>
      <c r="BC1460" s="35"/>
      <c r="BD1460" s="35"/>
      <c r="BE1460" s="35"/>
      <c r="BF1460" s="35"/>
      <c r="BG1460" s="35"/>
      <c r="BH1460" s="35"/>
      <c r="BI1460" s="133"/>
      <c r="BJ1460" s="133"/>
      <c r="BK1460" s="35"/>
      <c r="BL1460" s="266"/>
      <c r="BM1460" s="35"/>
      <c r="BN1460" s="35"/>
      <c r="BO1460" s="35"/>
      <c r="BP1460" s="35"/>
      <c r="BQ1460" s="35"/>
      <c r="BR1460" s="35"/>
      <c r="BS1460" s="35"/>
      <c r="BT1460" s="35"/>
      <c r="BU1460" s="35"/>
      <c r="BV1460" s="35"/>
      <c r="BW1460" s="35"/>
      <c r="BX1460" s="35"/>
      <c r="BY1460" s="35"/>
      <c r="BZ1460" s="287"/>
      <c r="CA1460" s="35"/>
      <c r="CB1460" s="35"/>
      <c r="CC1460" s="35"/>
      <c r="CD1460" s="35"/>
      <c r="CE1460" s="35"/>
      <c r="CF1460" s="35"/>
      <c r="CG1460" s="35"/>
      <c r="CH1460" s="35"/>
      <c r="CI1460" s="35"/>
      <c r="CJ1460" s="35"/>
      <c r="CK1460" s="35"/>
      <c r="CL1460" s="35"/>
      <c r="CM1460" s="35"/>
      <c r="CN1460" s="35"/>
      <c r="CO1460" s="35"/>
      <c r="CP1460" s="35"/>
      <c r="CQ1460" s="35"/>
      <c r="CR1460" s="35"/>
      <c r="CS1460" s="35"/>
      <c r="CT1460" s="35"/>
      <c r="CU1460" s="35"/>
      <c r="CV1460" s="35"/>
      <c r="CW1460" s="35"/>
      <c r="CX1460" s="35"/>
      <c r="CY1460" s="35"/>
      <c r="CZ1460" s="35"/>
      <c r="DA1460" s="35"/>
      <c r="DB1460" s="35"/>
      <c r="DC1460" s="35"/>
      <c r="DD1460" s="35"/>
      <c r="DE1460" s="35"/>
      <c r="DF1460" s="35"/>
      <c r="DG1460" s="35"/>
      <c r="DH1460" s="35"/>
      <c r="DI1460" s="35"/>
      <c r="DJ1460" s="35"/>
      <c r="DK1460" s="35"/>
      <c r="DL1460" s="35"/>
      <c r="DM1460" s="35"/>
      <c r="DN1460" s="35"/>
      <c r="DO1460" s="35"/>
      <c r="DP1460" s="35"/>
      <c r="DQ1460" s="35"/>
      <c r="DR1460" s="35"/>
      <c r="DS1460" s="35"/>
      <c r="DT1460" s="35"/>
      <c r="DU1460" s="35"/>
      <c r="DV1460" s="35"/>
      <c r="DW1460" s="35"/>
      <c r="DX1460" s="35"/>
      <c r="DY1460" s="35"/>
      <c r="DZ1460" s="35"/>
      <c r="EA1460" s="35"/>
      <c r="EB1460" s="35"/>
      <c r="EC1460" s="35"/>
      <c r="ED1460" s="35"/>
      <c r="EE1460" s="35"/>
      <c r="EF1460" s="35"/>
      <c r="EG1460" s="35"/>
      <c r="EH1460" s="35"/>
      <c r="EI1460" s="35"/>
      <c r="EJ1460" s="35"/>
      <c r="EK1460" s="35"/>
      <c r="EL1460" s="35"/>
      <c r="ET1460" s="20" t="s">
        <v>1832</v>
      </c>
      <c r="EU1460" s="20" t="s">
        <v>1830</v>
      </c>
    </row>
    <row r="1461" spans="1:151" ht="12" hidden="1" customHeight="1">
      <c r="A1461" s="35"/>
      <c r="B1461" s="47"/>
      <c r="C1461" s="35"/>
      <c r="D1461" s="47"/>
      <c r="E1461" s="47"/>
      <c r="F1461" s="47"/>
      <c r="G1461" s="47"/>
      <c r="H1461" s="47"/>
      <c r="I1461" s="47"/>
      <c r="J1461" s="47"/>
      <c r="K1461" s="47"/>
      <c r="L1461" s="47"/>
      <c r="M1461" s="35"/>
      <c r="N1461" s="35"/>
      <c r="O1461" s="35"/>
      <c r="P1461" s="35"/>
      <c r="Q1461" s="35"/>
      <c r="R1461" s="35"/>
      <c r="S1461" s="35"/>
      <c r="T1461" s="35"/>
      <c r="U1461" s="35"/>
      <c r="V1461" s="35"/>
      <c r="W1461" s="35"/>
      <c r="X1461" s="35"/>
      <c r="Y1461" s="35"/>
      <c r="Z1461" s="35"/>
      <c r="AA1461" s="35"/>
      <c r="AB1461" s="35"/>
      <c r="AC1461" s="35"/>
      <c r="AD1461" s="35"/>
      <c r="AE1461" s="35"/>
      <c r="AF1461" s="35"/>
      <c r="AG1461" s="35"/>
      <c r="AH1461" s="35"/>
      <c r="AI1461" s="35"/>
      <c r="AJ1461" s="35"/>
      <c r="AK1461" s="35"/>
      <c r="AL1461" s="35"/>
      <c r="AM1461" s="35"/>
      <c r="AN1461" s="35"/>
      <c r="AO1461" s="35"/>
      <c r="AP1461" s="35"/>
      <c r="AQ1461" s="35"/>
      <c r="AR1461" s="35"/>
      <c r="AS1461" s="35"/>
      <c r="AT1461" s="35"/>
      <c r="AU1461" s="35"/>
      <c r="AV1461" s="35"/>
      <c r="AW1461" s="35"/>
      <c r="AX1461" s="35"/>
      <c r="AY1461" s="35"/>
      <c r="AZ1461" s="35"/>
      <c r="BA1461" s="35"/>
      <c r="BB1461" s="35"/>
      <c r="BC1461" s="35"/>
      <c r="BD1461" s="35"/>
      <c r="BE1461" s="35"/>
      <c r="BF1461" s="35"/>
      <c r="BG1461" s="35"/>
      <c r="BH1461" s="35"/>
      <c r="BI1461" s="133"/>
      <c r="BJ1461" s="133"/>
      <c r="BK1461" s="35"/>
      <c r="BL1461" s="266"/>
      <c r="BM1461" s="35"/>
      <c r="BN1461" s="35"/>
      <c r="BO1461" s="35"/>
      <c r="BP1461" s="35"/>
      <c r="BQ1461" s="35"/>
      <c r="BR1461" s="35"/>
      <c r="BS1461" s="35"/>
      <c r="BT1461" s="35"/>
      <c r="BU1461" s="35"/>
      <c r="BV1461" s="35"/>
      <c r="BW1461" s="35"/>
      <c r="BX1461" s="35"/>
      <c r="BY1461" s="35"/>
      <c r="BZ1461" s="287"/>
      <c r="CA1461" s="35"/>
      <c r="CB1461" s="35"/>
      <c r="CC1461" s="35"/>
      <c r="CD1461" s="35"/>
      <c r="CE1461" s="35"/>
      <c r="CF1461" s="35"/>
      <c r="CG1461" s="35"/>
      <c r="CH1461" s="35"/>
      <c r="CI1461" s="35"/>
      <c r="CJ1461" s="35"/>
      <c r="CK1461" s="35"/>
      <c r="CL1461" s="35"/>
      <c r="CM1461" s="35"/>
      <c r="CN1461" s="35"/>
      <c r="CO1461" s="35"/>
      <c r="CP1461" s="35"/>
      <c r="CQ1461" s="35"/>
      <c r="CR1461" s="35"/>
      <c r="CS1461" s="35"/>
      <c r="CT1461" s="35"/>
      <c r="CU1461" s="35"/>
      <c r="CV1461" s="35"/>
      <c r="CW1461" s="35"/>
      <c r="CX1461" s="35"/>
      <c r="CY1461" s="35"/>
      <c r="CZ1461" s="35"/>
      <c r="DA1461" s="35"/>
      <c r="DB1461" s="35"/>
      <c r="DC1461" s="35"/>
      <c r="DD1461" s="35"/>
      <c r="DE1461" s="35"/>
      <c r="DF1461" s="35"/>
      <c r="DG1461" s="35"/>
      <c r="DH1461" s="35"/>
      <c r="DI1461" s="35"/>
      <c r="DJ1461" s="35"/>
      <c r="DK1461" s="35"/>
      <c r="DL1461" s="35"/>
      <c r="DM1461" s="35"/>
      <c r="DN1461" s="35"/>
      <c r="DO1461" s="35"/>
      <c r="DP1461" s="35"/>
      <c r="DQ1461" s="35"/>
      <c r="DR1461" s="35"/>
      <c r="DS1461" s="35"/>
      <c r="DT1461" s="35"/>
      <c r="DU1461" s="35"/>
      <c r="DV1461" s="35"/>
      <c r="DW1461" s="35"/>
      <c r="DX1461" s="35"/>
      <c r="DY1461" s="35"/>
      <c r="DZ1461" s="35"/>
      <c r="EA1461" s="35"/>
      <c r="EB1461" s="35"/>
      <c r="EC1461" s="35"/>
      <c r="ED1461" s="35"/>
      <c r="EE1461" s="35"/>
      <c r="EF1461" s="35"/>
      <c r="EG1461" s="35"/>
      <c r="EH1461" s="35"/>
      <c r="EI1461" s="35"/>
      <c r="EJ1461" s="35"/>
      <c r="EK1461" s="35"/>
      <c r="EL1461" s="35"/>
      <c r="ET1461" s="20" t="s">
        <v>1833</v>
      </c>
      <c r="EU1461" s="20" t="s">
        <v>1831</v>
      </c>
    </row>
    <row r="1462" spans="1:151" ht="12" hidden="1" customHeight="1">
      <c r="A1462" s="35"/>
      <c r="B1462" s="47"/>
      <c r="C1462" s="35"/>
      <c r="D1462" s="47"/>
      <c r="E1462" s="47"/>
      <c r="F1462" s="47"/>
      <c r="G1462" s="47"/>
      <c r="H1462" s="47"/>
      <c r="I1462" s="47"/>
      <c r="J1462" s="47"/>
      <c r="K1462" s="47"/>
      <c r="L1462" s="47"/>
      <c r="M1462" s="35"/>
      <c r="N1462" s="35"/>
      <c r="O1462" s="35"/>
      <c r="P1462" s="35"/>
      <c r="Q1462" s="35"/>
      <c r="R1462" s="35"/>
      <c r="S1462" s="35"/>
      <c r="T1462" s="35"/>
      <c r="U1462" s="35"/>
      <c r="V1462" s="35"/>
      <c r="W1462" s="35"/>
      <c r="X1462" s="35"/>
      <c r="Y1462" s="35"/>
      <c r="Z1462" s="35"/>
      <c r="AA1462" s="35"/>
      <c r="AB1462" s="35"/>
      <c r="AC1462" s="35"/>
      <c r="AD1462" s="35"/>
      <c r="AE1462" s="35"/>
      <c r="AF1462" s="35"/>
      <c r="AG1462" s="35"/>
      <c r="AH1462" s="35"/>
      <c r="AI1462" s="35"/>
      <c r="AJ1462" s="35"/>
      <c r="AK1462" s="35"/>
      <c r="AL1462" s="35"/>
      <c r="AM1462" s="35"/>
      <c r="AN1462" s="35"/>
      <c r="AO1462" s="35"/>
      <c r="AP1462" s="35"/>
      <c r="AQ1462" s="35"/>
      <c r="AR1462" s="35"/>
      <c r="AS1462" s="35"/>
      <c r="AT1462" s="35"/>
      <c r="AU1462" s="35"/>
      <c r="AV1462" s="35"/>
      <c r="AW1462" s="35"/>
      <c r="AX1462" s="35"/>
      <c r="AY1462" s="35"/>
      <c r="AZ1462" s="35"/>
      <c r="BA1462" s="35"/>
      <c r="BB1462" s="35"/>
      <c r="BC1462" s="35"/>
      <c r="BD1462" s="35"/>
      <c r="BE1462" s="35"/>
      <c r="BF1462" s="35"/>
      <c r="BG1462" s="35"/>
      <c r="BH1462" s="35"/>
      <c r="BI1462" s="133"/>
      <c r="BJ1462" s="133"/>
      <c r="BK1462" s="35"/>
      <c r="BL1462" s="266"/>
      <c r="BM1462" s="35"/>
      <c r="BN1462" s="35"/>
      <c r="BO1462" s="35"/>
      <c r="BP1462" s="35"/>
      <c r="BQ1462" s="35"/>
      <c r="BR1462" s="35"/>
      <c r="BS1462" s="35"/>
      <c r="BT1462" s="35"/>
      <c r="BU1462" s="35"/>
      <c r="BV1462" s="35"/>
      <c r="BW1462" s="35"/>
      <c r="BX1462" s="35"/>
      <c r="BY1462" s="35"/>
      <c r="BZ1462" s="287"/>
      <c r="CA1462" s="35"/>
      <c r="CB1462" s="35"/>
      <c r="CC1462" s="35"/>
      <c r="CD1462" s="35"/>
      <c r="CE1462" s="35"/>
      <c r="CF1462" s="35"/>
      <c r="CG1462" s="35"/>
      <c r="CH1462" s="35"/>
      <c r="CI1462" s="35"/>
      <c r="CJ1462" s="35"/>
      <c r="CK1462" s="35"/>
      <c r="CL1462" s="35"/>
      <c r="CM1462" s="35"/>
      <c r="CN1462" s="35"/>
      <c r="CO1462" s="35"/>
      <c r="CP1462" s="35"/>
      <c r="CQ1462" s="35"/>
      <c r="CR1462" s="35"/>
      <c r="CS1462" s="35"/>
      <c r="CT1462" s="35"/>
      <c r="CU1462" s="35"/>
      <c r="CV1462" s="35"/>
      <c r="CW1462" s="35"/>
      <c r="CX1462" s="35"/>
      <c r="CY1462" s="35"/>
      <c r="CZ1462" s="35"/>
      <c r="DA1462" s="35"/>
      <c r="DB1462" s="35"/>
      <c r="DC1462" s="35"/>
      <c r="DD1462" s="35"/>
      <c r="DE1462" s="35"/>
      <c r="DF1462" s="35"/>
      <c r="DG1462" s="35"/>
      <c r="DH1462" s="35"/>
      <c r="DI1462" s="35"/>
      <c r="DJ1462" s="35"/>
      <c r="DK1462" s="35"/>
      <c r="DL1462" s="35"/>
      <c r="DM1462" s="35"/>
      <c r="DN1462" s="35"/>
      <c r="DO1462" s="35"/>
      <c r="DP1462" s="35"/>
      <c r="DQ1462" s="35"/>
      <c r="DR1462" s="35"/>
      <c r="DS1462" s="35"/>
      <c r="DT1462" s="35"/>
      <c r="DU1462" s="35"/>
      <c r="DV1462" s="35"/>
      <c r="DW1462" s="35"/>
      <c r="DX1462" s="35"/>
      <c r="DY1462" s="35"/>
      <c r="DZ1462" s="35"/>
      <c r="EA1462" s="35"/>
      <c r="EB1462" s="35"/>
      <c r="EC1462" s="35"/>
      <c r="ED1462" s="35"/>
      <c r="EE1462" s="35"/>
      <c r="EF1462" s="35"/>
      <c r="EG1462" s="35"/>
      <c r="EH1462" s="35"/>
      <c r="EI1462" s="35"/>
      <c r="EJ1462" s="35"/>
      <c r="EK1462" s="35"/>
      <c r="EL1462" s="35"/>
      <c r="ET1462" s="20" t="s">
        <v>1834</v>
      </c>
      <c r="EU1462" s="20" t="s">
        <v>1832</v>
      </c>
    </row>
    <row r="1463" spans="1:151" ht="12" hidden="1" customHeight="1">
      <c r="A1463" s="35"/>
      <c r="B1463" s="47"/>
      <c r="C1463" s="35"/>
      <c r="D1463" s="47"/>
      <c r="E1463" s="47"/>
      <c r="F1463" s="47"/>
      <c r="G1463" s="47"/>
      <c r="H1463" s="47"/>
      <c r="I1463" s="47"/>
      <c r="J1463" s="47"/>
      <c r="K1463" s="47"/>
      <c r="L1463" s="47"/>
      <c r="M1463" s="35"/>
      <c r="N1463" s="35"/>
      <c r="O1463" s="35"/>
      <c r="P1463" s="35"/>
      <c r="Q1463" s="35"/>
      <c r="R1463" s="35"/>
      <c r="S1463" s="35"/>
      <c r="T1463" s="35"/>
      <c r="U1463" s="35"/>
      <c r="V1463" s="35"/>
      <c r="W1463" s="35"/>
      <c r="X1463" s="35"/>
      <c r="Y1463" s="35"/>
      <c r="Z1463" s="35"/>
      <c r="AA1463" s="35"/>
      <c r="AB1463" s="35"/>
      <c r="AC1463" s="35"/>
      <c r="AD1463" s="35"/>
      <c r="AE1463" s="35"/>
      <c r="AF1463" s="35"/>
      <c r="AG1463" s="35"/>
      <c r="AH1463" s="35"/>
      <c r="AI1463" s="35"/>
      <c r="AJ1463" s="35"/>
      <c r="AK1463" s="35"/>
      <c r="AL1463" s="35"/>
      <c r="AM1463" s="35"/>
      <c r="AN1463" s="35"/>
      <c r="AO1463" s="35"/>
      <c r="AP1463" s="35"/>
      <c r="AQ1463" s="35"/>
      <c r="AR1463" s="35"/>
      <c r="AS1463" s="35"/>
      <c r="AT1463" s="35"/>
      <c r="AU1463" s="35"/>
      <c r="AV1463" s="35"/>
      <c r="AW1463" s="35"/>
      <c r="AX1463" s="35"/>
      <c r="AY1463" s="35"/>
      <c r="AZ1463" s="35"/>
      <c r="BA1463" s="35"/>
      <c r="BB1463" s="35"/>
      <c r="BC1463" s="35"/>
      <c r="BD1463" s="35"/>
      <c r="BE1463" s="35"/>
      <c r="BF1463" s="35"/>
      <c r="BG1463" s="35"/>
      <c r="BH1463" s="35"/>
      <c r="BI1463" s="133"/>
      <c r="BJ1463" s="133"/>
      <c r="BK1463" s="35"/>
      <c r="BL1463" s="266"/>
      <c r="BM1463" s="35"/>
      <c r="BN1463" s="35"/>
      <c r="BO1463" s="35"/>
      <c r="BP1463" s="35"/>
      <c r="BQ1463" s="35"/>
      <c r="BR1463" s="35"/>
      <c r="BS1463" s="35"/>
      <c r="BT1463" s="35"/>
      <c r="BU1463" s="35"/>
      <c r="BV1463" s="35"/>
      <c r="BW1463" s="35"/>
      <c r="BX1463" s="35"/>
      <c r="BY1463" s="35"/>
      <c r="BZ1463" s="287"/>
      <c r="CA1463" s="35"/>
      <c r="CB1463" s="35"/>
      <c r="CC1463" s="35"/>
      <c r="CD1463" s="35"/>
      <c r="CE1463" s="35"/>
      <c r="CF1463" s="35"/>
      <c r="CG1463" s="35"/>
      <c r="CH1463" s="35"/>
      <c r="CI1463" s="35"/>
      <c r="CJ1463" s="35"/>
      <c r="CK1463" s="35"/>
      <c r="CL1463" s="35"/>
      <c r="CM1463" s="35"/>
      <c r="CN1463" s="35"/>
      <c r="CO1463" s="35"/>
      <c r="CP1463" s="35"/>
      <c r="CQ1463" s="35"/>
      <c r="CR1463" s="35"/>
      <c r="CS1463" s="35"/>
      <c r="CT1463" s="35"/>
      <c r="CU1463" s="35"/>
      <c r="CV1463" s="35"/>
      <c r="CW1463" s="35"/>
      <c r="CX1463" s="35"/>
      <c r="CY1463" s="35"/>
      <c r="CZ1463" s="35"/>
      <c r="DA1463" s="35"/>
      <c r="DB1463" s="35"/>
      <c r="DC1463" s="35"/>
      <c r="DD1463" s="35"/>
      <c r="DE1463" s="35"/>
      <c r="DF1463" s="35"/>
      <c r="DG1463" s="35"/>
      <c r="DH1463" s="35"/>
      <c r="DI1463" s="35"/>
      <c r="DJ1463" s="35"/>
      <c r="DK1463" s="35"/>
      <c r="DL1463" s="35"/>
      <c r="DM1463" s="35"/>
      <c r="DN1463" s="35"/>
      <c r="DO1463" s="35"/>
      <c r="DP1463" s="35"/>
      <c r="DQ1463" s="35"/>
      <c r="DR1463" s="35"/>
      <c r="DS1463" s="35"/>
      <c r="DT1463" s="35"/>
      <c r="DU1463" s="35"/>
      <c r="DV1463" s="35"/>
      <c r="DW1463" s="35"/>
      <c r="DX1463" s="35"/>
      <c r="DY1463" s="35"/>
      <c r="DZ1463" s="35"/>
      <c r="EA1463" s="35"/>
      <c r="EB1463" s="35"/>
      <c r="EC1463" s="35"/>
      <c r="ED1463" s="35"/>
      <c r="EE1463" s="35"/>
      <c r="EF1463" s="35"/>
      <c r="EG1463" s="35"/>
      <c r="EH1463" s="35"/>
      <c r="EI1463" s="35"/>
      <c r="EJ1463" s="35"/>
      <c r="EK1463" s="35"/>
      <c r="EL1463" s="35"/>
      <c r="ET1463" s="20" t="s">
        <v>1835</v>
      </c>
      <c r="EU1463" s="20" t="s">
        <v>1833</v>
      </c>
    </row>
    <row r="1464" spans="1:151" ht="12" hidden="1" customHeight="1">
      <c r="A1464" s="35"/>
      <c r="B1464" s="47"/>
      <c r="C1464" s="35"/>
      <c r="D1464" s="47"/>
      <c r="E1464" s="47"/>
      <c r="F1464" s="47"/>
      <c r="G1464" s="47"/>
      <c r="H1464" s="47"/>
      <c r="I1464" s="47"/>
      <c r="J1464" s="47"/>
      <c r="K1464" s="47"/>
      <c r="L1464" s="47"/>
      <c r="M1464" s="35"/>
      <c r="N1464" s="35"/>
      <c r="O1464" s="35"/>
      <c r="P1464" s="35"/>
      <c r="Q1464" s="35"/>
      <c r="R1464" s="35"/>
      <c r="S1464" s="35"/>
      <c r="T1464" s="35"/>
      <c r="U1464" s="35"/>
      <c r="V1464" s="35"/>
      <c r="W1464" s="35"/>
      <c r="X1464" s="35"/>
      <c r="Y1464" s="35"/>
      <c r="Z1464" s="35"/>
      <c r="AA1464" s="35"/>
      <c r="AB1464" s="35"/>
      <c r="AC1464" s="35"/>
      <c r="AD1464" s="35"/>
      <c r="AE1464" s="35"/>
      <c r="AF1464" s="35"/>
      <c r="AG1464" s="35"/>
      <c r="AH1464" s="35"/>
      <c r="AI1464" s="35"/>
      <c r="AJ1464" s="35"/>
      <c r="AK1464" s="35"/>
      <c r="AL1464" s="35"/>
      <c r="AM1464" s="35"/>
      <c r="AN1464" s="35"/>
      <c r="AO1464" s="35"/>
      <c r="AP1464" s="35"/>
      <c r="AQ1464" s="35"/>
      <c r="AR1464" s="35"/>
      <c r="AS1464" s="35"/>
      <c r="AT1464" s="35"/>
      <c r="AU1464" s="35"/>
      <c r="AV1464" s="35"/>
      <c r="AW1464" s="35"/>
      <c r="AX1464" s="35"/>
      <c r="AY1464" s="35"/>
      <c r="AZ1464" s="35"/>
      <c r="BA1464" s="35"/>
      <c r="BB1464" s="35"/>
      <c r="BC1464" s="35"/>
      <c r="BD1464" s="35"/>
      <c r="BE1464" s="35"/>
      <c r="BF1464" s="35"/>
      <c r="BG1464" s="35"/>
      <c r="BH1464" s="35"/>
      <c r="BI1464" s="133"/>
      <c r="BJ1464" s="133"/>
      <c r="BK1464" s="35"/>
      <c r="BL1464" s="266"/>
      <c r="BM1464" s="35"/>
      <c r="BN1464" s="35"/>
      <c r="BO1464" s="35"/>
      <c r="BP1464" s="35"/>
      <c r="BQ1464" s="35"/>
      <c r="BR1464" s="35"/>
      <c r="BS1464" s="35"/>
      <c r="BT1464" s="35"/>
      <c r="BU1464" s="35"/>
      <c r="BV1464" s="35"/>
      <c r="BW1464" s="35"/>
      <c r="BX1464" s="35"/>
      <c r="BY1464" s="35"/>
      <c r="BZ1464" s="287"/>
      <c r="CA1464" s="35"/>
      <c r="CB1464" s="35"/>
      <c r="CC1464" s="35"/>
      <c r="CD1464" s="35"/>
      <c r="CE1464" s="35"/>
      <c r="CF1464" s="35"/>
      <c r="CG1464" s="35"/>
      <c r="CH1464" s="35"/>
      <c r="CI1464" s="35"/>
      <c r="CJ1464" s="35"/>
      <c r="CK1464" s="35"/>
      <c r="CL1464" s="35"/>
      <c r="CM1464" s="35"/>
      <c r="CN1464" s="35"/>
      <c r="CO1464" s="35"/>
      <c r="CP1464" s="35"/>
      <c r="CQ1464" s="35"/>
      <c r="CR1464" s="35"/>
      <c r="CS1464" s="35"/>
      <c r="CT1464" s="35"/>
      <c r="CU1464" s="35"/>
      <c r="CV1464" s="35"/>
      <c r="CW1464" s="35"/>
      <c r="CX1464" s="35"/>
      <c r="CY1464" s="35"/>
      <c r="CZ1464" s="35"/>
      <c r="DA1464" s="35"/>
      <c r="DB1464" s="35"/>
      <c r="DC1464" s="35"/>
      <c r="DD1464" s="35"/>
      <c r="DE1464" s="35"/>
      <c r="DF1464" s="35"/>
      <c r="DG1464" s="35"/>
      <c r="DH1464" s="35"/>
      <c r="DI1464" s="35"/>
      <c r="DJ1464" s="35"/>
      <c r="DK1464" s="35"/>
      <c r="DL1464" s="35"/>
      <c r="DM1464" s="35"/>
      <c r="DN1464" s="35"/>
      <c r="DO1464" s="35"/>
      <c r="DP1464" s="35"/>
      <c r="DQ1464" s="35"/>
      <c r="DR1464" s="35"/>
      <c r="DS1464" s="35"/>
      <c r="DT1464" s="35"/>
      <c r="DU1464" s="35"/>
      <c r="DV1464" s="35"/>
      <c r="DW1464" s="35"/>
      <c r="DX1464" s="35"/>
      <c r="DY1464" s="35"/>
      <c r="DZ1464" s="35"/>
      <c r="EA1464" s="35"/>
      <c r="EB1464" s="35"/>
      <c r="EC1464" s="35"/>
      <c r="ED1464" s="35"/>
      <c r="EE1464" s="35"/>
      <c r="EF1464" s="35"/>
      <c r="EG1464" s="35"/>
      <c r="EH1464" s="35"/>
      <c r="EI1464" s="35"/>
      <c r="EJ1464" s="35"/>
      <c r="EK1464" s="35"/>
      <c r="EL1464" s="35"/>
      <c r="ET1464" s="20" t="s">
        <v>1836</v>
      </c>
      <c r="EU1464" s="20" t="s">
        <v>1834</v>
      </c>
    </row>
    <row r="1465" spans="1:151" ht="12" hidden="1" customHeight="1">
      <c r="A1465" s="35"/>
      <c r="B1465" s="47"/>
      <c r="C1465" s="35"/>
      <c r="D1465" s="47"/>
      <c r="E1465" s="47"/>
      <c r="F1465" s="47"/>
      <c r="G1465" s="47"/>
      <c r="H1465" s="47"/>
      <c r="I1465" s="47"/>
      <c r="J1465" s="47"/>
      <c r="K1465" s="47"/>
      <c r="L1465" s="47"/>
      <c r="M1465" s="35"/>
      <c r="N1465" s="35"/>
      <c r="O1465" s="35"/>
      <c r="P1465" s="35"/>
      <c r="Q1465" s="35"/>
      <c r="R1465" s="35"/>
      <c r="S1465" s="35"/>
      <c r="T1465" s="35"/>
      <c r="U1465" s="35"/>
      <c r="V1465" s="35"/>
      <c r="W1465" s="35"/>
      <c r="X1465" s="35"/>
      <c r="Y1465" s="35"/>
      <c r="Z1465" s="35"/>
      <c r="AA1465" s="35"/>
      <c r="AB1465" s="35"/>
      <c r="AC1465" s="35"/>
      <c r="AD1465" s="35"/>
      <c r="AE1465" s="35"/>
      <c r="AF1465" s="35"/>
      <c r="AG1465" s="35"/>
      <c r="AH1465" s="35"/>
      <c r="AI1465" s="35"/>
      <c r="AJ1465" s="35"/>
      <c r="AK1465" s="35"/>
      <c r="AL1465" s="35"/>
      <c r="AM1465" s="35"/>
      <c r="AN1465" s="35"/>
      <c r="AO1465" s="35"/>
      <c r="AP1465" s="35"/>
      <c r="AQ1465" s="35"/>
      <c r="AR1465" s="35"/>
      <c r="AS1465" s="35"/>
      <c r="AT1465" s="35"/>
      <c r="AU1465" s="35"/>
      <c r="AV1465" s="35"/>
      <c r="AW1465" s="35"/>
      <c r="AX1465" s="35"/>
      <c r="AY1465" s="35"/>
      <c r="AZ1465" s="35"/>
      <c r="BA1465" s="35"/>
      <c r="BB1465" s="35"/>
      <c r="BC1465" s="35"/>
      <c r="BD1465" s="35"/>
      <c r="BE1465" s="35"/>
      <c r="BF1465" s="35"/>
      <c r="BG1465" s="35"/>
      <c r="BH1465" s="35"/>
      <c r="BI1465" s="133"/>
      <c r="BJ1465" s="133"/>
      <c r="BK1465" s="35"/>
      <c r="BL1465" s="266"/>
      <c r="BM1465" s="35"/>
      <c r="BN1465" s="35"/>
      <c r="BO1465" s="35"/>
      <c r="BP1465" s="35"/>
      <c r="BQ1465" s="35"/>
      <c r="BR1465" s="35"/>
      <c r="BS1465" s="35"/>
      <c r="BT1465" s="35"/>
      <c r="BU1465" s="35"/>
      <c r="BV1465" s="35"/>
      <c r="BW1465" s="35"/>
      <c r="BX1465" s="35"/>
      <c r="BY1465" s="35"/>
      <c r="BZ1465" s="287"/>
      <c r="CA1465" s="35"/>
      <c r="CB1465" s="35"/>
      <c r="CC1465" s="35"/>
      <c r="CD1465" s="35"/>
      <c r="CE1465" s="35"/>
      <c r="CF1465" s="35"/>
      <c r="CG1465" s="35"/>
      <c r="CH1465" s="35"/>
      <c r="CI1465" s="35"/>
      <c r="CJ1465" s="35"/>
      <c r="CK1465" s="35"/>
      <c r="CL1465" s="35"/>
      <c r="CM1465" s="35"/>
      <c r="CN1465" s="35"/>
      <c r="CO1465" s="35"/>
      <c r="CP1465" s="35"/>
      <c r="CQ1465" s="35"/>
      <c r="CR1465" s="35"/>
      <c r="CS1465" s="35"/>
      <c r="CT1465" s="35"/>
      <c r="CU1465" s="35"/>
      <c r="CV1465" s="35"/>
      <c r="CW1465" s="35"/>
      <c r="CX1465" s="35"/>
      <c r="CY1465" s="35"/>
      <c r="CZ1465" s="35"/>
      <c r="DA1465" s="35"/>
      <c r="DB1465" s="35"/>
      <c r="DC1465" s="35"/>
      <c r="DD1465" s="35"/>
      <c r="DE1465" s="35"/>
      <c r="DF1465" s="35"/>
      <c r="DG1465" s="35"/>
      <c r="DH1465" s="35"/>
      <c r="DI1465" s="35"/>
      <c r="DJ1465" s="35"/>
      <c r="DK1465" s="35"/>
      <c r="DL1465" s="35"/>
      <c r="DM1465" s="35"/>
      <c r="DN1465" s="35"/>
      <c r="DO1465" s="35"/>
      <c r="DP1465" s="35"/>
      <c r="DQ1465" s="35"/>
      <c r="DR1465" s="35"/>
      <c r="DS1465" s="35"/>
      <c r="DT1465" s="35"/>
      <c r="DU1465" s="35"/>
      <c r="DV1465" s="35"/>
      <c r="DW1465" s="35"/>
      <c r="DX1465" s="35"/>
      <c r="DY1465" s="35"/>
      <c r="DZ1465" s="35"/>
      <c r="EA1465" s="35"/>
      <c r="EB1465" s="35"/>
      <c r="EC1465" s="35"/>
      <c r="ED1465" s="35"/>
      <c r="EE1465" s="35"/>
      <c r="EF1465" s="35"/>
      <c r="EG1465" s="35"/>
      <c r="EH1465" s="35"/>
      <c r="EI1465" s="35"/>
      <c r="EJ1465" s="35"/>
      <c r="EK1465" s="35"/>
      <c r="EL1465" s="35"/>
      <c r="ET1465" s="20" t="s">
        <v>1837</v>
      </c>
      <c r="EU1465" s="20" t="s">
        <v>1835</v>
      </c>
    </row>
    <row r="1466" spans="1:151" ht="12" hidden="1" customHeight="1">
      <c r="A1466" s="35"/>
      <c r="B1466" s="47"/>
      <c r="C1466" s="35"/>
      <c r="D1466" s="47"/>
      <c r="E1466" s="47"/>
      <c r="F1466" s="47"/>
      <c r="G1466" s="47"/>
      <c r="H1466" s="47"/>
      <c r="I1466" s="47"/>
      <c r="J1466" s="47"/>
      <c r="K1466" s="47"/>
      <c r="L1466" s="47"/>
      <c r="M1466" s="35"/>
      <c r="N1466" s="35"/>
      <c r="O1466" s="35"/>
      <c r="P1466" s="35"/>
      <c r="Q1466" s="35"/>
      <c r="R1466" s="35"/>
      <c r="S1466" s="35"/>
      <c r="T1466" s="35"/>
      <c r="U1466" s="35"/>
      <c r="V1466" s="35"/>
      <c r="W1466" s="35"/>
      <c r="X1466" s="35"/>
      <c r="Y1466" s="35"/>
      <c r="Z1466" s="35"/>
      <c r="AA1466" s="35"/>
      <c r="AB1466" s="35"/>
      <c r="AC1466" s="35"/>
      <c r="AD1466" s="35"/>
      <c r="AE1466" s="35"/>
      <c r="AF1466" s="35"/>
      <c r="AG1466" s="35"/>
      <c r="AH1466" s="35"/>
      <c r="AI1466" s="35"/>
      <c r="AJ1466" s="35"/>
      <c r="AK1466" s="35"/>
      <c r="AL1466" s="35"/>
      <c r="AM1466" s="35"/>
      <c r="AN1466" s="35"/>
      <c r="AO1466" s="35"/>
      <c r="AP1466" s="35"/>
      <c r="AQ1466" s="35"/>
      <c r="AR1466" s="35"/>
      <c r="AS1466" s="35"/>
      <c r="AT1466" s="35"/>
      <c r="AU1466" s="35"/>
      <c r="AV1466" s="35"/>
      <c r="AW1466" s="35"/>
      <c r="AX1466" s="35"/>
      <c r="AY1466" s="35"/>
      <c r="AZ1466" s="35"/>
      <c r="BA1466" s="35"/>
      <c r="BB1466" s="35"/>
      <c r="BC1466" s="35"/>
      <c r="BD1466" s="35"/>
      <c r="BE1466" s="35"/>
      <c r="BF1466" s="35"/>
      <c r="BG1466" s="35"/>
      <c r="BH1466" s="35"/>
      <c r="BI1466" s="133"/>
      <c r="BJ1466" s="133"/>
      <c r="BK1466" s="35"/>
      <c r="BL1466" s="266"/>
      <c r="BM1466" s="35"/>
      <c r="BN1466" s="35"/>
      <c r="BO1466" s="35"/>
      <c r="BP1466" s="35"/>
      <c r="BQ1466" s="35"/>
      <c r="BR1466" s="35"/>
      <c r="BS1466" s="35"/>
      <c r="BT1466" s="35"/>
      <c r="BU1466" s="35"/>
      <c r="BV1466" s="35"/>
      <c r="BW1466" s="35"/>
      <c r="BX1466" s="35"/>
      <c r="BY1466" s="35"/>
      <c r="BZ1466" s="287"/>
      <c r="CA1466" s="35"/>
      <c r="CB1466" s="35"/>
      <c r="CC1466" s="35"/>
      <c r="CD1466" s="35"/>
      <c r="CE1466" s="35"/>
      <c r="CF1466" s="35"/>
      <c r="CG1466" s="35"/>
      <c r="CH1466" s="35"/>
      <c r="CI1466" s="35"/>
      <c r="CJ1466" s="35"/>
      <c r="CK1466" s="35"/>
      <c r="CL1466" s="35"/>
      <c r="CM1466" s="35"/>
      <c r="CN1466" s="35"/>
      <c r="CO1466" s="35"/>
      <c r="CP1466" s="35"/>
      <c r="CQ1466" s="35"/>
      <c r="CR1466" s="35"/>
      <c r="CS1466" s="35"/>
      <c r="CT1466" s="35"/>
      <c r="CU1466" s="35"/>
      <c r="CV1466" s="35"/>
      <c r="CW1466" s="35"/>
      <c r="CX1466" s="35"/>
      <c r="CY1466" s="35"/>
      <c r="CZ1466" s="35"/>
      <c r="DA1466" s="35"/>
      <c r="DB1466" s="35"/>
      <c r="DC1466" s="35"/>
      <c r="DD1466" s="35"/>
      <c r="DE1466" s="35"/>
      <c r="DF1466" s="35"/>
      <c r="DG1466" s="35"/>
      <c r="DH1466" s="35"/>
      <c r="DI1466" s="35"/>
      <c r="DJ1466" s="35"/>
      <c r="DK1466" s="35"/>
      <c r="DL1466" s="35"/>
      <c r="DM1466" s="35"/>
      <c r="DN1466" s="35"/>
      <c r="DO1466" s="35"/>
      <c r="DP1466" s="35"/>
      <c r="DQ1466" s="35"/>
      <c r="DR1466" s="35"/>
      <c r="DS1466" s="35"/>
      <c r="DT1466" s="35"/>
      <c r="DU1466" s="35"/>
      <c r="DV1466" s="35"/>
      <c r="DW1466" s="35"/>
      <c r="DX1466" s="35"/>
      <c r="DY1466" s="35"/>
      <c r="DZ1466" s="35"/>
      <c r="EA1466" s="35"/>
      <c r="EB1466" s="35"/>
      <c r="EC1466" s="35"/>
      <c r="ED1466" s="35"/>
      <c r="EE1466" s="35"/>
      <c r="EF1466" s="35"/>
      <c r="EG1466" s="35"/>
      <c r="EH1466" s="35"/>
      <c r="EI1466" s="35"/>
      <c r="EJ1466" s="35"/>
      <c r="EK1466" s="35"/>
      <c r="EL1466" s="35"/>
      <c r="ET1466" s="20" t="s">
        <v>1838</v>
      </c>
      <c r="EU1466" s="20" t="s">
        <v>1836</v>
      </c>
    </row>
    <row r="1467" spans="1:151" ht="12" hidden="1" customHeight="1">
      <c r="A1467" s="35"/>
      <c r="B1467" s="47"/>
      <c r="C1467" s="35"/>
      <c r="D1467" s="47"/>
      <c r="E1467" s="47"/>
      <c r="F1467" s="47"/>
      <c r="G1467" s="47"/>
      <c r="H1467" s="47"/>
      <c r="I1467" s="47"/>
      <c r="J1467" s="47"/>
      <c r="K1467" s="47"/>
      <c r="L1467" s="47"/>
      <c r="M1467" s="35"/>
      <c r="N1467" s="35"/>
      <c r="O1467" s="35"/>
      <c r="P1467" s="35"/>
      <c r="Q1467" s="35"/>
      <c r="R1467" s="35"/>
      <c r="S1467" s="35"/>
      <c r="T1467" s="35"/>
      <c r="U1467" s="35"/>
      <c r="V1467" s="35"/>
      <c r="W1467" s="35"/>
      <c r="X1467" s="35"/>
      <c r="Y1467" s="35"/>
      <c r="Z1467" s="35"/>
      <c r="AA1467" s="35"/>
      <c r="AB1467" s="35"/>
      <c r="AC1467" s="35"/>
      <c r="AD1467" s="35"/>
      <c r="AE1467" s="35"/>
      <c r="AF1467" s="35"/>
      <c r="AG1467" s="35"/>
      <c r="AH1467" s="35"/>
      <c r="AI1467" s="35"/>
      <c r="AJ1467" s="35"/>
      <c r="AK1467" s="35"/>
      <c r="AL1467" s="35"/>
      <c r="AM1467" s="35"/>
      <c r="AN1467" s="35"/>
      <c r="AO1467" s="35"/>
      <c r="AP1467" s="35"/>
      <c r="AQ1467" s="35"/>
      <c r="AR1467" s="35"/>
      <c r="AS1467" s="35"/>
      <c r="AT1467" s="35"/>
      <c r="AU1467" s="35"/>
      <c r="AV1467" s="35"/>
      <c r="AW1467" s="35"/>
      <c r="AX1467" s="35"/>
      <c r="AY1467" s="35"/>
      <c r="AZ1467" s="35"/>
      <c r="BA1467" s="35"/>
      <c r="BB1467" s="35"/>
      <c r="BC1467" s="35"/>
      <c r="BD1467" s="35"/>
      <c r="BE1467" s="35"/>
      <c r="BF1467" s="35"/>
      <c r="BG1467" s="35"/>
      <c r="BH1467" s="35"/>
      <c r="BI1467" s="133"/>
      <c r="BJ1467" s="133"/>
      <c r="BK1467" s="35"/>
      <c r="BL1467" s="266"/>
      <c r="BM1467" s="35"/>
      <c r="BN1467" s="35"/>
      <c r="BO1467" s="35"/>
      <c r="BP1467" s="35"/>
      <c r="BQ1467" s="35"/>
      <c r="BR1467" s="35"/>
      <c r="BS1467" s="35"/>
      <c r="BT1467" s="35"/>
      <c r="BU1467" s="35"/>
      <c r="BV1467" s="35"/>
      <c r="BW1467" s="35"/>
      <c r="BX1467" s="35"/>
      <c r="BY1467" s="35"/>
      <c r="BZ1467" s="287"/>
      <c r="CA1467" s="35"/>
      <c r="CB1467" s="35"/>
      <c r="CC1467" s="35"/>
      <c r="CD1467" s="35"/>
      <c r="CE1467" s="35"/>
      <c r="CF1467" s="35"/>
      <c r="CG1467" s="35"/>
      <c r="CH1467" s="35"/>
      <c r="CI1467" s="35"/>
      <c r="CJ1467" s="35"/>
      <c r="CK1467" s="35"/>
      <c r="CL1467" s="35"/>
      <c r="CM1467" s="35"/>
      <c r="CN1467" s="35"/>
      <c r="CO1467" s="35"/>
      <c r="CP1467" s="35"/>
      <c r="CQ1467" s="35"/>
      <c r="CR1467" s="35"/>
      <c r="CS1467" s="35"/>
      <c r="CT1467" s="35"/>
      <c r="CU1467" s="35"/>
      <c r="CV1467" s="35"/>
      <c r="CW1467" s="35"/>
      <c r="CX1467" s="35"/>
      <c r="CY1467" s="35"/>
      <c r="CZ1467" s="35"/>
      <c r="DA1467" s="35"/>
      <c r="DB1467" s="35"/>
      <c r="DC1467" s="35"/>
      <c r="DD1467" s="35"/>
      <c r="DE1467" s="35"/>
      <c r="DF1467" s="35"/>
      <c r="DG1467" s="35"/>
      <c r="DH1467" s="35"/>
      <c r="DI1467" s="35"/>
      <c r="DJ1467" s="35"/>
      <c r="DK1467" s="35"/>
      <c r="DL1467" s="35"/>
      <c r="DM1467" s="35"/>
      <c r="DN1467" s="35"/>
      <c r="DO1467" s="35"/>
      <c r="DP1467" s="35"/>
      <c r="DQ1467" s="35"/>
      <c r="DR1467" s="35"/>
      <c r="DS1467" s="35"/>
      <c r="DT1467" s="35"/>
      <c r="DU1467" s="35"/>
      <c r="DV1467" s="35"/>
      <c r="DW1467" s="35"/>
      <c r="DX1467" s="35"/>
      <c r="DY1467" s="35"/>
      <c r="DZ1467" s="35"/>
      <c r="EA1467" s="35"/>
      <c r="EB1467" s="35"/>
      <c r="EC1467" s="35"/>
      <c r="ED1467" s="35"/>
      <c r="EE1467" s="35"/>
      <c r="EF1467" s="35"/>
      <c r="EG1467" s="35"/>
      <c r="EH1467" s="35"/>
      <c r="EI1467" s="35"/>
      <c r="EJ1467" s="35"/>
      <c r="EK1467" s="35"/>
      <c r="EL1467" s="35"/>
      <c r="ET1467" s="20" t="s">
        <v>1839</v>
      </c>
      <c r="EU1467" s="20" t="s">
        <v>1837</v>
      </c>
    </row>
    <row r="1468" spans="1:151" ht="12" hidden="1" customHeight="1">
      <c r="A1468" s="35"/>
      <c r="B1468" s="47"/>
      <c r="C1468" s="35"/>
      <c r="D1468" s="47"/>
      <c r="E1468" s="47"/>
      <c r="F1468" s="47"/>
      <c r="G1468" s="47"/>
      <c r="H1468" s="47"/>
      <c r="I1468" s="47"/>
      <c r="J1468" s="47"/>
      <c r="K1468" s="47"/>
      <c r="L1468" s="47"/>
      <c r="M1468" s="35"/>
      <c r="N1468" s="35"/>
      <c r="O1468" s="35"/>
      <c r="P1468" s="35"/>
      <c r="Q1468" s="35"/>
      <c r="R1468" s="35"/>
      <c r="S1468" s="35"/>
      <c r="T1468" s="35"/>
      <c r="U1468" s="35"/>
      <c r="V1468" s="35"/>
      <c r="W1468" s="35"/>
      <c r="X1468" s="35"/>
      <c r="Y1468" s="35"/>
      <c r="Z1468" s="35"/>
      <c r="AA1468" s="35"/>
      <c r="AB1468" s="35"/>
      <c r="AC1468" s="35"/>
      <c r="AD1468" s="35"/>
      <c r="AE1468" s="35"/>
      <c r="AF1468" s="35"/>
      <c r="AG1468" s="35"/>
      <c r="AH1468" s="35"/>
      <c r="AI1468" s="35"/>
      <c r="AJ1468" s="35"/>
      <c r="AK1468" s="35"/>
      <c r="AL1468" s="35"/>
      <c r="AM1468" s="35"/>
      <c r="AN1468" s="35"/>
      <c r="AO1468" s="35"/>
      <c r="AP1468" s="35"/>
      <c r="AQ1468" s="35"/>
      <c r="AR1468" s="35"/>
      <c r="AS1468" s="35"/>
      <c r="AT1468" s="35"/>
      <c r="AU1468" s="35"/>
      <c r="AV1468" s="35"/>
      <c r="AW1468" s="35"/>
      <c r="AX1468" s="35"/>
      <c r="AY1468" s="35"/>
      <c r="AZ1468" s="35"/>
      <c r="BA1468" s="35"/>
      <c r="BB1468" s="35"/>
      <c r="BC1468" s="35"/>
      <c r="BD1468" s="35"/>
      <c r="BE1468" s="35"/>
      <c r="BF1468" s="35"/>
      <c r="BG1468" s="35"/>
      <c r="BH1468" s="35"/>
      <c r="BI1468" s="133"/>
      <c r="BJ1468" s="133"/>
      <c r="BK1468" s="35"/>
      <c r="BL1468" s="266"/>
      <c r="BM1468" s="35"/>
      <c r="BN1468" s="35"/>
      <c r="BO1468" s="35"/>
      <c r="BP1468" s="35"/>
      <c r="BQ1468" s="35"/>
      <c r="BR1468" s="35"/>
      <c r="BS1468" s="35"/>
      <c r="BT1468" s="35"/>
      <c r="BU1468" s="35"/>
      <c r="BV1468" s="35"/>
      <c r="BW1468" s="35"/>
      <c r="BX1468" s="35"/>
      <c r="BY1468" s="35"/>
      <c r="BZ1468" s="287"/>
      <c r="CA1468" s="35"/>
      <c r="CB1468" s="35"/>
      <c r="CC1468" s="35"/>
      <c r="CD1468" s="35"/>
      <c r="CE1468" s="35"/>
      <c r="CF1468" s="35"/>
      <c r="CG1468" s="35"/>
      <c r="CH1468" s="35"/>
      <c r="CI1468" s="35"/>
      <c r="CJ1468" s="35"/>
      <c r="CK1468" s="35"/>
      <c r="CL1468" s="35"/>
      <c r="CM1468" s="35"/>
      <c r="CN1468" s="35"/>
      <c r="CO1468" s="35"/>
      <c r="CP1468" s="35"/>
      <c r="CQ1468" s="35"/>
      <c r="CR1468" s="35"/>
      <c r="CS1468" s="35"/>
      <c r="CT1468" s="35"/>
      <c r="CU1468" s="35"/>
      <c r="CV1468" s="35"/>
      <c r="CW1468" s="35"/>
      <c r="CX1468" s="35"/>
      <c r="CY1468" s="35"/>
      <c r="CZ1468" s="35"/>
      <c r="DA1468" s="35"/>
      <c r="DB1468" s="35"/>
      <c r="DC1468" s="35"/>
      <c r="DD1468" s="35"/>
      <c r="DE1468" s="35"/>
      <c r="DF1468" s="35"/>
      <c r="DG1468" s="35"/>
      <c r="DH1468" s="35"/>
      <c r="DI1468" s="35"/>
      <c r="DJ1468" s="35"/>
      <c r="DK1468" s="35"/>
      <c r="DL1468" s="35"/>
      <c r="DM1468" s="35"/>
      <c r="DN1468" s="35"/>
      <c r="DO1468" s="35"/>
      <c r="DP1468" s="35"/>
      <c r="DQ1468" s="35"/>
      <c r="DR1468" s="35"/>
      <c r="DS1468" s="35"/>
      <c r="DT1468" s="35"/>
      <c r="DU1468" s="35"/>
      <c r="DV1468" s="35"/>
      <c r="DW1468" s="35"/>
      <c r="DX1468" s="35"/>
      <c r="DY1468" s="35"/>
      <c r="DZ1468" s="35"/>
      <c r="EA1468" s="35"/>
      <c r="EB1468" s="35"/>
      <c r="EC1468" s="35"/>
      <c r="ED1468" s="35"/>
      <c r="EE1468" s="35"/>
      <c r="EF1468" s="35"/>
      <c r="EG1468" s="35"/>
      <c r="EH1468" s="35"/>
      <c r="EI1468" s="35"/>
      <c r="EJ1468" s="35"/>
      <c r="EK1468" s="35"/>
      <c r="EL1468" s="35"/>
      <c r="ET1468" s="20" t="s">
        <v>1840</v>
      </c>
      <c r="EU1468" s="20" t="s">
        <v>1838</v>
      </c>
    </row>
    <row r="1469" spans="1:151" ht="12" hidden="1" customHeight="1">
      <c r="A1469" s="35"/>
      <c r="B1469" s="47"/>
      <c r="C1469" s="35"/>
      <c r="D1469" s="47"/>
      <c r="E1469" s="47"/>
      <c r="F1469" s="47"/>
      <c r="G1469" s="47"/>
      <c r="H1469" s="47"/>
      <c r="I1469" s="47"/>
      <c r="J1469" s="47"/>
      <c r="K1469" s="47"/>
      <c r="L1469" s="47"/>
      <c r="M1469" s="35"/>
      <c r="N1469" s="35"/>
      <c r="O1469" s="35"/>
      <c r="P1469" s="35"/>
      <c r="Q1469" s="35"/>
      <c r="R1469" s="35"/>
      <c r="S1469" s="35"/>
      <c r="T1469" s="35"/>
      <c r="U1469" s="35"/>
      <c r="V1469" s="35"/>
      <c r="W1469" s="35"/>
      <c r="X1469" s="35"/>
      <c r="Y1469" s="35"/>
      <c r="Z1469" s="35"/>
      <c r="AA1469" s="35"/>
      <c r="AB1469" s="35"/>
      <c r="AC1469" s="35"/>
      <c r="AD1469" s="35"/>
      <c r="AE1469" s="35"/>
      <c r="AF1469" s="35"/>
      <c r="AG1469" s="35"/>
      <c r="AH1469" s="35"/>
      <c r="AI1469" s="35"/>
      <c r="AJ1469" s="35"/>
      <c r="AK1469" s="35"/>
      <c r="AL1469" s="35"/>
      <c r="AM1469" s="35"/>
      <c r="AN1469" s="35"/>
      <c r="AO1469" s="35"/>
      <c r="AP1469" s="35"/>
      <c r="AQ1469" s="35"/>
      <c r="AR1469" s="35"/>
      <c r="AS1469" s="35"/>
      <c r="AT1469" s="35"/>
      <c r="AU1469" s="35"/>
      <c r="AV1469" s="35"/>
      <c r="AW1469" s="35"/>
      <c r="AX1469" s="35"/>
      <c r="AY1469" s="35"/>
      <c r="AZ1469" s="35"/>
      <c r="BA1469" s="35"/>
      <c r="BB1469" s="35"/>
      <c r="BC1469" s="35"/>
      <c r="BD1469" s="35"/>
      <c r="BE1469" s="35"/>
      <c r="BF1469" s="35"/>
      <c r="BG1469" s="35"/>
      <c r="BH1469" s="35"/>
      <c r="BI1469" s="133"/>
      <c r="BJ1469" s="133"/>
      <c r="BK1469" s="35"/>
      <c r="BL1469" s="266"/>
      <c r="BM1469" s="35"/>
      <c r="BN1469" s="35"/>
      <c r="BO1469" s="35"/>
      <c r="BP1469" s="35"/>
      <c r="BQ1469" s="35"/>
      <c r="BR1469" s="35"/>
      <c r="BS1469" s="35"/>
      <c r="BT1469" s="35"/>
      <c r="BU1469" s="35"/>
      <c r="BV1469" s="35"/>
      <c r="BW1469" s="35"/>
      <c r="BX1469" s="35"/>
      <c r="BY1469" s="35"/>
      <c r="BZ1469" s="287"/>
      <c r="CA1469" s="35"/>
      <c r="CB1469" s="35"/>
      <c r="CC1469" s="35"/>
      <c r="CD1469" s="35"/>
      <c r="CE1469" s="35"/>
      <c r="CF1469" s="35"/>
      <c r="CG1469" s="35"/>
      <c r="CH1469" s="35"/>
      <c r="CI1469" s="35"/>
      <c r="CJ1469" s="35"/>
      <c r="CK1469" s="35"/>
      <c r="CL1469" s="35"/>
      <c r="CM1469" s="35"/>
      <c r="CN1469" s="35"/>
      <c r="CO1469" s="35"/>
      <c r="CP1469" s="35"/>
      <c r="CQ1469" s="35"/>
      <c r="CR1469" s="35"/>
      <c r="CS1469" s="35"/>
      <c r="CT1469" s="35"/>
      <c r="CU1469" s="35"/>
      <c r="CV1469" s="35"/>
      <c r="CW1469" s="35"/>
      <c r="CX1469" s="35"/>
      <c r="CY1469" s="35"/>
      <c r="CZ1469" s="35"/>
      <c r="DA1469" s="35"/>
      <c r="DB1469" s="35"/>
      <c r="DC1469" s="35"/>
      <c r="DD1469" s="35"/>
      <c r="DE1469" s="35"/>
      <c r="DF1469" s="35"/>
      <c r="DG1469" s="35"/>
      <c r="DH1469" s="35"/>
      <c r="DI1469" s="35"/>
      <c r="DJ1469" s="35"/>
      <c r="DK1469" s="35"/>
      <c r="DL1469" s="35"/>
      <c r="DM1469" s="35"/>
      <c r="DN1469" s="35"/>
      <c r="DO1469" s="35"/>
      <c r="DP1469" s="35"/>
      <c r="DQ1469" s="35"/>
      <c r="DR1469" s="35"/>
      <c r="DS1469" s="35"/>
      <c r="DT1469" s="35"/>
      <c r="DU1469" s="35"/>
      <c r="DV1469" s="35"/>
      <c r="DW1469" s="35"/>
      <c r="DX1469" s="35"/>
      <c r="DY1469" s="35"/>
      <c r="DZ1469" s="35"/>
      <c r="EA1469" s="35"/>
      <c r="EB1469" s="35"/>
      <c r="EC1469" s="35"/>
      <c r="ED1469" s="35"/>
      <c r="EE1469" s="35"/>
      <c r="EF1469" s="35"/>
      <c r="EG1469" s="35"/>
      <c r="EH1469" s="35"/>
      <c r="EI1469" s="35"/>
      <c r="EJ1469" s="35"/>
      <c r="EK1469" s="35"/>
      <c r="EL1469" s="35"/>
      <c r="ET1469" s="20" t="s">
        <v>1841</v>
      </c>
      <c r="EU1469" s="20" t="s">
        <v>1839</v>
      </c>
    </row>
    <row r="1470" spans="1:151" ht="12" hidden="1" customHeight="1">
      <c r="A1470" s="35"/>
      <c r="B1470" s="47"/>
      <c r="C1470" s="35"/>
      <c r="D1470" s="47"/>
      <c r="E1470" s="47"/>
      <c r="F1470" s="47"/>
      <c r="G1470" s="47"/>
      <c r="H1470" s="47"/>
      <c r="I1470" s="47"/>
      <c r="J1470" s="47"/>
      <c r="K1470" s="47"/>
      <c r="L1470" s="47"/>
      <c r="M1470" s="35"/>
      <c r="N1470" s="35"/>
      <c r="O1470" s="35"/>
      <c r="P1470" s="35"/>
      <c r="Q1470" s="35"/>
      <c r="R1470" s="35"/>
      <c r="S1470" s="35"/>
      <c r="T1470" s="35"/>
      <c r="U1470" s="35"/>
      <c r="V1470" s="35"/>
      <c r="W1470" s="35"/>
      <c r="X1470" s="35"/>
      <c r="Y1470" s="35"/>
      <c r="Z1470" s="35"/>
      <c r="AA1470" s="35"/>
      <c r="AB1470" s="35"/>
      <c r="AC1470" s="35"/>
      <c r="AD1470" s="35"/>
      <c r="AE1470" s="35"/>
      <c r="AF1470" s="35"/>
      <c r="AG1470" s="35"/>
      <c r="AH1470" s="35"/>
      <c r="AI1470" s="35"/>
      <c r="AJ1470" s="35"/>
      <c r="AK1470" s="35"/>
      <c r="AL1470" s="35"/>
      <c r="AM1470" s="35"/>
      <c r="AN1470" s="35"/>
      <c r="AO1470" s="35"/>
      <c r="AP1470" s="35"/>
      <c r="AQ1470" s="35"/>
      <c r="AR1470" s="35"/>
      <c r="AS1470" s="35"/>
      <c r="AT1470" s="35"/>
      <c r="AU1470" s="35"/>
      <c r="AV1470" s="35"/>
      <c r="AW1470" s="35"/>
      <c r="AX1470" s="35"/>
      <c r="AY1470" s="35"/>
      <c r="AZ1470" s="35"/>
      <c r="BA1470" s="35"/>
      <c r="BB1470" s="35"/>
      <c r="BC1470" s="35"/>
      <c r="BD1470" s="35"/>
      <c r="BE1470" s="35"/>
      <c r="BF1470" s="35"/>
      <c r="BG1470" s="35"/>
      <c r="BH1470" s="35"/>
      <c r="BI1470" s="133"/>
      <c r="BJ1470" s="133"/>
      <c r="BK1470" s="35"/>
      <c r="BL1470" s="266"/>
      <c r="BM1470" s="35"/>
      <c r="BN1470" s="35"/>
      <c r="BO1470" s="35"/>
      <c r="BP1470" s="35"/>
      <c r="BQ1470" s="35"/>
      <c r="BR1470" s="35"/>
      <c r="BS1470" s="35"/>
      <c r="BT1470" s="35"/>
      <c r="BU1470" s="35"/>
      <c r="BV1470" s="35"/>
      <c r="BW1470" s="35"/>
      <c r="BX1470" s="35"/>
      <c r="BY1470" s="35"/>
      <c r="BZ1470" s="287"/>
      <c r="CA1470" s="35"/>
      <c r="CB1470" s="35"/>
      <c r="CC1470" s="35"/>
      <c r="CD1470" s="35"/>
      <c r="CE1470" s="35"/>
      <c r="CF1470" s="35"/>
      <c r="CG1470" s="35"/>
      <c r="CH1470" s="35"/>
      <c r="CI1470" s="35"/>
      <c r="CJ1470" s="35"/>
      <c r="CK1470" s="35"/>
      <c r="CL1470" s="35"/>
      <c r="CM1470" s="35"/>
      <c r="CN1470" s="35"/>
      <c r="CO1470" s="35"/>
      <c r="CP1470" s="35"/>
      <c r="CQ1470" s="35"/>
      <c r="CR1470" s="35"/>
      <c r="CS1470" s="35"/>
      <c r="CT1470" s="35"/>
      <c r="CU1470" s="35"/>
      <c r="CV1470" s="35"/>
      <c r="CW1470" s="35"/>
      <c r="CX1470" s="35"/>
      <c r="CY1470" s="35"/>
      <c r="CZ1470" s="35"/>
      <c r="DA1470" s="35"/>
      <c r="DB1470" s="35"/>
      <c r="DC1470" s="35"/>
      <c r="DD1470" s="35"/>
      <c r="DE1470" s="35"/>
      <c r="DF1470" s="35"/>
      <c r="DG1470" s="35"/>
      <c r="DH1470" s="35"/>
      <c r="DI1470" s="35"/>
      <c r="DJ1470" s="35"/>
      <c r="DK1470" s="35"/>
      <c r="DL1470" s="35"/>
      <c r="DM1470" s="35"/>
      <c r="DN1470" s="35"/>
      <c r="DO1470" s="35"/>
      <c r="DP1470" s="35"/>
      <c r="DQ1470" s="35"/>
      <c r="DR1470" s="35"/>
      <c r="DS1470" s="35"/>
      <c r="DT1470" s="35"/>
      <c r="DU1470" s="35"/>
      <c r="DV1470" s="35"/>
      <c r="DW1470" s="35"/>
      <c r="DX1470" s="35"/>
      <c r="DY1470" s="35"/>
      <c r="DZ1470" s="35"/>
      <c r="EA1470" s="35"/>
      <c r="EB1470" s="35"/>
      <c r="EC1470" s="35"/>
      <c r="ED1470" s="35"/>
      <c r="EE1470" s="35"/>
      <c r="EF1470" s="35"/>
      <c r="EG1470" s="35"/>
      <c r="EH1470" s="35"/>
      <c r="EI1470" s="35"/>
      <c r="EJ1470" s="35"/>
      <c r="EK1470" s="35"/>
      <c r="EL1470" s="35"/>
      <c r="ET1470" s="20" t="s">
        <v>1842</v>
      </c>
      <c r="EU1470" s="20" t="s">
        <v>1840</v>
      </c>
    </row>
    <row r="1471" spans="1:151" ht="12" hidden="1" customHeight="1">
      <c r="A1471" s="35"/>
      <c r="B1471" s="47"/>
      <c r="C1471" s="35"/>
      <c r="D1471" s="47"/>
      <c r="E1471" s="47"/>
      <c r="F1471" s="47"/>
      <c r="G1471" s="47"/>
      <c r="H1471" s="47"/>
      <c r="I1471" s="47"/>
      <c r="J1471" s="47"/>
      <c r="K1471" s="47"/>
      <c r="L1471" s="47"/>
      <c r="M1471" s="35"/>
      <c r="N1471" s="35"/>
      <c r="O1471" s="35"/>
      <c r="P1471" s="35"/>
      <c r="Q1471" s="35"/>
      <c r="R1471" s="35"/>
      <c r="S1471" s="35"/>
      <c r="T1471" s="35"/>
      <c r="U1471" s="35"/>
      <c r="V1471" s="35"/>
      <c r="W1471" s="35"/>
      <c r="X1471" s="35"/>
      <c r="Y1471" s="35"/>
      <c r="Z1471" s="35"/>
      <c r="AA1471" s="35"/>
      <c r="AB1471" s="35"/>
      <c r="AC1471" s="35"/>
      <c r="AD1471" s="35"/>
      <c r="AE1471" s="35"/>
      <c r="AF1471" s="35"/>
      <c r="AG1471" s="35"/>
      <c r="AH1471" s="35"/>
      <c r="AI1471" s="35"/>
      <c r="AJ1471" s="35"/>
      <c r="AK1471" s="35"/>
      <c r="AL1471" s="35"/>
      <c r="AM1471" s="35"/>
      <c r="AN1471" s="35"/>
      <c r="AO1471" s="35"/>
      <c r="AP1471" s="35"/>
      <c r="AQ1471" s="35"/>
      <c r="AR1471" s="35"/>
      <c r="AS1471" s="35"/>
      <c r="AT1471" s="35"/>
      <c r="AU1471" s="35"/>
      <c r="AV1471" s="35"/>
      <c r="AW1471" s="35"/>
      <c r="AX1471" s="35"/>
      <c r="AY1471" s="35"/>
      <c r="AZ1471" s="35"/>
      <c r="BA1471" s="35"/>
      <c r="BB1471" s="35"/>
      <c r="BC1471" s="35"/>
      <c r="BD1471" s="35"/>
      <c r="BE1471" s="35"/>
      <c r="BF1471" s="35"/>
      <c r="BG1471" s="35"/>
      <c r="BH1471" s="35"/>
      <c r="BI1471" s="133"/>
      <c r="BJ1471" s="133"/>
      <c r="BK1471" s="35"/>
      <c r="BL1471" s="266"/>
      <c r="BM1471" s="35"/>
      <c r="BN1471" s="35"/>
      <c r="BO1471" s="35"/>
      <c r="BP1471" s="35"/>
      <c r="BQ1471" s="35"/>
      <c r="BR1471" s="35"/>
      <c r="BS1471" s="35"/>
      <c r="BT1471" s="35"/>
      <c r="BU1471" s="35"/>
      <c r="BV1471" s="35"/>
      <c r="BW1471" s="35"/>
      <c r="BX1471" s="35"/>
      <c r="BY1471" s="35"/>
      <c r="BZ1471" s="287"/>
      <c r="CA1471" s="35"/>
      <c r="CB1471" s="35"/>
      <c r="CC1471" s="35"/>
      <c r="CD1471" s="35"/>
      <c r="CE1471" s="35"/>
      <c r="CF1471" s="35"/>
      <c r="CG1471" s="35"/>
      <c r="CH1471" s="35"/>
      <c r="CI1471" s="35"/>
      <c r="CJ1471" s="35"/>
      <c r="CK1471" s="35"/>
      <c r="CL1471" s="35"/>
      <c r="CM1471" s="35"/>
      <c r="CN1471" s="35"/>
      <c r="CO1471" s="35"/>
      <c r="CP1471" s="35"/>
      <c r="CQ1471" s="35"/>
      <c r="CR1471" s="35"/>
      <c r="CS1471" s="35"/>
      <c r="CT1471" s="35"/>
      <c r="CU1471" s="35"/>
      <c r="CV1471" s="35"/>
      <c r="CW1471" s="35"/>
      <c r="CX1471" s="35"/>
      <c r="CY1471" s="35"/>
      <c r="CZ1471" s="35"/>
      <c r="DA1471" s="35"/>
      <c r="DB1471" s="35"/>
      <c r="DC1471" s="35"/>
      <c r="DD1471" s="35"/>
      <c r="DE1471" s="35"/>
      <c r="DF1471" s="35"/>
      <c r="DG1471" s="35"/>
      <c r="DH1471" s="35"/>
      <c r="DI1471" s="35"/>
      <c r="DJ1471" s="35"/>
      <c r="DK1471" s="35"/>
      <c r="DL1471" s="35"/>
      <c r="DM1471" s="35"/>
      <c r="DN1471" s="35"/>
      <c r="DO1471" s="35"/>
      <c r="DP1471" s="35"/>
      <c r="DQ1471" s="35"/>
      <c r="DR1471" s="35"/>
      <c r="DS1471" s="35"/>
      <c r="DT1471" s="35"/>
      <c r="DU1471" s="35"/>
      <c r="DV1471" s="35"/>
      <c r="DW1471" s="35"/>
      <c r="DX1471" s="35"/>
      <c r="DY1471" s="35"/>
      <c r="DZ1471" s="35"/>
      <c r="EA1471" s="35"/>
      <c r="EB1471" s="35"/>
      <c r="EC1471" s="35"/>
      <c r="ED1471" s="35"/>
      <c r="EE1471" s="35"/>
      <c r="EF1471" s="35"/>
      <c r="EG1471" s="35"/>
      <c r="EH1471" s="35"/>
      <c r="EI1471" s="35"/>
      <c r="EJ1471" s="35"/>
      <c r="EK1471" s="35"/>
      <c r="EL1471" s="35"/>
      <c r="ET1471" s="20" t="s">
        <v>1843</v>
      </c>
      <c r="EU1471" s="20" t="s">
        <v>1841</v>
      </c>
    </row>
    <row r="1472" spans="1:151" ht="12" hidden="1" customHeight="1">
      <c r="A1472" s="35"/>
      <c r="B1472" s="47"/>
      <c r="C1472" s="35"/>
      <c r="D1472" s="47"/>
      <c r="E1472" s="47"/>
      <c r="F1472" s="47"/>
      <c r="G1472" s="47"/>
      <c r="H1472" s="47"/>
      <c r="I1472" s="47"/>
      <c r="J1472" s="47"/>
      <c r="K1472" s="47"/>
      <c r="L1472" s="47"/>
      <c r="M1472" s="35"/>
      <c r="N1472" s="35"/>
      <c r="O1472" s="35"/>
      <c r="P1472" s="35"/>
      <c r="Q1472" s="35"/>
      <c r="R1472" s="35"/>
      <c r="S1472" s="35"/>
      <c r="T1472" s="35"/>
      <c r="U1472" s="35"/>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AY1472" s="35"/>
      <c r="AZ1472" s="35"/>
      <c r="BA1472" s="35"/>
      <c r="BB1472" s="35"/>
      <c r="BC1472" s="35"/>
      <c r="BD1472" s="35"/>
      <c r="BE1472" s="35"/>
      <c r="BF1472" s="35"/>
      <c r="BG1472" s="35"/>
      <c r="BH1472" s="35"/>
      <c r="BI1472" s="133"/>
      <c r="BJ1472" s="133"/>
      <c r="BK1472" s="35"/>
      <c r="BL1472" s="266"/>
      <c r="BM1472" s="35"/>
      <c r="BN1472" s="35"/>
      <c r="BO1472" s="35"/>
      <c r="BP1472" s="35"/>
      <c r="BQ1472" s="35"/>
      <c r="BR1472" s="35"/>
      <c r="BS1472" s="35"/>
      <c r="BT1472" s="35"/>
      <c r="BU1472" s="35"/>
      <c r="BV1472" s="35"/>
      <c r="BW1472" s="35"/>
      <c r="BX1472" s="35"/>
      <c r="BY1472" s="35"/>
      <c r="BZ1472" s="287"/>
      <c r="CA1472" s="35"/>
      <c r="CB1472" s="35"/>
      <c r="CC1472" s="35"/>
      <c r="CD1472" s="35"/>
      <c r="CE1472" s="35"/>
      <c r="CF1472" s="35"/>
      <c r="CG1472" s="35"/>
      <c r="CH1472" s="35"/>
      <c r="CI1472" s="35"/>
      <c r="CJ1472" s="35"/>
      <c r="CK1472" s="35"/>
      <c r="CL1472" s="35"/>
      <c r="CM1472" s="35"/>
      <c r="CN1472" s="35"/>
      <c r="CO1472" s="35"/>
      <c r="CP1472" s="35"/>
      <c r="CQ1472" s="35"/>
      <c r="CR1472" s="35"/>
      <c r="CS1472" s="35"/>
      <c r="CT1472" s="35"/>
      <c r="CU1472" s="35"/>
      <c r="CV1472" s="35"/>
      <c r="CW1472" s="35"/>
      <c r="CX1472" s="35"/>
      <c r="CY1472" s="35"/>
      <c r="CZ1472" s="35"/>
      <c r="DA1472" s="35"/>
      <c r="DB1472" s="35"/>
      <c r="DC1472" s="35"/>
      <c r="DD1472" s="35"/>
      <c r="DE1472" s="35"/>
      <c r="DF1472" s="35"/>
      <c r="DG1472" s="35"/>
      <c r="DH1472" s="35"/>
      <c r="DI1472" s="35"/>
      <c r="DJ1472" s="35"/>
      <c r="DK1472" s="35"/>
      <c r="DL1472" s="35"/>
      <c r="DM1472" s="35"/>
      <c r="DN1472" s="35"/>
      <c r="DO1472" s="35"/>
      <c r="DP1472" s="35"/>
      <c r="DQ1472" s="35"/>
      <c r="DR1472" s="35"/>
      <c r="DS1472" s="35"/>
      <c r="DT1472" s="35"/>
      <c r="DU1472" s="35"/>
      <c r="DV1472" s="35"/>
      <c r="DW1472" s="35"/>
      <c r="DX1472" s="35"/>
      <c r="DY1472" s="35"/>
      <c r="DZ1472" s="35"/>
      <c r="EA1472" s="35"/>
      <c r="EB1472" s="35"/>
      <c r="EC1472" s="35"/>
      <c r="ED1472" s="35"/>
      <c r="EE1472" s="35"/>
      <c r="EF1472" s="35"/>
      <c r="EG1472" s="35"/>
      <c r="EH1472" s="35"/>
      <c r="EI1472" s="35"/>
      <c r="EJ1472" s="35"/>
      <c r="EK1472" s="35"/>
      <c r="EL1472" s="35"/>
      <c r="ET1472" s="20" t="s">
        <v>1844</v>
      </c>
      <c r="EU1472" s="20" t="s">
        <v>1842</v>
      </c>
    </row>
    <row r="1473" spans="1:151" ht="12" hidden="1" customHeight="1">
      <c r="A1473" s="35"/>
      <c r="B1473" s="47"/>
      <c r="C1473" s="35"/>
      <c r="D1473" s="47"/>
      <c r="E1473" s="47"/>
      <c r="F1473" s="47"/>
      <c r="G1473" s="47"/>
      <c r="H1473" s="47"/>
      <c r="I1473" s="47"/>
      <c r="J1473" s="47"/>
      <c r="K1473" s="47"/>
      <c r="L1473" s="47"/>
      <c r="M1473" s="35"/>
      <c r="N1473" s="35"/>
      <c r="O1473" s="35"/>
      <c r="P1473" s="35"/>
      <c r="Q1473" s="35"/>
      <c r="R1473" s="35"/>
      <c r="S1473" s="35"/>
      <c r="T1473" s="35"/>
      <c r="U1473" s="35"/>
      <c r="V1473" s="35"/>
      <c r="W1473" s="35"/>
      <c r="X1473" s="35"/>
      <c r="Y1473" s="35"/>
      <c r="Z1473" s="35"/>
      <c r="AA1473" s="35"/>
      <c r="AB1473" s="35"/>
      <c r="AC1473" s="35"/>
      <c r="AD1473" s="35"/>
      <c r="AE1473" s="35"/>
      <c r="AF1473" s="35"/>
      <c r="AG1473" s="35"/>
      <c r="AH1473" s="35"/>
      <c r="AI1473" s="35"/>
      <c r="AJ1473" s="35"/>
      <c r="AK1473" s="35"/>
      <c r="AL1473" s="35"/>
      <c r="AM1473" s="35"/>
      <c r="AN1473" s="35"/>
      <c r="AO1473" s="35"/>
      <c r="AP1473" s="35"/>
      <c r="AQ1473" s="35"/>
      <c r="AR1473" s="35"/>
      <c r="AS1473" s="35"/>
      <c r="AT1473" s="35"/>
      <c r="AU1473" s="35"/>
      <c r="AV1473" s="35"/>
      <c r="AW1473" s="35"/>
      <c r="AX1473" s="35"/>
      <c r="AY1473" s="35"/>
      <c r="AZ1473" s="35"/>
      <c r="BA1473" s="35"/>
      <c r="BB1473" s="35"/>
      <c r="BC1473" s="35"/>
      <c r="BD1473" s="35"/>
      <c r="BE1473" s="35"/>
      <c r="BF1473" s="35"/>
      <c r="BG1473" s="35"/>
      <c r="BH1473" s="35"/>
      <c r="BI1473" s="133"/>
      <c r="BJ1473" s="133"/>
      <c r="BK1473" s="35"/>
      <c r="BL1473" s="266"/>
      <c r="BM1473" s="35"/>
      <c r="BN1473" s="35"/>
      <c r="BO1473" s="35"/>
      <c r="BP1473" s="35"/>
      <c r="BQ1473" s="35"/>
      <c r="BR1473" s="35"/>
      <c r="BS1473" s="35"/>
      <c r="BT1473" s="35"/>
      <c r="BU1473" s="35"/>
      <c r="BV1473" s="35"/>
      <c r="BW1473" s="35"/>
      <c r="BX1473" s="35"/>
      <c r="BY1473" s="35"/>
      <c r="BZ1473" s="287"/>
      <c r="CA1473" s="35"/>
      <c r="CB1473" s="35"/>
      <c r="CC1473" s="35"/>
      <c r="CD1473" s="35"/>
      <c r="CE1473" s="35"/>
      <c r="CF1473" s="35"/>
      <c r="CG1473" s="35"/>
      <c r="CH1473" s="35"/>
      <c r="CI1473" s="35"/>
      <c r="CJ1473" s="35"/>
      <c r="CK1473" s="35"/>
      <c r="CL1473" s="35"/>
      <c r="CM1473" s="35"/>
      <c r="CN1473" s="35"/>
      <c r="CO1473" s="35"/>
      <c r="CP1473" s="35"/>
      <c r="CQ1473" s="35"/>
      <c r="CR1473" s="35"/>
      <c r="CS1473" s="35"/>
      <c r="CT1473" s="35"/>
      <c r="CU1473" s="35"/>
      <c r="CV1473" s="35"/>
      <c r="CW1473" s="35"/>
      <c r="CX1473" s="35"/>
      <c r="CY1473" s="35"/>
      <c r="CZ1473" s="35"/>
      <c r="DA1473" s="35"/>
      <c r="DB1473" s="35"/>
      <c r="DC1473" s="35"/>
      <c r="DD1473" s="35"/>
      <c r="DE1473" s="35"/>
      <c r="DF1473" s="35"/>
      <c r="DG1473" s="35"/>
      <c r="DH1473" s="35"/>
      <c r="DI1473" s="35"/>
      <c r="DJ1473" s="35"/>
      <c r="DK1473" s="35"/>
      <c r="DL1473" s="35"/>
      <c r="DM1473" s="35"/>
      <c r="DN1473" s="35"/>
      <c r="DO1473" s="35"/>
      <c r="DP1473" s="35"/>
      <c r="DQ1473" s="35"/>
      <c r="DR1473" s="35"/>
      <c r="DS1473" s="35"/>
      <c r="DT1473" s="35"/>
      <c r="DU1473" s="35"/>
      <c r="DV1473" s="35"/>
      <c r="DW1473" s="35"/>
      <c r="DX1473" s="35"/>
      <c r="DY1473" s="35"/>
      <c r="DZ1473" s="35"/>
      <c r="EA1473" s="35"/>
      <c r="EB1473" s="35"/>
      <c r="EC1473" s="35"/>
      <c r="ED1473" s="35"/>
      <c r="EE1473" s="35"/>
      <c r="EF1473" s="35"/>
      <c r="EG1473" s="35"/>
      <c r="EH1473" s="35"/>
      <c r="EI1473" s="35"/>
      <c r="EJ1473" s="35"/>
      <c r="EK1473" s="35"/>
      <c r="EL1473" s="35"/>
      <c r="ET1473" s="20" t="s">
        <v>586</v>
      </c>
      <c r="EU1473" s="20" t="s">
        <v>1843</v>
      </c>
    </row>
    <row r="1474" spans="1:151" ht="12" hidden="1" customHeight="1">
      <c r="A1474" s="35"/>
      <c r="B1474" s="47"/>
      <c r="C1474" s="35"/>
      <c r="D1474" s="47"/>
      <c r="E1474" s="47"/>
      <c r="F1474" s="47"/>
      <c r="G1474" s="47"/>
      <c r="H1474" s="47"/>
      <c r="I1474" s="47"/>
      <c r="J1474" s="47"/>
      <c r="K1474" s="47"/>
      <c r="L1474" s="47"/>
      <c r="M1474" s="35"/>
      <c r="N1474" s="35"/>
      <c r="O1474" s="35"/>
      <c r="P1474" s="35"/>
      <c r="Q1474" s="35"/>
      <c r="R1474" s="35"/>
      <c r="S1474" s="35"/>
      <c r="T1474" s="35"/>
      <c r="U1474" s="35"/>
      <c r="V1474" s="35"/>
      <c r="W1474" s="35"/>
      <c r="X1474" s="35"/>
      <c r="Y1474" s="35"/>
      <c r="Z1474" s="35"/>
      <c r="AA1474" s="35"/>
      <c r="AB1474" s="35"/>
      <c r="AC1474" s="35"/>
      <c r="AD1474" s="35"/>
      <c r="AE1474" s="35"/>
      <c r="AF1474" s="35"/>
      <c r="AG1474" s="35"/>
      <c r="AH1474" s="35"/>
      <c r="AI1474" s="35"/>
      <c r="AJ1474" s="35"/>
      <c r="AK1474" s="35"/>
      <c r="AL1474" s="35"/>
      <c r="AM1474" s="35"/>
      <c r="AN1474" s="35"/>
      <c r="AO1474" s="35"/>
      <c r="AP1474" s="35"/>
      <c r="AQ1474" s="35"/>
      <c r="AR1474" s="35"/>
      <c r="AS1474" s="35"/>
      <c r="AT1474" s="35"/>
      <c r="AU1474" s="35"/>
      <c r="AV1474" s="35"/>
      <c r="AW1474" s="35"/>
      <c r="AX1474" s="35"/>
      <c r="AY1474" s="35"/>
      <c r="AZ1474" s="35"/>
      <c r="BA1474" s="35"/>
      <c r="BB1474" s="35"/>
      <c r="BC1474" s="35"/>
      <c r="BD1474" s="35"/>
      <c r="BE1474" s="35"/>
      <c r="BF1474" s="35"/>
      <c r="BG1474" s="35"/>
      <c r="BH1474" s="35"/>
      <c r="BI1474" s="133"/>
      <c r="BJ1474" s="133"/>
      <c r="BK1474" s="35"/>
      <c r="BL1474" s="266"/>
      <c r="BM1474" s="35"/>
      <c r="BN1474" s="35"/>
      <c r="BO1474" s="35"/>
      <c r="BP1474" s="35"/>
      <c r="BQ1474" s="35"/>
      <c r="BR1474" s="35"/>
      <c r="BS1474" s="35"/>
      <c r="BT1474" s="35"/>
      <c r="BU1474" s="35"/>
      <c r="BV1474" s="35"/>
      <c r="BW1474" s="35"/>
      <c r="BX1474" s="35"/>
      <c r="BY1474" s="35"/>
      <c r="BZ1474" s="287"/>
      <c r="CA1474" s="35"/>
      <c r="CB1474" s="35"/>
      <c r="CC1474" s="35"/>
      <c r="CD1474" s="35"/>
      <c r="CE1474" s="35"/>
      <c r="CF1474" s="35"/>
      <c r="CG1474" s="35"/>
      <c r="CH1474" s="35"/>
      <c r="CI1474" s="35"/>
      <c r="CJ1474" s="35"/>
      <c r="CK1474" s="35"/>
      <c r="CL1474" s="35"/>
      <c r="CM1474" s="35"/>
      <c r="CN1474" s="35"/>
      <c r="CO1474" s="35"/>
      <c r="CP1474" s="35"/>
      <c r="CQ1474" s="35"/>
      <c r="CR1474" s="35"/>
      <c r="CS1474" s="35"/>
      <c r="CT1474" s="35"/>
      <c r="CU1474" s="35"/>
      <c r="CV1474" s="35"/>
      <c r="CW1474" s="35"/>
      <c r="CX1474" s="35"/>
      <c r="CY1474" s="35"/>
      <c r="CZ1474" s="35"/>
      <c r="DA1474" s="35"/>
      <c r="DB1474" s="35"/>
      <c r="DC1474" s="35"/>
      <c r="DD1474" s="35"/>
      <c r="DE1474" s="35"/>
      <c r="DF1474" s="35"/>
      <c r="DG1474" s="35"/>
      <c r="DH1474" s="35"/>
      <c r="DI1474" s="35"/>
      <c r="DJ1474" s="35"/>
      <c r="DK1474" s="35"/>
      <c r="DL1474" s="35"/>
      <c r="DM1474" s="35"/>
      <c r="DN1474" s="35"/>
      <c r="DO1474" s="35"/>
      <c r="DP1474" s="35"/>
      <c r="DQ1474" s="35"/>
      <c r="DR1474" s="35"/>
      <c r="DS1474" s="35"/>
      <c r="DT1474" s="35"/>
      <c r="DU1474" s="35"/>
      <c r="DV1474" s="35"/>
      <c r="DW1474" s="35"/>
      <c r="DX1474" s="35"/>
      <c r="DY1474" s="35"/>
      <c r="DZ1474" s="35"/>
      <c r="EA1474" s="35"/>
      <c r="EB1474" s="35"/>
      <c r="EC1474" s="35"/>
      <c r="ED1474" s="35"/>
      <c r="EE1474" s="35"/>
      <c r="EF1474" s="35"/>
      <c r="EG1474" s="35"/>
      <c r="EH1474" s="35"/>
      <c r="EI1474" s="35"/>
      <c r="EJ1474" s="35"/>
      <c r="EK1474" s="35"/>
      <c r="EL1474" s="35"/>
      <c r="ET1474" s="20" t="s">
        <v>1845</v>
      </c>
      <c r="EU1474" s="20" t="s">
        <v>1844</v>
      </c>
    </row>
    <row r="1475" spans="1:151" ht="12" hidden="1" customHeight="1">
      <c r="A1475" s="35"/>
      <c r="B1475" s="47"/>
      <c r="C1475" s="35"/>
      <c r="D1475" s="47"/>
      <c r="E1475" s="47"/>
      <c r="F1475" s="47"/>
      <c r="G1475" s="47"/>
      <c r="H1475" s="47"/>
      <c r="I1475" s="47"/>
      <c r="J1475" s="47"/>
      <c r="K1475" s="47"/>
      <c r="L1475" s="47"/>
      <c r="M1475" s="35"/>
      <c r="N1475" s="35"/>
      <c r="O1475" s="35"/>
      <c r="P1475" s="35"/>
      <c r="Q1475" s="35"/>
      <c r="R1475" s="35"/>
      <c r="S1475" s="35"/>
      <c r="T1475" s="35"/>
      <c r="U1475" s="35"/>
      <c r="V1475" s="35"/>
      <c r="W1475" s="35"/>
      <c r="X1475" s="35"/>
      <c r="Y1475" s="35"/>
      <c r="Z1475" s="35"/>
      <c r="AA1475" s="35"/>
      <c r="AB1475" s="35"/>
      <c r="AC1475" s="35"/>
      <c r="AD1475" s="35"/>
      <c r="AE1475" s="35"/>
      <c r="AF1475" s="35"/>
      <c r="AG1475" s="35"/>
      <c r="AH1475" s="35"/>
      <c r="AI1475" s="35"/>
      <c r="AJ1475" s="35"/>
      <c r="AK1475" s="35"/>
      <c r="AL1475" s="35"/>
      <c r="AM1475" s="35"/>
      <c r="AN1475" s="35"/>
      <c r="AO1475" s="35"/>
      <c r="AP1475" s="35"/>
      <c r="AQ1475" s="35"/>
      <c r="AR1475" s="35"/>
      <c r="AS1475" s="35"/>
      <c r="AT1475" s="35"/>
      <c r="AU1475" s="35"/>
      <c r="AV1475" s="35"/>
      <c r="AW1475" s="35"/>
      <c r="AX1475" s="35"/>
      <c r="AY1475" s="35"/>
      <c r="AZ1475" s="35"/>
      <c r="BA1475" s="35"/>
      <c r="BB1475" s="35"/>
      <c r="BC1475" s="35"/>
      <c r="BD1475" s="35"/>
      <c r="BE1475" s="35"/>
      <c r="BF1475" s="35"/>
      <c r="BG1475" s="35"/>
      <c r="BH1475" s="35"/>
      <c r="BI1475" s="133"/>
      <c r="BJ1475" s="133"/>
      <c r="BK1475" s="35"/>
      <c r="BL1475" s="266"/>
      <c r="BM1475" s="35"/>
      <c r="BN1475" s="35"/>
      <c r="BO1475" s="35"/>
      <c r="BP1475" s="35"/>
      <c r="BQ1475" s="35"/>
      <c r="BR1475" s="35"/>
      <c r="BS1475" s="35"/>
      <c r="BT1475" s="35"/>
      <c r="BU1475" s="35"/>
      <c r="BV1475" s="35"/>
      <c r="BW1475" s="35"/>
      <c r="BX1475" s="35"/>
      <c r="BY1475" s="35"/>
      <c r="BZ1475" s="287"/>
      <c r="CA1475" s="35"/>
      <c r="CB1475" s="35"/>
      <c r="CC1475" s="35"/>
      <c r="CD1475" s="35"/>
      <c r="CE1475" s="35"/>
      <c r="CF1475" s="35"/>
      <c r="CG1475" s="35"/>
      <c r="CH1475" s="35"/>
      <c r="CI1475" s="35"/>
      <c r="CJ1475" s="35"/>
      <c r="CK1475" s="35"/>
      <c r="CL1475" s="35"/>
      <c r="CM1475" s="35"/>
      <c r="CN1475" s="35"/>
      <c r="CO1475" s="35"/>
      <c r="CP1475" s="35"/>
      <c r="CQ1475" s="35"/>
      <c r="CR1475" s="35"/>
      <c r="CS1475" s="35"/>
      <c r="CT1475" s="35"/>
      <c r="CU1475" s="35"/>
      <c r="CV1475" s="35"/>
      <c r="CW1475" s="35"/>
      <c r="CX1475" s="35"/>
      <c r="CY1475" s="35"/>
      <c r="CZ1475" s="35"/>
      <c r="DA1475" s="35"/>
      <c r="DB1475" s="35"/>
      <c r="DC1475" s="35"/>
      <c r="DD1475" s="35"/>
      <c r="DE1475" s="35"/>
      <c r="DF1475" s="35"/>
      <c r="DG1475" s="35"/>
      <c r="DH1475" s="35"/>
      <c r="DI1475" s="35"/>
      <c r="DJ1475" s="35"/>
      <c r="DK1475" s="35"/>
      <c r="DL1475" s="35"/>
      <c r="DM1475" s="35"/>
      <c r="DN1475" s="35"/>
      <c r="DO1475" s="35"/>
      <c r="DP1475" s="35"/>
      <c r="DQ1475" s="35"/>
      <c r="DR1475" s="35"/>
      <c r="DS1475" s="35"/>
      <c r="DT1475" s="35"/>
      <c r="DU1475" s="35"/>
      <c r="DV1475" s="35"/>
      <c r="DW1475" s="35"/>
      <c r="DX1475" s="35"/>
      <c r="DY1475" s="35"/>
      <c r="DZ1475" s="35"/>
      <c r="EA1475" s="35"/>
      <c r="EB1475" s="35"/>
      <c r="EC1475" s="35"/>
      <c r="ED1475" s="35"/>
      <c r="EE1475" s="35"/>
      <c r="EF1475" s="35"/>
      <c r="EG1475" s="35"/>
      <c r="EH1475" s="35"/>
      <c r="EI1475" s="35"/>
      <c r="EJ1475" s="35"/>
      <c r="EK1475" s="35"/>
      <c r="EL1475" s="35"/>
      <c r="ET1475" s="20" t="s">
        <v>1846</v>
      </c>
      <c r="EU1475" s="20" t="s">
        <v>586</v>
      </c>
    </row>
    <row r="1476" spans="1:151" ht="12" hidden="1" customHeight="1">
      <c r="A1476" s="35"/>
      <c r="B1476" s="47"/>
      <c r="C1476" s="35"/>
      <c r="D1476" s="47"/>
      <c r="E1476" s="47"/>
      <c r="F1476" s="47"/>
      <c r="G1476" s="47"/>
      <c r="H1476" s="47"/>
      <c r="I1476" s="47"/>
      <c r="J1476" s="47"/>
      <c r="K1476" s="47"/>
      <c r="L1476" s="47"/>
      <c r="M1476" s="35"/>
      <c r="N1476" s="35"/>
      <c r="O1476" s="35"/>
      <c r="P1476" s="35"/>
      <c r="Q1476" s="35"/>
      <c r="R1476" s="35"/>
      <c r="S1476" s="35"/>
      <c r="T1476" s="35"/>
      <c r="U1476" s="35"/>
      <c r="V1476" s="35"/>
      <c r="W1476" s="35"/>
      <c r="X1476" s="35"/>
      <c r="Y1476" s="35"/>
      <c r="Z1476" s="35"/>
      <c r="AA1476" s="35"/>
      <c r="AB1476" s="35"/>
      <c r="AC1476" s="35"/>
      <c r="AD1476" s="35"/>
      <c r="AE1476" s="35"/>
      <c r="AF1476" s="35"/>
      <c r="AG1476" s="35"/>
      <c r="AH1476" s="35"/>
      <c r="AI1476" s="35"/>
      <c r="AJ1476" s="35"/>
      <c r="AK1476" s="35"/>
      <c r="AL1476" s="35"/>
      <c r="AM1476" s="35"/>
      <c r="AN1476" s="35"/>
      <c r="AO1476" s="35"/>
      <c r="AP1476" s="35"/>
      <c r="AQ1476" s="35"/>
      <c r="AR1476" s="35"/>
      <c r="AS1476" s="35"/>
      <c r="AT1476" s="35"/>
      <c r="AU1476" s="35"/>
      <c r="AV1476" s="35"/>
      <c r="AW1476" s="35"/>
      <c r="AX1476" s="35"/>
      <c r="AY1476" s="35"/>
      <c r="AZ1476" s="35"/>
      <c r="BA1476" s="35"/>
      <c r="BB1476" s="35"/>
      <c r="BC1476" s="35"/>
      <c r="BD1476" s="35"/>
      <c r="BE1476" s="35"/>
      <c r="BF1476" s="35"/>
      <c r="BG1476" s="35"/>
      <c r="BH1476" s="35"/>
      <c r="BI1476" s="133"/>
      <c r="BJ1476" s="133"/>
      <c r="BK1476" s="35"/>
      <c r="BL1476" s="266"/>
      <c r="BM1476" s="35"/>
      <c r="BN1476" s="35"/>
      <c r="BO1476" s="35"/>
      <c r="BP1476" s="35"/>
      <c r="BQ1476" s="35"/>
      <c r="BR1476" s="35"/>
      <c r="BS1476" s="35"/>
      <c r="BT1476" s="35"/>
      <c r="BU1476" s="35"/>
      <c r="BV1476" s="35"/>
      <c r="BW1476" s="35"/>
      <c r="BX1476" s="35"/>
      <c r="BY1476" s="35"/>
      <c r="BZ1476" s="287"/>
      <c r="CA1476" s="35"/>
      <c r="CB1476" s="35"/>
      <c r="CC1476" s="35"/>
      <c r="CD1476" s="35"/>
      <c r="CE1476" s="35"/>
      <c r="CF1476" s="35"/>
      <c r="CG1476" s="35"/>
      <c r="CH1476" s="35"/>
      <c r="CI1476" s="35"/>
      <c r="CJ1476" s="35"/>
      <c r="CK1476" s="35"/>
      <c r="CL1476" s="35"/>
      <c r="CM1476" s="35"/>
      <c r="CN1476" s="35"/>
      <c r="CO1476" s="35"/>
      <c r="CP1476" s="35"/>
      <c r="CQ1476" s="35"/>
      <c r="CR1476" s="35"/>
      <c r="CS1476" s="35"/>
      <c r="CT1476" s="35"/>
      <c r="CU1476" s="35"/>
      <c r="CV1476" s="35"/>
      <c r="CW1476" s="35"/>
      <c r="CX1476" s="35"/>
      <c r="CY1476" s="35"/>
      <c r="CZ1476" s="35"/>
      <c r="DA1476" s="35"/>
      <c r="DB1476" s="35"/>
      <c r="DC1476" s="35"/>
      <c r="DD1476" s="35"/>
      <c r="DE1476" s="35"/>
      <c r="DF1476" s="35"/>
      <c r="DG1476" s="35"/>
      <c r="DH1476" s="35"/>
      <c r="DI1476" s="35"/>
      <c r="DJ1476" s="35"/>
      <c r="DK1476" s="35"/>
      <c r="DL1476" s="35"/>
      <c r="DM1476" s="35"/>
      <c r="DN1476" s="35"/>
      <c r="DO1476" s="35"/>
      <c r="DP1476" s="35"/>
      <c r="DQ1476" s="35"/>
      <c r="DR1476" s="35"/>
      <c r="DS1476" s="35"/>
      <c r="DT1476" s="35"/>
      <c r="DU1476" s="35"/>
      <c r="DV1476" s="35"/>
      <c r="DW1476" s="35"/>
      <c r="DX1476" s="35"/>
      <c r="DY1476" s="35"/>
      <c r="DZ1476" s="35"/>
      <c r="EA1476" s="35"/>
      <c r="EB1476" s="35"/>
      <c r="EC1476" s="35"/>
      <c r="ED1476" s="35"/>
      <c r="EE1476" s="35"/>
      <c r="EF1476" s="35"/>
      <c r="EG1476" s="35"/>
      <c r="EH1476" s="35"/>
      <c r="EI1476" s="35"/>
      <c r="EJ1476" s="35"/>
      <c r="EK1476" s="35"/>
      <c r="EL1476" s="35"/>
      <c r="ET1476" s="20" t="s">
        <v>1847</v>
      </c>
      <c r="EU1476" s="20" t="s">
        <v>1845</v>
      </c>
    </row>
    <row r="1477" spans="1:151" ht="12" hidden="1" customHeight="1">
      <c r="A1477" s="35"/>
      <c r="B1477" s="47"/>
      <c r="C1477" s="35"/>
      <c r="D1477" s="47"/>
      <c r="E1477" s="47"/>
      <c r="F1477" s="47"/>
      <c r="G1477" s="47"/>
      <c r="H1477" s="47"/>
      <c r="I1477" s="47"/>
      <c r="J1477" s="47"/>
      <c r="K1477" s="47"/>
      <c r="L1477" s="47"/>
      <c r="M1477" s="35"/>
      <c r="N1477" s="35"/>
      <c r="O1477" s="35"/>
      <c r="P1477" s="35"/>
      <c r="Q1477" s="35"/>
      <c r="R1477" s="35"/>
      <c r="S1477" s="35"/>
      <c r="T1477" s="35"/>
      <c r="U1477" s="35"/>
      <c r="V1477" s="35"/>
      <c r="W1477" s="35"/>
      <c r="X1477" s="35"/>
      <c r="Y1477" s="35"/>
      <c r="Z1477" s="35"/>
      <c r="AA1477" s="35"/>
      <c r="AB1477" s="35"/>
      <c r="AC1477" s="35"/>
      <c r="AD1477" s="35"/>
      <c r="AE1477" s="35"/>
      <c r="AF1477" s="35"/>
      <c r="AG1477" s="35"/>
      <c r="AH1477" s="35"/>
      <c r="AI1477" s="35"/>
      <c r="AJ1477" s="35"/>
      <c r="AK1477" s="35"/>
      <c r="AL1477" s="35"/>
      <c r="AM1477" s="35"/>
      <c r="AN1477" s="35"/>
      <c r="AO1477" s="35"/>
      <c r="AP1477" s="35"/>
      <c r="AQ1477" s="35"/>
      <c r="AR1477" s="35"/>
      <c r="AS1477" s="35"/>
      <c r="AT1477" s="35"/>
      <c r="AU1477" s="35"/>
      <c r="AV1477" s="35"/>
      <c r="AW1477" s="35"/>
      <c r="AX1477" s="35"/>
      <c r="AY1477" s="35"/>
      <c r="AZ1477" s="35"/>
      <c r="BA1477" s="35"/>
      <c r="BB1477" s="35"/>
      <c r="BC1477" s="35"/>
      <c r="BD1477" s="35"/>
      <c r="BE1477" s="35"/>
      <c r="BF1477" s="35"/>
      <c r="BG1477" s="35"/>
      <c r="BH1477" s="35"/>
      <c r="BI1477" s="133"/>
      <c r="BJ1477" s="133"/>
      <c r="BK1477" s="35"/>
      <c r="BL1477" s="266"/>
      <c r="BM1477" s="35"/>
      <c r="BN1477" s="35"/>
      <c r="BO1477" s="35"/>
      <c r="BP1477" s="35"/>
      <c r="BQ1477" s="35"/>
      <c r="BR1477" s="35"/>
      <c r="BS1477" s="35"/>
      <c r="BT1477" s="35"/>
      <c r="BU1477" s="35"/>
      <c r="BV1477" s="35"/>
      <c r="BW1477" s="35"/>
      <c r="BX1477" s="35"/>
      <c r="BY1477" s="35"/>
      <c r="BZ1477" s="287"/>
      <c r="CA1477" s="35"/>
      <c r="CB1477" s="35"/>
      <c r="CC1477" s="35"/>
      <c r="CD1477" s="35"/>
      <c r="CE1477" s="35"/>
      <c r="CF1477" s="35"/>
      <c r="CG1477" s="35"/>
      <c r="CH1477" s="35"/>
      <c r="CI1477" s="35"/>
      <c r="CJ1477" s="35"/>
      <c r="CK1477" s="35"/>
      <c r="CL1477" s="35"/>
      <c r="CM1477" s="35"/>
      <c r="CN1477" s="35"/>
      <c r="CO1477" s="35"/>
      <c r="CP1477" s="35"/>
      <c r="CQ1477" s="35"/>
      <c r="CR1477" s="35"/>
      <c r="CS1477" s="35"/>
      <c r="CT1477" s="35"/>
      <c r="CU1477" s="35"/>
      <c r="CV1477" s="35"/>
      <c r="CW1477" s="35"/>
      <c r="CX1477" s="35"/>
      <c r="CY1477" s="35"/>
      <c r="CZ1477" s="35"/>
      <c r="DA1477" s="35"/>
      <c r="DB1477" s="35"/>
      <c r="DC1477" s="35"/>
      <c r="DD1477" s="35"/>
      <c r="DE1477" s="35"/>
      <c r="DF1477" s="35"/>
      <c r="DG1477" s="35"/>
      <c r="DH1477" s="35"/>
      <c r="DI1477" s="35"/>
      <c r="DJ1477" s="35"/>
      <c r="DK1477" s="35"/>
      <c r="DL1477" s="35"/>
      <c r="DM1477" s="35"/>
      <c r="DN1477" s="35"/>
      <c r="DO1477" s="35"/>
      <c r="DP1477" s="35"/>
      <c r="DQ1477" s="35"/>
      <c r="DR1477" s="35"/>
      <c r="DS1477" s="35"/>
      <c r="DT1477" s="35"/>
      <c r="DU1477" s="35"/>
      <c r="DV1477" s="35"/>
      <c r="DW1477" s="35"/>
      <c r="DX1477" s="35"/>
      <c r="DY1477" s="35"/>
      <c r="DZ1477" s="35"/>
      <c r="EA1477" s="35"/>
      <c r="EB1477" s="35"/>
      <c r="EC1477" s="35"/>
      <c r="ED1477" s="35"/>
      <c r="EE1477" s="35"/>
      <c r="EF1477" s="35"/>
      <c r="EG1477" s="35"/>
      <c r="EH1477" s="35"/>
      <c r="EI1477" s="35"/>
      <c r="EJ1477" s="35"/>
      <c r="EK1477" s="35"/>
      <c r="EL1477" s="35"/>
      <c r="ET1477" s="20" t="s">
        <v>1848</v>
      </c>
      <c r="EU1477" s="20" t="s">
        <v>1846</v>
      </c>
    </row>
    <row r="1478" spans="1:151" ht="12" hidden="1" customHeight="1">
      <c r="A1478" s="35"/>
      <c r="B1478" s="47"/>
      <c r="C1478" s="35"/>
      <c r="D1478" s="47"/>
      <c r="E1478" s="47"/>
      <c r="F1478" s="47"/>
      <c r="G1478" s="47"/>
      <c r="H1478" s="47"/>
      <c r="I1478" s="47"/>
      <c r="J1478" s="47"/>
      <c r="K1478" s="47"/>
      <c r="L1478" s="47"/>
      <c r="M1478" s="35"/>
      <c r="N1478" s="35"/>
      <c r="O1478" s="35"/>
      <c r="P1478" s="35"/>
      <c r="Q1478" s="35"/>
      <c r="R1478" s="35"/>
      <c r="S1478" s="35"/>
      <c r="T1478" s="35"/>
      <c r="U1478" s="35"/>
      <c r="V1478" s="35"/>
      <c r="W1478" s="35"/>
      <c r="X1478" s="35"/>
      <c r="Y1478" s="35"/>
      <c r="Z1478" s="35"/>
      <c r="AA1478" s="35"/>
      <c r="AB1478" s="35"/>
      <c r="AC1478" s="35"/>
      <c r="AD1478" s="35"/>
      <c r="AE1478" s="35"/>
      <c r="AF1478" s="35"/>
      <c r="AG1478" s="35"/>
      <c r="AH1478" s="35"/>
      <c r="AI1478" s="35"/>
      <c r="AJ1478" s="35"/>
      <c r="AK1478" s="35"/>
      <c r="AL1478" s="35"/>
      <c r="AM1478" s="35"/>
      <c r="AN1478" s="35"/>
      <c r="AO1478" s="35"/>
      <c r="AP1478" s="35"/>
      <c r="AQ1478" s="35"/>
      <c r="AR1478" s="35"/>
      <c r="AS1478" s="35"/>
      <c r="AT1478" s="35"/>
      <c r="AU1478" s="35"/>
      <c r="AV1478" s="35"/>
      <c r="AW1478" s="35"/>
      <c r="AX1478" s="35"/>
      <c r="AY1478" s="35"/>
      <c r="AZ1478" s="35"/>
      <c r="BA1478" s="35"/>
      <c r="BB1478" s="35"/>
      <c r="BC1478" s="35"/>
      <c r="BD1478" s="35"/>
      <c r="BE1478" s="35"/>
      <c r="BF1478" s="35"/>
      <c r="BG1478" s="35"/>
      <c r="BH1478" s="35"/>
      <c r="BI1478" s="133"/>
      <c r="BJ1478" s="133"/>
      <c r="BK1478" s="35"/>
      <c r="BL1478" s="266"/>
      <c r="BM1478" s="35"/>
      <c r="BN1478" s="35"/>
      <c r="BO1478" s="35"/>
      <c r="BP1478" s="35"/>
      <c r="BQ1478" s="35"/>
      <c r="BR1478" s="35"/>
      <c r="BS1478" s="35"/>
      <c r="BT1478" s="35"/>
      <c r="BU1478" s="35"/>
      <c r="BV1478" s="35"/>
      <c r="BW1478" s="35"/>
      <c r="BX1478" s="35"/>
      <c r="BY1478" s="35"/>
      <c r="BZ1478" s="287"/>
      <c r="CA1478" s="35"/>
      <c r="CB1478" s="35"/>
      <c r="CC1478" s="35"/>
      <c r="CD1478" s="35"/>
      <c r="CE1478" s="35"/>
      <c r="CF1478" s="35"/>
      <c r="CG1478" s="35"/>
      <c r="CH1478" s="35"/>
      <c r="CI1478" s="35"/>
      <c r="CJ1478" s="35"/>
      <c r="CK1478" s="35"/>
      <c r="CL1478" s="35"/>
      <c r="CM1478" s="35"/>
      <c r="CN1478" s="35"/>
      <c r="CO1478" s="35"/>
      <c r="CP1478" s="35"/>
      <c r="CQ1478" s="35"/>
      <c r="CR1478" s="35"/>
      <c r="CS1478" s="35"/>
      <c r="CT1478" s="35"/>
      <c r="CU1478" s="35"/>
      <c r="CV1478" s="35"/>
      <c r="CW1478" s="35"/>
      <c r="CX1478" s="35"/>
      <c r="CY1478" s="35"/>
      <c r="CZ1478" s="35"/>
      <c r="DA1478" s="35"/>
      <c r="DB1478" s="35"/>
      <c r="DC1478" s="35"/>
      <c r="DD1478" s="35"/>
      <c r="DE1478" s="35"/>
      <c r="DF1478" s="35"/>
      <c r="DG1478" s="35"/>
      <c r="DH1478" s="35"/>
      <c r="DI1478" s="35"/>
      <c r="DJ1478" s="35"/>
      <c r="DK1478" s="35"/>
      <c r="DL1478" s="35"/>
      <c r="DM1478" s="35"/>
      <c r="DN1478" s="35"/>
      <c r="DO1478" s="35"/>
      <c r="DP1478" s="35"/>
      <c r="DQ1478" s="35"/>
      <c r="DR1478" s="35"/>
      <c r="DS1478" s="35"/>
      <c r="DT1478" s="35"/>
      <c r="DU1478" s="35"/>
      <c r="DV1478" s="35"/>
      <c r="DW1478" s="35"/>
      <c r="DX1478" s="35"/>
      <c r="DY1478" s="35"/>
      <c r="DZ1478" s="35"/>
      <c r="EA1478" s="35"/>
      <c r="EB1478" s="35"/>
      <c r="EC1478" s="35"/>
      <c r="ED1478" s="35"/>
      <c r="EE1478" s="35"/>
      <c r="EF1478" s="35"/>
      <c r="EG1478" s="35"/>
      <c r="EH1478" s="35"/>
      <c r="EI1478" s="35"/>
      <c r="EJ1478" s="35"/>
      <c r="EK1478" s="35"/>
      <c r="EL1478" s="35"/>
      <c r="ET1478" s="20" t="s">
        <v>1849</v>
      </c>
      <c r="EU1478" s="20" t="s">
        <v>1847</v>
      </c>
    </row>
    <row r="1479" spans="1:151" ht="12" hidden="1" customHeight="1">
      <c r="A1479" s="35"/>
      <c r="B1479" s="47"/>
      <c r="C1479" s="35"/>
      <c r="D1479" s="47"/>
      <c r="E1479" s="47"/>
      <c r="F1479" s="47"/>
      <c r="G1479" s="47"/>
      <c r="H1479" s="47"/>
      <c r="I1479" s="47"/>
      <c r="J1479" s="47"/>
      <c r="K1479" s="47"/>
      <c r="L1479" s="47"/>
      <c r="M1479" s="35"/>
      <c r="N1479" s="35"/>
      <c r="O1479" s="35"/>
      <c r="P1479" s="35"/>
      <c r="Q1479" s="35"/>
      <c r="R1479" s="35"/>
      <c r="S1479" s="35"/>
      <c r="T1479" s="35"/>
      <c r="U1479" s="35"/>
      <c r="V1479" s="35"/>
      <c r="W1479" s="35"/>
      <c r="X1479" s="35"/>
      <c r="Y1479" s="35"/>
      <c r="Z1479" s="35"/>
      <c r="AA1479" s="35"/>
      <c r="AB1479" s="35"/>
      <c r="AC1479" s="35"/>
      <c r="AD1479" s="35"/>
      <c r="AE1479" s="35"/>
      <c r="AF1479" s="35"/>
      <c r="AG1479" s="35"/>
      <c r="AH1479" s="35"/>
      <c r="AI1479" s="35"/>
      <c r="AJ1479" s="35"/>
      <c r="AK1479" s="35"/>
      <c r="AL1479" s="35"/>
      <c r="AM1479" s="35"/>
      <c r="AN1479" s="35"/>
      <c r="AO1479" s="35"/>
      <c r="AP1479" s="35"/>
      <c r="AQ1479" s="35"/>
      <c r="AR1479" s="35"/>
      <c r="AS1479" s="35"/>
      <c r="AT1479" s="35"/>
      <c r="AU1479" s="35"/>
      <c r="AV1479" s="35"/>
      <c r="AW1479" s="35"/>
      <c r="AX1479" s="35"/>
      <c r="AY1479" s="35"/>
      <c r="AZ1479" s="35"/>
      <c r="BA1479" s="35"/>
      <c r="BB1479" s="35"/>
      <c r="BC1479" s="35"/>
      <c r="BD1479" s="35"/>
      <c r="BE1479" s="35"/>
      <c r="BF1479" s="35"/>
      <c r="BG1479" s="35"/>
      <c r="BH1479" s="35"/>
      <c r="BI1479" s="133"/>
      <c r="BJ1479" s="133"/>
      <c r="BK1479" s="35"/>
      <c r="BL1479" s="266"/>
      <c r="BM1479" s="35"/>
      <c r="BN1479" s="35"/>
      <c r="BO1479" s="35"/>
      <c r="BP1479" s="35"/>
      <c r="BQ1479" s="35"/>
      <c r="BR1479" s="35"/>
      <c r="BS1479" s="35"/>
      <c r="BT1479" s="35"/>
      <c r="BU1479" s="35"/>
      <c r="BV1479" s="35"/>
      <c r="BW1479" s="35"/>
      <c r="BX1479" s="35"/>
      <c r="BY1479" s="35"/>
      <c r="BZ1479" s="287"/>
      <c r="CA1479" s="35"/>
      <c r="CB1479" s="35"/>
      <c r="CC1479" s="35"/>
      <c r="CD1479" s="35"/>
      <c r="CE1479" s="35"/>
      <c r="CF1479" s="35"/>
      <c r="CG1479" s="35"/>
      <c r="CH1479" s="35"/>
      <c r="CI1479" s="35"/>
      <c r="CJ1479" s="35"/>
      <c r="CK1479" s="35"/>
      <c r="CL1479" s="35"/>
      <c r="CM1479" s="35"/>
      <c r="CN1479" s="35"/>
      <c r="CO1479" s="35"/>
      <c r="CP1479" s="35"/>
      <c r="CQ1479" s="35"/>
      <c r="CR1479" s="35"/>
      <c r="CS1479" s="35"/>
      <c r="CT1479" s="35"/>
      <c r="CU1479" s="35"/>
      <c r="CV1479" s="35"/>
      <c r="CW1479" s="35"/>
      <c r="CX1479" s="35"/>
      <c r="CY1479" s="35"/>
      <c r="CZ1479" s="35"/>
      <c r="DA1479" s="35"/>
      <c r="DB1479" s="35"/>
      <c r="DC1479" s="35"/>
      <c r="DD1479" s="35"/>
      <c r="DE1479" s="35"/>
      <c r="DF1479" s="35"/>
      <c r="DG1479" s="35"/>
      <c r="DH1479" s="35"/>
      <c r="DI1479" s="35"/>
      <c r="DJ1479" s="35"/>
      <c r="DK1479" s="35"/>
      <c r="DL1479" s="35"/>
      <c r="DM1479" s="35"/>
      <c r="DN1479" s="35"/>
      <c r="DO1479" s="35"/>
      <c r="DP1479" s="35"/>
      <c r="DQ1479" s="35"/>
      <c r="DR1479" s="35"/>
      <c r="DS1479" s="35"/>
      <c r="DT1479" s="35"/>
      <c r="DU1479" s="35"/>
      <c r="DV1479" s="35"/>
      <c r="DW1479" s="35"/>
      <c r="DX1479" s="35"/>
      <c r="DY1479" s="35"/>
      <c r="DZ1479" s="35"/>
      <c r="EA1479" s="35"/>
      <c r="EB1479" s="35"/>
      <c r="EC1479" s="35"/>
      <c r="ED1479" s="35"/>
      <c r="EE1479" s="35"/>
      <c r="EF1479" s="35"/>
      <c r="EG1479" s="35"/>
      <c r="EH1479" s="35"/>
      <c r="EI1479" s="35"/>
      <c r="EJ1479" s="35"/>
      <c r="EK1479" s="35"/>
      <c r="EL1479" s="35"/>
      <c r="ET1479" s="20" t="s">
        <v>1850</v>
      </c>
      <c r="EU1479" s="20" t="s">
        <v>1848</v>
      </c>
    </row>
    <row r="1480" spans="1:151" ht="12" hidden="1" customHeight="1">
      <c r="A1480" s="35"/>
      <c r="B1480" s="47"/>
      <c r="C1480" s="35"/>
      <c r="D1480" s="47"/>
      <c r="E1480" s="47"/>
      <c r="F1480" s="47"/>
      <c r="G1480" s="47"/>
      <c r="H1480" s="47"/>
      <c r="I1480" s="47"/>
      <c r="J1480" s="47"/>
      <c r="K1480" s="47"/>
      <c r="L1480" s="47"/>
      <c r="M1480" s="35"/>
      <c r="N1480" s="35"/>
      <c r="O1480" s="35"/>
      <c r="P1480" s="35"/>
      <c r="Q1480" s="35"/>
      <c r="R1480" s="35"/>
      <c r="S1480" s="35"/>
      <c r="T1480" s="35"/>
      <c r="U1480" s="35"/>
      <c r="V1480" s="35"/>
      <c r="W1480" s="35"/>
      <c r="X1480" s="35"/>
      <c r="Y1480" s="35"/>
      <c r="Z1480" s="35"/>
      <c r="AA1480" s="35"/>
      <c r="AB1480" s="35"/>
      <c r="AC1480" s="35"/>
      <c r="AD1480" s="35"/>
      <c r="AE1480" s="35"/>
      <c r="AF1480" s="35"/>
      <c r="AG1480" s="35"/>
      <c r="AH1480" s="35"/>
      <c r="AI1480" s="35"/>
      <c r="AJ1480" s="35"/>
      <c r="AK1480" s="35"/>
      <c r="AL1480" s="35"/>
      <c r="AM1480" s="35"/>
      <c r="AN1480" s="35"/>
      <c r="AO1480" s="35"/>
      <c r="AP1480" s="35"/>
      <c r="AQ1480" s="35"/>
      <c r="AR1480" s="35"/>
      <c r="AS1480" s="35"/>
      <c r="AT1480" s="35"/>
      <c r="AU1480" s="35"/>
      <c r="AV1480" s="35"/>
      <c r="AW1480" s="35"/>
      <c r="AX1480" s="35"/>
      <c r="AY1480" s="35"/>
      <c r="AZ1480" s="35"/>
      <c r="BA1480" s="35"/>
      <c r="BB1480" s="35"/>
      <c r="BC1480" s="35"/>
      <c r="BD1480" s="35"/>
      <c r="BE1480" s="35"/>
      <c r="BF1480" s="35"/>
      <c r="BG1480" s="35"/>
      <c r="BH1480" s="35"/>
      <c r="BI1480" s="133"/>
      <c r="BJ1480" s="133"/>
      <c r="BK1480" s="35"/>
      <c r="BL1480" s="266"/>
      <c r="BM1480" s="35"/>
      <c r="BN1480" s="35"/>
      <c r="BO1480" s="35"/>
      <c r="BP1480" s="35"/>
      <c r="BQ1480" s="35"/>
      <c r="BR1480" s="35"/>
      <c r="BS1480" s="35"/>
      <c r="BT1480" s="35"/>
      <c r="BU1480" s="35"/>
      <c r="BV1480" s="35"/>
      <c r="BW1480" s="35"/>
      <c r="BX1480" s="35"/>
      <c r="BY1480" s="35"/>
      <c r="BZ1480" s="287"/>
      <c r="CA1480" s="35"/>
      <c r="CB1480" s="35"/>
      <c r="CC1480" s="35"/>
      <c r="CD1480" s="35"/>
      <c r="CE1480" s="35"/>
      <c r="CF1480" s="35"/>
      <c r="CG1480" s="35"/>
      <c r="CH1480" s="35"/>
      <c r="CI1480" s="35"/>
      <c r="CJ1480" s="35"/>
      <c r="CK1480" s="35"/>
      <c r="CL1480" s="35"/>
      <c r="CM1480" s="35"/>
      <c r="CN1480" s="35"/>
      <c r="CO1480" s="35"/>
      <c r="CP1480" s="35"/>
      <c r="CQ1480" s="35"/>
      <c r="CR1480" s="35"/>
      <c r="CS1480" s="35"/>
      <c r="CT1480" s="35"/>
      <c r="CU1480" s="35"/>
      <c r="CV1480" s="35"/>
      <c r="CW1480" s="35"/>
      <c r="CX1480" s="35"/>
      <c r="CY1480" s="35"/>
      <c r="CZ1480" s="35"/>
      <c r="DA1480" s="35"/>
      <c r="DB1480" s="35"/>
      <c r="DC1480" s="35"/>
      <c r="DD1480" s="35"/>
      <c r="DE1480" s="35"/>
      <c r="DF1480" s="35"/>
      <c r="DG1480" s="35"/>
      <c r="DH1480" s="35"/>
      <c r="DI1480" s="35"/>
      <c r="DJ1480" s="35"/>
      <c r="DK1480" s="35"/>
      <c r="DL1480" s="35"/>
      <c r="DM1480" s="35"/>
      <c r="DN1480" s="35"/>
      <c r="DO1480" s="35"/>
      <c r="DP1480" s="35"/>
      <c r="DQ1480" s="35"/>
      <c r="DR1480" s="35"/>
      <c r="DS1480" s="35"/>
      <c r="DT1480" s="35"/>
      <c r="DU1480" s="35"/>
      <c r="DV1480" s="35"/>
      <c r="DW1480" s="35"/>
      <c r="DX1480" s="35"/>
      <c r="DY1480" s="35"/>
      <c r="DZ1480" s="35"/>
      <c r="EA1480" s="35"/>
      <c r="EB1480" s="35"/>
      <c r="EC1480" s="35"/>
      <c r="ED1480" s="35"/>
      <c r="EE1480" s="35"/>
      <c r="EF1480" s="35"/>
      <c r="EG1480" s="35"/>
      <c r="EH1480" s="35"/>
      <c r="EI1480" s="35"/>
      <c r="EJ1480" s="35"/>
      <c r="EK1480" s="35"/>
      <c r="EL1480" s="35"/>
      <c r="ET1480" s="20" t="s">
        <v>1851</v>
      </c>
      <c r="EU1480" s="20" t="s">
        <v>1849</v>
      </c>
    </row>
    <row r="1481" spans="1:151" ht="12" hidden="1" customHeight="1">
      <c r="A1481" s="35"/>
      <c r="B1481" s="47"/>
      <c r="C1481" s="35"/>
      <c r="D1481" s="47"/>
      <c r="E1481" s="47"/>
      <c r="F1481" s="47"/>
      <c r="G1481" s="47"/>
      <c r="H1481" s="47"/>
      <c r="I1481" s="47"/>
      <c r="J1481" s="47"/>
      <c r="K1481" s="47"/>
      <c r="L1481" s="47"/>
      <c r="M1481" s="35"/>
      <c r="N1481" s="35"/>
      <c r="O1481" s="35"/>
      <c r="P1481" s="35"/>
      <c r="Q1481" s="35"/>
      <c r="R1481" s="35"/>
      <c r="S1481" s="35"/>
      <c r="T1481" s="35"/>
      <c r="U1481" s="35"/>
      <c r="V1481" s="35"/>
      <c r="W1481" s="35"/>
      <c r="X1481" s="35"/>
      <c r="Y1481" s="35"/>
      <c r="Z1481" s="35"/>
      <c r="AA1481" s="35"/>
      <c r="AB1481" s="35"/>
      <c r="AC1481" s="35"/>
      <c r="AD1481" s="35"/>
      <c r="AE1481" s="35"/>
      <c r="AF1481" s="35"/>
      <c r="AG1481" s="35"/>
      <c r="AH1481" s="35"/>
      <c r="AI1481" s="35"/>
      <c r="AJ1481" s="35"/>
      <c r="AK1481" s="35"/>
      <c r="AL1481" s="35"/>
      <c r="AM1481" s="35"/>
      <c r="AN1481" s="35"/>
      <c r="AO1481" s="35"/>
      <c r="AP1481" s="35"/>
      <c r="AQ1481" s="35"/>
      <c r="AR1481" s="35"/>
      <c r="AS1481" s="35"/>
      <c r="AT1481" s="35"/>
      <c r="AU1481" s="35"/>
      <c r="AV1481" s="35"/>
      <c r="AW1481" s="35"/>
      <c r="AX1481" s="35"/>
      <c r="AY1481" s="35"/>
      <c r="AZ1481" s="35"/>
      <c r="BA1481" s="35"/>
      <c r="BB1481" s="35"/>
      <c r="BC1481" s="35"/>
      <c r="BD1481" s="35"/>
      <c r="BE1481" s="35"/>
      <c r="BF1481" s="35"/>
      <c r="BG1481" s="35"/>
      <c r="BH1481" s="35"/>
      <c r="BI1481" s="133"/>
      <c r="BJ1481" s="133"/>
      <c r="BK1481" s="35"/>
      <c r="BL1481" s="266"/>
      <c r="BM1481" s="35"/>
      <c r="BN1481" s="35"/>
      <c r="BO1481" s="35"/>
      <c r="BP1481" s="35"/>
      <c r="BQ1481" s="35"/>
      <c r="BR1481" s="35"/>
      <c r="BS1481" s="35"/>
      <c r="BT1481" s="35"/>
      <c r="BU1481" s="35"/>
      <c r="BV1481" s="35"/>
      <c r="BW1481" s="35"/>
      <c r="BX1481" s="35"/>
      <c r="BY1481" s="35"/>
      <c r="BZ1481" s="287"/>
      <c r="CA1481" s="35"/>
      <c r="CB1481" s="35"/>
      <c r="CC1481" s="35"/>
      <c r="CD1481" s="35"/>
      <c r="CE1481" s="35"/>
      <c r="CF1481" s="35"/>
      <c r="CG1481" s="35"/>
      <c r="CH1481" s="35"/>
      <c r="CI1481" s="35"/>
      <c r="CJ1481" s="35"/>
      <c r="CK1481" s="35"/>
      <c r="CL1481" s="35"/>
      <c r="CM1481" s="35"/>
      <c r="CN1481" s="35"/>
      <c r="CO1481" s="35"/>
      <c r="CP1481" s="35"/>
      <c r="CQ1481" s="35"/>
      <c r="CR1481" s="35"/>
      <c r="CS1481" s="35"/>
      <c r="CT1481" s="35"/>
      <c r="CU1481" s="35"/>
      <c r="CV1481" s="35"/>
      <c r="CW1481" s="35"/>
      <c r="CX1481" s="35"/>
      <c r="CY1481" s="35"/>
      <c r="CZ1481" s="35"/>
      <c r="DA1481" s="35"/>
      <c r="DB1481" s="35"/>
      <c r="DC1481" s="35"/>
      <c r="DD1481" s="35"/>
      <c r="DE1481" s="35"/>
      <c r="DF1481" s="35"/>
      <c r="DG1481" s="35"/>
      <c r="DH1481" s="35"/>
      <c r="DI1481" s="35"/>
      <c r="DJ1481" s="35"/>
      <c r="DK1481" s="35"/>
      <c r="DL1481" s="35"/>
      <c r="DM1481" s="35"/>
      <c r="DN1481" s="35"/>
      <c r="DO1481" s="35"/>
      <c r="DP1481" s="35"/>
      <c r="DQ1481" s="35"/>
      <c r="DR1481" s="35"/>
      <c r="DS1481" s="35"/>
      <c r="DT1481" s="35"/>
      <c r="DU1481" s="35"/>
      <c r="DV1481" s="35"/>
      <c r="DW1481" s="35"/>
      <c r="DX1481" s="35"/>
      <c r="DY1481" s="35"/>
      <c r="DZ1481" s="35"/>
      <c r="EA1481" s="35"/>
      <c r="EB1481" s="35"/>
      <c r="EC1481" s="35"/>
      <c r="ED1481" s="35"/>
      <c r="EE1481" s="35"/>
      <c r="EF1481" s="35"/>
      <c r="EG1481" s="35"/>
      <c r="EH1481" s="35"/>
      <c r="EI1481" s="35"/>
      <c r="EJ1481" s="35"/>
      <c r="EK1481" s="35"/>
      <c r="EL1481" s="35"/>
      <c r="ET1481" s="20" t="s">
        <v>1852</v>
      </c>
      <c r="EU1481" s="20" t="s">
        <v>1850</v>
      </c>
    </row>
    <row r="1482" spans="1:151" ht="12" hidden="1" customHeight="1">
      <c r="A1482" s="35"/>
      <c r="B1482" s="47"/>
      <c r="C1482" s="35"/>
      <c r="D1482" s="47"/>
      <c r="E1482" s="47"/>
      <c r="F1482" s="47"/>
      <c r="G1482" s="47"/>
      <c r="H1482" s="47"/>
      <c r="I1482" s="47"/>
      <c r="J1482" s="47"/>
      <c r="K1482" s="47"/>
      <c r="L1482" s="47"/>
      <c r="M1482" s="35"/>
      <c r="N1482" s="35"/>
      <c r="O1482" s="35"/>
      <c r="P1482" s="35"/>
      <c r="Q1482" s="35"/>
      <c r="R1482" s="35"/>
      <c r="S1482" s="35"/>
      <c r="T1482" s="35"/>
      <c r="U1482" s="35"/>
      <c r="V1482" s="35"/>
      <c r="W1482" s="35"/>
      <c r="X1482" s="35"/>
      <c r="Y1482" s="35"/>
      <c r="Z1482" s="35"/>
      <c r="AA1482" s="35"/>
      <c r="AB1482" s="35"/>
      <c r="AC1482" s="35"/>
      <c r="AD1482" s="35"/>
      <c r="AE1482" s="35"/>
      <c r="AF1482" s="35"/>
      <c r="AG1482" s="35"/>
      <c r="AH1482" s="35"/>
      <c r="AI1482" s="35"/>
      <c r="AJ1482" s="35"/>
      <c r="AK1482" s="35"/>
      <c r="AL1482" s="35"/>
      <c r="AM1482" s="35"/>
      <c r="AN1482" s="35"/>
      <c r="AO1482" s="35"/>
      <c r="AP1482" s="35"/>
      <c r="AQ1482" s="35"/>
      <c r="AR1482" s="35"/>
      <c r="AS1482" s="35"/>
      <c r="AT1482" s="35"/>
      <c r="AU1482" s="35"/>
      <c r="AV1482" s="35"/>
      <c r="AW1482" s="35"/>
      <c r="AX1482" s="35"/>
      <c r="AY1482" s="35"/>
      <c r="AZ1482" s="35"/>
      <c r="BA1482" s="35"/>
      <c r="BB1482" s="35"/>
      <c r="BC1482" s="35"/>
      <c r="BD1482" s="35"/>
      <c r="BE1482" s="35"/>
      <c r="BF1482" s="35"/>
      <c r="BG1482" s="35"/>
      <c r="BH1482" s="35"/>
      <c r="BI1482" s="133"/>
      <c r="BJ1482" s="133"/>
      <c r="BK1482" s="35"/>
      <c r="BL1482" s="266"/>
      <c r="BM1482" s="35"/>
      <c r="BN1482" s="35"/>
      <c r="BO1482" s="35"/>
      <c r="BP1482" s="35"/>
      <c r="BQ1482" s="35"/>
      <c r="BR1482" s="35"/>
      <c r="BS1482" s="35"/>
      <c r="BT1482" s="35"/>
      <c r="BU1482" s="35"/>
      <c r="BV1482" s="35"/>
      <c r="BW1482" s="35"/>
      <c r="BX1482" s="35"/>
      <c r="BY1482" s="35"/>
      <c r="BZ1482" s="287"/>
      <c r="CA1482" s="35"/>
      <c r="CB1482" s="35"/>
      <c r="CC1482" s="35"/>
      <c r="CD1482" s="35"/>
      <c r="CE1482" s="35"/>
      <c r="CF1482" s="35"/>
      <c r="CG1482" s="35"/>
      <c r="CH1482" s="35"/>
      <c r="CI1482" s="35"/>
      <c r="CJ1482" s="35"/>
      <c r="CK1482" s="35"/>
      <c r="CL1482" s="35"/>
      <c r="CM1482" s="35"/>
      <c r="CN1482" s="35"/>
      <c r="CO1482" s="35"/>
      <c r="CP1482" s="35"/>
      <c r="CQ1482" s="35"/>
      <c r="CR1482" s="35"/>
      <c r="CS1482" s="35"/>
      <c r="CT1482" s="35"/>
      <c r="CU1482" s="35"/>
      <c r="CV1482" s="35"/>
      <c r="CW1482" s="35"/>
      <c r="CX1482" s="35"/>
      <c r="CY1482" s="35"/>
      <c r="CZ1482" s="35"/>
      <c r="DA1482" s="35"/>
      <c r="DB1482" s="35"/>
      <c r="DC1482" s="35"/>
      <c r="DD1482" s="35"/>
      <c r="DE1482" s="35"/>
      <c r="DF1482" s="35"/>
      <c r="DG1482" s="35"/>
      <c r="DH1482" s="35"/>
      <c r="DI1482" s="35"/>
      <c r="DJ1482" s="35"/>
      <c r="DK1482" s="35"/>
      <c r="DL1482" s="35"/>
      <c r="DM1482" s="35"/>
      <c r="DN1482" s="35"/>
      <c r="DO1482" s="35"/>
      <c r="DP1482" s="35"/>
      <c r="DQ1482" s="35"/>
      <c r="DR1482" s="35"/>
      <c r="DS1482" s="35"/>
      <c r="DT1482" s="35"/>
      <c r="DU1482" s="35"/>
      <c r="DV1482" s="35"/>
      <c r="DW1482" s="35"/>
      <c r="DX1482" s="35"/>
      <c r="DY1482" s="35"/>
      <c r="DZ1482" s="35"/>
      <c r="EA1482" s="35"/>
      <c r="EB1482" s="35"/>
      <c r="EC1482" s="35"/>
      <c r="ED1482" s="35"/>
      <c r="EE1482" s="35"/>
      <c r="EF1482" s="35"/>
      <c r="EG1482" s="35"/>
      <c r="EH1482" s="35"/>
      <c r="EI1482" s="35"/>
      <c r="EJ1482" s="35"/>
      <c r="EK1482" s="35"/>
      <c r="EL1482" s="35"/>
      <c r="ET1482" s="20" t="s">
        <v>1853</v>
      </c>
      <c r="EU1482" s="20" t="s">
        <v>1851</v>
      </c>
    </row>
    <row r="1483" spans="1:151" ht="12" hidden="1" customHeight="1">
      <c r="A1483" s="35"/>
      <c r="B1483" s="47"/>
      <c r="C1483" s="35"/>
      <c r="D1483" s="47"/>
      <c r="E1483" s="47"/>
      <c r="F1483" s="47"/>
      <c r="G1483" s="47"/>
      <c r="H1483" s="47"/>
      <c r="I1483" s="47"/>
      <c r="J1483" s="47"/>
      <c r="K1483" s="47"/>
      <c r="L1483" s="47"/>
      <c r="M1483" s="35"/>
      <c r="N1483" s="35"/>
      <c r="O1483" s="35"/>
      <c r="P1483" s="35"/>
      <c r="Q1483" s="35"/>
      <c r="R1483" s="35"/>
      <c r="S1483" s="35"/>
      <c r="T1483" s="35"/>
      <c r="U1483" s="35"/>
      <c r="V1483" s="35"/>
      <c r="W1483" s="35"/>
      <c r="X1483" s="35"/>
      <c r="Y1483" s="35"/>
      <c r="Z1483" s="35"/>
      <c r="AA1483" s="35"/>
      <c r="AB1483" s="35"/>
      <c r="AC1483" s="35"/>
      <c r="AD1483" s="35"/>
      <c r="AE1483" s="35"/>
      <c r="AF1483" s="35"/>
      <c r="AG1483" s="35"/>
      <c r="AH1483" s="35"/>
      <c r="AI1483" s="35"/>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133"/>
      <c r="BJ1483" s="133"/>
      <c r="BK1483" s="35"/>
      <c r="BL1483" s="266"/>
      <c r="BM1483" s="35"/>
      <c r="BN1483" s="35"/>
      <c r="BO1483" s="35"/>
      <c r="BP1483" s="35"/>
      <c r="BQ1483" s="35"/>
      <c r="BR1483" s="35"/>
      <c r="BS1483" s="35"/>
      <c r="BT1483" s="35"/>
      <c r="BU1483" s="35"/>
      <c r="BV1483" s="35"/>
      <c r="BW1483" s="35"/>
      <c r="BX1483" s="35"/>
      <c r="BY1483" s="35"/>
      <c r="BZ1483" s="287"/>
      <c r="CA1483" s="35"/>
      <c r="CB1483" s="35"/>
      <c r="CC1483" s="35"/>
      <c r="CD1483" s="35"/>
      <c r="CE1483" s="35"/>
      <c r="CF1483" s="35"/>
      <c r="CG1483" s="35"/>
      <c r="CH1483" s="35"/>
      <c r="CI1483" s="35"/>
      <c r="CJ1483" s="35"/>
      <c r="CK1483" s="35"/>
      <c r="CL1483" s="35"/>
      <c r="CM1483" s="35"/>
      <c r="CN1483" s="35"/>
      <c r="CO1483" s="35"/>
      <c r="CP1483" s="35"/>
      <c r="CQ1483" s="35"/>
      <c r="CR1483" s="35"/>
      <c r="CS1483" s="35"/>
      <c r="CT1483" s="35"/>
      <c r="CU1483" s="35"/>
      <c r="CV1483" s="35"/>
      <c r="CW1483" s="35"/>
      <c r="CX1483" s="35"/>
      <c r="CY1483" s="35"/>
      <c r="CZ1483" s="35"/>
      <c r="DA1483" s="35"/>
      <c r="DB1483" s="35"/>
      <c r="DC1483" s="35"/>
      <c r="DD1483" s="35"/>
      <c r="DE1483" s="35"/>
      <c r="DF1483" s="35"/>
      <c r="DG1483" s="35"/>
      <c r="DH1483" s="35"/>
      <c r="DI1483" s="35"/>
      <c r="DJ1483" s="35"/>
      <c r="DK1483" s="35"/>
      <c r="DL1483" s="35"/>
      <c r="DM1483" s="35"/>
      <c r="DN1483" s="35"/>
      <c r="DO1483" s="35"/>
      <c r="DP1483" s="35"/>
      <c r="DQ1483" s="35"/>
      <c r="DR1483" s="35"/>
      <c r="DS1483" s="35"/>
      <c r="DT1483" s="35"/>
      <c r="DU1483" s="35"/>
      <c r="DV1483" s="35"/>
      <c r="DW1483" s="35"/>
      <c r="DX1483" s="35"/>
      <c r="DY1483" s="35"/>
      <c r="DZ1483" s="35"/>
      <c r="EA1483" s="35"/>
      <c r="EB1483" s="35"/>
      <c r="EC1483" s="35"/>
      <c r="ED1483" s="35"/>
      <c r="EE1483" s="35"/>
      <c r="EF1483" s="35"/>
      <c r="EG1483" s="35"/>
      <c r="EH1483" s="35"/>
      <c r="EI1483" s="35"/>
      <c r="EJ1483" s="35"/>
      <c r="EK1483" s="35"/>
      <c r="EL1483" s="35"/>
      <c r="ET1483" s="20" t="s">
        <v>1854</v>
      </c>
      <c r="EU1483" s="20" t="s">
        <v>1852</v>
      </c>
    </row>
    <row r="1484" spans="1:151" ht="12" hidden="1" customHeight="1">
      <c r="A1484" s="35"/>
      <c r="B1484" s="47"/>
      <c r="C1484" s="35"/>
      <c r="D1484" s="47"/>
      <c r="E1484" s="47"/>
      <c r="F1484" s="47"/>
      <c r="G1484" s="47"/>
      <c r="H1484" s="47"/>
      <c r="I1484" s="47"/>
      <c r="J1484" s="47"/>
      <c r="K1484" s="47"/>
      <c r="L1484" s="47"/>
      <c r="M1484" s="35"/>
      <c r="N1484" s="35"/>
      <c r="O1484" s="35"/>
      <c r="P1484" s="35"/>
      <c r="Q1484" s="35"/>
      <c r="R1484" s="35"/>
      <c r="S1484" s="35"/>
      <c r="T1484" s="35"/>
      <c r="U1484" s="35"/>
      <c r="V1484" s="35"/>
      <c r="W1484" s="35"/>
      <c r="X1484" s="35"/>
      <c r="Y1484" s="35"/>
      <c r="Z1484" s="35"/>
      <c r="AA1484" s="35"/>
      <c r="AB1484" s="35"/>
      <c r="AC1484" s="35"/>
      <c r="AD1484" s="35"/>
      <c r="AE1484" s="35"/>
      <c r="AF1484" s="35"/>
      <c r="AG1484" s="35"/>
      <c r="AH1484" s="35"/>
      <c r="AI1484" s="35"/>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c r="BE1484" s="35"/>
      <c r="BF1484" s="35"/>
      <c r="BG1484" s="35"/>
      <c r="BH1484" s="35"/>
      <c r="BI1484" s="133"/>
      <c r="BJ1484" s="133"/>
      <c r="BK1484" s="35"/>
      <c r="BL1484" s="266"/>
      <c r="BM1484" s="35"/>
      <c r="BN1484" s="35"/>
      <c r="BO1484" s="35"/>
      <c r="BP1484" s="35"/>
      <c r="BQ1484" s="35"/>
      <c r="BR1484" s="35"/>
      <c r="BS1484" s="35"/>
      <c r="BT1484" s="35"/>
      <c r="BU1484" s="35"/>
      <c r="BV1484" s="35"/>
      <c r="BW1484" s="35"/>
      <c r="BX1484" s="35"/>
      <c r="BY1484" s="35"/>
      <c r="BZ1484" s="287"/>
      <c r="CA1484" s="35"/>
      <c r="CB1484" s="35"/>
      <c r="CC1484" s="35"/>
      <c r="CD1484" s="35"/>
      <c r="CE1484" s="35"/>
      <c r="CF1484" s="35"/>
      <c r="CG1484" s="35"/>
      <c r="CH1484" s="35"/>
      <c r="CI1484" s="35"/>
      <c r="CJ1484" s="35"/>
      <c r="CK1484" s="35"/>
      <c r="CL1484" s="35"/>
      <c r="CM1484" s="35"/>
      <c r="CN1484" s="35"/>
      <c r="CO1484" s="35"/>
      <c r="CP1484" s="35"/>
      <c r="CQ1484" s="35"/>
      <c r="CR1484" s="35"/>
      <c r="CS1484" s="35"/>
      <c r="CT1484" s="35"/>
      <c r="CU1484" s="35"/>
      <c r="CV1484" s="35"/>
      <c r="CW1484" s="35"/>
      <c r="CX1484" s="35"/>
      <c r="CY1484" s="35"/>
      <c r="CZ1484" s="35"/>
      <c r="DA1484" s="35"/>
      <c r="DB1484" s="35"/>
      <c r="DC1484" s="35"/>
      <c r="DD1484" s="35"/>
      <c r="DE1484" s="35"/>
      <c r="DF1484" s="35"/>
      <c r="DG1484" s="35"/>
      <c r="DH1484" s="35"/>
      <c r="DI1484" s="35"/>
      <c r="DJ1484" s="35"/>
      <c r="DK1484" s="35"/>
      <c r="DL1484" s="35"/>
      <c r="DM1484" s="35"/>
      <c r="DN1484" s="35"/>
      <c r="DO1484" s="35"/>
      <c r="DP1484" s="35"/>
      <c r="DQ1484" s="35"/>
      <c r="DR1484" s="35"/>
      <c r="DS1484" s="35"/>
      <c r="DT1484" s="35"/>
      <c r="DU1484" s="35"/>
      <c r="DV1484" s="35"/>
      <c r="DW1484" s="35"/>
      <c r="DX1484" s="35"/>
      <c r="DY1484" s="35"/>
      <c r="DZ1484" s="35"/>
      <c r="EA1484" s="35"/>
      <c r="EB1484" s="35"/>
      <c r="EC1484" s="35"/>
      <c r="ED1484" s="35"/>
      <c r="EE1484" s="35"/>
      <c r="EF1484" s="35"/>
      <c r="EG1484" s="35"/>
      <c r="EH1484" s="35"/>
      <c r="EI1484" s="35"/>
      <c r="EJ1484" s="35"/>
      <c r="EK1484" s="35"/>
      <c r="EL1484" s="35"/>
      <c r="ET1484" s="20" t="s">
        <v>1855</v>
      </c>
      <c r="EU1484" s="20" t="s">
        <v>1853</v>
      </c>
    </row>
    <row r="1485" spans="1:151" ht="12" hidden="1" customHeight="1">
      <c r="A1485" s="35"/>
      <c r="B1485" s="47"/>
      <c r="C1485" s="35"/>
      <c r="D1485" s="47"/>
      <c r="E1485" s="47"/>
      <c r="F1485" s="47"/>
      <c r="G1485" s="47"/>
      <c r="H1485" s="47"/>
      <c r="I1485" s="47"/>
      <c r="J1485" s="47"/>
      <c r="K1485" s="47"/>
      <c r="L1485" s="47"/>
      <c r="M1485" s="35"/>
      <c r="N1485" s="35"/>
      <c r="O1485" s="35"/>
      <c r="P1485" s="35"/>
      <c r="Q1485" s="35"/>
      <c r="R1485" s="35"/>
      <c r="S1485" s="35"/>
      <c r="T1485" s="35"/>
      <c r="U1485" s="35"/>
      <c r="V1485" s="35"/>
      <c r="W1485" s="35"/>
      <c r="X1485" s="35"/>
      <c r="Y1485" s="35"/>
      <c r="Z1485" s="35"/>
      <c r="AA1485" s="35"/>
      <c r="AB1485" s="35"/>
      <c r="AC1485" s="35"/>
      <c r="AD1485" s="35"/>
      <c r="AE1485" s="35"/>
      <c r="AF1485" s="35"/>
      <c r="AG1485" s="35"/>
      <c r="AH1485" s="35"/>
      <c r="AI1485" s="35"/>
      <c r="AJ1485" s="35"/>
      <c r="AK1485" s="35"/>
      <c r="AL1485" s="35"/>
      <c r="AM1485" s="35"/>
      <c r="AN1485" s="35"/>
      <c r="AO1485" s="35"/>
      <c r="AP1485" s="35"/>
      <c r="AQ1485" s="35"/>
      <c r="AR1485" s="35"/>
      <c r="AS1485" s="35"/>
      <c r="AT1485" s="35"/>
      <c r="AU1485" s="35"/>
      <c r="AV1485" s="35"/>
      <c r="AW1485" s="35"/>
      <c r="AX1485" s="35"/>
      <c r="AY1485" s="35"/>
      <c r="AZ1485" s="35"/>
      <c r="BA1485" s="35"/>
      <c r="BB1485" s="35"/>
      <c r="BC1485" s="35"/>
      <c r="BD1485" s="35"/>
      <c r="BE1485" s="35"/>
      <c r="BF1485" s="35"/>
      <c r="BG1485" s="35"/>
      <c r="BH1485" s="35"/>
      <c r="BI1485" s="133"/>
      <c r="BJ1485" s="133"/>
      <c r="BK1485" s="35"/>
      <c r="BL1485" s="266"/>
      <c r="BM1485" s="35"/>
      <c r="BN1485" s="35"/>
      <c r="BO1485" s="35"/>
      <c r="BP1485" s="35"/>
      <c r="BQ1485" s="35"/>
      <c r="BR1485" s="35"/>
      <c r="BS1485" s="35"/>
      <c r="BT1485" s="35"/>
      <c r="BU1485" s="35"/>
      <c r="BV1485" s="35"/>
      <c r="BW1485" s="35"/>
      <c r="BX1485" s="35"/>
      <c r="BY1485" s="35"/>
      <c r="BZ1485" s="287"/>
      <c r="CA1485" s="35"/>
      <c r="CB1485" s="35"/>
      <c r="CC1485" s="35"/>
      <c r="CD1485" s="35"/>
      <c r="CE1485" s="35"/>
      <c r="CF1485" s="35"/>
      <c r="CG1485" s="35"/>
      <c r="CH1485" s="35"/>
      <c r="CI1485" s="35"/>
      <c r="CJ1485" s="35"/>
      <c r="CK1485" s="35"/>
      <c r="CL1485" s="35"/>
      <c r="CM1485" s="35"/>
      <c r="CN1485" s="35"/>
      <c r="CO1485" s="35"/>
      <c r="CP1485" s="35"/>
      <c r="CQ1485" s="35"/>
      <c r="CR1485" s="35"/>
      <c r="CS1485" s="35"/>
      <c r="CT1485" s="35"/>
      <c r="CU1485" s="35"/>
      <c r="CV1485" s="35"/>
      <c r="CW1485" s="35"/>
      <c r="CX1485" s="35"/>
      <c r="CY1485" s="35"/>
      <c r="CZ1485" s="35"/>
      <c r="DA1485" s="35"/>
      <c r="DB1485" s="35"/>
      <c r="DC1485" s="35"/>
      <c r="DD1485" s="35"/>
      <c r="DE1485" s="35"/>
      <c r="DF1485" s="35"/>
      <c r="DG1485" s="35"/>
      <c r="DH1485" s="35"/>
      <c r="DI1485" s="35"/>
      <c r="DJ1485" s="35"/>
      <c r="DK1485" s="35"/>
      <c r="DL1485" s="35"/>
      <c r="DM1485" s="35"/>
      <c r="DN1485" s="35"/>
      <c r="DO1485" s="35"/>
      <c r="DP1485" s="35"/>
      <c r="DQ1485" s="35"/>
      <c r="DR1485" s="35"/>
      <c r="DS1485" s="35"/>
      <c r="DT1485" s="35"/>
      <c r="DU1485" s="35"/>
      <c r="DV1485" s="35"/>
      <c r="DW1485" s="35"/>
      <c r="DX1485" s="35"/>
      <c r="DY1485" s="35"/>
      <c r="DZ1485" s="35"/>
      <c r="EA1485" s="35"/>
      <c r="EB1485" s="35"/>
      <c r="EC1485" s="35"/>
      <c r="ED1485" s="35"/>
      <c r="EE1485" s="35"/>
      <c r="EF1485" s="35"/>
      <c r="EG1485" s="35"/>
      <c r="EH1485" s="35"/>
      <c r="EI1485" s="35"/>
      <c r="EJ1485" s="35"/>
      <c r="EK1485" s="35"/>
      <c r="EL1485" s="35"/>
      <c r="ET1485" s="20" t="s">
        <v>1856</v>
      </c>
      <c r="EU1485" s="20" t="s">
        <v>1854</v>
      </c>
    </row>
    <row r="1486" spans="1:151" ht="12" hidden="1" customHeight="1">
      <c r="A1486" s="35"/>
      <c r="B1486" s="47"/>
      <c r="C1486" s="35"/>
      <c r="D1486" s="47"/>
      <c r="E1486" s="47"/>
      <c r="F1486" s="47"/>
      <c r="G1486" s="47"/>
      <c r="H1486" s="47"/>
      <c r="I1486" s="47"/>
      <c r="J1486" s="47"/>
      <c r="K1486" s="47"/>
      <c r="L1486" s="47"/>
      <c r="M1486" s="35"/>
      <c r="N1486" s="35"/>
      <c r="O1486" s="35"/>
      <c r="P1486" s="35"/>
      <c r="Q1486" s="35"/>
      <c r="R1486" s="35"/>
      <c r="S1486" s="35"/>
      <c r="T1486" s="35"/>
      <c r="U1486" s="35"/>
      <c r="V1486" s="35"/>
      <c r="W1486" s="35"/>
      <c r="X1486" s="35"/>
      <c r="Y1486" s="35"/>
      <c r="Z1486" s="35"/>
      <c r="AA1486" s="35"/>
      <c r="AB1486" s="35"/>
      <c r="AC1486" s="35"/>
      <c r="AD1486" s="35"/>
      <c r="AE1486" s="35"/>
      <c r="AF1486" s="35"/>
      <c r="AG1486" s="35"/>
      <c r="AH1486" s="35"/>
      <c r="AI1486" s="35"/>
      <c r="AJ1486" s="35"/>
      <c r="AK1486" s="35"/>
      <c r="AL1486" s="35"/>
      <c r="AM1486" s="35"/>
      <c r="AN1486" s="35"/>
      <c r="AO1486" s="35"/>
      <c r="AP1486" s="35"/>
      <c r="AQ1486" s="35"/>
      <c r="AR1486" s="35"/>
      <c r="AS1486" s="35"/>
      <c r="AT1486" s="35"/>
      <c r="AU1486" s="35"/>
      <c r="AV1486" s="35"/>
      <c r="AW1486" s="35"/>
      <c r="AX1486" s="35"/>
      <c r="AY1486" s="35"/>
      <c r="AZ1486" s="35"/>
      <c r="BA1486" s="35"/>
      <c r="BB1486" s="35"/>
      <c r="BC1486" s="35"/>
      <c r="BD1486" s="35"/>
      <c r="BE1486" s="35"/>
      <c r="BF1486" s="35"/>
      <c r="BG1486" s="35"/>
      <c r="BH1486" s="35"/>
      <c r="BI1486" s="133"/>
      <c r="BJ1486" s="133"/>
      <c r="BK1486" s="35"/>
      <c r="BL1486" s="266"/>
      <c r="BM1486" s="35"/>
      <c r="BN1486" s="35"/>
      <c r="BO1486" s="35"/>
      <c r="BP1486" s="35"/>
      <c r="BQ1486" s="35"/>
      <c r="BR1486" s="35"/>
      <c r="BS1486" s="35"/>
      <c r="BT1486" s="35"/>
      <c r="BU1486" s="35"/>
      <c r="BV1486" s="35"/>
      <c r="BW1486" s="35"/>
      <c r="BX1486" s="35"/>
      <c r="BY1486" s="35"/>
      <c r="BZ1486" s="287"/>
      <c r="CA1486" s="35"/>
      <c r="CB1486" s="35"/>
      <c r="CC1486" s="35"/>
      <c r="CD1486" s="35"/>
      <c r="CE1486" s="35"/>
      <c r="CF1486" s="35"/>
      <c r="CG1486" s="35"/>
      <c r="CH1486" s="35"/>
      <c r="CI1486" s="35"/>
      <c r="CJ1486" s="35"/>
      <c r="CK1486" s="35"/>
      <c r="CL1486" s="35"/>
      <c r="CM1486" s="35"/>
      <c r="CN1486" s="35"/>
      <c r="CO1486" s="35"/>
      <c r="CP1486" s="35"/>
      <c r="CQ1486" s="35"/>
      <c r="CR1486" s="35"/>
      <c r="CS1486" s="35"/>
      <c r="CT1486" s="35"/>
      <c r="CU1486" s="35"/>
      <c r="CV1486" s="35"/>
      <c r="CW1486" s="35"/>
      <c r="CX1486" s="35"/>
      <c r="CY1486" s="35"/>
      <c r="CZ1486" s="35"/>
      <c r="DA1486" s="35"/>
      <c r="DB1486" s="35"/>
      <c r="DC1486" s="35"/>
      <c r="DD1486" s="35"/>
      <c r="DE1486" s="35"/>
      <c r="DF1486" s="35"/>
      <c r="DG1486" s="35"/>
      <c r="DH1486" s="35"/>
      <c r="DI1486" s="35"/>
      <c r="DJ1486" s="35"/>
      <c r="DK1486" s="35"/>
      <c r="DL1486" s="35"/>
      <c r="DM1486" s="35"/>
      <c r="DN1486" s="35"/>
      <c r="DO1486" s="35"/>
      <c r="DP1486" s="35"/>
      <c r="DQ1486" s="35"/>
      <c r="DR1486" s="35"/>
      <c r="DS1486" s="35"/>
      <c r="DT1486" s="35"/>
      <c r="DU1486" s="35"/>
      <c r="DV1486" s="35"/>
      <c r="DW1486" s="35"/>
      <c r="DX1486" s="35"/>
      <c r="DY1486" s="35"/>
      <c r="DZ1486" s="35"/>
      <c r="EA1486" s="35"/>
      <c r="EB1486" s="35"/>
      <c r="EC1486" s="35"/>
      <c r="ED1486" s="35"/>
      <c r="EE1486" s="35"/>
      <c r="EF1486" s="35"/>
      <c r="EG1486" s="35"/>
      <c r="EH1486" s="35"/>
      <c r="EI1486" s="35"/>
      <c r="EJ1486" s="35"/>
      <c r="EK1486" s="35"/>
      <c r="EL1486" s="35"/>
      <c r="ET1486" s="20" t="s">
        <v>1857</v>
      </c>
      <c r="EU1486" s="20" t="s">
        <v>1855</v>
      </c>
    </row>
    <row r="1487" spans="1:151" ht="12" hidden="1" customHeight="1">
      <c r="A1487" s="35"/>
      <c r="B1487" s="47"/>
      <c r="C1487" s="35"/>
      <c r="D1487" s="47"/>
      <c r="E1487" s="47"/>
      <c r="F1487" s="47"/>
      <c r="G1487" s="47"/>
      <c r="H1487" s="47"/>
      <c r="I1487" s="47"/>
      <c r="J1487" s="47"/>
      <c r="K1487" s="47"/>
      <c r="L1487" s="47"/>
      <c r="M1487" s="35"/>
      <c r="N1487" s="35"/>
      <c r="O1487" s="35"/>
      <c r="P1487" s="35"/>
      <c r="Q1487" s="35"/>
      <c r="R1487" s="35"/>
      <c r="S1487" s="35"/>
      <c r="T1487" s="35"/>
      <c r="U1487" s="35"/>
      <c r="V1487" s="35"/>
      <c r="W1487" s="35"/>
      <c r="X1487" s="35"/>
      <c r="Y1487" s="35"/>
      <c r="Z1487" s="35"/>
      <c r="AA1487" s="35"/>
      <c r="AB1487" s="35"/>
      <c r="AC1487" s="35"/>
      <c r="AD1487" s="35"/>
      <c r="AE1487" s="35"/>
      <c r="AF1487" s="35"/>
      <c r="AG1487" s="35"/>
      <c r="AH1487" s="35"/>
      <c r="AI1487" s="35"/>
      <c r="AJ1487" s="35"/>
      <c r="AK1487" s="35"/>
      <c r="AL1487" s="35"/>
      <c r="AM1487" s="35"/>
      <c r="AN1487" s="35"/>
      <c r="AO1487" s="35"/>
      <c r="AP1487" s="35"/>
      <c r="AQ1487" s="35"/>
      <c r="AR1487" s="35"/>
      <c r="AS1487" s="35"/>
      <c r="AT1487" s="35"/>
      <c r="AU1487" s="35"/>
      <c r="AV1487" s="35"/>
      <c r="AW1487" s="35"/>
      <c r="AX1487" s="35"/>
      <c r="AY1487" s="35"/>
      <c r="AZ1487" s="35"/>
      <c r="BA1487" s="35"/>
      <c r="BB1487" s="35"/>
      <c r="BC1487" s="35"/>
      <c r="BD1487" s="35"/>
      <c r="BE1487" s="35"/>
      <c r="BF1487" s="35"/>
      <c r="BG1487" s="35"/>
      <c r="BH1487" s="35"/>
      <c r="BI1487" s="133"/>
      <c r="BJ1487" s="133"/>
      <c r="BK1487" s="35"/>
      <c r="BL1487" s="266"/>
      <c r="BM1487" s="35"/>
      <c r="BN1487" s="35"/>
      <c r="BO1487" s="35"/>
      <c r="BP1487" s="35"/>
      <c r="BQ1487" s="35"/>
      <c r="BR1487" s="35"/>
      <c r="BS1487" s="35"/>
      <c r="BT1487" s="35"/>
      <c r="BU1487" s="35"/>
      <c r="BV1487" s="35"/>
      <c r="BW1487" s="35"/>
      <c r="BX1487" s="35"/>
      <c r="BY1487" s="35"/>
      <c r="BZ1487" s="287"/>
      <c r="CA1487" s="35"/>
      <c r="CB1487" s="35"/>
      <c r="CC1487" s="35"/>
      <c r="CD1487" s="35"/>
      <c r="CE1487" s="35"/>
      <c r="CF1487" s="35"/>
      <c r="CG1487" s="35"/>
      <c r="CH1487" s="35"/>
      <c r="CI1487" s="35"/>
      <c r="CJ1487" s="35"/>
      <c r="CK1487" s="35"/>
      <c r="CL1487" s="35"/>
      <c r="CM1487" s="35"/>
      <c r="CN1487" s="35"/>
      <c r="CO1487" s="35"/>
      <c r="CP1487" s="35"/>
      <c r="CQ1487" s="35"/>
      <c r="CR1487" s="35"/>
      <c r="CS1487" s="35"/>
      <c r="CT1487" s="35"/>
      <c r="CU1487" s="35"/>
      <c r="CV1487" s="35"/>
      <c r="CW1487" s="35"/>
      <c r="CX1487" s="35"/>
      <c r="CY1487" s="35"/>
      <c r="CZ1487" s="35"/>
      <c r="DA1487" s="35"/>
      <c r="DB1487" s="35"/>
      <c r="DC1487" s="35"/>
      <c r="DD1487" s="35"/>
      <c r="DE1487" s="35"/>
      <c r="DF1487" s="35"/>
      <c r="DG1487" s="35"/>
      <c r="DH1487" s="35"/>
      <c r="DI1487" s="35"/>
      <c r="DJ1487" s="35"/>
      <c r="DK1487" s="35"/>
      <c r="DL1487" s="35"/>
      <c r="DM1487" s="35"/>
      <c r="DN1487" s="35"/>
      <c r="DO1487" s="35"/>
      <c r="DP1487" s="35"/>
      <c r="DQ1487" s="35"/>
      <c r="DR1487" s="35"/>
      <c r="DS1487" s="35"/>
      <c r="DT1487" s="35"/>
      <c r="DU1487" s="35"/>
      <c r="DV1487" s="35"/>
      <c r="DW1487" s="35"/>
      <c r="DX1487" s="35"/>
      <c r="DY1487" s="35"/>
      <c r="DZ1487" s="35"/>
      <c r="EA1487" s="35"/>
      <c r="EB1487" s="35"/>
      <c r="EC1487" s="35"/>
      <c r="ED1487" s="35"/>
      <c r="EE1487" s="35"/>
      <c r="EF1487" s="35"/>
      <c r="EG1487" s="35"/>
      <c r="EH1487" s="35"/>
      <c r="EI1487" s="35"/>
      <c r="EJ1487" s="35"/>
      <c r="EK1487" s="35"/>
      <c r="EL1487" s="35"/>
      <c r="ET1487" s="20" t="s">
        <v>1858</v>
      </c>
      <c r="EU1487" s="20" t="s">
        <v>1856</v>
      </c>
    </row>
    <row r="1488" spans="1:151" ht="12" hidden="1" customHeight="1">
      <c r="A1488" s="35"/>
      <c r="B1488" s="47"/>
      <c r="C1488" s="35"/>
      <c r="D1488" s="47"/>
      <c r="E1488" s="47"/>
      <c r="F1488" s="47"/>
      <c r="G1488" s="47"/>
      <c r="H1488" s="47"/>
      <c r="I1488" s="47"/>
      <c r="J1488" s="47"/>
      <c r="K1488" s="47"/>
      <c r="L1488" s="47"/>
      <c r="M1488" s="35"/>
      <c r="N1488" s="35"/>
      <c r="O1488" s="35"/>
      <c r="P1488" s="35"/>
      <c r="Q1488" s="35"/>
      <c r="R1488" s="35"/>
      <c r="S1488" s="35"/>
      <c r="T1488" s="35"/>
      <c r="U1488" s="35"/>
      <c r="V1488" s="35"/>
      <c r="W1488" s="35"/>
      <c r="X1488" s="35"/>
      <c r="Y1488" s="35"/>
      <c r="Z1488" s="35"/>
      <c r="AA1488" s="35"/>
      <c r="AB1488" s="35"/>
      <c r="AC1488" s="35"/>
      <c r="AD1488" s="35"/>
      <c r="AE1488" s="35"/>
      <c r="AF1488" s="35"/>
      <c r="AG1488" s="35"/>
      <c r="AH1488" s="35"/>
      <c r="AI1488" s="35"/>
      <c r="AJ1488" s="35"/>
      <c r="AK1488" s="35"/>
      <c r="AL1488" s="35"/>
      <c r="AM1488" s="35"/>
      <c r="AN1488" s="35"/>
      <c r="AO1488" s="35"/>
      <c r="AP1488" s="35"/>
      <c r="AQ1488" s="35"/>
      <c r="AR1488" s="35"/>
      <c r="AS1488" s="35"/>
      <c r="AT1488" s="35"/>
      <c r="AU1488" s="35"/>
      <c r="AV1488" s="35"/>
      <c r="AW1488" s="35"/>
      <c r="AX1488" s="35"/>
      <c r="AY1488" s="35"/>
      <c r="AZ1488" s="35"/>
      <c r="BA1488" s="35"/>
      <c r="BB1488" s="35"/>
      <c r="BC1488" s="35"/>
      <c r="BD1488" s="35"/>
      <c r="BE1488" s="35"/>
      <c r="BF1488" s="35"/>
      <c r="BG1488" s="35"/>
      <c r="BH1488" s="35"/>
      <c r="BI1488" s="133"/>
      <c r="BJ1488" s="133"/>
      <c r="BK1488" s="35"/>
      <c r="BL1488" s="266"/>
      <c r="BM1488" s="35"/>
      <c r="BN1488" s="35"/>
      <c r="BO1488" s="35"/>
      <c r="BP1488" s="35"/>
      <c r="BQ1488" s="35"/>
      <c r="BR1488" s="35"/>
      <c r="BS1488" s="35"/>
      <c r="BT1488" s="35"/>
      <c r="BU1488" s="35"/>
      <c r="BV1488" s="35"/>
      <c r="BW1488" s="35"/>
      <c r="BX1488" s="35"/>
      <c r="BY1488" s="35"/>
      <c r="BZ1488" s="287"/>
      <c r="CA1488" s="35"/>
      <c r="CB1488" s="35"/>
      <c r="CC1488" s="35"/>
      <c r="CD1488" s="35"/>
      <c r="CE1488" s="35"/>
      <c r="CF1488" s="35"/>
      <c r="CG1488" s="35"/>
      <c r="CH1488" s="35"/>
      <c r="CI1488" s="35"/>
      <c r="CJ1488" s="35"/>
      <c r="CK1488" s="35"/>
      <c r="CL1488" s="35"/>
      <c r="CM1488" s="35"/>
      <c r="CN1488" s="35"/>
      <c r="CO1488" s="35"/>
      <c r="CP1488" s="35"/>
      <c r="CQ1488" s="35"/>
      <c r="CR1488" s="35"/>
      <c r="CS1488" s="35"/>
      <c r="CT1488" s="35"/>
      <c r="CU1488" s="35"/>
      <c r="CV1488" s="35"/>
      <c r="CW1488" s="35"/>
      <c r="CX1488" s="35"/>
      <c r="CY1488" s="35"/>
      <c r="CZ1488" s="35"/>
      <c r="DA1488" s="35"/>
      <c r="DB1488" s="35"/>
      <c r="DC1488" s="35"/>
      <c r="DD1488" s="35"/>
      <c r="DE1488" s="35"/>
      <c r="DF1488" s="35"/>
      <c r="DG1488" s="35"/>
      <c r="DH1488" s="35"/>
      <c r="DI1488" s="35"/>
      <c r="DJ1488" s="35"/>
      <c r="DK1488" s="35"/>
      <c r="DL1488" s="35"/>
      <c r="DM1488" s="35"/>
      <c r="DN1488" s="35"/>
      <c r="DO1488" s="35"/>
      <c r="DP1488" s="35"/>
      <c r="DQ1488" s="35"/>
      <c r="DR1488" s="35"/>
      <c r="DS1488" s="35"/>
      <c r="DT1488" s="35"/>
      <c r="DU1488" s="35"/>
      <c r="DV1488" s="35"/>
      <c r="DW1488" s="35"/>
      <c r="DX1488" s="35"/>
      <c r="DY1488" s="35"/>
      <c r="DZ1488" s="35"/>
      <c r="EA1488" s="35"/>
      <c r="EB1488" s="35"/>
      <c r="EC1488" s="35"/>
      <c r="ED1488" s="35"/>
      <c r="EE1488" s="35"/>
      <c r="EF1488" s="35"/>
      <c r="EG1488" s="35"/>
      <c r="EH1488" s="35"/>
      <c r="EI1488" s="35"/>
      <c r="EJ1488" s="35"/>
      <c r="EK1488" s="35"/>
      <c r="EL1488" s="35"/>
      <c r="ET1488" s="20" t="s">
        <v>1859</v>
      </c>
      <c r="EU1488" s="20" t="s">
        <v>1857</v>
      </c>
    </row>
    <row r="1489" spans="1:151" ht="12" hidden="1" customHeight="1">
      <c r="A1489" s="35"/>
      <c r="B1489" s="47"/>
      <c r="C1489" s="35"/>
      <c r="D1489" s="47"/>
      <c r="E1489" s="47"/>
      <c r="F1489" s="47"/>
      <c r="G1489" s="47"/>
      <c r="H1489" s="47"/>
      <c r="I1489" s="47"/>
      <c r="J1489" s="47"/>
      <c r="K1489" s="47"/>
      <c r="L1489" s="47"/>
      <c r="M1489" s="35"/>
      <c r="N1489" s="35"/>
      <c r="O1489" s="35"/>
      <c r="P1489" s="35"/>
      <c r="Q1489" s="35"/>
      <c r="R1489" s="35"/>
      <c r="S1489" s="35"/>
      <c r="T1489" s="35"/>
      <c r="U1489" s="35"/>
      <c r="V1489" s="35"/>
      <c r="W1489" s="35"/>
      <c r="X1489" s="35"/>
      <c r="Y1489" s="35"/>
      <c r="Z1489" s="35"/>
      <c r="AA1489" s="35"/>
      <c r="AB1489" s="35"/>
      <c r="AC1489" s="35"/>
      <c r="AD1489" s="35"/>
      <c r="AE1489" s="35"/>
      <c r="AF1489" s="35"/>
      <c r="AG1489" s="35"/>
      <c r="AH1489" s="35"/>
      <c r="AI1489" s="35"/>
      <c r="AJ1489" s="35"/>
      <c r="AK1489" s="35"/>
      <c r="AL1489" s="35"/>
      <c r="AM1489" s="35"/>
      <c r="AN1489" s="35"/>
      <c r="AO1489" s="35"/>
      <c r="AP1489" s="35"/>
      <c r="AQ1489" s="35"/>
      <c r="AR1489" s="35"/>
      <c r="AS1489" s="35"/>
      <c r="AT1489" s="35"/>
      <c r="AU1489" s="35"/>
      <c r="AV1489" s="35"/>
      <c r="AW1489" s="35"/>
      <c r="AX1489" s="35"/>
      <c r="AY1489" s="35"/>
      <c r="AZ1489" s="35"/>
      <c r="BA1489" s="35"/>
      <c r="BB1489" s="35"/>
      <c r="BC1489" s="35"/>
      <c r="BD1489" s="35"/>
      <c r="BE1489" s="35"/>
      <c r="BF1489" s="35"/>
      <c r="BG1489" s="35"/>
      <c r="BH1489" s="35"/>
      <c r="BI1489" s="133"/>
      <c r="BJ1489" s="133"/>
      <c r="BK1489" s="35"/>
      <c r="BL1489" s="266"/>
      <c r="BM1489" s="35"/>
      <c r="BN1489" s="35"/>
      <c r="BO1489" s="35"/>
      <c r="BP1489" s="35"/>
      <c r="BQ1489" s="35"/>
      <c r="BR1489" s="35"/>
      <c r="BS1489" s="35"/>
      <c r="BT1489" s="35"/>
      <c r="BU1489" s="35"/>
      <c r="BV1489" s="35"/>
      <c r="BW1489" s="35"/>
      <c r="BX1489" s="35"/>
      <c r="BY1489" s="35"/>
      <c r="BZ1489" s="287"/>
      <c r="CA1489" s="35"/>
      <c r="CB1489" s="35"/>
      <c r="CC1489" s="35"/>
      <c r="CD1489" s="35"/>
      <c r="CE1489" s="35"/>
      <c r="CF1489" s="35"/>
      <c r="CG1489" s="35"/>
      <c r="CH1489" s="35"/>
      <c r="CI1489" s="35"/>
      <c r="CJ1489" s="35"/>
      <c r="CK1489" s="35"/>
      <c r="CL1489" s="35"/>
      <c r="CM1489" s="35"/>
      <c r="CN1489" s="35"/>
      <c r="CO1489" s="35"/>
      <c r="CP1489" s="35"/>
      <c r="CQ1489" s="35"/>
      <c r="CR1489" s="35"/>
      <c r="CS1489" s="35"/>
      <c r="CT1489" s="35"/>
      <c r="CU1489" s="35"/>
      <c r="CV1489" s="35"/>
      <c r="CW1489" s="35"/>
      <c r="CX1489" s="35"/>
      <c r="CY1489" s="35"/>
      <c r="CZ1489" s="35"/>
      <c r="DA1489" s="35"/>
      <c r="DB1489" s="35"/>
      <c r="DC1489" s="35"/>
      <c r="DD1489" s="35"/>
      <c r="DE1489" s="35"/>
      <c r="DF1489" s="35"/>
      <c r="DG1489" s="35"/>
      <c r="DH1489" s="35"/>
      <c r="DI1489" s="35"/>
      <c r="DJ1489" s="35"/>
      <c r="DK1489" s="35"/>
      <c r="DL1489" s="35"/>
      <c r="DM1489" s="35"/>
      <c r="DN1489" s="35"/>
      <c r="DO1489" s="35"/>
      <c r="DP1489" s="35"/>
      <c r="DQ1489" s="35"/>
      <c r="DR1489" s="35"/>
      <c r="DS1489" s="35"/>
      <c r="DT1489" s="35"/>
      <c r="DU1489" s="35"/>
      <c r="DV1489" s="35"/>
      <c r="DW1489" s="35"/>
      <c r="DX1489" s="35"/>
      <c r="DY1489" s="35"/>
      <c r="DZ1489" s="35"/>
      <c r="EA1489" s="35"/>
      <c r="EB1489" s="35"/>
      <c r="EC1489" s="35"/>
      <c r="ED1489" s="35"/>
      <c r="EE1489" s="35"/>
      <c r="EF1489" s="35"/>
      <c r="EG1489" s="35"/>
      <c r="EH1489" s="35"/>
      <c r="EI1489" s="35"/>
      <c r="EJ1489" s="35"/>
      <c r="EK1489" s="35"/>
      <c r="EL1489" s="35"/>
      <c r="ET1489" s="20" t="s">
        <v>1860</v>
      </c>
      <c r="EU1489" s="20" t="s">
        <v>1858</v>
      </c>
    </row>
    <row r="1490" spans="1:151" ht="12" hidden="1" customHeight="1">
      <c r="A1490" s="35"/>
      <c r="B1490" s="47"/>
      <c r="C1490" s="35"/>
      <c r="D1490" s="47"/>
      <c r="E1490" s="47"/>
      <c r="F1490" s="47"/>
      <c r="G1490" s="47"/>
      <c r="H1490" s="47"/>
      <c r="I1490" s="47"/>
      <c r="J1490" s="47"/>
      <c r="K1490" s="47"/>
      <c r="L1490" s="47"/>
      <c r="M1490" s="35"/>
      <c r="N1490" s="35"/>
      <c r="O1490" s="35"/>
      <c r="P1490" s="35"/>
      <c r="Q1490" s="35"/>
      <c r="R1490" s="35"/>
      <c r="S1490" s="35"/>
      <c r="T1490" s="35"/>
      <c r="U1490" s="35"/>
      <c r="V1490" s="35"/>
      <c r="W1490" s="35"/>
      <c r="X1490" s="35"/>
      <c r="Y1490" s="35"/>
      <c r="Z1490" s="35"/>
      <c r="AA1490" s="35"/>
      <c r="AB1490" s="35"/>
      <c r="AC1490" s="35"/>
      <c r="AD1490" s="35"/>
      <c r="AE1490" s="35"/>
      <c r="AF1490" s="35"/>
      <c r="AG1490" s="35"/>
      <c r="AH1490" s="35"/>
      <c r="AI1490" s="35"/>
      <c r="AJ1490" s="35"/>
      <c r="AK1490" s="35"/>
      <c r="AL1490" s="35"/>
      <c r="AM1490" s="35"/>
      <c r="AN1490" s="35"/>
      <c r="AO1490" s="35"/>
      <c r="AP1490" s="35"/>
      <c r="AQ1490" s="35"/>
      <c r="AR1490" s="35"/>
      <c r="AS1490" s="35"/>
      <c r="AT1490" s="35"/>
      <c r="AU1490" s="35"/>
      <c r="AV1490" s="35"/>
      <c r="AW1490" s="35"/>
      <c r="AX1490" s="35"/>
      <c r="AY1490" s="35"/>
      <c r="AZ1490" s="35"/>
      <c r="BA1490" s="35"/>
      <c r="BB1490" s="35"/>
      <c r="BC1490" s="35"/>
      <c r="BD1490" s="35"/>
      <c r="BE1490" s="35"/>
      <c r="BF1490" s="35"/>
      <c r="BG1490" s="35"/>
      <c r="BH1490" s="35"/>
      <c r="BI1490" s="133"/>
      <c r="BJ1490" s="133"/>
      <c r="BK1490" s="35"/>
      <c r="BL1490" s="266"/>
      <c r="BM1490" s="35"/>
      <c r="BN1490" s="35"/>
      <c r="BO1490" s="35"/>
      <c r="BP1490" s="35"/>
      <c r="BQ1490" s="35"/>
      <c r="BR1490" s="35"/>
      <c r="BS1490" s="35"/>
      <c r="BT1490" s="35"/>
      <c r="BU1490" s="35"/>
      <c r="BV1490" s="35"/>
      <c r="BW1490" s="35"/>
      <c r="BX1490" s="35"/>
      <c r="BY1490" s="35"/>
      <c r="BZ1490" s="287"/>
      <c r="CA1490" s="35"/>
      <c r="CB1490" s="35"/>
      <c r="CC1490" s="35"/>
      <c r="CD1490" s="35"/>
      <c r="CE1490" s="35"/>
      <c r="CF1490" s="35"/>
      <c r="CG1490" s="35"/>
      <c r="CH1490" s="35"/>
      <c r="CI1490" s="35"/>
      <c r="CJ1490" s="35"/>
      <c r="CK1490" s="35"/>
      <c r="CL1490" s="35"/>
      <c r="CM1490" s="35"/>
      <c r="CN1490" s="35"/>
      <c r="CO1490" s="35"/>
      <c r="CP1490" s="35"/>
      <c r="CQ1490" s="35"/>
      <c r="CR1490" s="35"/>
      <c r="CS1490" s="35"/>
      <c r="CT1490" s="35"/>
      <c r="CU1490" s="35"/>
      <c r="CV1490" s="35"/>
      <c r="CW1490" s="35"/>
      <c r="CX1490" s="35"/>
      <c r="CY1490" s="35"/>
      <c r="CZ1490" s="35"/>
      <c r="DA1490" s="35"/>
      <c r="DB1490" s="35"/>
      <c r="DC1490" s="35"/>
      <c r="DD1490" s="35"/>
      <c r="DE1490" s="35"/>
      <c r="DF1490" s="35"/>
      <c r="DG1490" s="35"/>
      <c r="DH1490" s="35"/>
      <c r="DI1490" s="35"/>
      <c r="DJ1490" s="35"/>
      <c r="DK1490" s="35"/>
      <c r="DL1490" s="35"/>
      <c r="DM1490" s="35"/>
      <c r="DN1490" s="35"/>
      <c r="DO1490" s="35"/>
      <c r="DP1490" s="35"/>
      <c r="DQ1490" s="35"/>
      <c r="DR1490" s="35"/>
      <c r="DS1490" s="35"/>
      <c r="DT1490" s="35"/>
      <c r="DU1490" s="35"/>
      <c r="DV1490" s="35"/>
      <c r="DW1490" s="35"/>
      <c r="DX1490" s="35"/>
      <c r="DY1490" s="35"/>
      <c r="DZ1490" s="35"/>
      <c r="EA1490" s="35"/>
      <c r="EB1490" s="35"/>
      <c r="EC1490" s="35"/>
      <c r="ED1490" s="35"/>
      <c r="EE1490" s="35"/>
      <c r="EF1490" s="35"/>
      <c r="EG1490" s="35"/>
      <c r="EH1490" s="35"/>
      <c r="EI1490" s="35"/>
      <c r="EJ1490" s="35"/>
      <c r="EK1490" s="35"/>
      <c r="EL1490" s="35"/>
      <c r="ET1490" s="20" t="s">
        <v>1861</v>
      </c>
      <c r="EU1490" s="20" t="s">
        <v>1859</v>
      </c>
    </row>
    <row r="1491" spans="1:151" ht="12" hidden="1" customHeight="1">
      <c r="A1491" s="35"/>
      <c r="B1491" s="47"/>
      <c r="C1491" s="35"/>
      <c r="D1491" s="47"/>
      <c r="E1491" s="47"/>
      <c r="F1491" s="47"/>
      <c r="G1491" s="47"/>
      <c r="H1491" s="47"/>
      <c r="I1491" s="47"/>
      <c r="J1491" s="47"/>
      <c r="K1491" s="47"/>
      <c r="L1491" s="47"/>
      <c r="M1491" s="35"/>
      <c r="N1491" s="35"/>
      <c r="O1491" s="35"/>
      <c r="P1491" s="35"/>
      <c r="Q1491" s="35"/>
      <c r="R1491" s="35"/>
      <c r="S1491" s="35"/>
      <c r="T1491" s="35"/>
      <c r="U1491" s="35"/>
      <c r="V1491" s="35"/>
      <c r="W1491" s="35"/>
      <c r="X1491" s="35"/>
      <c r="Y1491" s="35"/>
      <c r="Z1491" s="35"/>
      <c r="AA1491" s="35"/>
      <c r="AB1491" s="35"/>
      <c r="AC1491" s="35"/>
      <c r="AD1491" s="35"/>
      <c r="AE1491" s="35"/>
      <c r="AF1491" s="35"/>
      <c r="AG1491" s="35"/>
      <c r="AH1491" s="35"/>
      <c r="AI1491" s="35"/>
      <c r="AJ1491" s="35"/>
      <c r="AK1491" s="35"/>
      <c r="AL1491" s="35"/>
      <c r="AM1491" s="35"/>
      <c r="AN1491" s="35"/>
      <c r="AO1491" s="35"/>
      <c r="AP1491" s="35"/>
      <c r="AQ1491" s="35"/>
      <c r="AR1491" s="35"/>
      <c r="AS1491" s="35"/>
      <c r="AT1491" s="35"/>
      <c r="AU1491" s="35"/>
      <c r="AV1491" s="35"/>
      <c r="AW1491" s="35"/>
      <c r="AX1491" s="35"/>
      <c r="AY1491" s="35"/>
      <c r="AZ1491" s="35"/>
      <c r="BA1491" s="35"/>
      <c r="BB1491" s="35"/>
      <c r="BC1491" s="35"/>
      <c r="BD1491" s="35"/>
      <c r="BE1491" s="35"/>
      <c r="BF1491" s="35"/>
      <c r="BG1491" s="35"/>
      <c r="BH1491" s="35"/>
      <c r="BI1491" s="133"/>
      <c r="BJ1491" s="133"/>
      <c r="BK1491" s="35"/>
      <c r="BL1491" s="266"/>
      <c r="BM1491" s="35"/>
      <c r="BN1491" s="35"/>
      <c r="BO1491" s="35"/>
      <c r="BP1491" s="35"/>
      <c r="BQ1491" s="35"/>
      <c r="BR1491" s="35"/>
      <c r="BS1491" s="35"/>
      <c r="BT1491" s="35"/>
      <c r="BU1491" s="35"/>
      <c r="BV1491" s="35"/>
      <c r="BW1491" s="35"/>
      <c r="BX1491" s="35"/>
      <c r="BY1491" s="35"/>
      <c r="BZ1491" s="287"/>
      <c r="CA1491" s="35"/>
      <c r="CB1491" s="35"/>
      <c r="CC1491" s="35"/>
      <c r="CD1491" s="35"/>
      <c r="CE1491" s="35"/>
      <c r="CF1491" s="35"/>
      <c r="CG1491" s="35"/>
      <c r="CH1491" s="35"/>
      <c r="CI1491" s="35"/>
      <c r="CJ1491" s="35"/>
      <c r="CK1491" s="35"/>
      <c r="CL1491" s="35"/>
      <c r="CM1491" s="35"/>
      <c r="CN1491" s="35"/>
      <c r="CO1491" s="35"/>
      <c r="CP1491" s="35"/>
      <c r="CQ1491" s="35"/>
      <c r="CR1491" s="35"/>
      <c r="CS1491" s="35"/>
      <c r="CT1491" s="35"/>
      <c r="CU1491" s="35"/>
      <c r="CV1491" s="35"/>
      <c r="CW1491" s="35"/>
      <c r="CX1491" s="35"/>
      <c r="CY1491" s="35"/>
      <c r="CZ1491" s="35"/>
      <c r="DA1491" s="35"/>
      <c r="DB1491" s="35"/>
      <c r="DC1491" s="35"/>
      <c r="DD1491" s="35"/>
      <c r="DE1491" s="35"/>
      <c r="DF1491" s="35"/>
      <c r="DG1491" s="35"/>
      <c r="DH1491" s="35"/>
      <c r="DI1491" s="35"/>
      <c r="DJ1491" s="35"/>
      <c r="DK1491" s="35"/>
      <c r="DL1491" s="35"/>
      <c r="DM1491" s="35"/>
      <c r="DN1491" s="35"/>
      <c r="DO1491" s="35"/>
      <c r="DP1491" s="35"/>
      <c r="DQ1491" s="35"/>
      <c r="DR1491" s="35"/>
      <c r="DS1491" s="35"/>
      <c r="DT1491" s="35"/>
      <c r="DU1491" s="35"/>
      <c r="DV1491" s="35"/>
      <c r="DW1491" s="35"/>
      <c r="DX1491" s="35"/>
      <c r="DY1491" s="35"/>
      <c r="DZ1491" s="35"/>
      <c r="EA1491" s="35"/>
      <c r="EB1491" s="35"/>
      <c r="EC1491" s="35"/>
      <c r="ED1491" s="35"/>
      <c r="EE1491" s="35"/>
      <c r="EF1491" s="35"/>
      <c r="EG1491" s="35"/>
      <c r="EH1491" s="35"/>
      <c r="EI1491" s="35"/>
      <c r="EJ1491" s="35"/>
      <c r="EK1491" s="35"/>
      <c r="EL1491" s="35"/>
      <c r="ET1491" s="20" t="s">
        <v>1862</v>
      </c>
      <c r="EU1491" s="20" t="s">
        <v>1860</v>
      </c>
    </row>
    <row r="1492" spans="1:151" ht="12" hidden="1" customHeight="1">
      <c r="A1492" s="35"/>
      <c r="B1492" s="47"/>
      <c r="C1492" s="35"/>
      <c r="D1492" s="47"/>
      <c r="E1492" s="47"/>
      <c r="F1492" s="47"/>
      <c r="G1492" s="47"/>
      <c r="H1492" s="47"/>
      <c r="I1492" s="47"/>
      <c r="J1492" s="47"/>
      <c r="K1492" s="47"/>
      <c r="L1492" s="47"/>
      <c r="M1492" s="35"/>
      <c r="N1492" s="35"/>
      <c r="O1492" s="35"/>
      <c r="P1492" s="35"/>
      <c r="Q1492" s="35"/>
      <c r="R1492" s="35"/>
      <c r="S1492" s="35"/>
      <c r="T1492" s="35"/>
      <c r="U1492" s="35"/>
      <c r="V1492" s="35"/>
      <c r="W1492" s="35"/>
      <c r="X1492" s="35"/>
      <c r="Y1492" s="35"/>
      <c r="Z1492" s="35"/>
      <c r="AA1492" s="35"/>
      <c r="AB1492" s="35"/>
      <c r="AC1492" s="35"/>
      <c r="AD1492" s="35"/>
      <c r="AE1492" s="35"/>
      <c r="AF1492" s="35"/>
      <c r="AG1492" s="35"/>
      <c r="AH1492" s="35"/>
      <c r="AI1492" s="35"/>
      <c r="AJ1492" s="35"/>
      <c r="AK1492" s="35"/>
      <c r="AL1492" s="35"/>
      <c r="AM1492" s="35"/>
      <c r="AN1492" s="35"/>
      <c r="AO1492" s="35"/>
      <c r="AP1492" s="35"/>
      <c r="AQ1492" s="35"/>
      <c r="AR1492" s="35"/>
      <c r="AS1492" s="35"/>
      <c r="AT1492" s="35"/>
      <c r="AU1492" s="35"/>
      <c r="AV1492" s="35"/>
      <c r="AW1492" s="35"/>
      <c r="AX1492" s="35"/>
      <c r="AY1492" s="35"/>
      <c r="AZ1492" s="35"/>
      <c r="BA1492" s="35"/>
      <c r="BB1492" s="35"/>
      <c r="BC1492" s="35"/>
      <c r="BD1492" s="35"/>
      <c r="BE1492" s="35"/>
      <c r="BF1492" s="35"/>
      <c r="BG1492" s="35"/>
      <c r="BH1492" s="35"/>
      <c r="BI1492" s="133"/>
      <c r="BJ1492" s="133"/>
      <c r="BK1492" s="35"/>
      <c r="BL1492" s="266"/>
      <c r="BM1492" s="35"/>
      <c r="BN1492" s="35"/>
      <c r="BO1492" s="35"/>
      <c r="BP1492" s="35"/>
      <c r="BQ1492" s="35"/>
      <c r="BR1492" s="35"/>
      <c r="BS1492" s="35"/>
      <c r="BT1492" s="35"/>
      <c r="BU1492" s="35"/>
      <c r="BV1492" s="35"/>
      <c r="BW1492" s="35"/>
      <c r="BX1492" s="35"/>
      <c r="BY1492" s="35"/>
      <c r="BZ1492" s="287"/>
      <c r="CA1492" s="35"/>
      <c r="CB1492" s="35"/>
      <c r="CC1492" s="35"/>
      <c r="CD1492" s="35"/>
      <c r="CE1492" s="35"/>
      <c r="CF1492" s="35"/>
      <c r="CG1492" s="35"/>
      <c r="CH1492" s="35"/>
      <c r="CI1492" s="35"/>
      <c r="CJ1492" s="35"/>
      <c r="CK1492" s="35"/>
      <c r="CL1492" s="35"/>
      <c r="CM1492" s="35"/>
      <c r="CN1492" s="35"/>
      <c r="CO1492" s="35"/>
      <c r="CP1492" s="35"/>
      <c r="CQ1492" s="35"/>
      <c r="CR1492" s="35"/>
      <c r="CS1492" s="35"/>
      <c r="CT1492" s="35"/>
      <c r="CU1492" s="35"/>
      <c r="CV1492" s="35"/>
      <c r="CW1492" s="35"/>
      <c r="CX1492" s="35"/>
      <c r="CY1492" s="35"/>
      <c r="CZ1492" s="35"/>
      <c r="DA1492" s="35"/>
      <c r="DB1492" s="35"/>
      <c r="DC1492" s="35"/>
      <c r="DD1492" s="35"/>
      <c r="DE1492" s="35"/>
      <c r="DF1492" s="35"/>
      <c r="DG1492" s="35"/>
      <c r="DH1492" s="35"/>
      <c r="DI1492" s="35"/>
      <c r="DJ1492" s="35"/>
      <c r="DK1492" s="35"/>
      <c r="DL1492" s="35"/>
      <c r="DM1492" s="35"/>
      <c r="DN1492" s="35"/>
      <c r="DO1492" s="35"/>
      <c r="DP1492" s="35"/>
      <c r="DQ1492" s="35"/>
      <c r="DR1492" s="35"/>
      <c r="DS1492" s="35"/>
      <c r="DT1492" s="35"/>
      <c r="DU1492" s="35"/>
      <c r="DV1492" s="35"/>
      <c r="DW1492" s="35"/>
      <c r="DX1492" s="35"/>
      <c r="DY1492" s="35"/>
      <c r="DZ1492" s="35"/>
      <c r="EA1492" s="35"/>
      <c r="EB1492" s="35"/>
      <c r="EC1492" s="35"/>
      <c r="ED1492" s="35"/>
      <c r="EE1492" s="35"/>
      <c r="EF1492" s="35"/>
      <c r="EG1492" s="35"/>
      <c r="EH1492" s="35"/>
      <c r="EI1492" s="35"/>
      <c r="EJ1492" s="35"/>
      <c r="EK1492" s="35"/>
      <c r="EL1492" s="35"/>
      <c r="ET1492" s="20" t="s">
        <v>1863</v>
      </c>
      <c r="EU1492" s="20" t="s">
        <v>1861</v>
      </c>
    </row>
    <row r="1493" spans="1:151" ht="12" hidden="1" customHeight="1">
      <c r="A1493" s="35"/>
      <c r="B1493" s="47"/>
      <c r="C1493" s="35"/>
      <c r="D1493" s="47"/>
      <c r="E1493" s="47"/>
      <c r="F1493" s="47"/>
      <c r="G1493" s="47"/>
      <c r="H1493" s="47"/>
      <c r="I1493" s="47"/>
      <c r="J1493" s="47"/>
      <c r="K1493" s="47"/>
      <c r="L1493" s="47"/>
      <c r="M1493" s="35"/>
      <c r="N1493" s="35"/>
      <c r="O1493" s="35"/>
      <c r="P1493" s="35"/>
      <c r="Q1493" s="35"/>
      <c r="R1493" s="35"/>
      <c r="S1493" s="35"/>
      <c r="T1493" s="35"/>
      <c r="U1493" s="35"/>
      <c r="V1493" s="35"/>
      <c r="W1493" s="35"/>
      <c r="X1493" s="35"/>
      <c r="Y1493" s="35"/>
      <c r="Z1493" s="35"/>
      <c r="AA1493" s="35"/>
      <c r="AB1493" s="35"/>
      <c r="AC1493" s="35"/>
      <c r="AD1493" s="35"/>
      <c r="AE1493" s="35"/>
      <c r="AF1493" s="35"/>
      <c r="AG1493" s="35"/>
      <c r="AH1493" s="35"/>
      <c r="AI1493" s="35"/>
      <c r="AJ1493" s="35"/>
      <c r="AK1493" s="35"/>
      <c r="AL1493" s="35"/>
      <c r="AM1493" s="35"/>
      <c r="AN1493" s="35"/>
      <c r="AO1493" s="35"/>
      <c r="AP1493" s="35"/>
      <c r="AQ1493" s="35"/>
      <c r="AR1493" s="35"/>
      <c r="AS1493" s="35"/>
      <c r="AT1493" s="35"/>
      <c r="AU1493" s="35"/>
      <c r="AV1493" s="35"/>
      <c r="AW1493" s="35"/>
      <c r="AX1493" s="35"/>
      <c r="AY1493" s="35"/>
      <c r="AZ1493" s="35"/>
      <c r="BA1493" s="35"/>
      <c r="BB1493" s="35"/>
      <c r="BC1493" s="35"/>
      <c r="BD1493" s="35"/>
      <c r="BE1493" s="35"/>
      <c r="BF1493" s="35"/>
      <c r="BG1493" s="35"/>
      <c r="BH1493" s="35"/>
      <c r="BI1493" s="133"/>
      <c r="BJ1493" s="133"/>
      <c r="BK1493" s="35"/>
      <c r="BL1493" s="266"/>
      <c r="BM1493" s="35"/>
      <c r="BN1493" s="35"/>
      <c r="BO1493" s="35"/>
      <c r="BP1493" s="35"/>
      <c r="BQ1493" s="35"/>
      <c r="BR1493" s="35"/>
      <c r="BS1493" s="35"/>
      <c r="BT1493" s="35"/>
      <c r="BU1493" s="35"/>
      <c r="BV1493" s="35"/>
      <c r="BW1493" s="35"/>
      <c r="BX1493" s="35"/>
      <c r="BY1493" s="35"/>
      <c r="BZ1493" s="287"/>
      <c r="CA1493" s="35"/>
      <c r="CB1493" s="35"/>
      <c r="CC1493" s="35"/>
      <c r="CD1493" s="35"/>
      <c r="CE1493" s="35"/>
      <c r="CF1493" s="35"/>
      <c r="CG1493" s="35"/>
      <c r="CH1493" s="35"/>
      <c r="CI1493" s="35"/>
      <c r="CJ1493" s="35"/>
      <c r="CK1493" s="35"/>
      <c r="CL1493" s="35"/>
      <c r="CM1493" s="35"/>
      <c r="CN1493" s="35"/>
      <c r="CO1493" s="35"/>
      <c r="CP1493" s="35"/>
      <c r="CQ1493" s="35"/>
      <c r="CR1493" s="35"/>
      <c r="CS1493" s="35"/>
      <c r="CT1493" s="35"/>
      <c r="CU1493" s="35"/>
      <c r="CV1493" s="35"/>
      <c r="CW1493" s="35"/>
      <c r="CX1493" s="35"/>
      <c r="CY1493" s="35"/>
      <c r="CZ1493" s="35"/>
      <c r="DA1493" s="35"/>
      <c r="DB1493" s="35"/>
      <c r="DC1493" s="35"/>
      <c r="DD1493" s="35"/>
      <c r="DE1493" s="35"/>
      <c r="DF1493" s="35"/>
      <c r="DG1493" s="35"/>
      <c r="DH1493" s="35"/>
      <c r="DI1493" s="35"/>
      <c r="DJ1493" s="35"/>
      <c r="DK1493" s="35"/>
      <c r="DL1493" s="35"/>
      <c r="DM1493" s="35"/>
      <c r="DN1493" s="35"/>
      <c r="DO1493" s="35"/>
      <c r="DP1493" s="35"/>
      <c r="DQ1493" s="35"/>
      <c r="DR1493" s="35"/>
      <c r="DS1493" s="35"/>
      <c r="DT1493" s="35"/>
      <c r="DU1493" s="35"/>
      <c r="DV1493" s="35"/>
      <c r="DW1493" s="35"/>
      <c r="DX1493" s="35"/>
      <c r="DY1493" s="35"/>
      <c r="DZ1493" s="35"/>
      <c r="EA1493" s="35"/>
      <c r="EB1493" s="35"/>
      <c r="EC1493" s="35"/>
      <c r="ED1493" s="35"/>
      <c r="EE1493" s="35"/>
      <c r="EF1493" s="35"/>
      <c r="EG1493" s="35"/>
      <c r="EH1493" s="35"/>
      <c r="EI1493" s="35"/>
      <c r="EJ1493" s="35"/>
      <c r="EK1493" s="35"/>
      <c r="EL1493" s="35"/>
      <c r="ET1493" s="20" t="s">
        <v>1864</v>
      </c>
      <c r="EU1493" s="20" t="s">
        <v>1862</v>
      </c>
    </row>
    <row r="1494" spans="1:151" ht="12" hidden="1" customHeight="1">
      <c r="A1494" s="35"/>
      <c r="B1494" s="47"/>
      <c r="C1494" s="35"/>
      <c r="D1494" s="47"/>
      <c r="E1494" s="47"/>
      <c r="F1494" s="47"/>
      <c r="G1494" s="47"/>
      <c r="H1494" s="47"/>
      <c r="I1494" s="47"/>
      <c r="J1494" s="47"/>
      <c r="K1494" s="47"/>
      <c r="L1494" s="47"/>
      <c r="M1494" s="35"/>
      <c r="N1494" s="35"/>
      <c r="O1494" s="35"/>
      <c r="P1494" s="35"/>
      <c r="Q1494" s="35"/>
      <c r="R1494" s="35"/>
      <c r="S1494" s="35"/>
      <c r="T1494" s="35"/>
      <c r="U1494" s="35"/>
      <c r="V1494" s="35"/>
      <c r="W1494" s="35"/>
      <c r="X1494" s="35"/>
      <c r="Y1494" s="35"/>
      <c r="Z1494" s="35"/>
      <c r="AA1494" s="35"/>
      <c r="AB1494" s="35"/>
      <c r="AC1494" s="35"/>
      <c r="AD1494" s="35"/>
      <c r="AE1494" s="35"/>
      <c r="AF1494" s="35"/>
      <c r="AG1494" s="35"/>
      <c r="AH1494" s="35"/>
      <c r="AI1494" s="35"/>
      <c r="AJ1494" s="35"/>
      <c r="AK1494" s="35"/>
      <c r="AL1494" s="35"/>
      <c r="AM1494" s="35"/>
      <c r="AN1494" s="35"/>
      <c r="AO1494" s="35"/>
      <c r="AP1494" s="35"/>
      <c r="AQ1494" s="35"/>
      <c r="AR1494" s="35"/>
      <c r="AS1494" s="35"/>
      <c r="AT1494" s="35"/>
      <c r="AU1494" s="35"/>
      <c r="AV1494" s="35"/>
      <c r="AW1494" s="35"/>
      <c r="AX1494" s="35"/>
      <c r="AY1494" s="35"/>
      <c r="AZ1494" s="35"/>
      <c r="BA1494" s="35"/>
      <c r="BB1494" s="35"/>
      <c r="BC1494" s="35"/>
      <c r="BD1494" s="35"/>
      <c r="BE1494" s="35"/>
      <c r="BF1494" s="35"/>
      <c r="BG1494" s="35"/>
      <c r="BH1494" s="35"/>
      <c r="BI1494" s="133"/>
      <c r="BJ1494" s="133"/>
      <c r="BK1494" s="35"/>
      <c r="BL1494" s="266"/>
      <c r="BM1494" s="35"/>
      <c r="BN1494" s="35"/>
      <c r="BO1494" s="35"/>
      <c r="BP1494" s="35"/>
      <c r="BQ1494" s="35"/>
      <c r="BR1494" s="35"/>
      <c r="BS1494" s="35"/>
      <c r="BT1494" s="35"/>
      <c r="BU1494" s="35"/>
      <c r="BV1494" s="35"/>
      <c r="BW1494" s="35"/>
      <c r="BX1494" s="35"/>
      <c r="BY1494" s="35"/>
      <c r="BZ1494" s="287"/>
      <c r="CA1494" s="35"/>
      <c r="CB1494" s="35"/>
      <c r="CC1494" s="35"/>
      <c r="CD1494" s="35"/>
      <c r="CE1494" s="35"/>
      <c r="CF1494" s="35"/>
      <c r="CG1494" s="35"/>
      <c r="CH1494" s="35"/>
      <c r="CI1494" s="35"/>
      <c r="CJ1494" s="35"/>
      <c r="CK1494" s="35"/>
      <c r="CL1494" s="35"/>
      <c r="CM1494" s="35"/>
      <c r="CN1494" s="35"/>
      <c r="CO1494" s="35"/>
      <c r="CP1494" s="35"/>
      <c r="CQ1494" s="35"/>
      <c r="CR1494" s="35"/>
      <c r="CS1494" s="35"/>
      <c r="CT1494" s="35"/>
      <c r="CU1494" s="35"/>
      <c r="CV1494" s="35"/>
      <c r="CW1494" s="35"/>
      <c r="CX1494" s="35"/>
      <c r="CY1494" s="35"/>
      <c r="CZ1494" s="35"/>
      <c r="DA1494" s="35"/>
      <c r="DB1494" s="35"/>
      <c r="DC1494" s="35"/>
      <c r="DD1494" s="35"/>
      <c r="DE1494" s="35"/>
      <c r="DF1494" s="35"/>
      <c r="DG1494" s="35"/>
      <c r="DH1494" s="35"/>
      <c r="DI1494" s="35"/>
      <c r="DJ1494" s="35"/>
      <c r="DK1494" s="35"/>
      <c r="DL1494" s="35"/>
      <c r="DM1494" s="35"/>
      <c r="DN1494" s="35"/>
      <c r="DO1494" s="35"/>
      <c r="DP1494" s="35"/>
      <c r="DQ1494" s="35"/>
      <c r="DR1494" s="35"/>
      <c r="DS1494" s="35"/>
      <c r="DT1494" s="35"/>
      <c r="DU1494" s="35"/>
      <c r="DV1494" s="35"/>
      <c r="DW1494" s="35"/>
      <c r="DX1494" s="35"/>
      <c r="DY1494" s="35"/>
      <c r="DZ1494" s="35"/>
      <c r="EA1494" s="35"/>
      <c r="EB1494" s="35"/>
      <c r="EC1494" s="35"/>
      <c r="ED1494" s="35"/>
      <c r="EE1494" s="35"/>
      <c r="EF1494" s="35"/>
      <c r="EG1494" s="35"/>
      <c r="EH1494" s="35"/>
      <c r="EI1494" s="35"/>
      <c r="EJ1494" s="35"/>
      <c r="EK1494" s="35"/>
      <c r="EL1494" s="35"/>
      <c r="ET1494" s="20" t="s">
        <v>586</v>
      </c>
      <c r="EU1494" s="20" t="s">
        <v>1863</v>
      </c>
    </row>
    <row r="1495" spans="1:151" ht="12" hidden="1" customHeight="1">
      <c r="A1495" s="35"/>
      <c r="B1495" s="47"/>
      <c r="C1495" s="35"/>
      <c r="D1495" s="47"/>
      <c r="E1495" s="47"/>
      <c r="F1495" s="47"/>
      <c r="G1495" s="47"/>
      <c r="H1495" s="47"/>
      <c r="I1495" s="47"/>
      <c r="J1495" s="47"/>
      <c r="K1495" s="47"/>
      <c r="L1495" s="47"/>
      <c r="M1495" s="35"/>
      <c r="N1495" s="35"/>
      <c r="O1495" s="35"/>
      <c r="P1495" s="35"/>
      <c r="Q1495" s="35"/>
      <c r="R1495" s="35"/>
      <c r="S1495" s="35"/>
      <c r="T1495" s="35"/>
      <c r="U1495" s="35"/>
      <c r="V1495" s="35"/>
      <c r="W1495" s="35"/>
      <c r="X1495" s="35"/>
      <c r="Y1495" s="35"/>
      <c r="Z1495" s="35"/>
      <c r="AA1495" s="35"/>
      <c r="AB1495" s="35"/>
      <c r="AC1495" s="35"/>
      <c r="AD1495" s="35"/>
      <c r="AE1495" s="35"/>
      <c r="AF1495" s="35"/>
      <c r="AG1495" s="35"/>
      <c r="AH1495" s="35"/>
      <c r="AI1495" s="35"/>
      <c r="AJ1495" s="35"/>
      <c r="AK1495" s="35"/>
      <c r="AL1495" s="35"/>
      <c r="AM1495" s="35"/>
      <c r="AN1495" s="35"/>
      <c r="AO1495" s="35"/>
      <c r="AP1495" s="35"/>
      <c r="AQ1495" s="35"/>
      <c r="AR1495" s="35"/>
      <c r="AS1495" s="35"/>
      <c r="AT1495" s="35"/>
      <c r="AU1495" s="35"/>
      <c r="AV1495" s="35"/>
      <c r="AW1495" s="35"/>
      <c r="AX1495" s="35"/>
      <c r="AY1495" s="35"/>
      <c r="AZ1495" s="35"/>
      <c r="BA1495" s="35"/>
      <c r="BB1495" s="35"/>
      <c r="BC1495" s="35"/>
      <c r="BD1495" s="35"/>
      <c r="BE1495" s="35"/>
      <c r="BF1495" s="35"/>
      <c r="BG1495" s="35"/>
      <c r="BH1495" s="35"/>
      <c r="BI1495" s="133"/>
      <c r="BJ1495" s="133"/>
      <c r="BK1495" s="35"/>
      <c r="BL1495" s="266"/>
      <c r="BM1495" s="35"/>
      <c r="BN1495" s="35"/>
      <c r="BO1495" s="35"/>
      <c r="BP1495" s="35"/>
      <c r="BQ1495" s="35"/>
      <c r="BR1495" s="35"/>
      <c r="BS1495" s="35"/>
      <c r="BT1495" s="35"/>
      <c r="BU1495" s="35"/>
      <c r="BV1495" s="35"/>
      <c r="BW1495" s="35"/>
      <c r="BX1495" s="35"/>
      <c r="BY1495" s="35"/>
      <c r="BZ1495" s="287"/>
      <c r="CA1495" s="35"/>
      <c r="CB1495" s="35"/>
      <c r="CC1495" s="35"/>
      <c r="CD1495" s="35"/>
      <c r="CE1495" s="35"/>
      <c r="CF1495" s="35"/>
      <c r="CG1495" s="35"/>
      <c r="CH1495" s="35"/>
      <c r="CI1495" s="35"/>
      <c r="CJ1495" s="35"/>
      <c r="CK1495" s="35"/>
      <c r="CL1495" s="35"/>
      <c r="CM1495" s="35"/>
      <c r="CN1495" s="35"/>
      <c r="CO1495" s="35"/>
      <c r="CP1495" s="35"/>
      <c r="CQ1495" s="35"/>
      <c r="CR1495" s="35"/>
      <c r="CS1495" s="35"/>
      <c r="CT1495" s="35"/>
      <c r="CU1495" s="35"/>
      <c r="CV1495" s="35"/>
      <c r="CW1495" s="35"/>
      <c r="CX1495" s="35"/>
      <c r="CY1495" s="35"/>
      <c r="CZ1495" s="35"/>
      <c r="DA1495" s="35"/>
      <c r="DB1495" s="35"/>
      <c r="DC1495" s="35"/>
      <c r="DD1495" s="35"/>
      <c r="DE1495" s="35"/>
      <c r="DF1495" s="35"/>
      <c r="DG1495" s="35"/>
      <c r="DH1495" s="35"/>
      <c r="DI1495" s="35"/>
      <c r="DJ1495" s="35"/>
      <c r="DK1495" s="35"/>
      <c r="DL1495" s="35"/>
      <c r="DM1495" s="35"/>
      <c r="DN1495" s="35"/>
      <c r="DO1495" s="35"/>
      <c r="DP1495" s="35"/>
      <c r="DQ1495" s="35"/>
      <c r="DR1495" s="35"/>
      <c r="DS1495" s="35"/>
      <c r="DT1495" s="35"/>
      <c r="DU1495" s="35"/>
      <c r="DV1495" s="35"/>
      <c r="DW1495" s="35"/>
      <c r="DX1495" s="35"/>
      <c r="DY1495" s="35"/>
      <c r="DZ1495" s="35"/>
      <c r="EA1495" s="35"/>
      <c r="EB1495" s="35"/>
      <c r="EC1495" s="35"/>
      <c r="ED1495" s="35"/>
      <c r="EE1495" s="35"/>
      <c r="EF1495" s="35"/>
      <c r="EG1495" s="35"/>
      <c r="EH1495" s="35"/>
      <c r="EI1495" s="35"/>
      <c r="EJ1495" s="35"/>
      <c r="EK1495" s="35"/>
      <c r="EL1495" s="35"/>
      <c r="ET1495" s="20" t="s">
        <v>1865</v>
      </c>
      <c r="EU1495" s="20" t="s">
        <v>1864</v>
      </c>
    </row>
    <row r="1496" spans="1:151" ht="12" hidden="1" customHeight="1">
      <c r="A1496" s="35"/>
      <c r="B1496" s="47"/>
      <c r="C1496" s="35"/>
      <c r="D1496" s="47"/>
      <c r="E1496" s="47"/>
      <c r="F1496" s="47"/>
      <c r="G1496" s="47"/>
      <c r="H1496" s="47"/>
      <c r="I1496" s="47"/>
      <c r="J1496" s="47"/>
      <c r="K1496" s="47"/>
      <c r="L1496" s="47"/>
      <c r="M1496" s="35"/>
      <c r="N1496" s="35"/>
      <c r="O1496" s="35"/>
      <c r="P1496" s="35"/>
      <c r="Q1496" s="35"/>
      <c r="R1496" s="35"/>
      <c r="S1496" s="35"/>
      <c r="T1496" s="35"/>
      <c r="U1496" s="35"/>
      <c r="V1496" s="35"/>
      <c r="W1496" s="35"/>
      <c r="X1496" s="35"/>
      <c r="Y1496" s="35"/>
      <c r="Z1496" s="35"/>
      <c r="AA1496" s="35"/>
      <c r="AB1496" s="35"/>
      <c r="AC1496" s="35"/>
      <c r="AD1496" s="35"/>
      <c r="AE1496" s="35"/>
      <c r="AF1496" s="35"/>
      <c r="AG1496" s="35"/>
      <c r="AH1496" s="35"/>
      <c r="AI1496" s="35"/>
      <c r="AJ1496" s="35"/>
      <c r="AK1496" s="35"/>
      <c r="AL1496" s="35"/>
      <c r="AM1496" s="35"/>
      <c r="AN1496" s="35"/>
      <c r="AO1496" s="35"/>
      <c r="AP1496" s="35"/>
      <c r="AQ1496" s="35"/>
      <c r="AR1496" s="35"/>
      <c r="AS1496" s="35"/>
      <c r="AT1496" s="35"/>
      <c r="AU1496" s="35"/>
      <c r="AV1496" s="35"/>
      <c r="AW1496" s="35"/>
      <c r="AX1496" s="35"/>
      <c r="AY1496" s="35"/>
      <c r="AZ1496" s="35"/>
      <c r="BA1496" s="35"/>
      <c r="BB1496" s="35"/>
      <c r="BC1496" s="35"/>
      <c r="BD1496" s="35"/>
      <c r="BE1496" s="35"/>
      <c r="BF1496" s="35"/>
      <c r="BG1496" s="35"/>
      <c r="BH1496" s="35"/>
      <c r="BI1496" s="133"/>
      <c r="BJ1496" s="133"/>
      <c r="BK1496" s="35"/>
      <c r="BL1496" s="266"/>
      <c r="BM1496" s="35"/>
      <c r="BN1496" s="35"/>
      <c r="BO1496" s="35"/>
      <c r="BP1496" s="35"/>
      <c r="BQ1496" s="35"/>
      <c r="BR1496" s="35"/>
      <c r="BS1496" s="35"/>
      <c r="BT1496" s="35"/>
      <c r="BU1496" s="35"/>
      <c r="BV1496" s="35"/>
      <c r="BW1496" s="35"/>
      <c r="BX1496" s="35"/>
      <c r="BY1496" s="35"/>
      <c r="BZ1496" s="287"/>
      <c r="CA1496" s="35"/>
      <c r="CB1496" s="35"/>
      <c r="CC1496" s="35"/>
      <c r="CD1496" s="35"/>
      <c r="CE1496" s="35"/>
      <c r="CF1496" s="35"/>
      <c r="CG1496" s="35"/>
      <c r="CH1496" s="35"/>
      <c r="CI1496" s="35"/>
      <c r="CJ1496" s="35"/>
      <c r="CK1496" s="35"/>
      <c r="CL1496" s="35"/>
      <c r="CM1496" s="35"/>
      <c r="CN1496" s="35"/>
      <c r="CO1496" s="35"/>
      <c r="CP1496" s="35"/>
      <c r="CQ1496" s="35"/>
      <c r="CR1496" s="35"/>
      <c r="CS1496" s="35"/>
      <c r="CT1496" s="35"/>
      <c r="CU1496" s="35"/>
      <c r="CV1496" s="35"/>
      <c r="CW1496" s="35"/>
      <c r="CX1496" s="35"/>
      <c r="CY1496" s="35"/>
      <c r="CZ1496" s="35"/>
      <c r="DA1496" s="35"/>
      <c r="DB1496" s="35"/>
      <c r="DC1496" s="35"/>
      <c r="DD1496" s="35"/>
      <c r="DE1496" s="35"/>
      <c r="DF1496" s="35"/>
      <c r="DG1496" s="35"/>
      <c r="DH1496" s="35"/>
      <c r="DI1496" s="35"/>
      <c r="DJ1496" s="35"/>
      <c r="DK1496" s="35"/>
      <c r="DL1496" s="35"/>
      <c r="DM1496" s="35"/>
      <c r="DN1496" s="35"/>
      <c r="DO1496" s="35"/>
      <c r="DP1496" s="35"/>
      <c r="DQ1496" s="35"/>
      <c r="DR1496" s="35"/>
      <c r="DS1496" s="35"/>
      <c r="DT1496" s="35"/>
      <c r="DU1496" s="35"/>
      <c r="DV1496" s="35"/>
      <c r="DW1496" s="35"/>
      <c r="DX1496" s="35"/>
      <c r="DY1496" s="35"/>
      <c r="DZ1496" s="35"/>
      <c r="EA1496" s="35"/>
      <c r="EB1496" s="35"/>
      <c r="EC1496" s="35"/>
      <c r="ED1496" s="35"/>
      <c r="EE1496" s="35"/>
      <c r="EF1496" s="35"/>
      <c r="EG1496" s="35"/>
      <c r="EH1496" s="35"/>
      <c r="EI1496" s="35"/>
      <c r="EJ1496" s="35"/>
      <c r="EK1496" s="35"/>
      <c r="EL1496" s="35"/>
      <c r="ET1496" s="20" t="s">
        <v>1866</v>
      </c>
      <c r="EU1496" s="20" t="s">
        <v>586</v>
      </c>
    </row>
    <row r="1497" spans="1:151" ht="12" hidden="1" customHeight="1">
      <c r="A1497" s="35"/>
      <c r="B1497" s="47"/>
      <c r="C1497" s="35"/>
      <c r="D1497" s="47"/>
      <c r="E1497" s="47"/>
      <c r="F1497" s="47"/>
      <c r="G1497" s="47"/>
      <c r="H1497" s="47"/>
      <c r="I1497" s="47"/>
      <c r="J1497" s="47"/>
      <c r="K1497" s="47"/>
      <c r="L1497" s="47"/>
      <c r="M1497" s="35"/>
      <c r="N1497" s="35"/>
      <c r="O1497" s="35"/>
      <c r="P1497" s="35"/>
      <c r="Q1497" s="35"/>
      <c r="R1497" s="35"/>
      <c r="S1497" s="35"/>
      <c r="T1497" s="35"/>
      <c r="U1497" s="35"/>
      <c r="V1497" s="35"/>
      <c r="W1497" s="35"/>
      <c r="X1497" s="35"/>
      <c r="Y1497" s="35"/>
      <c r="Z1497" s="35"/>
      <c r="AA1497" s="35"/>
      <c r="AB1497" s="35"/>
      <c r="AC1497" s="35"/>
      <c r="AD1497" s="35"/>
      <c r="AE1497" s="35"/>
      <c r="AF1497" s="35"/>
      <c r="AG1497" s="35"/>
      <c r="AH1497" s="35"/>
      <c r="AI1497" s="35"/>
      <c r="AJ1497" s="35"/>
      <c r="AK1497" s="35"/>
      <c r="AL1497" s="35"/>
      <c r="AM1497" s="35"/>
      <c r="AN1497" s="35"/>
      <c r="AO1497" s="35"/>
      <c r="AP1497" s="35"/>
      <c r="AQ1497" s="35"/>
      <c r="AR1497" s="35"/>
      <c r="AS1497" s="35"/>
      <c r="AT1497" s="35"/>
      <c r="AU1497" s="35"/>
      <c r="AV1497" s="35"/>
      <c r="AW1497" s="35"/>
      <c r="AX1497" s="35"/>
      <c r="AY1497" s="35"/>
      <c r="AZ1497" s="35"/>
      <c r="BA1497" s="35"/>
      <c r="BB1497" s="35"/>
      <c r="BC1497" s="35"/>
      <c r="BD1497" s="35"/>
      <c r="BE1497" s="35"/>
      <c r="BF1497" s="35"/>
      <c r="BG1497" s="35"/>
      <c r="BH1497" s="35"/>
      <c r="BI1497" s="133"/>
      <c r="BJ1497" s="133"/>
      <c r="BK1497" s="35"/>
      <c r="BL1497" s="266"/>
      <c r="BM1497" s="35"/>
      <c r="BN1497" s="35"/>
      <c r="BO1497" s="35"/>
      <c r="BP1497" s="35"/>
      <c r="BQ1497" s="35"/>
      <c r="BR1497" s="35"/>
      <c r="BS1497" s="35"/>
      <c r="BT1497" s="35"/>
      <c r="BU1497" s="35"/>
      <c r="BV1497" s="35"/>
      <c r="BW1497" s="35"/>
      <c r="BX1497" s="35"/>
      <c r="BY1497" s="35"/>
      <c r="BZ1497" s="287"/>
      <c r="CA1497" s="35"/>
      <c r="CB1497" s="35"/>
      <c r="CC1497" s="35"/>
      <c r="CD1497" s="35"/>
      <c r="CE1497" s="35"/>
      <c r="CF1497" s="35"/>
      <c r="CG1497" s="35"/>
      <c r="CH1497" s="35"/>
      <c r="CI1497" s="35"/>
      <c r="CJ1497" s="35"/>
      <c r="CK1497" s="35"/>
      <c r="CL1497" s="35"/>
      <c r="CM1497" s="35"/>
      <c r="CN1497" s="35"/>
      <c r="CO1497" s="35"/>
      <c r="CP1497" s="35"/>
      <c r="CQ1497" s="35"/>
      <c r="CR1497" s="35"/>
      <c r="CS1497" s="35"/>
      <c r="CT1497" s="35"/>
      <c r="CU1497" s="35"/>
      <c r="CV1497" s="35"/>
      <c r="CW1497" s="35"/>
      <c r="CX1497" s="35"/>
      <c r="CY1497" s="35"/>
      <c r="CZ1497" s="35"/>
      <c r="DA1497" s="35"/>
      <c r="DB1497" s="35"/>
      <c r="DC1497" s="35"/>
      <c r="DD1497" s="35"/>
      <c r="DE1497" s="35"/>
      <c r="DF1497" s="35"/>
      <c r="DG1497" s="35"/>
      <c r="DH1497" s="35"/>
      <c r="DI1497" s="35"/>
      <c r="DJ1497" s="35"/>
      <c r="DK1497" s="35"/>
      <c r="DL1497" s="35"/>
      <c r="DM1497" s="35"/>
      <c r="DN1497" s="35"/>
      <c r="DO1497" s="35"/>
      <c r="DP1497" s="35"/>
      <c r="DQ1497" s="35"/>
      <c r="DR1497" s="35"/>
      <c r="DS1497" s="35"/>
      <c r="DT1497" s="35"/>
      <c r="DU1497" s="35"/>
      <c r="DV1497" s="35"/>
      <c r="DW1497" s="35"/>
      <c r="DX1497" s="35"/>
      <c r="DY1497" s="35"/>
      <c r="DZ1497" s="35"/>
      <c r="EA1497" s="35"/>
      <c r="EB1497" s="35"/>
      <c r="EC1497" s="35"/>
      <c r="ED1497" s="35"/>
      <c r="EE1497" s="35"/>
      <c r="EF1497" s="35"/>
      <c r="EG1497" s="35"/>
      <c r="EH1497" s="35"/>
      <c r="EI1497" s="35"/>
      <c r="EJ1497" s="35"/>
      <c r="EK1497" s="35"/>
      <c r="EL1497" s="35"/>
      <c r="ET1497" s="20" t="s">
        <v>1867</v>
      </c>
      <c r="EU1497" s="20" t="s">
        <v>1865</v>
      </c>
    </row>
    <row r="1498" spans="1:151" ht="12" hidden="1" customHeight="1">
      <c r="A1498" s="35"/>
      <c r="B1498" s="47"/>
      <c r="C1498" s="35"/>
      <c r="D1498" s="47"/>
      <c r="E1498" s="47"/>
      <c r="F1498" s="47"/>
      <c r="G1498" s="47"/>
      <c r="H1498" s="47"/>
      <c r="I1498" s="47"/>
      <c r="J1498" s="47"/>
      <c r="K1498" s="47"/>
      <c r="L1498" s="47"/>
      <c r="M1498" s="35"/>
      <c r="N1498" s="35"/>
      <c r="O1498" s="35"/>
      <c r="P1498" s="35"/>
      <c r="Q1498" s="35"/>
      <c r="R1498" s="35"/>
      <c r="S1498" s="35"/>
      <c r="T1498" s="35"/>
      <c r="U1498" s="35"/>
      <c r="V1498" s="35"/>
      <c r="W1498" s="35"/>
      <c r="X1498" s="35"/>
      <c r="Y1498" s="35"/>
      <c r="Z1498" s="35"/>
      <c r="AA1498" s="35"/>
      <c r="AB1498" s="35"/>
      <c r="AC1498" s="35"/>
      <c r="AD1498" s="35"/>
      <c r="AE1498" s="35"/>
      <c r="AF1498" s="35"/>
      <c r="AG1498" s="35"/>
      <c r="AH1498" s="35"/>
      <c r="AI1498" s="35"/>
      <c r="AJ1498" s="35"/>
      <c r="AK1498" s="35"/>
      <c r="AL1498" s="35"/>
      <c r="AM1498" s="35"/>
      <c r="AN1498" s="35"/>
      <c r="AO1498" s="35"/>
      <c r="AP1498" s="35"/>
      <c r="AQ1498" s="35"/>
      <c r="AR1498" s="35"/>
      <c r="AS1498" s="35"/>
      <c r="AT1498" s="35"/>
      <c r="AU1498" s="35"/>
      <c r="AV1498" s="35"/>
      <c r="AW1498" s="35"/>
      <c r="AX1498" s="35"/>
      <c r="AY1498" s="35"/>
      <c r="AZ1498" s="35"/>
      <c r="BA1498" s="35"/>
      <c r="BB1498" s="35"/>
      <c r="BC1498" s="35"/>
      <c r="BD1498" s="35"/>
      <c r="BE1498" s="35"/>
      <c r="BF1498" s="35"/>
      <c r="BG1498" s="35"/>
      <c r="BH1498" s="35"/>
      <c r="BI1498" s="133"/>
      <c r="BJ1498" s="133"/>
      <c r="BK1498" s="35"/>
      <c r="BL1498" s="266"/>
      <c r="BM1498" s="35"/>
      <c r="BN1498" s="35"/>
      <c r="BO1498" s="35"/>
      <c r="BP1498" s="35"/>
      <c r="BQ1498" s="35"/>
      <c r="BR1498" s="35"/>
      <c r="BS1498" s="35"/>
      <c r="BT1498" s="35"/>
      <c r="BU1498" s="35"/>
      <c r="BV1498" s="35"/>
      <c r="BW1498" s="35"/>
      <c r="BX1498" s="35"/>
      <c r="BY1498" s="35"/>
      <c r="BZ1498" s="287"/>
      <c r="CA1498" s="35"/>
      <c r="CB1498" s="35"/>
      <c r="CC1498" s="35"/>
      <c r="CD1498" s="35"/>
      <c r="CE1498" s="35"/>
      <c r="CF1498" s="35"/>
      <c r="CG1498" s="35"/>
      <c r="CH1498" s="35"/>
      <c r="CI1498" s="35"/>
      <c r="CJ1498" s="35"/>
      <c r="CK1498" s="35"/>
      <c r="CL1498" s="35"/>
      <c r="CM1498" s="35"/>
      <c r="CN1498" s="35"/>
      <c r="CO1498" s="35"/>
      <c r="CP1498" s="35"/>
      <c r="CQ1498" s="35"/>
      <c r="CR1498" s="35"/>
      <c r="CS1498" s="35"/>
      <c r="CT1498" s="35"/>
      <c r="CU1498" s="35"/>
      <c r="CV1498" s="35"/>
      <c r="CW1498" s="35"/>
      <c r="CX1498" s="35"/>
      <c r="CY1498" s="35"/>
      <c r="CZ1498" s="35"/>
      <c r="DA1498" s="35"/>
      <c r="DB1498" s="35"/>
      <c r="DC1498" s="35"/>
      <c r="DD1498" s="35"/>
      <c r="DE1498" s="35"/>
      <c r="DF1498" s="35"/>
      <c r="DG1498" s="35"/>
      <c r="DH1498" s="35"/>
      <c r="DI1498" s="35"/>
      <c r="DJ1498" s="35"/>
      <c r="DK1498" s="35"/>
      <c r="DL1498" s="35"/>
      <c r="DM1498" s="35"/>
      <c r="DN1498" s="35"/>
      <c r="DO1498" s="35"/>
      <c r="DP1498" s="35"/>
      <c r="DQ1498" s="35"/>
      <c r="DR1498" s="35"/>
      <c r="DS1498" s="35"/>
      <c r="DT1498" s="35"/>
      <c r="DU1498" s="35"/>
      <c r="DV1498" s="35"/>
      <c r="DW1498" s="35"/>
      <c r="DX1498" s="35"/>
      <c r="DY1498" s="35"/>
      <c r="DZ1498" s="35"/>
      <c r="EA1498" s="35"/>
      <c r="EB1498" s="35"/>
      <c r="EC1498" s="35"/>
      <c r="ED1498" s="35"/>
      <c r="EE1498" s="35"/>
      <c r="EF1498" s="35"/>
      <c r="EG1498" s="35"/>
      <c r="EH1498" s="35"/>
      <c r="EI1498" s="35"/>
      <c r="EJ1498" s="35"/>
      <c r="EK1498" s="35"/>
      <c r="EL1498" s="35"/>
      <c r="ET1498" s="20" t="s">
        <v>1868</v>
      </c>
      <c r="EU1498" s="20" t="s">
        <v>1866</v>
      </c>
    </row>
    <row r="1499" spans="1:151" ht="12" hidden="1" customHeight="1">
      <c r="A1499" s="35"/>
      <c r="B1499" s="47"/>
      <c r="C1499" s="35"/>
      <c r="D1499" s="47"/>
      <c r="E1499" s="47"/>
      <c r="F1499" s="47"/>
      <c r="G1499" s="47"/>
      <c r="H1499" s="47"/>
      <c r="I1499" s="47"/>
      <c r="J1499" s="47"/>
      <c r="K1499" s="47"/>
      <c r="L1499" s="47"/>
      <c r="M1499" s="35"/>
      <c r="N1499" s="35"/>
      <c r="O1499" s="35"/>
      <c r="P1499" s="35"/>
      <c r="Q1499" s="35"/>
      <c r="R1499" s="35"/>
      <c r="S1499" s="35"/>
      <c r="T1499" s="35"/>
      <c r="U1499" s="35"/>
      <c r="V1499" s="35"/>
      <c r="W1499" s="35"/>
      <c r="X1499" s="35"/>
      <c r="Y1499" s="35"/>
      <c r="Z1499" s="35"/>
      <c r="AA1499" s="35"/>
      <c r="AB1499" s="35"/>
      <c r="AC1499" s="35"/>
      <c r="AD1499" s="35"/>
      <c r="AE1499" s="35"/>
      <c r="AF1499" s="35"/>
      <c r="AG1499" s="35"/>
      <c r="AH1499" s="35"/>
      <c r="AI1499" s="35"/>
      <c r="AJ1499" s="35"/>
      <c r="AK1499" s="35"/>
      <c r="AL1499" s="35"/>
      <c r="AM1499" s="35"/>
      <c r="AN1499" s="35"/>
      <c r="AO1499" s="35"/>
      <c r="AP1499" s="35"/>
      <c r="AQ1499" s="35"/>
      <c r="AR1499" s="35"/>
      <c r="AS1499" s="35"/>
      <c r="AT1499" s="35"/>
      <c r="AU1499" s="35"/>
      <c r="AV1499" s="35"/>
      <c r="AW1499" s="35"/>
      <c r="AX1499" s="35"/>
      <c r="AY1499" s="35"/>
      <c r="AZ1499" s="35"/>
      <c r="BA1499" s="35"/>
      <c r="BB1499" s="35"/>
      <c r="BC1499" s="35"/>
      <c r="BD1499" s="35"/>
      <c r="BE1499" s="35"/>
      <c r="BF1499" s="35"/>
      <c r="BG1499" s="35"/>
      <c r="BH1499" s="35"/>
      <c r="BI1499" s="133"/>
      <c r="BJ1499" s="133"/>
      <c r="BK1499" s="35"/>
      <c r="BL1499" s="266"/>
      <c r="BM1499" s="35"/>
      <c r="BN1499" s="35"/>
      <c r="BO1499" s="35"/>
      <c r="BP1499" s="35"/>
      <c r="BQ1499" s="35"/>
      <c r="BR1499" s="35"/>
      <c r="BS1499" s="35"/>
      <c r="BT1499" s="35"/>
      <c r="BU1499" s="35"/>
      <c r="BV1499" s="35"/>
      <c r="BW1499" s="35"/>
      <c r="BX1499" s="35"/>
      <c r="BY1499" s="35"/>
      <c r="BZ1499" s="287"/>
      <c r="CA1499" s="35"/>
      <c r="CB1499" s="35"/>
      <c r="CC1499" s="35"/>
      <c r="CD1499" s="35"/>
      <c r="CE1499" s="35"/>
      <c r="CF1499" s="35"/>
      <c r="CG1499" s="35"/>
      <c r="CH1499" s="35"/>
      <c r="CI1499" s="35"/>
      <c r="CJ1499" s="35"/>
      <c r="CK1499" s="35"/>
      <c r="CL1499" s="35"/>
      <c r="CM1499" s="35"/>
      <c r="CN1499" s="35"/>
      <c r="CO1499" s="35"/>
      <c r="CP1499" s="35"/>
      <c r="CQ1499" s="35"/>
      <c r="CR1499" s="35"/>
      <c r="CS1499" s="35"/>
      <c r="CT1499" s="35"/>
      <c r="CU1499" s="35"/>
      <c r="CV1499" s="35"/>
      <c r="CW1499" s="35"/>
      <c r="CX1499" s="35"/>
      <c r="CY1499" s="35"/>
      <c r="CZ1499" s="35"/>
      <c r="DA1499" s="35"/>
      <c r="DB1499" s="35"/>
      <c r="DC1499" s="35"/>
      <c r="DD1499" s="35"/>
      <c r="DE1499" s="35"/>
      <c r="DF1499" s="35"/>
      <c r="DG1499" s="35"/>
      <c r="DH1499" s="35"/>
      <c r="DI1499" s="35"/>
      <c r="DJ1499" s="35"/>
      <c r="DK1499" s="35"/>
      <c r="DL1499" s="35"/>
      <c r="DM1499" s="35"/>
      <c r="DN1499" s="35"/>
      <c r="DO1499" s="35"/>
      <c r="DP1499" s="35"/>
      <c r="DQ1499" s="35"/>
      <c r="DR1499" s="35"/>
      <c r="DS1499" s="35"/>
      <c r="DT1499" s="35"/>
      <c r="DU1499" s="35"/>
      <c r="DV1499" s="35"/>
      <c r="DW1499" s="35"/>
      <c r="DX1499" s="35"/>
      <c r="DY1499" s="35"/>
      <c r="DZ1499" s="35"/>
      <c r="EA1499" s="35"/>
      <c r="EB1499" s="35"/>
      <c r="EC1499" s="35"/>
      <c r="ED1499" s="35"/>
      <c r="EE1499" s="35"/>
      <c r="EF1499" s="35"/>
      <c r="EG1499" s="35"/>
      <c r="EH1499" s="35"/>
      <c r="EI1499" s="35"/>
      <c r="EJ1499" s="35"/>
      <c r="EK1499" s="35"/>
      <c r="EL1499" s="35"/>
      <c r="ET1499" s="20" t="s">
        <v>1869</v>
      </c>
      <c r="EU1499" s="20" t="s">
        <v>1867</v>
      </c>
    </row>
    <row r="1500" spans="1:151" ht="12" hidden="1" customHeight="1">
      <c r="A1500" s="35"/>
      <c r="B1500" s="47"/>
      <c r="C1500" s="35"/>
      <c r="D1500" s="47"/>
      <c r="E1500" s="47"/>
      <c r="F1500" s="47"/>
      <c r="G1500" s="47"/>
      <c r="H1500" s="47"/>
      <c r="I1500" s="47"/>
      <c r="J1500" s="47"/>
      <c r="K1500" s="47"/>
      <c r="L1500" s="47"/>
      <c r="M1500" s="35"/>
      <c r="N1500" s="35"/>
      <c r="O1500" s="35"/>
      <c r="P1500" s="35"/>
      <c r="Q1500" s="35"/>
      <c r="R1500" s="35"/>
      <c r="S1500" s="35"/>
      <c r="T1500" s="35"/>
      <c r="U1500" s="35"/>
      <c r="V1500" s="35"/>
      <c r="W1500" s="35"/>
      <c r="X1500" s="35"/>
      <c r="Y1500" s="35"/>
      <c r="Z1500" s="35"/>
      <c r="AA1500" s="35"/>
      <c r="AB1500" s="35"/>
      <c r="AC1500" s="35"/>
      <c r="AD1500" s="35"/>
      <c r="AE1500" s="35"/>
      <c r="AF1500" s="35"/>
      <c r="AG1500" s="35"/>
      <c r="AH1500" s="35"/>
      <c r="AI1500" s="35"/>
      <c r="AJ1500" s="35"/>
      <c r="AK1500" s="35"/>
      <c r="AL1500" s="35"/>
      <c r="AM1500" s="35"/>
      <c r="AN1500" s="35"/>
      <c r="AO1500" s="35"/>
      <c r="AP1500" s="35"/>
      <c r="AQ1500" s="35"/>
      <c r="AR1500" s="35"/>
      <c r="AS1500" s="35"/>
      <c r="AT1500" s="35"/>
      <c r="AU1500" s="35"/>
      <c r="AV1500" s="35"/>
      <c r="AW1500" s="35"/>
      <c r="AX1500" s="35"/>
      <c r="AY1500" s="35"/>
      <c r="AZ1500" s="35"/>
      <c r="BA1500" s="35"/>
      <c r="BB1500" s="35"/>
      <c r="BC1500" s="35"/>
      <c r="BD1500" s="35"/>
      <c r="BE1500" s="35"/>
      <c r="BF1500" s="35"/>
      <c r="BG1500" s="35"/>
      <c r="BH1500" s="35"/>
      <c r="BI1500" s="133"/>
      <c r="BJ1500" s="133"/>
      <c r="BK1500" s="35"/>
      <c r="BL1500" s="266"/>
      <c r="BM1500" s="35"/>
      <c r="BN1500" s="35"/>
      <c r="BO1500" s="35"/>
      <c r="BP1500" s="35"/>
      <c r="BQ1500" s="35"/>
      <c r="BR1500" s="35"/>
      <c r="BS1500" s="35"/>
      <c r="BT1500" s="35"/>
      <c r="BU1500" s="35"/>
      <c r="BV1500" s="35"/>
      <c r="BW1500" s="35"/>
      <c r="BX1500" s="35"/>
      <c r="BY1500" s="35"/>
      <c r="BZ1500" s="287"/>
      <c r="CA1500" s="35"/>
      <c r="CB1500" s="35"/>
      <c r="CC1500" s="35"/>
      <c r="CD1500" s="35"/>
      <c r="CE1500" s="35"/>
      <c r="CF1500" s="35"/>
      <c r="CG1500" s="35"/>
      <c r="CH1500" s="35"/>
      <c r="CI1500" s="35"/>
      <c r="CJ1500" s="35"/>
      <c r="CK1500" s="35"/>
      <c r="CL1500" s="35"/>
      <c r="CM1500" s="35"/>
      <c r="CN1500" s="35"/>
      <c r="CO1500" s="35"/>
      <c r="CP1500" s="35"/>
      <c r="CQ1500" s="35"/>
      <c r="CR1500" s="35"/>
      <c r="CS1500" s="35"/>
      <c r="CT1500" s="35"/>
      <c r="CU1500" s="35"/>
      <c r="CV1500" s="35"/>
      <c r="CW1500" s="35"/>
      <c r="CX1500" s="35"/>
      <c r="CY1500" s="35"/>
      <c r="CZ1500" s="35"/>
      <c r="DA1500" s="35"/>
      <c r="DB1500" s="35"/>
      <c r="DC1500" s="35"/>
      <c r="DD1500" s="35"/>
      <c r="DE1500" s="35"/>
      <c r="DF1500" s="35"/>
      <c r="DG1500" s="35"/>
      <c r="DH1500" s="35"/>
      <c r="DI1500" s="35"/>
      <c r="DJ1500" s="35"/>
      <c r="DK1500" s="35"/>
      <c r="DL1500" s="35"/>
      <c r="DM1500" s="35"/>
      <c r="DN1500" s="35"/>
      <c r="DO1500" s="35"/>
      <c r="DP1500" s="35"/>
      <c r="DQ1500" s="35"/>
      <c r="DR1500" s="35"/>
      <c r="DS1500" s="35"/>
      <c r="DT1500" s="35"/>
      <c r="DU1500" s="35"/>
      <c r="DV1500" s="35"/>
      <c r="DW1500" s="35"/>
      <c r="DX1500" s="35"/>
      <c r="DY1500" s="35"/>
      <c r="DZ1500" s="35"/>
      <c r="EA1500" s="35"/>
      <c r="EB1500" s="35"/>
      <c r="EC1500" s="35"/>
      <c r="ED1500" s="35"/>
      <c r="EE1500" s="35"/>
      <c r="EF1500" s="35"/>
      <c r="EG1500" s="35"/>
      <c r="EH1500" s="35"/>
      <c r="EI1500" s="35"/>
      <c r="EJ1500" s="35"/>
      <c r="EK1500" s="35"/>
      <c r="EL1500" s="35"/>
      <c r="ET1500" s="20" t="s">
        <v>1870</v>
      </c>
      <c r="EU1500" s="20" t="s">
        <v>1868</v>
      </c>
    </row>
    <row r="1501" spans="1:151" ht="12" hidden="1" customHeight="1">
      <c r="A1501" s="35"/>
      <c r="B1501" s="47"/>
      <c r="C1501" s="35"/>
      <c r="D1501" s="47"/>
      <c r="E1501" s="47"/>
      <c r="F1501" s="47"/>
      <c r="G1501" s="47"/>
      <c r="H1501" s="47"/>
      <c r="I1501" s="47"/>
      <c r="J1501" s="47"/>
      <c r="K1501" s="47"/>
      <c r="L1501" s="47"/>
      <c r="M1501" s="35"/>
      <c r="N1501" s="35"/>
      <c r="O1501" s="35"/>
      <c r="P1501" s="35"/>
      <c r="Q1501" s="35"/>
      <c r="R1501" s="35"/>
      <c r="S1501" s="35"/>
      <c r="T1501" s="35"/>
      <c r="U1501" s="35"/>
      <c r="V1501" s="35"/>
      <c r="W1501" s="35"/>
      <c r="X1501" s="35"/>
      <c r="Y1501" s="35"/>
      <c r="Z1501" s="35"/>
      <c r="AA1501" s="35"/>
      <c r="AB1501" s="35"/>
      <c r="AC1501" s="35"/>
      <c r="AD1501" s="35"/>
      <c r="AE1501" s="35"/>
      <c r="AF1501" s="35"/>
      <c r="AG1501" s="35"/>
      <c r="AH1501" s="35"/>
      <c r="AI1501" s="35"/>
      <c r="AJ1501" s="35"/>
      <c r="AK1501" s="35"/>
      <c r="AL1501" s="35"/>
      <c r="AM1501" s="35"/>
      <c r="AN1501" s="35"/>
      <c r="AO1501" s="35"/>
      <c r="AP1501" s="35"/>
      <c r="AQ1501" s="35"/>
      <c r="AR1501" s="35"/>
      <c r="AS1501" s="35"/>
      <c r="AT1501" s="35"/>
      <c r="AU1501" s="35"/>
      <c r="AV1501" s="35"/>
      <c r="AW1501" s="35"/>
      <c r="AX1501" s="35"/>
      <c r="AY1501" s="35"/>
      <c r="AZ1501" s="35"/>
      <c r="BA1501" s="35"/>
      <c r="BB1501" s="35"/>
      <c r="BC1501" s="35"/>
      <c r="BD1501" s="35"/>
      <c r="BE1501" s="35"/>
      <c r="BF1501" s="35"/>
      <c r="BG1501" s="35"/>
      <c r="BH1501" s="35"/>
      <c r="BI1501" s="133"/>
      <c r="BJ1501" s="133"/>
      <c r="BK1501" s="35"/>
      <c r="BL1501" s="266"/>
      <c r="BM1501" s="35"/>
      <c r="BN1501" s="35"/>
      <c r="BO1501" s="35"/>
      <c r="BP1501" s="35"/>
      <c r="BQ1501" s="35"/>
      <c r="BR1501" s="35"/>
      <c r="BS1501" s="35"/>
      <c r="BT1501" s="35"/>
      <c r="BU1501" s="35"/>
      <c r="BV1501" s="35"/>
      <c r="BW1501" s="35"/>
      <c r="BX1501" s="35"/>
      <c r="BY1501" s="35"/>
      <c r="BZ1501" s="287"/>
      <c r="CA1501" s="35"/>
      <c r="CB1501" s="35"/>
      <c r="CC1501" s="35"/>
      <c r="CD1501" s="35"/>
      <c r="CE1501" s="35"/>
      <c r="CF1501" s="35"/>
      <c r="CG1501" s="35"/>
      <c r="CH1501" s="35"/>
      <c r="CI1501" s="35"/>
      <c r="CJ1501" s="35"/>
      <c r="CK1501" s="35"/>
      <c r="CL1501" s="35"/>
      <c r="CM1501" s="35"/>
      <c r="CN1501" s="35"/>
      <c r="CO1501" s="35"/>
      <c r="CP1501" s="35"/>
      <c r="CQ1501" s="35"/>
      <c r="CR1501" s="35"/>
      <c r="CS1501" s="35"/>
      <c r="CT1501" s="35"/>
      <c r="CU1501" s="35"/>
      <c r="CV1501" s="35"/>
      <c r="CW1501" s="35"/>
      <c r="CX1501" s="35"/>
      <c r="CY1501" s="35"/>
      <c r="CZ1501" s="35"/>
      <c r="DA1501" s="35"/>
      <c r="DB1501" s="35"/>
      <c r="DC1501" s="35"/>
      <c r="DD1501" s="35"/>
      <c r="DE1501" s="35"/>
      <c r="DF1501" s="35"/>
      <c r="DG1501" s="35"/>
      <c r="DH1501" s="35"/>
      <c r="DI1501" s="35"/>
      <c r="DJ1501" s="35"/>
      <c r="DK1501" s="35"/>
      <c r="DL1501" s="35"/>
      <c r="DM1501" s="35"/>
      <c r="DN1501" s="35"/>
      <c r="DO1501" s="35"/>
      <c r="DP1501" s="35"/>
      <c r="DQ1501" s="35"/>
      <c r="DR1501" s="35"/>
      <c r="DS1501" s="35"/>
      <c r="DT1501" s="35"/>
      <c r="DU1501" s="35"/>
      <c r="DV1501" s="35"/>
      <c r="DW1501" s="35"/>
      <c r="DX1501" s="35"/>
      <c r="DY1501" s="35"/>
      <c r="DZ1501" s="35"/>
      <c r="EA1501" s="35"/>
      <c r="EB1501" s="35"/>
      <c r="EC1501" s="35"/>
      <c r="ED1501" s="35"/>
      <c r="EE1501" s="35"/>
      <c r="EF1501" s="35"/>
      <c r="EG1501" s="35"/>
      <c r="EH1501" s="35"/>
      <c r="EI1501" s="35"/>
      <c r="EJ1501" s="35"/>
      <c r="EK1501" s="35"/>
      <c r="EL1501" s="35"/>
      <c r="ET1501" s="20" t="s">
        <v>1871</v>
      </c>
      <c r="EU1501" s="20" t="s">
        <v>1869</v>
      </c>
    </row>
    <row r="1502" spans="1:151" ht="12" hidden="1" customHeight="1">
      <c r="A1502" s="35"/>
      <c r="B1502" s="47"/>
      <c r="C1502" s="35"/>
      <c r="D1502" s="47"/>
      <c r="E1502" s="47"/>
      <c r="F1502" s="47"/>
      <c r="G1502" s="47"/>
      <c r="H1502" s="47"/>
      <c r="I1502" s="47"/>
      <c r="J1502" s="47"/>
      <c r="K1502" s="47"/>
      <c r="L1502" s="47"/>
      <c r="M1502" s="35"/>
      <c r="N1502" s="35"/>
      <c r="O1502" s="35"/>
      <c r="P1502" s="35"/>
      <c r="Q1502" s="35"/>
      <c r="R1502" s="35"/>
      <c r="S1502" s="35"/>
      <c r="T1502" s="35"/>
      <c r="U1502" s="35"/>
      <c r="V1502" s="35"/>
      <c r="W1502" s="35"/>
      <c r="X1502" s="35"/>
      <c r="Y1502" s="35"/>
      <c r="Z1502" s="35"/>
      <c r="AA1502" s="35"/>
      <c r="AB1502" s="35"/>
      <c r="AC1502" s="35"/>
      <c r="AD1502" s="35"/>
      <c r="AE1502" s="35"/>
      <c r="AF1502" s="35"/>
      <c r="AG1502" s="35"/>
      <c r="AH1502" s="35"/>
      <c r="AI1502" s="35"/>
      <c r="AJ1502" s="35"/>
      <c r="AK1502" s="35"/>
      <c r="AL1502" s="35"/>
      <c r="AM1502" s="35"/>
      <c r="AN1502" s="35"/>
      <c r="AO1502" s="35"/>
      <c r="AP1502" s="35"/>
      <c r="AQ1502" s="35"/>
      <c r="AR1502" s="35"/>
      <c r="AS1502" s="35"/>
      <c r="AT1502" s="35"/>
      <c r="AU1502" s="35"/>
      <c r="AV1502" s="35"/>
      <c r="AW1502" s="35"/>
      <c r="AX1502" s="35"/>
      <c r="AY1502" s="35"/>
      <c r="AZ1502" s="35"/>
      <c r="BA1502" s="35"/>
      <c r="BB1502" s="35"/>
      <c r="BC1502" s="35"/>
      <c r="BD1502" s="35"/>
      <c r="BE1502" s="35"/>
      <c r="BF1502" s="35"/>
      <c r="BG1502" s="35"/>
      <c r="BH1502" s="35"/>
      <c r="BI1502" s="133"/>
      <c r="BJ1502" s="133"/>
      <c r="BK1502" s="35"/>
      <c r="BL1502" s="266"/>
      <c r="BM1502" s="35"/>
      <c r="BN1502" s="35"/>
      <c r="BO1502" s="35"/>
      <c r="BP1502" s="35"/>
      <c r="BQ1502" s="35"/>
      <c r="BR1502" s="35"/>
      <c r="BS1502" s="35"/>
      <c r="BT1502" s="35"/>
      <c r="BU1502" s="35"/>
      <c r="BV1502" s="35"/>
      <c r="BW1502" s="35"/>
      <c r="BX1502" s="35"/>
      <c r="BY1502" s="35"/>
      <c r="BZ1502" s="287"/>
      <c r="CA1502" s="35"/>
      <c r="CB1502" s="35"/>
      <c r="CC1502" s="35"/>
      <c r="CD1502" s="35"/>
      <c r="CE1502" s="35"/>
      <c r="CF1502" s="35"/>
      <c r="CG1502" s="35"/>
      <c r="CH1502" s="35"/>
      <c r="CI1502" s="35"/>
      <c r="CJ1502" s="35"/>
      <c r="CK1502" s="35"/>
      <c r="CL1502" s="35"/>
      <c r="CM1502" s="35"/>
      <c r="CN1502" s="35"/>
      <c r="CO1502" s="35"/>
      <c r="CP1502" s="35"/>
      <c r="CQ1502" s="35"/>
      <c r="CR1502" s="35"/>
      <c r="CS1502" s="35"/>
      <c r="CT1502" s="35"/>
      <c r="CU1502" s="35"/>
      <c r="CV1502" s="35"/>
      <c r="CW1502" s="35"/>
      <c r="CX1502" s="35"/>
      <c r="CY1502" s="35"/>
      <c r="CZ1502" s="35"/>
      <c r="DA1502" s="35"/>
      <c r="DB1502" s="35"/>
      <c r="DC1502" s="35"/>
      <c r="DD1502" s="35"/>
      <c r="DE1502" s="35"/>
      <c r="DF1502" s="35"/>
      <c r="DG1502" s="35"/>
      <c r="DH1502" s="35"/>
      <c r="DI1502" s="35"/>
      <c r="DJ1502" s="35"/>
      <c r="DK1502" s="35"/>
      <c r="DL1502" s="35"/>
      <c r="DM1502" s="35"/>
      <c r="DN1502" s="35"/>
      <c r="DO1502" s="35"/>
      <c r="DP1502" s="35"/>
      <c r="DQ1502" s="35"/>
      <c r="DR1502" s="35"/>
      <c r="DS1502" s="35"/>
      <c r="DT1502" s="35"/>
      <c r="DU1502" s="35"/>
      <c r="DV1502" s="35"/>
      <c r="DW1502" s="35"/>
      <c r="DX1502" s="35"/>
      <c r="DY1502" s="35"/>
      <c r="DZ1502" s="35"/>
      <c r="EA1502" s="35"/>
      <c r="EB1502" s="35"/>
      <c r="EC1502" s="35"/>
      <c r="ED1502" s="35"/>
      <c r="EE1502" s="35"/>
      <c r="EF1502" s="35"/>
      <c r="EG1502" s="35"/>
      <c r="EH1502" s="35"/>
      <c r="EI1502" s="35"/>
      <c r="EJ1502" s="35"/>
      <c r="EK1502" s="35"/>
      <c r="EL1502" s="35"/>
      <c r="ET1502" s="20" t="s">
        <v>1872</v>
      </c>
      <c r="EU1502" s="20" t="s">
        <v>1870</v>
      </c>
    </row>
    <row r="1503" spans="1:151" ht="12" hidden="1" customHeight="1">
      <c r="A1503" s="35"/>
      <c r="B1503" s="47"/>
      <c r="C1503" s="35"/>
      <c r="D1503" s="47"/>
      <c r="E1503" s="47"/>
      <c r="F1503" s="47"/>
      <c r="G1503" s="47"/>
      <c r="H1503" s="47"/>
      <c r="I1503" s="47"/>
      <c r="J1503" s="47"/>
      <c r="K1503" s="47"/>
      <c r="L1503" s="47"/>
      <c r="M1503" s="35"/>
      <c r="N1503" s="35"/>
      <c r="O1503" s="35"/>
      <c r="P1503" s="35"/>
      <c r="Q1503" s="35"/>
      <c r="R1503" s="35"/>
      <c r="S1503" s="35"/>
      <c r="T1503" s="35"/>
      <c r="U1503" s="35"/>
      <c r="V1503" s="35"/>
      <c r="W1503" s="35"/>
      <c r="X1503" s="35"/>
      <c r="Y1503" s="35"/>
      <c r="Z1503" s="35"/>
      <c r="AA1503" s="35"/>
      <c r="AB1503" s="35"/>
      <c r="AC1503" s="35"/>
      <c r="AD1503" s="35"/>
      <c r="AE1503" s="35"/>
      <c r="AF1503" s="35"/>
      <c r="AG1503" s="35"/>
      <c r="AH1503" s="35"/>
      <c r="AI1503" s="35"/>
      <c r="AJ1503" s="35"/>
      <c r="AK1503" s="35"/>
      <c r="AL1503" s="35"/>
      <c r="AM1503" s="35"/>
      <c r="AN1503" s="35"/>
      <c r="AO1503" s="35"/>
      <c r="AP1503" s="35"/>
      <c r="AQ1503" s="35"/>
      <c r="AR1503" s="35"/>
      <c r="AS1503" s="35"/>
      <c r="AT1503" s="35"/>
      <c r="AU1503" s="35"/>
      <c r="AV1503" s="35"/>
      <c r="AW1503" s="35"/>
      <c r="AX1503" s="35"/>
      <c r="AY1503" s="35"/>
      <c r="AZ1503" s="35"/>
      <c r="BA1503" s="35"/>
      <c r="BB1503" s="35"/>
      <c r="BC1503" s="35"/>
      <c r="BD1503" s="35"/>
      <c r="BE1503" s="35"/>
      <c r="BF1503" s="35"/>
      <c r="BG1503" s="35"/>
      <c r="BH1503" s="35"/>
      <c r="BI1503" s="133"/>
      <c r="BJ1503" s="133"/>
      <c r="BK1503" s="35"/>
      <c r="BL1503" s="266"/>
      <c r="BM1503" s="35"/>
      <c r="BN1503" s="35"/>
      <c r="BO1503" s="35"/>
      <c r="BP1503" s="35"/>
      <c r="BQ1503" s="35"/>
      <c r="BR1503" s="35"/>
      <c r="BS1503" s="35"/>
      <c r="BT1503" s="35"/>
      <c r="BU1503" s="35"/>
      <c r="BV1503" s="35"/>
      <c r="BW1503" s="35"/>
      <c r="BX1503" s="35"/>
      <c r="BY1503" s="35"/>
      <c r="BZ1503" s="287"/>
      <c r="CA1503" s="35"/>
      <c r="CB1503" s="35"/>
      <c r="CC1503" s="35"/>
      <c r="CD1503" s="35"/>
      <c r="CE1503" s="35"/>
      <c r="CF1503" s="35"/>
      <c r="CG1503" s="35"/>
      <c r="CH1503" s="35"/>
      <c r="CI1503" s="35"/>
      <c r="CJ1503" s="35"/>
      <c r="CK1503" s="35"/>
      <c r="CL1503" s="35"/>
      <c r="CM1503" s="35"/>
      <c r="CN1503" s="35"/>
      <c r="CO1503" s="35"/>
      <c r="CP1503" s="35"/>
      <c r="CQ1503" s="35"/>
      <c r="CR1503" s="35"/>
      <c r="CS1503" s="35"/>
      <c r="CT1503" s="35"/>
      <c r="CU1503" s="35"/>
      <c r="CV1503" s="35"/>
      <c r="CW1503" s="35"/>
      <c r="CX1503" s="35"/>
      <c r="CY1503" s="35"/>
      <c r="CZ1503" s="35"/>
      <c r="DA1503" s="35"/>
      <c r="DB1503" s="35"/>
      <c r="DC1503" s="35"/>
      <c r="DD1503" s="35"/>
      <c r="DE1503" s="35"/>
      <c r="DF1503" s="35"/>
      <c r="DG1503" s="35"/>
      <c r="DH1503" s="35"/>
      <c r="DI1503" s="35"/>
      <c r="DJ1503" s="35"/>
      <c r="DK1503" s="35"/>
      <c r="DL1503" s="35"/>
      <c r="DM1503" s="35"/>
      <c r="DN1503" s="35"/>
      <c r="DO1503" s="35"/>
      <c r="DP1503" s="35"/>
      <c r="DQ1503" s="35"/>
      <c r="DR1503" s="35"/>
      <c r="DS1503" s="35"/>
      <c r="DT1503" s="35"/>
      <c r="DU1503" s="35"/>
      <c r="DV1503" s="35"/>
      <c r="DW1503" s="35"/>
      <c r="DX1503" s="35"/>
      <c r="DY1503" s="35"/>
      <c r="DZ1503" s="35"/>
      <c r="EA1503" s="35"/>
      <c r="EB1503" s="35"/>
      <c r="EC1503" s="35"/>
      <c r="ED1503" s="35"/>
      <c r="EE1503" s="35"/>
      <c r="EF1503" s="35"/>
      <c r="EG1503" s="35"/>
      <c r="EH1503" s="35"/>
      <c r="EI1503" s="35"/>
      <c r="EJ1503" s="35"/>
      <c r="EK1503" s="35"/>
      <c r="EL1503" s="35"/>
      <c r="ET1503" s="20" t="s">
        <v>1873</v>
      </c>
      <c r="EU1503" s="20" t="s">
        <v>1871</v>
      </c>
    </row>
    <row r="1504" spans="1:151" ht="12" hidden="1" customHeight="1">
      <c r="A1504" s="35"/>
      <c r="B1504" s="47"/>
      <c r="C1504" s="35"/>
      <c r="D1504" s="47"/>
      <c r="E1504" s="47"/>
      <c r="F1504" s="47"/>
      <c r="G1504" s="47"/>
      <c r="H1504" s="47"/>
      <c r="I1504" s="47"/>
      <c r="J1504" s="47"/>
      <c r="K1504" s="47"/>
      <c r="L1504" s="47"/>
      <c r="M1504" s="35"/>
      <c r="N1504" s="35"/>
      <c r="O1504" s="35"/>
      <c r="P1504" s="35"/>
      <c r="Q1504" s="35"/>
      <c r="R1504" s="35"/>
      <c r="S1504" s="35"/>
      <c r="T1504" s="35"/>
      <c r="U1504" s="35"/>
      <c r="V1504" s="35"/>
      <c r="W1504" s="35"/>
      <c r="X1504" s="35"/>
      <c r="Y1504" s="35"/>
      <c r="Z1504" s="35"/>
      <c r="AA1504" s="35"/>
      <c r="AB1504" s="35"/>
      <c r="AC1504" s="35"/>
      <c r="AD1504" s="35"/>
      <c r="AE1504" s="35"/>
      <c r="AF1504" s="35"/>
      <c r="AG1504" s="35"/>
      <c r="AH1504" s="35"/>
      <c r="AI1504" s="35"/>
      <c r="AJ1504" s="35"/>
      <c r="AK1504" s="35"/>
      <c r="AL1504" s="35"/>
      <c r="AM1504" s="35"/>
      <c r="AN1504" s="35"/>
      <c r="AO1504" s="35"/>
      <c r="AP1504" s="35"/>
      <c r="AQ1504" s="35"/>
      <c r="AR1504" s="35"/>
      <c r="AS1504" s="35"/>
      <c r="AT1504" s="35"/>
      <c r="AU1504" s="35"/>
      <c r="AV1504" s="35"/>
      <c r="AW1504" s="35"/>
      <c r="AX1504" s="35"/>
      <c r="AY1504" s="35"/>
      <c r="AZ1504" s="35"/>
      <c r="BA1504" s="35"/>
      <c r="BB1504" s="35"/>
      <c r="BC1504" s="35"/>
      <c r="BD1504" s="35"/>
      <c r="BE1504" s="35"/>
      <c r="BF1504" s="35"/>
      <c r="BG1504" s="35"/>
      <c r="BH1504" s="35"/>
      <c r="BI1504" s="133"/>
      <c r="BJ1504" s="133"/>
      <c r="BK1504" s="35"/>
      <c r="BL1504" s="266"/>
      <c r="BM1504" s="35"/>
      <c r="BN1504" s="35"/>
      <c r="BO1504" s="35"/>
      <c r="BP1504" s="35"/>
      <c r="BQ1504" s="35"/>
      <c r="BR1504" s="35"/>
      <c r="BS1504" s="35"/>
      <c r="BT1504" s="35"/>
      <c r="BU1504" s="35"/>
      <c r="BV1504" s="35"/>
      <c r="BW1504" s="35"/>
      <c r="BX1504" s="35"/>
      <c r="BY1504" s="35"/>
      <c r="BZ1504" s="287"/>
      <c r="CA1504" s="35"/>
      <c r="CB1504" s="35"/>
      <c r="CC1504" s="35"/>
      <c r="CD1504" s="35"/>
      <c r="CE1504" s="35"/>
      <c r="CF1504" s="35"/>
      <c r="CG1504" s="35"/>
      <c r="CH1504" s="35"/>
      <c r="CI1504" s="35"/>
      <c r="CJ1504" s="35"/>
      <c r="CK1504" s="35"/>
      <c r="CL1504" s="35"/>
      <c r="CM1504" s="35"/>
      <c r="CN1504" s="35"/>
      <c r="CO1504" s="35"/>
      <c r="CP1504" s="35"/>
      <c r="CQ1504" s="35"/>
      <c r="CR1504" s="35"/>
      <c r="CS1504" s="35"/>
      <c r="CT1504" s="35"/>
      <c r="CU1504" s="35"/>
      <c r="CV1504" s="35"/>
      <c r="CW1504" s="35"/>
      <c r="CX1504" s="35"/>
      <c r="CY1504" s="35"/>
      <c r="CZ1504" s="35"/>
      <c r="DA1504" s="35"/>
      <c r="DB1504" s="35"/>
      <c r="DC1504" s="35"/>
      <c r="DD1504" s="35"/>
      <c r="DE1504" s="35"/>
      <c r="DF1504" s="35"/>
      <c r="DG1504" s="35"/>
      <c r="DH1504" s="35"/>
      <c r="DI1504" s="35"/>
      <c r="DJ1504" s="35"/>
      <c r="DK1504" s="35"/>
      <c r="DL1504" s="35"/>
      <c r="DM1504" s="35"/>
      <c r="DN1504" s="35"/>
      <c r="DO1504" s="35"/>
      <c r="DP1504" s="35"/>
      <c r="DQ1504" s="35"/>
      <c r="DR1504" s="35"/>
      <c r="DS1504" s="35"/>
      <c r="DT1504" s="35"/>
      <c r="DU1504" s="35"/>
      <c r="DV1504" s="35"/>
      <c r="DW1504" s="35"/>
      <c r="DX1504" s="35"/>
      <c r="DY1504" s="35"/>
      <c r="DZ1504" s="35"/>
      <c r="EA1504" s="35"/>
      <c r="EB1504" s="35"/>
      <c r="EC1504" s="35"/>
      <c r="ED1504" s="35"/>
      <c r="EE1504" s="35"/>
      <c r="EF1504" s="35"/>
      <c r="EG1504" s="35"/>
      <c r="EH1504" s="35"/>
      <c r="EI1504" s="35"/>
      <c r="EJ1504" s="35"/>
      <c r="EK1504" s="35"/>
      <c r="EL1504" s="35"/>
      <c r="ET1504" s="20" t="s">
        <v>1874</v>
      </c>
      <c r="EU1504" s="20" t="s">
        <v>1872</v>
      </c>
    </row>
    <row r="1505" spans="1:151" ht="12" hidden="1" customHeight="1">
      <c r="A1505" s="35"/>
      <c r="B1505" s="47"/>
      <c r="C1505" s="35"/>
      <c r="D1505" s="47"/>
      <c r="E1505" s="47"/>
      <c r="F1505" s="47"/>
      <c r="G1505" s="47"/>
      <c r="H1505" s="47"/>
      <c r="I1505" s="47"/>
      <c r="J1505" s="47"/>
      <c r="K1505" s="47"/>
      <c r="L1505" s="47"/>
      <c r="M1505" s="35"/>
      <c r="N1505" s="35"/>
      <c r="O1505" s="35"/>
      <c r="P1505" s="35"/>
      <c r="Q1505" s="35"/>
      <c r="R1505" s="35"/>
      <c r="S1505" s="35"/>
      <c r="T1505" s="35"/>
      <c r="U1505" s="35"/>
      <c r="V1505" s="35"/>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5"/>
      <c r="AR1505" s="35"/>
      <c r="AS1505" s="35"/>
      <c r="AT1505" s="35"/>
      <c r="AU1505" s="35"/>
      <c r="AV1505" s="35"/>
      <c r="AW1505" s="35"/>
      <c r="AX1505" s="35"/>
      <c r="AY1505" s="35"/>
      <c r="AZ1505" s="35"/>
      <c r="BA1505" s="35"/>
      <c r="BB1505" s="35"/>
      <c r="BC1505" s="35"/>
      <c r="BD1505" s="35"/>
      <c r="BE1505" s="35"/>
      <c r="BF1505" s="35"/>
      <c r="BG1505" s="35"/>
      <c r="BH1505" s="35"/>
      <c r="BI1505" s="133"/>
      <c r="BJ1505" s="133"/>
      <c r="BK1505" s="35"/>
      <c r="BL1505" s="266"/>
      <c r="BM1505" s="35"/>
      <c r="BN1505" s="35"/>
      <c r="BO1505" s="35"/>
      <c r="BP1505" s="35"/>
      <c r="BQ1505" s="35"/>
      <c r="BR1505" s="35"/>
      <c r="BS1505" s="35"/>
      <c r="BT1505" s="35"/>
      <c r="BU1505" s="35"/>
      <c r="BV1505" s="35"/>
      <c r="BW1505" s="35"/>
      <c r="BX1505" s="35"/>
      <c r="BY1505" s="35"/>
      <c r="BZ1505" s="287"/>
      <c r="CA1505" s="35"/>
      <c r="CB1505" s="35"/>
      <c r="CC1505" s="35"/>
      <c r="CD1505" s="35"/>
      <c r="CE1505" s="35"/>
      <c r="CF1505" s="35"/>
      <c r="CG1505" s="35"/>
      <c r="CH1505" s="35"/>
      <c r="CI1505" s="35"/>
      <c r="CJ1505" s="35"/>
      <c r="CK1505" s="35"/>
      <c r="CL1505" s="35"/>
      <c r="CM1505" s="35"/>
      <c r="CN1505" s="35"/>
      <c r="CO1505" s="35"/>
      <c r="CP1505" s="35"/>
      <c r="CQ1505" s="35"/>
      <c r="CR1505" s="35"/>
      <c r="CS1505" s="35"/>
      <c r="CT1505" s="35"/>
      <c r="CU1505" s="35"/>
      <c r="CV1505" s="35"/>
      <c r="CW1505" s="35"/>
      <c r="CX1505" s="35"/>
      <c r="CY1505" s="35"/>
      <c r="CZ1505" s="35"/>
      <c r="DA1505" s="35"/>
      <c r="DB1505" s="35"/>
      <c r="DC1505" s="35"/>
      <c r="DD1505" s="35"/>
      <c r="DE1505" s="35"/>
      <c r="DF1505" s="35"/>
      <c r="DG1505" s="35"/>
      <c r="DH1505" s="35"/>
      <c r="DI1505" s="35"/>
      <c r="DJ1505" s="35"/>
      <c r="DK1505" s="35"/>
      <c r="DL1505" s="35"/>
      <c r="DM1505" s="35"/>
      <c r="DN1505" s="35"/>
      <c r="DO1505" s="35"/>
      <c r="DP1505" s="35"/>
      <c r="DQ1505" s="35"/>
      <c r="DR1505" s="35"/>
      <c r="DS1505" s="35"/>
      <c r="DT1505" s="35"/>
      <c r="DU1505" s="35"/>
      <c r="DV1505" s="35"/>
      <c r="DW1505" s="35"/>
      <c r="DX1505" s="35"/>
      <c r="DY1505" s="35"/>
      <c r="DZ1505" s="35"/>
      <c r="EA1505" s="35"/>
      <c r="EB1505" s="35"/>
      <c r="EC1505" s="35"/>
      <c r="ED1505" s="35"/>
      <c r="EE1505" s="35"/>
      <c r="EF1505" s="35"/>
      <c r="EG1505" s="35"/>
      <c r="EH1505" s="35"/>
      <c r="EI1505" s="35"/>
      <c r="EJ1505" s="35"/>
      <c r="EK1505" s="35"/>
      <c r="EL1505" s="35"/>
      <c r="ET1505" s="20" t="s">
        <v>1875</v>
      </c>
      <c r="EU1505" s="20" t="s">
        <v>1873</v>
      </c>
    </row>
    <row r="1506" spans="1:151" ht="12" hidden="1" customHeight="1">
      <c r="A1506" s="35"/>
      <c r="B1506" s="47"/>
      <c r="C1506" s="35"/>
      <c r="D1506" s="47"/>
      <c r="E1506" s="47"/>
      <c r="F1506" s="47"/>
      <c r="G1506" s="47"/>
      <c r="H1506" s="47"/>
      <c r="I1506" s="47"/>
      <c r="J1506" s="47"/>
      <c r="K1506" s="47"/>
      <c r="L1506" s="47"/>
      <c r="M1506" s="35"/>
      <c r="N1506" s="35"/>
      <c r="O1506" s="35"/>
      <c r="P1506" s="35"/>
      <c r="Q1506" s="35"/>
      <c r="R1506" s="35"/>
      <c r="S1506" s="35"/>
      <c r="T1506" s="35"/>
      <c r="U1506" s="35"/>
      <c r="V1506" s="35"/>
      <c r="W1506" s="35"/>
      <c r="X1506" s="35"/>
      <c r="Y1506" s="35"/>
      <c r="Z1506" s="35"/>
      <c r="AA1506" s="35"/>
      <c r="AB1506" s="35"/>
      <c r="AC1506" s="35"/>
      <c r="AD1506" s="35"/>
      <c r="AE1506" s="35"/>
      <c r="AF1506" s="35"/>
      <c r="AG1506" s="35"/>
      <c r="AH1506" s="35"/>
      <c r="AI1506" s="35"/>
      <c r="AJ1506" s="35"/>
      <c r="AK1506" s="35"/>
      <c r="AL1506" s="35"/>
      <c r="AM1506" s="35"/>
      <c r="AN1506" s="35"/>
      <c r="AO1506" s="35"/>
      <c r="AP1506" s="35"/>
      <c r="AQ1506" s="35"/>
      <c r="AR1506" s="35"/>
      <c r="AS1506" s="35"/>
      <c r="AT1506" s="35"/>
      <c r="AU1506" s="35"/>
      <c r="AV1506" s="35"/>
      <c r="AW1506" s="35"/>
      <c r="AX1506" s="35"/>
      <c r="AY1506" s="35"/>
      <c r="AZ1506" s="35"/>
      <c r="BA1506" s="35"/>
      <c r="BB1506" s="35"/>
      <c r="BC1506" s="35"/>
      <c r="BD1506" s="35"/>
      <c r="BE1506" s="35"/>
      <c r="BF1506" s="35"/>
      <c r="BG1506" s="35"/>
      <c r="BH1506" s="35"/>
      <c r="BI1506" s="133"/>
      <c r="BJ1506" s="133"/>
      <c r="BK1506" s="35"/>
      <c r="BL1506" s="266"/>
      <c r="BM1506" s="35"/>
      <c r="BN1506" s="35"/>
      <c r="BO1506" s="35"/>
      <c r="BP1506" s="35"/>
      <c r="BQ1506" s="35"/>
      <c r="BR1506" s="35"/>
      <c r="BS1506" s="35"/>
      <c r="BT1506" s="35"/>
      <c r="BU1506" s="35"/>
      <c r="BV1506" s="35"/>
      <c r="BW1506" s="35"/>
      <c r="BX1506" s="35"/>
      <c r="BY1506" s="35"/>
      <c r="BZ1506" s="287"/>
      <c r="CA1506" s="35"/>
      <c r="CB1506" s="35"/>
      <c r="CC1506" s="35"/>
      <c r="CD1506" s="35"/>
      <c r="CE1506" s="35"/>
      <c r="CF1506" s="35"/>
      <c r="CG1506" s="35"/>
      <c r="CH1506" s="35"/>
      <c r="CI1506" s="35"/>
      <c r="CJ1506" s="35"/>
      <c r="CK1506" s="35"/>
      <c r="CL1506" s="35"/>
      <c r="CM1506" s="35"/>
      <c r="CN1506" s="35"/>
      <c r="CO1506" s="35"/>
      <c r="CP1506" s="35"/>
      <c r="CQ1506" s="35"/>
      <c r="CR1506" s="35"/>
      <c r="CS1506" s="35"/>
      <c r="CT1506" s="35"/>
      <c r="CU1506" s="35"/>
      <c r="CV1506" s="35"/>
      <c r="CW1506" s="35"/>
      <c r="CX1506" s="35"/>
      <c r="CY1506" s="35"/>
      <c r="CZ1506" s="35"/>
      <c r="DA1506" s="35"/>
      <c r="DB1506" s="35"/>
      <c r="DC1506" s="35"/>
      <c r="DD1506" s="35"/>
      <c r="DE1506" s="35"/>
      <c r="DF1506" s="35"/>
      <c r="DG1506" s="35"/>
      <c r="DH1506" s="35"/>
      <c r="DI1506" s="35"/>
      <c r="DJ1506" s="35"/>
      <c r="DK1506" s="35"/>
      <c r="DL1506" s="35"/>
      <c r="DM1506" s="35"/>
      <c r="DN1506" s="35"/>
      <c r="DO1506" s="35"/>
      <c r="DP1506" s="35"/>
      <c r="DQ1506" s="35"/>
      <c r="DR1506" s="35"/>
      <c r="DS1506" s="35"/>
      <c r="DT1506" s="35"/>
      <c r="DU1506" s="35"/>
      <c r="DV1506" s="35"/>
      <c r="DW1506" s="35"/>
      <c r="DX1506" s="35"/>
      <c r="DY1506" s="35"/>
      <c r="DZ1506" s="35"/>
      <c r="EA1506" s="35"/>
      <c r="EB1506" s="35"/>
      <c r="EC1506" s="35"/>
      <c r="ED1506" s="35"/>
      <c r="EE1506" s="35"/>
      <c r="EF1506" s="35"/>
      <c r="EG1506" s="35"/>
      <c r="EH1506" s="35"/>
      <c r="EI1506" s="35"/>
      <c r="EJ1506" s="35"/>
      <c r="EK1506" s="35"/>
      <c r="EL1506" s="35"/>
      <c r="ET1506" s="20" t="s">
        <v>1876</v>
      </c>
      <c r="EU1506" s="20" t="s">
        <v>1874</v>
      </c>
    </row>
    <row r="1507" spans="1:151" ht="12" hidden="1" customHeight="1">
      <c r="A1507" s="35"/>
      <c r="B1507" s="47"/>
      <c r="C1507" s="35"/>
      <c r="D1507" s="47"/>
      <c r="E1507" s="47"/>
      <c r="F1507" s="47"/>
      <c r="G1507" s="47"/>
      <c r="H1507" s="47"/>
      <c r="I1507" s="47"/>
      <c r="J1507" s="47"/>
      <c r="K1507" s="47"/>
      <c r="L1507" s="47"/>
      <c r="M1507" s="35"/>
      <c r="N1507" s="35"/>
      <c r="O1507" s="35"/>
      <c r="P1507" s="35"/>
      <c r="Q1507" s="35"/>
      <c r="R1507" s="35"/>
      <c r="S1507" s="35"/>
      <c r="T1507" s="35"/>
      <c r="U1507" s="35"/>
      <c r="V1507" s="35"/>
      <c r="W1507" s="35"/>
      <c r="X1507" s="35"/>
      <c r="Y1507" s="35"/>
      <c r="Z1507" s="35"/>
      <c r="AA1507" s="35"/>
      <c r="AB1507" s="35"/>
      <c r="AC1507" s="35"/>
      <c r="AD1507" s="35"/>
      <c r="AE1507" s="35"/>
      <c r="AF1507" s="35"/>
      <c r="AG1507" s="35"/>
      <c r="AH1507" s="35"/>
      <c r="AI1507" s="35"/>
      <c r="AJ1507" s="35"/>
      <c r="AK1507" s="35"/>
      <c r="AL1507" s="35"/>
      <c r="AM1507" s="35"/>
      <c r="AN1507" s="35"/>
      <c r="AO1507" s="35"/>
      <c r="AP1507" s="35"/>
      <c r="AQ1507" s="35"/>
      <c r="AR1507" s="35"/>
      <c r="AS1507" s="35"/>
      <c r="AT1507" s="35"/>
      <c r="AU1507" s="35"/>
      <c r="AV1507" s="35"/>
      <c r="AW1507" s="35"/>
      <c r="AX1507" s="35"/>
      <c r="AY1507" s="35"/>
      <c r="AZ1507" s="35"/>
      <c r="BA1507" s="35"/>
      <c r="BB1507" s="35"/>
      <c r="BC1507" s="35"/>
      <c r="BD1507" s="35"/>
      <c r="BE1507" s="35"/>
      <c r="BF1507" s="35"/>
      <c r="BG1507" s="35"/>
      <c r="BH1507" s="35"/>
      <c r="BI1507" s="133"/>
      <c r="BJ1507" s="133"/>
      <c r="BK1507" s="35"/>
      <c r="BL1507" s="266"/>
      <c r="BM1507" s="35"/>
      <c r="BN1507" s="35"/>
      <c r="BO1507" s="35"/>
      <c r="BP1507" s="35"/>
      <c r="BQ1507" s="35"/>
      <c r="BR1507" s="35"/>
      <c r="BS1507" s="35"/>
      <c r="BT1507" s="35"/>
      <c r="BU1507" s="35"/>
      <c r="BV1507" s="35"/>
      <c r="BW1507" s="35"/>
      <c r="BX1507" s="35"/>
      <c r="BY1507" s="35"/>
      <c r="BZ1507" s="287"/>
      <c r="CA1507" s="35"/>
      <c r="CB1507" s="35"/>
      <c r="CC1507" s="35"/>
      <c r="CD1507" s="35"/>
      <c r="CE1507" s="35"/>
      <c r="CF1507" s="35"/>
      <c r="CG1507" s="35"/>
      <c r="CH1507" s="35"/>
      <c r="CI1507" s="35"/>
      <c r="CJ1507" s="35"/>
      <c r="CK1507" s="35"/>
      <c r="CL1507" s="35"/>
      <c r="CM1507" s="35"/>
      <c r="CN1507" s="35"/>
      <c r="CO1507" s="35"/>
      <c r="CP1507" s="35"/>
      <c r="CQ1507" s="35"/>
      <c r="CR1507" s="35"/>
      <c r="CS1507" s="35"/>
      <c r="CT1507" s="35"/>
      <c r="CU1507" s="35"/>
      <c r="CV1507" s="35"/>
      <c r="CW1507" s="35"/>
      <c r="CX1507" s="35"/>
      <c r="CY1507" s="35"/>
      <c r="CZ1507" s="35"/>
      <c r="DA1507" s="35"/>
      <c r="DB1507" s="35"/>
      <c r="DC1507" s="35"/>
      <c r="DD1507" s="35"/>
      <c r="DE1507" s="35"/>
      <c r="DF1507" s="35"/>
      <c r="DG1507" s="35"/>
      <c r="DH1507" s="35"/>
      <c r="DI1507" s="35"/>
      <c r="DJ1507" s="35"/>
      <c r="DK1507" s="35"/>
      <c r="DL1507" s="35"/>
      <c r="DM1507" s="35"/>
      <c r="DN1507" s="35"/>
      <c r="DO1507" s="35"/>
      <c r="DP1507" s="35"/>
      <c r="DQ1507" s="35"/>
      <c r="DR1507" s="35"/>
      <c r="DS1507" s="35"/>
      <c r="DT1507" s="35"/>
      <c r="DU1507" s="35"/>
      <c r="DV1507" s="35"/>
      <c r="DW1507" s="35"/>
      <c r="DX1507" s="35"/>
      <c r="DY1507" s="35"/>
      <c r="DZ1507" s="35"/>
      <c r="EA1507" s="35"/>
      <c r="EB1507" s="35"/>
      <c r="EC1507" s="35"/>
      <c r="ED1507" s="35"/>
      <c r="EE1507" s="35"/>
      <c r="EF1507" s="35"/>
      <c r="EG1507" s="35"/>
      <c r="EH1507" s="35"/>
      <c r="EI1507" s="35"/>
      <c r="EJ1507" s="35"/>
      <c r="EK1507" s="35"/>
      <c r="EL1507" s="35"/>
      <c r="ET1507" s="20" t="s">
        <v>1877</v>
      </c>
      <c r="EU1507" s="20" t="s">
        <v>1875</v>
      </c>
    </row>
    <row r="1508" spans="1:151" ht="12" hidden="1" customHeight="1">
      <c r="A1508" s="35"/>
      <c r="B1508" s="47"/>
      <c r="C1508" s="35"/>
      <c r="D1508" s="47"/>
      <c r="E1508" s="47"/>
      <c r="F1508" s="47"/>
      <c r="G1508" s="47"/>
      <c r="H1508" s="47"/>
      <c r="I1508" s="47"/>
      <c r="J1508" s="47"/>
      <c r="K1508" s="47"/>
      <c r="L1508" s="47"/>
      <c r="M1508" s="35"/>
      <c r="N1508" s="35"/>
      <c r="O1508" s="35"/>
      <c r="P1508" s="35"/>
      <c r="Q1508" s="35"/>
      <c r="R1508" s="35"/>
      <c r="S1508" s="35"/>
      <c r="T1508" s="35"/>
      <c r="U1508" s="35"/>
      <c r="V1508" s="35"/>
      <c r="W1508" s="35"/>
      <c r="X1508" s="35"/>
      <c r="Y1508" s="35"/>
      <c r="Z1508" s="35"/>
      <c r="AA1508" s="35"/>
      <c r="AB1508" s="35"/>
      <c r="AC1508" s="35"/>
      <c r="AD1508" s="35"/>
      <c r="AE1508" s="35"/>
      <c r="AF1508" s="35"/>
      <c r="AG1508" s="35"/>
      <c r="AH1508" s="35"/>
      <c r="AI1508" s="35"/>
      <c r="AJ1508" s="35"/>
      <c r="AK1508" s="35"/>
      <c r="AL1508" s="35"/>
      <c r="AM1508" s="35"/>
      <c r="AN1508" s="35"/>
      <c r="AO1508" s="35"/>
      <c r="AP1508" s="35"/>
      <c r="AQ1508" s="35"/>
      <c r="AR1508" s="35"/>
      <c r="AS1508" s="35"/>
      <c r="AT1508" s="35"/>
      <c r="AU1508" s="35"/>
      <c r="AV1508" s="35"/>
      <c r="AW1508" s="35"/>
      <c r="AX1508" s="35"/>
      <c r="AY1508" s="35"/>
      <c r="AZ1508" s="35"/>
      <c r="BA1508" s="35"/>
      <c r="BB1508" s="35"/>
      <c r="BC1508" s="35"/>
      <c r="BD1508" s="35"/>
      <c r="BE1508" s="35"/>
      <c r="BF1508" s="35"/>
      <c r="BG1508" s="35"/>
      <c r="BH1508" s="35"/>
      <c r="BI1508" s="133"/>
      <c r="BJ1508" s="133"/>
      <c r="BK1508" s="35"/>
      <c r="BL1508" s="266"/>
      <c r="BM1508" s="35"/>
      <c r="BN1508" s="35"/>
      <c r="BO1508" s="35"/>
      <c r="BP1508" s="35"/>
      <c r="BQ1508" s="35"/>
      <c r="BR1508" s="35"/>
      <c r="BS1508" s="35"/>
      <c r="BT1508" s="35"/>
      <c r="BU1508" s="35"/>
      <c r="BV1508" s="35"/>
      <c r="BW1508" s="35"/>
      <c r="BX1508" s="35"/>
      <c r="BY1508" s="35"/>
      <c r="BZ1508" s="287"/>
      <c r="CA1508" s="35"/>
      <c r="CB1508" s="35"/>
      <c r="CC1508" s="35"/>
      <c r="CD1508" s="35"/>
      <c r="CE1508" s="35"/>
      <c r="CF1508" s="35"/>
      <c r="CG1508" s="35"/>
      <c r="CH1508" s="35"/>
      <c r="CI1508" s="35"/>
      <c r="CJ1508" s="35"/>
      <c r="CK1508" s="35"/>
      <c r="CL1508" s="35"/>
      <c r="CM1508" s="35"/>
      <c r="CN1508" s="35"/>
      <c r="CO1508" s="35"/>
      <c r="CP1508" s="35"/>
      <c r="CQ1508" s="35"/>
      <c r="CR1508" s="35"/>
      <c r="CS1508" s="35"/>
      <c r="CT1508" s="35"/>
      <c r="CU1508" s="35"/>
      <c r="CV1508" s="35"/>
      <c r="CW1508" s="35"/>
      <c r="CX1508" s="35"/>
      <c r="CY1508" s="35"/>
      <c r="CZ1508" s="35"/>
      <c r="DA1508" s="35"/>
      <c r="DB1508" s="35"/>
      <c r="DC1508" s="35"/>
      <c r="DD1508" s="35"/>
      <c r="DE1508" s="35"/>
      <c r="DF1508" s="35"/>
      <c r="DG1508" s="35"/>
      <c r="DH1508" s="35"/>
      <c r="DI1508" s="35"/>
      <c r="DJ1508" s="35"/>
      <c r="DK1508" s="35"/>
      <c r="DL1508" s="35"/>
      <c r="DM1508" s="35"/>
      <c r="DN1508" s="35"/>
      <c r="DO1508" s="35"/>
      <c r="DP1508" s="35"/>
      <c r="DQ1508" s="35"/>
      <c r="DR1508" s="35"/>
      <c r="DS1508" s="35"/>
      <c r="DT1508" s="35"/>
      <c r="DU1508" s="35"/>
      <c r="DV1508" s="35"/>
      <c r="DW1508" s="35"/>
      <c r="DX1508" s="35"/>
      <c r="DY1508" s="35"/>
      <c r="DZ1508" s="35"/>
      <c r="EA1508" s="35"/>
      <c r="EB1508" s="35"/>
      <c r="EC1508" s="35"/>
      <c r="ED1508" s="35"/>
      <c r="EE1508" s="35"/>
      <c r="EF1508" s="35"/>
      <c r="EG1508" s="35"/>
      <c r="EH1508" s="35"/>
      <c r="EI1508" s="35"/>
      <c r="EJ1508" s="35"/>
      <c r="EK1508" s="35"/>
      <c r="EL1508" s="35"/>
      <c r="ET1508" s="20" t="s">
        <v>1878</v>
      </c>
      <c r="EU1508" s="20" t="s">
        <v>1876</v>
      </c>
    </row>
    <row r="1509" spans="1:151" ht="12" hidden="1" customHeight="1">
      <c r="A1509" s="35"/>
      <c r="B1509" s="47"/>
      <c r="C1509" s="35"/>
      <c r="D1509" s="47"/>
      <c r="E1509" s="47"/>
      <c r="F1509" s="47"/>
      <c r="G1509" s="47"/>
      <c r="H1509" s="47"/>
      <c r="I1509" s="47"/>
      <c r="J1509" s="47"/>
      <c r="K1509" s="47"/>
      <c r="L1509" s="47"/>
      <c r="M1509" s="35"/>
      <c r="N1509" s="35"/>
      <c r="O1509" s="35"/>
      <c r="P1509" s="35"/>
      <c r="Q1509" s="35"/>
      <c r="R1509" s="35"/>
      <c r="S1509" s="35"/>
      <c r="T1509" s="35"/>
      <c r="U1509" s="35"/>
      <c r="V1509" s="35"/>
      <c r="W1509" s="35"/>
      <c r="X1509" s="35"/>
      <c r="Y1509" s="35"/>
      <c r="Z1509" s="35"/>
      <c r="AA1509" s="35"/>
      <c r="AB1509" s="35"/>
      <c r="AC1509" s="35"/>
      <c r="AD1509" s="35"/>
      <c r="AE1509" s="35"/>
      <c r="AF1509" s="35"/>
      <c r="AG1509" s="35"/>
      <c r="AH1509" s="35"/>
      <c r="AI1509" s="35"/>
      <c r="AJ1509" s="35"/>
      <c r="AK1509" s="35"/>
      <c r="AL1509" s="35"/>
      <c r="AM1509" s="35"/>
      <c r="AN1509" s="35"/>
      <c r="AO1509" s="35"/>
      <c r="AP1509" s="35"/>
      <c r="AQ1509" s="35"/>
      <c r="AR1509" s="35"/>
      <c r="AS1509" s="35"/>
      <c r="AT1509" s="35"/>
      <c r="AU1509" s="35"/>
      <c r="AV1509" s="35"/>
      <c r="AW1509" s="35"/>
      <c r="AX1509" s="35"/>
      <c r="AY1509" s="35"/>
      <c r="AZ1509" s="35"/>
      <c r="BA1509" s="35"/>
      <c r="BB1509" s="35"/>
      <c r="BC1509" s="35"/>
      <c r="BD1509" s="35"/>
      <c r="BE1509" s="35"/>
      <c r="BF1509" s="35"/>
      <c r="BG1509" s="35"/>
      <c r="BH1509" s="35"/>
      <c r="BI1509" s="133"/>
      <c r="BJ1509" s="133"/>
      <c r="BK1509" s="35"/>
      <c r="BL1509" s="266"/>
      <c r="BM1509" s="35"/>
      <c r="BN1509" s="35"/>
      <c r="BO1509" s="35"/>
      <c r="BP1509" s="35"/>
      <c r="BQ1509" s="35"/>
      <c r="BR1509" s="35"/>
      <c r="BS1509" s="35"/>
      <c r="BT1509" s="35"/>
      <c r="BU1509" s="35"/>
      <c r="BV1509" s="35"/>
      <c r="BW1509" s="35"/>
      <c r="BX1509" s="35"/>
      <c r="BY1509" s="35"/>
      <c r="BZ1509" s="287"/>
      <c r="CA1509" s="35"/>
      <c r="CB1509" s="35"/>
      <c r="CC1509" s="35"/>
      <c r="CD1509" s="35"/>
      <c r="CE1509" s="35"/>
      <c r="CF1509" s="35"/>
      <c r="CG1509" s="35"/>
      <c r="CH1509" s="35"/>
      <c r="CI1509" s="35"/>
      <c r="CJ1509" s="35"/>
      <c r="CK1509" s="35"/>
      <c r="CL1509" s="35"/>
      <c r="CM1509" s="35"/>
      <c r="CN1509" s="35"/>
      <c r="CO1509" s="35"/>
      <c r="CP1509" s="35"/>
      <c r="CQ1509" s="35"/>
      <c r="CR1509" s="35"/>
      <c r="CS1509" s="35"/>
      <c r="CT1509" s="35"/>
      <c r="CU1509" s="35"/>
      <c r="CV1509" s="35"/>
      <c r="CW1509" s="35"/>
      <c r="CX1509" s="35"/>
      <c r="CY1509" s="35"/>
      <c r="CZ1509" s="35"/>
      <c r="DA1509" s="35"/>
      <c r="DB1509" s="35"/>
      <c r="DC1509" s="35"/>
      <c r="DD1509" s="35"/>
      <c r="DE1509" s="35"/>
      <c r="DF1509" s="35"/>
      <c r="DG1509" s="35"/>
      <c r="DH1509" s="35"/>
      <c r="DI1509" s="35"/>
      <c r="DJ1509" s="35"/>
      <c r="DK1509" s="35"/>
      <c r="DL1509" s="35"/>
      <c r="DM1509" s="35"/>
      <c r="DN1509" s="35"/>
      <c r="DO1509" s="35"/>
      <c r="DP1509" s="35"/>
      <c r="DQ1509" s="35"/>
      <c r="DR1509" s="35"/>
      <c r="DS1509" s="35"/>
      <c r="DT1509" s="35"/>
      <c r="DU1509" s="35"/>
      <c r="DV1509" s="35"/>
      <c r="DW1509" s="35"/>
      <c r="DX1509" s="35"/>
      <c r="DY1509" s="35"/>
      <c r="DZ1509" s="35"/>
      <c r="EA1509" s="35"/>
      <c r="EB1509" s="35"/>
      <c r="EC1509" s="35"/>
      <c r="ED1509" s="35"/>
      <c r="EE1509" s="35"/>
      <c r="EF1509" s="35"/>
      <c r="EG1509" s="35"/>
      <c r="EH1509" s="35"/>
      <c r="EI1509" s="35"/>
      <c r="EJ1509" s="35"/>
      <c r="EK1509" s="35"/>
      <c r="EL1509" s="35"/>
      <c r="ET1509" s="20" t="s">
        <v>1879</v>
      </c>
      <c r="EU1509" s="20" t="s">
        <v>1877</v>
      </c>
    </row>
    <row r="1510" spans="1:151" ht="12" hidden="1" customHeight="1">
      <c r="A1510" s="35"/>
      <c r="B1510" s="47"/>
      <c r="C1510" s="35"/>
      <c r="D1510" s="47"/>
      <c r="E1510" s="47"/>
      <c r="F1510" s="47"/>
      <c r="G1510" s="47"/>
      <c r="H1510" s="47"/>
      <c r="I1510" s="47"/>
      <c r="J1510" s="47"/>
      <c r="K1510" s="47"/>
      <c r="L1510" s="47"/>
      <c r="M1510" s="35"/>
      <c r="N1510" s="35"/>
      <c r="O1510" s="35"/>
      <c r="P1510" s="35"/>
      <c r="Q1510" s="35"/>
      <c r="R1510" s="35"/>
      <c r="S1510" s="35"/>
      <c r="T1510" s="35"/>
      <c r="U1510" s="35"/>
      <c r="V1510" s="35"/>
      <c r="W1510" s="35"/>
      <c r="X1510" s="35"/>
      <c r="Y1510" s="35"/>
      <c r="Z1510" s="35"/>
      <c r="AA1510" s="35"/>
      <c r="AB1510" s="35"/>
      <c r="AC1510" s="35"/>
      <c r="AD1510" s="35"/>
      <c r="AE1510" s="35"/>
      <c r="AF1510" s="35"/>
      <c r="AG1510" s="35"/>
      <c r="AH1510" s="35"/>
      <c r="AI1510" s="35"/>
      <c r="AJ1510" s="35"/>
      <c r="AK1510" s="35"/>
      <c r="AL1510" s="35"/>
      <c r="AM1510" s="35"/>
      <c r="AN1510" s="35"/>
      <c r="AO1510" s="35"/>
      <c r="AP1510" s="35"/>
      <c r="AQ1510" s="35"/>
      <c r="AR1510" s="35"/>
      <c r="AS1510" s="35"/>
      <c r="AT1510" s="35"/>
      <c r="AU1510" s="35"/>
      <c r="AV1510" s="35"/>
      <c r="AW1510" s="35"/>
      <c r="AX1510" s="35"/>
      <c r="AY1510" s="35"/>
      <c r="AZ1510" s="35"/>
      <c r="BA1510" s="35"/>
      <c r="BB1510" s="35"/>
      <c r="BC1510" s="35"/>
      <c r="BD1510" s="35"/>
      <c r="BE1510" s="35"/>
      <c r="BF1510" s="35"/>
      <c r="BG1510" s="35"/>
      <c r="BH1510" s="35"/>
      <c r="BI1510" s="133"/>
      <c r="BJ1510" s="133"/>
      <c r="BK1510" s="35"/>
      <c r="BL1510" s="266"/>
      <c r="BM1510" s="35"/>
      <c r="BN1510" s="35"/>
      <c r="BO1510" s="35"/>
      <c r="BP1510" s="35"/>
      <c r="BQ1510" s="35"/>
      <c r="BR1510" s="35"/>
      <c r="BS1510" s="35"/>
      <c r="BT1510" s="35"/>
      <c r="BU1510" s="35"/>
      <c r="BV1510" s="35"/>
      <c r="BW1510" s="35"/>
      <c r="BX1510" s="35"/>
      <c r="BY1510" s="35"/>
      <c r="BZ1510" s="287"/>
      <c r="CA1510" s="35"/>
      <c r="CB1510" s="35"/>
      <c r="CC1510" s="35"/>
      <c r="CD1510" s="35"/>
      <c r="CE1510" s="35"/>
      <c r="CF1510" s="35"/>
      <c r="CG1510" s="35"/>
      <c r="CH1510" s="35"/>
      <c r="CI1510" s="35"/>
      <c r="CJ1510" s="35"/>
      <c r="CK1510" s="35"/>
      <c r="CL1510" s="35"/>
      <c r="CM1510" s="35"/>
      <c r="CN1510" s="35"/>
      <c r="CO1510" s="35"/>
      <c r="CP1510" s="35"/>
      <c r="CQ1510" s="35"/>
      <c r="CR1510" s="35"/>
      <c r="CS1510" s="35"/>
      <c r="CT1510" s="35"/>
      <c r="CU1510" s="35"/>
      <c r="CV1510" s="35"/>
      <c r="CW1510" s="35"/>
      <c r="CX1510" s="35"/>
      <c r="CY1510" s="35"/>
      <c r="CZ1510" s="35"/>
      <c r="DA1510" s="35"/>
      <c r="DB1510" s="35"/>
      <c r="DC1510" s="35"/>
      <c r="DD1510" s="35"/>
      <c r="DE1510" s="35"/>
      <c r="DF1510" s="35"/>
      <c r="DG1510" s="35"/>
      <c r="DH1510" s="35"/>
      <c r="DI1510" s="35"/>
      <c r="DJ1510" s="35"/>
      <c r="DK1510" s="35"/>
      <c r="DL1510" s="35"/>
      <c r="DM1510" s="35"/>
      <c r="DN1510" s="35"/>
      <c r="DO1510" s="35"/>
      <c r="DP1510" s="35"/>
      <c r="DQ1510" s="35"/>
      <c r="DR1510" s="35"/>
      <c r="DS1510" s="35"/>
      <c r="DT1510" s="35"/>
      <c r="DU1510" s="35"/>
      <c r="DV1510" s="35"/>
      <c r="DW1510" s="35"/>
      <c r="DX1510" s="35"/>
      <c r="DY1510" s="35"/>
      <c r="DZ1510" s="35"/>
      <c r="EA1510" s="35"/>
      <c r="EB1510" s="35"/>
      <c r="EC1510" s="35"/>
      <c r="ED1510" s="35"/>
      <c r="EE1510" s="35"/>
      <c r="EF1510" s="35"/>
      <c r="EG1510" s="35"/>
      <c r="EH1510" s="35"/>
      <c r="EI1510" s="35"/>
      <c r="EJ1510" s="35"/>
      <c r="EK1510" s="35"/>
      <c r="EL1510" s="35"/>
      <c r="ET1510" s="20" t="s">
        <v>1880</v>
      </c>
      <c r="EU1510" s="20" t="s">
        <v>1878</v>
      </c>
    </row>
    <row r="1511" spans="1:151" ht="12" hidden="1" customHeight="1">
      <c r="A1511" s="35"/>
      <c r="B1511" s="47"/>
      <c r="C1511" s="35"/>
      <c r="D1511" s="47"/>
      <c r="E1511" s="47"/>
      <c r="F1511" s="47"/>
      <c r="G1511" s="47"/>
      <c r="H1511" s="47"/>
      <c r="I1511" s="47"/>
      <c r="J1511" s="47"/>
      <c r="K1511" s="47"/>
      <c r="L1511" s="47"/>
      <c r="M1511" s="35"/>
      <c r="N1511" s="35"/>
      <c r="O1511" s="35"/>
      <c r="P1511" s="35"/>
      <c r="Q1511" s="35"/>
      <c r="R1511" s="35"/>
      <c r="S1511" s="35"/>
      <c r="T1511" s="35"/>
      <c r="U1511" s="35"/>
      <c r="V1511" s="35"/>
      <c r="W1511" s="35"/>
      <c r="X1511" s="35"/>
      <c r="Y1511" s="35"/>
      <c r="Z1511" s="35"/>
      <c r="AA1511" s="35"/>
      <c r="AB1511" s="35"/>
      <c r="AC1511" s="35"/>
      <c r="AD1511" s="35"/>
      <c r="AE1511" s="35"/>
      <c r="AF1511" s="35"/>
      <c r="AG1511" s="35"/>
      <c r="AH1511" s="35"/>
      <c r="AI1511" s="35"/>
      <c r="AJ1511" s="35"/>
      <c r="AK1511" s="35"/>
      <c r="AL1511" s="35"/>
      <c r="AM1511" s="35"/>
      <c r="AN1511" s="35"/>
      <c r="AO1511" s="35"/>
      <c r="AP1511" s="35"/>
      <c r="AQ1511" s="35"/>
      <c r="AR1511" s="35"/>
      <c r="AS1511" s="35"/>
      <c r="AT1511" s="35"/>
      <c r="AU1511" s="35"/>
      <c r="AV1511" s="35"/>
      <c r="AW1511" s="35"/>
      <c r="AX1511" s="35"/>
      <c r="AY1511" s="35"/>
      <c r="AZ1511" s="35"/>
      <c r="BA1511" s="35"/>
      <c r="BB1511" s="35"/>
      <c r="BC1511" s="35"/>
      <c r="BD1511" s="35"/>
      <c r="BE1511" s="35"/>
      <c r="BF1511" s="35"/>
      <c r="BG1511" s="35"/>
      <c r="BH1511" s="35"/>
      <c r="BI1511" s="133"/>
      <c r="BJ1511" s="133"/>
      <c r="BK1511" s="35"/>
      <c r="BL1511" s="266"/>
      <c r="BM1511" s="35"/>
      <c r="BN1511" s="35"/>
      <c r="BO1511" s="35"/>
      <c r="BP1511" s="35"/>
      <c r="BQ1511" s="35"/>
      <c r="BR1511" s="35"/>
      <c r="BS1511" s="35"/>
      <c r="BT1511" s="35"/>
      <c r="BU1511" s="35"/>
      <c r="BV1511" s="35"/>
      <c r="BW1511" s="35"/>
      <c r="BX1511" s="35"/>
      <c r="BY1511" s="35"/>
      <c r="BZ1511" s="287"/>
      <c r="CA1511" s="35"/>
      <c r="CB1511" s="35"/>
      <c r="CC1511" s="35"/>
      <c r="CD1511" s="35"/>
      <c r="CE1511" s="35"/>
      <c r="CF1511" s="35"/>
      <c r="CG1511" s="35"/>
      <c r="CH1511" s="35"/>
      <c r="CI1511" s="35"/>
      <c r="CJ1511" s="35"/>
      <c r="CK1511" s="35"/>
      <c r="CL1511" s="35"/>
      <c r="CM1511" s="35"/>
      <c r="CN1511" s="35"/>
      <c r="CO1511" s="35"/>
      <c r="CP1511" s="35"/>
      <c r="CQ1511" s="35"/>
      <c r="CR1511" s="35"/>
      <c r="CS1511" s="35"/>
      <c r="CT1511" s="35"/>
      <c r="CU1511" s="35"/>
      <c r="CV1511" s="35"/>
      <c r="CW1511" s="35"/>
      <c r="CX1511" s="35"/>
      <c r="CY1511" s="35"/>
      <c r="CZ1511" s="35"/>
      <c r="DA1511" s="35"/>
      <c r="DB1511" s="35"/>
      <c r="DC1511" s="35"/>
      <c r="DD1511" s="35"/>
      <c r="DE1511" s="35"/>
      <c r="DF1511" s="35"/>
      <c r="DG1511" s="35"/>
      <c r="DH1511" s="35"/>
      <c r="DI1511" s="35"/>
      <c r="DJ1511" s="35"/>
      <c r="DK1511" s="35"/>
      <c r="DL1511" s="35"/>
      <c r="DM1511" s="35"/>
      <c r="DN1511" s="35"/>
      <c r="DO1511" s="35"/>
      <c r="DP1511" s="35"/>
      <c r="DQ1511" s="35"/>
      <c r="DR1511" s="35"/>
      <c r="DS1511" s="35"/>
      <c r="DT1511" s="35"/>
      <c r="DU1511" s="35"/>
      <c r="DV1511" s="35"/>
      <c r="DW1511" s="35"/>
      <c r="DX1511" s="35"/>
      <c r="DY1511" s="35"/>
      <c r="DZ1511" s="35"/>
      <c r="EA1511" s="35"/>
      <c r="EB1511" s="35"/>
      <c r="EC1511" s="35"/>
      <c r="ED1511" s="35"/>
      <c r="EE1511" s="35"/>
      <c r="EF1511" s="35"/>
      <c r="EG1511" s="35"/>
      <c r="EH1511" s="35"/>
      <c r="EI1511" s="35"/>
      <c r="EJ1511" s="35"/>
      <c r="EK1511" s="35"/>
      <c r="EL1511" s="35"/>
      <c r="ET1511" s="20" t="s">
        <v>1881</v>
      </c>
      <c r="EU1511" s="20" t="s">
        <v>1879</v>
      </c>
    </row>
    <row r="1512" spans="1:151" ht="12" hidden="1" customHeight="1">
      <c r="A1512" s="35"/>
      <c r="B1512" s="47"/>
      <c r="C1512" s="35"/>
      <c r="D1512" s="47"/>
      <c r="E1512" s="47"/>
      <c r="F1512" s="47"/>
      <c r="G1512" s="47"/>
      <c r="H1512" s="47"/>
      <c r="I1512" s="47"/>
      <c r="J1512" s="47"/>
      <c r="K1512" s="47"/>
      <c r="L1512" s="47"/>
      <c r="M1512" s="35"/>
      <c r="N1512" s="35"/>
      <c r="O1512" s="35"/>
      <c r="P1512" s="35"/>
      <c r="Q1512" s="35"/>
      <c r="R1512" s="35"/>
      <c r="S1512" s="35"/>
      <c r="T1512" s="35"/>
      <c r="U1512" s="35"/>
      <c r="V1512" s="35"/>
      <c r="W1512" s="35"/>
      <c r="X1512" s="35"/>
      <c r="Y1512" s="35"/>
      <c r="Z1512" s="35"/>
      <c r="AA1512" s="35"/>
      <c r="AB1512" s="35"/>
      <c r="AC1512" s="35"/>
      <c r="AD1512" s="35"/>
      <c r="AE1512" s="35"/>
      <c r="AF1512" s="35"/>
      <c r="AG1512" s="35"/>
      <c r="AH1512" s="35"/>
      <c r="AI1512" s="35"/>
      <c r="AJ1512" s="35"/>
      <c r="AK1512" s="35"/>
      <c r="AL1512" s="35"/>
      <c r="AM1512" s="35"/>
      <c r="AN1512" s="35"/>
      <c r="AO1512" s="35"/>
      <c r="AP1512" s="35"/>
      <c r="AQ1512" s="35"/>
      <c r="AR1512" s="35"/>
      <c r="AS1512" s="35"/>
      <c r="AT1512" s="35"/>
      <c r="AU1512" s="35"/>
      <c r="AV1512" s="35"/>
      <c r="AW1512" s="35"/>
      <c r="AX1512" s="35"/>
      <c r="AY1512" s="35"/>
      <c r="AZ1512" s="35"/>
      <c r="BA1512" s="35"/>
      <c r="BB1512" s="35"/>
      <c r="BC1512" s="35"/>
      <c r="BD1512" s="35"/>
      <c r="BE1512" s="35"/>
      <c r="BF1512" s="35"/>
      <c r="BG1512" s="35"/>
      <c r="BH1512" s="35"/>
      <c r="BI1512" s="133"/>
      <c r="BJ1512" s="133"/>
      <c r="BK1512" s="35"/>
      <c r="BL1512" s="266"/>
      <c r="BM1512" s="35"/>
      <c r="BN1512" s="35"/>
      <c r="BO1512" s="35"/>
      <c r="BP1512" s="35"/>
      <c r="BQ1512" s="35"/>
      <c r="BR1512" s="35"/>
      <c r="BS1512" s="35"/>
      <c r="BT1512" s="35"/>
      <c r="BU1512" s="35"/>
      <c r="BV1512" s="35"/>
      <c r="BW1512" s="35"/>
      <c r="BX1512" s="35"/>
      <c r="BY1512" s="35"/>
      <c r="BZ1512" s="287"/>
      <c r="CA1512" s="35"/>
      <c r="CB1512" s="35"/>
      <c r="CC1512" s="35"/>
      <c r="CD1512" s="35"/>
      <c r="CE1512" s="35"/>
      <c r="CF1512" s="35"/>
      <c r="CG1512" s="35"/>
      <c r="CH1512" s="35"/>
      <c r="CI1512" s="35"/>
      <c r="CJ1512" s="35"/>
      <c r="CK1512" s="35"/>
      <c r="CL1512" s="35"/>
      <c r="CM1512" s="35"/>
      <c r="CN1512" s="35"/>
      <c r="CO1512" s="35"/>
      <c r="CP1512" s="35"/>
      <c r="CQ1512" s="35"/>
      <c r="CR1512" s="35"/>
      <c r="CS1512" s="35"/>
      <c r="CT1512" s="35"/>
      <c r="CU1512" s="35"/>
      <c r="CV1512" s="35"/>
      <c r="CW1512" s="35"/>
      <c r="CX1512" s="35"/>
      <c r="CY1512" s="35"/>
      <c r="CZ1512" s="35"/>
      <c r="DA1512" s="35"/>
      <c r="DB1512" s="35"/>
      <c r="DC1512" s="35"/>
      <c r="DD1512" s="35"/>
      <c r="DE1512" s="35"/>
      <c r="DF1512" s="35"/>
      <c r="DG1512" s="35"/>
      <c r="DH1512" s="35"/>
      <c r="DI1512" s="35"/>
      <c r="DJ1512" s="35"/>
      <c r="DK1512" s="35"/>
      <c r="DL1512" s="35"/>
      <c r="DM1512" s="35"/>
      <c r="DN1512" s="35"/>
      <c r="DO1512" s="35"/>
      <c r="DP1512" s="35"/>
      <c r="DQ1512" s="35"/>
      <c r="DR1512" s="35"/>
      <c r="DS1512" s="35"/>
      <c r="DT1512" s="35"/>
      <c r="DU1512" s="35"/>
      <c r="DV1512" s="35"/>
      <c r="DW1512" s="35"/>
      <c r="DX1512" s="35"/>
      <c r="DY1512" s="35"/>
      <c r="DZ1512" s="35"/>
      <c r="EA1512" s="35"/>
      <c r="EB1512" s="35"/>
      <c r="EC1512" s="35"/>
      <c r="ED1512" s="35"/>
      <c r="EE1512" s="35"/>
      <c r="EF1512" s="35"/>
      <c r="EG1512" s="35"/>
      <c r="EH1512" s="35"/>
      <c r="EI1512" s="35"/>
      <c r="EJ1512" s="35"/>
      <c r="EK1512" s="35"/>
      <c r="EL1512" s="35"/>
      <c r="ET1512" s="20" t="s">
        <v>1882</v>
      </c>
      <c r="EU1512" s="20" t="s">
        <v>1880</v>
      </c>
    </row>
    <row r="1513" spans="1:151" ht="12" hidden="1" customHeight="1">
      <c r="A1513" s="35"/>
      <c r="B1513" s="47"/>
      <c r="C1513" s="35"/>
      <c r="D1513" s="47"/>
      <c r="E1513" s="47"/>
      <c r="F1513" s="47"/>
      <c r="G1513" s="47"/>
      <c r="H1513" s="47"/>
      <c r="I1513" s="47"/>
      <c r="J1513" s="47"/>
      <c r="K1513" s="47"/>
      <c r="L1513" s="47"/>
      <c r="M1513" s="35"/>
      <c r="N1513" s="35"/>
      <c r="O1513" s="35"/>
      <c r="P1513" s="35"/>
      <c r="Q1513" s="35"/>
      <c r="R1513" s="35"/>
      <c r="S1513" s="35"/>
      <c r="T1513" s="35"/>
      <c r="U1513" s="35"/>
      <c r="V1513" s="35"/>
      <c r="W1513" s="35"/>
      <c r="X1513" s="35"/>
      <c r="Y1513" s="35"/>
      <c r="Z1513" s="35"/>
      <c r="AA1513" s="35"/>
      <c r="AB1513" s="35"/>
      <c r="AC1513" s="35"/>
      <c r="AD1513" s="35"/>
      <c r="AE1513" s="35"/>
      <c r="AF1513" s="35"/>
      <c r="AG1513" s="35"/>
      <c r="AH1513" s="35"/>
      <c r="AI1513" s="35"/>
      <c r="AJ1513" s="35"/>
      <c r="AK1513" s="35"/>
      <c r="AL1513" s="35"/>
      <c r="AM1513" s="35"/>
      <c r="AN1513" s="35"/>
      <c r="AO1513" s="35"/>
      <c r="AP1513" s="35"/>
      <c r="AQ1513" s="35"/>
      <c r="AR1513" s="35"/>
      <c r="AS1513" s="35"/>
      <c r="AT1513" s="35"/>
      <c r="AU1513" s="35"/>
      <c r="AV1513" s="35"/>
      <c r="AW1513" s="35"/>
      <c r="AX1513" s="35"/>
      <c r="AY1513" s="35"/>
      <c r="AZ1513" s="35"/>
      <c r="BA1513" s="35"/>
      <c r="BB1513" s="35"/>
      <c r="BC1513" s="35"/>
      <c r="BD1513" s="35"/>
      <c r="BE1513" s="35"/>
      <c r="BF1513" s="35"/>
      <c r="BG1513" s="35"/>
      <c r="BH1513" s="35"/>
      <c r="BI1513" s="133"/>
      <c r="BJ1513" s="133"/>
      <c r="BK1513" s="35"/>
      <c r="BL1513" s="266"/>
      <c r="BM1513" s="35"/>
      <c r="BN1513" s="35"/>
      <c r="BO1513" s="35"/>
      <c r="BP1513" s="35"/>
      <c r="BQ1513" s="35"/>
      <c r="BR1513" s="35"/>
      <c r="BS1513" s="35"/>
      <c r="BT1513" s="35"/>
      <c r="BU1513" s="35"/>
      <c r="BV1513" s="35"/>
      <c r="BW1513" s="35"/>
      <c r="BX1513" s="35"/>
      <c r="BY1513" s="35"/>
      <c r="BZ1513" s="287"/>
      <c r="CA1513" s="35"/>
      <c r="CB1513" s="35"/>
      <c r="CC1513" s="35"/>
      <c r="CD1513" s="35"/>
      <c r="CE1513" s="35"/>
      <c r="CF1513" s="35"/>
      <c r="CG1513" s="35"/>
      <c r="CH1513" s="35"/>
      <c r="CI1513" s="35"/>
      <c r="CJ1513" s="35"/>
      <c r="CK1513" s="35"/>
      <c r="CL1513" s="35"/>
      <c r="CM1513" s="35"/>
      <c r="CN1513" s="35"/>
      <c r="CO1513" s="35"/>
      <c r="CP1513" s="35"/>
      <c r="CQ1513" s="35"/>
      <c r="CR1513" s="35"/>
      <c r="CS1513" s="35"/>
      <c r="CT1513" s="35"/>
      <c r="CU1513" s="35"/>
      <c r="CV1513" s="35"/>
      <c r="CW1513" s="35"/>
      <c r="CX1513" s="35"/>
      <c r="CY1513" s="35"/>
      <c r="CZ1513" s="35"/>
      <c r="DA1513" s="35"/>
      <c r="DB1513" s="35"/>
      <c r="DC1513" s="35"/>
      <c r="DD1513" s="35"/>
      <c r="DE1513" s="35"/>
      <c r="DF1513" s="35"/>
      <c r="DG1513" s="35"/>
      <c r="DH1513" s="35"/>
      <c r="DI1513" s="35"/>
      <c r="DJ1513" s="35"/>
      <c r="DK1513" s="35"/>
      <c r="DL1513" s="35"/>
      <c r="DM1513" s="35"/>
      <c r="DN1513" s="35"/>
      <c r="DO1513" s="35"/>
      <c r="DP1513" s="35"/>
      <c r="DQ1513" s="35"/>
      <c r="DR1513" s="35"/>
      <c r="DS1513" s="35"/>
      <c r="DT1513" s="35"/>
      <c r="DU1513" s="35"/>
      <c r="DV1513" s="35"/>
      <c r="DW1513" s="35"/>
      <c r="DX1513" s="35"/>
      <c r="DY1513" s="35"/>
      <c r="DZ1513" s="35"/>
      <c r="EA1513" s="35"/>
      <c r="EB1513" s="35"/>
      <c r="EC1513" s="35"/>
      <c r="ED1513" s="35"/>
      <c r="EE1513" s="35"/>
      <c r="EF1513" s="35"/>
      <c r="EG1513" s="35"/>
      <c r="EH1513" s="35"/>
      <c r="EI1513" s="35"/>
      <c r="EJ1513" s="35"/>
      <c r="EK1513" s="35"/>
      <c r="EL1513" s="35"/>
      <c r="ET1513" s="20" t="s">
        <v>1883</v>
      </c>
      <c r="EU1513" s="20" t="s">
        <v>1881</v>
      </c>
    </row>
    <row r="1514" spans="1:151" ht="12" hidden="1" customHeight="1">
      <c r="A1514" s="35"/>
      <c r="B1514" s="47"/>
      <c r="C1514" s="35"/>
      <c r="D1514" s="47"/>
      <c r="E1514" s="47"/>
      <c r="F1514" s="47"/>
      <c r="G1514" s="47"/>
      <c r="H1514" s="47"/>
      <c r="I1514" s="47"/>
      <c r="J1514" s="47"/>
      <c r="K1514" s="47"/>
      <c r="L1514" s="47"/>
      <c r="M1514" s="35"/>
      <c r="N1514" s="35"/>
      <c r="O1514" s="35"/>
      <c r="P1514" s="35"/>
      <c r="Q1514" s="35"/>
      <c r="R1514" s="35"/>
      <c r="S1514" s="35"/>
      <c r="T1514" s="35"/>
      <c r="U1514" s="35"/>
      <c r="V1514" s="35"/>
      <c r="W1514" s="35"/>
      <c r="X1514" s="35"/>
      <c r="Y1514" s="35"/>
      <c r="Z1514" s="35"/>
      <c r="AA1514" s="35"/>
      <c r="AB1514" s="35"/>
      <c r="AC1514" s="35"/>
      <c r="AD1514" s="35"/>
      <c r="AE1514" s="35"/>
      <c r="AF1514" s="35"/>
      <c r="AG1514" s="35"/>
      <c r="AH1514" s="35"/>
      <c r="AI1514" s="35"/>
      <c r="AJ1514" s="35"/>
      <c r="AK1514" s="35"/>
      <c r="AL1514" s="35"/>
      <c r="AM1514" s="35"/>
      <c r="AN1514" s="35"/>
      <c r="AO1514" s="35"/>
      <c r="AP1514" s="35"/>
      <c r="AQ1514" s="35"/>
      <c r="AR1514" s="35"/>
      <c r="AS1514" s="35"/>
      <c r="AT1514" s="35"/>
      <c r="AU1514" s="35"/>
      <c r="AV1514" s="35"/>
      <c r="AW1514" s="35"/>
      <c r="AX1514" s="35"/>
      <c r="AY1514" s="35"/>
      <c r="AZ1514" s="35"/>
      <c r="BA1514" s="35"/>
      <c r="BB1514" s="35"/>
      <c r="BC1514" s="35"/>
      <c r="BD1514" s="35"/>
      <c r="BE1514" s="35"/>
      <c r="BF1514" s="35"/>
      <c r="BG1514" s="35"/>
      <c r="BH1514" s="35"/>
      <c r="BI1514" s="133"/>
      <c r="BJ1514" s="133"/>
      <c r="BK1514" s="35"/>
      <c r="BL1514" s="266"/>
      <c r="BM1514" s="35"/>
      <c r="BN1514" s="35"/>
      <c r="BO1514" s="35"/>
      <c r="BP1514" s="35"/>
      <c r="BQ1514" s="35"/>
      <c r="BR1514" s="35"/>
      <c r="BS1514" s="35"/>
      <c r="BT1514" s="35"/>
      <c r="BU1514" s="35"/>
      <c r="BV1514" s="35"/>
      <c r="BW1514" s="35"/>
      <c r="BX1514" s="35"/>
      <c r="BY1514" s="35"/>
      <c r="BZ1514" s="287"/>
      <c r="CA1514" s="35"/>
      <c r="CB1514" s="35"/>
      <c r="CC1514" s="35"/>
      <c r="CD1514" s="35"/>
      <c r="CE1514" s="35"/>
      <c r="CF1514" s="35"/>
      <c r="CG1514" s="35"/>
      <c r="CH1514" s="35"/>
      <c r="CI1514" s="35"/>
      <c r="CJ1514" s="35"/>
      <c r="CK1514" s="35"/>
      <c r="CL1514" s="35"/>
      <c r="CM1514" s="35"/>
      <c r="CN1514" s="35"/>
      <c r="CO1514" s="35"/>
      <c r="CP1514" s="35"/>
      <c r="CQ1514" s="35"/>
      <c r="CR1514" s="35"/>
      <c r="CS1514" s="35"/>
      <c r="CT1514" s="35"/>
      <c r="CU1514" s="35"/>
      <c r="CV1514" s="35"/>
      <c r="CW1514" s="35"/>
      <c r="CX1514" s="35"/>
      <c r="CY1514" s="35"/>
      <c r="CZ1514" s="35"/>
      <c r="DA1514" s="35"/>
      <c r="DB1514" s="35"/>
      <c r="DC1514" s="35"/>
      <c r="DD1514" s="35"/>
      <c r="DE1514" s="35"/>
      <c r="DF1514" s="35"/>
      <c r="DG1514" s="35"/>
      <c r="DH1514" s="35"/>
      <c r="DI1514" s="35"/>
      <c r="DJ1514" s="35"/>
      <c r="DK1514" s="35"/>
      <c r="DL1514" s="35"/>
      <c r="DM1514" s="35"/>
      <c r="DN1514" s="35"/>
      <c r="DO1514" s="35"/>
      <c r="DP1514" s="35"/>
      <c r="DQ1514" s="35"/>
      <c r="DR1514" s="35"/>
      <c r="DS1514" s="35"/>
      <c r="DT1514" s="35"/>
      <c r="DU1514" s="35"/>
      <c r="DV1514" s="35"/>
      <c r="DW1514" s="35"/>
      <c r="DX1514" s="35"/>
      <c r="DY1514" s="35"/>
      <c r="DZ1514" s="35"/>
      <c r="EA1514" s="35"/>
      <c r="EB1514" s="35"/>
      <c r="EC1514" s="35"/>
      <c r="ED1514" s="35"/>
      <c r="EE1514" s="35"/>
      <c r="EF1514" s="35"/>
      <c r="EG1514" s="35"/>
      <c r="EH1514" s="35"/>
      <c r="EI1514" s="35"/>
      <c r="EJ1514" s="35"/>
      <c r="EK1514" s="35"/>
      <c r="EL1514" s="35"/>
      <c r="ET1514" s="20" t="s">
        <v>1884</v>
      </c>
      <c r="EU1514" s="20" t="s">
        <v>1882</v>
      </c>
    </row>
    <row r="1515" spans="1:151" ht="12" hidden="1" customHeight="1">
      <c r="A1515" s="35"/>
      <c r="B1515" s="47"/>
      <c r="C1515" s="35"/>
      <c r="D1515" s="47"/>
      <c r="E1515" s="47"/>
      <c r="F1515" s="47"/>
      <c r="G1515" s="47"/>
      <c r="H1515" s="47"/>
      <c r="I1515" s="47"/>
      <c r="J1515" s="47"/>
      <c r="K1515" s="47"/>
      <c r="L1515" s="47"/>
      <c r="M1515" s="35"/>
      <c r="N1515" s="35"/>
      <c r="O1515" s="35"/>
      <c r="P1515" s="35"/>
      <c r="Q1515" s="35"/>
      <c r="R1515" s="35"/>
      <c r="S1515" s="35"/>
      <c r="T1515" s="35"/>
      <c r="U1515" s="35"/>
      <c r="V1515" s="35"/>
      <c r="W1515" s="35"/>
      <c r="X1515" s="35"/>
      <c r="Y1515" s="35"/>
      <c r="Z1515" s="35"/>
      <c r="AA1515" s="35"/>
      <c r="AB1515" s="35"/>
      <c r="AC1515" s="35"/>
      <c r="AD1515" s="35"/>
      <c r="AE1515" s="35"/>
      <c r="AF1515" s="35"/>
      <c r="AG1515" s="35"/>
      <c r="AH1515" s="35"/>
      <c r="AI1515" s="35"/>
      <c r="AJ1515" s="35"/>
      <c r="AK1515" s="35"/>
      <c r="AL1515" s="35"/>
      <c r="AM1515" s="35"/>
      <c r="AN1515" s="35"/>
      <c r="AO1515" s="35"/>
      <c r="AP1515" s="35"/>
      <c r="AQ1515" s="35"/>
      <c r="AR1515" s="35"/>
      <c r="AS1515" s="35"/>
      <c r="AT1515" s="35"/>
      <c r="AU1515" s="35"/>
      <c r="AV1515" s="35"/>
      <c r="AW1515" s="35"/>
      <c r="AX1515" s="35"/>
      <c r="AY1515" s="35"/>
      <c r="AZ1515" s="35"/>
      <c r="BA1515" s="35"/>
      <c r="BB1515" s="35"/>
      <c r="BC1515" s="35"/>
      <c r="BD1515" s="35"/>
      <c r="BE1515" s="35"/>
      <c r="BF1515" s="35"/>
      <c r="BG1515" s="35"/>
      <c r="BH1515" s="35"/>
      <c r="BI1515" s="133"/>
      <c r="BJ1515" s="133"/>
      <c r="BK1515" s="35"/>
      <c r="BL1515" s="266"/>
      <c r="BM1515" s="35"/>
      <c r="BN1515" s="35"/>
      <c r="BO1515" s="35"/>
      <c r="BP1515" s="35"/>
      <c r="BQ1515" s="35"/>
      <c r="BR1515" s="35"/>
      <c r="BS1515" s="35"/>
      <c r="BT1515" s="35"/>
      <c r="BU1515" s="35"/>
      <c r="BV1515" s="35"/>
      <c r="BW1515" s="35"/>
      <c r="BX1515" s="35"/>
      <c r="BY1515" s="35"/>
      <c r="BZ1515" s="287"/>
      <c r="CA1515" s="35"/>
      <c r="CB1515" s="35"/>
      <c r="CC1515" s="35"/>
      <c r="CD1515" s="35"/>
      <c r="CE1515" s="35"/>
      <c r="CF1515" s="35"/>
      <c r="CG1515" s="35"/>
      <c r="CH1515" s="35"/>
      <c r="CI1515" s="35"/>
      <c r="CJ1515" s="35"/>
      <c r="CK1515" s="35"/>
      <c r="CL1515" s="35"/>
      <c r="CM1515" s="35"/>
      <c r="CN1515" s="35"/>
      <c r="CO1515" s="35"/>
      <c r="CP1515" s="35"/>
      <c r="CQ1515" s="35"/>
      <c r="CR1515" s="35"/>
      <c r="CS1515" s="35"/>
      <c r="CT1515" s="35"/>
      <c r="CU1515" s="35"/>
      <c r="CV1515" s="35"/>
      <c r="CW1515" s="35"/>
      <c r="CX1515" s="35"/>
      <c r="CY1515" s="35"/>
      <c r="CZ1515" s="35"/>
      <c r="DA1515" s="35"/>
      <c r="DB1515" s="35"/>
      <c r="DC1515" s="35"/>
      <c r="DD1515" s="35"/>
      <c r="DE1515" s="35"/>
      <c r="DF1515" s="35"/>
      <c r="DG1515" s="35"/>
      <c r="DH1515" s="35"/>
      <c r="DI1515" s="35"/>
      <c r="DJ1515" s="35"/>
      <c r="DK1515" s="35"/>
      <c r="DL1515" s="35"/>
      <c r="DM1515" s="35"/>
      <c r="DN1515" s="35"/>
      <c r="DO1515" s="35"/>
      <c r="DP1515" s="35"/>
      <c r="DQ1515" s="35"/>
      <c r="DR1515" s="35"/>
      <c r="DS1515" s="35"/>
      <c r="DT1515" s="35"/>
      <c r="DU1515" s="35"/>
      <c r="DV1515" s="35"/>
      <c r="DW1515" s="35"/>
      <c r="DX1515" s="35"/>
      <c r="DY1515" s="35"/>
      <c r="DZ1515" s="35"/>
      <c r="EA1515" s="35"/>
      <c r="EB1515" s="35"/>
      <c r="EC1515" s="35"/>
      <c r="ED1515" s="35"/>
      <c r="EE1515" s="35"/>
      <c r="EF1515" s="35"/>
      <c r="EG1515" s="35"/>
      <c r="EH1515" s="35"/>
      <c r="EI1515" s="35"/>
      <c r="EJ1515" s="35"/>
      <c r="EK1515" s="35"/>
      <c r="EL1515" s="35"/>
      <c r="ET1515" s="20" t="s">
        <v>586</v>
      </c>
      <c r="EU1515" s="20" t="s">
        <v>1883</v>
      </c>
    </row>
    <row r="1516" spans="1:151" ht="12" hidden="1" customHeight="1">
      <c r="A1516" s="35"/>
      <c r="B1516" s="47"/>
      <c r="C1516" s="35"/>
      <c r="D1516" s="47"/>
      <c r="E1516" s="47"/>
      <c r="F1516" s="47"/>
      <c r="G1516" s="47"/>
      <c r="H1516" s="47"/>
      <c r="I1516" s="47"/>
      <c r="J1516" s="47"/>
      <c r="K1516" s="47"/>
      <c r="L1516" s="47"/>
      <c r="M1516" s="35"/>
      <c r="N1516" s="35"/>
      <c r="O1516" s="35"/>
      <c r="P1516" s="35"/>
      <c r="Q1516" s="35"/>
      <c r="R1516" s="35"/>
      <c r="S1516" s="35"/>
      <c r="T1516" s="35"/>
      <c r="U1516" s="35"/>
      <c r="V1516" s="35"/>
      <c r="W1516" s="35"/>
      <c r="X1516" s="35"/>
      <c r="Y1516" s="35"/>
      <c r="Z1516" s="35"/>
      <c r="AA1516" s="35"/>
      <c r="AB1516" s="35"/>
      <c r="AC1516" s="35"/>
      <c r="AD1516" s="35"/>
      <c r="AE1516" s="35"/>
      <c r="AF1516" s="35"/>
      <c r="AG1516" s="35"/>
      <c r="AH1516" s="35"/>
      <c r="AI1516" s="35"/>
      <c r="AJ1516" s="35"/>
      <c r="AK1516" s="35"/>
      <c r="AL1516" s="35"/>
      <c r="AM1516" s="35"/>
      <c r="AN1516" s="35"/>
      <c r="AO1516" s="35"/>
      <c r="AP1516" s="35"/>
      <c r="AQ1516" s="35"/>
      <c r="AR1516" s="35"/>
      <c r="AS1516" s="35"/>
      <c r="AT1516" s="35"/>
      <c r="AU1516" s="35"/>
      <c r="AV1516" s="35"/>
      <c r="AW1516" s="35"/>
      <c r="AX1516" s="35"/>
      <c r="AY1516" s="35"/>
      <c r="AZ1516" s="35"/>
      <c r="BA1516" s="35"/>
      <c r="BB1516" s="35"/>
      <c r="BC1516" s="35"/>
      <c r="BD1516" s="35"/>
      <c r="BE1516" s="35"/>
      <c r="BF1516" s="35"/>
      <c r="BG1516" s="35"/>
      <c r="BH1516" s="35"/>
      <c r="BI1516" s="133"/>
      <c r="BJ1516" s="133"/>
      <c r="BK1516" s="35"/>
      <c r="BL1516" s="266"/>
      <c r="BM1516" s="35"/>
      <c r="BN1516" s="35"/>
      <c r="BO1516" s="35"/>
      <c r="BP1516" s="35"/>
      <c r="BQ1516" s="35"/>
      <c r="BR1516" s="35"/>
      <c r="BS1516" s="35"/>
      <c r="BT1516" s="35"/>
      <c r="BU1516" s="35"/>
      <c r="BV1516" s="35"/>
      <c r="BW1516" s="35"/>
      <c r="BX1516" s="35"/>
      <c r="BY1516" s="35"/>
      <c r="BZ1516" s="287"/>
      <c r="CA1516" s="35"/>
      <c r="CB1516" s="35"/>
      <c r="CC1516" s="35"/>
      <c r="CD1516" s="35"/>
      <c r="CE1516" s="35"/>
      <c r="CF1516" s="35"/>
      <c r="CG1516" s="35"/>
      <c r="CH1516" s="35"/>
      <c r="CI1516" s="35"/>
      <c r="CJ1516" s="35"/>
      <c r="CK1516" s="35"/>
      <c r="CL1516" s="35"/>
      <c r="CM1516" s="35"/>
      <c r="CN1516" s="35"/>
      <c r="CO1516" s="35"/>
      <c r="CP1516" s="35"/>
      <c r="CQ1516" s="35"/>
      <c r="CR1516" s="35"/>
      <c r="CS1516" s="35"/>
      <c r="CT1516" s="35"/>
      <c r="CU1516" s="35"/>
      <c r="CV1516" s="35"/>
      <c r="CW1516" s="35"/>
      <c r="CX1516" s="35"/>
      <c r="CY1516" s="35"/>
      <c r="CZ1516" s="35"/>
      <c r="DA1516" s="35"/>
      <c r="DB1516" s="35"/>
      <c r="DC1516" s="35"/>
      <c r="DD1516" s="35"/>
      <c r="DE1516" s="35"/>
      <c r="DF1516" s="35"/>
      <c r="DG1516" s="35"/>
      <c r="DH1516" s="35"/>
      <c r="DI1516" s="35"/>
      <c r="DJ1516" s="35"/>
      <c r="DK1516" s="35"/>
      <c r="DL1516" s="35"/>
      <c r="DM1516" s="35"/>
      <c r="DN1516" s="35"/>
      <c r="DO1516" s="35"/>
      <c r="DP1516" s="35"/>
      <c r="DQ1516" s="35"/>
      <c r="DR1516" s="35"/>
      <c r="DS1516" s="35"/>
      <c r="DT1516" s="35"/>
      <c r="DU1516" s="35"/>
      <c r="DV1516" s="35"/>
      <c r="DW1516" s="35"/>
      <c r="DX1516" s="35"/>
      <c r="DY1516" s="35"/>
      <c r="DZ1516" s="35"/>
      <c r="EA1516" s="35"/>
      <c r="EB1516" s="35"/>
      <c r="EC1516" s="35"/>
      <c r="ED1516" s="35"/>
      <c r="EE1516" s="35"/>
      <c r="EF1516" s="35"/>
      <c r="EG1516" s="35"/>
      <c r="EH1516" s="35"/>
      <c r="EI1516" s="35"/>
      <c r="EJ1516" s="35"/>
      <c r="EK1516" s="35"/>
      <c r="EL1516" s="35"/>
      <c r="ET1516" s="20" t="s">
        <v>1885</v>
      </c>
      <c r="EU1516" s="20" t="s">
        <v>1884</v>
      </c>
    </row>
    <row r="1517" spans="1:151" ht="12" hidden="1" customHeight="1">
      <c r="A1517" s="35"/>
      <c r="B1517" s="47"/>
      <c r="C1517" s="35"/>
      <c r="D1517" s="47"/>
      <c r="E1517" s="47"/>
      <c r="F1517" s="47"/>
      <c r="G1517" s="47"/>
      <c r="H1517" s="47"/>
      <c r="I1517" s="47"/>
      <c r="J1517" s="47"/>
      <c r="K1517" s="47"/>
      <c r="L1517" s="47"/>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133"/>
      <c r="BJ1517" s="133"/>
      <c r="BK1517" s="35"/>
      <c r="BL1517" s="266"/>
      <c r="BM1517" s="35"/>
      <c r="BN1517" s="35"/>
      <c r="BO1517" s="35"/>
      <c r="BP1517" s="35"/>
      <c r="BQ1517" s="35"/>
      <c r="BR1517" s="35"/>
      <c r="BS1517" s="35"/>
      <c r="BT1517" s="35"/>
      <c r="BU1517" s="35"/>
      <c r="BV1517" s="35"/>
      <c r="BW1517" s="35"/>
      <c r="BX1517" s="35"/>
      <c r="BY1517" s="35"/>
      <c r="BZ1517" s="287"/>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T1517" s="20" t="s">
        <v>1886</v>
      </c>
      <c r="EU1517" s="20" t="s">
        <v>586</v>
      </c>
    </row>
    <row r="1518" spans="1:151" ht="12" hidden="1" customHeight="1">
      <c r="A1518" s="35"/>
      <c r="B1518" s="47"/>
      <c r="C1518" s="35"/>
      <c r="D1518" s="47"/>
      <c r="E1518" s="47"/>
      <c r="F1518" s="47"/>
      <c r="G1518" s="47"/>
      <c r="H1518" s="47"/>
      <c r="I1518" s="47"/>
      <c r="J1518" s="47"/>
      <c r="K1518" s="47"/>
      <c r="L1518" s="47"/>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133"/>
      <c r="BJ1518" s="133"/>
      <c r="BK1518" s="35"/>
      <c r="BL1518" s="266"/>
      <c r="BM1518" s="35"/>
      <c r="BN1518" s="35"/>
      <c r="BO1518" s="35"/>
      <c r="BP1518" s="35"/>
      <c r="BQ1518" s="35"/>
      <c r="BR1518" s="35"/>
      <c r="BS1518" s="35"/>
      <c r="BT1518" s="35"/>
      <c r="BU1518" s="35"/>
      <c r="BV1518" s="35"/>
      <c r="BW1518" s="35"/>
      <c r="BX1518" s="35"/>
      <c r="BY1518" s="35"/>
      <c r="BZ1518" s="287"/>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T1518" s="20" t="s">
        <v>1887</v>
      </c>
      <c r="EU1518" s="20" t="s">
        <v>1885</v>
      </c>
    </row>
    <row r="1519" spans="1:151" ht="12" hidden="1" customHeight="1">
      <c r="A1519" s="35"/>
      <c r="B1519" s="47"/>
      <c r="C1519" s="35"/>
      <c r="D1519" s="47"/>
      <c r="E1519" s="47"/>
      <c r="F1519" s="47"/>
      <c r="G1519" s="47"/>
      <c r="H1519" s="47"/>
      <c r="I1519" s="47"/>
      <c r="J1519" s="47"/>
      <c r="K1519" s="47"/>
      <c r="L1519" s="47"/>
      <c r="M1519" s="35"/>
      <c r="N1519" s="35"/>
      <c r="O1519" s="35"/>
      <c r="P1519" s="35"/>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133"/>
      <c r="BJ1519" s="133"/>
      <c r="BK1519" s="35"/>
      <c r="BL1519" s="266"/>
      <c r="BM1519" s="35"/>
      <c r="BN1519" s="35"/>
      <c r="BO1519" s="35"/>
      <c r="BP1519" s="35"/>
      <c r="BQ1519" s="35"/>
      <c r="BR1519" s="35"/>
      <c r="BS1519" s="35"/>
      <c r="BT1519" s="35"/>
      <c r="BU1519" s="35"/>
      <c r="BV1519" s="35"/>
      <c r="BW1519" s="35"/>
      <c r="BX1519" s="35"/>
      <c r="BY1519" s="35"/>
      <c r="BZ1519" s="287"/>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T1519" s="20" t="s">
        <v>1888</v>
      </c>
      <c r="EU1519" s="20" t="s">
        <v>1886</v>
      </c>
    </row>
    <row r="1520" spans="1:151" ht="12" hidden="1" customHeight="1">
      <c r="A1520" s="35"/>
      <c r="B1520" s="47"/>
      <c r="C1520" s="35"/>
      <c r="D1520" s="47"/>
      <c r="E1520" s="47"/>
      <c r="F1520" s="47"/>
      <c r="G1520" s="47"/>
      <c r="H1520" s="47"/>
      <c r="I1520" s="47"/>
      <c r="J1520" s="47"/>
      <c r="K1520" s="47"/>
      <c r="L1520" s="47"/>
      <c r="M1520" s="35"/>
      <c r="N1520" s="35"/>
      <c r="O1520" s="35"/>
      <c r="P1520" s="35"/>
      <c r="Q1520" s="35"/>
      <c r="R1520" s="35"/>
      <c r="S1520" s="35"/>
      <c r="T1520" s="35"/>
      <c r="U1520" s="35"/>
      <c r="V1520" s="35"/>
      <c r="W1520" s="35"/>
      <c r="X1520" s="35"/>
      <c r="Y1520" s="35"/>
      <c r="Z1520" s="35"/>
      <c r="AA1520" s="35"/>
      <c r="AB1520" s="35"/>
      <c r="AC1520" s="35"/>
      <c r="AD1520" s="35"/>
      <c r="AE1520" s="35"/>
      <c r="AF1520" s="35"/>
      <c r="AG1520" s="35"/>
      <c r="AH1520" s="35"/>
      <c r="AI1520" s="35"/>
      <c r="AJ1520" s="35"/>
      <c r="AK1520" s="35"/>
      <c r="AL1520" s="35"/>
      <c r="AM1520" s="35"/>
      <c r="AN1520" s="35"/>
      <c r="AO1520" s="35"/>
      <c r="AP1520" s="35"/>
      <c r="AQ1520" s="35"/>
      <c r="AR1520" s="35"/>
      <c r="AS1520" s="35"/>
      <c r="AT1520" s="35"/>
      <c r="AU1520" s="35"/>
      <c r="AV1520" s="35"/>
      <c r="AW1520" s="35"/>
      <c r="AX1520" s="35"/>
      <c r="AY1520" s="35"/>
      <c r="AZ1520" s="35"/>
      <c r="BA1520" s="35"/>
      <c r="BB1520" s="35"/>
      <c r="BC1520" s="35"/>
      <c r="BD1520" s="35"/>
      <c r="BE1520" s="35"/>
      <c r="BF1520" s="35"/>
      <c r="BG1520" s="35"/>
      <c r="BH1520" s="35"/>
      <c r="BI1520" s="133"/>
      <c r="BJ1520" s="133"/>
      <c r="BK1520" s="35"/>
      <c r="BL1520" s="266"/>
      <c r="BM1520" s="35"/>
      <c r="BN1520" s="35"/>
      <c r="BO1520" s="35"/>
      <c r="BP1520" s="35"/>
      <c r="BQ1520" s="35"/>
      <c r="BR1520" s="35"/>
      <c r="BS1520" s="35"/>
      <c r="BT1520" s="35"/>
      <c r="BU1520" s="35"/>
      <c r="BV1520" s="35"/>
      <c r="BW1520" s="35"/>
      <c r="BX1520" s="35"/>
      <c r="BY1520" s="35"/>
      <c r="BZ1520" s="287"/>
      <c r="CA1520" s="35"/>
      <c r="CB1520" s="35"/>
      <c r="CC1520" s="35"/>
      <c r="CD1520" s="35"/>
      <c r="CE1520" s="35"/>
      <c r="CF1520" s="35"/>
      <c r="CG1520" s="35"/>
      <c r="CH1520" s="35"/>
      <c r="CI1520" s="35"/>
      <c r="CJ1520" s="35"/>
      <c r="CK1520" s="35"/>
      <c r="CL1520" s="35"/>
      <c r="CM1520" s="35"/>
      <c r="CN1520" s="35"/>
      <c r="CO1520" s="35"/>
      <c r="CP1520" s="35"/>
      <c r="CQ1520" s="35"/>
      <c r="CR1520" s="35"/>
      <c r="CS1520" s="35"/>
      <c r="CT1520" s="35"/>
      <c r="CU1520" s="35"/>
      <c r="CV1520" s="35"/>
      <c r="CW1520" s="35"/>
      <c r="CX1520" s="35"/>
      <c r="CY1520" s="35"/>
      <c r="CZ1520" s="35"/>
      <c r="DA1520" s="35"/>
      <c r="DB1520" s="35"/>
      <c r="DC1520" s="35"/>
      <c r="DD1520" s="35"/>
      <c r="DE1520" s="35"/>
      <c r="DF1520" s="35"/>
      <c r="DG1520" s="35"/>
      <c r="DH1520" s="35"/>
      <c r="DI1520" s="35"/>
      <c r="DJ1520" s="35"/>
      <c r="DK1520" s="35"/>
      <c r="DL1520" s="35"/>
      <c r="DM1520" s="35"/>
      <c r="DN1520" s="35"/>
      <c r="DO1520" s="35"/>
      <c r="DP1520" s="35"/>
      <c r="DQ1520" s="35"/>
      <c r="DR1520" s="35"/>
      <c r="DS1520" s="35"/>
      <c r="DT1520" s="35"/>
      <c r="DU1520" s="35"/>
      <c r="DV1520" s="35"/>
      <c r="DW1520" s="35"/>
      <c r="DX1520" s="35"/>
      <c r="DY1520" s="35"/>
      <c r="DZ1520" s="35"/>
      <c r="EA1520" s="35"/>
      <c r="EB1520" s="35"/>
      <c r="EC1520" s="35"/>
      <c r="ED1520" s="35"/>
      <c r="EE1520" s="35"/>
      <c r="EF1520" s="35"/>
      <c r="EG1520" s="35"/>
      <c r="EH1520" s="35"/>
      <c r="EI1520" s="35"/>
      <c r="EJ1520" s="35"/>
      <c r="EK1520" s="35"/>
      <c r="EL1520" s="35"/>
      <c r="ET1520" s="20" t="s">
        <v>1889</v>
      </c>
      <c r="EU1520" s="20" t="s">
        <v>1887</v>
      </c>
    </row>
    <row r="1521" spans="1:151" ht="12" hidden="1" customHeight="1">
      <c r="A1521" s="35"/>
      <c r="B1521" s="47"/>
      <c r="C1521" s="35"/>
      <c r="D1521" s="47"/>
      <c r="E1521" s="47"/>
      <c r="F1521" s="47"/>
      <c r="G1521" s="47"/>
      <c r="H1521" s="47"/>
      <c r="I1521" s="47"/>
      <c r="J1521" s="47"/>
      <c r="K1521" s="47"/>
      <c r="L1521" s="47"/>
      <c r="M1521" s="35"/>
      <c r="N1521" s="35"/>
      <c r="O1521" s="35"/>
      <c r="P1521" s="35"/>
      <c r="Q1521" s="35"/>
      <c r="R1521" s="35"/>
      <c r="S1521" s="35"/>
      <c r="T1521" s="35"/>
      <c r="U1521" s="35"/>
      <c r="V1521" s="35"/>
      <c r="W1521" s="35"/>
      <c r="X1521" s="35"/>
      <c r="Y1521" s="35"/>
      <c r="Z1521" s="35"/>
      <c r="AA1521" s="35"/>
      <c r="AB1521" s="35"/>
      <c r="AC1521" s="35"/>
      <c r="AD1521" s="35"/>
      <c r="AE1521" s="35"/>
      <c r="AF1521" s="35"/>
      <c r="AG1521" s="35"/>
      <c r="AH1521" s="35"/>
      <c r="AI1521" s="35"/>
      <c r="AJ1521" s="35"/>
      <c r="AK1521" s="35"/>
      <c r="AL1521" s="35"/>
      <c r="AM1521" s="35"/>
      <c r="AN1521" s="35"/>
      <c r="AO1521" s="35"/>
      <c r="AP1521" s="35"/>
      <c r="AQ1521" s="35"/>
      <c r="AR1521" s="35"/>
      <c r="AS1521" s="35"/>
      <c r="AT1521" s="35"/>
      <c r="AU1521" s="35"/>
      <c r="AV1521" s="35"/>
      <c r="AW1521" s="35"/>
      <c r="AX1521" s="35"/>
      <c r="AY1521" s="35"/>
      <c r="AZ1521" s="35"/>
      <c r="BA1521" s="35"/>
      <c r="BB1521" s="35"/>
      <c r="BC1521" s="35"/>
      <c r="BD1521" s="35"/>
      <c r="BE1521" s="35"/>
      <c r="BF1521" s="35"/>
      <c r="BG1521" s="35"/>
      <c r="BH1521" s="35"/>
      <c r="BI1521" s="133"/>
      <c r="BJ1521" s="133"/>
      <c r="BK1521" s="35"/>
      <c r="BL1521" s="266"/>
      <c r="BM1521" s="35"/>
      <c r="BN1521" s="35"/>
      <c r="BO1521" s="35"/>
      <c r="BP1521" s="35"/>
      <c r="BQ1521" s="35"/>
      <c r="BR1521" s="35"/>
      <c r="BS1521" s="35"/>
      <c r="BT1521" s="35"/>
      <c r="BU1521" s="35"/>
      <c r="BV1521" s="35"/>
      <c r="BW1521" s="35"/>
      <c r="BX1521" s="35"/>
      <c r="BY1521" s="35"/>
      <c r="BZ1521" s="287"/>
      <c r="CA1521" s="35"/>
      <c r="CB1521" s="35"/>
      <c r="CC1521" s="35"/>
      <c r="CD1521" s="35"/>
      <c r="CE1521" s="35"/>
      <c r="CF1521" s="35"/>
      <c r="CG1521" s="35"/>
      <c r="CH1521" s="35"/>
      <c r="CI1521" s="35"/>
      <c r="CJ1521" s="35"/>
      <c r="CK1521" s="35"/>
      <c r="CL1521" s="35"/>
      <c r="CM1521" s="35"/>
      <c r="CN1521" s="35"/>
      <c r="CO1521" s="35"/>
      <c r="CP1521" s="35"/>
      <c r="CQ1521" s="35"/>
      <c r="CR1521" s="35"/>
      <c r="CS1521" s="35"/>
      <c r="CT1521" s="35"/>
      <c r="CU1521" s="35"/>
      <c r="CV1521" s="35"/>
      <c r="CW1521" s="35"/>
      <c r="CX1521" s="35"/>
      <c r="CY1521" s="35"/>
      <c r="CZ1521" s="35"/>
      <c r="DA1521" s="35"/>
      <c r="DB1521" s="35"/>
      <c r="DC1521" s="35"/>
      <c r="DD1521" s="35"/>
      <c r="DE1521" s="35"/>
      <c r="DF1521" s="35"/>
      <c r="DG1521" s="35"/>
      <c r="DH1521" s="35"/>
      <c r="DI1521" s="35"/>
      <c r="DJ1521" s="35"/>
      <c r="DK1521" s="35"/>
      <c r="DL1521" s="35"/>
      <c r="DM1521" s="35"/>
      <c r="DN1521" s="35"/>
      <c r="DO1521" s="35"/>
      <c r="DP1521" s="35"/>
      <c r="DQ1521" s="35"/>
      <c r="DR1521" s="35"/>
      <c r="DS1521" s="35"/>
      <c r="DT1521" s="35"/>
      <c r="DU1521" s="35"/>
      <c r="DV1521" s="35"/>
      <c r="DW1521" s="35"/>
      <c r="DX1521" s="35"/>
      <c r="DY1521" s="35"/>
      <c r="DZ1521" s="35"/>
      <c r="EA1521" s="35"/>
      <c r="EB1521" s="35"/>
      <c r="EC1521" s="35"/>
      <c r="ED1521" s="35"/>
      <c r="EE1521" s="35"/>
      <c r="EF1521" s="35"/>
      <c r="EG1521" s="35"/>
      <c r="EH1521" s="35"/>
      <c r="EI1521" s="35"/>
      <c r="EJ1521" s="35"/>
      <c r="EK1521" s="35"/>
      <c r="EL1521" s="35"/>
      <c r="ET1521" s="20" t="s">
        <v>1890</v>
      </c>
      <c r="EU1521" s="20" t="s">
        <v>1888</v>
      </c>
    </row>
    <row r="1522" spans="1:151" ht="12" hidden="1" customHeight="1">
      <c r="A1522" s="35"/>
      <c r="B1522" s="47"/>
      <c r="C1522" s="35"/>
      <c r="D1522" s="47"/>
      <c r="E1522" s="47"/>
      <c r="F1522" s="47"/>
      <c r="G1522" s="47"/>
      <c r="H1522" s="47"/>
      <c r="I1522" s="47"/>
      <c r="J1522" s="47"/>
      <c r="K1522" s="47"/>
      <c r="L1522" s="47"/>
      <c r="M1522" s="35"/>
      <c r="N1522" s="35"/>
      <c r="O1522" s="35"/>
      <c r="P1522" s="35"/>
      <c r="Q1522" s="35"/>
      <c r="R1522" s="35"/>
      <c r="S1522" s="35"/>
      <c r="T1522" s="35"/>
      <c r="U1522" s="35"/>
      <c r="V1522" s="35"/>
      <c r="W1522" s="35"/>
      <c r="X1522" s="35"/>
      <c r="Y1522" s="35"/>
      <c r="Z1522" s="35"/>
      <c r="AA1522" s="35"/>
      <c r="AB1522" s="35"/>
      <c r="AC1522" s="35"/>
      <c r="AD1522" s="35"/>
      <c r="AE1522" s="35"/>
      <c r="AF1522" s="35"/>
      <c r="AG1522" s="35"/>
      <c r="AH1522" s="35"/>
      <c r="AI1522" s="35"/>
      <c r="AJ1522" s="35"/>
      <c r="AK1522" s="35"/>
      <c r="AL1522" s="35"/>
      <c r="AM1522" s="35"/>
      <c r="AN1522" s="35"/>
      <c r="AO1522" s="35"/>
      <c r="AP1522" s="35"/>
      <c r="AQ1522" s="35"/>
      <c r="AR1522" s="35"/>
      <c r="AS1522" s="35"/>
      <c r="AT1522" s="35"/>
      <c r="AU1522" s="35"/>
      <c r="AV1522" s="35"/>
      <c r="AW1522" s="35"/>
      <c r="AX1522" s="35"/>
      <c r="AY1522" s="35"/>
      <c r="AZ1522" s="35"/>
      <c r="BA1522" s="35"/>
      <c r="BB1522" s="35"/>
      <c r="BC1522" s="35"/>
      <c r="BD1522" s="35"/>
      <c r="BE1522" s="35"/>
      <c r="BF1522" s="35"/>
      <c r="BG1522" s="35"/>
      <c r="BH1522" s="35"/>
      <c r="BI1522" s="133"/>
      <c r="BJ1522" s="133"/>
      <c r="BK1522" s="35"/>
      <c r="BL1522" s="266"/>
      <c r="BM1522" s="35"/>
      <c r="BN1522" s="35"/>
      <c r="BO1522" s="35"/>
      <c r="BP1522" s="35"/>
      <c r="BQ1522" s="35"/>
      <c r="BR1522" s="35"/>
      <c r="BS1522" s="35"/>
      <c r="BT1522" s="35"/>
      <c r="BU1522" s="35"/>
      <c r="BV1522" s="35"/>
      <c r="BW1522" s="35"/>
      <c r="BX1522" s="35"/>
      <c r="BY1522" s="35"/>
      <c r="BZ1522" s="287"/>
      <c r="CA1522" s="35"/>
      <c r="CB1522" s="35"/>
      <c r="CC1522" s="35"/>
      <c r="CD1522" s="35"/>
      <c r="CE1522" s="35"/>
      <c r="CF1522" s="35"/>
      <c r="CG1522" s="35"/>
      <c r="CH1522" s="35"/>
      <c r="CI1522" s="35"/>
      <c r="CJ1522" s="35"/>
      <c r="CK1522" s="35"/>
      <c r="CL1522" s="35"/>
      <c r="CM1522" s="35"/>
      <c r="CN1522" s="35"/>
      <c r="CO1522" s="35"/>
      <c r="CP1522" s="35"/>
      <c r="CQ1522" s="35"/>
      <c r="CR1522" s="35"/>
      <c r="CS1522" s="35"/>
      <c r="CT1522" s="35"/>
      <c r="CU1522" s="35"/>
      <c r="CV1522" s="35"/>
      <c r="CW1522" s="35"/>
      <c r="CX1522" s="35"/>
      <c r="CY1522" s="35"/>
      <c r="CZ1522" s="35"/>
      <c r="DA1522" s="35"/>
      <c r="DB1522" s="35"/>
      <c r="DC1522" s="35"/>
      <c r="DD1522" s="35"/>
      <c r="DE1522" s="35"/>
      <c r="DF1522" s="35"/>
      <c r="DG1522" s="35"/>
      <c r="DH1522" s="35"/>
      <c r="DI1522" s="35"/>
      <c r="DJ1522" s="35"/>
      <c r="DK1522" s="35"/>
      <c r="DL1522" s="35"/>
      <c r="DM1522" s="35"/>
      <c r="DN1522" s="35"/>
      <c r="DO1522" s="35"/>
      <c r="DP1522" s="35"/>
      <c r="DQ1522" s="35"/>
      <c r="DR1522" s="35"/>
      <c r="DS1522" s="35"/>
      <c r="DT1522" s="35"/>
      <c r="DU1522" s="35"/>
      <c r="DV1522" s="35"/>
      <c r="DW1522" s="35"/>
      <c r="DX1522" s="35"/>
      <c r="DY1522" s="35"/>
      <c r="DZ1522" s="35"/>
      <c r="EA1522" s="35"/>
      <c r="EB1522" s="35"/>
      <c r="EC1522" s="35"/>
      <c r="ED1522" s="35"/>
      <c r="EE1522" s="35"/>
      <c r="EF1522" s="35"/>
      <c r="EG1522" s="35"/>
      <c r="EH1522" s="35"/>
      <c r="EI1522" s="35"/>
      <c r="EJ1522" s="35"/>
      <c r="EK1522" s="35"/>
      <c r="EL1522" s="35"/>
      <c r="ET1522" s="20" t="s">
        <v>1891</v>
      </c>
      <c r="EU1522" s="20" t="s">
        <v>1889</v>
      </c>
    </row>
    <row r="1523" spans="1:151" ht="12" hidden="1" customHeight="1">
      <c r="A1523" s="35"/>
      <c r="B1523" s="47"/>
      <c r="C1523" s="35"/>
      <c r="D1523" s="47"/>
      <c r="E1523" s="47"/>
      <c r="F1523" s="47"/>
      <c r="G1523" s="47"/>
      <c r="H1523" s="47"/>
      <c r="I1523" s="47"/>
      <c r="J1523" s="47"/>
      <c r="K1523" s="47"/>
      <c r="L1523" s="47"/>
      <c r="M1523" s="35"/>
      <c r="N1523" s="35"/>
      <c r="O1523" s="35"/>
      <c r="P1523" s="35"/>
      <c r="Q1523" s="35"/>
      <c r="R1523" s="35"/>
      <c r="S1523" s="35"/>
      <c r="T1523" s="35"/>
      <c r="U1523" s="35"/>
      <c r="V1523" s="35"/>
      <c r="W1523" s="35"/>
      <c r="X1523" s="35"/>
      <c r="Y1523" s="35"/>
      <c r="Z1523" s="35"/>
      <c r="AA1523" s="35"/>
      <c r="AB1523" s="35"/>
      <c r="AC1523" s="35"/>
      <c r="AD1523" s="35"/>
      <c r="AE1523" s="35"/>
      <c r="AF1523" s="35"/>
      <c r="AG1523" s="35"/>
      <c r="AH1523" s="35"/>
      <c r="AI1523" s="35"/>
      <c r="AJ1523" s="35"/>
      <c r="AK1523" s="35"/>
      <c r="AL1523" s="35"/>
      <c r="AM1523" s="35"/>
      <c r="AN1523" s="35"/>
      <c r="AO1523" s="35"/>
      <c r="AP1523" s="35"/>
      <c r="AQ1523" s="35"/>
      <c r="AR1523" s="35"/>
      <c r="AS1523" s="35"/>
      <c r="AT1523" s="35"/>
      <c r="AU1523" s="35"/>
      <c r="AV1523" s="35"/>
      <c r="AW1523" s="35"/>
      <c r="AX1523" s="35"/>
      <c r="AY1523" s="35"/>
      <c r="AZ1523" s="35"/>
      <c r="BA1523" s="35"/>
      <c r="BB1523" s="35"/>
      <c r="BC1523" s="35"/>
      <c r="BD1523" s="35"/>
      <c r="BE1523" s="35"/>
      <c r="BF1523" s="35"/>
      <c r="BG1523" s="35"/>
      <c r="BH1523" s="35"/>
      <c r="BI1523" s="133"/>
      <c r="BJ1523" s="133"/>
      <c r="BK1523" s="35"/>
      <c r="BL1523" s="266"/>
      <c r="BM1523" s="35"/>
      <c r="BN1523" s="35"/>
      <c r="BO1523" s="35"/>
      <c r="BP1523" s="35"/>
      <c r="BQ1523" s="35"/>
      <c r="BR1523" s="35"/>
      <c r="BS1523" s="35"/>
      <c r="BT1523" s="35"/>
      <c r="BU1523" s="35"/>
      <c r="BV1523" s="35"/>
      <c r="BW1523" s="35"/>
      <c r="BX1523" s="35"/>
      <c r="BY1523" s="35"/>
      <c r="BZ1523" s="287"/>
      <c r="CA1523" s="35"/>
      <c r="CB1523" s="35"/>
      <c r="CC1523" s="35"/>
      <c r="CD1523" s="35"/>
      <c r="CE1523" s="35"/>
      <c r="CF1523" s="35"/>
      <c r="CG1523" s="35"/>
      <c r="CH1523" s="35"/>
      <c r="CI1523" s="35"/>
      <c r="CJ1523" s="35"/>
      <c r="CK1523" s="35"/>
      <c r="CL1523" s="35"/>
      <c r="CM1523" s="35"/>
      <c r="CN1523" s="35"/>
      <c r="CO1523" s="35"/>
      <c r="CP1523" s="35"/>
      <c r="CQ1523" s="35"/>
      <c r="CR1523" s="35"/>
      <c r="CS1523" s="35"/>
      <c r="CT1523" s="35"/>
      <c r="CU1523" s="35"/>
      <c r="CV1523" s="35"/>
      <c r="CW1523" s="35"/>
      <c r="CX1523" s="35"/>
      <c r="CY1523" s="35"/>
      <c r="CZ1523" s="35"/>
      <c r="DA1523" s="35"/>
      <c r="DB1523" s="35"/>
      <c r="DC1523" s="35"/>
      <c r="DD1523" s="35"/>
      <c r="DE1523" s="35"/>
      <c r="DF1523" s="35"/>
      <c r="DG1523" s="35"/>
      <c r="DH1523" s="35"/>
      <c r="DI1523" s="35"/>
      <c r="DJ1523" s="35"/>
      <c r="DK1523" s="35"/>
      <c r="DL1523" s="35"/>
      <c r="DM1523" s="35"/>
      <c r="DN1523" s="35"/>
      <c r="DO1523" s="35"/>
      <c r="DP1523" s="35"/>
      <c r="DQ1523" s="35"/>
      <c r="DR1523" s="35"/>
      <c r="DS1523" s="35"/>
      <c r="DT1523" s="35"/>
      <c r="DU1523" s="35"/>
      <c r="DV1523" s="35"/>
      <c r="DW1523" s="35"/>
      <c r="DX1523" s="35"/>
      <c r="DY1523" s="35"/>
      <c r="DZ1523" s="35"/>
      <c r="EA1523" s="35"/>
      <c r="EB1523" s="35"/>
      <c r="EC1523" s="35"/>
      <c r="ED1523" s="35"/>
      <c r="EE1523" s="35"/>
      <c r="EF1523" s="35"/>
      <c r="EG1523" s="35"/>
      <c r="EH1523" s="35"/>
      <c r="EI1523" s="35"/>
      <c r="EJ1523" s="35"/>
      <c r="EK1523" s="35"/>
      <c r="EL1523" s="35"/>
      <c r="ET1523" s="20" t="s">
        <v>1892</v>
      </c>
      <c r="EU1523" s="20" t="s">
        <v>1890</v>
      </c>
    </row>
    <row r="1524" spans="1:151" ht="12" hidden="1" customHeight="1">
      <c r="A1524" s="35"/>
      <c r="B1524" s="47"/>
      <c r="C1524" s="35"/>
      <c r="D1524" s="47"/>
      <c r="E1524" s="47"/>
      <c r="F1524" s="47"/>
      <c r="G1524" s="47"/>
      <c r="H1524" s="47"/>
      <c r="I1524" s="47"/>
      <c r="J1524" s="47"/>
      <c r="K1524" s="47"/>
      <c r="L1524" s="47"/>
      <c r="M1524" s="35"/>
      <c r="N1524" s="35"/>
      <c r="O1524" s="35"/>
      <c r="P1524" s="35"/>
      <c r="Q1524" s="35"/>
      <c r="R1524" s="35"/>
      <c r="S1524" s="35"/>
      <c r="T1524" s="35"/>
      <c r="U1524" s="35"/>
      <c r="V1524" s="35"/>
      <c r="W1524" s="35"/>
      <c r="X1524" s="35"/>
      <c r="Y1524" s="35"/>
      <c r="Z1524" s="35"/>
      <c r="AA1524" s="35"/>
      <c r="AB1524" s="35"/>
      <c r="AC1524" s="35"/>
      <c r="AD1524" s="35"/>
      <c r="AE1524" s="35"/>
      <c r="AF1524" s="35"/>
      <c r="AG1524" s="35"/>
      <c r="AH1524" s="35"/>
      <c r="AI1524" s="35"/>
      <c r="AJ1524" s="35"/>
      <c r="AK1524" s="35"/>
      <c r="AL1524" s="35"/>
      <c r="AM1524" s="35"/>
      <c r="AN1524" s="35"/>
      <c r="AO1524" s="35"/>
      <c r="AP1524" s="35"/>
      <c r="AQ1524" s="35"/>
      <c r="AR1524" s="35"/>
      <c r="AS1524" s="35"/>
      <c r="AT1524" s="35"/>
      <c r="AU1524" s="35"/>
      <c r="AV1524" s="35"/>
      <c r="AW1524" s="35"/>
      <c r="AX1524" s="35"/>
      <c r="AY1524" s="35"/>
      <c r="AZ1524" s="35"/>
      <c r="BA1524" s="35"/>
      <c r="BB1524" s="35"/>
      <c r="BC1524" s="35"/>
      <c r="BD1524" s="35"/>
      <c r="BE1524" s="35"/>
      <c r="BF1524" s="35"/>
      <c r="BG1524" s="35"/>
      <c r="BH1524" s="35"/>
      <c r="BI1524" s="133"/>
      <c r="BJ1524" s="133"/>
      <c r="BK1524" s="35"/>
      <c r="BL1524" s="266"/>
      <c r="BM1524" s="35"/>
      <c r="BN1524" s="35"/>
      <c r="BO1524" s="35"/>
      <c r="BP1524" s="35"/>
      <c r="BQ1524" s="35"/>
      <c r="BR1524" s="35"/>
      <c r="BS1524" s="35"/>
      <c r="BT1524" s="35"/>
      <c r="BU1524" s="35"/>
      <c r="BV1524" s="35"/>
      <c r="BW1524" s="35"/>
      <c r="BX1524" s="35"/>
      <c r="BY1524" s="35"/>
      <c r="BZ1524" s="287"/>
      <c r="CA1524" s="35"/>
      <c r="CB1524" s="35"/>
      <c r="CC1524" s="35"/>
      <c r="CD1524" s="35"/>
      <c r="CE1524" s="35"/>
      <c r="CF1524" s="35"/>
      <c r="CG1524" s="35"/>
      <c r="CH1524" s="35"/>
      <c r="CI1524" s="35"/>
      <c r="CJ1524" s="35"/>
      <c r="CK1524" s="35"/>
      <c r="CL1524" s="35"/>
      <c r="CM1524" s="35"/>
      <c r="CN1524" s="35"/>
      <c r="CO1524" s="35"/>
      <c r="CP1524" s="35"/>
      <c r="CQ1524" s="35"/>
      <c r="CR1524" s="35"/>
      <c r="CS1524" s="35"/>
      <c r="CT1524" s="35"/>
      <c r="CU1524" s="35"/>
      <c r="CV1524" s="35"/>
      <c r="CW1524" s="35"/>
      <c r="CX1524" s="35"/>
      <c r="CY1524" s="35"/>
      <c r="CZ1524" s="35"/>
      <c r="DA1524" s="35"/>
      <c r="DB1524" s="35"/>
      <c r="DC1524" s="35"/>
      <c r="DD1524" s="35"/>
      <c r="DE1524" s="35"/>
      <c r="DF1524" s="35"/>
      <c r="DG1524" s="35"/>
      <c r="DH1524" s="35"/>
      <c r="DI1524" s="35"/>
      <c r="DJ1524" s="35"/>
      <c r="DK1524" s="35"/>
      <c r="DL1524" s="35"/>
      <c r="DM1524" s="35"/>
      <c r="DN1524" s="35"/>
      <c r="DO1524" s="35"/>
      <c r="DP1524" s="35"/>
      <c r="DQ1524" s="35"/>
      <c r="DR1524" s="35"/>
      <c r="DS1524" s="35"/>
      <c r="DT1524" s="35"/>
      <c r="DU1524" s="35"/>
      <c r="DV1524" s="35"/>
      <c r="DW1524" s="35"/>
      <c r="DX1524" s="35"/>
      <c r="DY1524" s="35"/>
      <c r="DZ1524" s="35"/>
      <c r="EA1524" s="35"/>
      <c r="EB1524" s="35"/>
      <c r="EC1524" s="35"/>
      <c r="ED1524" s="35"/>
      <c r="EE1524" s="35"/>
      <c r="EF1524" s="35"/>
      <c r="EG1524" s="35"/>
      <c r="EH1524" s="35"/>
      <c r="EI1524" s="35"/>
      <c r="EJ1524" s="35"/>
      <c r="EK1524" s="35"/>
      <c r="EL1524" s="35"/>
      <c r="ET1524" s="20" t="s">
        <v>1893</v>
      </c>
      <c r="EU1524" s="20" t="s">
        <v>1891</v>
      </c>
    </row>
    <row r="1525" spans="1:151" ht="12" hidden="1" customHeight="1">
      <c r="A1525" s="35"/>
      <c r="B1525" s="47"/>
      <c r="C1525" s="35"/>
      <c r="D1525" s="47"/>
      <c r="E1525" s="47"/>
      <c r="F1525" s="47"/>
      <c r="G1525" s="47"/>
      <c r="H1525" s="47"/>
      <c r="I1525" s="47"/>
      <c r="J1525" s="47"/>
      <c r="K1525" s="47"/>
      <c r="L1525" s="47"/>
      <c r="M1525" s="35"/>
      <c r="N1525" s="35"/>
      <c r="O1525" s="35"/>
      <c r="P1525" s="35"/>
      <c r="Q1525" s="35"/>
      <c r="R1525" s="35"/>
      <c r="S1525" s="35"/>
      <c r="T1525" s="35"/>
      <c r="U1525" s="35"/>
      <c r="V1525" s="35"/>
      <c r="W1525" s="35"/>
      <c r="X1525" s="35"/>
      <c r="Y1525" s="35"/>
      <c r="Z1525" s="35"/>
      <c r="AA1525" s="35"/>
      <c r="AB1525" s="35"/>
      <c r="AC1525" s="35"/>
      <c r="AD1525" s="35"/>
      <c r="AE1525" s="35"/>
      <c r="AF1525" s="35"/>
      <c r="AG1525" s="35"/>
      <c r="AH1525" s="35"/>
      <c r="AI1525" s="35"/>
      <c r="AJ1525" s="35"/>
      <c r="AK1525" s="35"/>
      <c r="AL1525" s="35"/>
      <c r="AM1525" s="35"/>
      <c r="AN1525" s="35"/>
      <c r="AO1525" s="35"/>
      <c r="AP1525" s="35"/>
      <c r="AQ1525" s="35"/>
      <c r="AR1525" s="35"/>
      <c r="AS1525" s="35"/>
      <c r="AT1525" s="35"/>
      <c r="AU1525" s="35"/>
      <c r="AV1525" s="35"/>
      <c r="AW1525" s="35"/>
      <c r="AX1525" s="35"/>
      <c r="AY1525" s="35"/>
      <c r="AZ1525" s="35"/>
      <c r="BA1525" s="35"/>
      <c r="BB1525" s="35"/>
      <c r="BC1525" s="35"/>
      <c r="BD1525" s="35"/>
      <c r="BE1525" s="35"/>
      <c r="BF1525" s="35"/>
      <c r="BG1525" s="35"/>
      <c r="BH1525" s="35"/>
      <c r="BI1525" s="133"/>
      <c r="BJ1525" s="133"/>
      <c r="BK1525" s="35"/>
      <c r="BL1525" s="266"/>
      <c r="BM1525" s="35"/>
      <c r="BN1525" s="35"/>
      <c r="BO1525" s="35"/>
      <c r="BP1525" s="35"/>
      <c r="BQ1525" s="35"/>
      <c r="BR1525" s="35"/>
      <c r="BS1525" s="35"/>
      <c r="BT1525" s="35"/>
      <c r="BU1525" s="35"/>
      <c r="BV1525" s="35"/>
      <c r="BW1525" s="35"/>
      <c r="BX1525" s="35"/>
      <c r="BY1525" s="35"/>
      <c r="BZ1525" s="287"/>
      <c r="CA1525" s="35"/>
      <c r="CB1525" s="35"/>
      <c r="CC1525" s="35"/>
      <c r="CD1525" s="35"/>
      <c r="CE1525" s="35"/>
      <c r="CF1525" s="35"/>
      <c r="CG1525" s="35"/>
      <c r="CH1525" s="35"/>
      <c r="CI1525" s="35"/>
      <c r="CJ1525" s="35"/>
      <c r="CK1525" s="35"/>
      <c r="CL1525" s="35"/>
      <c r="CM1525" s="35"/>
      <c r="CN1525" s="35"/>
      <c r="CO1525" s="35"/>
      <c r="CP1525" s="35"/>
      <c r="CQ1525" s="35"/>
      <c r="CR1525" s="35"/>
      <c r="CS1525" s="35"/>
      <c r="CT1525" s="35"/>
      <c r="CU1525" s="35"/>
      <c r="CV1525" s="35"/>
      <c r="CW1525" s="35"/>
      <c r="CX1525" s="35"/>
      <c r="CY1525" s="35"/>
      <c r="CZ1525" s="35"/>
      <c r="DA1525" s="35"/>
      <c r="DB1525" s="35"/>
      <c r="DC1525" s="35"/>
      <c r="DD1525" s="35"/>
      <c r="DE1525" s="35"/>
      <c r="DF1525" s="35"/>
      <c r="DG1525" s="35"/>
      <c r="DH1525" s="35"/>
      <c r="DI1525" s="35"/>
      <c r="DJ1525" s="35"/>
      <c r="DK1525" s="35"/>
      <c r="DL1525" s="35"/>
      <c r="DM1525" s="35"/>
      <c r="DN1525" s="35"/>
      <c r="DO1525" s="35"/>
      <c r="DP1525" s="35"/>
      <c r="DQ1525" s="35"/>
      <c r="DR1525" s="35"/>
      <c r="DS1525" s="35"/>
      <c r="DT1525" s="35"/>
      <c r="DU1525" s="35"/>
      <c r="DV1525" s="35"/>
      <c r="DW1525" s="35"/>
      <c r="DX1525" s="35"/>
      <c r="DY1525" s="35"/>
      <c r="DZ1525" s="35"/>
      <c r="EA1525" s="35"/>
      <c r="EB1525" s="35"/>
      <c r="EC1525" s="35"/>
      <c r="ED1525" s="35"/>
      <c r="EE1525" s="35"/>
      <c r="EF1525" s="35"/>
      <c r="EG1525" s="35"/>
      <c r="EH1525" s="35"/>
      <c r="EI1525" s="35"/>
      <c r="EJ1525" s="35"/>
      <c r="EK1525" s="35"/>
      <c r="EL1525" s="35"/>
      <c r="ET1525" s="20" t="s">
        <v>1894</v>
      </c>
      <c r="EU1525" s="20" t="s">
        <v>1892</v>
      </c>
    </row>
    <row r="1526" spans="1:151" ht="12" hidden="1" customHeight="1">
      <c r="A1526" s="35"/>
      <c r="B1526" s="47"/>
      <c r="C1526" s="35"/>
      <c r="D1526" s="47"/>
      <c r="E1526" s="47"/>
      <c r="F1526" s="47"/>
      <c r="G1526" s="47"/>
      <c r="H1526" s="47"/>
      <c r="I1526" s="47"/>
      <c r="J1526" s="47"/>
      <c r="K1526" s="47"/>
      <c r="L1526" s="47"/>
      <c r="M1526" s="35"/>
      <c r="N1526" s="35"/>
      <c r="O1526" s="35"/>
      <c r="P1526" s="35"/>
      <c r="Q1526" s="35"/>
      <c r="R1526" s="35"/>
      <c r="S1526" s="35"/>
      <c r="T1526" s="35"/>
      <c r="U1526" s="35"/>
      <c r="V1526" s="35"/>
      <c r="W1526" s="35"/>
      <c r="X1526" s="35"/>
      <c r="Y1526" s="35"/>
      <c r="Z1526" s="35"/>
      <c r="AA1526" s="35"/>
      <c r="AB1526" s="35"/>
      <c r="AC1526" s="35"/>
      <c r="AD1526" s="35"/>
      <c r="AE1526" s="35"/>
      <c r="AF1526" s="35"/>
      <c r="AG1526" s="35"/>
      <c r="AH1526" s="35"/>
      <c r="AI1526" s="35"/>
      <c r="AJ1526" s="35"/>
      <c r="AK1526" s="35"/>
      <c r="AL1526" s="35"/>
      <c r="AM1526" s="35"/>
      <c r="AN1526" s="35"/>
      <c r="AO1526" s="35"/>
      <c r="AP1526" s="35"/>
      <c r="AQ1526" s="35"/>
      <c r="AR1526" s="35"/>
      <c r="AS1526" s="35"/>
      <c r="AT1526" s="35"/>
      <c r="AU1526" s="35"/>
      <c r="AV1526" s="35"/>
      <c r="AW1526" s="35"/>
      <c r="AX1526" s="35"/>
      <c r="AY1526" s="35"/>
      <c r="AZ1526" s="35"/>
      <c r="BA1526" s="35"/>
      <c r="BB1526" s="35"/>
      <c r="BC1526" s="35"/>
      <c r="BD1526" s="35"/>
      <c r="BE1526" s="35"/>
      <c r="BF1526" s="35"/>
      <c r="BG1526" s="35"/>
      <c r="BH1526" s="35"/>
      <c r="BI1526" s="133"/>
      <c r="BJ1526" s="133"/>
      <c r="BK1526" s="35"/>
      <c r="BL1526" s="266"/>
      <c r="BM1526" s="35"/>
      <c r="BN1526" s="35"/>
      <c r="BO1526" s="35"/>
      <c r="BP1526" s="35"/>
      <c r="BQ1526" s="35"/>
      <c r="BR1526" s="35"/>
      <c r="BS1526" s="35"/>
      <c r="BT1526" s="35"/>
      <c r="BU1526" s="35"/>
      <c r="BV1526" s="35"/>
      <c r="BW1526" s="35"/>
      <c r="BX1526" s="35"/>
      <c r="BY1526" s="35"/>
      <c r="BZ1526" s="287"/>
      <c r="CA1526" s="35"/>
      <c r="CB1526" s="35"/>
      <c r="CC1526" s="35"/>
      <c r="CD1526" s="35"/>
      <c r="CE1526" s="35"/>
      <c r="CF1526" s="35"/>
      <c r="CG1526" s="35"/>
      <c r="CH1526" s="35"/>
      <c r="CI1526" s="35"/>
      <c r="CJ1526" s="35"/>
      <c r="CK1526" s="35"/>
      <c r="CL1526" s="35"/>
      <c r="CM1526" s="35"/>
      <c r="CN1526" s="35"/>
      <c r="CO1526" s="35"/>
      <c r="CP1526" s="35"/>
      <c r="CQ1526" s="35"/>
      <c r="CR1526" s="35"/>
      <c r="CS1526" s="35"/>
      <c r="CT1526" s="35"/>
      <c r="CU1526" s="35"/>
      <c r="CV1526" s="35"/>
      <c r="CW1526" s="35"/>
      <c r="CX1526" s="35"/>
      <c r="CY1526" s="35"/>
      <c r="CZ1526" s="35"/>
      <c r="DA1526" s="35"/>
      <c r="DB1526" s="35"/>
      <c r="DC1526" s="35"/>
      <c r="DD1526" s="35"/>
      <c r="DE1526" s="35"/>
      <c r="DF1526" s="35"/>
      <c r="DG1526" s="35"/>
      <c r="DH1526" s="35"/>
      <c r="DI1526" s="35"/>
      <c r="DJ1526" s="35"/>
      <c r="DK1526" s="35"/>
      <c r="DL1526" s="35"/>
      <c r="DM1526" s="35"/>
      <c r="DN1526" s="35"/>
      <c r="DO1526" s="35"/>
      <c r="DP1526" s="35"/>
      <c r="DQ1526" s="35"/>
      <c r="DR1526" s="35"/>
      <c r="DS1526" s="35"/>
      <c r="DT1526" s="35"/>
      <c r="DU1526" s="35"/>
      <c r="DV1526" s="35"/>
      <c r="DW1526" s="35"/>
      <c r="DX1526" s="35"/>
      <c r="DY1526" s="35"/>
      <c r="DZ1526" s="35"/>
      <c r="EA1526" s="35"/>
      <c r="EB1526" s="35"/>
      <c r="EC1526" s="35"/>
      <c r="ED1526" s="35"/>
      <c r="EE1526" s="35"/>
      <c r="EF1526" s="35"/>
      <c r="EG1526" s="35"/>
      <c r="EH1526" s="35"/>
      <c r="EI1526" s="35"/>
      <c r="EJ1526" s="35"/>
      <c r="EK1526" s="35"/>
      <c r="EL1526" s="35"/>
      <c r="ET1526" s="20" t="s">
        <v>1895</v>
      </c>
      <c r="EU1526" s="20" t="s">
        <v>1893</v>
      </c>
    </row>
    <row r="1527" spans="1:151" ht="12" hidden="1" customHeight="1">
      <c r="A1527" s="35"/>
      <c r="B1527" s="47"/>
      <c r="C1527" s="35"/>
      <c r="D1527" s="47"/>
      <c r="E1527" s="47"/>
      <c r="F1527" s="47"/>
      <c r="G1527" s="47"/>
      <c r="H1527" s="47"/>
      <c r="I1527" s="47"/>
      <c r="J1527" s="47"/>
      <c r="K1527" s="47"/>
      <c r="L1527" s="47"/>
      <c r="M1527" s="35"/>
      <c r="N1527" s="35"/>
      <c r="O1527" s="35"/>
      <c r="P1527" s="35"/>
      <c r="Q1527" s="35"/>
      <c r="R1527" s="35"/>
      <c r="S1527" s="35"/>
      <c r="T1527" s="35"/>
      <c r="U1527" s="35"/>
      <c r="V1527" s="35"/>
      <c r="W1527" s="35"/>
      <c r="X1527" s="35"/>
      <c r="Y1527" s="35"/>
      <c r="Z1527" s="35"/>
      <c r="AA1527" s="35"/>
      <c r="AB1527" s="35"/>
      <c r="AC1527" s="35"/>
      <c r="AD1527" s="35"/>
      <c r="AE1527" s="35"/>
      <c r="AF1527" s="35"/>
      <c r="AG1527" s="35"/>
      <c r="AH1527" s="35"/>
      <c r="AI1527" s="35"/>
      <c r="AJ1527" s="35"/>
      <c r="AK1527" s="35"/>
      <c r="AL1527" s="35"/>
      <c r="AM1527" s="35"/>
      <c r="AN1527" s="35"/>
      <c r="AO1527" s="35"/>
      <c r="AP1527" s="35"/>
      <c r="AQ1527" s="35"/>
      <c r="AR1527" s="35"/>
      <c r="AS1527" s="35"/>
      <c r="AT1527" s="35"/>
      <c r="AU1527" s="35"/>
      <c r="AV1527" s="35"/>
      <c r="AW1527" s="35"/>
      <c r="AX1527" s="35"/>
      <c r="AY1527" s="35"/>
      <c r="AZ1527" s="35"/>
      <c r="BA1527" s="35"/>
      <c r="BB1527" s="35"/>
      <c r="BC1527" s="35"/>
      <c r="BD1527" s="35"/>
      <c r="BE1527" s="35"/>
      <c r="BF1527" s="35"/>
      <c r="BG1527" s="35"/>
      <c r="BH1527" s="35"/>
      <c r="BI1527" s="133"/>
      <c r="BJ1527" s="133"/>
      <c r="BK1527" s="35"/>
      <c r="BL1527" s="266"/>
      <c r="BM1527" s="35"/>
      <c r="BN1527" s="35"/>
      <c r="BO1527" s="35"/>
      <c r="BP1527" s="35"/>
      <c r="BQ1527" s="35"/>
      <c r="BR1527" s="35"/>
      <c r="BS1527" s="35"/>
      <c r="BT1527" s="35"/>
      <c r="BU1527" s="35"/>
      <c r="BV1527" s="35"/>
      <c r="BW1527" s="35"/>
      <c r="BX1527" s="35"/>
      <c r="BY1527" s="35"/>
      <c r="BZ1527" s="287"/>
      <c r="CA1527" s="35"/>
      <c r="CB1527" s="35"/>
      <c r="CC1527" s="35"/>
      <c r="CD1527" s="35"/>
      <c r="CE1527" s="35"/>
      <c r="CF1527" s="35"/>
      <c r="CG1527" s="35"/>
      <c r="CH1527" s="35"/>
      <c r="CI1527" s="35"/>
      <c r="CJ1527" s="35"/>
      <c r="CK1527" s="35"/>
      <c r="CL1527" s="35"/>
      <c r="CM1527" s="35"/>
      <c r="CN1527" s="35"/>
      <c r="CO1527" s="35"/>
      <c r="CP1527" s="35"/>
      <c r="CQ1527" s="35"/>
      <c r="CR1527" s="35"/>
      <c r="CS1527" s="35"/>
      <c r="CT1527" s="35"/>
      <c r="CU1527" s="35"/>
      <c r="CV1527" s="35"/>
      <c r="CW1527" s="35"/>
      <c r="CX1527" s="35"/>
      <c r="CY1527" s="35"/>
      <c r="CZ1527" s="35"/>
      <c r="DA1527" s="35"/>
      <c r="DB1527" s="35"/>
      <c r="DC1527" s="35"/>
      <c r="DD1527" s="35"/>
      <c r="DE1527" s="35"/>
      <c r="DF1527" s="35"/>
      <c r="DG1527" s="35"/>
      <c r="DH1527" s="35"/>
      <c r="DI1527" s="35"/>
      <c r="DJ1527" s="35"/>
      <c r="DK1527" s="35"/>
      <c r="DL1527" s="35"/>
      <c r="DM1527" s="35"/>
      <c r="DN1527" s="35"/>
      <c r="DO1527" s="35"/>
      <c r="DP1527" s="35"/>
      <c r="DQ1527" s="35"/>
      <c r="DR1527" s="35"/>
      <c r="DS1527" s="35"/>
      <c r="DT1527" s="35"/>
      <c r="DU1527" s="35"/>
      <c r="DV1527" s="35"/>
      <c r="DW1527" s="35"/>
      <c r="DX1527" s="35"/>
      <c r="DY1527" s="35"/>
      <c r="DZ1527" s="35"/>
      <c r="EA1527" s="35"/>
      <c r="EB1527" s="35"/>
      <c r="EC1527" s="35"/>
      <c r="ED1527" s="35"/>
      <c r="EE1527" s="35"/>
      <c r="EF1527" s="35"/>
      <c r="EG1527" s="35"/>
      <c r="EH1527" s="35"/>
      <c r="EI1527" s="35"/>
      <c r="EJ1527" s="35"/>
      <c r="EK1527" s="35"/>
      <c r="EL1527" s="35"/>
      <c r="ET1527" s="20" t="s">
        <v>1896</v>
      </c>
      <c r="EU1527" s="20" t="s">
        <v>1894</v>
      </c>
    </row>
    <row r="1528" spans="1:151" ht="12" hidden="1" customHeight="1">
      <c r="A1528" s="35"/>
      <c r="B1528" s="47"/>
      <c r="C1528" s="35"/>
      <c r="D1528" s="47"/>
      <c r="E1528" s="47"/>
      <c r="F1528" s="47"/>
      <c r="G1528" s="47"/>
      <c r="H1528" s="47"/>
      <c r="I1528" s="47"/>
      <c r="J1528" s="47"/>
      <c r="K1528" s="47"/>
      <c r="L1528" s="47"/>
      <c r="M1528" s="35"/>
      <c r="N1528" s="35"/>
      <c r="O1528" s="35"/>
      <c r="P1528" s="35"/>
      <c r="Q1528" s="35"/>
      <c r="R1528" s="35"/>
      <c r="S1528" s="35"/>
      <c r="T1528" s="35"/>
      <c r="U1528" s="35"/>
      <c r="V1528" s="35"/>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AY1528" s="35"/>
      <c r="AZ1528" s="35"/>
      <c r="BA1528" s="35"/>
      <c r="BB1528" s="35"/>
      <c r="BC1528" s="35"/>
      <c r="BD1528" s="35"/>
      <c r="BE1528" s="35"/>
      <c r="BF1528" s="35"/>
      <c r="BG1528" s="35"/>
      <c r="BH1528" s="35"/>
      <c r="BI1528" s="133"/>
      <c r="BJ1528" s="133"/>
      <c r="BK1528" s="35"/>
      <c r="BL1528" s="266"/>
      <c r="BM1528" s="35"/>
      <c r="BN1528" s="35"/>
      <c r="BO1528" s="35"/>
      <c r="BP1528" s="35"/>
      <c r="BQ1528" s="35"/>
      <c r="BR1528" s="35"/>
      <c r="BS1528" s="35"/>
      <c r="BT1528" s="35"/>
      <c r="BU1528" s="35"/>
      <c r="BV1528" s="35"/>
      <c r="BW1528" s="35"/>
      <c r="BX1528" s="35"/>
      <c r="BY1528" s="35"/>
      <c r="BZ1528" s="287"/>
      <c r="CA1528" s="35"/>
      <c r="CB1528" s="35"/>
      <c r="CC1528" s="35"/>
      <c r="CD1528" s="35"/>
      <c r="CE1528" s="35"/>
      <c r="CF1528" s="35"/>
      <c r="CG1528" s="35"/>
      <c r="CH1528" s="35"/>
      <c r="CI1528" s="35"/>
      <c r="CJ1528" s="35"/>
      <c r="CK1528" s="35"/>
      <c r="CL1528" s="35"/>
      <c r="CM1528" s="35"/>
      <c r="CN1528" s="35"/>
      <c r="CO1528" s="35"/>
      <c r="CP1528" s="35"/>
      <c r="CQ1528" s="35"/>
      <c r="CR1528" s="35"/>
      <c r="CS1528" s="35"/>
      <c r="CT1528" s="35"/>
      <c r="CU1528" s="35"/>
      <c r="CV1528" s="35"/>
      <c r="CW1528" s="35"/>
      <c r="CX1528" s="35"/>
      <c r="CY1528" s="35"/>
      <c r="CZ1528" s="35"/>
      <c r="DA1528" s="35"/>
      <c r="DB1528" s="35"/>
      <c r="DC1528" s="35"/>
      <c r="DD1528" s="35"/>
      <c r="DE1528" s="35"/>
      <c r="DF1528" s="35"/>
      <c r="DG1528" s="35"/>
      <c r="DH1528" s="35"/>
      <c r="DI1528" s="35"/>
      <c r="DJ1528" s="35"/>
      <c r="DK1528" s="35"/>
      <c r="DL1528" s="35"/>
      <c r="DM1528" s="35"/>
      <c r="DN1528" s="35"/>
      <c r="DO1528" s="35"/>
      <c r="DP1528" s="35"/>
      <c r="DQ1528" s="35"/>
      <c r="DR1528" s="35"/>
      <c r="DS1528" s="35"/>
      <c r="DT1528" s="35"/>
      <c r="DU1528" s="35"/>
      <c r="DV1528" s="35"/>
      <c r="DW1528" s="35"/>
      <c r="DX1528" s="35"/>
      <c r="DY1528" s="35"/>
      <c r="DZ1528" s="35"/>
      <c r="EA1528" s="35"/>
      <c r="EB1528" s="35"/>
      <c r="EC1528" s="35"/>
      <c r="ED1528" s="35"/>
      <c r="EE1528" s="35"/>
      <c r="EF1528" s="35"/>
      <c r="EG1528" s="35"/>
      <c r="EH1528" s="35"/>
      <c r="EI1528" s="35"/>
      <c r="EJ1528" s="35"/>
      <c r="EK1528" s="35"/>
      <c r="EL1528" s="35"/>
      <c r="ET1528" s="20" t="s">
        <v>1897</v>
      </c>
      <c r="EU1528" s="20" t="s">
        <v>1895</v>
      </c>
    </row>
    <row r="1529" spans="1:151" ht="12" hidden="1" customHeight="1">
      <c r="A1529" s="35"/>
      <c r="B1529" s="47"/>
      <c r="C1529" s="35"/>
      <c r="D1529" s="47"/>
      <c r="E1529" s="47"/>
      <c r="F1529" s="47"/>
      <c r="G1529" s="47"/>
      <c r="H1529" s="47"/>
      <c r="I1529" s="47"/>
      <c r="J1529" s="47"/>
      <c r="K1529" s="47"/>
      <c r="L1529" s="47"/>
      <c r="M1529" s="35"/>
      <c r="N1529" s="35"/>
      <c r="O1529" s="35"/>
      <c r="P1529" s="35"/>
      <c r="Q1529" s="35"/>
      <c r="R1529" s="35"/>
      <c r="S1529" s="35"/>
      <c r="T1529" s="35"/>
      <c r="U1529" s="35"/>
      <c r="V1529" s="35"/>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AY1529" s="35"/>
      <c r="AZ1529" s="35"/>
      <c r="BA1529" s="35"/>
      <c r="BB1529" s="35"/>
      <c r="BC1529" s="35"/>
      <c r="BD1529" s="35"/>
      <c r="BE1529" s="35"/>
      <c r="BF1529" s="35"/>
      <c r="BG1529" s="35"/>
      <c r="BH1529" s="35"/>
      <c r="BI1529" s="133"/>
      <c r="BJ1529" s="133"/>
      <c r="BK1529" s="35"/>
      <c r="BL1529" s="266"/>
      <c r="BM1529" s="35"/>
      <c r="BN1529" s="35"/>
      <c r="BO1529" s="35"/>
      <c r="BP1529" s="35"/>
      <c r="BQ1529" s="35"/>
      <c r="BR1529" s="35"/>
      <c r="BS1529" s="35"/>
      <c r="BT1529" s="35"/>
      <c r="BU1529" s="35"/>
      <c r="BV1529" s="35"/>
      <c r="BW1529" s="35"/>
      <c r="BX1529" s="35"/>
      <c r="BY1529" s="35"/>
      <c r="BZ1529" s="287"/>
      <c r="CA1529" s="35"/>
      <c r="CB1529" s="35"/>
      <c r="CC1529" s="35"/>
      <c r="CD1529" s="35"/>
      <c r="CE1529" s="35"/>
      <c r="CF1529" s="35"/>
      <c r="CG1529" s="35"/>
      <c r="CH1529" s="35"/>
      <c r="CI1529" s="35"/>
      <c r="CJ1529" s="35"/>
      <c r="CK1529" s="35"/>
      <c r="CL1529" s="35"/>
      <c r="CM1529" s="35"/>
      <c r="CN1529" s="35"/>
      <c r="CO1529" s="35"/>
      <c r="CP1529" s="35"/>
      <c r="CQ1529" s="35"/>
      <c r="CR1529" s="35"/>
      <c r="CS1529" s="35"/>
      <c r="CT1529" s="35"/>
      <c r="CU1529" s="35"/>
      <c r="CV1529" s="35"/>
      <c r="CW1529" s="35"/>
      <c r="CX1529" s="35"/>
      <c r="CY1529" s="35"/>
      <c r="CZ1529" s="35"/>
      <c r="DA1529" s="35"/>
      <c r="DB1529" s="35"/>
      <c r="DC1529" s="35"/>
      <c r="DD1529" s="35"/>
      <c r="DE1529" s="35"/>
      <c r="DF1529" s="35"/>
      <c r="DG1529" s="35"/>
      <c r="DH1529" s="35"/>
      <c r="DI1529" s="35"/>
      <c r="DJ1529" s="35"/>
      <c r="DK1529" s="35"/>
      <c r="DL1529" s="35"/>
      <c r="DM1529" s="35"/>
      <c r="DN1529" s="35"/>
      <c r="DO1529" s="35"/>
      <c r="DP1529" s="35"/>
      <c r="DQ1529" s="35"/>
      <c r="DR1529" s="35"/>
      <c r="DS1529" s="35"/>
      <c r="DT1529" s="35"/>
      <c r="DU1529" s="35"/>
      <c r="DV1529" s="35"/>
      <c r="DW1529" s="35"/>
      <c r="DX1529" s="35"/>
      <c r="DY1529" s="35"/>
      <c r="DZ1529" s="35"/>
      <c r="EA1529" s="35"/>
      <c r="EB1529" s="35"/>
      <c r="EC1529" s="35"/>
      <c r="ED1529" s="35"/>
      <c r="EE1529" s="35"/>
      <c r="EF1529" s="35"/>
      <c r="EG1529" s="35"/>
      <c r="EH1529" s="35"/>
      <c r="EI1529" s="35"/>
      <c r="EJ1529" s="35"/>
      <c r="EK1529" s="35"/>
      <c r="EL1529" s="35"/>
      <c r="ET1529" s="20" t="s">
        <v>1898</v>
      </c>
      <c r="EU1529" s="20" t="s">
        <v>1896</v>
      </c>
    </row>
    <row r="1530" spans="1:151" ht="12" hidden="1" customHeight="1">
      <c r="A1530" s="35"/>
      <c r="B1530" s="47"/>
      <c r="C1530" s="35"/>
      <c r="D1530" s="47"/>
      <c r="E1530" s="47"/>
      <c r="F1530" s="47"/>
      <c r="G1530" s="47"/>
      <c r="H1530" s="47"/>
      <c r="I1530" s="47"/>
      <c r="J1530" s="47"/>
      <c r="K1530" s="47"/>
      <c r="L1530" s="47"/>
      <c r="M1530" s="35"/>
      <c r="N1530" s="35"/>
      <c r="O1530" s="35"/>
      <c r="P1530" s="35"/>
      <c r="Q1530" s="35"/>
      <c r="R1530" s="35"/>
      <c r="S1530" s="35"/>
      <c r="T1530" s="35"/>
      <c r="U1530" s="35"/>
      <c r="V1530" s="35"/>
      <c r="W1530" s="35"/>
      <c r="X1530" s="35"/>
      <c r="Y1530" s="35"/>
      <c r="Z1530" s="35"/>
      <c r="AA1530" s="35"/>
      <c r="AB1530" s="35"/>
      <c r="AC1530" s="35"/>
      <c r="AD1530" s="35"/>
      <c r="AE1530" s="35"/>
      <c r="AF1530" s="35"/>
      <c r="AG1530" s="35"/>
      <c r="AH1530" s="35"/>
      <c r="AI1530" s="35"/>
      <c r="AJ1530" s="35"/>
      <c r="AK1530" s="35"/>
      <c r="AL1530" s="35"/>
      <c r="AM1530" s="35"/>
      <c r="AN1530" s="35"/>
      <c r="AO1530" s="35"/>
      <c r="AP1530" s="35"/>
      <c r="AQ1530" s="35"/>
      <c r="AR1530" s="35"/>
      <c r="AS1530" s="35"/>
      <c r="AT1530" s="35"/>
      <c r="AU1530" s="35"/>
      <c r="AV1530" s="35"/>
      <c r="AW1530" s="35"/>
      <c r="AX1530" s="35"/>
      <c r="AY1530" s="35"/>
      <c r="AZ1530" s="35"/>
      <c r="BA1530" s="35"/>
      <c r="BB1530" s="35"/>
      <c r="BC1530" s="35"/>
      <c r="BD1530" s="35"/>
      <c r="BE1530" s="35"/>
      <c r="BF1530" s="35"/>
      <c r="BG1530" s="35"/>
      <c r="BH1530" s="35"/>
      <c r="BI1530" s="133"/>
      <c r="BJ1530" s="133"/>
      <c r="BK1530" s="35"/>
      <c r="BL1530" s="266"/>
      <c r="BM1530" s="35"/>
      <c r="BN1530" s="35"/>
      <c r="BO1530" s="35"/>
      <c r="BP1530" s="35"/>
      <c r="BQ1530" s="35"/>
      <c r="BR1530" s="35"/>
      <c r="BS1530" s="35"/>
      <c r="BT1530" s="35"/>
      <c r="BU1530" s="35"/>
      <c r="BV1530" s="35"/>
      <c r="BW1530" s="35"/>
      <c r="BX1530" s="35"/>
      <c r="BY1530" s="35"/>
      <c r="BZ1530" s="287"/>
      <c r="CA1530" s="35"/>
      <c r="CB1530" s="35"/>
      <c r="CC1530" s="35"/>
      <c r="CD1530" s="35"/>
      <c r="CE1530" s="35"/>
      <c r="CF1530" s="35"/>
      <c r="CG1530" s="35"/>
      <c r="CH1530" s="35"/>
      <c r="CI1530" s="35"/>
      <c r="CJ1530" s="35"/>
      <c r="CK1530" s="35"/>
      <c r="CL1530" s="35"/>
      <c r="CM1530" s="35"/>
      <c r="CN1530" s="35"/>
      <c r="CO1530" s="35"/>
      <c r="CP1530" s="35"/>
      <c r="CQ1530" s="35"/>
      <c r="CR1530" s="35"/>
      <c r="CS1530" s="35"/>
      <c r="CT1530" s="35"/>
      <c r="CU1530" s="35"/>
      <c r="CV1530" s="35"/>
      <c r="CW1530" s="35"/>
      <c r="CX1530" s="35"/>
      <c r="CY1530" s="35"/>
      <c r="CZ1530" s="35"/>
      <c r="DA1530" s="35"/>
      <c r="DB1530" s="35"/>
      <c r="DC1530" s="35"/>
      <c r="DD1530" s="35"/>
      <c r="DE1530" s="35"/>
      <c r="DF1530" s="35"/>
      <c r="DG1530" s="35"/>
      <c r="DH1530" s="35"/>
      <c r="DI1530" s="35"/>
      <c r="DJ1530" s="35"/>
      <c r="DK1530" s="35"/>
      <c r="DL1530" s="35"/>
      <c r="DM1530" s="35"/>
      <c r="DN1530" s="35"/>
      <c r="DO1530" s="35"/>
      <c r="DP1530" s="35"/>
      <c r="DQ1530" s="35"/>
      <c r="DR1530" s="35"/>
      <c r="DS1530" s="35"/>
      <c r="DT1530" s="35"/>
      <c r="DU1530" s="35"/>
      <c r="DV1530" s="35"/>
      <c r="DW1530" s="35"/>
      <c r="DX1530" s="35"/>
      <c r="DY1530" s="35"/>
      <c r="DZ1530" s="35"/>
      <c r="EA1530" s="35"/>
      <c r="EB1530" s="35"/>
      <c r="EC1530" s="35"/>
      <c r="ED1530" s="35"/>
      <c r="EE1530" s="35"/>
      <c r="EF1530" s="35"/>
      <c r="EG1530" s="35"/>
      <c r="EH1530" s="35"/>
      <c r="EI1530" s="35"/>
      <c r="EJ1530" s="35"/>
      <c r="EK1530" s="35"/>
      <c r="EL1530" s="35"/>
      <c r="ET1530" s="20" t="s">
        <v>1899</v>
      </c>
      <c r="EU1530" s="20" t="s">
        <v>1897</v>
      </c>
    </row>
    <row r="1531" spans="1:151" ht="12" hidden="1" customHeight="1">
      <c r="A1531" s="35"/>
      <c r="B1531" s="47"/>
      <c r="C1531" s="35"/>
      <c r="D1531" s="47"/>
      <c r="E1531" s="47"/>
      <c r="F1531" s="47"/>
      <c r="G1531" s="47"/>
      <c r="H1531" s="47"/>
      <c r="I1531" s="47"/>
      <c r="J1531" s="47"/>
      <c r="K1531" s="47"/>
      <c r="L1531" s="47"/>
      <c r="M1531" s="35"/>
      <c r="N1531" s="35"/>
      <c r="O1531" s="35"/>
      <c r="P1531" s="35"/>
      <c r="Q1531" s="35"/>
      <c r="R1531" s="35"/>
      <c r="S1531" s="35"/>
      <c r="T1531" s="35"/>
      <c r="U1531" s="35"/>
      <c r="V1531" s="35"/>
      <c r="W1531" s="35"/>
      <c r="X1531" s="35"/>
      <c r="Y1531" s="35"/>
      <c r="Z1531" s="35"/>
      <c r="AA1531" s="35"/>
      <c r="AB1531" s="35"/>
      <c r="AC1531" s="35"/>
      <c r="AD1531" s="35"/>
      <c r="AE1531" s="35"/>
      <c r="AF1531" s="35"/>
      <c r="AG1531" s="35"/>
      <c r="AH1531" s="35"/>
      <c r="AI1531" s="35"/>
      <c r="AJ1531" s="35"/>
      <c r="AK1531" s="35"/>
      <c r="AL1531" s="35"/>
      <c r="AM1531" s="35"/>
      <c r="AN1531" s="35"/>
      <c r="AO1531" s="35"/>
      <c r="AP1531" s="35"/>
      <c r="AQ1531" s="35"/>
      <c r="AR1531" s="35"/>
      <c r="AS1531" s="35"/>
      <c r="AT1531" s="35"/>
      <c r="AU1531" s="35"/>
      <c r="AV1531" s="35"/>
      <c r="AW1531" s="35"/>
      <c r="AX1531" s="35"/>
      <c r="AY1531" s="35"/>
      <c r="AZ1531" s="35"/>
      <c r="BA1531" s="35"/>
      <c r="BB1531" s="35"/>
      <c r="BC1531" s="35"/>
      <c r="BD1531" s="35"/>
      <c r="BE1531" s="35"/>
      <c r="BF1531" s="35"/>
      <c r="BG1531" s="35"/>
      <c r="BH1531" s="35"/>
      <c r="BI1531" s="133"/>
      <c r="BJ1531" s="133"/>
      <c r="BK1531" s="35"/>
      <c r="BL1531" s="266"/>
      <c r="BM1531" s="35"/>
      <c r="BN1531" s="35"/>
      <c r="BO1531" s="35"/>
      <c r="BP1531" s="35"/>
      <c r="BQ1531" s="35"/>
      <c r="BR1531" s="35"/>
      <c r="BS1531" s="35"/>
      <c r="BT1531" s="35"/>
      <c r="BU1531" s="35"/>
      <c r="BV1531" s="35"/>
      <c r="BW1531" s="35"/>
      <c r="BX1531" s="35"/>
      <c r="BY1531" s="35"/>
      <c r="BZ1531" s="287"/>
      <c r="CA1531" s="35"/>
      <c r="CB1531" s="35"/>
      <c r="CC1531" s="35"/>
      <c r="CD1531" s="35"/>
      <c r="CE1531" s="35"/>
      <c r="CF1531" s="35"/>
      <c r="CG1531" s="35"/>
      <c r="CH1531" s="35"/>
      <c r="CI1531" s="35"/>
      <c r="CJ1531" s="35"/>
      <c r="CK1531" s="35"/>
      <c r="CL1531" s="35"/>
      <c r="CM1531" s="35"/>
      <c r="CN1531" s="35"/>
      <c r="CO1531" s="35"/>
      <c r="CP1531" s="35"/>
      <c r="CQ1531" s="35"/>
      <c r="CR1531" s="35"/>
      <c r="CS1531" s="35"/>
      <c r="CT1531" s="35"/>
      <c r="CU1531" s="35"/>
      <c r="CV1531" s="35"/>
      <c r="CW1531" s="35"/>
      <c r="CX1531" s="35"/>
      <c r="CY1531" s="35"/>
      <c r="CZ1531" s="35"/>
      <c r="DA1531" s="35"/>
      <c r="DB1531" s="35"/>
      <c r="DC1531" s="35"/>
      <c r="DD1531" s="35"/>
      <c r="DE1531" s="35"/>
      <c r="DF1531" s="35"/>
      <c r="DG1531" s="35"/>
      <c r="DH1531" s="35"/>
      <c r="DI1531" s="35"/>
      <c r="DJ1531" s="35"/>
      <c r="DK1531" s="35"/>
      <c r="DL1531" s="35"/>
      <c r="DM1531" s="35"/>
      <c r="DN1531" s="35"/>
      <c r="DO1531" s="35"/>
      <c r="DP1531" s="35"/>
      <c r="DQ1531" s="35"/>
      <c r="DR1531" s="35"/>
      <c r="DS1531" s="35"/>
      <c r="DT1531" s="35"/>
      <c r="DU1531" s="35"/>
      <c r="DV1531" s="35"/>
      <c r="DW1531" s="35"/>
      <c r="DX1531" s="35"/>
      <c r="DY1531" s="35"/>
      <c r="DZ1531" s="35"/>
      <c r="EA1531" s="35"/>
      <c r="EB1531" s="35"/>
      <c r="EC1531" s="35"/>
      <c r="ED1531" s="35"/>
      <c r="EE1531" s="35"/>
      <c r="EF1531" s="35"/>
      <c r="EG1531" s="35"/>
      <c r="EH1531" s="35"/>
      <c r="EI1531" s="35"/>
      <c r="EJ1531" s="35"/>
      <c r="EK1531" s="35"/>
      <c r="EL1531" s="35"/>
      <c r="ET1531" s="20" t="s">
        <v>1900</v>
      </c>
      <c r="EU1531" s="20" t="s">
        <v>1898</v>
      </c>
    </row>
    <row r="1532" spans="1:151" ht="12" hidden="1" customHeight="1">
      <c r="A1532" s="35"/>
      <c r="B1532" s="47"/>
      <c r="C1532" s="35"/>
      <c r="D1532" s="47"/>
      <c r="E1532" s="47"/>
      <c r="F1532" s="47"/>
      <c r="G1532" s="47"/>
      <c r="H1532" s="47"/>
      <c r="I1532" s="47"/>
      <c r="J1532" s="47"/>
      <c r="K1532" s="47"/>
      <c r="L1532" s="47"/>
      <c r="M1532" s="35"/>
      <c r="N1532" s="35"/>
      <c r="O1532" s="35"/>
      <c r="P1532" s="35"/>
      <c r="Q1532" s="35"/>
      <c r="R1532" s="35"/>
      <c r="S1532" s="35"/>
      <c r="T1532" s="35"/>
      <c r="U1532" s="35"/>
      <c r="V1532" s="35"/>
      <c r="W1532" s="35"/>
      <c r="X1532" s="35"/>
      <c r="Y1532" s="35"/>
      <c r="Z1532" s="35"/>
      <c r="AA1532" s="35"/>
      <c r="AB1532" s="35"/>
      <c r="AC1532" s="35"/>
      <c r="AD1532" s="35"/>
      <c r="AE1532" s="35"/>
      <c r="AF1532" s="35"/>
      <c r="AG1532" s="35"/>
      <c r="AH1532" s="35"/>
      <c r="AI1532" s="35"/>
      <c r="AJ1532" s="35"/>
      <c r="AK1532" s="35"/>
      <c r="AL1532" s="35"/>
      <c r="AM1532" s="35"/>
      <c r="AN1532" s="35"/>
      <c r="AO1532" s="35"/>
      <c r="AP1532" s="35"/>
      <c r="AQ1532" s="35"/>
      <c r="AR1532" s="35"/>
      <c r="AS1532" s="35"/>
      <c r="AT1532" s="35"/>
      <c r="AU1532" s="35"/>
      <c r="AV1532" s="35"/>
      <c r="AW1532" s="35"/>
      <c r="AX1532" s="35"/>
      <c r="AY1532" s="35"/>
      <c r="AZ1532" s="35"/>
      <c r="BA1532" s="35"/>
      <c r="BB1532" s="35"/>
      <c r="BC1532" s="35"/>
      <c r="BD1532" s="35"/>
      <c r="BE1532" s="35"/>
      <c r="BF1532" s="35"/>
      <c r="BG1532" s="35"/>
      <c r="BH1532" s="35"/>
      <c r="BI1532" s="133"/>
      <c r="BJ1532" s="133"/>
      <c r="BK1532" s="35"/>
      <c r="BL1532" s="266"/>
      <c r="BM1532" s="35"/>
      <c r="BN1532" s="35"/>
      <c r="BO1532" s="35"/>
      <c r="BP1532" s="35"/>
      <c r="BQ1532" s="35"/>
      <c r="BR1532" s="35"/>
      <c r="BS1532" s="35"/>
      <c r="BT1532" s="35"/>
      <c r="BU1532" s="35"/>
      <c r="BV1532" s="35"/>
      <c r="BW1532" s="35"/>
      <c r="BX1532" s="35"/>
      <c r="BY1532" s="35"/>
      <c r="BZ1532" s="287"/>
      <c r="CA1532" s="35"/>
      <c r="CB1532" s="35"/>
      <c r="CC1532" s="35"/>
      <c r="CD1532" s="35"/>
      <c r="CE1532" s="35"/>
      <c r="CF1532" s="35"/>
      <c r="CG1532" s="35"/>
      <c r="CH1532" s="35"/>
      <c r="CI1532" s="35"/>
      <c r="CJ1532" s="35"/>
      <c r="CK1532" s="35"/>
      <c r="CL1532" s="35"/>
      <c r="CM1532" s="35"/>
      <c r="CN1532" s="35"/>
      <c r="CO1532" s="35"/>
      <c r="CP1532" s="35"/>
      <c r="CQ1532" s="35"/>
      <c r="CR1532" s="35"/>
      <c r="CS1532" s="35"/>
      <c r="CT1532" s="35"/>
      <c r="CU1532" s="35"/>
      <c r="CV1532" s="35"/>
      <c r="CW1532" s="35"/>
      <c r="CX1532" s="35"/>
      <c r="CY1532" s="35"/>
      <c r="CZ1532" s="35"/>
      <c r="DA1532" s="35"/>
      <c r="DB1532" s="35"/>
      <c r="DC1532" s="35"/>
      <c r="DD1532" s="35"/>
      <c r="DE1532" s="35"/>
      <c r="DF1532" s="35"/>
      <c r="DG1532" s="35"/>
      <c r="DH1532" s="35"/>
      <c r="DI1532" s="35"/>
      <c r="DJ1532" s="35"/>
      <c r="DK1532" s="35"/>
      <c r="DL1532" s="35"/>
      <c r="DM1532" s="35"/>
      <c r="DN1532" s="35"/>
      <c r="DO1532" s="35"/>
      <c r="DP1532" s="35"/>
      <c r="DQ1532" s="35"/>
      <c r="DR1532" s="35"/>
      <c r="DS1532" s="35"/>
      <c r="DT1532" s="35"/>
      <c r="DU1532" s="35"/>
      <c r="DV1532" s="35"/>
      <c r="DW1532" s="35"/>
      <c r="DX1532" s="35"/>
      <c r="DY1532" s="35"/>
      <c r="DZ1532" s="35"/>
      <c r="EA1532" s="35"/>
      <c r="EB1532" s="35"/>
      <c r="EC1532" s="35"/>
      <c r="ED1532" s="35"/>
      <c r="EE1532" s="35"/>
      <c r="EF1532" s="35"/>
      <c r="EG1532" s="35"/>
      <c r="EH1532" s="35"/>
      <c r="EI1532" s="35"/>
      <c r="EJ1532" s="35"/>
      <c r="EK1532" s="35"/>
      <c r="EL1532" s="35"/>
      <c r="ET1532" s="20" t="s">
        <v>1901</v>
      </c>
      <c r="EU1532" s="20" t="s">
        <v>1899</v>
      </c>
    </row>
    <row r="1533" spans="1:151" ht="12" hidden="1" customHeight="1">
      <c r="A1533" s="35"/>
      <c r="B1533" s="47"/>
      <c r="C1533" s="35"/>
      <c r="D1533" s="47"/>
      <c r="E1533" s="47"/>
      <c r="F1533" s="47"/>
      <c r="G1533" s="47"/>
      <c r="H1533" s="47"/>
      <c r="I1533" s="47"/>
      <c r="J1533" s="47"/>
      <c r="K1533" s="47"/>
      <c r="L1533" s="47"/>
      <c r="M1533" s="35"/>
      <c r="N1533" s="35"/>
      <c r="O1533" s="35"/>
      <c r="P1533" s="35"/>
      <c r="Q1533" s="35"/>
      <c r="R1533" s="35"/>
      <c r="S1533" s="35"/>
      <c r="T1533" s="35"/>
      <c r="U1533" s="35"/>
      <c r="V1533" s="35"/>
      <c r="W1533" s="35"/>
      <c r="X1533" s="35"/>
      <c r="Y1533" s="35"/>
      <c r="Z1533" s="35"/>
      <c r="AA1533" s="35"/>
      <c r="AB1533" s="35"/>
      <c r="AC1533" s="35"/>
      <c r="AD1533" s="35"/>
      <c r="AE1533" s="35"/>
      <c r="AF1533" s="35"/>
      <c r="AG1533" s="35"/>
      <c r="AH1533" s="35"/>
      <c r="AI1533" s="35"/>
      <c r="AJ1533" s="35"/>
      <c r="AK1533" s="35"/>
      <c r="AL1533" s="35"/>
      <c r="AM1533" s="35"/>
      <c r="AN1533" s="35"/>
      <c r="AO1533" s="35"/>
      <c r="AP1533" s="35"/>
      <c r="AQ1533" s="35"/>
      <c r="AR1533" s="35"/>
      <c r="AS1533" s="35"/>
      <c r="AT1533" s="35"/>
      <c r="AU1533" s="35"/>
      <c r="AV1533" s="35"/>
      <c r="AW1533" s="35"/>
      <c r="AX1533" s="35"/>
      <c r="AY1533" s="35"/>
      <c r="AZ1533" s="35"/>
      <c r="BA1533" s="35"/>
      <c r="BB1533" s="35"/>
      <c r="BC1533" s="35"/>
      <c r="BD1533" s="35"/>
      <c r="BE1533" s="35"/>
      <c r="BF1533" s="35"/>
      <c r="BG1533" s="35"/>
      <c r="BH1533" s="35"/>
      <c r="BI1533" s="133"/>
      <c r="BJ1533" s="133"/>
      <c r="BK1533" s="35"/>
      <c r="BL1533" s="266"/>
      <c r="BM1533" s="35"/>
      <c r="BN1533" s="35"/>
      <c r="BO1533" s="35"/>
      <c r="BP1533" s="35"/>
      <c r="BQ1533" s="35"/>
      <c r="BR1533" s="35"/>
      <c r="BS1533" s="35"/>
      <c r="BT1533" s="35"/>
      <c r="BU1533" s="35"/>
      <c r="BV1533" s="35"/>
      <c r="BW1533" s="35"/>
      <c r="BX1533" s="35"/>
      <c r="BY1533" s="35"/>
      <c r="BZ1533" s="287"/>
      <c r="CA1533" s="35"/>
      <c r="CB1533" s="35"/>
      <c r="CC1533" s="35"/>
      <c r="CD1533" s="35"/>
      <c r="CE1533" s="35"/>
      <c r="CF1533" s="35"/>
      <c r="CG1533" s="35"/>
      <c r="CH1533" s="35"/>
      <c r="CI1533" s="35"/>
      <c r="CJ1533" s="35"/>
      <c r="CK1533" s="35"/>
      <c r="CL1533" s="35"/>
      <c r="CM1533" s="35"/>
      <c r="CN1533" s="35"/>
      <c r="CO1533" s="35"/>
      <c r="CP1533" s="35"/>
      <c r="CQ1533" s="35"/>
      <c r="CR1533" s="35"/>
      <c r="CS1533" s="35"/>
      <c r="CT1533" s="35"/>
      <c r="CU1533" s="35"/>
      <c r="CV1533" s="35"/>
      <c r="CW1533" s="35"/>
      <c r="CX1533" s="35"/>
      <c r="CY1533" s="35"/>
      <c r="CZ1533" s="35"/>
      <c r="DA1533" s="35"/>
      <c r="DB1533" s="35"/>
      <c r="DC1533" s="35"/>
      <c r="DD1533" s="35"/>
      <c r="DE1533" s="35"/>
      <c r="DF1533" s="35"/>
      <c r="DG1533" s="35"/>
      <c r="DH1533" s="35"/>
      <c r="DI1533" s="35"/>
      <c r="DJ1533" s="35"/>
      <c r="DK1533" s="35"/>
      <c r="DL1533" s="35"/>
      <c r="DM1533" s="35"/>
      <c r="DN1533" s="35"/>
      <c r="DO1533" s="35"/>
      <c r="DP1533" s="35"/>
      <c r="DQ1533" s="35"/>
      <c r="DR1533" s="35"/>
      <c r="DS1533" s="35"/>
      <c r="DT1533" s="35"/>
      <c r="DU1533" s="35"/>
      <c r="DV1533" s="35"/>
      <c r="DW1533" s="35"/>
      <c r="DX1533" s="35"/>
      <c r="DY1533" s="35"/>
      <c r="DZ1533" s="35"/>
      <c r="EA1533" s="35"/>
      <c r="EB1533" s="35"/>
      <c r="EC1533" s="35"/>
      <c r="ED1533" s="35"/>
      <c r="EE1533" s="35"/>
      <c r="EF1533" s="35"/>
      <c r="EG1533" s="35"/>
      <c r="EH1533" s="35"/>
      <c r="EI1533" s="35"/>
      <c r="EJ1533" s="35"/>
      <c r="EK1533" s="35"/>
      <c r="EL1533" s="35"/>
      <c r="ET1533" s="20" t="s">
        <v>1902</v>
      </c>
      <c r="EU1533" s="20" t="s">
        <v>1900</v>
      </c>
    </row>
    <row r="1534" spans="1:151" ht="12" hidden="1" customHeight="1">
      <c r="A1534" s="35"/>
      <c r="B1534" s="47"/>
      <c r="C1534" s="35"/>
      <c r="D1534" s="47"/>
      <c r="E1534" s="47"/>
      <c r="F1534" s="47"/>
      <c r="G1534" s="47"/>
      <c r="H1534" s="47"/>
      <c r="I1534" s="47"/>
      <c r="J1534" s="47"/>
      <c r="K1534" s="47"/>
      <c r="L1534" s="47"/>
      <c r="M1534" s="35"/>
      <c r="N1534" s="35"/>
      <c r="O1534" s="35"/>
      <c r="P1534" s="35"/>
      <c r="Q1534" s="35"/>
      <c r="R1534" s="35"/>
      <c r="S1534" s="35"/>
      <c r="T1534" s="35"/>
      <c r="U1534" s="35"/>
      <c r="V1534" s="35"/>
      <c r="W1534" s="35"/>
      <c r="X1534" s="35"/>
      <c r="Y1534" s="35"/>
      <c r="Z1534" s="35"/>
      <c r="AA1534" s="35"/>
      <c r="AB1534" s="35"/>
      <c r="AC1534" s="35"/>
      <c r="AD1534" s="35"/>
      <c r="AE1534" s="35"/>
      <c r="AF1534" s="35"/>
      <c r="AG1534" s="35"/>
      <c r="AH1534" s="35"/>
      <c r="AI1534" s="35"/>
      <c r="AJ1534" s="35"/>
      <c r="AK1534" s="35"/>
      <c r="AL1534" s="35"/>
      <c r="AM1534" s="35"/>
      <c r="AN1534" s="35"/>
      <c r="AO1534" s="35"/>
      <c r="AP1534" s="35"/>
      <c r="AQ1534" s="35"/>
      <c r="AR1534" s="35"/>
      <c r="AS1534" s="35"/>
      <c r="AT1534" s="35"/>
      <c r="AU1534" s="35"/>
      <c r="AV1534" s="35"/>
      <c r="AW1534" s="35"/>
      <c r="AX1534" s="35"/>
      <c r="AY1534" s="35"/>
      <c r="AZ1534" s="35"/>
      <c r="BA1534" s="35"/>
      <c r="BB1534" s="35"/>
      <c r="BC1534" s="35"/>
      <c r="BD1534" s="35"/>
      <c r="BE1534" s="35"/>
      <c r="BF1534" s="35"/>
      <c r="BG1534" s="35"/>
      <c r="BH1534" s="35"/>
      <c r="BI1534" s="133"/>
      <c r="BJ1534" s="133"/>
      <c r="BK1534" s="35"/>
      <c r="BL1534" s="266"/>
      <c r="BM1534" s="35"/>
      <c r="BN1534" s="35"/>
      <c r="BO1534" s="35"/>
      <c r="BP1534" s="35"/>
      <c r="BQ1534" s="35"/>
      <c r="BR1534" s="35"/>
      <c r="BS1534" s="35"/>
      <c r="BT1534" s="35"/>
      <c r="BU1534" s="35"/>
      <c r="BV1534" s="35"/>
      <c r="BW1534" s="35"/>
      <c r="BX1534" s="35"/>
      <c r="BY1534" s="35"/>
      <c r="BZ1534" s="287"/>
      <c r="CA1534" s="35"/>
      <c r="CB1534" s="35"/>
      <c r="CC1534" s="35"/>
      <c r="CD1534" s="35"/>
      <c r="CE1534" s="35"/>
      <c r="CF1534" s="35"/>
      <c r="CG1534" s="35"/>
      <c r="CH1534" s="35"/>
      <c r="CI1534" s="35"/>
      <c r="CJ1534" s="35"/>
      <c r="CK1534" s="35"/>
      <c r="CL1534" s="35"/>
      <c r="CM1534" s="35"/>
      <c r="CN1534" s="35"/>
      <c r="CO1534" s="35"/>
      <c r="CP1534" s="35"/>
      <c r="CQ1534" s="35"/>
      <c r="CR1534" s="35"/>
      <c r="CS1534" s="35"/>
      <c r="CT1534" s="35"/>
      <c r="CU1534" s="35"/>
      <c r="CV1534" s="35"/>
      <c r="CW1534" s="35"/>
      <c r="CX1534" s="35"/>
      <c r="CY1534" s="35"/>
      <c r="CZ1534" s="35"/>
      <c r="DA1534" s="35"/>
      <c r="DB1534" s="35"/>
      <c r="DC1534" s="35"/>
      <c r="DD1534" s="35"/>
      <c r="DE1534" s="35"/>
      <c r="DF1534" s="35"/>
      <c r="DG1534" s="35"/>
      <c r="DH1534" s="35"/>
      <c r="DI1534" s="35"/>
      <c r="DJ1534" s="35"/>
      <c r="DK1534" s="35"/>
      <c r="DL1534" s="35"/>
      <c r="DM1534" s="35"/>
      <c r="DN1534" s="35"/>
      <c r="DO1534" s="35"/>
      <c r="DP1534" s="35"/>
      <c r="DQ1534" s="35"/>
      <c r="DR1534" s="35"/>
      <c r="DS1534" s="35"/>
      <c r="DT1534" s="35"/>
      <c r="DU1534" s="35"/>
      <c r="DV1534" s="35"/>
      <c r="DW1534" s="35"/>
      <c r="DX1534" s="35"/>
      <c r="DY1534" s="35"/>
      <c r="DZ1534" s="35"/>
      <c r="EA1534" s="35"/>
      <c r="EB1534" s="35"/>
      <c r="EC1534" s="35"/>
      <c r="ED1534" s="35"/>
      <c r="EE1534" s="35"/>
      <c r="EF1534" s="35"/>
      <c r="EG1534" s="35"/>
      <c r="EH1534" s="35"/>
      <c r="EI1534" s="35"/>
      <c r="EJ1534" s="35"/>
      <c r="EK1534" s="35"/>
      <c r="EL1534" s="35"/>
      <c r="ET1534" s="20" t="s">
        <v>1903</v>
      </c>
      <c r="EU1534" s="20" t="s">
        <v>1901</v>
      </c>
    </row>
    <row r="1535" spans="1:151" ht="12" hidden="1" customHeight="1">
      <c r="A1535" s="35"/>
      <c r="B1535" s="47"/>
      <c r="C1535" s="35"/>
      <c r="D1535" s="47"/>
      <c r="E1535" s="47"/>
      <c r="F1535" s="47"/>
      <c r="G1535" s="47"/>
      <c r="H1535" s="47"/>
      <c r="I1535" s="47"/>
      <c r="J1535" s="47"/>
      <c r="K1535" s="47"/>
      <c r="L1535" s="47"/>
      <c r="M1535" s="35"/>
      <c r="N1535" s="35"/>
      <c r="O1535" s="35"/>
      <c r="P1535" s="35"/>
      <c r="Q1535" s="35"/>
      <c r="R1535" s="35"/>
      <c r="S1535" s="35"/>
      <c r="T1535" s="35"/>
      <c r="U1535" s="35"/>
      <c r="V1535" s="35"/>
      <c r="W1535" s="35"/>
      <c r="X1535" s="35"/>
      <c r="Y1535" s="35"/>
      <c r="Z1535" s="35"/>
      <c r="AA1535" s="35"/>
      <c r="AB1535" s="35"/>
      <c r="AC1535" s="35"/>
      <c r="AD1535" s="35"/>
      <c r="AE1535" s="35"/>
      <c r="AF1535" s="35"/>
      <c r="AG1535" s="35"/>
      <c r="AH1535" s="35"/>
      <c r="AI1535" s="35"/>
      <c r="AJ1535" s="35"/>
      <c r="AK1535" s="35"/>
      <c r="AL1535" s="35"/>
      <c r="AM1535" s="35"/>
      <c r="AN1535" s="35"/>
      <c r="AO1535" s="35"/>
      <c r="AP1535" s="35"/>
      <c r="AQ1535" s="35"/>
      <c r="AR1535" s="35"/>
      <c r="AS1535" s="35"/>
      <c r="AT1535" s="35"/>
      <c r="AU1535" s="35"/>
      <c r="AV1535" s="35"/>
      <c r="AW1535" s="35"/>
      <c r="AX1535" s="35"/>
      <c r="AY1535" s="35"/>
      <c r="AZ1535" s="35"/>
      <c r="BA1535" s="35"/>
      <c r="BB1535" s="35"/>
      <c r="BC1535" s="35"/>
      <c r="BD1535" s="35"/>
      <c r="BE1535" s="35"/>
      <c r="BF1535" s="35"/>
      <c r="BG1535" s="35"/>
      <c r="BH1535" s="35"/>
      <c r="BI1535" s="133"/>
      <c r="BJ1535" s="133"/>
      <c r="BK1535" s="35"/>
      <c r="BL1535" s="266"/>
      <c r="BM1535" s="35"/>
      <c r="BN1535" s="35"/>
      <c r="BO1535" s="35"/>
      <c r="BP1535" s="35"/>
      <c r="BQ1535" s="35"/>
      <c r="BR1535" s="35"/>
      <c r="BS1535" s="35"/>
      <c r="BT1535" s="35"/>
      <c r="BU1535" s="35"/>
      <c r="BV1535" s="35"/>
      <c r="BW1535" s="35"/>
      <c r="BX1535" s="35"/>
      <c r="BY1535" s="35"/>
      <c r="BZ1535" s="287"/>
      <c r="CA1535" s="35"/>
      <c r="CB1535" s="35"/>
      <c r="CC1535" s="35"/>
      <c r="CD1535" s="35"/>
      <c r="CE1535" s="35"/>
      <c r="CF1535" s="35"/>
      <c r="CG1535" s="35"/>
      <c r="CH1535" s="35"/>
      <c r="CI1535" s="35"/>
      <c r="CJ1535" s="35"/>
      <c r="CK1535" s="35"/>
      <c r="CL1535" s="35"/>
      <c r="CM1535" s="35"/>
      <c r="CN1535" s="35"/>
      <c r="CO1535" s="35"/>
      <c r="CP1535" s="35"/>
      <c r="CQ1535" s="35"/>
      <c r="CR1535" s="35"/>
      <c r="CS1535" s="35"/>
      <c r="CT1535" s="35"/>
      <c r="CU1535" s="35"/>
      <c r="CV1535" s="35"/>
      <c r="CW1535" s="35"/>
      <c r="CX1535" s="35"/>
      <c r="CY1535" s="35"/>
      <c r="CZ1535" s="35"/>
      <c r="DA1535" s="35"/>
      <c r="DB1535" s="35"/>
      <c r="DC1535" s="35"/>
      <c r="DD1535" s="35"/>
      <c r="DE1535" s="35"/>
      <c r="DF1535" s="35"/>
      <c r="DG1535" s="35"/>
      <c r="DH1535" s="35"/>
      <c r="DI1535" s="35"/>
      <c r="DJ1535" s="35"/>
      <c r="DK1535" s="35"/>
      <c r="DL1535" s="35"/>
      <c r="DM1535" s="35"/>
      <c r="DN1535" s="35"/>
      <c r="DO1535" s="35"/>
      <c r="DP1535" s="35"/>
      <c r="DQ1535" s="35"/>
      <c r="DR1535" s="35"/>
      <c r="DS1535" s="35"/>
      <c r="DT1535" s="35"/>
      <c r="DU1535" s="35"/>
      <c r="DV1535" s="35"/>
      <c r="DW1535" s="35"/>
      <c r="DX1535" s="35"/>
      <c r="DY1535" s="35"/>
      <c r="DZ1535" s="35"/>
      <c r="EA1535" s="35"/>
      <c r="EB1535" s="35"/>
      <c r="EC1535" s="35"/>
      <c r="ED1535" s="35"/>
      <c r="EE1535" s="35"/>
      <c r="EF1535" s="35"/>
      <c r="EG1535" s="35"/>
      <c r="EH1535" s="35"/>
      <c r="EI1535" s="35"/>
      <c r="EJ1535" s="35"/>
      <c r="EK1535" s="35"/>
      <c r="EL1535" s="35"/>
      <c r="ET1535" s="20" t="s">
        <v>1904</v>
      </c>
      <c r="EU1535" s="20" t="s">
        <v>1902</v>
      </c>
    </row>
    <row r="1536" spans="1:151" ht="12" hidden="1" customHeight="1">
      <c r="A1536" s="35"/>
      <c r="B1536" s="47"/>
      <c r="C1536" s="35"/>
      <c r="D1536" s="47"/>
      <c r="E1536" s="47"/>
      <c r="F1536" s="47"/>
      <c r="G1536" s="47"/>
      <c r="H1536" s="47"/>
      <c r="I1536" s="47"/>
      <c r="J1536" s="47"/>
      <c r="K1536" s="47"/>
      <c r="L1536" s="47"/>
      <c r="M1536" s="35"/>
      <c r="N1536" s="35"/>
      <c r="O1536" s="35"/>
      <c r="P1536" s="35"/>
      <c r="Q1536" s="35"/>
      <c r="R1536" s="35"/>
      <c r="S1536" s="35"/>
      <c r="T1536" s="35"/>
      <c r="U1536" s="35"/>
      <c r="V1536" s="35"/>
      <c r="W1536" s="35"/>
      <c r="X1536" s="35"/>
      <c r="Y1536" s="35"/>
      <c r="Z1536" s="35"/>
      <c r="AA1536" s="35"/>
      <c r="AB1536" s="35"/>
      <c r="AC1536" s="35"/>
      <c r="AD1536" s="35"/>
      <c r="AE1536" s="35"/>
      <c r="AF1536" s="35"/>
      <c r="AG1536" s="35"/>
      <c r="AH1536" s="35"/>
      <c r="AI1536" s="35"/>
      <c r="AJ1536" s="35"/>
      <c r="AK1536" s="35"/>
      <c r="AL1536" s="35"/>
      <c r="AM1536" s="35"/>
      <c r="AN1536" s="35"/>
      <c r="AO1536" s="35"/>
      <c r="AP1536" s="35"/>
      <c r="AQ1536" s="35"/>
      <c r="AR1536" s="35"/>
      <c r="AS1536" s="35"/>
      <c r="AT1536" s="35"/>
      <c r="AU1536" s="35"/>
      <c r="AV1536" s="35"/>
      <c r="AW1536" s="35"/>
      <c r="AX1536" s="35"/>
      <c r="AY1536" s="35"/>
      <c r="AZ1536" s="35"/>
      <c r="BA1536" s="35"/>
      <c r="BB1536" s="35"/>
      <c r="BC1536" s="35"/>
      <c r="BD1536" s="35"/>
      <c r="BE1536" s="35"/>
      <c r="BF1536" s="35"/>
      <c r="BG1536" s="35"/>
      <c r="BH1536" s="35"/>
      <c r="BI1536" s="133"/>
      <c r="BJ1536" s="133"/>
      <c r="BK1536" s="35"/>
      <c r="BL1536" s="266"/>
      <c r="BM1536" s="35"/>
      <c r="BN1536" s="35"/>
      <c r="BO1536" s="35"/>
      <c r="BP1536" s="35"/>
      <c r="BQ1536" s="35"/>
      <c r="BR1536" s="35"/>
      <c r="BS1536" s="35"/>
      <c r="BT1536" s="35"/>
      <c r="BU1536" s="35"/>
      <c r="BV1536" s="35"/>
      <c r="BW1536" s="35"/>
      <c r="BX1536" s="35"/>
      <c r="BY1536" s="35"/>
      <c r="BZ1536" s="287"/>
      <c r="CA1536" s="35"/>
      <c r="CB1536" s="35"/>
      <c r="CC1536" s="35"/>
      <c r="CD1536" s="35"/>
      <c r="CE1536" s="35"/>
      <c r="CF1536" s="35"/>
      <c r="CG1536" s="35"/>
      <c r="CH1536" s="35"/>
      <c r="CI1536" s="35"/>
      <c r="CJ1536" s="35"/>
      <c r="CK1536" s="35"/>
      <c r="CL1536" s="35"/>
      <c r="CM1536" s="35"/>
      <c r="CN1536" s="35"/>
      <c r="CO1536" s="35"/>
      <c r="CP1536" s="35"/>
      <c r="CQ1536" s="35"/>
      <c r="CR1536" s="35"/>
      <c r="CS1536" s="35"/>
      <c r="CT1536" s="35"/>
      <c r="CU1536" s="35"/>
      <c r="CV1536" s="35"/>
      <c r="CW1536" s="35"/>
      <c r="CX1536" s="35"/>
      <c r="CY1536" s="35"/>
      <c r="CZ1536" s="35"/>
      <c r="DA1536" s="35"/>
      <c r="DB1536" s="35"/>
      <c r="DC1536" s="35"/>
      <c r="DD1536" s="35"/>
      <c r="DE1536" s="35"/>
      <c r="DF1536" s="35"/>
      <c r="DG1536" s="35"/>
      <c r="DH1536" s="35"/>
      <c r="DI1536" s="35"/>
      <c r="DJ1536" s="35"/>
      <c r="DK1536" s="35"/>
      <c r="DL1536" s="35"/>
      <c r="DM1536" s="35"/>
      <c r="DN1536" s="35"/>
      <c r="DO1536" s="35"/>
      <c r="DP1536" s="35"/>
      <c r="DQ1536" s="35"/>
      <c r="DR1536" s="35"/>
      <c r="DS1536" s="35"/>
      <c r="DT1536" s="35"/>
      <c r="DU1536" s="35"/>
      <c r="DV1536" s="35"/>
      <c r="DW1536" s="35"/>
      <c r="DX1536" s="35"/>
      <c r="DY1536" s="35"/>
      <c r="DZ1536" s="35"/>
      <c r="EA1536" s="35"/>
      <c r="EB1536" s="35"/>
      <c r="EC1536" s="35"/>
      <c r="ED1536" s="35"/>
      <c r="EE1536" s="35"/>
      <c r="EF1536" s="35"/>
      <c r="EG1536" s="35"/>
      <c r="EH1536" s="35"/>
      <c r="EI1536" s="35"/>
      <c r="EJ1536" s="35"/>
      <c r="EK1536" s="35"/>
      <c r="EL1536" s="35"/>
      <c r="ET1536" s="20" t="s">
        <v>1905</v>
      </c>
      <c r="EU1536" s="20" t="s">
        <v>1903</v>
      </c>
    </row>
    <row r="1537" spans="1:151" ht="12" hidden="1" customHeight="1">
      <c r="A1537" s="35"/>
      <c r="B1537" s="47"/>
      <c r="C1537" s="35"/>
      <c r="D1537" s="47"/>
      <c r="E1537" s="47"/>
      <c r="F1537" s="47"/>
      <c r="G1537" s="47"/>
      <c r="H1537" s="47"/>
      <c r="I1537" s="47"/>
      <c r="J1537" s="47"/>
      <c r="K1537" s="47"/>
      <c r="L1537" s="47"/>
      <c r="M1537" s="35"/>
      <c r="N1537" s="35"/>
      <c r="O1537" s="35"/>
      <c r="P1537" s="35"/>
      <c r="Q1537" s="35"/>
      <c r="R1537" s="35"/>
      <c r="S1537" s="35"/>
      <c r="T1537" s="35"/>
      <c r="U1537" s="35"/>
      <c r="V1537" s="35"/>
      <c r="W1537" s="35"/>
      <c r="X1537" s="35"/>
      <c r="Y1537" s="35"/>
      <c r="Z1537" s="35"/>
      <c r="AA1537" s="35"/>
      <c r="AB1537" s="35"/>
      <c r="AC1537" s="35"/>
      <c r="AD1537" s="35"/>
      <c r="AE1537" s="35"/>
      <c r="AF1537" s="35"/>
      <c r="AG1537" s="35"/>
      <c r="AH1537" s="35"/>
      <c r="AI1537" s="35"/>
      <c r="AJ1537" s="35"/>
      <c r="AK1537" s="35"/>
      <c r="AL1537" s="35"/>
      <c r="AM1537" s="35"/>
      <c r="AN1537" s="35"/>
      <c r="AO1537" s="35"/>
      <c r="AP1537" s="35"/>
      <c r="AQ1537" s="35"/>
      <c r="AR1537" s="35"/>
      <c r="AS1537" s="35"/>
      <c r="AT1537" s="35"/>
      <c r="AU1537" s="35"/>
      <c r="AV1537" s="35"/>
      <c r="AW1537" s="35"/>
      <c r="AX1537" s="35"/>
      <c r="AY1537" s="35"/>
      <c r="AZ1537" s="35"/>
      <c r="BA1537" s="35"/>
      <c r="BB1537" s="35"/>
      <c r="BC1537" s="35"/>
      <c r="BD1537" s="35"/>
      <c r="BE1537" s="35"/>
      <c r="BF1537" s="35"/>
      <c r="BG1537" s="35"/>
      <c r="BH1537" s="35"/>
      <c r="BI1537" s="133"/>
      <c r="BJ1537" s="133"/>
      <c r="BK1537" s="35"/>
      <c r="BL1537" s="266"/>
      <c r="BM1537" s="35"/>
      <c r="BN1537" s="35"/>
      <c r="BO1537" s="35"/>
      <c r="BP1537" s="35"/>
      <c r="BQ1537" s="35"/>
      <c r="BR1537" s="35"/>
      <c r="BS1537" s="35"/>
      <c r="BT1537" s="35"/>
      <c r="BU1537" s="35"/>
      <c r="BV1537" s="35"/>
      <c r="BW1537" s="35"/>
      <c r="BX1537" s="35"/>
      <c r="BY1537" s="35"/>
      <c r="BZ1537" s="287"/>
      <c r="CA1537" s="35"/>
      <c r="CB1537" s="35"/>
      <c r="CC1537" s="35"/>
      <c r="CD1537" s="35"/>
      <c r="CE1537" s="35"/>
      <c r="CF1537" s="35"/>
      <c r="CG1537" s="35"/>
      <c r="CH1537" s="35"/>
      <c r="CI1537" s="35"/>
      <c r="CJ1537" s="35"/>
      <c r="CK1537" s="35"/>
      <c r="CL1537" s="35"/>
      <c r="CM1537" s="35"/>
      <c r="CN1537" s="35"/>
      <c r="CO1537" s="35"/>
      <c r="CP1537" s="35"/>
      <c r="CQ1537" s="35"/>
      <c r="CR1537" s="35"/>
      <c r="CS1537" s="35"/>
      <c r="CT1537" s="35"/>
      <c r="CU1537" s="35"/>
      <c r="CV1537" s="35"/>
      <c r="CW1537" s="35"/>
      <c r="CX1537" s="35"/>
      <c r="CY1537" s="35"/>
      <c r="CZ1537" s="35"/>
      <c r="DA1537" s="35"/>
      <c r="DB1537" s="35"/>
      <c r="DC1537" s="35"/>
      <c r="DD1537" s="35"/>
      <c r="DE1537" s="35"/>
      <c r="DF1537" s="35"/>
      <c r="DG1537" s="35"/>
      <c r="DH1537" s="35"/>
      <c r="DI1537" s="35"/>
      <c r="DJ1537" s="35"/>
      <c r="DK1537" s="35"/>
      <c r="DL1537" s="35"/>
      <c r="DM1537" s="35"/>
      <c r="DN1537" s="35"/>
      <c r="DO1537" s="35"/>
      <c r="DP1537" s="35"/>
      <c r="DQ1537" s="35"/>
      <c r="DR1537" s="35"/>
      <c r="DS1537" s="35"/>
      <c r="DT1537" s="35"/>
      <c r="DU1537" s="35"/>
      <c r="DV1537" s="35"/>
      <c r="DW1537" s="35"/>
      <c r="DX1537" s="35"/>
      <c r="DY1537" s="35"/>
      <c r="DZ1537" s="35"/>
      <c r="EA1537" s="35"/>
      <c r="EB1537" s="35"/>
      <c r="EC1537" s="35"/>
      <c r="ED1537" s="35"/>
      <c r="EE1537" s="35"/>
      <c r="EF1537" s="35"/>
      <c r="EG1537" s="35"/>
      <c r="EH1537" s="35"/>
      <c r="EI1537" s="35"/>
      <c r="EJ1537" s="35"/>
      <c r="EK1537" s="35"/>
      <c r="EL1537" s="35"/>
      <c r="ET1537" s="20" t="s">
        <v>1906</v>
      </c>
      <c r="EU1537" s="20" t="s">
        <v>1904</v>
      </c>
    </row>
    <row r="1538" spans="1:151" ht="12" hidden="1" customHeight="1">
      <c r="A1538" s="35"/>
      <c r="B1538" s="47"/>
      <c r="C1538" s="35"/>
      <c r="D1538" s="47"/>
      <c r="E1538" s="47"/>
      <c r="F1538" s="47"/>
      <c r="G1538" s="47"/>
      <c r="H1538" s="47"/>
      <c r="I1538" s="47"/>
      <c r="J1538" s="47"/>
      <c r="K1538" s="47"/>
      <c r="L1538" s="47"/>
      <c r="M1538" s="35"/>
      <c r="N1538" s="35"/>
      <c r="O1538" s="35"/>
      <c r="P1538" s="35"/>
      <c r="Q1538" s="35"/>
      <c r="R1538" s="35"/>
      <c r="S1538" s="35"/>
      <c r="T1538" s="35"/>
      <c r="U1538" s="35"/>
      <c r="V1538" s="35"/>
      <c r="W1538" s="35"/>
      <c r="X1538" s="35"/>
      <c r="Y1538" s="35"/>
      <c r="Z1538" s="35"/>
      <c r="AA1538" s="35"/>
      <c r="AB1538" s="35"/>
      <c r="AC1538" s="35"/>
      <c r="AD1538" s="35"/>
      <c r="AE1538" s="35"/>
      <c r="AF1538" s="35"/>
      <c r="AG1538" s="35"/>
      <c r="AH1538" s="35"/>
      <c r="AI1538" s="35"/>
      <c r="AJ1538" s="35"/>
      <c r="AK1538" s="35"/>
      <c r="AL1538" s="35"/>
      <c r="AM1538" s="35"/>
      <c r="AN1538" s="35"/>
      <c r="AO1538" s="35"/>
      <c r="AP1538" s="35"/>
      <c r="AQ1538" s="35"/>
      <c r="AR1538" s="35"/>
      <c r="AS1538" s="35"/>
      <c r="AT1538" s="35"/>
      <c r="AU1538" s="35"/>
      <c r="AV1538" s="35"/>
      <c r="AW1538" s="35"/>
      <c r="AX1538" s="35"/>
      <c r="AY1538" s="35"/>
      <c r="AZ1538" s="35"/>
      <c r="BA1538" s="35"/>
      <c r="BB1538" s="35"/>
      <c r="BC1538" s="35"/>
      <c r="BD1538" s="35"/>
      <c r="BE1538" s="35"/>
      <c r="BF1538" s="35"/>
      <c r="BG1538" s="35"/>
      <c r="BH1538" s="35"/>
      <c r="BI1538" s="133"/>
      <c r="BJ1538" s="133"/>
      <c r="BK1538" s="35"/>
      <c r="BL1538" s="266"/>
      <c r="BM1538" s="35"/>
      <c r="BN1538" s="35"/>
      <c r="BO1538" s="35"/>
      <c r="BP1538" s="35"/>
      <c r="BQ1538" s="35"/>
      <c r="BR1538" s="35"/>
      <c r="BS1538" s="35"/>
      <c r="BT1538" s="35"/>
      <c r="BU1538" s="35"/>
      <c r="BV1538" s="35"/>
      <c r="BW1538" s="35"/>
      <c r="BX1538" s="35"/>
      <c r="BY1538" s="35"/>
      <c r="BZ1538" s="287"/>
      <c r="CA1538" s="35"/>
      <c r="CB1538" s="35"/>
      <c r="CC1538" s="35"/>
      <c r="CD1538" s="35"/>
      <c r="CE1538" s="35"/>
      <c r="CF1538" s="35"/>
      <c r="CG1538" s="35"/>
      <c r="CH1538" s="35"/>
      <c r="CI1538" s="35"/>
      <c r="CJ1538" s="35"/>
      <c r="CK1538" s="35"/>
      <c r="CL1538" s="35"/>
      <c r="CM1538" s="35"/>
      <c r="CN1538" s="35"/>
      <c r="CO1538" s="35"/>
      <c r="CP1538" s="35"/>
      <c r="CQ1538" s="35"/>
      <c r="CR1538" s="35"/>
      <c r="CS1538" s="35"/>
      <c r="CT1538" s="35"/>
      <c r="CU1538" s="35"/>
      <c r="CV1538" s="35"/>
      <c r="CW1538" s="35"/>
      <c r="CX1538" s="35"/>
      <c r="CY1538" s="35"/>
      <c r="CZ1538" s="35"/>
      <c r="DA1538" s="35"/>
      <c r="DB1538" s="35"/>
      <c r="DC1538" s="35"/>
      <c r="DD1538" s="35"/>
      <c r="DE1538" s="35"/>
      <c r="DF1538" s="35"/>
      <c r="DG1538" s="35"/>
      <c r="DH1538" s="35"/>
      <c r="DI1538" s="35"/>
      <c r="DJ1538" s="35"/>
      <c r="DK1538" s="35"/>
      <c r="DL1538" s="35"/>
      <c r="DM1538" s="35"/>
      <c r="DN1538" s="35"/>
      <c r="DO1538" s="35"/>
      <c r="DP1538" s="35"/>
      <c r="DQ1538" s="35"/>
      <c r="DR1538" s="35"/>
      <c r="DS1538" s="35"/>
      <c r="DT1538" s="35"/>
      <c r="DU1538" s="35"/>
      <c r="DV1538" s="35"/>
      <c r="DW1538" s="35"/>
      <c r="DX1538" s="35"/>
      <c r="DY1538" s="35"/>
      <c r="DZ1538" s="35"/>
      <c r="EA1538" s="35"/>
      <c r="EB1538" s="35"/>
      <c r="EC1538" s="35"/>
      <c r="ED1538" s="35"/>
      <c r="EE1538" s="35"/>
      <c r="EF1538" s="35"/>
      <c r="EG1538" s="35"/>
      <c r="EH1538" s="35"/>
      <c r="EI1538" s="35"/>
      <c r="EJ1538" s="35"/>
      <c r="EK1538" s="35"/>
      <c r="EL1538" s="35"/>
      <c r="ET1538" s="20" t="s">
        <v>1907</v>
      </c>
      <c r="EU1538" s="20" t="s">
        <v>1905</v>
      </c>
    </row>
    <row r="1539" spans="1:151" ht="12" hidden="1" customHeight="1">
      <c r="A1539" s="35"/>
      <c r="B1539" s="47"/>
      <c r="C1539" s="35"/>
      <c r="D1539" s="47"/>
      <c r="E1539" s="47"/>
      <c r="F1539" s="47"/>
      <c r="G1539" s="47"/>
      <c r="H1539" s="47"/>
      <c r="I1539" s="47"/>
      <c r="J1539" s="47"/>
      <c r="K1539" s="47"/>
      <c r="L1539" s="47"/>
      <c r="M1539" s="35"/>
      <c r="N1539" s="35"/>
      <c r="O1539" s="35"/>
      <c r="P1539" s="35"/>
      <c r="Q1539" s="35"/>
      <c r="R1539" s="35"/>
      <c r="S1539" s="35"/>
      <c r="T1539" s="35"/>
      <c r="U1539" s="35"/>
      <c r="V1539" s="35"/>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AY1539" s="35"/>
      <c r="AZ1539" s="35"/>
      <c r="BA1539" s="35"/>
      <c r="BB1539" s="35"/>
      <c r="BC1539" s="35"/>
      <c r="BD1539" s="35"/>
      <c r="BE1539" s="35"/>
      <c r="BF1539" s="35"/>
      <c r="BG1539" s="35"/>
      <c r="BH1539" s="35"/>
      <c r="BI1539" s="133"/>
      <c r="BJ1539" s="133"/>
      <c r="BK1539" s="35"/>
      <c r="BL1539" s="266"/>
      <c r="BM1539" s="35"/>
      <c r="BN1539" s="35"/>
      <c r="BO1539" s="35"/>
      <c r="BP1539" s="35"/>
      <c r="BQ1539" s="35"/>
      <c r="BR1539" s="35"/>
      <c r="BS1539" s="35"/>
      <c r="BT1539" s="35"/>
      <c r="BU1539" s="35"/>
      <c r="BV1539" s="35"/>
      <c r="BW1539" s="35"/>
      <c r="BX1539" s="35"/>
      <c r="BY1539" s="35"/>
      <c r="BZ1539" s="287"/>
      <c r="CA1539" s="35"/>
      <c r="CB1539" s="35"/>
      <c r="CC1539" s="35"/>
      <c r="CD1539" s="35"/>
      <c r="CE1539" s="35"/>
      <c r="CF1539" s="35"/>
      <c r="CG1539" s="35"/>
      <c r="CH1539" s="35"/>
      <c r="CI1539" s="35"/>
      <c r="CJ1539" s="35"/>
      <c r="CK1539" s="35"/>
      <c r="CL1539" s="35"/>
      <c r="CM1539" s="35"/>
      <c r="CN1539" s="35"/>
      <c r="CO1539" s="35"/>
      <c r="CP1539" s="35"/>
      <c r="CQ1539" s="35"/>
      <c r="CR1539" s="35"/>
      <c r="CS1539" s="35"/>
      <c r="CT1539" s="35"/>
      <c r="CU1539" s="35"/>
      <c r="CV1539" s="35"/>
      <c r="CW1539" s="35"/>
      <c r="CX1539" s="35"/>
      <c r="CY1539" s="35"/>
      <c r="CZ1539" s="35"/>
      <c r="DA1539" s="35"/>
      <c r="DB1539" s="35"/>
      <c r="DC1539" s="35"/>
      <c r="DD1539" s="35"/>
      <c r="DE1539" s="35"/>
      <c r="DF1539" s="35"/>
      <c r="DG1539" s="35"/>
      <c r="DH1539" s="35"/>
      <c r="DI1539" s="35"/>
      <c r="DJ1539" s="35"/>
      <c r="DK1539" s="35"/>
      <c r="DL1539" s="35"/>
      <c r="DM1539" s="35"/>
      <c r="DN1539" s="35"/>
      <c r="DO1539" s="35"/>
      <c r="DP1539" s="35"/>
      <c r="DQ1539" s="35"/>
      <c r="DR1539" s="35"/>
      <c r="DS1539" s="35"/>
      <c r="DT1539" s="35"/>
      <c r="DU1539" s="35"/>
      <c r="DV1539" s="35"/>
      <c r="DW1539" s="35"/>
      <c r="DX1539" s="35"/>
      <c r="DY1539" s="35"/>
      <c r="DZ1539" s="35"/>
      <c r="EA1539" s="35"/>
      <c r="EB1539" s="35"/>
      <c r="EC1539" s="35"/>
      <c r="ED1539" s="35"/>
      <c r="EE1539" s="35"/>
      <c r="EF1539" s="35"/>
      <c r="EG1539" s="35"/>
      <c r="EH1539" s="35"/>
      <c r="EI1539" s="35"/>
      <c r="EJ1539" s="35"/>
      <c r="EK1539" s="35"/>
      <c r="EL1539" s="35"/>
      <c r="ET1539" s="20" t="s">
        <v>1908</v>
      </c>
      <c r="EU1539" s="20" t="s">
        <v>1906</v>
      </c>
    </row>
    <row r="1540" spans="1:151" ht="12" hidden="1" customHeight="1">
      <c r="A1540" s="35"/>
      <c r="B1540" s="47"/>
      <c r="C1540" s="35"/>
      <c r="D1540" s="47"/>
      <c r="E1540" s="47"/>
      <c r="F1540" s="47"/>
      <c r="G1540" s="47"/>
      <c r="H1540" s="47"/>
      <c r="I1540" s="47"/>
      <c r="J1540" s="47"/>
      <c r="K1540" s="47"/>
      <c r="L1540" s="47"/>
      <c r="M1540" s="35"/>
      <c r="N1540" s="35"/>
      <c r="O1540" s="35"/>
      <c r="P1540" s="35"/>
      <c r="Q1540" s="35"/>
      <c r="R1540" s="35"/>
      <c r="S1540" s="35"/>
      <c r="T1540" s="35"/>
      <c r="U1540" s="35"/>
      <c r="V1540" s="35"/>
      <c r="W1540" s="35"/>
      <c r="X1540" s="35"/>
      <c r="Y1540" s="35"/>
      <c r="Z1540" s="35"/>
      <c r="AA1540" s="35"/>
      <c r="AB1540" s="35"/>
      <c r="AC1540" s="35"/>
      <c r="AD1540" s="35"/>
      <c r="AE1540" s="35"/>
      <c r="AF1540" s="35"/>
      <c r="AG1540" s="35"/>
      <c r="AH1540" s="35"/>
      <c r="AI1540" s="35"/>
      <c r="AJ1540" s="35"/>
      <c r="AK1540" s="35"/>
      <c r="AL1540" s="35"/>
      <c r="AM1540" s="35"/>
      <c r="AN1540" s="35"/>
      <c r="AO1540" s="35"/>
      <c r="AP1540" s="35"/>
      <c r="AQ1540" s="35"/>
      <c r="AR1540" s="35"/>
      <c r="AS1540" s="35"/>
      <c r="AT1540" s="35"/>
      <c r="AU1540" s="35"/>
      <c r="AV1540" s="35"/>
      <c r="AW1540" s="35"/>
      <c r="AX1540" s="35"/>
      <c r="AY1540" s="35"/>
      <c r="AZ1540" s="35"/>
      <c r="BA1540" s="35"/>
      <c r="BB1540" s="35"/>
      <c r="BC1540" s="35"/>
      <c r="BD1540" s="35"/>
      <c r="BE1540" s="35"/>
      <c r="BF1540" s="35"/>
      <c r="BG1540" s="35"/>
      <c r="BH1540" s="35"/>
      <c r="BI1540" s="133"/>
      <c r="BJ1540" s="133"/>
      <c r="BK1540" s="35"/>
      <c r="BL1540" s="266"/>
      <c r="BM1540" s="35"/>
      <c r="BN1540" s="35"/>
      <c r="BO1540" s="35"/>
      <c r="BP1540" s="35"/>
      <c r="BQ1540" s="35"/>
      <c r="BR1540" s="35"/>
      <c r="BS1540" s="35"/>
      <c r="BT1540" s="35"/>
      <c r="BU1540" s="35"/>
      <c r="BV1540" s="35"/>
      <c r="BW1540" s="35"/>
      <c r="BX1540" s="35"/>
      <c r="BY1540" s="35"/>
      <c r="BZ1540" s="287"/>
      <c r="CA1540" s="35"/>
      <c r="CB1540" s="35"/>
      <c r="CC1540" s="35"/>
      <c r="CD1540" s="35"/>
      <c r="CE1540" s="35"/>
      <c r="CF1540" s="35"/>
      <c r="CG1540" s="35"/>
      <c r="CH1540" s="35"/>
      <c r="CI1540" s="35"/>
      <c r="CJ1540" s="35"/>
      <c r="CK1540" s="35"/>
      <c r="CL1540" s="35"/>
      <c r="CM1540" s="35"/>
      <c r="CN1540" s="35"/>
      <c r="CO1540" s="35"/>
      <c r="CP1540" s="35"/>
      <c r="CQ1540" s="35"/>
      <c r="CR1540" s="35"/>
      <c r="CS1540" s="35"/>
      <c r="CT1540" s="35"/>
      <c r="CU1540" s="35"/>
      <c r="CV1540" s="35"/>
      <c r="CW1540" s="35"/>
      <c r="CX1540" s="35"/>
      <c r="CY1540" s="35"/>
      <c r="CZ1540" s="35"/>
      <c r="DA1540" s="35"/>
      <c r="DB1540" s="35"/>
      <c r="DC1540" s="35"/>
      <c r="DD1540" s="35"/>
      <c r="DE1540" s="35"/>
      <c r="DF1540" s="35"/>
      <c r="DG1540" s="35"/>
      <c r="DH1540" s="35"/>
      <c r="DI1540" s="35"/>
      <c r="DJ1540" s="35"/>
      <c r="DK1540" s="35"/>
      <c r="DL1540" s="35"/>
      <c r="DM1540" s="35"/>
      <c r="DN1540" s="35"/>
      <c r="DO1540" s="35"/>
      <c r="DP1540" s="35"/>
      <c r="DQ1540" s="35"/>
      <c r="DR1540" s="35"/>
      <c r="DS1540" s="35"/>
      <c r="DT1540" s="35"/>
      <c r="DU1540" s="35"/>
      <c r="DV1540" s="35"/>
      <c r="DW1540" s="35"/>
      <c r="DX1540" s="35"/>
      <c r="DY1540" s="35"/>
      <c r="DZ1540" s="35"/>
      <c r="EA1540" s="35"/>
      <c r="EB1540" s="35"/>
      <c r="EC1540" s="35"/>
      <c r="ED1540" s="35"/>
      <c r="EE1540" s="35"/>
      <c r="EF1540" s="35"/>
      <c r="EG1540" s="35"/>
      <c r="EH1540" s="35"/>
      <c r="EI1540" s="35"/>
      <c r="EJ1540" s="35"/>
      <c r="EK1540" s="35"/>
      <c r="EL1540" s="35"/>
      <c r="ET1540" s="20" t="s">
        <v>1909</v>
      </c>
      <c r="EU1540" s="20" t="s">
        <v>1907</v>
      </c>
    </row>
    <row r="1541" spans="1:151" ht="12" hidden="1" customHeight="1">
      <c r="A1541" s="35"/>
      <c r="B1541" s="47"/>
      <c r="C1541" s="35"/>
      <c r="D1541" s="47"/>
      <c r="E1541" s="47"/>
      <c r="F1541" s="47"/>
      <c r="G1541" s="47"/>
      <c r="H1541" s="47"/>
      <c r="I1541" s="47"/>
      <c r="J1541" s="47"/>
      <c r="K1541" s="47"/>
      <c r="L1541" s="47"/>
      <c r="M1541" s="35"/>
      <c r="N1541" s="35"/>
      <c r="O1541" s="35"/>
      <c r="P1541" s="35"/>
      <c r="Q1541" s="35"/>
      <c r="R1541" s="35"/>
      <c r="S1541" s="35"/>
      <c r="T1541" s="35"/>
      <c r="U1541" s="35"/>
      <c r="V1541" s="35"/>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5"/>
      <c r="AR1541" s="35"/>
      <c r="AS1541" s="35"/>
      <c r="AT1541" s="35"/>
      <c r="AU1541" s="35"/>
      <c r="AV1541" s="35"/>
      <c r="AW1541" s="35"/>
      <c r="AX1541" s="35"/>
      <c r="AY1541" s="35"/>
      <c r="AZ1541" s="35"/>
      <c r="BA1541" s="35"/>
      <c r="BB1541" s="35"/>
      <c r="BC1541" s="35"/>
      <c r="BD1541" s="35"/>
      <c r="BE1541" s="35"/>
      <c r="BF1541" s="35"/>
      <c r="BG1541" s="35"/>
      <c r="BH1541" s="35"/>
      <c r="BI1541" s="133"/>
      <c r="BJ1541" s="133"/>
      <c r="BK1541" s="35"/>
      <c r="BL1541" s="266"/>
      <c r="BM1541" s="35"/>
      <c r="BN1541" s="35"/>
      <c r="BO1541" s="35"/>
      <c r="BP1541" s="35"/>
      <c r="BQ1541" s="35"/>
      <c r="BR1541" s="35"/>
      <c r="BS1541" s="35"/>
      <c r="BT1541" s="35"/>
      <c r="BU1541" s="35"/>
      <c r="BV1541" s="35"/>
      <c r="BW1541" s="35"/>
      <c r="BX1541" s="35"/>
      <c r="BY1541" s="35"/>
      <c r="BZ1541" s="287"/>
      <c r="CA1541" s="35"/>
      <c r="CB1541" s="35"/>
      <c r="CC1541" s="35"/>
      <c r="CD1541" s="35"/>
      <c r="CE1541" s="35"/>
      <c r="CF1541" s="35"/>
      <c r="CG1541" s="35"/>
      <c r="CH1541" s="35"/>
      <c r="CI1541" s="35"/>
      <c r="CJ1541" s="35"/>
      <c r="CK1541" s="35"/>
      <c r="CL1541" s="35"/>
      <c r="CM1541" s="35"/>
      <c r="CN1541" s="35"/>
      <c r="CO1541" s="35"/>
      <c r="CP1541" s="35"/>
      <c r="CQ1541" s="35"/>
      <c r="CR1541" s="35"/>
      <c r="CS1541" s="35"/>
      <c r="CT1541" s="35"/>
      <c r="CU1541" s="35"/>
      <c r="CV1541" s="35"/>
      <c r="CW1541" s="35"/>
      <c r="CX1541" s="35"/>
      <c r="CY1541" s="35"/>
      <c r="CZ1541" s="35"/>
      <c r="DA1541" s="35"/>
      <c r="DB1541" s="35"/>
      <c r="DC1541" s="35"/>
      <c r="DD1541" s="35"/>
      <c r="DE1541" s="35"/>
      <c r="DF1541" s="35"/>
      <c r="DG1541" s="35"/>
      <c r="DH1541" s="35"/>
      <c r="DI1541" s="35"/>
      <c r="DJ1541" s="35"/>
      <c r="DK1541" s="35"/>
      <c r="DL1541" s="35"/>
      <c r="DM1541" s="35"/>
      <c r="DN1541" s="35"/>
      <c r="DO1541" s="35"/>
      <c r="DP1541" s="35"/>
      <c r="DQ1541" s="35"/>
      <c r="DR1541" s="35"/>
      <c r="DS1541" s="35"/>
      <c r="DT1541" s="35"/>
      <c r="DU1541" s="35"/>
      <c r="DV1541" s="35"/>
      <c r="DW1541" s="35"/>
      <c r="DX1541" s="35"/>
      <c r="DY1541" s="35"/>
      <c r="DZ1541" s="35"/>
      <c r="EA1541" s="35"/>
      <c r="EB1541" s="35"/>
      <c r="EC1541" s="35"/>
      <c r="ED1541" s="35"/>
      <c r="EE1541" s="35"/>
      <c r="EF1541" s="35"/>
      <c r="EG1541" s="35"/>
      <c r="EH1541" s="35"/>
      <c r="EI1541" s="35"/>
      <c r="EJ1541" s="35"/>
      <c r="EK1541" s="35"/>
      <c r="EL1541" s="35"/>
      <c r="ET1541" s="20" t="s">
        <v>1910</v>
      </c>
      <c r="EU1541" s="20" t="s">
        <v>1908</v>
      </c>
    </row>
    <row r="1542" spans="1:151" ht="12" hidden="1" customHeight="1">
      <c r="A1542" s="35"/>
      <c r="B1542" s="47"/>
      <c r="C1542" s="35"/>
      <c r="D1542" s="47"/>
      <c r="E1542" s="47"/>
      <c r="F1542" s="47"/>
      <c r="G1542" s="47"/>
      <c r="H1542" s="47"/>
      <c r="I1542" s="47"/>
      <c r="J1542" s="47"/>
      <c r="K1542" s="47"/>
      <c r="L1542" s="47"/>
      <c r="M1542" s="35"/>
      <c r="N1542" s="35"/>
      <c r="O1542" s="35"/>
      <c r="P1542" s="35"/>
      <c r="Q1542" s="35"/>
      <c r="R1542" s="35"/>
      <c r="S1542" s="35"/>
      <c r="T1542" s="35"/>
      <c r="U1542" s="35"/>
      <c r="V1542" s="35"/>
      <c r="W1542" s="35"/>
      <c r="X1542" s="35"/>
      <c r="Y1542" s="35"/>
      <c r="Z1542" s="35"/>
      <c r="AA1542" s="35"/>
      <c r="AB1542" s="35"/>
      <c r="AC1542" s="35"/>
      <c r="AD1542" s="35"/>
      <c r="AE1542" s="35"/>
      <c r="AF1542" s="35"/>
      <c r="AG1542" s="35"/>
      <c r="AH1542" s="35"/>
      <c r="AI1542" s="35"/>
      <c r="AJ1542" s="35"/>
      <c r="AK1542" s="35"/>
      <c r="AL1542" s="35"/>
      <c r="AM1542" s="35"/>
      <c r="AN1542" s="35"/>
      <c r="AO1542" s="35"/>
      <c r="AP1542" s="35"/>
      <c r="AQ1542" s="35"/>
      <c r="AR1542" s="35"/>
      <c r="AS1542" s="35"/>
      <c r="AT1542" s="35"/>
      <c r="AU1542" s="35"/>
      <c r="AV1542" s="35"/>
      <c r="AW1542" s="35"/>
      <c r="AX1542" s="35"/>
      <c r="AY1542" s="35"/>
      <c r="AZ1542" s="35"/>
      <c r="BA1542" s="35"/>
      <c r="BB1542" s="35"/>
      <c r="BC1542" s="35"/>
      <c r="BD1542" s="35"/>
      <c r="BE1542" s="35"/>
      <c r="BF1542" s="35"/>
      <c r="BG1542" s="35"/>
      <c r="BH1542" s="35"/>
      <c r="BI1542" s="133"/>
      <c r="BJ1542" s="133"/>
      <c r="BK1542" s="35"/>
      <c r="BL1542" s="266"/>
      <c r="BM1542" s="35"/>
      <c r="BN1542" s="35"/>
      <c r="BO1542" s="35"/>
      <c r="BP1542" s="35"/>
      <c r="BQ1542" s="35"/>
      <c r="BR1542" s="35"/>
      <c r="BS1542" s="35"/>
      <c r="BT1542" s="35"/>
      <c r="BU1542" s="35"/>
      <c r="BV1542" s="35"/>
      <c r="BW1542" s="35"/>
      <c r="BX1542" s="35"/>
      <c r="BY1542" s="35"/>
      <c r="BZ1542" s="287"/>
      <c r="CA1542" s="35"/>
      <c r="CB1542" s="35"/>
      <c r="CC1542" s="35"/>
      <c r="CD1542" s="35"/>
      <c r="CE1542" s="35"/>
      <c r="CF1542" s="35"/>
      <c r="CG1542" s="35"/>
      <c r="CH1542" s="35"/>
      <c r="CI1542" s="35"/>
      <c r="CJ1542" s="35"/>
      <c r="CK1542" s="35"/>
      <c r="CL1542" s="35"/>
      <c r="CM1542" s="35"/>
      <c r="CN1542" s="35"/>
      <c r="CO1542" s="35"/>
      <c r="CP1542" s="35"/>
      <c r="CQ1542" s="35"/>
      <c r="CR1542" s="35"/>
      <c r="CS1542" s="35"/>
      <c r="CT1542" s="35"/>
      <c r="CU1542" s="35"/>
      <c r="CV1542" s="35"/>
      <c r="CW1542" s="35"/>
      <c r="CX1542" s="35"/>
      <c r="CY1542" s="35"/>
      <c r="CZ1542" s="35"/>
      <c r="DA1542" s="35"/>
      <c r="DB1542" s="35"/>
      <c r="DC1542" s="35"/>
      <c r="DD1542" s="35"/>
      <c r="DE1542" s="35"/>
      <c r="DF1542" s="35"/>
      <c r="DG1542" s="35"/>
      <c r="DH1542" s="35"/>
      <c r="DI1542" s="35"/>
      <c r="DJ1542" s="35"/>
      <c r="DK1542" s="35"/>
      <c r="DL1542" s="35"/>
      <c r="DM1542" s="35"/>
      <c r="DN1542" s="35"/>
      <c r="DO1542" s="35"/>
      <c r="DP1542" s="35"/>
      <c r="DQ1542" s="35"/>
      <c r="DR1542" s="35"/>
      <c r="DS1542" s="35"/>
      <c r="DT1542" s="35"/>
      <c r="DU1542" s="35"/>
      <c r="DV1542" s="35"/>
      <c r="DW1542" s="35"/>
      <c r="DX1542" s="35"/>
      <c r="DY1542" s="35"/>
      <c r="DZ1542" s="35"/>
      <c r="EA1542" s="35"/>
      <c r="EB1542" s="35"/>
      <c r="EC1542" s="35"/>
      <c r="ED1542" s="35"/>
      <c r="EE1542" s="35"/>
      <c r="EF1542" s="35"/>
      <c r="EG1542" s="35"/>
      <c r="EH1542" s="35"/>
      <c r="EI1542" s="35"/>
      <c r="EJ1542" s="35"/>
      <c r="EK1542" s="35"/>
      <c r="EL1542" s="35"/>
      <c r="ET1542" s="20" t="s">
        <v>1911</v>
      </c>
      <c r="EU1542" s="20" t="s">
        <v>1909</v>
      </c>
    </row>
    <row r="1543" spans="1:151" ht="12" hidden="1" customHeight="1">
      <c r="A1543" s="35"/>
      <c r="B1543" s="47"/>
      <c r="C1543" s="35"/>
      <c r="D1543" s="47"/>
      <c r="E1543" s="47"/>
      <c r="F1543" s="47"/>
      <c r="G1543" s="47"/>
      <c r="H1543" s="47"/>
      <c r="I1543" s="47"/>
      <c r="J1543" s="47"/>
      <c r="K1543" s="47"/>
      <c r="L1543" s="47"/>
      <c r="M1543" s="35"/>
      <c r="N1543" s="35"/>
      <c r="O1543" s="35"/>
      <c r="P1543" s="35"/>
      <c r="Q1543" s="35"/>
      <c r="R1543" s="35"/>
      <c r="S1543" s="35"/>
      <c r="T1543" s="35"/>
      <c r="U1543" s="35"/>
      <c r="V1543" s="35"/>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5"/>
      <c r="AS1543" s="35"/>
      <c r="AT1543" s="35"/>
      <c r="AU1543" s="35"/>
      <c r="AV1543" s="35"/>
      <c r="AW1543" s="35"/>
      <c r="AX1543" s="35"/>
      <c r="AY1543" s="35"/>
      <c r="AZ1543" s="35"/>
      <c r="BA1543" s="35"/>
      <c r="BB1543" s="35"/>
      <c r="BC1543" s="35"/>
      <c r="BD1543" s="35"/>
      <c r="BE1543" s="35"/>
      <c r="BF1543" s="35"/>
      <c r="BG1543" s="35"/>
      <c r="BH1543" s="35"/>
      <c r="BI1543" s="133"/>
      <c r="BJ1543" s="133"/>
      <c r="BK1543" s="35"/>
      <c r="BL1543" s="266"/>
      <c r="BM1543" s="35"/>
      <c r="BN1543" s="35"/>
      <c r="BO1543" s="35"/>
      <c r="BP1543" s="35"/>
      <c r="BQ1543" s="35"/>
      <c r="BR1543" s="35"/>
      <c r="BS1543" s="35"/>
      <c r="BT1543" s="35"/>
      <c r="BU1543" s="35"/>
      <c r="BV1543" s="35"/>
      <c r="BW1543" s="35"/>
      <c r="BX1543" s="35"/>
      <c r="BY1543" s="35"/>
      <c r="BZ1543" s="287"/>
      <c r="CA1543" s="35"/>
      <c r="CB1543" s="35"/>
      <c r="CC1543" s="35"/>
      <c r="CD1543" s="35"/>
      <c r="CE1543" s="35"/>
      <c r="CF1543" s="35"/>
      <c r="CG1543" s="35"/>
      <c r="CH1543" s="35"/>
      <c r="CI1543" s="35"/>
      <c r="CJ1543" s="35"/>
      <c r="CK1543" s="35"/>
      <c r="CL1543" s="35"/>
      <c r="CM1543" s="35"/>
      <c r="CN1543" s="35"/>
      <c r="CO1543" s="35"/>
      <c r="CP1543" s="35"/>
      <c r="CQ1543" s="35"/>
      <c r="CR1543" s="35"/>
      <c r="CS1543" s="35"/>
      <c r="CT1543" s="35"/>
      <c r="CU1543" s="35"/>
      <c r="CV1543" s="35"/>
      <c r="CW1543" s="35"/>
      <c r="CX1543" s="35"/>
      <c r="CY1543" s="35"/>
      <c r="CZ1543" s="35"/>
      <c r="DA1543" s="35"/>
      <c r="DB1543" s="35"/>
      <c r="DC1543" s="35"/>
      <c r="DD1543" s="35"/>
      <c r="DE1543" s="35"/>
      <c r="DF1543" s="35"/>
      <c r="DG1543" s="35"/>
      <c r="DH1543" s="35"/>
      <c r="DI1543" s="35"/>
      <c r="DJ1543" s="35"/>
      <c r="DK1543" s="35"/>
      <c r="DL1543" s="35"/>
      <c r="DM1543" s="35"/>
      <c r="DN1543" s="35"/>
      <c r="DO1543" s="35"/>
      <c r="DP1543" s="35"/>
      <c r="DQ1543" s="35"/>
      <c r="DR1543" s="35"/>
      <c r="DS1543" s="35"/>
      <c r="DT1543" s="35"/>
      <c r="DU1543" s="35"/>
      <c r="DV1543" s="35"/>
      <c r="DW1543" s="35"/>
      <c r="DX1543" s="35"/>
      <c r="DY1543" s="35"/>
      <c r="DZ1543" s="35"/>
      <c r="EA1543" s="35"/>
      <c r="EB1543" s="35"/>
      <c r="EC1543" s="35"/>
      <c r="ED1543" s="35"/>
      <c r="EE1543" s="35"/>
      <c r="EF1543" s="35"/>
      <c r="EG1543" s="35"/>
      <c r="EH1543" s="35"/>
      <c r="EI1543" s="35"/>
      <c r="EJ1543" s="35"/>
      <c r="EK1543" s="35"/>
      <c r="EL1543" s="35"/>
      <c r="ET1543" s="20" t="s">
        <v>1912</v>
      </c>
      <c r="EU1543" s="20" t="s">
        <v>1910</v>
      </c>
    </row>
    <row r="1544" spans="1:151" ht="12" hidden="1" customHeight="1">
      <c r="A1544" s="35"/>
      <c r="B1544" s="47"/>
      <c r="C1544" s="35"/>
      <c r="D1544" s="47"/>
      <c r="E1544" s="47"/>
      <c r="F1544" s="47"/>
      <c r="G1544" s="47"/>
      <c r="H1544" s="47"/>
      <c r="I1544" s="47"/>
      <c r="J1544" s="47"/>
      <c r="K1544" s="47"/>
      <c r="L1544" s="47"/>
      <c r="M1544" s="35"/>
      <c r="N1544" s="35"/>
      <c r="O1544" s="35"/>
      <c r="P1544" s="35"/>
      <c r="Q1544" s="35"/>
      <c r="R1544" s="35"/>
      <c r="S1544" s="35"/>
      <c r="T1544" s="35"/>
      <c r="U1544" s="35"/>
      <c r="V1544" s="35"/>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c r="AZ1544" s="35"/>
      <c r="BA1544" s="35"/>
      <c r="BB1544" s="35"/>
      <c r="BC1544" s="35"/>
      <c r="BD1544" s="35"/>
      <c r="BE1544" s="35"/>
      <c r="BF1544" s="35"/>
      <c r="BG1544" s="35"/>
      <c r="BH1544" s="35"/>
      <c r="BI1544" s="133"/>
      <c r="BJ1544" s="133"/>
      <c r="BK1544" s="35"/>
      <c r="BL1544" s="266"/>
      <c r="BM1544" s="35"/>
      <c r="BN1544" s="35"/>
      <c r="BO1544" s="35"/>
      <c r="BP1544" s="35"/>
      <c r="BQ1544" s="35"/>
      <c r="BR1544" s="35"/>
      <c r="BS1544" s="35"/>
      <c r="BT1544" s="35"/>
      <c r="BU1544" s="35"/>
      <c r="BV1544" s="35"/>
      <c r="BW1544" s="35"/>
      <c r="BX1544" s="35"/>
      <c r="BY1544" s="35"/>
      <c r="BZ1544" s="287"/>
      <c r="CA1544" s="35"/>
      <c r="CB1544" s="35"/>
      <c r="CC1544" s="35"/>
      <c r="CD1544" s="35"/>
      <c r="CE1544" s="35"/>
      <c r="CF1544" s="35"/>
      <c r="CG1544" s="35"/>
      <c r="CH1544" s="35"/>
      <c r="CI1544" s="35"/>
      <c r="CJ1544" s="35"/>
      <c r="CK1544" s="35"/>
      <c r="CL1544" s="35"/>
      <c r="CM1544" s="35"/>
      <c r="CN1544" s="35"/>
      <c r="CO1544" s="35"/>
      <c r="CP1544" s="35"/>
      <c r="CQ1544" s="35"/>
      <c r="CR1544" s="35"/>
      <c r="CS1544" s="35"/>
      <c r="CT1544" s="35"/>
      <c r="CU1544" s="35"/>
      <c r="CV1544" s="35"/>
      <c r="CW1544" s="35"/>
      <c r="CX1544" s="35"/>
      <c r="CY1544" s="35"/>
      <c r="CZ1544" s="35"/>
      <c r="DA1544" s="35"/>
      <c r="DB1544" s="35"/>
      <c r="DC1544" s="35"/>
      <c r="DD1544" s="35"/>
      <c r="DE1544" s="35"/>
      <c r="DF1544" s="35"/>
      <c r="DG1544" s="35"/>
      <c r="DH1544" s="35"/>
      <c r="DI1544" s="35"/>
      <c r="DJ1544" s="35"/>
      <c r="DK1544" s="35"/>
      <c r="DL1544" s="35"/>
      <c r="DM1544" s="35"/>
      <c r="DN1544" s="35"/>
      <c r="DO1544" s="35"/>
      <c r="DP1544" s="35"/>
      <c r="DQ1544" s="35"/>
      <c r="DR1544" s="35"/>
      <c r="DS1544" s="35"/>
      <c r="DT1544" s="35"/>
      <c r="DU1544" s="35"/>
      <c r="DV1544" s="35"/>
      <c r="DW1544" s="35"/>
      <c r="DX1544" s="35"/>
      <c r="DY1544" s="35"/>
      <c r="DZ1544" s="35"/>
      <c r="EA1544" s="35"/>
      <c r="EB1544" s="35"/>
      <c r="EC1544" s="35"/>
      <c r="ED1544" s="35"/>
      <c r="EE1544" s="35"/>
      <c r="EF1544" s="35"/>
      <c r="EG1544" s="35"/>
      <c r="EH1544" s="35"/>
      <c r="EI1544" s="35"/>
      <c r="EJ1544" s="35"/>
      <c r="EK1544" s="35"/>
      <c r="EL1544" s="35"/>
      <c r="ET1544" s="20" t="s">
        <v>1913</v>
      </c>
      <c r="EU1544" s="20" t="s">
        <v>1911</v>
      </c>
    </row>
    <row r="1545" spans="1:151" ht="12" hidden="1" customHeight="1">
      <c r="A1545" s="35"/>
      <c r="B1545" s="47"/>
      <c r="C1545" s="35"/>
      <c r="D1545" s="47"/>
      <c r="E1545" s="47"/>
      <c r="F1545" s="47"/>
      <c r="G1545" s="47"/>
      <c r="H1545" s="47"/>
      <c r="I1545" s="47"/>
      <c r="J1545" s="47"/>
      <c r="K1545" s="47"/>
      <c r="L1545" s="47"/>
      <c r="M1545" s="35"/>
      <c r="N1545" s="35"/>
      <c r="O1545" s="35"/>
      <c r="P1545" s="35"/>
      <c r="Q1545" s="35"/>
      <c r="R1545" s="35"/>
      <c r="S1545" s="35"/>
      <c r="T1545" s="35"/>
      <c r="U1545" s="35"/>
      <c r="V1545" s="35"/>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c r="BE1545" s="35"/>
      <c r="BF1545" s="35"/>
      <c r="BG1545" s="35"/>
      <c r="BH1545" s="35"/>
      <c r="BI1545" s="133"/>
      <c r="BJ1545" s="133"/>
      <c r="BK1545" s="35"/>
      <c r="BL1545" s="266"/>
      <c r="BM1545" s="35"/>
      <c r="BN1545" s="35"/>
      <c r="BO1545" s="35"/>
      <c r="BP1545" s="35"/>
      <c r="BQ1545" s="35"/>
      <c r="BR1545" s="35"/>
      <c r="BS1545" s="35"/>
      <c r="BT1545" s="35"/>
      <c r="BU1545" s="35"/>
      <c r="BV1545" s="35"/>
      <c r="BW1545" s="35"/>
      <c r="BX1545" s="35"/>
      <c r="BY1545" s="35"/>
      <c r="BZ1545" s="287"/>
      <c r="CA1545" s="35"/>
      <c r="CB1545" s="35"/>
      <c r="CC1545" s="35"/>
      <c r="CD1545" s="35"/>
      <c r="CE1545" s="35"/>
      <c r="CF1545" s="35"/>
      <c r="CG1545" s="35"/>
      <c r="CH1545" s="35"/>
      <c r="CI1545" s="35"/>
      <c r="CJ1545" s="35"/>
      <c r="CK1545" s="35"/>
      <c r="CL1545" s="35"/>
      <c r="CM1545" s="35"/>
      <c r="CN1545" s="35"/>
      <c r="CO1545" s="35"/>
      <c r="CP1545" s="35"/>
      <c r="CQ1545" s="35"/>
      <c r="CR1545" s="35"/>
      <c r="CS1545" s="35"/>
      <c r="CT1545" s="35"/>
      <c r="CU1545" s="35"/>
      <c r="CV1545" s="35"/>
      <c r="CW1545" s="35"/>
      <c r="CX1545" s="35"/>
      <c r="CY1545" s="35"/>
      <c r="CZ1545" s="35"/>
      <c r="DA1545" s="35"/>
      <c r="DB1545" s="35"/>
      <c r="DC1545" s="35"/>
      <c r="DD1545" s="35"/>
      <c r="DE1545" s="35"/>
      <c r="DF1545" s="35"/>
      <c r="DG1545" s="35"/>
      <c r="DH1545" s="35"/>
      <c r="DI1545" s="35"/>
      <c r="DJ1545" s="35"/>
      <c r="DK1545" s="35"/>
      <c r="DL1545" s="35"/>
      <c r="DM1545" s="35"/>
      <c r="DN1545" s="35"/>
      <c r="DO1545" s="35"/>
      <c r="DP1545" s="35"/>
      <c r="DQ1545" s="35"/>
      <c r="DR1545" s="35"/>
      <c r="DS1545" s="35"/>
      <c r="DT1545" s="35"/>
      <c r="DU1545" s="35"/>
      <c r="DV1545" s="35"/>
      <c r="DW1545" s="35"/>
      <c r="DX1545" s="35"/>
      <c r="DY1545" s="35"/>
      <c r="DZ1545" s="35"/>
      <c r="EA1545" s="35"/>
      <c r="EB1545" s="35"/>
      <c r="EC1545" s="35"/>
      <c r="ED1545" s="35"/>
      <c r="EE1545" s="35"/>
      <c r="EF1545" s="35"/>
      <c r="EG1545" s="35"/>
      <c r="EH1545" s="35"/>
      <c r="EI1545" s="35"/>
      <c r="EJ1545" s="35"/>
      <c r="EK1545" s="35"/>
      <c r="EL1545" s="35"/>
      <c r="ET1545" s="20" t="s">
        <v>1914</v>
      </c>
      <c r="EU1545" s="20" t="s">
        <v>1912</v>
      </c>
    </row>
    <row r="1546" spans="1:151" ht="12" hidden="1" customHeight="1">
      <c r="A1546" s="35"/>
      <c r="B1546" s="47"/>
      <c r="C1546" s="35"/>
      <c r="D1546" s="47"/>
      <c r="E1546" s="47"/>
      <c r="F1546" s="47"/>
      <c r="G1546" s="47"/>
      <c r="H1546" s="47"/>
      <c r="I1546" s="47"/>
      <c r="J1546" s="47"/>
      <c r="K1546" s="47"/>
      <c r="L1546" s="47"/>
      <c r="M1546" s="35"/>
      <c r="N1546" s="35"/>
      <c r="O1546" s="35"/>
      <c r="P1546" s="35"/>
      <c r="Q1546" s="35"/>
      <c r="R1546" s="35"/>
      <c r="S1546" s="35"/>
      <c r="T1546" s="35"/>
      <c r="U1546" s="35"/>
      <c r="V1546" s="35"/>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c r="BE1546" s="35"/>
      <c r="BF1546" s="35"/>
      <c r="BG1546" s="35"/>
      <c r="BH1546" s="35"/>
      <c r="BI1546" s="133"/>
      <c r="BJ1546" s="133"/>
      <c r="BK1546" s="35"/>
      <c r="BL1546" s="266"/>
      <c r="BM1546" s="35"/>
      <c r="BN1546" s="35"/>
      <c r="BO1546" s="35"/>
      <c r="BP1546" s="35"/>
      <c r="BQ1546" s="35"/>
      <c r="BR1546" s="35"/>
      <c r="BS1546" s="35"/>
      <c r="BT1546" s="35"/>
      <c r="BU1546" s="35"/>
      <c r="BV1546" s="35"/>
      <c r="BW1546" s="35"/>
      <c r="BX1546" s="35"/>
      <c r="BY1546" s="35"/>
      <c r="BZ1546" s="287"/>
      <c r="CA1546" s="35"/>
      <c r="CB1546" s="35"/>
      <c r="CC1546" s="35"/>
      <c r="CD1546" s="35"/>
      <c r="CE1546" s="35"/>
      <c r="CF1546" s="35"/>
      <c r="CG1546" s="35"/>
      <c r="CH1546" s="35"/>
      <c r="CI1546" s="35"/>
      <c r="CJ1546" s="35"/>
      <c r="CK1546" s="35"/>
      <c r="CL1546" s="35"/>
      <c r="CM1546" s="35"/>
      <c r="CN1546" s="35"/>
      <c r="CO1546" s="35"/>
      <c r="CP1546" s="35"/>
      <c r="CQ1546" s="35"/>
      <c r="CR1546" s="35"/>
      <c r="CS1546" s="35"/>
      <c r="CT1546" s="35"/>
      <c r="CU1546" s="35"/>
      <c r="CV1546" s="35"/>
      <c r="CW1546" s="35"/>
      <c r="CX1546" s="35"/>
      <c r="CY1546" s="35"/>
      <c r="CZ1546" s="35"/>
      <c r="DA1546" s="35"/>
      <c r="DB1546" s="35"/>
      <c r="DC1546" s="35"/>
      <c r="DD1546" s="35"/>
      <c r="DE1546" s="35"/>
      <c r="DF1546" s="35"/>
      <c r="DG1546" s="35"/>
      <c r="DH1546" s="35"/>
      <c r="DI1546" s="35"/>
      <c r="DJ1546" s="35"/>
      <c r="DK1546" s="35"/>
      <c r="DL1546" s="35"/>
      <c r="DM1546" s="35"/>
      <c r="DN1546" s="35"/>
      <c r="DO1546" s="35"/>
      <c r="DP1546" s="35"/>
      <c r="DQ1546" s="35"/>
      <c r="DR1546" s="35"/>
      <c r="DS1546" s="35"/>
      <c r="DT1546" s="35"/>
      <c r="DU1546" s="35"/>
      <c r="DV1546" s="35"/>
      <c r="DW1546" s="35"/>
      <c r="DX1546" s="35"/>
      <c r="DY1546" s="35"/>
      <c r="DZ1546" s="35"/>
      <c r="EA1546" s="35"/>
      <c r="EB1546" s="35"/>
      <c r="EC1546" s="35"/>
      <c r="ED1546" s="35"/>
      <c r="EE1546" s="35"/>
      <c r="EF1546" s="35"/>
      <c r="EG1546" s="35"/>
      <c r="EH1546" s="35"/>
      <c r="EI1546" s="35"/>
      <c r="EJ1546" s="35"/>
      <c r="EK1546" s="35"/>
      <c r="EL1546" s="35"/>
      <c r="ET1546" s="20" t="s">
        <v>1915</v>
      </c>
      <c r="EU1546" s="20" t="s">
        <v>1913</v>
      </c>
    </row>
    <row r="1547" spans="1:151" ht="12" hidden="1" customHeight="1">
      <c r="A1547" s="35"/>
      <c r="B1547" s="47"/>
      <c r="C1547" s="35"/>
      <c r="D1547" s="47"/>
      <c r="E1547" s="47"/>
      <c r="F1547" s="47"/>
      <c r="G1547" s="47"/>
      <c r="H1547" s="47"/>
      <c r="I1547" s="47"/>
      <c r="J1547" s="47"/>
      <c r="K1547" s="47"/>
      <c r="L1547" s="47"/>
      <c r="M1547" s="35"/>
      <c r="N1547" s="35"/>
      <c r="O1547" s="35"/>
      <c r="P1547" s="35"/>
      <c r="Q1547" s="35"/>
      <c r="R1547" s="35"/>
      <c r="S1547" s="35"/>
      <c r="T1547" s="35"/>
      <c r="U1547" s="35"/>
      <c r="V1547" s="35"/>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5"/>
      <c r="AS1547" s="35"/>
      <c r="AT1547" s="35"/>
      <c r="AU1547" s="35"/>
      <c r="AV1547" s="35"/>
      <c r="AW1547" s="35"/>
      <c r="AX1547" s="35"/>
      <c r="AY1547" s="35"/>
      <c r="AZ1547" s="35"/>
      <c r="BA1547" s="35"/>
      <c r="BB1547" s="35"/>
      <c r="BC1547" s="35"/>
      <c r="BD1547" s="35"/>
      <c r="BE1547" s="35"/>
      <c r="BF1547" s="35"/>
      <c r="BG1547" s="35"/>
      <c r="BH1547" s="35"/>
      <c r="BI1547" s="133"/>
      <c r="BJ1547" s="133"/>
      <c r="BK1547" s="35"/>
      <c r="BL1547" s="266"/>
      <c r="BM1547" s="35"/>
      <c r="BN1547" s="35"/>
      <c r="BO1547" s="35"/>
      <c r="BP1547" s="35"/>
      <c r="BQ1547" s="35"/>
      <c r="BR1547" s="35"/>
      <c r="BS1547" s="35"/>
      <c r="BT1547" s="35"/>
      <c r="BU1547" s="35"/>
      <c r="BV1547" s="35"/>
      <c r="BW1547" s="35"/>
      <c r="BX1547" s="35"/>
      <c r="BY1547" s="35"/>
      <c r="BZ1547" s="287"/>
      <c r="CA1547" s="35"/>
      <c r="CB1547" s="35"/>
      <c r="CC1547" s="35"/>
      <c r="CD1547" s="35"/>
      <c r="CE1547" s="35"/>
      <c r="CF1547" s="35"/>
      <c r="CG1547" s="35"/>
      <c r="CH1547" s="35"/>
      <c r="CI1547" s="35"/>
      <c r="CJ1547" s="35"/>
      <c r="CK1547" s="35"/>
      <c r="CL1547" s="35"/>
      <c r="CM1547" s="35"/>
      <c r="CN1547" s="35"/>
      <c r="CO1547" s="35"/>
      <c r="CP1547" s="35"/>
      <c r="CQ1547" s="35"/>
      <c r="CR1547" s="35"/>
      <c r="CS1547" s="35"/>
      <c r="CT1547" s="35"/>
      <c r="CU1547" s="35"/>
      <c r="CV1547" s="35"/>
      <c r="CW1547" s="35"/>
      <c r="CX1547" s="35"/>
      <c r="CY1547" s="35"/>
      <c r="CZ1547" s="35"/>
      <c r="DA1547" s="35"/>
      <c r="DB1547" s="35"/>
      <c r="DC1547" s="35"/>
      <c r="DD1547" s="35"/>
      <c r="DE1547" s="35"/>
      <c r="DF1547" s="35"/>
      <c r="DG1547" s="35"/>
      <c r="DH1547" s="35"/>
      <c r="DI1547" s="35"/>
      <c r="DJ1547" s="35"/>
      <c r="DK1547" s="35"/>
      <c r="DL1547" s="35"/>
      <c r="DM1547" s="35"/>
      <c r="DN1547" s="35"/>
      <c r="DO1547" s="35"/>
      <c r="DP1547" s="35"/>
      <c r="DQ1547" s="35"/>
      <c r="DR1547" s="35"/>
      <c r="DS1547" s="35"/>
      <c r="DT1547" s="35"/>
      <c r="DU1547" s="35"/>
      <c r="DV1547" s="35"/>
      <c r="DW1547" s="35"/>
      <c r="DX1547" s="35"/>
      <c r="DY1547" s="35"/>
      <c r="DZ1547" s="35"/>
      <c r="EA1547" s="35"/>
      <c r="EB1547" s="35"/>
      <c r="EC1547" s="35"/>
      <c r="ED1547" s="35"/>
      <c r="EE1547" s="35"/>
      <c r="EF1547" s="35"/>
      <c r="EG1547" s="35"/>
      <c r="EH1547" s="35"/>
      <c r="EI1547" s="35"/>
      <c r="EJ1547" s="35"/>
      <c r="EK1547" s="35"/>
      <c r="EL1547" s="35"/>
      <c r="ET1547" s="20" t="s">
        <v>1916</v>
      </c>
      <c r="EU1547" s="20" t="s">
        <v>1914</v>
      </c>
    </row>
    <row r="1548" spans="1:151" ht="12" hidden="1" customHeight="1">
      <c r="A1548" s="35"/>
      <c r="B1548" s="47"/>
      <c r="C1548" s="35"/>
      <c r="D1548" s="47"/>
      <c r="E1548" s="47"/>
      <c r="F1548" s="47"/>
      <c r="G1548" s="47"/>
      <c r="H1548" s="47"/>
      <c r="I1548" s="47"/>
      <c r="J1548" s="47"/>
      <c r="K1548" s="47"/>
      <c r="L1548" s="47"/>
      <c r="M1548" s="35"/>
      <c r="N1548" s="35"/>
      <c r="O1548" s="35"/>
      <c r="P1548" s="35"/>
      <c r="Q1548" s="35"/>
      <c r="R1548" s="35"/>
      <c r="S1548" s="35"/>
      <c r="T1548" s="35"/>
      <c r="U1548" s="35"/>
      <c r="V1548" s="35"/>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c r="AY1548" s="35"/>
      <c r="AZ1548" s="35"/>
      <c r="BA1548" s="35"/>
      <c r="BB1548" s="35"/>
      <c r="BC1548" s="35"/>
      <c r="BD1548" s="35"/>
      <c r="BE1548" s="35"/>
      <c r="BF1548" s="35"/>
      <c r="BG1548" s="35"/>
      <c r="BH1548" s="35"/>
      <c r="BI1548" s="133"/>
      <c r="BJ1548" s="133"/>
      <c r="BK1548" s="35"/>
      <c r="BL1548" s="266"/>
      <c r="BM1548" s="35"/>
      <c r="BN1548" s="35"/>
      <c r="BO1548" s="35"/>
      <c r="BP1548" s="35"/>
      <c r="BQ1548" s="35"/>
      <c r="BR1548" s="35"/>
      <c r="BS1548" s="35"/>
      <c r="BT1548" s="35"/>
      <c r="BU1548" s="35"/>
      <c r="BV1548" s="35"/>
      <c r="BW1548" s="35"/>
      <c r="BX1548" s="35"/>
      <c r="BY1548" s="35"/>
      <c r="BZ1548" s="287"/>
      <c r="CA1548" s="35"/>
      <c r="CB1548" s="35"/>
      <c r="CC1548" s="35"/>
      <c r="CD1548" s="35"/>
      <c r="CE1548" s="35"/>
      <c r="CF1548" s="35"/>
      <c r="CG1548" s="35"/>
      <c r="CH1548" s="35"/>
      <c r="CI1548" s="35"/>
      <c r="CJ1548" s="35"/>
      <c r="CK1548" s="35"/>
      <c r="CL1548" s="35"/>
      <c r="CM1548" s="35"/>
      <c r="CN1548" s="35"/>
      <c r="CO1548" s="35"/>
      <c r="CP1548" s="35"/>
      <c r="CQ1548" s="35"/>
      <c r="CR1548" s="35"/>
      <c r="CS1548" s="35"/>
      <c r="CT1548" s="35"/>
      <c r="CU1548" s="35"/>
      <c r="CV1548" s="35"/>
      <c r="CW1548" s="35"/>
      <c r="CX1548" s="35"/>
      <c r="CY1548" s="35"/>
      <c r="CZ1548" s="35"/>
      <c r="DA1548" s="35"/>
      <c r="DB1548" s="35"/>
      <c r="DC1548" s="35"/>
      <c r="DD1548" s="35"/>
      <c r="DE1548" s="35"/>
      <c r="DF1548" s="35"/>
      <c r="DG1548" s="35"/>
      <c r="DH1548" s="35"/>
      <c r="DI1548" s="35"/>
      <c r="DJ1548" s="35"/>
      <c r="DK1548" s="35"/>
      <c r="DL1548" s="35"/>
      <c r="DM1548" s="35"/>
      <c r="DN1548" s="35"/>
      <c r="DO1548" s="35"/>
      <c r="DP1548" s="35"/>
      <c r="DQ1548" s="35"/>
      <c r="DR1548" s="35"/>
      <c r="DS1548" s="35"/>
      <c r="DT1548" s="35"/>
      <c r="DU1548" s="35"/>
      <c r="DV1548" s="35"/>
      <c r="DW1548" s="35"/>
      <c r="DX1548" s="35"/>
      <c r="DY1548" s="35"/>
      <c r="DZ1548" s="35"/>
      <c r="EA1548" s="35"/>
      <c r="EB1548" s="35"/>
      <c r="EC1548" s="35"/>
      <c r="ED1548" s="35"/>
      <c r="EE1548" s="35"/>
      <c r="EF1548" s="35"/>
      <c r="EG1548" s="35"/>
      <c r="EH1548" s="35"/>
      <c r="EI1548" s="35"/>
      <c r="EJ1548" s="35"/>
      <c r="EK1548" s="35"/>
      <c r="EL1548" s="35"/>
      <c r="ET1548" s="20" t="s">
        <v>586</v>
      </c>
      <c r="EU1548" s="20" t="s">
        <v>1915</v>
      </c>
    </row>
    <row r="1549" spans="1:151" ht="12" hidden="1" customHeight="1">
      <c r="A1549" s="35"/>
      <c r="B1549" s="47"/>
      <c r="C1549" s="35"/>
      <c r="D1549" s="47"/>
      <c r="E1549" s="47"/>
      <c r="F1549" s="47"/>
      <c r="G1549" s="47"/>
      <c r="H1549" s="47"/>
      <c r="I1549" s="47"/>
      <c r="J1549" s="47"/>
      <c r="K1549" s="47"/>
      <c r="L1549" s="47"/>
      <c r="M1549" s="35"/>
      <c r="N1549" s="35"/>
      <c r="O1549" s="35"/>
      <c r="P1549" s="35"/>
      <c r="Q1549" s="35"/>
      <c r="R1549" s="35"/>
      <c r="S1549" s="35"/>
      <c r="T1549" s="35"/>
      <c r="U1549" s="35"/>
      <c r="V1549" s="35"/>
      <c r="W1549" s="35"/>
      <c r="X1549" s="35"/>
      <c r="Y1549" s="35"/>
      <c r="Z1549" s="35"/>
      <c r="AA1549" s="35"/>
      <c r="AB1549" s="35"/>
      <c r="AC1549" s="35"/>
      <c r="AD1549" s="35"/>
      <c r="AE1549" s="35"/>
      <c r="AF1549" s="35"/>
      <c r="AG1549" s="35"/>
      <c r="AH1549" s="35"/>
      <c r="AI1549" s="35"/>
      <c r="AJ1549" s="35"/>
      <c r="AK1549" s="35"/>
      <c r="AL1549" s="35"/>
      <c r="AM1549" s="35"/>
      <c r="AN1549" s="35"/>
      <c r="AO1549" s="35"/>
      <c r="AP1549" s="35"/>
      <c r="AQ1549" s="35"/>
      <c r="AR1549" s="35"/>
      <c r="AS1549" s="35"/>
      <c r="AT1549" s="35"/>
      <c r="AU1549" s="35"/>
      <c r="AV1549" s="35"/>
      <c r="AW1549" s="35"/>
      <c r="AX1549" s="35"/>
      <c r="AY1549" s="35"/>
      <c r="AZ1549" s="35"/>
      <c r="BA1549" s="35"/>
      <c r="BB1549" s="35"/>
      <c r="BC1549" s="35"/>
      <c r="BD1549" s="35"/>
      <c r="BE1549" s="35"/>
      <c r="BF1549" s="35"/>
      <c r="BG1549" s="35"/>
      <c r="BH1549" s="35"/>
      <c r="BI1549" s="133"/>
      <c r="BJ1549" s="133"/>
      <c r="BK1549" s="35"/>
      <c r="BL1549" s="266"/>
      <c r="BM1549" s="35"/>
      <c r="BN1549" s="35"/>
      <c r="BO1549" s="35"/>
      <c r="BP1549" s="35"/>
      <c r="BQ1549" s="35"/>
      <c r="BR1549" s="35"/>
      <c r="BS1549" s="35"/>
      <c r="BT1549" s="35"/>
      <c r="BU1549" s="35"/>
      <c r="BV1549" s="35"/>
      <c r="BW1549" s="35"/>
      <c r="BX1549" s="35"/>
      <c r="BY1549" s="35"/>
      <c r="BZ1549" s="287"/>
      <c r="CA1549" s="35"/>
      <c r="CB1549" s="35"/>
      <c r="CC1549" s="35"/>
      <c r="CD1549" s="35"/>
      <c r="CE1549" s="35"/>
      <c r="CF1549" s="35"/>
      <c r="CG1549" s="35"/>
      <c r="CH1549" s="35"/>
      <c r="CI1549" s="35"/>
      <c r="CJ1549" s="35"/>
      <c r="CK1549" s="35"/>
      <c r="CL1549" s="35"/>
      <c r="CM1549" s="35"/>
      <c r="CN1549" s="35"/>
      <c r="CO1549" s="35"/>
      <c r="CP1549" s="35"/>
      <c r="CQ1549" s="35"/>
      <c r="CR1549" s="35"/>
      <c r="CS1549" s="35"/>
      <c r="CT1549" s="35"/>
      <c r="CU1549" s="35"/>
      <c r="CV1549" s="35"/>
      <c r="CW1549" s="35"/>
      <c r="CX1549" s="35"/>
      <c r="CY1549" s="35"/>
      <c r="CZ1549" s="35"/>
      <c r="DA1549" s="35"/>
      <c r="DB1549" s="35"/>
      <c r="DC1549" s="35"/>
      <c r="DD1549" s="35"/>
      <c r="DE1549" s="35"/>
      <c r="DF1549" s="35"/>
      <c r="DG1549" s="35"/>
      <c r="DH1549" s="35"/>
      <c r="DI1549" s="35"/>
      <c r="DJ1549" s="35"/>
      <c r="DK1549" s="35"/>
      <c r="DL1549" s="35"/>
      <c r="DM1549" s="35"/>
      <c r="DN1549" s="35"/>
      <c r="DO1549" s="35"/>
      <c r="DP1549" s="35"/>
      <c r="DQ1549" s="35"/>
      <c r="DR1549" s="35"/>
      <c r="DS1549" s="35"/>
      <c r="DT1549" s="35"/>
      <c r="DU1549" s="35"/>
      <c r="DV1549" s="35"/>
      <c r="DW1549" s="35"/>
      <c r="DX1549" s="35"/>
      <c r="DY1549" s="35"/>
      <c r="DZ1549" s="35"/>
      <c r="EA1549" s="35"/>
      <c r="EB1549" s="35"/>
      <c r="EC1549" s="35"/>
      <c r="ED1549" s="35"/>
      <c r="EE1549" s="35"/>
      <c r="EF1549" s="35"/>
      <c r="EG1549" s="35"/>
      <c r="EH1549" s="35"/>
      <c r="EI1549" s="35"/>
      <c r="EJ1549" s="35"/>
      <c r="EK1549" s="35"/>
      <c r="EL1549" s="35"/>
      <c r="ET1549" s="20" t="s">
        <v>1917</v>
      </c>
      <c r="EU1549" s="20" t="s">
        <v>1916</v>
      </c>
    </row>
    <row r="1550" spans="1:151" ht="12" hidden="1" customHeight="1">
      <c r="A1550" s="35"/>
      <c r="B1550" s="47"/>
      <c r="C1550" s="35"/>
      <c r="D1550" s="47"/>
      <c r="E1550" s="47"/>
      <c r="F1550" s="47"/>
      <c r="G1550" s="47"/>
      <c r="H1550" s="47"/>
      <c r="I1550" s="47"/>
      <c r="J1550" s="47"/>
      <c r="K1550" s="47"/>
      <c r="L1550" s="47"/>
      <c r="M1550" s="35"/>
      <c r="N1550" s="35"/>
      <c r="O1550" s="35"/>
      <c r="P1550" s="35"/>
      <c r="Q1550" s="35"/>
      <c r="R1550" s="35"/>
      <c r="S1550" s="35"/>
      <c r="T1550" s="35"/>
      <c r="U1550" s="35"/>
      <c r="V1550" s="35"/>
      <c r="W1550" s="35"/>
      <c r="X1550" s="35"/>
      <c r="Y1550" s="35"/>
      <c r="Z1550" s="35"/>
      <c r="AA1550" s="35"/>
      <c r="AB1550" s="35"/>
      <c r="AC1550" s="35"/>
      <c r="AD1550" s="35"/>
      <c r="AE1550" s="35"/>
      <c r="AF1550" s="35"/>
      <c r="AG1550" s="35"/>
      <c r="AH1550" s="35"/>
      <c r="AI1550" s="35"/>
      <c r="AJ1550" s="35"/>
      <c r="AK1550" s="35"/>
      <c r="AL1550" s="35"/>
      <c r="AM1550" s="35"/>
      <c r="AN1550" s="35"/>
      <c r="AO1550" s="35"/>
      <c r="AP1550" s="35"/>
      <c r="AQ1550" s="35"/>
      <c r="AR1550" s="35"/>
      <c r="AS1550" s="35"/>
      <c r="AT1550" s="35"/>
      <c r="AU1550" s="35"/>
      <c r="AV1550" s="35"/>
      <c r="AW1550" s="35"/>
      <c r="AX1550" s="35"/>
      <c r="AY1550" s="35"/>
      <c r="AZ1550" s="35"/>
      <c r="BA1550" s="35"/>
      <c r="BB1550" s="35"/>
      <c r="BC1550" s="35"/>
      <c r="BD1550" s="35"/>
      <c r="BE1550" s="35"/>
      <c r="BF1550" s="35"/>
      <c r="BG1550" s="35"/>
      <c r="BH1550" s="35"/>
      <c r="BI1550" s="133"/>
      <c r="BJ1550" s="133"/>
      <c r="BK1550" s="35"/>
      <c r="BL1550" s="266"/>
      <c r="BM1550" s="35"/>
      <c r="BN1550" s="35"/>
      <c r="BO1550" s="35"/>
      <c r="BP1550" s="35"/>
      <c r="BQ1550" s="35"/>
      <c r="BR1550" s="35"/>
      <c r="BS1550" s="35"/>
      <c r="BT1550" s="35"/>
      <c r="BU1550" s="35"/>
      <c r="BV1550" s="35"/>
      <c r="BW1550" s="35"/>
      <c r="BX1550" s="35"/>
      <c r="BY1550" s="35"/>
      <c r="BZ1550" s="287"/>
      <c r="CA1550" s="35"/>
      <c r="CB1550" s="35"/>
      <c r="CC1550" s="35"/>
      <c r="CD1550" s="35"/>
      <c r="CE1550" s="35"/>
      <c r="CF1550" s="35"/>
      <c r="CG1550" s="35"/>
      <c r="CH1550" s="35"/>
      <c r="CI1550" s="35"/>
      <c r="CJ1550" s="35"/>
      <c r="CK1550" s="35"/>
      <c r="CL1550" s="35"/>
      <c r="CM1550" s="35"/>
      <c r="CN1550" s="35"/>
      <c r="CO1550" s="35"/>
      <c r="CP1550" s="35"/>
      <c r="CQ1550" s="35"/>
      <c r="CR1550" s="35"/>
      <c r="CS1550" s="35"/>
      <c r="CT1550" s="35"/>
      <c r="CU1550" s="35"/>
      <c r="CV1550" s="35"/>
      <c r="CW1550" s="35"/>
      <c r="CX1550" s="35"/>
      <c r="CY1550" s="35"/>
      <c r="CZ1550" s="35"/>
      <c r="DA1550" s="35"/>
      <c r="DB1550" s="35"/>
      <c r="DC1550" s="35"/>
      <c r="DD1550" s="35"/>
      <c r="DE1550" s="35"/>
      <c r="DF1550" s="35"/>
      <c r="DG1550" s="35"/>
      <c r="DH1550" s="35"/>
      <c r="DI1550" s="35"/>
      <c r="DJ1550" s="35"/>
      <c r="DK1550" s="35"/>
      <c r="DL1550" s="35"/>
      <c r="DM1550" s="35"/>
      <c r="DN1550" s="35"/>
      <c r="DO1550" s="35"/>
      <c r="DP1550" s="35"/>
      <c r="DQ1550" s="35"/>
      <c r="DR1550" s="35"/>
      <c r="DS1550" s="35"/>
      <c r="DT1550" s="35"/>
      <c r="DU1550" s="35"/>
      <c r="DV1550" s="35"/>
      <c r="DW1550" s="35"/>
      <c r="DX1550" s="35"/>
      <c r="DY1550" s="35"/>
      <c r="DZ1550" s="35"/>
      <c r="EA1550" s="35"/>
      <c r="EB1550" s="35"/>
      <c r="EC1550" s="35"/>
      <c r="ED1550" s="35"/>
      <c r="EE1550" s="35"/>
      <c r="EF1550" s="35"/>
      <c r="EG1550" s="35"/>
      <c r="EH1550" s="35"/>
      <c r="EI1550" s="35"/>
      <c r="EJ1550" s="35"/>
      <c r="EK1550" s="35"/>
      <c r="EL1550" s="35"/>
      <c r="ET1550" s="20" t="s">
        <v>1918</v>
      </c>
      <c r="EU1550" s="20" t="s">
        <v>586</v>
      </c>
    </row>
    <row r="1551" spans="1:151" ht="12" hidden="1" customHeight="1">
      <c r="A1551" s="35"/>
      <c r="B1551" s="47"/>
      <c r="C1551" s="35"/>
      <c r="D1551" s="47"/>
      <c r="E1551" s="47"/>
      <c r="F1551" s="47"/>
      <c r="G1551" s="47"/>
      <c r="H1551" s="47"/>
      <c r="I1551" s="47"/>
      <c r="J1551" s="47"/>
      <c r="K1551" s="47"/>
      <c r="L1551" s="47"/>
      <c r="M1551" s="35"/>
      <c r="N1551" s="35"/>
      <c r="O1551" s="35"/>
      <c r="P1551" s="35"/>
      <c r="Q1551" s="35"/>
      <c r="R1551" s="35"/>
      <c r="S1551" s="35"/>
      <c r="T1551" s="35"/>
      <c r="U1551" s="35"/>
      <c r="V1551" s="35"/>
      <c r="W1551" s="35"/>
      <c r="X1551" s="35"/>
      <c r="Y1551" s="35"/>
      <c r="Z1551" s="35"/>
      <c r="AA1551" s="35"/>
      <c r="AB1551" s="35"/>
      <c r="AC1551" s="35"/>
      <c r="AD1551" s="35"/>
      <c r="AE1551" s="35"/>
      <c r="AF1551" s="35"/>
      <c r="AG1551" s="35"/>
      <c r="AH1551" s="35"/>
      <c r="AI1551" s="35"/>
      <c r="AJ1551" s="35"/>
      <c r="AK1551" s="35"/>
      <c r="AL1551" s="35"/>
      <c r="AM1551" s="35"/>
      <c r="AN1551" s="35"/>
      <c r="AO1551" s="35"/>
      <c r="AP1551" s="35"/>
      <c r="AQ1551" s="35"/>
      <c r="AR1551" s="35"/>
      <c r="AS1551" s="35"/>
      <c r="AT1551" s="35"/>
      <c r="AU1551" s="35"/>
      <c r="AV1551" s="35"/>
      <c r="AW1551" s="35"/>
      <c r="AX1551" s="35"/>
      <c r="AY1551" s="35"/>
      <c r="AZ1551" s="35"/>
      <c r="BA1551" s="35"/>
      <c r="BB1551" s="35"/>
      <c r="BC1551" s="35"/>
      <c r="BD1551" s="35"/>
      <c r="BE1551" s="35"/>
      <c r="BF1551" s="35"/>
      <c r="BG1551" s="35"/>
      <c r="BH1551" s="35"/>
      <c r="BI1551" s="133"/>
      <c r="BJ1551" s="133"/>
      <c r="BK1551" s="35"/>
      <c r="BL1551" s="266"/>
      <c r="BM1551" s="35"/>
      <c r="BN1551" s="35"/>
      <c r="BO1551" s="35"/>
      <c r="BP1551" s="35"/>
      <c r="BQ1551" s="35"/>
      <c r="BR1551" s="35"/>
      <c r="BS1551" s="35"/>
      <c r="BT1551" s="35"/>
      <c r="BU1551" s="35"/>
      <c r="BV1551" s="35"/>
      <c r="BW1551" s="35"/>
      <c r="BX1551" s="35"/>
      <c r="BY1551" s="35"/>
      <c r="BZ1551" s="287"/>
      <c r="CA1551" s="35"/>
      <c r="CB1551" s="35"/>
      <c r="CC1551" s="35"/>
      <c r="CD1551" s="35"/>
      <c r="CE1551" s="35"/>
      <c r="CF1551" s="35"/>
      <c r="CG1551" s="35"/>
      <c r="CH1551" s="35"/>
      <c r="CI1551" s="35"/>
      <c r="CJ1551" s="35"/>
      <c r="CK1551" s="35"/>
      <c r="CL1551" s="35"/>
      <c r="CM1551" s="35"/>
      <c r="CN1551" s="35"/>
      <c r="CO1551" s="35"/>
      <c r="CP1551" s="35"/>
      <c r="CQ1551" s="35"/>
      <c r="CR1551" s="35"/>
      <c r="CS1551" s="35"/>
      <c r="CT1551" s="35"/>
      <c r="CU1551" s="35"/>
      <c r="CV1551" s="35"/>
      <c r="CW1551" s="35"/>
      <c r="CX1551" s="35"/>
      <c r="CY1551" s="35"/>
      <c r="CZ1551" s="35"/>
      <c r="DA1551" s="35"/>
      <c r="DB1551" s="35"/>
      <c r="DC1551" s="35"/>
      <c r="DD1551" s="35"/>
      <c r="DE1551" s="35"/>
      <c r="DF1551" s="35"/>
      <c r="DG1551" s="35"/>
      <c r="DH1551" s="35"/>
      <c r="DI1551" s="35"/>
      <c r="DJ1551" s="35"/>
      <c r="DK1551" s="35"/>
      <c r="DL1551" s="35"/>
      <c r="DM1551" s="35"/>
      <c r="DN1551" s="35"/>
      <c r="DO1551" s="35"/>
      <c r="DP1551" s="35"/>
      <c r="DQ1551" s="35"/>
      <c r="DR1551" s="35"/>
      <c r="DS1551" s="35"/>
      <c r="DT1551" s="35"/>
      <c r="DU1551" s="35"/>
      <c r="DV1551" s="35"/>
      <c r="DW1551" s="35"/>
      <c r="DX1551" s="35"/>
      <c r="DY1551" s="35"/>
      <c r="DZ1551" s="35"/>
      <c r="EA1551" s="35"/>
      <c r="EB1551" s="35"/>
      <c r="EC1551" s="35"/>
      <c r="ED1551" s="35"/>
      <c r="EE1551" s="35"/>
      <c r="EF1551" s="35"/>
      <c r="EG1551" s="35"/>
      <c r="EH1551" s="35"/>
      <c r="EI1551" s="35"/>
      <c r="EJ1551" s="35"/>
      <c r="EK1551" s="35"/>
      <c r="EL1551" s="35"/>
      <c r="ET1551" s="20" t="s">
        <v>1919</v>
      </c>
      <c r="EU1551" s="20" t="s">
        <v>1917</v>
      </c>
    </row>
    <row r="1552" spans="1:151" ht="12" hidden="1" customHeight="1">
      <c r="A1552" s="35"/>
      <c r="B1552" s="47"/>
      <c r="C1552" s="35"/>
      <c r="D1552" s="47"/>
      <c r="E1552" s="47"/>
      <c r="F1552" s="47"/>
      <c r="G1552" s="47"/>
      <c r="H1552" s="47"/>
      <c r="I1552" s="47"/>
      <c r="J1552" s="47"/>
      <c r="K1552" s="47"/>
      <c r="L1552" s="47"/>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133"/>
      <c r="BJ1552" s="133"/>
      <c r="BK1552" s="35"/>
      <c r="BL1552" s="266"/>
      <c r="BM1552" s="35"/>
      <c r="BN1552" s="35"/>
      <c r="BO1552" s="35"/>
      <c r="BP1552" s="35"/>
      <c r="BQ1552" s="35"/>
      <c r="BR1552" s="35"/>
      <c r="BS1552" s="35"/>
      <c r="BT1552" s="35"/>
      <c r="BU1552" s="35"/>
      <c r="BV1552" s="35"/>
      <c r="BW1552" s="35"/>
      <c r="BX1552" s="35"/>
      <c r="BY1552" s="35"/>
      <c r="BZ1552" s="287"/>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T1552" s="20" t="s">
        <v>1920</v>
      </c>
      <c r="EU1552" s="20" t="s">
        <v>1918</v>
      </c>
    </row>
    <row r="1553" spans="1:151" ht="12" hidden="1" customHeight="1">
      <c r="A1553" s="35"/>
      <c r="B1553" s="47"/>
      <c r="C1553" s="35"/>
      <c r="D1553" s="47"/>
      <c r="E1553" s="47"/>
      <c r="F1553" s="47"/>
      <c r="G1553" s="47"/>
      <c r="H1553" s="47"/>
      <c r="I1553" s="47"/>
      <c r="J1553" s="47"/>
      <c r="K1553" s="47"/>
      <c r="L1553" s="47"/>
      <c r="M1553" s="35"/>
      <c r="N1553" s="35"/>
      <c r="O1553" s="35"/>
      <c r="P1553" s="35"/>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5"/>
      <c r="BI1553" s="133"/>
      <c r="BJ1553" s="133"/>
      <c r="BK1553" s="35"/>
      <c r="BL1553" s="266"/>
      <c r="BM1553" s="35"/>
      <c r="BN1553" s="35"/>
      <c r="BO1553" s="35"/>
      <c r="BP1553" s="35"/>
      <c r="BQ1553" s="35"/>
      <c r="BR1553" s="35"/>
      <c r="BS1553" s="35"/>
      <c r="BT1553" s="35"/>
      <c r="BU1553" s="35"/>
      <c r="BV1553" s="35"/>
      <c r="BW1553" s="35"/>
      <c r="BX1553" s="35"/>
      <c r="BY1553" s="35"/>
      <c r="BZ1553" s="287"/>
      <c r="CA1553" s="35"/>
      <c r="CB1553" s="35"/>
      <c r="CC1553" s="35"/>
      <c r="CD1553" s="35"/>
      <c r="CE1553" s="35"/>
      <c r="CF1553" s="35"/>
      <c r="CG1553" s="35"/>
      <c r="CH1553" s="35"/>
      <c r="CI1553" s="35"/>
      <c r="CJ1553" s="35"/>
      <c r="CK1553" s="35"/>
      <c r="CL1553" s="35"/>
      <c r="CM1553" s="35"/>
      <c r="CN1553" s="35"/>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T1553" s="20" t="s">
        <v>1921</v>
      </c>
      <c r="EU1553" s="20" t="s">
        <v>1919</v>
      </c>
    </row>
    <row r="1554" spans="1:151" ht="12" hidden="1" customHeight="1">
      <c r="A1554" s="35"/>
      <c r="B1554" s="47"/>
      <c r="C1554" s="35"/>
      <c r="D1554" s="47"/>
      <c r="E1554" s="47"/>
      <c r="F1554" s="47"/>
      <c r="G1554" s="47"/>
      <c r="H1554" s="47"/>
      <c r="I1554" s="47"/>
      <c r="J1554" s="47"/>
      <c r="K1554" s="47"/>
      <c r="L1554" s="47"/>
      <c r="M1554" s="35"/>
      <c r="N1554" s="35"/>
      <c r="O1554" s="35"/>
      <c r="P1554" s="35"/>
      <c r="Q1554" s="35"/>
      <c r="R1554" s="35"/>
      <c r="S1554" s="35"/>
      <c r="T1554" s="35"/>
      <c r="U1554" s="35"/>
      <c r="V1554" s="35"/>
      <c r="W1554" s="35"/>
      <c r="X1554" s="35"/>
      <c r="Y1554" s="35"/>
      <c r="Z1554" s="35"/>
      <c r="AA1554" s="35"/>
      <c r="AB1554" s="35"/>
      <c r="AC1554" s="35"/>
      <c r="AD1554" s="35"/>
      <c r="AE1554" s="35"/>
      <c r="AF1554" s="35"/>
      <c r="AG1554" s="35"/>
      <c r="AH1554" s="35"/>
      <c r="AI1554" s="35"/>
      <c r="AJ1554" s="35"/>
      <c r="AK1554" s="35"/>
      <c r="AL1554" s="35"/>
      <c r="AM1554" s="35"/>
      <c r="AN1554" s="35"/>
      <c r="AO1554" s="35"/>
      <c r="AP1554" s="35"/>
      <c r="AQ1554" s="35"/>
      <c r="AR1554" s="35"/>
      <c r="AS1554" s="35"/>
      <c r="AT1554" s="35"/>
      <c r="AU1554" s="35"/>
      <c r="AV1554" s="35"/>
      <c r="AW1554" s="35"/>
      <c r="AX1554" s="35"/>
      <c r="AY1554" s="35"/>
      <c r="AZ1554" s="35"/>
      <c r="BA1554" s="35"/>
      <c r="BB1554" s="35"/>
      <c r="BC1554" s="35"/>
      <c r="BD1554" s="35"/>
      <c r="BE1554" s="35"/>
      <c r="BF1554" s="35"/>
      <c r="BG1554" s="35"/>
      <c r="BH1554" s="35"/>
      <c r="BI1554" s="133"/>
      <c r="BJ1554" s="133"/>
      <c r="BK1554" s="35"/>
      <c r="BL1554" s="266"/>
      <c r="BM1554" s="35"/>
      <c r="BN1554" s="35"/>
      <c r="BO1554" s="35"/>
      <c r="BP1554" s="35"/>
      <c r="BQ1554" s="35"/>
      <c r="BR1554" s="35"/>
      <c r="BS1554" s="35"/>
      <c r="BT1554" s="35"/>
      <c r="BU1554" s="35"/>
      <c r="BV1554" s="35"/>
      <c r="BW1554" s="35"/>
      <c r="BX1554" s="35"/>
      <c r="BY1554" s="35"/>
      <c r="BZ1554" s="287"/>
      <c r="CA1554" s="35"/>
      <c r="CB1554" s="35"/>
      <c r="CC1554" s="35"/>
      <c r="CD1554" s="35"/>
      <c r="CE1554" s="35"/>
      <c r="CF1554" s="35"/>
      <c r="CG1554" s="35"/>
      <c r="CH1554" s="35"/>
      <c r="CI1554" s="35"/>
      <c r="CJ1554" s="35"/>
      <c r="CK1554" s="35"/>
      <c r="CL1554" s="35"/>
      <c r="CM1554" s="35"/>
      <c r="CN1554" s="35"/>
      <c r="CO1554" s="35"/>
      <c r="CP1554" s="35"/>
      <c r="CQ1554" s="35"/>
      <c r="CR1554" s="35"/>
      <c r="CS1554" s="35"/>
      <c r="CT1554" s="35"/>
      <c r="CU1554" s="35"/>
      <c r="CV1554" s="35"/>
      <c r="CW1554" s="35"/>
      <c r="CX1554" s="35"/>
      <c r="CY1554" s="35"/>
      <c r="CZ1554" s="35"/>
      <c r="DA1554" s="35"/>
      <c r="DB1554" s="35"/>
      <c r="DC1554" s="35"/>
      <c r="DD1554" s="35"/>
      <c r="DE1554" s="35"/>
      <c r="DF1554" s="35"/>
      <c r="DG1554" s="35"/>
      <c r="DH1554" s="35"/>
      <c r="DI1554" s="35"/>
      <c r="DJ1554" s="35"/>
      <c r="DK1554" s="35"/>
      <c r="DL1554" s="35"/>
      <c r="DM1554" s="35"/>
      <c r="DN1554" s="35"/>
      <c r="DO1554" s="35"/>
      <c r="DP1554" s="35"/>
      <c r="DQ1554" s="35"/>
      <c r="DR1554" s="35"/>
      <c r="DS1554" s="35"/>
      <c r="DT1554" s="35"/>
      <c r="DU1554" s="35"/>
      <c r="DV1554" s="35"/>
      <c r="DW1554" s="35"/>
      <c r="DX1554" s="35"/>
      <c r="DY1554" s="35"/>
      <c r="DZ1554" s="35"/>
      <c r="EA1554" s="35"/>
      <c r="EB1554" s="35"/>
      <c r="EC1554" s="35"/>
      <c r="ED1554" s="35"/>
      <c r="EE1554" s="35"/>
      <c r="EF1554" s="35"/>
      <c r="EG1554" s="35"/>
      <c r="EH1554" s="35"/>
      <c r="EI1554" s="35"/>
      <c r="EJ1554" s="35"/>
      <c r="EK1554" s="35"/>
      <c r="EL1554" s="35"/>
      <c r="ET1554" s="20" t="s">
        <v>1922</v>
      </c>
      <c r="EU1554" s="20" t="s">
        <v>1920</v>
      </c>
    </row>
    <row r="1555" spans="1:151" ht="12" hidden="1" customHeight="1">
      <c r="A1555" s="35"/>
      <c r="B1555" s="47"/>
      <c r="C1555" s="35"/>
      <c r="D1555" s="47"/>
      <c r="E1555" s="47"/>
      <c r="F1555" s="47"/>
      <c r="G1555" s="47"/>
      <c r="H1555" s="47"/>
      <c r="I1555" s="47"/>
      <c r="J1555" s="47"/>
      <c r="K1555" s="47"/>
      <c r="L1555" s="47"/>
      <c r="M1555" s="35"/>
      <c r="N1555" s="35"/>
      <c r="O1555" s="35"/>
      <c r="P1555" s="35"/>
      <c r="Q1555" s="35"/>
      <c r="R1555" s="35"/>
      <c r="S1555" s="35"/>
      <c r="T1555" s="35"/>
      <c r="U1555" s="35"/>
      <c r="V1555" s="35"/>
      <c r="W1555" s="35"/>
      <c r="X1555" s="35"/>
      <c r="Y1555" s="35"/>
      <c r="Z1555" s="35"/>
      <c r="AA1555" s="35"/>
      <c r="AB1555" s="35"/>
      <c r="AC1555" s="35"/>
      <c r="AD1555" s="35"/>
      <c r="AE1555" s="35"/>
      <c r="AF1555" s="35"/>
      <c r="AG1555" s="35"/>
      <c r="AH1555" s="35"/>
      <c r="AI1555" s="35"/>
      <c r="AJ1555" s="35"/>
      <c r="AK1555" s="35"/>
      <c r="AL1555" s="35"/>
      <c r="AM1555" s="35"/>
      <c r="AN1555" s="35"/>
      <c r="AO1555" s="35"/>
      <c r="AP1555" s="35"/>
      <c r="AQ1555" s="35"/>
      <c r="AR1555" s="35"/>
      <c r="AS1555" s="35"/>
      <c r="AT1555" s="35"/>
      <c r="AU1555" s="35"/>
      <c r="AV1555" s="35"/>
      <c r="AW1555" s="35"/>
      <c r="AX1555" s="35"/>
      <c r="AY1555" s="35"/>
      <c r="AZ1555" s="35"/>
      <c r="BA1555" s="35"/>
      <c r="BB1555" s="35"/>
      <c r="BC1555" s="35"/>
      <c r="BD1555" s="35"/>
      <c r="BE1555" s="35"/>
      <c r="BF1555" s="35"/>
      <c r="BG1555" s="35"/>
      <c r="BH1555" s="35"/>
      <c r="BI1555" s="133"/>
      <c r="BJ1555" s="133"/>
      <c r="BK1555" s="35"/>
      <c r="BL1555" s="266"/>
      <c r="BM1555" s="35"/>
      <c r="BN1555" s="35"/>
      <c r="BO1555" s="35"/>
      <c r="BP1555" s="35"/>
      <c r="BQ1555" s="35"/>
      <c r="BR1555" s="35"/>
      <c r="BS1555" s="35"/>
      <c r="BT1555" s="35"/>
      <c r="BU1555" s="35"/>
      <c r="BV1555" s="35"/>
      <c r="BW1555" s="35"/>
      <c r="BX1555" s="35"/>
      <c r="BY1555" s="35"/>
      <c r="BZ1555" s="287"/>
      <c r="CA1555" s="35"/>
      <c r="CB1555" s="35"/>
      <c r="CC1555" s="35"/>
      <c r="CD1555" s="35"/>
      <c r="CE1555" s="35"/>
      <c r="CF1555" s="35"/>
      <c r="CG1555" s="35"/>
      <c r="CH1555" s="35"/>
      <c r="CI1555" s="35"/>
      <c r="CJ1555" s="35"/>
      <c r="CK1555" s="35"/>
      <c r="CL1555" s="35"/>
      <c r="CM1555" s="35"/>
      <c r="CN1555" s="35"/>
      <c r="CO1555" s="35"/>
      <c r="CP1555" s="35"/>
      <c r="CQ1555" s="35"/>
      <c r="CR1555" s="35"/>
      <c r="CS1555" s="35"/>
      <c r="CT1555" s="35"/>
      <c r="CU1555" s="35"/>
      <c r="CV1555" s="35"/>
      <c r="CW1555" s="35"/>
      <c r="CX1555" s="35"/>
      <c r="CY1555" s="35"/>
      <c r="CZ1555" s="35"/>
      <c r="DA1555" s="35"/>
      <c r="DB1555" s="35"/>
      <c r="DC1555" s="35"/>
      <c r="DD1555" s="35"/>
      <c r="DE1555" s="35"/>
      <c r="DF1555" s="35"/>
      <c r="DG1555" s="35"/>
      <c r="DH1555" s="35"/>
      <c r="DI1555" s="35"/>
      <c r="DJ1555" s="35"/>
      <c r="DK1555" s="35"/>
      <c r="DL1555" s="35"/>
      <c r="DM1555" s="35"/>
      <c r="DN1555" s="35"/>
      <c r="DO1555" s="35"/>
      <c r="DP1555" s="35"/>
      <c r="DQ1555" s="35"/>
      <c r="DR1555" s="35"/>
      <c r="DS1555" s="35"/>
      <c r="DT1555" s="35"/>
      <c r="DU1555" s="35"/>
      <c r="DV1555" s="35"/>
      <c r="DW1555" s="35"/>
      <c r="DX1555" s="35"/>
      <c r="DY1555" s="35"/>
      <c r="DZ1555" s="35"/>
      <c r="EA1555" s="35"/>
      <c r="EB1555" s="35"/>
      <c r="EC1555" s="35"/>
      <c r="ED1555" s="35"/>
      <c r="EE1555" s="35"/>
      <c r="EF1555" s="35"/>
      <c r="EG1555" s="35"/>
      <c r="EH1555" s="35"/>
      <c r="EI1555" s="35"/>
      <c r="EJ1555" s="35"/>
      <c r="EK1555" s="35"/>
      <c r="EL1555" s="35"/>
      <c r="ET1555" s="20" t="s">
        <v>1923</v>
      </c>
      <c r="EU1555" s="20" t="s">
        <v>1921</v>
      </c>
    </row>
    <row r="1556" spans="1:151" ht="12" hidden="1" customHeight="1">
      <c r="A1556" s="35"/>
      <c r="B1556" s="47"/>
      <c r="C1556" s="35"/>
      <c r="D1556" s="47"/>
      <c r="E1556" s="47"/>
      <c r="F1556" s="47"/>
      <c r="G1556" s="47"/>
      <c r="H1556" s="47"/>
      <c r="I1556" s="47"/>
      <c r="J1556" s="47"/>
      <c r="K1556" s="47"/>
      <c r="L1556" s="47"/>
      <c r="M1556" s="35"/>
      <c r="N1556" s="35"/>
      <c r="O1556" s="35"/>
      <c r="P1556" s="35"/>
      <c r="Q1556" s="35"/>
      <c r="R1556" s="35"/>
      <c r="S1556" s="35"/>
      <c r="T1556" s="35"/>
      <c r="U1556" s="35"/>
      <c r="V1556" s="35"/>
      <c r="W1556" s="35"/>
      <c r="X1556" s="35"/>
      <c r="Y1556" s="35"/>
      <c r="Z1556" s="35"/>
      <c r="AA1556" s="35"/>
      <c r="AB1556" s="35"/>
      <c r="AC1556" s="35"/>
      <c r="AD1556" s="35"/>
      <c r="AE1556" s="35"/>
      <c r="AF1556" s="35"/>
      <c r="AG1556" s="35"/>
      <c r="AH1556" s="35"/>
      <c r="AI1556" s="35"/>
      <c r="AJ1556" s="35"/>
      <c r="AK1556" s="35"/>
      <c r="AL1556" s="35"/>
      <c r="AM1556" s="35"/>
      <c r="AN1556" s="35"/>
      <c r="AO1556" s="35"/>
      <c r="AP1556" s="35"/>
      <c r="AQ1556" s="35"/>
      <c r="AR1556" s="35"/>
      <c r="AS1556" s="35"/>
      <c r="AT1556" s="35"/>
      <c r="AU1556" s="35"/>
      <c r="AV1556" s="35"/>
      <c r="AW1556" s="35"/>
      <c r="AX1556" s="35"/>
      <c r="AY1556" s="35"/>
      <c r="AZ1556" s="35"/>
      <c r="BA1556" s="35"/>
      <c r="BB1556" s="35"/>
      <c r="BC1556" s="35"/>
      <c r="BD1556" s="35"/>
      <c r="BE1556" s="35"/>
      <c r="BF1556" s="35"/>
      <c r="BG1556" s="35"/>
      <c r="BH1556" s="35"/>
      <c r="BI1556" s="133"/>
      <c r="BJ1556" s="133"/>
      <c r="BK1556" s="35"/>
      <c r="BL1556" s="266"/>
      <c r="BM1556" s="35"/>
      <c r="BN1556" s="35"/>
      <c r="BO1556" s="35"/>
      <c r="BP1556" s="35"/>
      <c r="BQ1556" s="35"/>
      <c r="BR1556" s="35"/>
      <c r="BS1556" s="35"/>
      <c r="BT1556" s="35"/>
      <c r="BU1556" s="35"/>
      <c r="BV1556" s="35"/>
      <c r="BW1556" s="35"/>
      <c r="BX1556" s="35"/>
      <c r="BY1556" s="35"/>
      <c r="BZ1556" s="287"/>
      <c r="CA1556" s="35"/>
      <c r="CB1556" s="35"/>
      <c r="CC1556" s="35"/>
      <c r="CD1556" s="35"/>
      <c r="CE1556" s="35"/>
      <c r="CF1556" s="35"/>
      <c r="CG1556" s="35"/>
      <c r="CH1556" s="35"/>
      <c r="CI1556" s="35"/>
      <c r="CJ1556" s="35"/>
      <c r="CK1556" s="35"/>
      <c r="CL1556" s="35"/>
      <c r="CM1556" s="35"/>
      <c r="CN1556" s="35"/>
      <c r="CO1556" s="35"/>
      <c r="CP1556" s="35"/>
      <c r="CQ1556" s="35"/>
      <c r="CR1556" s="35"/>
      <c r="CS1556" s="35"/>
      <c r="CT1556" s="35"/>
      <c r="CU1556" s="35"/>
      <c r="CV1556" s="35"/>
      <c r="CW1556" s="35"/>
      <c r="CX1556" s="35"/>
      <c r="CY1556" s="35"/>
      <c r="CZ1556" s="35"/>
      <c r="DA1556" s="35"/>
      <c r="DB1556" s="35"/>
      <c r="DC1556" s="35"/>
      <c r="DD1556" s="35"/>
      <c r="DE1556" s="35"/>
      <c r="DF1556" s="35"/>
      <c r="DG1556" s="35"/>
      <c r="DH1556" s="35"/>
      <c r="DI1556" s="35"/>
      <c r="DJ1556" s="35"/>
      <c r="DK1556" s="35"/>
      <c r="DL1556" s="35"/>
      <c r="DM1556" s="35"/>
      <c r="DN1556" s="35"/>
      <c r="DO1556" s="35"/>
      <c r="DP1556" s="35"/>
      <c r="DQ1556" s="35"/>
      <c r="DR1556" s="35"/>
      <c r="DS1556" s="35"/>
      <c r="DT1556" s="35"/>
      <c r="DU1556" s="35"/>
      <c r="DV1556" s="35"/>
      <c r="DW1556" s="35"/>
      <c r="DX1556" s="35"/>
      <c r="DY1556" s="35"/>
      <c r="DZ1556" s="35"/>
      <c r="EA1556" s="35"/>
      <c r="EB1556" s="35"/>
      <c r="EC1556" s="35"/>
      <c r="ED1556" s="35"/>
      <c r="EE1556" s="35"/>
      <c r="EF1556" s="35"/>
      <c r="EG1556" s="35"/>
      <c r="EH1556" s="35"/>
      <c r="EI1556" s="35"/>
      <c r="EJ1556" s="35"/>
      <c r="EK1556" s="35"/>
      <c r="EL1556" s="35"/>
      <c r="ET1556" s="20" t="s">
        <v>1924</v>
      </c>
      <c r="EU1556" s="20" t="s">
        <v>1922</v>
      </c>
    </row>
    <row r="1557" spans="1:151" ht="12" hidden="1" customHeight="1">
      <c r="A1557" s="35"/>
      <c r="B1557" s="47"/>
      <c r="C1557" s="35"/>
      <c r="D1557" s="47"/>
      <c r="E1557" s="47"/>
      <c r="F1557" s="47"/>
      <c r="G1557" s="47"/>
      <c r="H1557" s="47"/>
      <c r="I1557" s="47"/>
      <c r="J1557" s="47"/>
      <c r="K1557" s="47"/>
      <c r="L1557" s="47"/>
      <c r="M1557" s="35"/>
      <c r="N1557" s="35"/>
      <c r="O1557" s="35"/>
      <c r="P1557" s="35"/>
      <c r="Q1557" s="35"/>
      <c r="R1557" s="35"/>
      <c r="S1557" s="35"/>
      <c r="T1557" s="35"/>
      <c r="U1557" s="35"/>
      <c r="V1557" s="35"/>
      <c r="W1557" s="35"/>
      <c r="X1557" s="35"/>
      <c r="Y1557" s="35"/>
      <c r="Z1557" s="35"/>
      <c r="AA1557" s="35"/>
      <c r="AB1557" s="35"/>
      <c r="AC1557" s="35"/>
      <c r="AD1557" s="35"/>
      <c r="AE1557" s="35"/>
      <c r="AF1557" s="35"/>
      <c r="AG1557" s="35"/>
      <c r="AH1557" s="35"/>
      <c r="AI1557" s="35"/>
      <c r="AJ1557" s="35"/>
      <c r="AK1557" s="35"/>
      <c r="AL1557" s="35"/>
      <c r="AM1557" s="35"/>
      <c r="AN1557" s="35"/>
      <c r="AO1557" s="35"/>
      <c r="AP1557" s="35"/>
      <c r="AQ1557" s="35"/>
      <c r="AR1557" s="35"/>
      <c r="AS1557" s="35"/>
      <c r="AT1557" s="35"/>
      <c r="AU1557" s="35"/>
      <c r="AV1557" s="35"/>
      <c r="AW1557" s="35"/>
      <c r="AX1557" s="35"/>
      <c r="AY1557" s="35"/>
      <c r="AZ1557" s="35"/>
      <c r="BA1557" s="35"/>
      <c r="BB1557" s="35"/>
      <c r="BC1557" s="35"/>
      <c r="BD1557" s="35"/>
      <c r="BE1557" s="35"/>
      <c r="BF1557" s="35"/>
      <c r="BG1557" s="35"/>
      <c r="BH1557" s="35"/>
      <c r="BI1557" s="133"/>
      <c r="BJ1557" s="133"/>
      <c r="BK1557" s="35"/>
      <c r="BL1557" s="266"/>
      <c r="BM1557" s="35"/>
      <c r="BN1557" s="35"/>
      <c r="BO1557" s="35"/>
      <c r="BP1557" s="35"/>
      <c r="BQ1557" s="35"/>
      <c r="BR1557" s="35"/>
      <c r="BS1557" s="35"/>
      <c r="BT1557" s="35"/>
      <c r="BU1557" s="35"/>
      <c r="BV1557" s="35"/>
      <c r="BW1557" s="35"/>
      <c r="BX1557" s="35"/>
      <c r="BY1557" s="35"/>
      <c r="BZ1557" s="287"/>
      <c r="CA1557" s="35"/>
      <c r="CB1557" s="35"/>
      <c r="CC1557" s="35"/>
      <c r="CD1557" s="35"/>
      <c r="CE1557" s="35"/>
      <c r="CF1557" s="35"/>
      <c r="CG1557" s="35"/>
      <c r="CH1557" s="35"/>
      <c r="CI1557" s="35"/>
      <c r="CJ1557" s="35"/>
      <c r="CK1557" s="35"/>
      <c r="CL1557" s="35"/>
      <c r="CM1557" s="35"/>
      <c r="CN1557" s="35"/>
      <c r="CO1557" s="35"/>
      <c r="CP1557" s="35"/>
      <c r="CQ1557" s="35"/>
      <c r="CR1557" s="35"/>
      <c r="CS1557" s="35"/>
      <c r="CT1557" s="35"/>
      <c r="CU1557" s="35"/>
      <c r="CV1557" s="35"/>
      <c r="CW1557" s="35"/>
      <c r="CX1557" s="35"/>
      <c r="CY1557" s="35"/>
      <c r="CZ1557" s="35"/>
      <c r="DA1557" s="35"/>
      <c r="DB1557" s="35"/>
      <c r="DC1557" s="35"/>
      <c r="DD1557" s="35"/>
      <c r="DE1557" s="35"/>
      <c r="DF1557" s="35"/>
      <c r="DG1557" s="35"/>
      <c r="DH1557" s="35"/>
      <c r="DI1557" s="35"/>
      <c r="DJ1557" s="35"/>
      <c r="DK1557" s="35"/>
      <c r="DL1557" s="35"/>
      <c r="DM1557" s="35"/>
      <c r="DN1557" s="35"/>
      <c r="DO1557" s="35"/>
      <c r="DP1557" s="35"/>
      <c r="DQ1557" s="35"/>
      <c r="DR1557" s="35"/>
      <c r="DS1557" s="35"/>
      <c r="DT1557" s="35"/>
      <c r="DU1557" s="35"/>
      <c r="DV1557" s="35"/>
      <c r="DW1557" s="35"/>
      <c r="DX1557" s="35"/>
      <c r="DY1557" s="35"/>
      <c r="DZ1557" s="35"/>
      <c r="EA1557" s="35"/>
      <c r="EB1557" s="35"/>
      <c r="EC1557" s="35"/>
      <c r="ED1557" s="35"/>
      <c r="EE1557" s="35"/>
      <c r="EF1557" s="35"/>
      <c r="EG1557" s="35"/>
      <c r="EH1557" s="35"/>
      <c r="EI1557" s="35"/>
      <c r="EJ1557" s="35"/>
      <c r="EK1557" s="35"/>
      <c r="EL1557" s="35"/>
      <c r="ET1557" s="20" t="s">
        <v>1925</v>
      </c>
      <c r="EU1557" s="20" t="s">
        <v>1923</v>
      </c>
    </row>
    <row r="1558" spans="1:151" ht="12" hidden="1" customHeight="1">
      <c r="A1558" s="35"/>
      <c r="B1558" s="47"/>
      <c r="C1558" s="35"/>
      <c r="D1558" s="47"/>
      <c r="E1558" s="47"/>
      <c r="F1558" s="47"/>
      <c r="G1558" s="47"/>
      <c r="H1558" s="47"/>
      <c r="I1558" s="47"/>
      <c r="J1558" s="47"/>
      <c r="K1558" s="47"/>
      <c r="L1558" s="47"/>
      <c r="M1558" s="35"/>
      <c r="N1558" s="35"/>
      <c r="O1558" s="35"/>
      <c r="P1558" s="35"/>
      <c r="Q1558" s="35"/>
      <c r="R1558" s="35"/>
      <c r="S1558" s="35"/>
      <c r="T1558" s="35"/>
      <c r="U1558" s="35"/>
      <c r="V1558" s="35"/>
      <c r="W1558" s="35"/>
      <c r="X1558" s="35"/>
      <c r="Y1558" s="35"/>
      <c r="Z1558" s="35"/>
      <c r="AA1558" s="35"/>
      <c r="AB1558" s="35"/>
      <c r="AC1558" s="35"/>
      <c r="AD1558" s="35"/>
      <c r="AE1558" s="35"/>
      <c r="AF1558" s="35"/>
      <c r="AG1558" s="35"/>
      <c r="AH1558" s="35"/>
      <c r="AI1558" s="35"/>
      <c r="AJ1558" s="35"/>
      <c r="AK1558" s="35"/>
      <c r="AL1558" s="35"/>
      <c r="AM1558" s="35"/>
      <c r="AN1558" s="35"/>
      <c r="AO1558" s="35"/>
      <c r="AP1558" s="35"/>
      <c r="AQ1558" s="35"/>
      <c r="AR1558" s="35"/>
      <c r="AS1558" s="35"/>
      <c r="AT1558" s="35"/>
      <c r="AU1558" s="35"/>
      <c r="AV1558" s="35"/>
      <c r="AW1558" s="35"/>
      <c r="AX1558" s="35"/>
      <c r="AY1558" s="35"/>
      <c r="AZ1558" s="35"/>
      <c r="BA1558" s="35"/>
      <c r="BB1558" s="35"/>
      <c r="BC1558" s="35"/>
      <c r="BD1558" s="35"/>
      <c r="BE1558" s="35"/>
      <c r="BF1558" s="35"/>
      <c r="BG1558" s="35"/>
      <c r="BH1558" s="35"/>
      <c r="BI1558" s="133"/>
      <c r="BJ1558" s="133"/>
      <c r="BK1558" s="35"/>
      <c r="BL1558" s="266"/>
      <c r="BM1558" s="35"/>
      <c r="BN1558" s="35"/>
      <c r="BO1558" s="35"/>
      <c r="BP1558" s="35"/>
      <c r="BQ1558" s="35"/>
      <c r="BR1558" s="35"/>
      <c r="BS1558" s="35"/>
      <c r="BT1558" s="35"/>
      <c r="BU1558" s="35"/>
      <c r="BV1558" s="35"/>
      <c r="BW1558" s="35"/>
      <c r="BX1558" s="35"/>
      <c r="BY1558" s="35"/>
      <c r="BZ1558" s="287"/>
      <c r="CA1558" s="35"/>
      <c r="CB1558" s="35"/>
      <c r="CC1558" s="35"/>
      <c r="CD1558" s="35"/>
      <c r="CE1558" s="35"/>
      <c r="CF1558" s="35"/>
      <c r="CG1558" s="35"/>
      <c r="CH1558" s="35"/>
      <c r="CI1558" s="35"/>
      <c r="CJ1558" s="35"/>
      <c r="CK1558" s="35"/>
      <c r="CL1558" s="35"/>
      <c r="CM1558" s="35"/>
      <c r="CN1558" s="35"/>
      <c r="CO1558" s="35"/>
      <c r="CP1558" s="35"/>
      <c r="CQ1558" s="35"/>
      <c r="CR1558" s="35"/>
      <c r="CS1558" s="35"/>
      <c r="CT1558" s="35"/>
      <c r="CU1558" s="35"/>
      <c r="CV1558" s="35"/>
      <c r="CW1558" s="35"/>
      <c r="CX1558" s="35"/>
      <c r="CY1558" s="35"/>
      <c r="CZ1558" s="35"/>
      <c r="DA1558" s="35"/>
      <c r="DB1558" s="35"/>
      <c r="DC1558" s="35"/>
      <c r="DD1558" s="35"/>
      <c r="DE1558" s="35"/>
      <c r="DF1558" s="35"/>
      <c r="DG1558" s="35"/>
      <c r="DH1558" s="35"/>
      <c r="DI1558" s="35"/>
      <c r="DJ1558" s="35"/>
      <c r="DK1558" s="35"/>
      <c r="DL1558" s="35"/>
      <c r="DM1558" s="35"/>
      <c r="DN1558" s="35"/>
      <c r="DO1558" s="35"/>
      <c r="DP1558" s="35"/>
      <c r="DQ1558" s="35"/>
      <c r="DR1558" s="35"/>
      <c r="DS1558" s="35"/>
      <c r="DT1558" s="35"/>
      <c r="DU1558" s="35"/>
      <c r="DV1558" s="35"/>
      <c r="DW1558" s="35"/>
      <c r="DX1558" s="35"/>
      <c r="DY1558" s="35"/>
      <c r="DZ1558" s="35"/>
      <c r="EA1558" s="35"/>
      <c r="EB1558" s="35"/>
      <c r="EC1558" s="35"/>
      <c r="ED1558" s="35"/>
      <c r="EE1558" s="35"/>
      <c r="EF1558" s="35"/>
      <c r="EG1558" s="35"/>
      <c r="EH1558" s="35"/>
      <c r="EI1558" s="35"/>
      <c r="EJ1558" s="35"/>
      <c r="EK1558" s="35"/>
      <c r="EL1558" s="35"/>
      <c r="ET1558" s="20" t="s">
        <v>1926</v>
      </c>
      <c r="EU1558" s="20" t="s">
        <v>1924</v>
      </c>
    </row>
    <row r="1559" spans="1:151" ht="12" hidden="1" customHeight="1">
      <c r="A1559" s="35"/>
      <c r="B1559" s="47"/>
      <c r="C1559" s="35"/>
      <c r="D1559" s="47"/>
      <c r="E1559" s="47"/>
      <c r="F1559" s="47"/>
      <c r="G1559" s="47"/>
      <c r="H1559" s="47"/>
      <c r="I1559" s="47"/>
      <c r="J1559" s="47"/>
      <c r="K1559" s="47"/>
      <c r="L1559" s="47"/>
      <c r="M1559" s="35"/>
      <c r="N1559" s="35"/>
      <c r="O1559" s="35"/>
      <c r="P1559" s="35"/>
      <c r="Q1559" s="35"/>
      <c r="R1559" s="35"/>
      <c r="S1559" s="35"/>
      <c r="T1559" s="35"/>
      <c r="U1559" s="35"/>
      <c r="V1559" s="35"/>
      <c r="W1559" s="35"/>
      <c r="X1559" s="35"/>
      <c r="Y1559" s="35"/>
      <c r="Z1559" s="35"/>
      <c r="AA1559" s="35"/>
      <c r="AB1559" s="35"/>
      <c r="AC1559" s="35"/>
      <c r="AD1559" s="35"/>
      <c r="AE1559" s="35"/>
      <c r="AF1559" s="35"/>
      <c r="AG1559" s="35"/>
      <c r="AH1559" s="35"/>
      <c r="AI1559" s="35"/>
      <c r="AJ1559" s="35"/>
      <c r="AK1559" s="35"/>
      <c r="AL1559" s="35"/>
      <c r="AM1559" s="35"/>
      <c r="AN1559" s="35"/>
      <c r="AO1559" s="35"/>
      <c r="AP1559" s="35"/>
      <c r="AQ1559" s="35"/>
      <c r="AR1559" s="35"/>
      <c r="AS1559" s="35"/>
      <c r="AT1559" s="35"/>
      <c r="AU1559" s="35"/>
      <c r="AV1559" s="35"/>
      <c r="AW1559" s="35"/>
      <c r="AX1559" s="35"/>
      <c r="AY1559" s="35"/>
      <c r="AZ1559" s="35"/>
      <c r="BA1559" s="35"/>
      <c r="BB1559" s="35"/>
      <c r="BC1559" s="35"/>
      <c r="BD1559" s="35"/>
      <c r="BE1559" s="35"/>
      <c r="BF1559" s="35"/>
      <c r="BG1559" s="35"/>
      <c r="BH1559" s="35"/>
      <c r="BI1559" s="133"/>
      <c r="BJ1559" s="133"/>
      <c r="BK1559" s="35"/>
      <c r="BL1559" s="266"/>
      <c r="BM1559" s="35"/>
      <c r="BN1559" s="35"/>
      <c r="BO1559" s="35"/>
      <c r="BP1559" s="35"/>
      <c r="BQ1559" s="35"/>
      <c r="BR1559" s="35"/>
      <c r="BS1559" s="35"/>
      <c r="BT1559" s="35"/>
      <c r="BU1559" s="35"/>
      <c r="BV1559" s="35"/>
      <c r="BW1559" s="35"/>
      <c r="BX1559" s="35"/>
      <c r="BY1559" s="35"/>
      <c r="BZ1559" s="287"/>
      <c r="CA1559" s="35"/>
      <c r="CB1559" s="35"/>
      <c r="CC1559" s="35"/>
      <c r="CD1559" s="35"/>
      <c r="CE1559" s="35"/>
      <c r="CF1559" s="35"/>
      <c r="CG1559" s="35"/>
      <c r="CH1559" s="35"/>
      <c r="CI1559" s="35"/>
      <c r="CJ1559" s="35"/>
      <c r="CK1559" s="35"/>
      <c r="CL1559" s="35"/>
      <c r="CM1559" s="35"/>
      <c r="CN1559" s="35"/>
      <c r="CO1559" s="35"/>
      <c r="CP1559" s="35"/>
      <c r="CQ1559" s="35"/>
      <c r="CR1559" s="35"/>
      <c r="CS1559" s="35"/>
      <c r="CT1559" s="35"/>
      <c r="CU1559" s="35"/>
      <c r="CV1559" s="35"/>
      <c r="CW1559" s="35"/>
      <c r="CX1559" s="35"/>
      <c r="CY1559" s="35"/>
      <c r="CZ1559" s="35"/>
      <c r="DA1559" s="35"/>
      <c r="DB1559" s="35"/>
      <c r="DC1559" s="35"/>
      <c r="DD1559" s="35"/>
      <c r="DE1559" s="35"/>
      <c r="DF1559" s="35"/>
      <c r="DG1559" s="35"/>
      <c r="DH1559" s="35"/>
      <c r="DI1559" s="35"/>
      <c r="DJ1559" s="35"/>
      <c r="DK1559" s="35"/>
      <c r="DL1559" s="35"/>
      <c r="DM1559" s="35"/>
      <c r="DN1559" s="35"/>
      <c r="DO1559" s="35"/>
      <c r="DP1559" s="35"/>
      <c r="DQ1559" s="35"/>
      <c r="DR1559" s="35"/>
      <c r="DS1559" s="35"/>
      <c r="DT1559" s="35"/>
      <c r="DU1559" s="35"/>
      <c r="DV1559" s="35"/>
      <c r="DW1559" s="35"/>
      <c r="DX1559" s="35"/>
      <c r="DY1559" s="35"/>
      <c r="DZ1559" s="35"/>
      <c r="EA1559" s="35"/>
      <c r="EB1559" s="35"/>
      <c r="EC1559" s="35"/>
      <c r="ED1559" s="35"/>
      <c r="EE1559" s="35"/>
      <c r="EF1559" s="35"/>
      <c r="EG1559" s="35"/>
      <c r="EH1559" s="35"/>
      <c r="EI1559" s="35"/>
      <c r="EJ1559" s="35"/>
      <c r="EK1559" s="35"/>
      <c r="EL1559" s="35"/>
      <c r="ET1559" s="20" t="s">
        <v>1927</v>
      </c>
      <c r="EU1559" s="20" t="s">
        <v>1925</v>
      </c>
    </row>
    <row r="1560" spans="1:151" ht="12" hidden="1" customHeight="1">
      <c r="A1560" s="35"/>
      <c r="B1560" s="47"/>
      <c r="C1560" s="35"/>
      <c r="D1560" s="47"/>
      <c r="E1560" s="47"/>
      <c r="F1560" s="47"/>
      <c r="G1560" s="47"/>
      <c r="H1560" s="47"/>
      <c r="I1560" s="47"/>
      <c r="J1560" s="47"/>
      <c r="K1560" s="47"/>
      <c r="L1560" s="47"/>
      <c r="M1560" s="35"/>
      <c r="N1560" s="35"/>
      <c r="O1560" s="35"/>
      <c r="P1560" s="35"/>
      <c r="Q1560" s="35"/>
      <c r="R1560" s="35"/>
      <c r="S1560" s="35"/>
      <c r="T1560" s="35"/>
      <c r="U1560" s="35"/>
      <c r="V1560" s="35"/>
      <c r="W1560" s="35"/>
      <c r="X1560" s="35"/>
      <c r="Y1560" s="35"/>
      <c r="Z1560" s="35"/>
      <c r="AA1560" s="35"/>
      <c r="AB1560" s="35"/>
      <c r="AC1560" s="35"/>
      <c r="AD1560" s="35"/>
      <c r="AE1560" s="35"/>
      <c r="AF1560" s="35"/>
      <c r="AG1560" s="35"/>
      <c r="AH1560" s="35"/>
      <c r="AI1560" s="35"/>
      <c r="AJ1560" s="35"/>
      <c r="AK1560" s="35"/>
      <c r="AL1560" s="35"/>
      <c r="AM1560" s="35"/>
      <c r="AN1560" s="35"/>
      <c r="AO1560" s="35"/>
      <c r="AP1560" s="35"/>
      <c r="AQ1560" s="35"/>
      <c r="AR1560" s="35"/>
      <c r="AS1560" s="35"/>
      <c r="AT1560" s="35"/>
      <c r="AU1560" s="35"/>
      <c r="AV1560" s="35"/>
      <c r="AW1560" s="35"/>
      <c r="AX1560" s="35"/>
      <c r="AY1560" s="35"/>
      <c r="AZ1560" s="35"/>
      <c r="BA1560" s="35"/>
      <c r="BB1560" s="35"/>
      <c r="BC1560" s="35"/>
      <c r="BD1560" s="35"/>
      <c r="BE1560" s="35"/>
      <c r="BF1560" s="35"/>
      <c r="BG1560" s="35"/>
      <c r="BH1560" s="35"/>
      <c r="BI1560" s="133"/>
      <c r="BJ1560" s="133"/>
      <c r="BK1560" s="35"/>
      <c r="BL1560" s="266"/>
      <c r="BM1560" s="35"/>
      <c r="BN1560" s="35"/>
      <c r="BO1560" s="35"/>
      <c r="BP1560" s="35"/>
      <c r="BQ1560" s="35"/>
      <c r="BR1560" s="35"/>
      <c r="BS1560" s="35"/>
      <c r="BT1560" s="35"/>
      <c r="BU1560" s="35"/>
      <c r="BV1560" s="35"/>
      <c r="BW1560" s="35"/>
      <c r="BX1560" s="35"/>
      <c r="BY1560" s="35"/>
      <c r="BZ1560" s="287"/>
      <c r="CA1560" s="35"/>
      <c r="CB1560" s="35"/>
      <c r="CC1560" s="35"/>
      <c r="CD1560" s="35"/>
      <c r="CE1560" s="35"/>
      <c r="CF1560" s="35"/>
      <c r="CG1560" s="35"/>
      <c r="CH1560" s="35"/>
      <c r="CI1560" s="35"/>
      <c r="CJ1560" s="35"/>
      <c r="CK1560" s="35"/>
      <c r="CL1560" s="35"/>
      <c r="CM1560" s="35"/>
      <c r="CN1560" s="35"/>
      <c r="CO1560" s="35"/>
      <c r="CP1560" s="35"/>
      <c r="CQ1560" s="35"/>
      <c r="CR1560" s="35"/>
      <c r="CS1560" s="35"/>
      <c r="CT1560" s="35"/>
      <c r="CU1560" s="35"/>
      <c r="CV1560" s="35"/>
      <c r="CW1560" s="35"/>
      <c r="CX1560" s="35"/>
      <c r="CY1560" s="35"/>
      <c r="CZ1560" s="35"/>
      <c r="DA1560" s="35"/>
      <c r="DB1560" s="35"/>
      <c r="DC1560" s="35"/>
      <c r="DD1560" s="35"/>
      <c r="DE1560" s="35"/>
      <c r="DF1560" s="35"/>
      <c r="DG1560" s="35"/>
      <c r="DH1560" s="35"/>
      <c r="DI1560" s="35"/>
      <c r="DJ1560" s="35"/>
      <c r="DK1560" s="35"/>
      <c r="DL1560" s="35"/>
      <c r="DM1560" s="35"/>
      <c r="DN1560" s="35"/>
      <c r="DO1560" s="35"/>
      <c r="DP1560" s="35"/>
      <c r="DQ1560" s="35"/>
      <c r="DR1560" s="35"/>
      <c r="DS1560" s="35"/>
      <c r="DT1560" s="35"/>
      <c r="DU1560" s="35"/>
      <c r="DV1560" s="35"/>
      <c r="DW1560" s="35"/>
      <c r="DX1560" s="35"/>
      <c r="DY1560" s="35"/>
      <c r="DZ1560" s="35"/>
      <c r="EA1560" s="35"/>
      <c r="EB1560" s="35"/>
      <c r="EC1560" s="35"/>
      <c r="ED1560" s="35"/>
      <c r="EE1560" s="35"/>
      <c r="EF1560" s="35"/>
      <c r="EG1560" s="35"/>
      <c r="EH1560" s="35"/>
      <c r="EI1560" s="35"/>
      <c r="EJ1560" s="35"/>
      <c r="EK1560" s="35"/>
      <c r="EL1560" s="35"/>
      <c r="ET1560" s="20" t="s">
        <v>1928</v>
      </c>
      <c r="EU1560" s="20" t="s">
        <v>1926</v>
      </c>
    </row>
    <row r="1561" spans="1:151" ht="12" hidden="1" customHeight="1">
      <c r="A1561" s="35"/>
      <c r="B1561" s="47"/>
      <c r="C1561" s="35"/>
      <c r="D1561" s="47"/>
      <c r="E1561" s="47"/>
      <c r="F1561" s="47"/>
      <c r="G1561" s="47"/>
      <c r="H1561" s="47"/>
      <c r="I1561" s="47"/>
      <c r="J1561" s="47"/>
      <c r="K1561" s="47"/>
      <c r="L1561" s="47"/>
      <c r="M1561" s="35"/>
      <c r="N1561" s="35"/>
      <c r="O1561" s="35"/>
      <c r="P1561" s="35"/>
      <c r="Q1561" s="35"/>
      <c r="R1561" s="35"/>
      <c r="S1561" s="35"/>
      <c r="T1561" s="35"/>
      <c r="U1561" s="35"/>
      <c r="V1561" s="35"/>
      <c r="W1561" s="35"/>
      <c r="X1561" s="35"/>
      <c r="Y1561" s="35"/>
      <c r="Z1561" s="35"/>
      <c r="AA1561" s="35"/>
      <c r="AB1561" s="35"/>
      <c r="AC1561" s="35"/>
      <c r="AD1561" s="35"/>
      <c r="AE1561" s="35"/>
      <c r="AF1561" s="35"/>
      <c r="AG1561" s="35"/>
      <c r="AH1561" s="35"/>
      <c r="AI1561" s="35"/>
      <c r="AJ1561" s="35"/>
      <c r="AK1561" s="35"/>
      <c r="AL1561" s="35"/>
      <c r="AM1561" s="35"/>
      <c r="AN1561" s="35"/>
      <c r="AO1561" s="35"/>
      <c r="AP1561" s="35"/>
      <c r="AQ1561" s="35"/>
      <c r="AR1561" s="35"/>
      <c r="AS1561" s="35"/>
      <c r="AT1561" s="35"/>
      <c r="AU1561" s="35"/>
      <c r="AV1561" s="35"/>
      <c r="AW1561" s="35"/>
      <c r="AX1561" s="35"/>
      <c r="AY1561" s="35"/>
      <c r="AZ1561" s="35"/>
      <c r="BA1561" s="35"/>
      <c r="BB1561" s="35"/>
      <c r="BC1561" s="35"/>
      <c r="BD1561" s="35"/>
      <c r="BE1561" s="35"/>
      <c r="BF1561" s="35"/>
      <c r="BG1561" s="35"/>
      <c r="BH1561" s="35"/>
      <c r="BI1561" s="133"/>
      <c r="BJ1561" s="133"/>
      <c r="BK1561" s="35"/>
      <c r="BL1561" s="266"/>
      <c r="BM1561" s="35"/>
      <c r="BN1561" s="35"/>
      <c r="BO1561" s="35"/>
      <c r="BP1561" s="35"/>
      <c r="BQ1561" s="35"/>
      <c r="BR1561" s="35"/>
      <c r="BS1561" s="35"/>
      <c r="BT1561" s="35"/>
      <c r="BU1561" s="35"/>
      <c r="BV1561" s="35"/>
      <c r="BW1561" s="35"/>
      <c r="BX1561" s="35"/>
      <c r="BY1561" s="35"/>
      <c r="BZ1561" s="287"/>
      <c r="CA1561" s="35"/>
      <c r="CB1561" s="35"/>
      <c r="CC1561" s="35"/>
      <c r="CD1561" s="35"/>
      <c r="CE1561" s="35"/>
      <c r="CF1561" s="35"/>
      <c r="CG1561" s="35"/>
      <c r="CH1561" s="35"/>
      <c r="CI1561" s="35"/>
      <c r="CJ1561" s="35"/>
      <c r="CK1561" s="35"/>
      <c r="CL1561" s="35"/>
      <c r="CM1561" s="35"/>
      <c r="CN1561" s="35"/>
      <c r="CO1561" s="35"/>
      <c r="CP1561" s="35"/>
      <c r="CQ1561" s="35"/>
      <c r="CR1561" s="35"/>
      <c r="CS1561" s="35"/>
      <c r="CT1561" s="35"/>
      <c r="CU1561" s="35"/>
      <c r="CV1561" s="35"/>
      <c r="CW1561" s="35"/>
      <c r="CX1561" s="35"/>
      <c r="CY1561" s="35"/>
      <c r="CZ1561" s="35"/>
      <c r="DA1561" s="35"/>
      <c r="DB1561" s="35"/>
      <c r="DC1561" s="35"/>
      <c r="DD1561" s="35"/>
      <c r="DE1561" s="35"/>
      <c r="DF1561" s="35"/>
      <c r="DG1561" s="35"/>
      <c r="DH1561" s="35"/>
      <c r="DI1561" s="35"/>
      <c r="DJ1561" s="35"/>
      <c r="DK1561" s="35"/>
      <c r="DL1561" s="35"/>
      <c r="DM1561" s="35"/>
      <c r="DN1561" s="35"/>
      <c r="DO1561" s="35"/>
      <c r="DP1561" s="35"/>
      <c r="DQ1561" s="35"/>
      <c r="DR1561" s="35"/>
      <c r="DS1561" s="35"/>
      <c r="DT1561" s="35"/>
      <c r="DU1561" s="35"/>
      <c r="DV1561" s="35"/>
      <c r="DW1561" s="35"/>
      <c r="DX1561" s="35"/>
      <c r="DY1561" s="35"/>
      <c r="DZ1561" s="35"/>
      <c r="EA1561" s="35"/>
      <c r="EB1561" s="35"/>
      <c r="EC1561" s="35"/>
      <c r="ED1561" s="35"/>
      <c r="EE1561" s="35"/>
      <c r="EF1561" s="35"/>
      <c r="EG1561" s="35"/>
      <c r="EH1561" s="35"/>
      <c r="EI1561" s="35"/>
      <c r="EJ1561" s="35"/>
      <c r="EK1561" s="35"/>
      <c r="EL1561" s="35"/>
      <c r="ET1561" s="20" t="s">
        <v>1929</v>
      </c>
      <c r="EU1561" s="20" t="s">
        <v>1927</v>
      </c>
    </row>
    <row r="1562" spans="1:151" ht="12" hidden="1" customHeight="1">
      <c r="A1562" s="35"/>
      <c r="B1562" s="47"/>
      <c r="C1562" s="35"/>
      <c r="D1562" s="47"/>
      <c r="E1562" s="47"/>
      <c r="F1562" s="47"/>
      <c r="G1562" s="47"/>
      <c r="H1562" s="47"/>
      <c r="I1562" s="47"/>
      <c r="J1562" s="47"/>
      <c r="K1562" s="47"/>
      <c r="L1562" s="47"/>
      <c r="M1562" s="35"/>
      <c r="N1562" s="35"/>
      <c r="O1562" s="35"/>
      <c r="P1562" s="35"/>
      <c r="Q1562" s="35"/>
      <c r="R1562" s="35"/>
      <c r="S1562" s="35"/>
      <c r="T1562" s="35"/>
      <c r="U1562" s="35"/>
      <c r="V1562" s="35"/>
      <c r="W1562" s="35"/>
      <c r="X1562" s="35"/>
      <c r="Y1562" s="35"/>
      <c r="Z1562" s="35"/>
      <c r="AA1562" s="35"/>
      <c r="AB1562" s="35"/>
      <c r="AC1562" s="35"/>
      <c r="AD1562" s="35"/>
      <c r="AE1562" s="35"/>
      <c r="AF1562" s="35"/>
      <c r="AG1562" s="35"/>
      <c r="AH1562" s="35"/>
      <c r="AI1562" s="35"/>
      <c r="AJ1562" s="35"/>
      <c r="AK1562" s="35"/>
      <c r="AL1562" s="35"/>
      <c r="AM1562" s="35"/>
      <c r="AN1562" s="35"/>
      <c r="AO1562" s="35"/>
      <c r="AP1562" s="35"/>
      <c r="AQ1562" s="35"/>
      <c r="AR1562" s="35"/>
      <c r="AS1562" s="35"/>
      <c r="AT1562" s="35"/>
      <c r="AU1562" s="35"/>
      <c r="AV1562" s="35"/>
      <c r="AW1562" s="35"/>
      <c r="AX1562" s="35"/>
      <c r="AY1562" s="35"/>
      <c r="AZ1562" s="35"/>
      <c r="BA1562" s="35"/>
      <c r="BB1562" s="35"/>
      <c r="BC1562" s="35"/>
      <c r="BD1562" s="35"/>
      <c r="BE1562" s="35"/>
      <c r="BF1562" s="35"/>
      <c r="BG1562" s="35"/>
      <c r="BH1562" s="35"/>
      <c r="BI1562" s="133"/>
      <c r="BJ1562" s="133"/>
      <c r="BK1562" s="35"/>
      <c r="BL1562" s="266"/>
      <c r="BM1562" s="35"/>
      <c r="BN1562" s="35"/>
      <c r="BO1562" s="35"/>
      <c r="BP1562" s="35"/>
      <c r="BQ1562" s="35"/>
      <c r="BR1562" s="35"/>
      <c r="BS1562" s="35"/>
      <c r="BT1562" s="35"/>
      <c r="BU1562" s="35"/>
      <c r="BV1562" s="35"/>
      <c r="BW1562" s="35"/>
      <c r="BX1562" s="35"/>
      <c r="BY1562" s="35"/>
      <c r="BZ1562" s="287"/>
      <c r="CA1562" s="35"/>
      <c r="CB1562" s="35"/>
      <c r="CC1562" s="35"/>
      <c r="CD1562" s="35"/>
      <c r="CE1562" s="35"/>
      <c r="CF1562" s="35"/>
      <c r="CG1562" s="35"/>
      <c r="CH1562" s="35"/>
      <c r="CI1562" s="35"/>
      <c r="CJ1562" s="35"/>
      <c r="CK1562" s="35"/>
      <c r="CL1562" s="35"/>
      <c r="CM1562" s="35"/>
      <c r="CN1562" s="35"/>
      <c r="CO1562" s="35"/>
      <c r="CP1562" s="35"/>
      <c r="CQ1562" s="35"/>
      <c r="CR1562" s="35"/>
      <c r="CS1562" s="35"/>
      <c r="CT1562" s="35"/>
      <c r="CU1562" s="35"/>
      <c r="CV1562" s="35"/>
      <c r="CW1562" s="35"/>
      <c r="CX1562" s="35"/>
      <c r="CY1562" s="35"/>
      <c r="CZ1562" s="35"/>
      <c r="DA1562" s="35"/>
      <c r="DB1562" s="35"/>
      <c r="DC1562" s="35"/>
      <c r="DD1562" s="35"/>
      <c r="DE1562" s="35"/>
      <c r="DF1562" s="35"/>
      <c r="DG1562" s="35"/>
      <c r="DH1562" s="35"/>
      <c r="DI1562" s="35"/>
      <c r="DJ1562" s="35"/>
      <c r="DK1562" s="35"/>
      <c r="DL1562" s="35"/>
      <c r="DM1562" s="35"/>
      <c r="DN1562" s="35"/>
      <c r="DO1562" s="35"/>
      <c r="DP1562" s="35"/>
      <c r="DQ1562" s="35"/>
      <c r="DR1562" s="35"/>
      <c r="DS1562" s="35"/>
      <c r="DT1562" s="35"/>
      <c r="DU1562" s="35"/>
      <c r="DV1562" s="35"/>
      <c r="DW1562" s="35"/>
      <c r="DX1562" s="35"/>
      <c r="DY1562" s="35"/>
      <c r="DZ1562" s="35"/>
      <c r="EA1562" s="35"/>
      <c r="EB1562" s="35"/>
      <c r="EC1562" s="35"/>
      <c r="ED1562" s="35"/>
      <c r="EE1562" s="35"/>
      <c r="EF1562" s="35"/>
      <c r="EG1562" s="35"/>
      <c r="EH1562" s="35"/>
      <c r="EI1562" s="35"/>
      <c r="EJ1562" s="35"/>
      <c r="EK1562" s="35"/>
      <c r="EL1562" s="35"/>
      <c r="ET1562" s="20" t="s">
        <v>1930</v>
      </c>
      <c r="EU1562" s="20" t="s">
        <v>1928</v>
      </c>
    </row>
    <row r="1563" spans="1:151" ht="12" hidden="1" customHeight="1">
      <c r="A1563" s="35"/>
      <c r="B1563" s="47"/>
      <c r="C1563" s="35"/>
      <c r="D1563" s="47"/>
      <c r="E1563" s="47"/>
      <c r="F1563" s="47"/>
      <c r="G1563" s="47"/>
      <c r="H1563" s="47"/>
      <c r="I1563" s="47"/>
      <c r="J1563" s="47"/>
      <c r="K1563" s="47"/>
      <c r="L1563" s="47"/>
      <c r="M1563" s="35"/>
      <c r="N1563" s="35"/>
      <c r="O1563" s="35"/>
      <c r="P1563" s="35"/>
      <c r="Q1563" s="35"/>
      <c r="R1563" s="35"/>
      <c r="S1563" s="35"/>
      <c r="T1563" s="35"/>
      <c r="U1563" s="35"/>
      <c r="V1563" s="35"/>
      <c r="W1563" s="35"/>
      <c r="X1563" s="35"/>
      <c r="Y1563" s="35"/>
      <c r="Z1563" s="35"/>
      <c r="AA1563" s="35"/>
      <c r="AB1563" s="35"/>
      <c r="AC1563" s="35"/>
      <c r="AD1563" s="35"/>
      <c r="AE1563" s="35"/>
      <c r="AF1563" s="35"/>
      <c r="AG1563" s="35"/>
      <c r="AH1563" s="35"/>
      <c r="AI1563" s="35"/>
      <c r="AJ1563" s="35"/>
      <c r="AK1563" s="35"/>
      <c r="AL1563" s="35"/>
      <c r="AM1563" s="35"/>
      <c r="AN1563" s="35"/>
      <c r="AO1563" s="35"/>
      <c r="AP1563" s="35"/>
      <c r="AQ1563" s="35"/>
      <c r="AR1563" s="35"/>
      <c r="AS1563" s="35"/>
      <c r="AT1563" s="35"/>
      <c r="AU1563" s="35"/>
      <c r="AV1563" s="35"/>
      <c r="AW1563" s="35"/>
      <c r="AX1563" s="35"/>
      <c r="AY1563" s="35"/>
      <c r="AZ1563" s="35"/>
      <c r="BA1563" s="35"/>
      <c r="BB1563" s="35"/>
      <c r="BC1563" s="35"/>
      <c r="BD1563" s="35"/>
      <c r="BE1563" s="35"/>
      <c r="BF1563" s="35"/>
      <c r="BG1563" s="35"/>
      <c r="BH1563" s="35"/>
      <c r="BI1563" s="133"/>
      <c r="BJ1563" s="133"/>
      <c r="BK1563" s="35"/>
      <c r="BL1563" s="266"/>
      <c r="BM1563" s="35"/>
      <c r="BN1563" s="35"/>
      <c r="BO1563" s="35"/>
      <c r="BP1563" s="35"/>
      <c r="BQ1563" s="35"/>
      <c r="BR1563" s="35"/>
      <c r="BS1563" s="35"/>
      <c r="BT1563" s="35"/>
      <c r="BU1563" s="35"/>
      <c r="BV1563" s="35"/>
      <c r="BW1563" s="35"/>
      <c r="BX1563" s="35"/>
      <c r="BY1563" s="35"/>
      <c r="BZ1563" s="287"/>
      <c r="CA1563" s="35"/>
      <c r="CB1563" s="35"/>
      <c r="CC1563" s="35"/>
      <c r="CD1563" s="35"/>
      <c r="CE1563" s="35"/>
      <c r="CF1563" s="35"/>
      <c r="CG1563" s="35"/>
      <c r="CH1563" s="35"/>
      <c r="CI1563" s="35"/>
      <c r="CJ1563" s="35"/>
      <c r="CK1563" s="35"/>
      <c r="CL1563" s="35"/>
      <c r="CM1563" s="35"/>
      <c r="CN1563" s="35"/>
      <c r="CO1563" s="35"/>
      <c r="CP1563" s="35"/>
      <c r="CQ1563" s="35"/>
      <c r="CR1563" s="35"/>
      <c r="CS1563" s="35"/>
      <c r="CT1563" s="35"/>
      <c r="CU1563" s="35"/>
      <c r="CV1563" s="35"/>
      <c r="CW1563" s="35"/>
      <c r="CX1563" s="35"/>
      <c r="CY1563" s="35"/>
      <c r="CZ1563" s="35"/>
      <c r="DA1563" s="35"/>
      <c r="DB1563" s="35"/>
      <c r="DC1563" s="35"/>
      <c r="DD1563" s="35"/>
      <c r="DE1563" s="35"/>
      <c r="DF1563" s="35"/>
      <c r="DG1563" s="35"/>
      <c r="DH1563" s="35"/>
      <c r="DI1563" s="35"/>
      <c r="DJ1563" s="35"/>
      <c r="DK1563" s="35"/>
      <c r="DL1563" s="35"/>
      <c r="DM1563" s="35"/>
      <c r="DN1563" s="35"/>
      <c r="DO1563" s="35"/>
      <c r="DP1563" s="35"/>
      <c r="DQ1563" s="35"/>
      <c r="DR1563" s="35"/>
      <c r="DS1563" s="35"/>
      <c r="DT1563" s="35"/>
      <c r="DU1563" s="35"/>
      <c r="DV1563" s="35"/>
      <c r="DW1563" s="35"/>
      <c r="DX1563" s="35"/>
      <c r="DY1563" s="35"/>
      <c r="DZ1563" s="35"/>
      <c r="EA1563" s="35"/>
      <c r="EB1563" s="35"/>
      <c r="EC1563" s="35"/>
      <c r="ED1563" s="35"/>
      <c r="EE1563" s="35"/>
      <c r="EF1563" s="35"/>
      <c r="EG1563" s="35"/>
      <c r="EH1563" s="35"/>
      <c r="EI1563" s="35"/>
      <c r="EJ1563" s="35"/>
      <c r="EK1563" s="35"/>
      <c r="EL1563" s="35"/>
      <c r="ET1563" s="20" t="s">
        <v>1931</v>
      </c>
      <c r="EU1563" s="20" t="s">
        <v>1929</v>
      </c>
    </row>
    <row r="1564" spans="1:151" ht="12" hidden="1" customHeight="1">
      <c r="A1564" s="35"/>
      <c r="B1564" s="47"/>
      <c r="C1564" s="35"/>
      <c r="D1564" s="47"/>
      <c r="E1564" s="47"/>
      <c r="F1564" s="47"/>
      <c r="G1564" s="47"/>
      <c r="H1564" s="47"/>
      <c r="I1564" s="47"/>
      <c r="J1564" s="47"/>
      <c r="K1564" s="47"/>
      <c r="L1564" s="47"/>
      <c r="M1564" s="35"/>
      <c r="N1564" s="35"/>
      <c r="O1564" s="35"/>
      <c r="P1564" s="35"/>
      <c r="Q1564" s="35"/>
      <c r="R1564" s="35"/>
      <c r="S1564" s="35"/>
      <c r="T1564" s="35"/>
      <c r="U1564" s="35"/>
      <c r="V1564" s="35"/>
      <c r="W1564" s="35"/>
      <c r="X1564" s="35"/>
      <c r="Y1564" s="35"/>
      <c r="Z1564" s="35"/>
      <c r="AA1564" s="35"/>
      <c r="AB1564" s="35"/>
      <c r="AC1564" s="35"/>
      <c r="AD1564" s="35"/>
      <c r="AE1564" s="35"/>
      <c r="AF1564" s="35"/>
      <c r="AG1564" s="35"/>
      <c r="AH1564" s="35"/>
      <c r="AI1564" s="35"/>
      <c r="AJ1564" s="35"/>
      <c r="AK1564" s="35"/>
      <c r="AL1564" s="35"/>
      <c r="AM1564" s="35"/>
      <c r="AN1564" s="35"/>
      <c r="AO1564" s="35"/>
      <c r="AP1564" s="35"/>
      <c r="AQ1564" s="35"/>
      <c r="AR1564" s="35"/>
      <c r="AS1564" s="35"/>
      <c r="AT1564" s="35"/>
      <c r="AU1564" s="35"/>
      <c r="AV1564" s="35"/>
      <c r="AW1564" s="35"/>
      <c r="AX1564" s="35"/>
      <c r="AY1564" s="35"/>
      <c r="AZ1564" s="35"/>
      <c r="BA1564" s="35"/>
      <c r="BB1564" s="35"/>
      <c r="BC1564" s="35"/>
      <c r="BD1564" s="35"/>
      <c r="BE1564" s="35"/>
      <c r="BF1564" s="35"/>
      <c r="BG1564" s="35"/>
      <c r="BH1564" s="35"/>
      <c r="BI1564" s="133"/>
      <c r="BJ1564" s="133"/>
      <c r="BK1564" s="35"/>
      <c r="BL1564" s="266"/>
      <c r="BM1564" s="35"/>
      <c r="BN1564" s="35"/>
      <c r="BO1564" s="35"/>
      <c r="BP1564" s="35"/>
      <c r="BQ1564" s="35"/>
      <c r="BR1564" s="35"/>
      <c r="BS1564" s="35"/>
      <c r="BT1564" s="35"/>
      <c r="BU1564" s="35"/>
      <c r="BV1564" s="35"/>
      <c r="BW1564" s="35"/>
      <c r="BX1564" s="35"/>
      <c r="BY1564" s="35"/>
      <c r="BZ1564" s="287"/>
      <c r="CA1564" s="35"/>
      <c r="CB1564" s="35"/>
      <c r="CC1564" s="35"/>
      <c r="CD1564" s="35"/>
      <c r="CE1564" s="35"/>
      <c r="CF1564" s="35"/>
      <c r="CG1564" s="35"/>
      <c r="CH1564" s="35"/>
      <c r="CI1564" s="35"/>
      <c r="CJ1564" s="35"/>
      <c r="CK1564" s="35"/>
      <c r="CL1564" s="35"/>
      <c r="CM1564" s="35"/>
      <c r="CN1564" s="35"/>
      <c r="CO1564" s="35"/>
      <c r="CP1564" s="35"/>
      <c r="CQ1564" s="35"/>
      <c r="CR1564" s="35"/>
      <c r="CS1564" s="35"/>
      <c r="CT1564" s="35"/>
      <c r="CU1564" s="35"/>
      <c r="CV1564" s="35"/>
      <c r="CW1564" s="35"/>
      <c r="CX1564" s="35"/>
      <c r="CY1564" s="35"/>
      <c r="CZ1564" s="35"/>
      <c r="DA1564" s="35"/>
      <c r="DB1564" s="35"/>
      <c r="DC1564" s="35"/>
      <c r="DD1564" s="35"/>
      <c r="DE1564" s="35"/>
      <c r="DF1564" s="35"/>
      <c r="DG1564" s="35"/>
      <c r="DH1564" s="35"/>
      <c r="DI1564" s="35"/>
      <c r="DJ1564" s="35"/>
      <c r="DK1564" s="35"/>
      <c r="DL1564" s="35"/>
      <c r="DM1564" s="35"/>
      <c r="DN1564" s="35"/>
      <c r="DO1564" s="35"/>
      <c r="DP1564" s="35"/>
      <c r="DQ1564" s="35"/>
      <c r="DR1564" s="35"/>
      <c r="DS1564" s="35"/>
      <c r="DT1564" s="35"/>
      <c r="DU1564" s="35"/>
      <c r="DV1564" s="35"/>
      <c r="DW1564" s="35"/>
      <c r="DX1564" s="35"/>
      <c r="DY1564" s="35"/>
      <c r="DZ1564" s="35"/>
      <c r="EA1564" s="35"/>
      <c r="EB1564" s="35"/>
      <c r="EC1564" s="35"/>
      <c r="ED1564" s="35"/>
      <c r="EE1564" s="35"/>
      <c r="EF1564" s="35"/>
      <c r="EG1564" s="35"/>
      <c r="EH1564" s="35"/>
      <c r="EI1564" s="35"/>
      <c r="EJ1564" s="35"/>
      <c r="EK1564" s="35"/>
      <c r="EL1564" s="35"/>
      <c r="ET1564" s="20" t="s">
        <v>1932</v>
      </c>
      <c r="EU1564" s="20" t="s">
        <v>1930</v>
      </c>
    </row>
    <row r="1565" spans="1:151" ht="12" hidden="1" customHeight="1">
      <c r="A1565" s="35"/>
      <c r="B1565" s="47"/>
      <c r="C1565" s="35"/>
      <c r="D1565" s="47"/>
      <c r="E1565" s="47"/>
      <c r="F1565" s="47"/>
      <c r="G1565" s="47"/>
      <c r="H1565" s="47"/>
      <c r="I1565" s="47"/>
      <c r="J1565" s="47"/>
      <c r="K1565" s="47"/>
      <c r="L1565" s="47"/>
      <c r="M1565" s="35"/>
      <c r="N1565" s="35"/>
      <c r="O1565" s="35"/>
      <c r="P1565" s="35"/>
      <c r="Q1565" s="35"/>
      <c r="R1565" s="35"/>
      <c r="S1565" s="35"/>
      <c r="T1565" s="35"/>
      <c r="U1565" s="35"/>
      <c r="V1565" s="35"/>
      <c r="W1565" s="35"/>
      <c r="X1565" s="35"/>
      <c r="Y1565" s="35"/>
      <c r="Z1565" s="35"/>
      <c r="AA1565" s="35"/>
      <c r="AB1565" s="35"/>
      <c r="AC1565" s="35"/>
      <c r="AD1565" s="35"/>
      <c r="AE1565" s="35"/>
      <c r="AF1565" s="35"/>
      <c r="AG1565" s="35"/>
      <c r="AH1565" s="35"/>
      <c r="AI1565" s="35"/>
      <c r="AJ1565" s="35"/>
      <c r="AK1565" s="35"/>
      <c r="AL1565" s="35"/>
      <c r="AM1565" s="35"/>
      <c r="AN1565" s="35"/>
      <c r="AO1565" s="35"/>
      <c r="AP1565" s="35"/>
      <c r="AQ1565" s="35"/>
      <c r="AR1565" s="35"/>
      <c r="AS1565" s="35"/>
      <c r="AT1565" s="35"/>
      <c r="AU1565" s="35"/>
      <c r="AV1565" s="35"/>
      <c r="AW1565" s="35"/>
      <c r="AX1565" s="35"/>
      <c r="AY1565" s="35"/>
      <c r="AZ1565" s="35"/>
      <c r="BA1565" s="35"/>
      <c r="BB1565" s="35"/>
      <c r="BC1565" s="35"/>
      <c r="BD1565" s="35"/>
      <c r="BE1565" s="35"/>
      <c r="BF1565" s="35"/>
      <c r="BG1565" s="35"/>
      <c r="BH1565" s="35"/>
      <c r="BI1565" s="133"/>
      <c r="BJ1565" s="133"/>
      <c r="BK1565" s="35"/>
      <c r="BL1565" s="266"/>
      <c r="BM1565" s="35"/>
      <c r="BN1565" s="35"/>
      <c r="BO1565" s="35"/>
      <c r="BP1565" s="35"/>
      <c r="BQ1565" s="35"/>
      <c r="BR1565" s="35"/>
      <c r="BS1565" s="35"/>
      <c r="BT1565" s="35"/>
      <c r="BU1565" s="35"/>
      <c r="BV1565" s="35"/>
      <c r="BW1565" s="35"/>
      <c r="BX1565" s="35"/>
      <c r="BY1565" s="35"/>
      <c r="BZ1565" s="287"/>
      <c r="CA1565" s="35"/>
      <c r="CB1565" s="35"/>
      <c r="CC1565" s="35"/>
      <c r="CD1565" s="35"/>
      <c r="CE1565" s="35"/>
      <c r="CF1565" s="35"/>
      <c r="CG1565" s="35"/>
      <c r="CH1565" s="35"/>
      <c r="CI1565" s="35"/>
      <c r="CJ1565" s="35"/>
      <c r="CK1565" s="35"/>
      <c r="CL1565" s="35"/>
      <c r="CM1565" s="35"/>
      <c r="CN1565" s="35"/>
      <c r="CO1565" s="35"/>
      <c r="CP1565" s="35"/>
      <c r="CQ1565" s="35"/>
      <c r="CR1565" s="35"/>
      <c r="CS1565" s="35"/>
      <c r="CT1565" s="35"/>
      <c r="CU1565" s="35"/>
      <c r="CV1565" s="35"/>
      <c r="CW1565" s="35"/>
      <c r="CX1565" s="35"/>
      <c r="CY1565" s="35"/>
      <c r="CZ1565" s="35"/>
      <c r="DA1565" s="35"/>
      <c r="DB1565" s="35"/>
      <c r="DC1565" s="35"/>
      <c r="DD1565" s="35"/>
      <c r="DE1565" s="35"/>
      <c r="DF1565" s="35"/>
      <c r="DG1565" s="35"/>
      <c r="DH1565" s="35"/>
      <c r="DI1565" s="35"/>
      <c r="DJ1565" s="35"/>
      <c r="DK1565" s="35"/>
      <c r="DL1565" s="35"/>
      <c r="DM1565" s="35"/>
      <c r="DN1565" s="35"/>
      <c r="DO1565" s="35"/>
      <c r="DP1565" s="35"/>
      <c r="DQ1565" s="35"/>
      <c r="DR1565" s="35"/>
      <c r="DS1565" s="35"/>
      <c r="DT1565" s="35"/>
      <c r="DU1565" s="35"/>
      <c r="DV1565" s="35"/>
      <c r="DW1565" s="35"/>
      <c r="DX1565" s="35"/>
      <c r="DY1565" s="35"/>
      <c r="DZ1565" s="35"/>
      <c r="EA1565" s="35"/>
      <c r="EB1565" s="35"/>
      <c r="EC1565" s="35"/>
      <c r="ED1565" s="35"/>
      <c r="EE1565" s="35"/>
      <c r="EF1565" s="35"/>
      <c r="EG1565" s="35"/>
      <c r="EH1565" s="35"/>
      <c r="EI1565" s="35"/>
      <c r="EJ1565" s="35"/>
      <c r="EK1565" s="35"/>
      <c r="EL1565" s="35"/>
      <c r="ET1565" s="20" t="s">
        <v>1933</v>
      </c>
      <c r="EU1565" s="20" t="s">
        <v>1931</v>
      </c>
    </row>
    <row r="1566" spans="1:151" ht="12" hidden="1" customHeight="1">
      <c r="A1566" s="35"/>
      <c r="B1566" s="47"/>
      <c r="C1566" s="35"/>
      <c r="D1566" s="47"/>
      <c r="E1566" s="47"/>
      <c r="F1566" s="47"/>
      <c r="G1566" s="47"/>
      <c r="H1566" s="47"/>
      <c r="I1566" s="47"/>
      <c r="J1566" s="47"/>
      <c r="K1566" s="47"/>
      <c r="L1566" s="47"/>
      <c r="M1566" s="35"/>
      <c r="N1566" s="35"/>
      <c r="O1566" s="35"/>
      <c r="P1566" s="35"/>
      <c r="Q1566" s="35"/>
      <c r="R1566" s="35"/>
      <c r="S1566" s="35"/>
      <c r="T1566" s="35"/>
      <c r="U1566" s="35"/>
      <c r="V1566" s="35"/>
      <c r="W1566" s="35"/>
      <c r="X1566" s="35"/>
      <c r="Y1566" s="35"/>
      <c r="Z1566" s="35"/>
      <c r="AA1566" s="35"/>
      <c r="AB1566" s="35"/>
      <c r="AC1566" s="35"/>
      <c r="AD1566" s="35"/>
      <c r="AE1566" s="35"/>
      <c r="AF1566" s="35"/>
      <c r="AG1566" s="35"/>
      <c r="AH1566" s="35"/>
      <c r="AI1566" s="35"/>
      <c r="AJ1566" s="35"/>
      <c r="AK1566" s="35"/>
      <c r="AL1566" s="35"/>
      <c r="AM1566" s="35"/>
      <c r="AN1566" s="35"/>
      <c r="AO1566" s="35"/>
      <c r="AP1566" s="35"/>
      <c r="AQ1566" s="35"/>
      <c r="AR1566" s="35"/>
      <c r="AS1566" s="35"/>
      <c r="AT1566" s="35"/>
      <c r="AU1566" s="35"/>
      <c r="AV1566" s="35"/>
      <c r="AW1566" s="35"/>
      <c r="AX1566" s="35"/>
      <c r="AY1566" s="35"/>
      <c r="AZ1566" s="35"/>
      <c r="BA1566" s="35"/>
      <c r="BB1566" s="35"/>
      <c r="BC1566" s="35"/>
      <c r="BD1566" s="35"/>
      <c r="BE1566" s="35"/>
      <c r="BF1566" s="35"/>
      <c r="BG1566" s="35"/>
      <c r="BH1566" s="35"/>
      <c r="BI1566" s="133"/>
      <c r="BJ1566" s="133"/>
      <c r="BK1566" s="35"/>
      <c r="BL1566" s="266"/>
      <c r="BM1566" s="35"/>
      <c r="BN1566" s="35"/>
      <c r="BO1566" s="35"/>
      <c r="BP1566" s="35"/>
      <c r="BQ1566" s="35"/>
      <c r="BR1566" s="35"/>
      <c r="BS1566" s="35"/>
      <c r="BT1566" s="35"/>
      <c r="BU1566" s="35"/>
      <c r="BV1566" s="35"/>
      <c r="BW1566" s="35"/>
      <c r="BX1566" s="35"/>
      <c r="BY1566" s="35"/>
      <c r="BZ1566" s="287"/>
      <c r="CA1566" s="35"/>
      <c r="CB1566" s="35"/>
      <c r="CC1566" s="35"/>
      <c r="CD1566" s="35"/>
      <c r="CE1566" s="35"/>
      <c r="CF1566" s="35"/>
      <c r="CG1566" s="35"/>
      <c r="CH1566" s="35"/>
      <c r="CI1566" s="35"/>
      <c r="CJ1566" s="35"/>
      <c r="CK1566" s="35"/>
      <c r="CL1566" s="35"/>
      <c r="CM1566" s="35"/>
      <c r="CN1566" s="35"/>
      <c r="CO1566" s="35"/>
      <c r="CP1566" s="35"/>
      <c r="CQ1566" s="35"/>
      <c r="CR1566" s="35"/>
      <c r="CS1566" s="35"/>
      <c r="CT1566" s="35"/>
      <c r="CU1566" s="35"/>
      <c r="CV1566" s="35"/>
      <c r="CW1566" s="35"/>
      <c r="CX1566" s="35"/>
      <c r="CY1566" s="35"/>
      <c r="CZ1566" s="35"/>
      <c r="DA1566" s="35"/>
      <c r="DB1566" s="35"/>
      <c r="DC1566" s="35"/>
      <c r="DD1566" s="35"/>
      <c r="DE1566" s="35"/>
      <c r="DF1566" s="35"/>
      <c r="DG1566" s="35"/>
      <c r="DH1566" s="35"/>
      <c r="DI1566" s="35"/>
      <c r="DJ1566" s="35"/>
      <c r="DK1566" s="35"/>
      <c r="DL1566" s="35"/>
      <c r="DM1566" s="35"/>
      <c r="DN1566" s="35"/>
      <c r="DO1566" s="35"/>
      <c r="DP1566" s="35"/>
      <c r="DQ1566" s="35"/>
      <c r="DR1566" s="35"/>
      <c r="DS1566" s="35"/>
      <c r="DT1566" s="35"/>
      <c r="DU1566" s="35"/>
      <c r="DV1566" s="35"/>
      <c r="DW1566" s="35"/>
      <c r="DX1566" s="35"/>
      <c r="DY1566" s="35"/>
      <c r="DZ1566" s="35"/>
      <c r="EA1566" s="35"/>
      <c r="EB1566" s="35"/>
      <c r="EC1566" s="35"/>
      <c r="ED1566" s="35"/>
      <c r="EE1566" s="35"/>
      <c r="EF1566" s="35"/>
      <c r="EG1566" s="35"/>
      <c r="EH1566" s="35"/>
      <c r="EI1566" s="35"/>
      <c r="EJ1566" s="35"/>
      <c r="EK1566" s="35"/>
      <c r="EL1566" s="35"/>
      <c r="ET1566" s="20" t="s">
        <v>1934</v>
      </c>
      <c r="EU1566" s="20" t="s">
        <v>1932</v>
      </c>
    </row>
    <row r="1567" spans="1:151" ht="12" hidden="1" customHeight="1">
      <c r="A1567" s="35"/>
      <c r="B1567" s="47"/>
      <c r="C1567" s="35"/>
      <c r="D1567" s="47"/>
      <c r="E1567" s="47"/>
      <c r="F1567" s="47"/>
      <c r="G1567" s="47"/>
      <c r="H1567" s="47"/>
      <c r="I1567" s="47"/>
      <c r="J1567" s="47"/>
      <c r="K1567" s="47"/>
      <c r="L1567" s="47"/>
      <c r="M1567" s="35"/>
      <c r="N1567" s="35"/>
      <c r="O1567" s="35"/>
      <c r="P1567" s="35"/>
      <c r="Q1567" s="35"/>
      <c r="R1567" s="35"/>
      <c r="S1567" s="35"/>
      <c r="T1567" s="35"/>
      <c r="U1567" s="35"/>
      <c r="V1567" s="35"/>
      <c r="W1567" s="35"/>
      <c r="X1567" s="35"/>
      <c r="Y1567" s="35"/>
      <c r="Z1567" s="35"/>
      <c r="AA1567" s="35"/>
      <c r="AB1567" s="35"/>
      <c r="AC1567" s="35"/>
      <c r="AD1567" s="35"/>
      <c r="AE1567" s="35"/>
      <c r="AF1567" s="35"/>
      <c r="AG1567" s="35"/>
      <c r="AH1567" s="35"/>
      <c r="AI1567" s="35"/>
      <c r="AJ1567" s="35"/>
      <c r="AK1567" s="35"/>
      <c r="AL1567" s="35"/>
      <c r="AM1567" s="35"/>
      <c r="AN1567" s="35"/>
      <c r="AO1567" s="35"/>
      <c r="AP1567" s="35"/>
      <c r="AQ1567" s="35"/>
      <c r="AR1567" s="35"/>
      <c r="AS1567" s="35"/>
      <c r="AT1567" s="35"/>
      <c r="AU1567" s="35"/>
      <c r="AV1567" s="35"/>
      <c r="AW1567" s="35"/>
      <c r="AX1567" s="35"/>
      <c r="AY1567" s="35"/>
      <c r="AZ1567" s="35"/>
      <c r="BA1567" s="35"/>
      <c r="BB1567" s="35"/>
      <c r="BC1567" s="35"/>
      <c r="BD1567" s="35"/>
      <c r="BE1567" s="35"/>
      <c r="BF1567" s="35"/>
      <c r="BG1567" s="35"/>
      <c r="BH1567" s="35"/>
      <c r="BI1567" s="133"/>
      <c r="BJ1567" s="133"/>
      <c r="BK1567" s="35"/>
      <c r="BL1567" s="266"/>
      <c r="BM1567" s="35"/>
      <c r="BN1567" s="35"/>
      <c r="BO1567" s="35"/>
      <c r="BP1567" s="35"/>
      <c r="BQ1567" s="35"/>
      <c r="BR1567" s="35"/>
      <c r="BS1567" s="35"/>
      <c r="BT1567" s="35"/>
      <c r="BU1567" s="35"/>
      <c r="BV1567" s="35"/>
      <c r="BW1567" s="35"/>
      <c r="BX1567" s="35"/>
      <c r="BY1567" s="35"/>
      <c r="BZ1567" s="287"/>
      <c r="CA1567" s="35"/>
      <c r="CB1567" s="35"/>
      <c r="CC1567" s="35"/>
      <c r="CD1567" s="35"/>
      <c r="CE1567" s="35"/>
      <c r="CF1567" s="35"/>
      <c r="CG1567" s="35"/>
      <c r="CH1567" s="35"/>
      <c r="CI1567" s="35"/>
      <c r="CJ1567" s="35"/>
      <c r="CK1567" s="35"/>
      <c r="CL1567" s="35"/>
      <c r="CM1567" s="35"/>
      <c r="CN1567" s="35"/>
      <c r="CO1567" s="35"/>
      <c r="CP1567" s="35"/>
      <c r="CQ1567" s="35"/>
      <c r="CR1567" s="35"/>
      <c r="CS1567" s="35"/>
      <c r="CT1567" s="35"/>
      <c r="CU1567" s="35"/>
      <c r="CV1567" s="35"/>
      <c r="CW1567" s="35"/>
      <c r="CX1567" s="35"/>
      <c r="CY1567" s="35"/>
      <c r="CZ1567" s="35"/>
      <c r="DA1567" s="35"/>
      <c r="DB1567" s="35"/>
      <c r="DC1567" s="35"/>
      <c r="DD1567" s="35"/>
      <c r="DE1567" s="35"/>
      <c r="DF1567" s="35"/>
      <c r="DG1567" s="35"/>
      <c r="DH1567" s="35"/>
      <c r="DI1567" s="35"/>
      <c r="DJ1567" s="35"/>
      <c r="DK1567" s="35"/>
      <c r="DL1567" s="35"/>
      <c r="DM1567" s="35"/>
      <c r="DN1567" s="35"/>
      <c r="DO1567" s="35"/>
      <c r="DP1567" s="35"/>
      <c r="DQ1567" s="35"/>
      <c r="DR1567" s="35"/>
      <c r="DS1567" s="35"/>
      <c r="DT1567" s="35"/>
      <c r="DU1567" s="35"/>
      <c r="DV1567" s="35"/>
      <c r="DW1567" s="35"/>
      <c r="DX1567" s="35"/>
      <c r="DY1567" s="35"/>
      <c r="DZ1567" s="35"/>
      <c r="EA1567" s="35"/>
      <c r="EB1567" s="35"/>
      <c r="EC1567" s="35"/>
      <c r="ED1567" s="35"/>
      <c r="EE1567" s="35"/>
      <c r="EF1567" s="35"/>
      <c r="EG1567" s="35"/>
      <c r="EH1567" s="35"/>
      <c r="EI1567" s="35"/>
      <c r="EJ1567" s="35"/>
      <c r="EK1567" s="35"/>
      <c r="EL1567" s="35"/>
      <c r="ET1567" s="20" t="s">
        <v>1935</v>
      </c>
      <c r="EU1567" s="20" t="s">
        <v>1933</v>
      </c>
    </row>
    <row r="1568" spans="1:151" ht="12" hidden="1" customHeight="1">
      <c r="A1568" s="35"/>
      <c r="B1568" s="47"/>
      <c r="C1568" s="35"/>
      <c r="D1568" s="47"/>
      <c r="E1568" s="47"/>
      <c r="F1568" s="47"/>
      <c r="G1568" s="47"/>
      <c r="H1568" s="47"/>
      <c r="I1568" s="47"/>
      <c r="J1568" s="47"/>
      <c r="K1568" s="47"/>
      <c r="L1568" s="47"/>
      <c r="M1568" s="35"/>
      <c r="N1568" s="35"/>
      <c r="O1568" s="35"/>
      <c r="P1568" s="35"/>
      <c r="Q1568" s="35"/>
      <c r="R1568" s="35"/>
      <c r="S1568" s="35"/>
      <c r="T1568" s="35"/>
      <c r="U1568" s="35"/>
      <c r="V1568" s="35"/>
      <c r="W1568" s="35"/>
      <c r="X1568" s="35"/>
      <c r="Y1568" s="35"/>
      <c r="Z1568" s="35"/>
      <c r="AA1568" s="35"/>
      <c r="AB1568" s="35"/>
      <c r="AC1568" s="35"/>
      <c r="AD1568" s="35"/>
      <c r="AE1568" s="35"/>
      <c r="AF1568" s="35"/>
      <c r="AG1568" s="35"/>
      <c r="AH1568" s="35"/>
      <c r="AI1568" s="35"/>
      <c r="AJ1568" s="35"/>
      <c r="AK1568" s="35"/>
      <c r="AL1568" s="35"/>
      <c r="AM1568" s="35"/>
      <c r="AN1568" s="35"/>
      <c r="AO1568" s="35"/>
      <c r="AP1568" s="35"/>
      <c r="AQ1568" s="35"/>
      <c r="AR1568" s="35"/>
      <c r="AS1568" s="35"/>
      <c r="AT1568" s="35"/>
      <c r="AU1568" s="35"/>
      <c r="AV1568" s="35"/>
      <c r="AW1568" s="35"/>
      <c r="AX1568" s="35"/>
      <c r="AY1568" s="35"/>
      <c r="AZ1568" s="35"/>
      <c r="BA1568" s="35"/>
      <c r="BB1568" s="35"/>
      <c r="BC1568" s="35"/>
      <c r="BD1568" s="35"/>
      <c r="BE1568" s="35"/>
      <c r="BF1568" s="35"/>
      <c r="BG1568" s="35"/>
      <c r="BH1568" s="35"/>
      <c r="BI1568" s="133"/>
      <c r="BJ1568" s="133"/>
      <c r="BK1568" s="35"/>
      <c r="BL1568" s="266"/>
      <c r="BM1568" s="35"/>
      <c r="BN1568" s="35"/>
      <c r="BO1568" s="35"/>
      <c r="BP1568" s="35"/>
      <c r="BQ1568" s="35"/>
      <c r="BR1568" s="35"/>
      <c r="BS1568" s="35"/>
      <c r="BT1568" s="35"/>
      <c r="BU1568" s="35"/>
      <c r="BV1568" s="35"/>
      <c r="BW1568" s="35"/>
      <c r="BX1568" s="35"/>
      <c r="BY1568" s="35"/>
      <c r="BZ1568" s="287"/>
      <c r="CA1568" s="35"/>
      <c r="CB1568" s="35"/>
      <c r="CC1568" s="35"/>
      <c r="CD1568" s="35"/>
      <c r="CE1568" s="35"/>
      <c r="CF1568" s="35"/>
      <c r="CG1568" s="35"/>
      <c r="CH1568" s="35"/>
      <c r="CI1568" s="35"/>
      <c r="CJ1568" s="35"/>
      <c r="CK1568" s="35"/>
      <c r="CL1568" s="35"/>
      <c r="CM1568" s="35"/>
      <c r="CN1568" s="35"/>
      <c r="CO1568" s="35"/>
      <c r="CP1568" s="35"/>
      <c r="CQ1568" s="35"/>
      <c r="CR1568" s="35"/>
      <c r="CS1568" s="35"/>
      <c r="CT1568" s="35"/>
      <c r="CU1568" s="35"/>
      <c r="CV1568" s="35"/>
      <c r="CW1568" s="35"/>
      <c r="CX1568" s="35"/>
      <c r="CY1568" s="35"/>
      <c r="CZ1568" s="35"/>
      <c r="DA1568" s="35"/>
      <c r="DB1568" s="35"/>
      <c r="DC1568" s="35"/>
      <c r="DD1568" s="35"/>
      <c r="DE1568" s="35"/>
      <c r="DF1568" s="35"/>
      <c r="DG1568" s="35"/>
      <c r="DH1568" s="35"/>
      <c r="DI1568" s="35"/>
      <c r="DJ1568" s="35"/>
      <c r="DK1568" s="35"/>
      <c r="DL1568" s="35"/>
      <c r="DM1568" s="35"/>
      <c r="DN1568" s="35"/>
      <c r="DO1568" s="35"/>
      <c r="DP1568" s="35"/>
      <c r="DQ1568" s="35"/>
      <c r="DR1568" s="35"/>
      <c r="DS1568" s="35"/>
      <c r="DT1568" s="35"/>
      <c r="DU1568" s="35"/>
      <c r="DV1568" s="35"/>
      <c r="DW1568" s="35"/>
      <c r="DX1568" s="35"/>
      <c r="DY1568" s="35"/>
      <c r="DZ1568" s="35"/>
      <c r="EA1568" s="35"/>
      <c r="EB1568" s="35"/>
      <c r="EC1568" s="35"/>
      <c r="ED1568" s="35"/>
      <c r="EE1568" s="35"/>
      <c r="EF1568" s="35"/>
      <c r="EG1568" s="35"/>
      <c r="EH1568" s="35"/>
      <c r="EI1568" s="35"/>
      <c r="EJ1568" s="35"/>
      <c r="EK1568" s="35"/>
      <c r="EL1568" s="35"/>
      <c r="ET1568" s="20" t="s">
        <v>1936</v>
      </c>
      <c r="EU1568" s="20" t="s">
        <v>1934</v>
      </c>
    </row>
    <row r="1569" spans="1:151" ht="12" hidden="1" customHeight="1">
      <c r="A1569" s="35"/>
      <c r="B1569" s="47"/>
      <c r="C1569" s="35"/>
      <c r="D1569" s="47"/>
      <c r="E1569" s="47"/>
      <c r="F1569" s="47"/>
      <c r="G1569" s="47"/>
      <c r="H1569" s="47"/>
      <c r="I1569" s="47"/>
      <c r="J1569" s="47"/>
      <c r="K1569" s="47"/>
      <c r="L1569" s="47"/>
      <c r="M1569" s="35"/>
      <c r="N1569" s="35"/>
      <c r="O1569" s="35"/>
      <c r="P1569" s="35"/>
      <c r="Q1569" s="35"/>
      <c r="R1569" s="35"/>
      <c r="S1569" s="35"/>
      <c r="T1569" s="35"/>
      <c r="U1569" s="35"/>
      <c r="V1569" s="35"/>
      <c r="W1569" s="35"/>
      <c r="X1569" s="35"/>
      <c r="Y1569" s="35"/>
      <c r="Z1569" s="35"/>
      <c r="AA1569" s="35"/>
      <c r="AB1569" s="35"/>
      <c r="AC1569" s="35"/>
      <c r="AD1569" s="35"/>
      <c r="AE1569" s="35"/>
      <c r="AF1569" s="35"/>
      <c r="AG1569" s="35"/>
      <c r="AH1569" s="35"/>
      <c r="AI1569" s="35"/>
      <c r="AJ1569" s="35"/>
      <c r="AK1569" s="35"/>
      <c r="AL1569" s="35"/>
      <c r="AM1569" s="35"/>
      <c r="AN1569" s="35"/>
      <c r="AO1569" s="35"/>
      <c r="AP1569" s="35"/>
      <c r="AQ1569" s="35"/>
      <c r="AR1569" s="35"/>
      <c r="AS1569" s="35"/>
      <c r="AT1569" s="35"/>
      <c r="AU1569" s="35"/>
      <c r="AV1569" s="35"/>
      <c r="AW1569" s="35"/>
      <c r="AX1569" s="35"/>
      <c r="AY1569" s="35"/>
      <c r="AZ1569" s="35"/>
      <c r="BA1569" s="35"/>
      <c r="BB1569" s="35"/>
      <c r="BC1569" s="35"/>
      <c r="BD1569" s="35"/>
      <c r="BE1569" s="35"/>
      <c r="BF1569" s="35"/>
      <c r="BG1569" s="35"/>
      <c r="BH1569" s="35"/>
      <c r="BI1569" s="133"/>
      <c r="BJ1569" s="133"/>
      <c r="BK1569" s="35"/>
      <c r="BL1569" s="266"/>
      <c r="BM1569" s="35"/>
      <c r="BN1569" s="35"/>
      <c r="BO1569" s="35"/>
      <c r="BP1569" s="35"/>
      <c r="BQ1569" s="35"/>
      <c r="BR1569" s="35"/>
      <c r="BS1569" s="35"/>
      <c r="BT1569" s="35"/>
      <c r="BU1569" s="35"/>
      <c r="BV1569" s="35"/>
      <c r="BW1569" s="35"/>
      <c r="BX1569" s="35"/>
      <c r="BY1569" s="35"/>
      <c r="BZ1569" s="287"/>
      <c r="CA1569" s="35"/>
      <c r="CB1569" s="35"/>
      <c r="CC1569" s="35"/>
      <c r="CD1569" s="35"/>
      <c r="CE1569" s="35"/>
      <c r="CF1569" s="35"/>
      <c r="CG1569" s="35"/>
      <c r="CH1569" s="35"/>
      <c r="CI1569" s="35"/>
      <c r="CJ1569" s="35"/>
      <c r="CK1569" s="35"/>
      <c r="CL1569" s="35"/>
      <c r="CM1569" s="35"/>
      <c r="CN1569" s="35"/>
      <c r="CO1569" s="35"/>
      <c r="CP1569" s="35"/>
      <c r="CQ1569" s="35"/>
      <c r="CR1569" s="35"/>
      <c r="CS1569" s="35"/>
      <c r="CT1569" s="35"/>
      <c r="CU1569" s="35"/>
      <c r="CV1569" s="35"/>
      <c r="CW1569" s="35"/>
      <c r="CX1569" s="35"/>
      <c r="CY1569" s="35"/>
      <c r="CZ1569" s="35"/>
      <c r="DA1569" s="35"/>
      <c r="DB1569" s="35"/>
      <c r="DC1569" s="35"/>
      <c r="DD1569" s="35"/>
      <c r="DE1569" s="35"/>
      <c r="DF1569" s="35"/>
      <c r="DG1569" s="35"/>
      <c r="DH1569" s="35"/>
      <c r="DI1569" s="35"/>
      <c r="DJ1569" s="35"/>
      <c r="DK1569" s="35"/>
      <c r="DL1569" s="35"/>
      <c r="DM1569" s="35"/>
      <c r="DN1569" s="35"/>
      <c r="DO1569" s="35"/>
      <c r="DP1569" s="35"/>
      <c r="DQ1569" s="35"/>
      <c r="DR1569" s="35"/>
      <c r="DS1569" s="35"/>
      <c r="DT1569" s="35"/>
      <c r="DU1569" s="35"/>
      <c r="DV1569" s="35"/>
      <c r="DW1569" s="35"/>
      <c r="DX1569" s="35"/>
      <c r="DY1569" s="35"/>
      <c r="DZ1569" s="35"/>
      <c r="EA1569" s="35"/>
      <c r="EB1569" s="35"/>
      <c r="EC1569" s="35"/>
      <c r="ED1569" s="35"/>
      <c r="EE1569" s="35"/>
      <c r="EF1569" s="35"/>
      <c r="EG1569" s="35"/>
      <c r="EH1569" s="35"/>
      <c r="EI1569" s="35"/>
      <c r="EJ1569" s="35"/>
      <c r="EK1569" s="35"/>
      <c r="EL1569" s="35"/>
      <c r="ET1569" s="20" t="s">
        <v>1937</v>
      </c>
      <c r="EU1569" s="20" t="s">
        <v>1935</v>
      </c>
    </row>
    <row r="1570" spans="1:151" ht="12" hidden="1" customHeight="1">
      <c r="A1570" s="35"/>
      <c r="B1570" s="47"/>
      <c r="C1570" s="35"/>
      <c r="D1570" s="47"/>
      <c r="E1570" s="47"/>
      <c r="F1570" s="47"/>
      <c r="G1570" s="47"/>
      <c r="H1570" s="47"/>
      <c r="I1570" s="47"/>
      <c r="J1570" s="47"/>
      <c r="K1570" s="47"/>
      <c r="L1570" s="47"/>
      <c r="M1570" s="35"/>
      <c r="N1570" s="35"/>
      <c r="O1570" s="35"/>
      <c r="P1570" s="35"/>
      <c r="Q1570" s="35"/>
      <c r="R1570" s="35"/>
      <c r="S1570" s="35"/>
      <c r="T1570" s="35"/>
      <c r="U1570" s="35"/>
      <c r="V1570" s="35"/>
      <c r="W1570" s="35"/>
      <c r="X1570" s="35"/>
      <c r="Y1570" s="35"/>
      <c r="Z1570" s="35"/>
      <c r="AA1570" s="35"/>
      <c r="AB1570" s="35"/>
      <c r="AC1570" s="35"/>
      <c r="AD1570" s="35"/>
      <c r="AE1570" s="35"/>
      <c r="AF1570" s="35"/>
      <c r="AG1570" s="35"/>
      <c r="AH1570" s="35"/>
      <c r="AI1570" s="35"/>
      <c r="AJ1570" s="35"/>
      <c r="AK1570" s="35"/>
      <c r="AL1570" s="35"/>
      <c r="AM1570" s="35"/>
      <c r="AN1570" s="35"/>
      <c r="AO1570" s="35"/>
      <c r="AP1570" s="35"/>
      <c r="AQ1570" s="35"/>
      <c r="AR1570" s="35"/>
      <c r="AS1570" s="35"/>
      <c r="AT1570" s="35"/>
      <c r="AU1570" s="35"/>
      <c r="AV1570" s="35"/>
      <c r="AW1570" s="35"/>
      <c r="AX1570" s="35"/>
      <c r="AY1570" s="35"/>
      <c r="AZ1570" s="35"/>
      <c r="BA1570" s="35"/>
      <c r="BB1570" s="35"/>
      <c r="BC1570" s="35"/>
      <c r="BD1570" s="35"/>
      <c r="BE1570" s="35"/>
      <c r="BF1570" s="35"/>
      <c r="BG1570" s="35"/>
      <c r="BH1570" s="35"/>
      <c r="BI1570" s="133"/>
      <c r="BJ1570" s="133"/>
      <c r="BK1570" s="35"/>
      <c r="BL1570" s="266"/>
      <c r="BM1570" s="35"/>
      <c r="BN1570" s="35"/>
      <c r="BO1570" s="35"/>
      <c r="BP1570" s="35"/>
      <c r="BQ1570" s="35"/>
      <c r="BR1570" s="35"/>
      <c r="BS1570" s="35"/>
      <c r="BT1570" s="35"/>
      <c r="BU1570" s="35"/>
      <c r="BV1570" s="35"/>
      <c r="BW1570" s="35"/>
      <c r="BX1570" s="35"/>
      <c r="BY1570" s="35"/>
      <c r="BZ1570" s="287"/>
      <c r="CA1570" s="35"/>
      <c r="CB1570" s="35"/>
      <c r="CC1570" s="35"/>
      <c r="CD1570" s="35"/>
      <c r="CE1570" s="35"/>
      <c r="CF1570" s="35"/>
      <c r="CG1570" s="35"/>
      <c r="CH1570" s="35"/>
      <c r="CI1570" s="35"/>
      <c r="CJ1570" s="35"/>
      <c r="CK1570" s="35"/>
      <c r="CL1570" s="35"/>
      <c r="CM1570" s="35"/>
      <c r="CN1570" s="35"/>
      <c r="CO1570" s="35"/>
      <c r="CP1570" s="35"/>
      <c r="CQ1570" s="35"/>
      <c r="CR1570" s="35"/>
      <c r="CS1570" s="35"/>
      <c r="CT1570" s="35"/>
      <c r="CU1570" s="35"/>
      <c r="CV1570" s="35"/>
      <c r="CW1570" s="35"/>
      <c r="CX1570" s="35"/>
      <c r="CY1570" s="35"/>
      <c r="CZ1570" s="35"/>
      <c r="DA1570" s="35"/>
      <c r="DB1570" s="35"/>
      <c r="DC1570" s="35"/>
      <c r="DD1570" s="35"/>
      <c r="DE1570" s="35"/>
      <c r="DF1570" s="35"/>
      <c r="DG1570" s="35"/>
      <c r="DH1570" s="35"/>
      <c r="DI1570" s="35"/>
      <c r="DJ1570" s="35"/>
      <c r="DK1570" s="35"/>
      <c r="DL1570" s="35"/>
      <c r="DM1570" s="35"/>
      <c r="DN1570" s="35"/>
      <c r="DO1570" s="35"/>
      <c r="DP1570" s="35"/>
      <c r="DQ1570" s="35"/>
      <c r="DR1570" s="35"/>
      <c r="DS1570" s="35"/>
      <c r="DT1570" s="35"/>
      <c r="DU1570" s="35"/>
      <c r="DV1570" s="35"/>
      <c r="DW1570" s="35"/>
      <c r="DX1570" s="35"/>
      <c r="DY1570" s="35"/>
      <c r="DZ1570" s="35"/>
      <c r="EA1570" s="35"/>
      <c r="EB1570" s="35"/>
      <c r="EC1570" s="35"/>
      <c r="ED1570" s="35"/>
      <c r="EE1570" s="35"/>
      <c r="EF1570" s="35"/>
      <c r="EG1570" s="35"/>
      <c r="EH1570" s="35"/>
      <c r="EI1570" s="35"/>
      <c r="EJ1570" s="35"/>
      <c r="EK1570" s="35"/>
      <c r="EL1570" s="35"/>
      <c r="ET1570" s="20" t="s">
        <v>1938</v>
      </c>
      <c r="EU1570" s="20" t="s">
        <v>1936</v>
      </c>
    </row>
    <row r="1571" spans="1:151" ht="12" hidden="1" customHeight="1">
      <c r="A1571" s="35"/>
      <c r="B1571" s="47"/>
      <c r="C1571" s="35"/>
      <c r="D1571" s="47"/>
      <c r="E1571" s="47"/>
      <c r="F1571" s="47"/>
      <c r="G1571" s="47"/>
      <c r="H1571" s="47"/>
      <c r="I1571" s="47"/>
      <c r="J1571" s="47"/>
      <c r="K1571" s="47"/>
      <c r="L1571" s="47"/>
      <c r="M1571" s="35"/>
      <c r="N1571" s="35"/>
      <c r="O1571" s="35"/>
      <c r="P1571" s="35"/>
      <c r="Q1571" s="35"/>
      <c r="R1571" s="35"/>
      <c r="S1571" s="35"/>
      <c r="T1571" s="35"/>
      <c r="U1571" s="35"/>
      <c r="V1571" s="35"/>
      <c r="W1571" s="35"/>
      <c r="X1571" s="35"/>
      <c r="Y1571" s="35"/>
      <c r="Z1571" s="35"/>
      <c r="AA1571" s="35"/>
      <c r="AB1571" s="35"/>
      <c r="AC1571" s="35"/>
      <c r="AD1571" s="35"/>
      <c r="AE1571" s="35"/>
      <c r="AF1571" s="35"/>
      <c r="AG1571" s="35"/>
      <c r="AH1571" s="35"/>
      <c r="AI1571" s="35"/>
      <c r="AJ1571" s="35"/>
      <c r="AK1571" s="35"/>
      <c r="AL1571" s="35"/>
      <c r="AM1571" s="35"/>
      <c r="AN1571" s="35"/>
      <c r="AO1571" s="35"/>
      <c r="AP1571" s="35"/>
      <c r="AQ1571" s="35"/>
      <c r="AR1571" s="35"/>
      <c r="AS1571" s="35"/>
      <c r="AT1571" s="35"/>
      <c r="AU1571" s="35"/>
      <c r="AV1571" s="35"/>
      <c r="AW1571" s="35"/>
      <c r="AX1571" s="35"/>
      <c r="AY1571" s="35"/>
      <c r="AZ1571" s="35"/>
      <c r="BA1571" s="35"/>
      <c r="BB1571" s="35"/>
      <c r="BC1571" s="35"/>
      <c r="BD1571" s="35"/>
      <c r="BE1571" s="35"/>
      <c r="BF1571" s="35"/>
      <c r="BG1571" s="35"/>
      <c r="BH1571" s="35"/>
      <c r="BI1571" s="133"/>
      <c r="BJ1571" s="133"/>
      <c r="BK1571" s="35"/>
      <c r="BL1571" s="266"/>
      <c r="BM1571" s="35"/>
      <c r="BN1571" s="35"/>
      <c r="BO1571" s="35"/>
      <c r="BP1571" s="35"/>
      <c r="BQ1571" s="35"/>
      <c r="BR1571" s="35"/>
      <c r="BS1571" s="35"/>
      <c r="BT1571" s="35"/>
      <c r="BU1571" s="35"/>
      <c r="BV1571" s="35"/>
      <c r="BW1571" s="35"/>
      <c r="BX1571" s="35"/>
      <c r="BY1571" s="35"/>
      <c r="BZ1571" s="287"/>
      <c r="CA1571" s="35"/>
      <c r="CB1571" s="35"/>
      <c r="CC1571" s="35"/>
      <c r="CD1571" s="35"/>
      <c r="CE1571" s="35"/>
      <c r="CF1571" s="35"/>
      <c r="CG1571" s="35"/>
      <c r="CH1571" s="35"/>
      <c r="CI1571" s="35"/>
      <c r="CJ1571" s="35"/>
      <c r="CK1571" s="35"/>
      <c r="CL1571" s="35"/>
      <c r="CM1571" s="35"/>
      <c r="CN1571" s="35"/>
      <c r="CO1571" s="35"/>
      <c r="CP1571" s="35"/>
      <c r="CQ1571" s="35"/>
      <c r="CR1571" s="35"/>
      <c r="CS1571" s="35"/>
      <c r="CT1571" s="35"/>
      <c r="CU1571" s="35"/>
      <c r="CV1571" s="35"/>
      <c r="CW1571" s="35"/>
      <c r="CX1571" s="35"/>
      <c r="CY1571" s="35"/>
      <c r="CZ1571" s="35"/>
      <c r="DA1571" s="35"/>
      <c r="DB1571" s="35"/>
      <c r="DC1571" s="35"/>
      <c r="DD1571" s="35"/>
      <c r="DE1571" s="35"/>
      <c r="DF1571" s="35"/>
      <c r="DG1571" s="35"/>
      <c r="DH1571" s="35"/>
      <c r="DI1571" s="35"/>
      <c r="DJ1571" s="35"/>
      <c r="DK1571" s="35"/>
      <c r="DL1571" s="35"/>
      <c r="DM1571" s="35"/>
      <c r="DN1571" s="35"/>
      <c r="DO1571" s="35"/>
      <c r="DP1571" s="35"/>
      <c r="DQ1571" s="35"/>
      <c r="DR1571" s="35"/>
      <c r="DS1571" s="35"/>
      <c r="DT1571" s="35"/>
      <c r="DU1571" s="35"/>
      <c r="DV1571" s="35"/>
      <c r="DW1571" s="35"/>
      <c r="DX1571" s="35"/>
      <c r="DY1571" s="35"/>
      <c r="DZ1571" s="35"/>
      <c r="EA1571" s="35"/>
      <c r="EB1571" s="35"/>
      <c r="EC1571" s="35"/>
      <c r="ED1571" s="35"/>
      <c r="EE1571" s="35"/>
      <c r="EF1571" s="35"/>
      <c r="EG1571" s="35"/>
      <c r="EH1571" s="35"/>
      <c r="EI1571" s="35"/>
      <c r="EJ1571" s="35"/>
      <c r="EK1571" s="35"/>
      <c r="EL1571" s="35"/>
      <c r="ET1571" s="20" t="s">
        <v>1939</v>
      </c>
      <c r="EU1571" s="20" t="s">
        <v>1937</v>
      </c>
    </row>
    <row r="1572" spans="1:151" ht="12" hidden="1" customHeight="1">
      <c r="A1572" s="35"/>
      <c r="B1572" s="47"/>
      <c r="C1572" s="35"/>
      <c r="D1572" s="47"/>
      <c r="E1572" s="47"/>
      <c r="F1572" s="47"/>
      <c r="G1572" s="47"/>
      <c r="H1572" s="47"/>
      <c r="I1572" s="47"/>
      <c r="J1572" s="47"/>
      <c r="K1572" s="47"/>
      <c r="L1572" s="47"/>
      <c r="M1572" s="35"/>
      <c r="N1572" s="35"/>
      <c r="O1572" s="35"/>
      <c r="P1572" s="35"/>
      <c r="Q1572" s="35"/>
      <c r="R1572" s="35"/>
      <c r="S1572" s="35"/>
      <c r="T1572" s="35"/>
      <c r="U1572" s="35"/>
      <c r="V1572" s="35"/>
      <c r="W1572" s="35"/>
      <c r="X1572" s="35"/>
      <c r="Y1572" s="35"/>
      <c r="Z1572" s="35"/>
      <c r="AA1572" s="35"/>
      <c r="AB1572" s="35"/>
      <c r="AC1572" s="35"/>
      <c r="AD1572" s="35"/>
      <c r="AE1572" s="35"/>
      <c r="AF1572" s="35"/>
      <c r="AG1572" s="35"/>
      <c r="AH1572" s="35"/>
      <c r="AI1572" s="35"/>
      <c r="AJ1572" s="35"/>
      <c r="AK1572" s="35"/>
      <c r="AL1572" s="35"/>
      <c r="AM1572" s="35"/>
      <c r="AN1572" s="35"/>
      <c r="AO1572" s="35"/>
      <c r="AP1572" s="35"/>
      <c r="AQ1572" s="35"/>
      <c r="AR1572" s="35"/>
      <c r="AS1572" s="35"/>
      <c r="AT1572" s="35"/>
      <c r="AU1572" s="35"/>
      <c r="AV1572" s="35"/>
      <c r="AW1572" s="35"/>
      <c r="AX1572" s="35"/>
      <c r="AY1572" s="35"/>
      <c r="AZ1572" s="35"/>
      <c r="BA1572" s="35"/>
      <c r="BB1572" s="35"/>
      <c r="BC1572" s="35"/>
      <c r="BD1572" s="35"/>
      <c r="BE1572" s="35"/>
      <c r="BF1572" s="35"/>
      <c r="BG1572" s="35"/>
      <c r="BH1572" s="35"/>
      <c r="BI1572" s="133"/>
      <c r="BJ1572" s="133"/>
      <c r="BK1572" s="35"/>
      <c r="BL1572" s="266"/>
      <c r="BM1572" s="35"/>
      <c r="BN1572" s="35"/>
      <c r="BO1572" s="35"/>
      <c r="BP1572" s="35"/>
      <c r="BQ1572" s="35"/>
      <c r="BR1572" s="35"/>
      <c r="BS1572" s="35"/>
      <c r="BT1572" s="35"/>
      <c r="BU1572" s="35"/>
      <c r="BV1572" s="35"/>
      <c r="BW1572" s="35"/>
      <c r="BX1572" s="35"/>
      <c r="BY1572" s="35"/>
      <c r="BZ1572" s="287"/>
      <c r="CA1572" s="35"/>
      <c r="CB1572" s="35"/>
      <c r="CC1572" s="35"/>
      <c r="CD1572" s="35"/>
      <c r="CE1572" s="35"/>
      <c r="CF1572" s="35"/>
      <c r="CG1572" s="35"/>
      <c r="CH1572" s="35"/>
      <c r="CI1572" s="35"/>
      <c r="CJ1572" s="35"/>
      <c r="CK1572" s="35"/>
      <c r="CL1572" s="35"/>
      <c r="CM1572" s="35"/>
      <c r="CN1572" s="35"/>
      <c r="CO1572" s="35"/>
      <c r="CP1572" s="35"/>
      <c r="CQ1572" s="35"/>
      <c r="CR1572" s="35"/>
      <c r="CS1572" s="35"/>
      <c r="CT1572" s="35"/>
      <c r="CU1572" s="35"/>
      <c r="CV1572" s="35"/>
      <c r="CW1572" s="35"/>
      <c r="CX1572" s="35"/>
      <c r="CY1572" s="35"/>
      <c r="CZ1572" s="35"/>
      <c r="DA1572" s="35"/>
      <c r="DB1572" s="35"/>
      <c r="DC1572" s="35"/>
      <c r="DD1572" s="35"/>
      <c r="DE1572" s="35"/>
      <c r="DF1572" s="35"/>
      <c r="DG1572" s="35"/>
      <c r="DH1572" s="35"/>
      <c r="DI1572" s="35"/>
      <c r="DJ1572" s="35"/>
      <c r="DK1572" s="35"/>
      <c r="DL1572" s="35"/>
      <c r="DM1572" s="35"/>
      <c r="DN1572" s="35"/>
      <c r="DO1572" s="35"/>
      <c r="DP1572" s="35"/>
      <c r="DQ1572" s="35"/>
      <c r="DR1572" s="35"/>
      <c r="DS1572" s="35"/>
      <c r="DT1572" s="35"/>
      <c r="DU1572" s="35"/>
      <c r="DV1572" s="35"/>
      <c r="DW1572" s="35"/>
      <c r="DX1572" s="35"/>
      <c r="DY1572" s="35"/>
      <c r="DZ1572" s="35"/>
      <c r="EA1572" s="35"/>
      <c r="EB1572" s="35"/>
      <c r="EC1572" s="35"/>
      <c r="ED1572" s="35"/>
      <c r="EE1572" s="35"/>
      <c r="EF1572" s="35"/>
      <c r="EG1572" s="35"/>
      <c r="EH1572" s="35"/>
      <c r="EI1572" s="35"/>
      <c r="EJ1572" s="35"/>
      <c r="EK1572" s="35"/>
      <c r="EL1572" s="35"/>
      <c r="ET1572" s="20" t="s">
        <v>1940</v>
      </c>
      <c r="EU1572" s="20" t="s">
        <v>1938</v>
      </c>
    </row>
    <row r="1573" spans="1:151" ht="12" hidden="1" customHeight="1">
      <c r="A1573" s="35"/>
      <c r="B1573" s="47"/>
      <c r="C1573" s="35"/>
      <c r="D1573" s="47"/>
      <c r="E1573" s="47"/>
      <c r="F1573" s="47"/>
      <c r="G1573" s="47"/>
      <c r="H1573" s="47"/>
      <c r="I1573" s="47"/>
      <c r="J1573" s="47"/>
      <c r="K1573" s="47"/>
      <c r="L1573" s="47"/>
      <c r="M1573" s="35"/>
      <c r="N1573" s="35"/>
      <c r="O1573" s="35"/>
      <c r="P1573" s="35"/>
      <c r="Q1573" s="35"/>
      <c r="R1573" s="35"/>
      <c r="S1573" s="35"/>
      <c r="T1573" s="35"/>
      <c r="U1573" s="35"/>
      <c r="V1573" s="35"/>
      <c r="W1573" s="35"/>
      <c r="X1573" s="35"/>
      <c r="Y1573" s="35"/>
      <c r="Z1573" s="35"/>
      <c r="AA1573" s="35"/>
      <c r="AB1573" s="35"/>
      <c r="AC1573" s="35"/>
      <c r="AD1573" s="35"/>
      <c r="AE1573" s="35"/>
      <c r="AF1573" s="35"/>
      <c r="AG1573" s="35"/>
      <c r="AH1573" s="35"/>
      <c r="AI1573" s="35"/>
      <c r="AJ1573" s="35"/>
      <c r="AK1573" s="35"/>
      <c r="AL1573" s="35"/>
      <c r="AM1573" s="35"/>
      <c r="AN1573" s="35"/>
      <c r="AO1573" s="35"/>
      <c r="AP1573" s="35"/>
      <c r="AQ1573" s="35"/>
      <c r="AR1573" s="35"/>
      <c r="AS1573" s="35"/>
      <c r="AT1573" s="35"/>
      <c r="AU1573" s="35"/>
      <c r="AV1573" s="35"/>
      <c r="AW1573" s="35"/>
      <c r="AX1573" s="35"/>
      <c r="AY1573" s="35"/>
      <c r="AZ1573" s="35"/>
      <c r="BA1573" s="35"/>
      <c r="BB1573" s="35"/>
      <c r="BC1573" s="35"/>
      <c r="BD1573" s="35"/>
      <c r="BE1573" s="35"/>
      <c r="BF1573" s="35"/>
      <c r="BG1573" s="35"/>
      <c r="BH1573" s="35"/>
      <c r="BI1573" s="133"/>
      <c r="BJ1573" s="133"/>
      <c r="BK1573" s="35"/>
      <c r="BL1573" s="266"/>
      <c r="BM1573" s="35"/>
      <c r="BN1573" s="35"/>
      <c r="BO1573" s="35"/>
      <c r="BP1573" s="35"/>
      <c r="BQ1573" s="35"/>
      <c r="BR1573" s="35"/>
      <c r="BS1573" s="35"/>
      <c r="BT1573" s="35"/>
      <c r="BU1573" s="35"/>
      <c r="BV1573" s="35"/>
      <c r="BW1573" s="35"/>
      <c r="BX1573" s="35"/>
      <c r="BY1573" s="35"/>
      <c r="BZ1573" s="287"/>
      <c r="CA1573" s="35"/>
      <c r="CB1573" s="35"/>
      <c r="CC1573" s="35"/>
      <c r="CD1573" s="35"/>
      <c r="CE1573" s="35"/>
      <c r="CF1573" s="35"/>
      <c r="CG1573" s="35"/>
      <c r="CH1573" s="35"/>
      <c r="CI1573" s="35"/>
      <c r="CJ1573" s="35"/>
      <c r="CK1573" s="35"/>
      <c r="CL1573" s="35"/>
      <c r="CM1573" s="35"/>
      <c r="CN1573" s="35"/>
      <c r="CO1573" s="35"/>
      <c r="CP1573" s="35"/>
      <c r="CQ1573" s="35"/>
      <c r="CR1573" s="35"/>
      <c r="CS1573" s="35"/>
      <c r="CT1573" s="35"/>
      <c r="CU1573" s="35"/>
      <c r="CV1573" s="35"/>
      <c r="CW1573" s="35"/>
      <c r="CX1573" s="35"/>
      <c r="CY1573" s="35"/>
      <c r="CZ1573" s="35"/>
      <c r="DA1573" s="35"/>
      <c r="DB1573" s="35"/>
      <c r="DC1573" s="35"/>
      <c r="DD1573" s="35"/>
      <c r="DE1573" s="35"/>
      <c r="DF1573" s="35"/>
      <c r="DG1573" s="35"/>
      <c r="DH1573" s="35"/>
      <c r="DI1573" s="35"/>
      <c r="DJ1573" s="35"/>
      <c r="DK1573" s="35"/>
      <c r="DL1573" s="35"/>
      <c r="DM1573" s="35"/>
      <c r="DN1573" s="35"/>
      <c r="DO1573" s="35"/>
      <c r="DP1573" s="35"/>
      <c r="DQ1573" s="35"/>
      <c r="DR1573" s="35"/>
      <c r="DS1573" s="35"/>
      <c r="DT1573" s="35"/>
      <c r="DU1573" s="35"/>
      <c r="DV1573" s="35"/>
      <c r="DW1573" s="35"/>
      <c r="DX1573" s="35"/>
      <c r="DY1573" s="35"/>
      <c r="DZ1573" s="35"/>
      <c r="EA1573" s="35"/>
      <c r="EB1573" s="35"/>
      <c r="EC1573" s="35"/>
      <c r="ED1573" s="35"/>
      <c r="EE1573" s="35"/>
      <c r="EF1573" s="35"/>
      <c r="EG1573" s="35"/>
      <c r="EH1573" s="35"/>
      <c r="EI1573" s="35"/>
      <c r="EJ1573" s="35"/>
      <c r="EK1573" s="35"/>
      <c r="EL1573" s="35"/>
      <c r="ET1573" s="20" t="s">
        <v>1941</v>
      </c>
      <c r="EU1573" s="20" t="s">
        <v>1939</v>
      </c>
    </row>
    <row r="1574" spans="1:151" ht="12" hidden="1" customHeight="1">
      <c r="A1574" s="35"/>
      <c r="B1574" s="47"/>
      <c r="C1574" s="35"/>
      <c r="D1574" s="47"/>
      <c r="E1574" s="47"/>
      <c r="F1574" s="47"/>
      <c r="G1574" s="47"/>
      <c r="H1574" s="47"/>
      <c r="I1574" s="47"/>
      <c r="J1574" s="47"/>
      <c r="K1574" s="47"/>
      <c r="L1574" s="47"/>
      <c r="M1574" s="35"/>
      <c r="N1574" s="35"/>
      <c r="O1574" s="35"/>
      <c r="P1574" s="35"/>
      <c r="Q1574" s="35"/>
      <c r="R1574" s="35"/>
      <c r="S1574" s="35"/>
      <c r="T1574" s="35"/>
      <c r="U1574" s="35"/>
      <c r="V1574" s="35"/>
      <c r="W1574" s="35"/>
      <c r="X1574" s="35"/>
      <c r="Y1574" s="35"/>
      <c r="Z1574" s="35"/>
      <c r="AA1574" s="35"/>
      <c r="AB1574" s="35"/>
      <c r="AC1574" s="35"/>
      <c r="AD1574" s="35"/>
      <c r="AE1574" s="35"/>
      <c r="AF1574" s="35"/>
      <c r="AG1574" s="35"/>
      <c r="AH1574" s="35"/>
      <c r="AI1574" s="35"/>
      <c r="AJ1574" s="35"/>
      <c r="AK1574" s="35"/>
      <c r="AL1574" s="35"/>
      <c r="AM1574" s="35"/>
      <c r="AN1574" s="35"/>
      <c r="AO1574" s="35"/>
      <c r="AP1574" s="35"/>
      <c r="AQ1574" s="35"/>
      <c r="AR1574" s="35"/>
      <c r="AS1574" s="35"/>
      <c r="AT1574" s="35"/>
      <c r="AU1574" s="35"/>
      <c r="AV1574" s="35"/>
      <c r="AW1574" s="35"/>
      <c r="AX1574" s="35"/>
      <c r="AY1574" s="35"/>
      <c r="AZ1574" s="35"/>
      <c r="BA1574" s="35"/>
      <c r="BB1574" s="35"/>
      <c r="BC1574" s="35"/>
      <c r="BD1574" s="35"/>
      <c r="BE1574" s="35"/>
      <c r="BF1574" s="35"/>
      <c r="BG1574" s="35"/>
      <c r="BH1574" s="35"/>
      <c r="BI1574" s="133"/>
      <c r="BJ1574" s="133"/>
      <c r="BK1574" s="35"/>
      <c r="BL1574" s="266"/>
      <c r="BM1574" s="35"/>
      <c r="BN1574" s="35"/>
      <c r="BO1574" s="35"/>
      <c r="BP1574" s="35"/>
      <c r="BQ1574" s="35"/>
      <c r="BR1574" s="35"/>
      <c r="BS1574" s="35"/>
      <c r="BT1574" s="35"/>
      <c r="BU1574" s="35"/>
      <c r="BV1574" s="35"/>
      <c r="BW1574" s="35"/>
      <c r="BX1574" s="35"/>
      <c r="BY1574" s="35"/>
      <c r="BZ1574" s="287"/>
      <c r="CA1574" s="35"/>
      <c r="CB1574" s="35"/>
      <c r="CC1574" s="35"/>
      <c r="CD1574" s="35"/>
      <c r="CE1574" s="35"/>
      <c r="CF1574" s="35"/>
      <c r="CG1574" s="35"/>
      <c r="CH1574" s="35"/>
      <c r="CI1574" s="35"/>
      <c r="CJ1574" s="35"/>
      <c r="CK1574" s="35"/>
      <c r="CL1574" s="35"/>
      <c r="CM1574" s="35"/>
      <c r="CN1574" s="35"/>
      <c r="CO1574" s="35"/>
      <c r="CP1574" s="35"/>
      <c r="CQ1574" s="35"/>
      <c r="CR1574" s="35"/>
      <c r="CS1574" s="35"/>
      <c r="CT1574" s="35"/>
      <c r="CU1574" s="35"/>
      <c r="CV1574" s="35"/>
      <c r="CW1574" s="35"/>
      <c r="CX1574" s="35"/>
      <c r="CY1574" s="35"/>
      <c r="CZ1574" s="35"/>
      <c r="DA1574" s="35"/>
      <c r="DB1574" s="35"/>
      <c r="DC1574" s="35"/>
      <c r="DD1574" s="35"/>
      <c r="DE1574" s="35"/>
      <c r="DF1574" s="35"/>
      <c r="DG1574" s="35"/>
      <c r="DH1574" s="35"/>
      <c r="DI1574" s="35"/>
      <c r="DJ1574" s="35"/>
      <c r="DK1574" s="35"/>
      <c r="DL1574" s="35"/>
      <c r="DM1574" s="35"/>
      <c r="DN1574" s="35"/>
      <c r="DO1574" s="35"/>
      <c r="DP1574" s="35"/>
      <c r="DQ1574" s="35"/>
      <c r="DR1574" s="35"/>
      <c r="DS1574" s="35"/>
      <c r="DT1574" s="35"/>
      <c r="DU1574" s="35"/>
      <c r="DV1574" s="35"/>
      <c r="DW1574" s="35"/>
      <c r="DX1574" s="35"/>
      <c r="DY1574" s="35"/>
      <c r="DZ1574" s="35"/>
      <c r="EA1574" s="35"/>
      <c r="EB1574" s="35"/>
      <c r="EC1574" s="35"/>
      <c r="ED1574" s="35"/>
      <c r="EE1574" s="35"/>
      <c r="EF1574" s="35"/>
      <c r="EG1574" s="35"/>
      <c r="EH1574" s="35"/>
      <c r="EI1574" s="35"/>
      <c r="EJ1574" s="35"/>
      <c r="EK1574" s="35"/>
      <c r="EL1574" s="35"/>
      <c r="ET1574" s="20" t="s">
        <v>1942</v>
      </c>
      <c r="EU1574" s="20" t="s">
        <v>1940</v>
      </c>
    </row>
    <row r="1575" spans="1:151" ht="12" hidden="1" customHeight="1">
      <c r="A1575" s="35"/>
      <c r="B1575" s="47"/>
      <c r="C1575" s="35"/>
      <c r="D1575" s="47"/>
      <c r="E1575" s="47"/>
      <c r="F1575" s="47"/>
      <c r="G1575" s="47"/>
      <c r="H1575" s="47"/>
      <c r="I1575" s="47"/>
      <c r="J1575" s="47"/>
      <c r="K1575" s="47"/>
      <c r="L1575" s="47"/>
      <c r="M1575" s="35"/>
      <c r="N1575" s="35"/>
      <c r="O1575" s="35"/>
      <c r="P1575" s="35"/>
      <c r="Q1575" s="35"/>
      <c r="R1575" s="35"/>
      <c r="S1575" s="35"/>
      <c r="T1575" s="35"/>
      <c r="U1575" s="35"/>
      <c r="V1575" s="35"/>
      <c r="W1575" s="35"/>
      <c r="X1575" s="35"/>
      <c r="Y1575" s="35"/>
      <c r="Z1575" s="35"/>
      <c r="AA1575" s="35"/>
      <c r="AB1575" s="35"/>
      <c r="AC1575" s="35"/>
      <c r="AD1575" s="35"/>
      <c r="AE1575" s="35"/>
      <c r="AF1575" s="35"/>
      <c r="AG1575" s="35"/>
      <c r="AH1575" s="35"/>
      <c r="AI1575" s="35"/>
      <c r="AJ1575" s="35"/>
      <c r="AK1575" s="35"/>
      <c r="AL1575" s="35"/>
      <c r="AM1575" s="35"/>
      <c r="AN1575" s="35"/>
      <c r="AO1575" s="35"/>
      <c r="AP1575" s="35"/>
      <c r="AQ1575" s="35"/>
      <c r="AR1575" s="35"/>
      <c r="AS1575" s="35"/>
      <c r="AT1575" s="35"/>
      <c r="AU1575" s="35"/>
      <c r="AV1575" s="35"/>
      <c r="AW1575" s="35"/>
      <c r="AX1575" s="35"/>
      <c r="AY1575" s="35"/>
      <c r="AZ1575" s="35"/>
      <c r="BA1575" s="35"/>
      <c r="BB1575" s="35"/>
      <c r="BC1575" s="35"/>
      <c r="BD1575" s="35"/>
      <c r="BE1575" s="35"/>
      <c r="BF1575" s="35"/>
      <c r="BG1575" s="35"/>
      <c r="BH1575" s="35"/>
      <c r="BI1575" s="133"/>
      <c r="BJ1575" s="133"/>
      <c r="BK1575" s="35"/>
      <c r="BL1575" s="266"/>
      <c r="BM1575" s="35"/>
      <c r="BN1575" s="35"/>
      <c r="BO1575" s="35"/>
      <c r="BP1575" s="35"/>
      <c r="BQ1575" s="35"/>
      <c r="BR1575" s="35"/>
      <c r="BS1575" s="35"/>
      <c r="BT1575" s="35"/>
      <c r="BU1575" s="35"/>
      <c r="BV1575" s="35"/>
      <c r="BW1575" s="35"/>
      <c r="BX1575" s="35"/>
      <c r="BY1575" s="35"/>
      <c r="BZ1575" s="287"/>
      <c r="CA1575" s="35"/>
      <c r="CB1575" s="35"/>
      <c r="CC1575" s="35"/>
      <c r="CD1575" s="35"/>
      <c r="CE1575" s="35"/>
      <c r="CF1575" s="35"/>
      <c r="CG1575" s="35"/>
      <c r="CH1575" s="35"/>
      <c r="CI1575" s="35"/>
      <c r="CJ1575" s="35"/>
      <c r="CK1575" s="35"/>
      <c r="CL1575" s="35"/>
      <c r="CM1575" s="35"/>
      <c r="CN1575" s="35"/>
      <c r="CO1575" s="35"/>
      <c r="CP1575" s="35"/>
      <c r="CQ1575" s="35"/>
      <c r="CR1575" s="35"/>
      <c r="CS1575" s="35"/>
      <c r="CT1575" s="35"/>
      <c r="CU1575" s="35"/>
      <c r="CV1575" s="35"/>
      <c r="CW1575" s="35"/>
      <c r="CX1575" s="35"/>
      <c r="CY1575" s="35"/>
      <c r="CZ1575" s="35"/>
      <c r="DA1575" s="35"/>
      <c r="DB1575" s="35"/>
      <c r="DC1575" s="35"/>
      <c r="DD1575" s="35"/>
      <c r="DE1575" s="35"/>
      <c r="DF1575" s="35"/>
      <c r="DG1575" s="35"/>
      <c r="DH1575" s="35"/>
      <c r="DI1575" s="35"/>
      <c r="DJ1575" s="35"/>
      <c r="DK1575" s="35"/>
      <c r="DL1575" s="35"/>
      <c r="DM1575" s="35"/>
      <c r="DN1575" s="35"/>
      <c r="DO1575" s="35"/>
      <c r="DP1575" s="35"/>
      <c r="DQ1575" s="35"/>
      <c r="DR1575" s="35"/>
      <c r="DS1575" s="35"/>
      <c r="DT1575" s="35"/>
      <c r="DU1575" s="35"/>
      <c r="DV1575" s="35"/>
      <c r="DW1575" s="35"/>
      <c r="DX1575" s="35"/>
      <c r="DY1575" s="35"/>
      <c r="DZ1575" s="35"/>
      <c r="EA1575" s="35"/>
      <c r="EB1575" s="35"/>
      <c r="EC1575" s="35"/>
      <c r="ED1575" s="35"/>
      <c r="EE1575" s="35"/>
      <c r="EF1575" s="35"/>
      <c r="EG1575" s="35"/>
      <c r="EH1575" s="35"/>
      <c r="EI1575" s="35"/>
      <c r="EJ1575" s="35"/>
      <c r="EK1575" s="35"/>
      <c r="EL1575" s="35"/>
      <c r="ET1575" s="20" t="s">
        <v>1943</v>
      </c>
      <c r="EU1575" s="20" t="s">
        <v>1941</v>
      </c>
    </row>
    <row r="1576" spans="1:151" ht="12" hidden="1" customHeight="1">
      <c r="A1576" s="35"/>
      <c r="B1576" s="47"/>
      <c r="C1576" s="35"/>
      <c r="D1576" s="47"/>
      <c r="E1576" s="47"/>
      <c r="F1576" s="47"/>
      <c r="G1576" s="47"/>
      <c r="H1576" s="47"/>
      <c r="I1576" s="47"/>
      <c r="J1576" s="47"/>
      <c r="K1576" s="47"/>
      <c r="L1576" s="47"/>
      <c r="M1576" s="35"/>
      <c r="N1576" s="35"/>
      <c r="O1576" s="35"/>
      <c r="P1576" s="35"/>
      <c r="Q1576" s="35"/>
      <c r="R1576" s="35"/>
      <c r="S1576" s="35"/>
      <c r="T1576" s="35"/>
      <c r="U1576" s="35"/>
      <c r="V1576" s="35"/>
      <c r="W1576" s="35"/>
      <c r="X1576" s="35"/>
      <c r="Y1576" s="35"/>
      <c r="Z1576" s="35"/>
      <c r="AA1576" s="35"/>
      <c r="AB1576" s="35"/>
      <c r="AC1576" s="35"/>
      <c r="AD1576" s="35"/>
      <c r="AE1576" s="35"/>
      <c r="AF1576" s="35"/>
      <c r="AG1576" s="35"/>
      <c r="AH1576" s="35"/>
      <c r="AI1576" s="35"/>
      <c r="AJ1576" s="35"/>
      <c r="AK1576" s="35"/>
      <c r="AL1576" s="35"/>
      <c r="AM1576" s="35"/>
      <c r="AN1576" s="35"/>
      <c r="AO1576" s="35"/>
      <c r="AP1576" s="35"/>
      <c r="AQ1576" s="35"/>
      <c r="AR1576" s="35"/>
      <c r="AS1576" s="35"/>
      <c r="AT1576" s="35"/>
      <c r="AU1576" s="35"/>
      <c r="AV1576" s="35"/>
      <c r="AW1576" s="35"/>
      <c r="AX1576" s="35"/>
      <c r="AY1576" s="35"/>
      <c r="AZ1576" s="35"/>
      <c r="BA1576" s="35"/>
      <c r="BB1576" s="35"/>
      <c r="BC1576" s="35"/>
      <c r="BD1576" s="35"/>
      <c r="BE1576" s="35"/>
      <c r="BF1576" s="35"/>
      <c r="BG1576" s="35"/>
      <c r="BH1576" s="35"/>
      <c r="BI1576" s="133"/>
      <c r="BJ1576" s="133"/>
      <c r="BK1576" s="35"/>
      <c r="BL1576" s="266"/>
      <c r="BM1576" s="35"/>
      <c r="BN1576" s="35"/>
      <c r="BO1576" s="35"/>
      <c r="BP1576" s="35"/>
      <c r="BQ1576" s="35"/>
      <c r="BR1576" s="35"/>
      <c r="BS1576" s="35"/>
      <c r="BT1576" s="35"/>
      <c r="BU1576" s="35"/>
      <c r="BV1576" s="35"/>
      <c r="BW1576" s="35"/>
      <c r="BX1576" s="35"/>
      <c r="BY1576" s="35"/>
      <c r="BZ1576" s="287"/>
      <c r="CA1576" s="35"/>
      <c r="CB1576" s="35"/>
      <c r="CC1576" s="35"/>
      <c r="CD1576" s="35"/>
      <c r="CE1576" s="35"/>
      <c r="CF1576" s="35"/>
      <c r="CG1576" s="35"/>
      <c r="CH1576" s="35"/>
      <c r="CI1576" s="35"/>
      <c r="CJ1576" s="35"/>
      <c r="CK1576" s="35"/>
      <c r="CL1576" s="35"/>
      <c r="CM1576" s="35"/>
      <c r="CN1576" s="35"/>
      <c r="CO1576" s="35"/>
      <c r="CP1576" s="35"/>
      <c r="CQ1576" s="35"/>
      <c r="CR1576" s="35"/>
      <c r="CS1576" s="35"/>
      <c r="CT1576" s="35"/>
      <c r="CU1576" s="35"/>
      <c r="CV1576" s="35"/>
      <c r="CW1576" s="35"/>
      <c r="CX1576" s="35"/>
      <c r="CY1576" s="35"/>
      <c r="CZ1576" s="35"/>
      <c r="DA1576" s="35"/>
      <c r="DB1576" s="35"/>
      <c r="DC1576" s="35"/>
      <c r="DD1576" s="35"/>
      <c r="DE1576" s="35"/>
      <c r="DF1576" s="35"/>
      <c r="DG1576" s="35"/>
      <c r="DH1576" s="35"/>
      <c r="DI1576" s="35"/>
      <c r="DJ1576" s="35"/>
      <c r="DK1576" s="35"/>
      <c r="DL1576" s="35"/>
      <c r="DM1576" s="35"/>
      <c r="DN1576" s="35"/>
      <c r="DO1576" s="35"/>
      <c r="DP1576" s="35"/>
      <c r="DQ1576" s="35"/>
      <c r="DR1576" s="35"/>
      <c r="DS1576" s="35"/>
      <c r="DT1576" s="35"/>
      <c r="DU1576" s="35"/>
      <c r="DV1576" s="35"/>
      <c r="DW1576" s="35"/>
      <c r="DX1576" s="35"/>
      <c r="DY1576" s="35"/>
      <c r="DZ1576" s="35"/>
      <c r="EA1576" s="35"/>
      <c r="EB1576" s="35"/>
      <c r="EC1576" s="35"/>
      <c r="ED1576" s="35"/>
      <c r="EE1576" s="35"/>
      <c r="EF1576" s="35"/>
      <c r="EG1576" s="35"/>
      <c r="EH1576" s="35"/>
      <c r="EI1576" s="35"/>
      <c r="EJ1576" s="35"/>
      <c r="EK1576" s="35"/>
      <c r="EL1576" s="35"/>
      <c r="ET1576" s="20" t="s">
        <v>1944</v>
      </c>
      <c r="EU1576" s="20" t="s">
        <v>1942</v>
      </c>
    </row>
    <row r="1577" spans="1:151" ht="12" hidden="1" customHeight="1">
      <c r="A1577" s="35"/>
      <c r="B1577" s="47"/>
      <c r="C1577" s="35"/>
      <c r="D1577" s="47"/>
      <c r="E1577" s="47"/>
      <c r="F1577" s="47"/>
      <c r="G1577" s="47"/>
      <c r="H1577" s="47"/>
      <c r="I1577" s="47"/>
      <c r="J1577" s="47"/>
      <c r="K1577" s="47"/>
      <c r="L1577" s="47"/>
      <c r="M1577" s="35"/>
      <c r="N1577" s="35"/>
      <c r="O1577" s="35"/>
      <c r="P1577" s="35"/>
      <c r="Q1577" s="35"/>
      <c r="R1577" s="35"/>
      <c r="S1577" s="35"/>
      <c r="T1577" s="35"/>
      <c r="U1577" s="35"/>
      <c r="V1577" s="35"/>
      <c r="W1577" s="35"/>
      <c r="X1577" s="35"/>
      <c r="Y1577" s="35"/>
      <c r="Z1577" s="35"/>
      <c r="AA1577" s="35"/>
      <c r="AB1577" s="35"/>
      <c r="AC1577" s="35"/>
      <c r="AD1577" s="35"/>
      <c r="AE1577" s="35"/>
      <c r="AF1577" s="35"/>
      <c r="AG1577" s="35"/>
      <c r="AH1577" s="35"/>
      <c r="AI1577" s="35"/>
      <c r="AJ1577" s="35"/>
      <c r="AK1577" s="35"/>
      <c r="AL1577" s="35"/>
      <c r="AM1577" s="35"/>
      <c r="AN1577" s="35"/>
      <c r="AO1577" s="35"/>
      <c r="AP1577" s="35"/>
      <c r="AQ1577" s="35"/>
      <c r="AR1577" s="35"/>
      <c r="AS1577" s="35"/>
      <c r="AT1577" s="35"/>
      <c r="AU1577" s="35"/>
      <c r="AV1577" s="35"/>
      <c r="AW1577" s="35"/>
      <c r="AX1577" s="35"/>
      <c r="AY1577" s="35"/>
      <c r="AZ1577" s="35"/>
      <c r="BA1577" s="35"/>
      <c r="BB1577" s="35"/>
      <c r="BC1577" s="35"/>
      <c r="BD1577" s="35"/>
      <c r="BE1577" s="35"/>
      <c r="BF1577" s="35"/>
      <c r="BG1577" s="35"/>
      <c r="BH1577" s="35"/>
      <c r="BI1577" s="133"/>
      <c r="BJ1577" s="133"/>
      <c r="BK1577" s="35"/>
      <c r="BL1577" s="266"/>
      <c r="BM1577" s="35"/>
      <c r="BN1577" s="35"/>
      <c r="BO1577" s="35"/>
      <c r="BP1577" s="35"/>
      <c r="BQ1577" s="35"/>
      <c r="BR1577" s="35"/>
      <c r="BS1577" s="35"/>
      <c r="BT1577" s="35"/>
      <c r="BU1577" s="35"/>
      <c r="BV1577" s="35"/>
      <c r="BW1577" s="35"/>
      <c r="BX1577" s="35"/>
      <c r="BY1577" s="35"/>
      <c r="BZ1577" s="287"/>
      <c r="CA1577" s="35"/>
      <c r="CB1577" s="35"/>
      <c r="CC1577" s="35"/>
      <c r="CD1577" s="35"/>
      <c r="CE1577" s="35"/>
      <c r="CF1577" s="35"/>
      <c r="CG1577" s="35"/>
      <c r="CH1577" s="35"/>
      <c r="CI1577" s="35"/>
      <c r="CJ1577" s="35"/>
      <c r="CK1577" s="35"/>
      <c r="CL1577" s="35"/>
      <c r="CM1577" s="35"/>
      <c r="CN1577" s="35"/>
      <c r="CO1577" s="35"/>
      <c r="CP1577" s="35"/>
      <c r="CQ1577" s="35"/>
      <c r="CR1577" s="35"/>
      <c r="CS1577" s="35"/>
      <c r="CT1577" s="35"/>
      <c r="CU1577" s="35"/>
      <c r="CV1577" s="35"/>
      <c r="CW1577" s="35"/>
      <c r="CX1577" s="35"/>
      <c r="CY1577" s="35"/>
      <c r="CZ1577" s="35"/>
      <c r="DA1577" s="35"/>
      <c r="DB1577" s="35"/>
      <c r="DC1577" s="35"/>
      <c r="DD1577" s="35"/>
      <c r="DE1577" s="35"/>
      <c r="DF1577" s="35"/>
      <c r="DG1577" s="35"/>
      <c r="DH1577" s="35"/>
      <c r="DI1577" s="35"/>
      <c r="DJ1577" s="35"/>
      <c r="DK1577" s="35"/>
      <c r="DL1577" s="35"/>
      <c r="DM1577" s="35"/>
      <c r="DN1577" s="35"/>
      <c r="DO1577" s="35"/>
      <c r="DP1577" s="35"/>
      <c r="DQ1577" s="35"/>
      <c r="DR1577" s="35"/>
      <c r="DS1577" s="35"/>
      <c r="DT1577" s="35"/>
      <c r="DU1577" s="35"/>
      <c r="DV1577" s="35"/>
      <c r="DW1577" s="35"/>
      <c r="DX1577" s="35"/>
      <c r="DY1577" s="35"/>
      <c r="DZ1577" s="35"/>
      <c r="EA1577" s="35"/>
      <c r="EB1577" s="35"/>
      <c r="EC1577" s="35"/>
      <c r="ED1577" s="35"/>
      <c r="EE1577" s="35"/>
      <c r="EF1577" s="35"/>
      <c r="EG1577" s="35"/>
      <c r="EH1577" s="35"/>
      <c r="EI1577" s="35"/>
      <c r="EJ1577" s="35"/>
      <c r="EK1577" s="35"/>
      <c r="EL1577" s="35"/>
      <c r="ET1577" s="20" t="s">
        <v>1945</v>
      </c>
      <c r="EU1577" s="20" t="s">
        <v>1943</v>
      </c>
    </row>
    <row r="1578" spans="1:151" ht="12" hidden="1" customHeight="1">
      <c r="A1578" s="35"/>
      <c r="B1578" s="47"/>
      <c r="C1578" s="35"/>
      <c r="D1578" s="47"/>
      <c r="E1578" s="47"/>
      <c r="F1578" s="47"/>
      <c r="G1578" s="47"/>
      <c r="H1578" s="47"/>
      <c r="I1578" s="47"/>
      <c r="J1578" s="47"/>
      <c r="K1578" s="47"/>
      <c r="L1578" s="47"/>
      <c r="M1578" s="35"/>
      <c r="N1578" s="35"/>
      <c r="O1578" s="35"/>
      <c r="P1578" s="35"/>
      <c r="Q1578" s="35"/>
      <c r="R1578" s="35"/>
      <c r="S1578" s="35"/>
      <c r="T1578" s="35"/>
      <c r="U1578" s="35"/>
      <c r="V1578" s="35"/>
      <c r="W1578" s="35"/>
      <c r="X1578" s="35"/>
      <c r="Y1578" s="35"/>
      <c r="Z1578" s="35"/>
      <c r="AA1578" s="35"/>
      <c r="AB1578" s="35"/>
      <c r="AC1578" s="35"/>
      <c r="AD1578" s="35"/>
      <c r="AE1578" s="35"/>
      <c r="AF1578" s="35"/>
      <c r="AG1578" s="35"/>
      <c r="AH1578" s="35"/>
      <c r="AI1578" s="35"/>
      <c r="AJ1578" s="35"/>
      <c r="AK1578" s="35"/>
      <c r="AL1578" s="35"/>
      <c r="AM1578" s="35"/>
      <c r="AN1578" s="35"/>
      <c r="AO1578" s="35"/>
      <c r="AP1578" s="35"/>
      <c r="AQ1578" s="35"/>
      <c r="AR1578" s="35"/>
      <c r="AS1578" s="35"/>
      <c r="AT1578" s="35"/>
      <c r="AU1578" s="35"/>
      <c r="AV1578" s="35"/>
      <c r="AW1578" s="35"/>
      <c r="AX1578" s="35"/>
      <c r="AY1578" s="35"/>
      <c r="AZ1578" s="35"/>
      <c r="BA1578" s="35"/>
      <c r="BB1578" s="35"/>
      <c r="BC1578" s="35"/>
      <c r="BD1578" s="35"/>
      <c r="BE1578" s="35"/>
      <c r="BF1578" s="35"/>
      <c r="BG1578" s="35"/>
      <c r="BH1578" s="35"/>
      <c r="BI1578" s="133"/>
      <c r="BJ1578" s="133"/>
      <c r="BK1578" s="35"/>
      <c r="BL1578" s="266"/>
      <c r="BM1578" s="35"/>
      <c r="BN1578" s="35"/>
      <c r="BO1578" s="35"/>
      <c r="BP1578" s="35"/>
      <c r="BQ1578" s="35"/>
      <c r="BR1578" s="35"/>
      <c r="BS1578" s="35"/>
      <c r="BT1578" s="35"/>
      <c r="BU1578" s="35"/>
      <c r="BV1578" s="35"/>
      <c r="BW1578" s="35"/>
      <c r="BX1578" s="35"/>
      <c r="BY1578" s="35"/>
      <c r="BZ1578" s="287"/>
      <c r="CA1578" s="35"/>
      <c r="CB1578" s="35"/>
      <c r="CC1578" s="35"/>
      <c r="CD1578" s="35"/>
      <c r="CE1578" s="35"/>
      <c r="CF1578" s="35"/>
      <c r="CG1578" s="35"/>
      <c r="CH1578" s="35"/>
      <c r="CI1578" s="35"/>
      <c r="CJ1578" s="35"/>
      <c r="CK1578" s="35"/>
      <c r="CL1578" s="35"/>
      <c r="CM1578" s="35"/>
      <c r="CN1578" s="35"/>
      <c r="CO1578" s="35"/>
      <c r="CP1578" s="35"/>
      <c r="CQ1578" s="35"/>
      <c r="CR1578" s="35"/>
      <c r="CS1578" s="35"/>
      <c r="CT1578" s="35"/>
      <c r="CU1578" s="35"/>
      <c r="CV1578" s="35"/>
      <c r="CW1578" s="35"/>
      <c r="CX1578" s="35"/>
      <c r="CY1578" s="35"/>
      <c r="CZ1578" s="35"/>
      <c r="DA1578" s="35"/>
      <c r="DB1578" s="35"/>
      <c r="DC1578" s="35"/>
      <c r="DD1578" s="35"/>
      <c r="DE1578" s="35"/>
      <c r="DF1578" s="35"/>
      <c r="DG1578" s="35"/>
      <c r="DH1578" s="35"/>
      <c r="DI1578" s="35"/>
      <c r="DJ1578" s="35"/>
      <c r="DK1578" s="35"/>
      <c r="DL1578" s="35"/>
      <c r="DM1578" s="35"/>
      <c r="DN1578" s="35"/>
      <c r="DO1578" s="35"/>
      <c r="DP1578" s="35"/>
      <c r="DQ1578" s="35"/>
      <c r="DR1578" s="35"/>
      <c r="DS1578" s="35"/>
      <c r="DT1578" s="35"/>
      <c r="DU1578" s="35"/>
      <c r="DV1578" s="35"/>
      <c r="DW1578" s="35"/>
      <c r="DX1578" s="35"/>
      <c r="DY1578" s="35"/>
      <c r="DZ1578" s="35"/>
      <c r="EA1578" s="35"/>
      <c r="EB1578" s="35"/>
      <c r="EC1578" s="35"/>
      <c r="ED1578" s="35"/>
      <c r="EE1578" s="35"/>
      <c r="EF1578" s="35"/>
      <c r="EG1578" s="35"/>
      <c r="EH1578" s="35"/>
      <c r="EI1578" s="35"/>
      <c r="EJ1578" s="35"/>
      <c r="EK1578" s="35"/>
      <c r="EL1578" s="35"/>
      <c r="ET1578" s="20" t="s">
        <v>1946</v>
      </c>
      <c r="EU1578" s="20" t="s">
        <v>1944</v>
      </c>
    </row>
    <row r="1579" spans="1:151" ht="12" hidden="1" customHeight="1">
      <c r="A1579" s="35"/>
      <c r="B1579" s="47"/>
      <c r="C1579" s="35"/>
      <c r="D1579" s="47"/>
      <c r="E1579" s="47"/>
      <c r="F1579" s="47"/>
      <c r="G1579" s="47"/>
      <c r="H1579" s="47"/>
      <c r="I1579" s="47"/>
      <c r="J1579" s="47"/>
      <c r="K1579" s="47"/>
      <c r="L1579" s="47"/>
      <c r="M1579" s="35"/>
      <c r="N1579" s="35"/>
      <c r="O1579" s="35"/>
      <c r="P1579" s="35"/>
      <c r="Q1579" s="35"/>
      <c r="R1579" s="35"/>
      <c r="S1579" s="35"/>
      <c r="T1579" s="35"/>
      <c r="U1579" s="35"/>
      <c r="V1579" s="35"/>
      <c r="W1579" s="35"/>
      <c r="X1579" s="35"/>
      <c r="Y1579" s="35"/>
      <c r="Z1579" s="35"/>
      <c r="AA1579" s="35"/>
      <c r="AB1579" s="35"/>
      <c r="AC1579" s="35"/>
      <c r="AD1579" s="35"/>
      <c r="AE1579" s="35"/>
      <c r="AF1579" s="35"/>
      <c r="AG1579" s="35"/>
      <c r="AH1579" s="35"/>
      <c r="AI1579" s="35"/>
      <c r="AJ1579" s="35"/>
      <c r="AK1579" s="35"/>
      <c r="AL1579" s="35"/>
      <c r="AM1579" s="35"/>
      <c r="AN1579" s="35"/>
      <c r="AO1579" s="35"/>
      <c r="AP1579" s="35"/>
      <c r="AQ1579" s="35"/>
      <c r="AR1579" s="35"/>
      <c r="AS1579" s="35"/>
      <c r="AT1579" s="35"/>
      <c r="AU1579" s="35"/>
      <c r="AV1579" s="35"/>
      <c r="AW1579" s="35"/>
      <c r="AX1579" s="35"/>
      <c r="AY1579" s="35"/>
      <c r="AZ1579" s="35"/>
      <c r="BA1579" s="35"/>
      <c r="BB1579" s="35"/>
      <c r="BC1579" s="35"/>
      <c r="BD1579" s="35"/>
      <c r="BE1579" s="35"/>
      <c r="BF1579" s="35"/>
      <c r="BG1579" s="35"/>
      <c r="BH1579" s="35"/>
      <c r="BI1579" s="133"/>
      <c r="BJ1579" s="133"/>
      <c r="BK1579" s="35"/>
      <c r="BL1579" s="266"/>
      <c r="BM1579" s="35"/>
      <c r="BN1579" s="35"/>
      <c r="BO1579" s="35"/>
      <c r="BP1579" s="35"/>
      <c r="BQ1579" s="35"/>
      <c r="BR1579" s="35"/>
      <c r="BS1579" s="35"/>
      <c r="BT1579" s="35"/>
      <c r="BU1579" s="35"/>
      <c r="BV1579" s="35"/>
      <c r="BW1579" s="35"/>
      <c r="BX1579" s="35"/>
      <c r="BY1579" s="35"/>
      <c r="BZ1579" s="287"/>
      <c r="CA1579" s="35"/>
      <c r="CB1579" s="35"/>
      <c r="CC1579" s="35"/>
      <c r="CD1579" s="35"/>
      <c r="CE1579" s="35"/>
      <c r="CF1579" s="35"/>
      <c r="CG1579" s="35"/>
      <c r="CH1579" s="35"/>
      <c r="CI1579" s="35"/>
      <c r="CJ1579" s="35"/>
      <c r="CK1579" s="35"/>
      <c r="CL1579" s="35"/>
      <c r="CM1579" s="35"/>
      <c r="CN1579" s="35"/>
      <c r="CO1579" s="35"/>
      <c r="CP1579" s="35"/>
      <c r="CQ1579" s="35"/>
      <c r="CR1579" s="35"/>
      <c r="CS1579" s="35"/>
      <c r="CT1579" s="35"/>
      <c r="CU1579" s="35"/>
      <c r="CV1579" s="35"/>
      <c r="CW1579" s="35"/>
      <c r="CX1579" s="35"/>
      <c r="CY1579" s="35"/>
      <c r="CZ1579" s="35"/>
      <c r="DA1579" s="35"/>
      <c r="DB1579" s="35"/>
      <c r="DC1579" s="35"/>
      <c r="DD1579" s="35"/>
      <c r="DE1579" s="35"/>
      <c r="DF1579" s="35"/>
      <c r="DG1579" s="35"/>
      <c r="DH1579" s="35"/>
      <c r="DI1579" s="35"/>
      <c r="DJ1579" s="35"/>
      <c r="DK1579" s="35"/>
      <c r="DL1579" s="35"/>
      <c r="DM1579" s="35"/>
      <c r="DN1579" s="35"/>
      <c r="DO1579" s="35"/>
      <c r="DP1579" s="35"/>
      <c r="DQ1579" s="35"/>
      <c r="DR1579" s="35"/>
      <c r="DS1579" s="35"/>
      <c r="DT1579" s="35"/>
      <c r="DU1579" s="35"/>
      <c r="DV1579" s="35"/>
      <c r="DW1579" s="35"/>
      <c r="DX1579" s="35"/>
      <c r="DY1579" s="35"/>
      <c r="DZ1579" s="35"/>
      <c r="EA1579" s="35"/>
      <c r="EB1579" s="35"/>
      <c r="EC1579" s="35"/>
      <c r="ED1579" s="35"/>
      <c r="EE1579" s="35"/>
      <c r="EF1579" s="35"/>
      <c r="EG1579" s="35"/>
      <c r="EH1579" s="35"/>
      <c r="EI1579" s="35"/>
      <c r="EJ1579" s="35"/>
      <c r="EK1579" s="35"/>
      <c r="EL1579" s="35"/>
      <c r="ET1579" s="20" t="s">
        <v>1947</v>
      </c>
      <c r="EU1579" s="20" t="s">
        <v>1945</v>
      </c>
    </row>
    <row r="1580" spans="1:151" ht="12" hidden="1" customHeight="1">
      <c r="A1580" s="35"/>
      <c r="B1580" s="47"/>
      <c r="C1580" s="35"/>
      <c r="D1580" s="47"/>
      <c r="E1580" s="47"/>
      <c r="F1580" s="47"/>
      <c r="G1580" s="47"/>
      <c r="H1580" s="47"/>
      <c r="I1580" s="47"/>
      <c r="J1580" s="47"/>
      <c r="K1580" s="47"/>
      <c r="L1580" s="47"/>
      <c r="M1580" s="35"/>
      <c r="N1580" s="35"/>
      <c r="O1580" s="35"/>
      <c r="P1580" s="35"/>
      <c r="Q1580" s="35"/>
      <c r="R1580" s="35"/>
      <c r="S1580" s="35"/>
      <c r="T1580" s="35"/>
      <c r="U1580" s="35"/>
      <c r="V1580" s="35"/>
      <c r="W1580" s="35"/>
      <c r="X1580" s="35"/>
      <c r="Y1580" s="35"/>
      <c r="Z1580" s="35"/>
      <c r="AA1580" s="35"/>
      <c r="AB1580" s="35"/>
      <c r="AC1580" s="35"/>
      <c r="AD1580" s="35"/>
      <c r="AE1580" s="35"/>
      <c r="AF1580" s="35"/>
      <c r="AG1580" s="35"/>
      <c r="AH1580" s="35"/>
      <c r="AI1580" s="35"/>
      <c r="AJ1580" s="35"/>
      <c r="AK1580" s="35"/>
      <c r="AL1580" s="35"/>
      <c r="AM1580" s="35"/>
      <c r="AN1580" s="35"/>
      <c r="AO1580" s="35"/>
      <c r="AP1580" s="35"/>
      <c r="AQ1580" s="35"/>
      <c r="AR1580" s="35"/>
      <c r="AS1580" s="35"/>
      <c r="AT1580" s="35"/>
      <c r="AU1580" s="35"/>
      <c r="AV1580" s="35"/>
      <c r="AW1580" s="35"/>
      <c r="AX1580" s="35"/>
      <c r="AY1580" s="35"/>
      <c r="AZ1580" s="35"/>
      <c r="BA1580" s="35"/>
      <c r="BB1580" s="35"/>
      <c r="BC1580" s="35"/>
      <c r="BD1580" s="35"/>
      <c r="BE1580" s="35"/>
      <c r="BF1580" s="35"/>
      <c r="BG1580" s="35"/>
      <c r="BH1580" s="35"/>
      <c r="BI1580" s="133"/>
      <c r="BJ1580" s="133"/>
      <c r="BK1580" s="35"/>
      <c r="BL1580" s="266"/>
      <c r="BM1580" s="35"/>
      <c r="BN1580" s="35"/>
      <c r="BO1580" s="35"/>
      <c r="BP1580" s="35"/>
      <c r="BQ1580" s="35"/>
      <c r="BR1580" s="35"/>
      <c r="BS1580" s="35"/>
      <c r="BT1580" s="35"/>
      <c r="BU1580" s="35"/>
      <c r="BV1580" s="35"/>
      <c r="BW1580" s="35"/>
      <c r="BX1580" s="35"/>
      <c r="BY1580" s="35"/>
      <c r="BZ1580" s="287"/>
      <c r="CA1580" s="35"/>
      <c r="CB1580" s="35"/>
      <c r="CC1580" s="35"/>
      <c r="CD1580" s="35"/>
      <c r="CE1580" s="35"/>
      <c r="CF1580" s="35"/>
      <c r="CG1580" s="35"/>
      <c r="CH1580" s="35"/>
      <c r="CI1580" s="35"/>
      <c r="CJ1580" s="35"/>
      <c r="CK1580" s="35"/>
      <c r="CL1580" s="35"/>
      <c r="CM1580" s="35"/>
      <c r="CN1580" s="35"/>
      <c r="CO1580" s="35"/>
      <c r="CP1580" s="35"/>
      <c r="CQ1580" s="35"/>
      <c r="CR1580" s="35"/>
      <c r="CS1580" s="35"/>
      <c r="CT1580" s="35"/>
      <c r="CU1580" s="35"/>
      <c r="CV1580" s="35"/>
      <c r="CW1580" s="35"/>
      <c r="CX1580" s="35"/>
      <c r="CY1580" s="35"/>
      <c r="CZ1580" s="35"/>
      <c r="DA1580" s="35"/>
      <c r="DB1580" s="35"/>
      <c r="DC1580" s="35"/>
      <c r="DD1580" s="35"/>
      <c r="DE1580" s="35"/>
      <c r="DF1580" s="35"/>
      <c r="DG1580" s="35"/>
      <c r="DH1580" s="35"/>
      <c r="DI1580" s="35"/>
      <c r="DJ1580" s="35"/>
      <c r="DK1580" s="35"/>
      <c r="DL1580" s="35"/>
      <c r="DM1580" s="35"/>
      <c r="DN1580" s="35"/>
      <c r="DO1580" s="35"/>
      <c r="DP1580" s="35"/>
      <c r="DQ1580" s="35"/>
      <c r="DR1580" s="35"/>
      <c r="DS1580" s="35"/>
      <c r="DT1580" s="35"/>
      <c r="DU1580" s="35"/>
      <c r="DV1580" s="35"/>
      <c r="DW1580" s="35"/>
      <c r="DX1580" s="35"/>
      <c r="DY1580" s="35"/>
      <c r="DZ1580" s="35"/>
      <c r="EA1580" s="35"/>
      <c r="EB1580" s="35"/>
      <c r="EC1580" s="35"/>
      <c r="ED1580" s="35"/>
      <c r="EE1580" s="35"/>
      <c r="EF1580" s="35"/>
      <c r="EG1580" s="35"/>
      <c r="EH1580" s="35"/>
      <c r="EI1580" s="35"/>
      <c r="EJ1580" s="35"/>
      <c r="EK1580" s="35"/>
      <c r="EL1580" s="35"/>
      <c r="ET1580" s="20" t="s">
        <v>1948</v>
      </c>
      <c r="EU1580" s="20" t="s">
        <v>1946</v>
      </c>
    </row>
    <row r="1581" spans="1:151" ht="12" hidden="1" customHeight="1">
      <c r="A1581" s="35"/>
      <c r="B1581" s="47"/>
      <c r="C1581" s="35"/>
      <c r="D1581" s="47"/>
      <c r="E1581" s="47"/>
      <c r="F1581" s="47"/>
      <c r="G1581" s="47"/>
      <c r="H1581" s="47"/>
      <c r="I1581" s="47"/>
      <c r="J1581" s="47"/>
      <c r="K1581" s="47"/>
      <c r="L1581" s="47"/>
      <c r="M1581" s="35"/>
      <c r="N1581" s="35"/>
      <c r="O1581" s="35"/>
      <c r="P1581" s="35"/>
      <c r="Q1581" s="35"/>
      <c r="R1581" s="35"/>
      <c r="S1581" s="35"/>
      <c r="T1581" s="35"/>
      <c r="U1581" s="35"/>
      <c r="V1581" s="35"/>
      <c r="W1581" s="35"/>
      <c r="X1581" s="35"/>
      <c r="Y1581" s="35"/>
      <c r="Z1581" s="35"/>
      <c r="AA1581" s="35"/>
      <c r="AB1581" s="35"/>
      <c r="AC1581" s="35"/>
      <c r="AD1581" s="35"/>
      <c r="AE1581" s="35"/>
      <c r="AF1581" s="35"/>
      <c r="AG1581" s="35"/>
      <c r="AH1581" s="35"/>
      <c r="AI1581" s="35"/>
      <c r="AJ1581" s="35"/>
      <c r="AK1581" s="35"/>
      <c r="AL1581" s="35"/>
      <c r="AM1581" s="35"/>
      <c r="AN1581" s="35"/>
      <c r="AO1581" s="35"/>
      <c r="AP1581" s="35"/>
      <c r="AQ1581" s="35"/>
      <c r="AR1581" s="35"/>
      <c r="AS1581" s="35"/>
      <c r="AT1581" s="35"/>
      <c r="AU1581" s="35"/>
      <c r="AV1581" s="35"/>
      <c r="AW1581" s="35"/>
      <c r="AX1581" s="35"/>
      <c r="AY1581" s="35"/>
      <c r="AZ1581" s="35"/>
      <c r="BA1581" s="35"/>
      <c r="BB1581" s="35"/>
      <c r="BC1581" s="35"/>
      <c r="BD1581" s="35"/>
      <c r="BE1581" s="35"/>
      <c r="BF1581" s="35"/>
      <c r="BG1581" s="35"/>
      <c r="BH1581" s="35"/>
      <c r="BI1581" s="133"/>
      <c r="BJ1581" s="133"/>
      <c r="BK1581" s="35"/>
      <c r="BL1581" s="266"/>
      <c r="BM1581" s="35"/>
      <c r="BN1581" s="35"/>
      <c r="BO1581" s="35"/>
      <c r="BP1581" s="35"/>
      <c r="BQ1581" s="35"/>
      <c r="BR1581" s="35"/>
      <c r="BS1581" s="35"/>
      <c r="BT1581" s="35"/>
      <c r="BU1581" s="35"/>
      <c r="BV1581" s="35"/>
      <c r="BW1581" s="35"/>
      <c r="BX1581" s="35"/>
      <c r="BY1581" s="35"/>
      <c r="BZ1581" s="287"/>
      <c r="CA1581" s="35"/>
      <c r="CB1581" s="35"/>
      <c r="CC1581" s="35"/>
      <c r="CD1581" s="35"/>
      <c r="CE1581" s="35"/>
      <c r="CF1581" s="35"/>
      <c r="CG1581" s="35"/>
      <c r="CH1581" s="35"/>
      <c r="CI1581" s="35"/>
      <c r="CJ1581" s="35"/>
      <c r="CK1581" s="35"/>
      <c r="CL1581" s="35"/>
      <c r="CM1581" s="35"/>
      <c r="CN1581" s="35"/>
      <c r="CO1581" s="35"/>
      <c r="CP1581" s="35"/>
      <c r="CQ1581" s="35"/>
      <c r="CR1581" s="35"/>
      <c r="CS1581" s="35"/>
      <c r="CT1581" s="35"/>
      <c r="CU1581" s="35"/>
      <c r="CV1581" s="35"/>
      <c r="CW1581" s="35"/>
      <c r="CX1581" s="35"/>
      <c r="CY1581" s="35"/>
      <c r="CZ1581" s="35"/>
      <c r="DA1581" s="35"/>
      <c r="DB1581" s="35"/>
      <c r="DC1581" s="35"/>
      <c r="DD1581" s="35"/>
      <c r="DE1581" s="35"/>
      <c r="DF1581" s="35"/>
      <c r="DG1581" s="35"/>
      <c r="DH1581" s="35"/>
      <c r="DI1581" s="35"/>
      <c r="DJ1581" s="35"/>
      <c r="DK1581" s="35"/>
      <c r="DL1581" s="35"/>
      <c r="DM1581" s="35"/>
      <c r="DN1581" s="35"/>
      <c r="DO1581" s="35"/>
      <c r="DP1581" s="35"/>
      <c r="DQ1581" s="35"/>
      <c r="DR1581" s="35"/>
      <c r="DS1581" s="35"/>
      <c r="DT1581" s="35"/>
      <c r="DU1581" s="35"/>
      <c r="DV1581" s="35"/>
      <c r="DW1581" s="35"/>
      <c r="DX1581" s="35"/>
      <c r="DY1581" s="35"/>
      <c r="DZ1581" s="35"/>
      <c r="EA1581" s="35"/>
      <c r="EB1581" s="35"/>
      <c r="EC1581" s="35"/>
      <c r="ED1581" s="35"/>
      <c r="EE1581" s="35"/>
      <c r="EF1581" s="35"/>
      <c r="EG1581" s="35"/>
      <c r="EH1581" s="35"/>
      <c r="EI1581" s="35"/>
      <c r="EJ1581" s="35"/>
      <c r="EK1581" s="35"/>
      <c r="EL1581" s="35"/>
      <c r="ET1581" s="20" t="s">
        <v>586</v>
      </c>
      <c r="EU1581" s="20" t="s">
        <v>1947</v>
      </c>
    </row>
    <row r="1582" spans="1:151" ht="12" hidden="1" customHeight="1">
      <c r="A1582" s="35"/>
      <c r="B1582" s="47"/>
      <c r="C1582" s="35"/>
      <c r="D1582" s="47"/>
      <c r="E1582" s="47"/>
      <c r="F1582" s="47"/>
      <c r="G1582" s="47"/>
      <c r="H1582" s="47"/>
      <c r="I1582" s="47"/>
      <c r="J1582" s="47"/>
      <c r="K1582" s="47"/>
      <c r="L1582" s="47"/>
      <c r="M1582" s="35"/>
      <c r="N1582" s="35"/>
      <c r="O1582" s="35"/>
      <c r="P1582" s="35"/>
      <c r="Q1582" s="35"/>
      <c r="R1582" s="35"/>
      <c r="S1582" s="35"/>
      <c r="T1582" s="35"/>
      <c r="U1582" s="35"/>
      <c r="V1582" s="35"/>
      <c r="W1582" s="35"/>
      <c r="X1582" s="35"/>
      <c r="Y1582" s="35"/>
      <c r="Z1582" s="35"/>
      <c r="AA1582" s="35"/>
      <c r="AB1582" s="35"/>
      <c r="AC1582" s="35"/>
      <c r="AD1582" s="35"/>
      <c r="AE1582" s="35"/>
      <c r="AF1582" s="35"/>
      <c r="AG1582" s="35"/>
      <c r="AH1582" s="35"/>
      <c r="AI1582" s="35"/>
      <c r="AJ1582" s="35"/>
      <c r="AK1582" s="35"/>
      <c r="AL1582" s="35"/>
      <c r="AM1582" s="35"/>
      <c r="AN1582" s="35"/>
      <c r="AO1582" s="35"/>
      <c r="AP1582" s="35"/>
      <c r="AQ1582" s="35"/>
      <c r="AR1582" s="35"/>
      <c r="AS1582" s="35"/>
      <c r="AT1582" s="35"/>
      <c r="AU1582" s="35"/>
      <c r="AV1582" s="35"/>
      <c r="AW1582" s="35"/>
      <c r="AX1582" s="35"/>
      <c r="AY1582" s="35"/>
      <c r="AZ1582" s="35"/>
      <c r="BA1582" s="35"/>
      <c r="BB1582" s="35"/>
      <c r="BC1582" s="35"/>
      <c r="BD1582" s="35"/>
      <c r="BE1582" s="35"/>
      <c r="BF1582" s="35"/>
      <c r="BG1582" s="35"/>
      <c r="BH1582" s="35"/>
      <c r="BI1582" s="133"/>
      <c r="BJ1582" s="133"/>
      <c r="BK1582" s="35"/>
      <c r="BL1582" s="266"/>
      <c r="BM1582" s="35"/>
      <c r="BN1582" s="35"/>
      <c r="BO1582" s="35"/>
      <c r="BP1582" s="35"/>
      <c r="BQ1582" s="35"/>
      <c r="BR1582" s="35"/>
      <c r="BS1582" s="35"/>
      <c r="BT1582" s="35"/>
      <c r="BU1582" s="35"/>
      <c r="BV1582" s="35"/>
      <c r="BW1582" s="35"/>
      <c r="BX1582" s="35"/>
      <c r="BY1582" s="35"/>
      <c r="BZ1582" s="287"/>
      <c r="CA1582" s="35"/>
      <c r="CB1582" s="35"/>
      <c r="CC1582" s="35"/>
      <c r="CD1582" s="35"/>
      <c r="CE1582" s="35"/>
      <c r="CF1582" s="35"/>
      <c r="CG1582" s="35"/>
      <c r="CH1582" s="35"/>
      <c r="CI1582" s="35"/>
      <c r="CJ1582" s="35"/>
      <c r="CK1582" s="35"/>
      <c r="CL1582" s="35"/>
      <c r="CM1582" s="35"/>
      <c r="CN1582" s="35"/>
      <c r="CO1582" s="35"/>
      <c r="CP1582" s="35"/>
      <c r="CQ1582" s="35"/>
      <c r="CR1582" s="35"/>
      <c r="CS1582" s="35"/>
      <c r="CT1582" s="35"/>
      <c r="CU1582" s="35"/>
      <c r="CV1582" s="35"/>
      <c r="CW1582" s="35"/>
      <c r="CX1582" s="35"/>
      <c r="CY1582" s="35"/>
      <c r="CZ1582" s="35"/>
      <c r="DA1582" s="35"/>
      <c r="DB1582" s="35"/>
      <c r="DC1582" s="35"/>
      <c r="DD1582" s="35"/>
      <c r="DE1582" s="35"/>
      <c r="DF1582" s="35"/>
      <c r="DG1582" s="35"/>
      <c r="DH1582" s="35"/>
      <c r="DI1582" s="35"/>
      <c r="DJ1582" s="35"/>
      <c r="DK1582" s="35"/>
      <c r="DL1582" s="35"/>
      <c r="DM1582" s="35"/>
      <c r="DN1582" s="35"/>
      <c r="DO1582" s="35"/>
      <c r="DP1582" s="35"/>
      <c r="DQ1582" s="35"/>
      <c r="DR1582" s="35"/>
      <c r="DS1582" s="35"/>
      <c r="DT1582" s="35"/>
      <c r="DU1582" s="35"/>
      <c r="DV1582" s="35"/>
      <c r="DW1582" s="35"/>
      <c r="DX1582" s="35"/>
      <c r="DY1582" s="35"/>
      <c r="DZ1582" s="35"/>
      <c r="EA1582" s="35"/>
      <c r="EB1582" s="35"/>
      <c r="EC1582" s="35"/>
      <c r="ED1582" s="35"/>
      <c r="EE1582" s="35"/>
      <c r="EF1582" s="35"/>
      <c r="EG1582" s="35"/>
      <c r="EH1582" s="35"/>
      <c r="EI1582" s="35"/>
      <c r="EJ1582" s="35"/>
      <c r="EK1582" s="35"/>
      <c r="EL1582" s="35"/>
      <c r="ET1582" s="20" t="s">
        <v>1949</v>
      </c>
      <c r="EU1582" s="20" t="s">
        <v>1948</v>
      </c>
    </row>
    <row r="1583" spans="1:151" ht="12" hidden="1" customHeight="1">
      <c r="A1583" s="35"/>
      <c r="B1583" s="47"/>
      <c r="C1583" s="35"/>
      <c r="D1583" s="47"/>
      <c r="E1583" s="47"/>
      <c r="F1583" s="47"/>
      <c r="G1583" s="47"/>
      <c r="H1583" s="47"/>
      <c r="I1583" s="47"/>
      <c r="J1583" s="47"/>
      <c r="K1583" s="47"/>
      <c r="L1583" s="47"/>
      <c r="M1583" s="35"/>
      <c r="N1583" s="35"/>
      <c r="O1583" s="35"/>
      <c r="P1583" s="35"/>
      <c r="Q1583" s="35"/>
      <c r="R1583" s="35"/>
      <c r="S1583" s="35"/>
      <c r="T1583" s="35"/>
      <c r="U1583" s="35"/>
      <c r="V1583" s="35"/>
      <c r="W1583" s="35"/>
      <c r="X1583" s="35"/>
      <c r="Y1583" s="35"/>
      <c r="Z1583" s="35"/>
      <c r="AA1583" s="35"/>
      <c r="AB1583" s="35"/>
      <c r="AC1583" s="35"/>
      <c r="AD1583" s="35"/>
      <c r="AE1583" s="35"/>
      <c r="AF1583" s="35"/>
      <c r="AG1583" s="35"/>
      <c r="AH1583" s="35"/>
      <c r="AI1583" s="35"/>
      <c r="AJ1583" s="35"/>
      <c r="AK1583" s="35"/>
      <c r="AL1583" s="35"/>
      <c r="AM1583" s="35"/>
      <c r="AN1583" s="35"/>
      <c r="AO1583" s="35"/>
      <c r="AP1583" s="35"/>
      <c r="AQ1583" s="35"/>
      <c r="AR1583" s="35"/>
      <c r="AS1583" s="35"/>
      <c r="AT1583" s="35"/>
      <c r="AU1583" s="35"/>
      <c r="AV1583" s="35"/>
      <c r="AW1583" s="35"/>
      <c r="AX1583" s="35"/>
      <c r="AY1583" s="35"/>
      <c r="AZ1583" s="35"/>
      <c r="BA1583" s="35"/>
      <c r="BB1583" s="35"/>
      <c r="BC1583" s="35"/>
      <c r="BD1583" s="35"/>
      <c r="BE1583" s="35"/>
      <c r="BF1583" s="35"/>
      <c r="BG1583" s="35"/>
      <c r="BH1583" s="35"/>
      <c r="BI1583" s="133"/>
      <c r="BJ1583" s="133"/>
      <c r="BK1583" s="35"/>
      <c r="BL1583" s="266"/>
      <c r="BM1583" s="35"/>
      <c r="BN1583" s="35"/>
      <c r="BO1583" s="35"/>
      <c r="BP1583" s="35"/>
      <c r="BQ1583" s="35"/>
      <c r="BR1583" s="35"/>
      <c r="BS1583" s="35"/>
      <c r="BT1583" s="35"/>
      <c r="BU1583" s="35"/>
      <c r="BV1583" s="35"/>
      <c r="BW1583" s="35"/>
      <c r="BX1583" s="35"/>
      <c r="BY1583" s="35"/>
      <c r="BZ1583" s="287"/>
      <c r="CA1583" s="35"/>
      <c r="CB1583" s="35"/>
      <c r="CC1583" s="35"/>
      <c r="CD1583" s="35"/>
      <c r="CE1583" s="35"/>
      <c r="CF1583" s="35"/>
      <c r="CG1583" s="35"/>
      <c r="CH1583" s="35"/>
      <c r="CI1583" s="35"/>
      <c r="CJ1583" s="35"/>
      <c r="CK1583" s="35"/>
      <c r="CL1583" s="35"/>
      <c r="CM1583" s="35"/>
      <c r="CN1583" s="35"/>
      <c r="CO1583" s="35"/>
      <c r="CP1583" s="35"/>
      <c r="CQ1583" s="35"/>
      <c r="CR1583" s="35"/>
      <c r="CS1583" s="35"/>
      <c r="CT1583" s="35"/>
      <c r="CU1583" s="35"/>
      <c r="CV1583" s="35"/>
      <c r="CW1583" s="35"/>
      <c r="CX1583" s="35"/>
      <c r="CY1583" s="35"/>
      <c r="CZ1583" s="35"/>
      <c r="DA1583" s="35"/>
      <c r="DB1583" s="35"/>
      <c r="DC1583" s="35"/>
      <c r="DD1583" s="35"/>
      <c r="DE1583" s="35"/>
      <c r="DF1583" s="35"/>
      <c r="DG1583" s="35"/>
      <c r="DH1583" s="35"/>
      <c r="DI1583" s="35"/>
      <c r="DJ1583" s="35"/>
      <c r="DK1583" s="35"/>
      <c r="DL1583" s="35"/>
      <c r="DM1583" s="35"/>
      <c r="DN1583" s="35"/>
      <c r="DO1583" s="35"/>
      <c r="DP1583" s="35"/>
      <c r="DQ1583" s="35"/>
      <c r="DR1583" s="35"/>
      <c r="DS1583" s="35"/>
      <c r="DT1583" s="35"/>
      <c r="DU1583" s="35"/>
      <c r="DV1583" s="35"/>
      <c r="DW1583" s="35"/>
      <c r="DX1583" s="35"/>
      <c r="DY1583" s="35"/>
      <c r="DZ1583" s="35"/>
      <c r="EA1583" s="35"/>
      <c r="EB1583" s="35"/>
      <c r="EC1583" s="35"/>
      <c r="ED1583" s="35"/>
      <c r="EE1583" s="35"/>
      <c r="EF1583" s="35"/>
      <c r="EG1583" s="35"/>
      <c r="EH1583" s="35"/>
      <c r="EI1583" s="35"/>
      <c r="EJ1583" s="35"/>
      <c r="EK1583" s="35"/>
      <c r="EL1583" s="35"/>
      <c r="ET1583" s="20" t="s">
        <v>1950</v>
      </c>
      <c r="EU1583" s="20" t="s">
        <v>586</v>
      </c>
    </row>
    <row r="1584" spans="1:151" ht="12" hidden="1" customHeight="1">
      <c r="A1584" s="35"/>
      <c r="B1584" s="47"/>
      <c r="C1584" s="35"/>
      <c r="D1584" s="47"/>
      <c r="E1584" s="47"/>
      <c r="F1584" s="47"/>
      <c r="G1584" s="47"/>
      <c r="H1584" s="47"/>
      <c r="I1584" s="47"/>
      <c r="J1584" s="47"/>
      <c r="K1584" s="47"/>
      <c r="L1584" s="47"/>
      <c r="M1584" s="35"/>
      <c r="N1584" s="35"/>
      <c r="O1584" s="35"/>
      <c r="P1584" s="35"/>
      <c r="Q1584" s="35"/>
      <c r="R1584" s="35"/>
      <c r="S1584" s="35"/>
      <c r="T1584" s="35"/>
      <c r="U1584" s="35"/>
      <c r="V1584" s="35"/>
      <c r="W1584" s="35"/>
      <c r="X1584" s="35"/>
      <c r="Y1584" s="35"/>
      <c r="Z1584" s="35"/>
      <c r="AA1584" s="35"/>
      <c r="AB1584" s="35"/>
      <c r="AC1584" s="35"/>
      <c r="AD1584" s="35"/>
      <c r="AE1584" s="35"/>
      <c r="AF1584" s="35"/>
      <c r="AG1584" s="35"/>
      <c r="AH1584" s="35"/>
      <c r="AI1584" s="35"/>
      <c r="AJ1584" s="35"/>
      <c r="AK1584" s="35"/>
      <c r="AL1584" s="35"/>
      <c r="AM1584" s="35"/>
      <c r="AN1584" s="35"/>
      <c r="AO1584" s="35"/>
      <c r="AP1584" s="35"/>
      <c r="AQ1584" s="35"/>
      <c r="AR1584" s="35"/>
      <c r="AS1584" s="35"/>
      <c r="AT1584" s="35"/>
      <c r="AU1584" s="35"/>
      <c r="AV1584" s="35"/>
      <c r="AW1584" s="35"/>
      <c r="AX1584" s="35"/>
      <c r="AY1584" s="35"/>
      <c r="AZ1584" s="35"/>
      <c r="BA1584" s="35"/>
      <c r="BB1584" s="35"/>
      <c r="BC1584" s="35"/>
      <c r="BD1584" s="35"/>
      <c r="BE1584" s="35"/>
      <c r="BF1584" s="35"/>
      <c r="BG1584" s="35"/>
      <c r="BH1584" s="35"/>
      <c r="BI1584" s="133"/>
      <c r="BJ1584" s="133"/>
      <c r="BK1584" s="35"/>
      <c r="BL1584" s="266"/>
      <c r="BM1584" s="35"/>
      <c r="BN1584" s="35"/>
      <c r="BO1584" s="35"/>
      <c r="BP1584" s="35"/>
      <c r="BQ1584" s="35"/>
      <c r="BR1584" s="35"/>
      <c r="BS1584" s="35"/>
      <c r="BT1584" s="35"/>
      <c r="BU1584" s="35"/>
      <c r="BV1584" s="35"/>
      <c r="BW1584" s="35"/>
      <c r="BX1584" s="35"/>
      <c r="BY1584" s="35"/>
      <c r="BZ1584" s="287"/>
      <c r="CA1584" s="35"/>
      <c r="CB1584" s="35"/>
      <c r="CC1584" s="35"/>
      <c r="CD1584" s="35"/>
      <c r="CE1584" s="35"/>
      <c r="CF1584" s="35"/>
      <c r="CG1584" s="35"/>
      <c r="CH1584" s="35"/>
      <c r="CI1584" s="35"/>
      <c r="CJ1584" s="35"/>
      <c r="CK1584" s="35"/>
      <c r="CL1584" s="35"/>
      <c r="CM1584" s="35"/>
      <c r="CN1584" s="35"/>
      <c r="CO1584" s="35"/>
      <c r="CP1584" s="35"/>
      <c r="CQ1584" s="35"/>
      <c r="CR1584" s="35"/>
      <c r="CS1584" s="35"/>
      <c r="CT1584" s="35"/>
      <c r="CU1584" s="35"/>
      <c r="CV1584" s="35"/>
      <c r="CW1584" s="35"/>
      <c r="CX1584" s="35"/>
      <c r="CY1584" s="35"/>
      <c r="CZ1584" s="35"/>
      <c r="DA1584" s="35"/>
      <c r="DB1584" s="35"/>
      <c r="DC1584" s="35"/>
      <c r="DD1584" s="35"/>
      <c r="DE1584" s="35"/>
      <c r="DF1584" s="35"/>
      <c r="DG1584" s="35"/>
      <c r="DH1584" s="35"/>
      <c r="DI1584" s="35"/>
      <c r="DJ1584" s="35"/>
      <c r="DK1584" s="35"/>
      <c r="DL1584" s="35"/>
      <c r="DM1584" s="35"/>
      <c r="DN1584" s="35"/>
      <c r="DO1584" s="35"/>
      <c r="DP1584" s="35"/>
      <c r="DQ1584" s="35"/>
      <c r="DR1584" s="35"/>
      <c r="DS1584" s="35"/>
      <c r="DT1584" s="35"/>
      <c r="DU1584" s="35"/>
      <c r="DV1584" s="35"/>
      <c r="DW1584" s="35"/>
      <c r="DX1584" s="35"/>
      <c r="DY1584" s="35"/>
      <c r="DZ1584" s="35"/>
      <c r="EA1584" s="35"/>
      <c r="EB1584" s="35"/>
      <c r="EC1584" s="35"/>
      <c r="ED1584" s="35"/>
      <c r="EE1584" s="35"/>
      <c r="EF1584" s="35"/>
      <c r="EG1584" s="35"/>
      <c r="EH1584" s="35"/>
      <c r="EI1584" s="35"/>
      <c r="EJ1584" s="35"/>
      <c r="EK1584" s="35"/>
      <c r="EL1584" s="35"/>
      <c r="ET1584" s="20" t="s">
        <v>1951</v>
      </c>
      <c r="EU1584" s="20" t="s">
        <v>1949</v>
      </c>
    </row>
    <row r="1585" spans="1:151" ht="12" hidden="1" customHeight="1">
      <c r="A1585" s="35"/>
      <c r="B1585" s="47"/>
      <c r="C1585" s="35"/>
      <c r="D1585" s="47"/>
      <c r="E1585" s="47"/>
      <c r="F1585" s="47"/>
      <c r="G1585" s="47"/>
      <c r="H1585" s="47"/>
      <c r="I1585" s="47"/>
      <c r="J1585" s="47"/>
      <c r="K1585" s="47"/>
      <c r="L1585" s="47"/>
      <c r="M1585" s="35"/>
      <c r="N1585" s="35"/>
      <c r="O1585" s="35"/>
      <c r="P1585" s="35"/>
      <c r="Q1585" s="35"/>
      <c r="R1585" s="35"/>
      <c r="S1585" s="35"/>
      <c r="T1585" s="35"/>
      <c r="U1585" s="35"/>
      <c r="V1585" s="35"/>
      <c r="W1585" s="35"/>
      <c r="X1585" s="35"/>
      <c r="Y1585" s="35"/>
      <c r="Z1585" s="35"/>
      <c r="AA1585" s="35"/>
      <c r="AB1585" s="35"/>
      <c r="AC1585" s="35"/>
      <c r="AD1585" s="35"/>
      <c r="AE1585" s="35"/>
      <c r="AF1585" s="35"/>
      <c r="AG1585" s="35"/>
      <c r="AH1585" s="35"/>
      <c r="AI1585" s="35"/>
      <c r="AJ1585" s="35"/>
      <c r="AK1585" s="35"/>
      <c r="AL1585" s="35"/>
      <c r="AM1585" s="35"/>
      <c r="AN1585" s="35"/>
      <c r="AO1585" s="35"/>
      <c r="AP1585" s="35"/>
      <c r="AQ1585" s="35"/>
      <c r="AR1585" s="35"/>
      <c r="AS1585" s="35"/>
      <c r="AT1585" s="35"/>
      <c r="AU1585" s="35"/>
      <c r="AV1585" s="35"/>
      <c r="AW1585" s="35"/>
      <c r="AX1585" s="35"/>
      <c r="AY1585" s="35"/>
      <c r="AZ1585" s="35"/>
      <c r="BA1585" s="35"/>
      <c r="BB1585" s="35"/>
      <c r="BC1585" s="35"/>
      <c r="BD1585" s="35"/>
      <c r="BE1585" s="35"/>
      <c r="BF1585" s="35"/>
      <c r="BG1585" s="35"/>
      <c r="BH1585" s="35"/>
      <c r="BI1585" s="133"/>
      <c r="BJ1585" s="133"/>
      <c r="BK1585" s="35"/>
      <c r="BL1585" s="266"/>
      <c r="BM1585" s="35"/>
      <c r="BN1585" s="35"/>
      <c r="BO1585" s="35"/>
      <c r="BP1585" s="35"/>
      <c r="BQ1585" s="35"/>
      <c r="BR1585" s="35"/>
      <c r="BS1585" s="35"/>
      <c r="BT1585" s="35"/>
      <c r="BU1585" s="35"/>
      <c r="BV1585" s="35"/>
      <c r="BW1585" s="35"/>
      <c r="BX1585" s="35"/>
      <c r="BY1585" s="35"/>
      <c r="BZ1585" s="287"/>
      <c r="CA1585" s="35"/>
      <c r="CB1585" s="35"/>
      <c r="CC1585" s="35"/>
      <c r="CD1585" s="35"/>
      <c r="CE1585" s="35"/>
      <c r="CF1585" s="35"/>
      <c r="CG1585" s="35"/>
      <c r="CH1585" s="35"/>
      <c r="CI1585" s="35"/>
      <c r="CJ1585" s="35"/>
      <c r="CK1585" s="35"/>
      <c r="CL1585" s="35"/>
      <c r="CM1585" s="35"/>
      <c r="CN1585" s="35"/>
      <c r="CO1585" s="35"/>
      <c r="CP1585" s="35"/>
      <c r="CQ1585" s="35"/>
      <c r="CR1585" s="35"/>
      <c r="CS1585" s="35"/>
      <c r="CT1585" s="35"/>
      <c r="CU1585" s="35"/>
      <c r="CV1585" s="35"/>
      <c r="CW1585" s="35"/>
      <c r="CX1585" s="35"/>
      <c r="CY1585" s="35"/>
      <c r="CZ1585" s="35"/>
      <c r="DA1585" s="35"/>
      <c r="DB1585" s="35"/>
      <c r="DC1585" s="35"/>
      <c r="DD1585" s="35"/>
      <c r="DE1585" s="35"/>
      <c r="DF1585" s="35"/>
      <c r="DG1585" s="35"/>
      <c r="DH1585" s="35"/>
      <c r="DI1585" s="35"/>
      <c r="DJ1585" s="35"/>
      <c r="DK1585" s="35"/>
      <c r="DL1585" s="35"/>
      <c r="DM1585" s="35"/>
      <c r="DN1585" s="35"/>
      <c r="DO1585" s="35"/>
      <c r="DP1585" s="35"/>
      <c r="DQ1585" s="35"/>
      <c r="DR1585" s="35"/>
      <c r="DS1585" s="35"/>
      <c r="DT1585" s="35"/>
      <c r="DU1585" s="35"/>
      <c r="DV1585" s="35"/>
      <c r="DW1585" s="35"/>
      <c r="DX1585" s="35"/>
      <c r="DY1585" s="35"/>
      <c r="DZ1585" s="35"/>
      <c r="EA1585" s="35"/>
      <c r="EB1585" s="35"/>
      <c r="EC1585" s="35"/>
      <c r="ED1585" s="35"/>
      <c r="EE1585" s="35"/>
      <c r="EF1585" s="35"/>
      <c r="EG1585" s="35"/>
      <c r="EH1585" s="35"/>
      <c r="EI1585" s="35"/>
      <c r="EJ1585" s="35"/>
      <c r="EK1585" s="35"/>
      <c r="EL1585" s="35"/>
      <c r="ET1585" s="20" t="s">
        <v>1952</v>
      </c>
      <c r="EU1585" s="20" t="s">
        <v>1950</v>
      </c>
    </row>
    <row r="1586" spans="1:151" ht="12" hidden="1" customHeight="1">
      <c r="A1586" s="35"/>
      <c r="B1586" s="47"/>
      <c r="C1586" s="35"/>
      <c r="D1586" s="47"/>
      <c r="E1586" s="47"/>
      <c r="F1586" s="47"/>
      <c r="G1586" s="47"/>
      <c r="H1586" s="47"/>
      <c r="I1586" s="47"/>
      <c r="J1586" s="47"/>
      <c r="K1586" s="47"/>
      <c r="L1586" s="47"/>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133"/>
      <c r="BJ1586" s="133"/>
      <c r="BK1586" s="35"/>
      <c r="BL1586" s="266"/>
      <c r="BM1586" s="35"/>
      <c r="BN1586" s="35"/>
      <c r="BO1586" s="35"/>
      <c r="BP1586" s="35"/>
      <c r="BQ1586" s="35"/>
      <c r="BR1586" s="35"/>
      <c r="BS1586" s="35"/>
      <c r="BT1586" s="35"/>
      <c r="BU1586" s="35"/>
      <c r="BV1586" s="35"/>
      <c r="BW1586" s="35"/>
      <c r="BX1586" s="35"/>
      <c r="BY1586" s="35"/>
      <c r="BZ1586" s="287"/>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T1586" s="20" t="s">
        <v>1953</v>
      </c>
      <c r="EU1586" s="20" t="s">
        <v>1951</v>
      </c>
    </row>
    <row r="1587" spans="1:151" ht="12" hidden="1" customHeight="1">
      <c r="A1587" s="35"/>
      <c r="B1587" s="47"/>
      <c r="C1587" s="35"/>
      <c r="D1587" s="47"/>
      <c r="E1587" s="47"/>
      <c r="F1587" s="47"/>
      <c r="G1587" s="47"/>
      <c r="H1587" s="47"/>
      <c r="I1587" s="47"/>
      <c r="J1587" s="47"/>
      <c r="K1587" s="47"/>
      <c r="L1587" s="47"/>
      <c r="M1587" s="35"/>
      <c r="N1587" s="35"/>
      <c r="O1587" s="35"/>
      <c r="P1587" s="35"/>
      <c r="Q1587" s="35"/>
      <c r="R1587" s="35"/>
      <c r="S1587" s="35"/>
      <c r="T1587" s="35"/>
      <c r="U1587" s="35"/>
      <c r="V1587" s="35"/>
      <c r="W1587" s="35"/>
      <c r="X1587" s="35"/>
      <c r="Y1587" s="35"/>
      <c r="Z1587" s="35"/>
      <c r="AA1587" s="35"/>
      <c r="AB1587" s="35"/>
      <c r="AC1587" s="35"/>
      <c r="AD1587" s="35"/>
      <c r="AE1587" s="35"/>
      <c r="AF1587" s="35"/>
      <c r="AG1587" s="35"/>
      <c r="AH1587" s="35"/>
      <c r="AI1587" s="35"/>
      <c r="AJ1587" s="35"/>
      <c r="AK1587" s="35"/>
      <c r="AL1587" s="35"/>
      <c r="AM1587" s="35"/>
      <c r="AN1587" s="35"/>
      <c r="AO1587" s="35"/>
      <c r="AP1587" s="35"/>
      <c r="AQ1587" s="35"/>
      <c r="AR1587" s="35"/>
      <c r="AS1587" s="35"/>
      <c r="AT1587" s="35"/>
      <c r="AU1587" s="35"/>
      <c r="AV1587" s="35"/>
      <c r="AW1587" s="35"/>
      <c r="AX1587" s="35"/>
      <c r="AY1587" s="35"/>
      <c r="AZ1587" s="35"/>
      <c r="BA1587" s="35"/>
      <c r="BB1587" s="35"/>
      <c r="BC1587" s="35"/>
      <c r="BD1587" s="35"/>
      <c r="BE1587" s="35"/>
      <c r="BF1587" s="35"/>
      <c r="BG1587" s="35"/>
      <c r="BH1587" s="35"/>
      <c r="BI1587" s="133"/>
      <c r="BJ1587" s="133"/>
      <c r="BK1587" s="35"/>
      <c r="BL1587" s="266"/>
      <c r="BM1587" s="35"/>
      <c r="BN1587" s="35"/>
      <c r="BO1587" s="35"/>
      <c r="BP1587" s="35"/>
      <c r="BQ1587" s="35"/>
      <c r="BR1587" s="35"/>
      <c r="BS1587" s="35"/>
      <c r="BT1587" s="35"/>
      <c r="BU1587" s="35"/>
      <c r="BV1587" s="35"/>
      <c r="BW1587" s="35"/>
      <c r="BX1587" s="35"/>
      <c r="BY1587" s="35"/>
      <c r="BZ1587" s="287"/>
      <c r="CA1587" s="35"/>
      <c r="CB1587" s="35"/>
      <c r="CC1587" s="35"/>
      <c r="CD1587" s="35"/>
      <c r="CE1587" s="35"/>
      <c r="CF1587" s="35"/>
      <c r="CG1587" s="35"/>
      <c r="CH1587" s="35"/>
      <c r="CI1587" s="35"/>
      <c r="CJ1587" s="35"/>
      <c r="CK1587" s="35"/>
      <c r="CL1587" s="35"/>
      <c r="CM1587" s="35"/>
      <c r="CN1587" s="35"/>
      <c r="CO1587" s="35"/>
      <c r="CP1587" s="35"/>
      <c r="CQ1587" s="35"/>
      <c r="CR1587" s="35"/>
      <c r="CS1587" s="35"/>
      <c r="CT1587" s="35"/>
      <c r="CU1587" s="35"/>
      <c r="CV1587" s="35"/>
      <c r="CW1587" s="35"/>
      <c r="CX1587" s="35"/>
      <c r="CY1587" s="35"/>
      <c r="CZ1587" s="35"/>
      <c r="DA1587" s="35"/>
      <c r="DB1587" s="35"/>
      <c r="DC1587" s="35"/>
      <c r="DD1587" s="35"/>
      <c r="DE1587" s="35"/>
      <c r="DF1587" s="35"/>
      <c r="DG1587" s="35"/>
      <c r="DH1587" s="35"/>
      <c r="DI1587" s="35"/>
      <c r="DJ1587" s="35"/>
      <c r="DK1587" s="35"/>
      <c r="DL1587" s="35"/>
      <c r="DM1587" s="35"/>
      <c r="DN1587" s="35"/>
      <c r="DO1587" s="35"/>
      <c r="DP1587" s="35"/>
      <c r="DQ1587" s="35"/>
      <c r="DR1587" s="35"/>
      <c r="DS1587" s="35"/>
      <c r="DT1587" s="35"/>
      <c r="DU1587" s="35"/>
      <c r="DV1587" s="35"/>
      <c r="DW1587" s="35"/>
      <c r="DX1587" s="35"/>
      <c r="DY1587" s="35"/>
      <c r="DZ1587" s="35"/>
      <c r="EA1587" s="35"/>
      <c r="EB1587" s="35"/>
      <c r="EC1587" s="35"/>
      <c r="ED1587" s="35"/>
      <c r="EE1587" s="35"/>
      <c r="EF1587" s="35"/>
      <c r="EG1587" s="35"/>
      <c r="EH1587" s="35"/>
      <c r="EI1587" s="35"/>
      <c r="EJ1587" s="35"/>
      <c r="EK1587" s="35"/>
      <c r="EL1587" s="35"/>
      <c r="ET1587" s="20" t="s">
        <v>1954</v>
      </c>
      <c r="EU1587" s="20" t="s">
        <v>1952</v>
      </c>
    </row>
    <row r="1588" spans="1:151" ht="12" hidden="1" customHeight="1">
      <c r="A1588" s="35"/>
      <c r="B1588" s="47"/>
      <c r="C1588" s="35"/>
      <c r="D1588" s="47"/>
      <c r="E1588" s="47"/>
      <c r="F1588" s="47"/>
      <c r="G1588" s="47"/>
      <c r="H1588" s="47"/>
      <c r="I1588" s="47"/>
      <c r="J1588" s="47"/>
      <c r="K1588" s="47"/>
      <c r="L1588" s="47"/>
      <c r="M1588" s="35"/>
      <c r="N1588" s="35"/>
      <c r="O1588" s="35"/>
      <c r="P1588" s="35"/>
      <c r="Q1588" s="35"/>
      <c r="R1588" s="35"/>
      <c r="S1588" s="35"/>
      <c r="T1588" s="35"/>
      <c r="U1588" s="35"/>
      <c r="V1588" s="35"/>
      <c r="W1588" s="35"/>
      <c r="X1588" s="35"/>
      <c r="Y1588" s="35"/>
      <c r="Z1588" s="35"/>
      <c r="AA1588" s="35"/>
      <c r="AB1588" s="35"/>
      <c r="AC1588" s="35"/>
      <c r="AD1588" s="35"/>
      <c r="AE1588" s="35"/>
      <c r="AF1588" s="35"/>
      <c r="AG1588" s="35"/>
      <c r="AH1588" s="35"/>
      <c r="AI1588" s="35"/>
      <c r="AJ1588" s="35"/>
      <c r="AK1588" s="35"/>
      <c r="AL1588" s="35"/>
      <c r="AM1588" s="35"/>
      <c r="AN1588" s="35"/>
      <c r="AO1588" s="35"/>
      <c r="AP1588" s="35"/>
      <c r="AQ1588" s="35"/>
      <c r="AR1588" s="35"/>
      <c r="AS1588" s="35"/>
      <c r="AT1588" s="35"/>
      <c r="AU1588" s="35"/>
      <c r="AV1588" s="35"/>
      <c r="AW1588" s="35"/>
      <c r="AX1588" s="35"/>
      <c r="AY1588" s="35"/>
      <c r="AZ1588" s="35"/>
      <c r="BA1588" s="35"/>
      <c r="BB1588" s="35"/>
      <c r="BC1588" s="35"/>
      <c r="BD1588" s="35"/>
      <c r="BE1588" s="35"/>
      <c r="BF1588" s="35"/>
      <c r="BG1588" s="35"/>
      <c r="BH1588" s="35"/>
      <c r="BI1588" s="133"/>
      <c r="BJ1588" s="133"/>
      <c r="BK1588" s="35"/>
      <c r="BL1588" s="266"/>
      <c r="BM1588" s="35"/>
      <c r="BN1588" s="35"/>
      <c r="BO1588" s="35"/>
      <c r="BP1588" s="35"/>
      <c r="BQ1588" s="35"/>
      <c r="BR1588" s="35"/>
      <c r="BS1588" s="35"/>
      <c r="BT1588" s="35"/>
      <c r="BU1588" s="35"/>
      <c r="BV1588" s="35"/>
      <c r="BW1588" s="35"/>
      <c r="BX1588" s="35"/>
      <c r="BY1588" s="35"/>
      <c r="BZ1588" s="287"/>
      <c r="CA1588" s="35"/>
      <c r="CB1588" s="35"/>
      <c r="CC1588" s="35"/>
      <c r="CD1588" s="35"/>
      <c r="CE1588" s="35"/>
      <c r="CF1588" s="35"/>
      <c r="CG1588" s="35"/>
      <c r="CH1588" s="35"/>
      <c r="CI1588" s="35"/>
      <c r="CJ1588" s="35"/>
      <c r="CK1588" s="35"/>
      <c r="CL1588" s="35"/>
      <c r="CM1588" s="35"/>
      <c r="CN1588" s="35"/>
      <c r="CO1588" s="35"/>
      <c r="CP1588" s="35"/>
      <c r="CQ1588" s="35"/>
      <c r="CR1588" s="35"/>
      <c r="CS1588" s="35"/>
      <c r="CT1588" s="35"/>
      <c r="CU1588" s="35"/>
      <c r="CV1588" s="35"/>
      <c r="CW1588" s="35"/>
      <c r="CX1588" s="35"/>
      <c r="CY1588" s="35"/>
      <c r="CZ1588" s="35"/>
      <c r="DA1588" s="35"/>
      <c r="DB1588" s="35"/>
      <c r="DC1588" s="35"/>
      <c r="DD1588" s="35"/>
      <c r="DE1588" s="35"/>
      <c r="DF1588" s="35"/>
      <c r="DG1588" s="35"/>
      <c r="DH1588" s="35"/>
      <c r="DI1588" s="35"/>
      <c r="DJ1588" s="35"/>
      <c r="DK1588" s="35"/>
      <c r="DL1588" s="35"/>
      <c r="DM1588" s="35"/>
      <c r="DN1588" s="35"/>
      <c r="DO1588" s="35"/>
      <c r="DP1588" s="35"/>
      <c r="DQ1588" s="35"/>
      <c r="DR1588" s="35"/>
      <c r="DS1588" s="35"/>
      <c r="DT1588" s="35"/>
      <c r="DU1588" s="35"/>
      <c r="DV1588" s="35"/>
      <c r="DW1588" s="35"/>
      <c r="DX1588" s="35"/>
      <c r="DY1588" s="35"/>
      <c r="DZ1588" s="35"/>
      <c r="EA1588" s="35"/>
      <c r="EB1588" s="35"/>
      <c r="EC1588" s="35"/>
      <c r="ED1588" s="35"/>
      <c r="EE1588" s="35"/>
      <c r="EF1588" s="35"/>
      <c r="EG1588" s="35"/>
      <c r="EH1588" s="35"/>
      <c r="EI1588" s="35"/>
      <c r="EJ1588" s="35"/>
      <c r="EK1588" s="35"/>
      <c r="EL1588" s="35"/>
      <c r="ET1588" s="20" t="s">
        <v>1955</v>
      </c>
      <c r="EU1588" s="20" t="s">
        <v>1953</v>
      </c>
    </row>
    <row r="1589" spans="1:151" ht="12" hidden="1" customHeight="1">
      <c r="A1589" s="35"/>
      <c r="B1589" s="47"/>
      <c r="C1589" s="35"/>
      <c r="D1589" s="47"/>
      <c r="E1589" s="47"/>
      <c r="F1589" s="47"/>
      <c r="G1589" s="47"/>
      <c r="H1589" s="47"/>
      <c r="I1589" s="47"/>
      <c r="J1589" s="47"/>
      <c r="K1589" s="47"/>
      <c r="L1589" s="47"/>
      <c r="M1589" s="35"/>
      <c r="N1589" s="35"/>
      <c r="O1589" s="35"/>
      <c r="P1589" s="35"/>
      <c r="Q1589" s="35"/>
      <c r="R1589" s="35"/>
      <c r="S1589" s="35"/>
      <c r="T1589" s="35"/>
      <c r="U1589" s="35"/>
      <c r="V1589" s="35"/>
      <c r="W1589" s="35"/>
      <c r="X1589" s="35"/>
      <c r="Y1589" s="35"/>
      <c r="Z1589" s="35"/>
      <c r="AA1589" s="35"/>
      <c r="AB1589" s="35"/>
      <c r="AC1589" s="35"/>
      <c r="AD1589" s="35"/>
      <c r="AE1589" s="35"/>
      <c r="AF1589" s="35"/>
      <c r="AG1589" s="35"/>
      <c r="AH1589" s="35"/>
      <c r="AI1589" s="35"/>
      <c r="AJ1589" s="35"/>
      <c r="AK1589" s="35"/>
      <c r="AL1589" s="35"/>
      <c r="AM1589" s="35"/>
      <c r="AN1589" s="35"/>
      <c r="AO1589" s="35"/>
      <c r="AP1589" s="35"/>
      <c r="AQ1589" s="35"/>
      <c r="AR1589" s="35"/>
      <c r="AS1589" s="35"/>
      <c r="AT1589" s="35"/>
      <c r="AU1589" s="35"/>
      <c r="AV1589" s="35"/>
      <c r="AW1589" s="35"/>
      <c r="AX1589" s="35"/>
      <c r="AY1589" s="35"/>
      <c r="AZ1589" s="35"/>
      <c r="BA1589" s="35"/>
      <c r="BB1589" s="35"/>
      <c r="BC1589" s="35"/>
      <c r="BD1589" s="35"/>
      <c r="BE1589" s="35"/>
      <c r="BF1589" s="35"/>
      <c r="BG1589" s="35"/>
      <c r="BH1589" s="35"/>
      <c r="BI1589" s="133"/>
      <c r="BJ1589" s="133"/>
      <c r="BK1589" s="35"/>
      <c r="BL1589" s="266"/>
      <c r="BM1589" s="35"/>
      <c r="BN1589" s="35"/>
      <c r="BO1589" s="35"/>
      <c r="BP1589" s="35"/>
      <c r="BQ1589" s="35"/>
      <c r="BR1589" s="35"/>
      <c r="BS1589" s="35"/>
      <c r="BT1589" s="35"/>
      <c r="BU1589" s="35"/>
      <c r="BV1589" s="35"/>
      <c r="BW1589" s="35"/>
      <c r="BX1589" s="35"/>
      <c r="BY1589" s="35"/>
      <c r="BZ1589" s="287"/>
      <c r="CA1589" s="35"/>
      <c r="CB1589" s="35"/>
      <c r="CC1589" s="35"/>
      <c r="CD1589" s="35"/>
      <c r="CE1589" s="35"/>
      <c r="CF1589" s="35"/>
      <c r="CG1589" s="35"/>
      <c r="CH1589" s="35"/>
      <c r="CI1589" s="35"/>
      <c r="CJ1589" s="35"/>
      <c r="CK1589" s="35"/>
      <c r="CL1589" s="35"/>
      <c r="CM1589" s="35"/>
      <c r="CN1589" s="35"/>
      <c r="CO1589" s="35"/>
      <c r="CP1589" s="35"/>
      <c r="CQ1589" s="35"/>
      <c r="CR1589" s="35"/>
      <c r="CS1589" s="35"/>
      <c r="CT1589" s="35"/>
      <c r="CU1589" s="35"/>
      <c r="CV1589" s="35"/>
      <c r="CW1589" s="35"/>
      <c r="CX1589" s="35"/>
      <c r="CY1589" s="35"/>
      <c r="CZ1589" s="35"/>
      <c r="DA1589" s="35"/>
      <c r="DB1589" s="35"/>
      <c r="DC1589" s="35"/>
      <c r="DD1589" s="35"/>
      <c r="DE1589" s="35"/>
      <c r="DF1589" s="35"/>
      <c r="DG1589" s="35"/>
      <c r="DH1589" s="35"/>
      <c r="DI1589" s="35"/>
      <c r="DJ1589" s="35"/>
      <c r="DK1589" s="35"/>
      <c r="DL1589" s="35"/>
      <c r="DM1589" s="35"/>
      <c r="DN1589" s="35"/>
      <c r="DO1589" s="35"/>
      <c r="DP1589" s="35"/>
      <c r="DQ1589" s="35"/>
      <c r="DR1589" s="35"/>
      <c r="DS1589" s="35"/>
      <c r="DT1589" s="35"/>
      <c r="DU1589" s="35"/>
      <c r="DV1589" s="35"/>
      <c r="DW1589" s="35"/>
      <c r="DX1589" s="35"/>
      <c r="DY1589" s="35"/>
      <c r="DZ1589" s="35"/>
      <c r="EA1589" s="35"/>
      <c r="EB1589" s="35"/>
      <c r="EC1589" s="35"/>
      <c r="ED1589" s="35"/>
      <c r="EE1589" s="35"/>
      <c r="EF1589" s="35"/>
      <c r="EG1589" s="35"/>
      <c r="EH1589" s="35"/>
      <c r="EI1589" s="35"/>
      <c r="EJ1589" s="35"/>
      <c r="EK1589" s="35"/>
      <c r="EL1589" s="35"/>
      <c r="ET1589" s="20" t="s">
        <v>1956</v>
      </c>
      <c r="EU1589" s="20" t="s">
        <v>1954</v>
      </c>
    </row>
    <row r="1590" spans="1:151" ht="12" hidden="1" customHeight="1">
      <c r="A1590" s="35"/>
      <c r="B1590" s="47"/>
      <c r="C1590" s="35"/>
      <c r="D1590" s="47"/>
      <c r="E1590" s="47"/>
      <c r="F1590" s="47"/>
      <c r="G1590" s="47"/>
      <c r="H1590" s="47"/>
      <c r="I1590" s="47"/>
      <c r="J1590" s="47"/>
      <c r="K1590" s="47"/>
      <c r="L1590" s="47"/>
      <c r="M1590" s="35"/>
      <c r="N1590" s="35"/>
      <c r="O1590" s="35"/>
      <c r="P1590" s="35"/>
      <c r="Q1590" s="35"/>
      <c r="R1590" s="35"/>
      <c r="S1590" s="35"/>
      <c r="T1590" s="35"/>
      <c r="U1590" s="35"/>
      <c r="V1590" s="35"/>
      <c r="W1590" s="35"/>
      <c r="X1590" s="35"/>
      <c r="Y1590" s="35"/>
      <c r="Z1590" s="35"/>
      <c r="AA1590" s="35"/>
      <c r="AB1590" s="35"/>
      <c r="AC1590" s="35"/>
      <c r="AD1590" s="35"/>
      <c r="AE1590" s="35"/>
      <c r="AF1590" s="35"/>
      <c r="AG1590" s="35"/>
      <c r="AH1590" s="35"/>
      <c r="AI1590" s="35"/>
      <c r="AJ1590" s="35"/>
      <c r="AK1590" s="35"/>
      <c r="AL1590" s="35"/>
      <c r="AM1590" s="35"/>
      <c r="AN1590" s="35"/>
      <c r="AO1590" s="35"/>
      <c r="AP1590" s="35"/>
      <c r="AQ1590" s="35"/>
      <c r="AR1590" s="35"/>
      <c r="AS1590" s="35"/>
      <c r="AT1590" s="35"/>
      <c r="AU1590" s="35"/>
      <c r="AV1590" s="35"/>
      <c r="AW1590" s="35"/>
      <c r="AX1590" s="35"/>
      <c r="AY1590" s="35"/>
      <c r="AZ1590" s="35"/>
      <c r="BA1590" s="35"/>
      <c r="BB1590" s="35"/>
      <c r="BC1590" s="35"/>
      <c r="BD1590" s="35"/>
      <c r="BE1590" s="35"/>
      <c r="BF1590" s="35"/>
      <c r="BG1590" s="35"/>
      <c r="BH1590" s="35"/>
      <c r="BI1590" s="133"/>
      <c r="BJ1590" s="133"/>
      <c r="BK1590" s="35"/>
      <c r="BL1590" s="266"/>
      <c r="BM1590" s="35"/>
      <c r="BN1590" s="35"/>
      <c r="BO1590" s="35"/>
      <c r="BP1590" s="35"/>
      <c r="BQ1590" s="35"/>
      <c r="BR1590" s="35"/>
      <c r="BS1590" s="35"/>
      <c r="BT1590" s="35"/>
      <c r="BU1590" s="35"/>
      <c r="BV1590" s="35"/>
      <c r="BW1590" s="35"/>
      <c r="BX1590" s="35"/>
      <c r="BY1590" s="35"/>
      <c r="BZ1590" s="287"/>
      <c r="CA1590" s="35"/>
      <c r="CB1590" s="35"/>
      <c r="CC1590" s="35"/>
      <c r="CD1590" s="35"/>
      <c r="CE1590" s="35"/>
      <c r="CF1590" s="35"/>
      <c r="CG1590" s="35"/>
      <c r="CH1590" s="35"/>
      <c r="CI1590" s="35"/>
      <c r="CJ1590" s="35"/>
      <c r="CK1590" s="35"/>
      <c r="CL1590" s="35"/>
      <c r="CM1590" s="35"/>
      <c r="CN1590" s="35"/>
      <c r="CO1590" s="35"/>
      <c r="CP1590" s="35"/>
      <c r="CQ1590" s="35"/>
      <c r="CR1590" s="35"/>
      <c r="CS1590" s="35"/>
      <c r="CT1590" s="35"/>
      <c r="CU1590" s="35"/>
      <c r="CV1590" s="35"/>
      <c r="CW1590" s="35"/>
      <c r="CX1590" s="35"/>
      <c r="CY1590" s="35"/>
      <c r="CZ1590" s="35"/>
      <c r="DA1590" s="35"/>
      <c r="DB1590" s="35"/>
      <c r="DC1590" s="35"/>
      <c r="DD1590" s="35"/>
      <c r="DE1590" s="35"/>
      <c r="DF1590" s="35"/>
      <c r="DG1590" s="35"/>
      <c r="DH1590" s="35"/>
      <c r="DI1590" s="35"/>
      <c r="DJ1590" s="35"/>
      <c r="DK1590" s="35"/>
      <c r="DL1590" s="35"/>
      <c r="DM1590" s="35"/>
      <c r="DN1590" s="35"/>
      <c r="DO1590" s="35"/>
      <c r="DP1590" s="35"/>
      <c r="DQ1590" s="35"/>
      <c r="DR1590" s="35"/>
      <c r="DS1590" s="35"/>
      <c r="DT1590" s="35"/>
      <c r="DU1590" s="35"/>
      <c r="DV1590" s="35"/>
      <c r="DW1590" s="35"/>
      <c r="DX1590" s="35"/>
      <c r="DY1590" s="35"/>
      <c r="DZ1590" s="35"/>
      <c r="EA1590" s="35"/>
      <c r="EB1590" s="35"/>
      <c r="EC1590" s="35"/>
      <c r="ED1590" s="35"/>
      <c r="EE1590" s="35"/>
      <c r="EF1590" s="35"/>
      <c r="EG1590" s="35"/>
      <c r="EH1590" s="35"/>
      <c r="EI1590" s="35"/>
      <c r="EJ1590" s="35"/>
      <c r="EK1590" s="35"/>
      <c r="EL1590" s="35"/>
      <c r="ET1590" s="20" t="s">
        <v>1957</v>
      </c>
      <c r="EU1590" s="20" t="s">
        <v>1955</v>
      </c>
    </row>
    <row r="1591" spans="1:151" ht="12" hidden="1" customHeight="1">
      <c r="A1591" s="35"/>
      <c r="B1591" s="47"/>
      <c r="C1591" s="35"/>
      <c r="D1591" s="47"/>
      <c r="E1591" s="47"/>
      <c r="F1591" s="47"/>
      <c r="G1591" s="47"/>
      <c r="H1591" s="47"/>
      <c r="I1591" s="47"/>
      <c r="J1591" s="47"/>
      <c r="K1591" s="47"/>
      <c r="L1591" s="47"/>
      <c r="M1591" s="35"/>
      <c r="N1591" s="35"/>
      <c r="O1591" s="35"/>
      <c r="P1591" s="35"/>
      <c r="Q1591" s="35"/>
      <c r="R1591" s="35"/>
      <c r="S1591" s="35"/>
      <c r="T1591" s="35"/>
      <c r="U1591" s="35"/>
      <c r="V1591" s="35"/>
      <c r="W1591" s="35"/>
      <c r="X1591" s="35"/>
      <c r="Y1591" s="35"/>
      <c r="Z1591" s="35"/>
      <c r="AA1591" s="35"/>
      <c r="AB1591" s="35"/>
      <c r="AC1591" s="35"/>
      <c r="AD1591" s="35"/>
      <c r="AE1591" s="35"/>
      <c r="AF1591" s="35"/>
      <c r="AG1591" s="35"/>
      <c r="AH1591" s="35"/>
      <c r="AI1591" s="35"/>
      <c r="AJ1591" s="35"/>
      <c r="AK1591" s="35"/>
      <c r="AL1591" s="35"/>
      <c r="AM1591" s="35"/>
      <c r="AN1591" s="35"/>
      <c r="AO1591" s="35"/>
      <c r="AP1591" s="35"/>
      <c r="AQ1591" s="35"/>
      <c r="AR1591" s="35"/>
      <c r="AS1591" s="35"/>
      <c r="AT1591" s="35"/>
      <c r="AU1591" s="35"/>
      <c r="AV1591" s="35"/>
      <c r="AW1591" s="35"/>
      <c r="AX1591" s="35"/>
      <c r="AY1591" s="35"/>
      <c r="AZ1591" s="35"/>
      <c r="BA1591" s="35"/>
      <c r="BB1591" s="35"/>
      <c r="BC1591" s="35"/>
      <c r="BD1591" s="35"/>
      <c r="BE1591" s="35"/>
      <c r="BF1591" s="35"/>
      <c r="BG1591" s="35"/>
      <c r="BH1591" s="35"/>
      <c r="BI1591" s="133"/>
      <c r="BJ1591" s="133"/>
      <c r="BK1591" s="35"/>
      <c r="BL1591" s="266"/>
      <c r="BM1591" s="35"/>
      <c r="BN1591" s="35"/>
      <c r="BO1591" s="35"/>
      <c r="BP1591" s="35"/>
      <c r="BQ1591" s="35"/>
      <c r="BR1591" s="35"/>
      <c r="BS1591" s="35"/>
      <c r="BT1591" s="35"/>
      <c r="BU1591" s="35"/>
      <c r="BV1591" s="35"/>
      <c r="BW1591" s="35"/>
      <c r="BX1591" s="35"/>
      <c r="BY1591" s="35"/>
      <c r="BZ1591" s="287"/>
      <c r="CA1591" s="35"/>
      <c r="CB1591" s="35"/>
      <c r="CC1591" s="35"/>
      <c r="CD1591" s="35"/>
      <c r="CE1591" s="35"/>
      <c r="CF1591" s="35"/>
      <c r="CG1591" s="35"/>
      <c r="CH1591" s="35"/>
      <c r="CI1591" s="35"/>
      <c r="CJ1591" s="35"/>
      <c r="CK1591" s="35"/>
      <c r="CL1591" s="35"/>
      <c r="CM1591" s="35"/>
      <c r="CN1591" s="35"/>
      <c r="CO1591" s="35"/>
      <c r="CP1591" s="35"/>
      <c r="CQ1591" s="35"/>
      <c r="CR1591" s="35"/>
      <c r="CS1591" s="35"/>
      <c r="CT1591" s="35"/>
      <c r="CU1591" s="35"/>
      <c r="CV1591" s="35"/>
      <c r="CW1591" s="35"/>
      <c r="CX1591" s="35"/>
      <c r="CY1591" s="35"/>
      <c r="CZ1591" s="35"/>
      <c r="DA1591" s="35"/>
      <c r="DB1591" s="35"/>
      <c r="DC1591" s="35"/>
      <c r="DD1591" s="35"/>
      <c r="DE1591" s="35"/>
      <c r="DF1591" s="35"/>
      <c r="DG1591" s="35"/>
      <c r="DH1591" s="35"/>
      <c r="DI1591" s="35"/>
      <c r="DJ1591" s="35"/>
      <c r="DK1591" s="35"/>
      <c r="DL1591" s="35"/>
      <c r="DM1591" s="35"/>
      <c r="DN1591" s="35"/>
      <c r="DO1591" s="35"/>
      <c r="DP1591" s="35"/>
      <c r="DQ1591" s="35"/>
      <c r="DR1591" s="35"/>
      <c r="DS1591" s="35"/>
      <c r="DT1591" s="35"/>
      <c r="DU1591" s="35"/>
      <c r="DV1591" s="35"/>
      <c r="DW1591" s="35"/>
      <c r="DX1591" s="35"/>
      <c r="DY1591" s="35"/>
      <c r="DZ1591" s="35"/>
      <c r="EA1591" s="35"/>
      <c r="EB1591" s="35"/>
      <c r="EC1591" s="35"/>
      <c r="ED1591" s="35"/>
      <c r="EE1591" s="35"/>
      <c r="EF1591" s="35"/>
      <c r="EG1591" s="35"/>
      <c r="EH1591" s="35"/>
      <c r="EI1591" s="35"/>
      <c r="EJ1591" s="35"/>
      <c r="EK1591" s="35"/>
      <c r="EL1591" s="35"/>
      <c r="ET1591" s="20" t="s">
        <v>1958</v>
      </c>
      <c r="EU1591" s="20" t="s">
        <v>1956</v>
      </c>
    </row>
    <row r="1592" spans="1:151" ht="12" hidden="1" customHeight="1">
      <c r="A1592" s="35"/>
      <c r="B1592" s="47"/>
      <c r="C1592" s="35"/>
      <c r="D1592" s="47"/>
      <c r="E1592" s="47"/>
      <c r="F1592" s="47"/>
      <c r="G1592" s="47"/>
      <c r="H1592" s="47"/>
      <c r="I1592" s="47"/>
      <c r="J1592" s="47"/>
      <c r="K1592" s="47"/>
      <c r="L1592" s="47"/>
      <c r="M1592" s="35"/>
      <c r="N1592" s="35"/>
      <c r="O1592" s="35"/>
      <c r="P1592" s="35"/>
      <c r="Q1592" s="35"/>
      <c r="R1592" s="35"/>
      <c r="S1592" s="35"/>
      <c r="T1592" s="35"/>
      <c r="U1592" s="35"/>
      <c r="V1592" s="35"/>
      <c r="W1592" s="35"/>
      <c r="X1592" s="35"/>
      <c r="Y1592" s="35"/>
      <c r="Z1592" s="35"/>
      <c r="AA1592" s="35"/>
      <c r="AB1592" s="35"/>
      <c r="AC1592" s="35"/>
      <c r="AD1592" s="35"/>
      <c r="AE1592" s="35"/>
      <c r="AF1592" s="35"/>
      <c r="AG1592" s="35"/>
      <c r="AH1592" s="35"/>
      <c r="AI1592" s="35"/>
      <c r="AJ1592" s="35"/>
      <c r="AK1592" s="35"/>
      <c r="AL1592" s="35"/>
      <c r="AM1592" s="35"/>
      <c r="AN1592" s="35"/>
      <c r="AO1592" s="35"/>
      <c r="AP1592" s="35"/>
      <c r="AQ1592" s="35"/>
      <c r="AR1592" s="35"/>
      <c r="AS1592" s="35"/>
      <c r="AT1592" s="35"/>
      <c r="AU1592" s="35"/>
      <c r="AV1592" s="35"/>
      <c r="AW1592" s="35"/>
      <c r="AX1592" s="35"/>
      <c r="AY1592" s="35"/>
      <c r="AZ1592" s="35"/>
      <c r="BA1592" s="35"/>
      <c r="BB1592" s="35"/>
      <c r="BC1592" s="35"/>
      <c r="BD1592" s="35"/>
      <c r="BE1592" s="35"/>
      <c r="BF1592" s="35"/>
      <c r="BG1592" s="35"/>
      <c r="BH1592" s="35"/>
      <c r="BI1592" s="133"/>
      <c r="BJ1592" s="133"/>
      <c r="BK1592" s="35"/>
      <c r="BL1592" s="266"/>
      <c r="BM1592" s="35"/>
      <c r="BN1592" s="35"/>
      <c r="BO1592" s="35"/>
      <c r="BP1592" s="35"/>
      <c r="BQ1592" s="35"/>
      <c r="BR1592" s="35"/>
      <c r="BS1592" s="35"/>
      <c r="BT1592" s="35"/>
      <c r="BU1592" s="35"/>
      <c r="BV1592" s="35"/>
      <c r="BW1592" s="35"/>
      <c r="BX1592" s="35"/>
      <c r="BY1592" s="35"/>
      <c r="BZ1592" s="287"/>
      <c r="CA1592" s="35"/>
      <c r="CB1592" s="35"/>
      <c r="CC1592" s="35"/>
      <c r="CD1592" s="35"/>
      <c r="CE1592" s="35"/>
      <c r="CF1592" s="35"/>
      <c r="CG1592" s="35"/>
      <c r="CH1592" s="35"/>
      <c r="CI1592" s="35"/>
      <c r="CJ1592" s="35"/>
      <c r="CK1592" s="35"/>
      <c r="CL1592" s="35"/>
      <c r="CM1592" s="35"/>
      <c r="CN1592" s="35"/>
      <c r="CO1592" s="35"/>
      <c r="CP1592" s="35"/>
      <c r="CQ1592" s="35"/>
      <c r="CR1592" s="35"/>
      <c r="CS1592" s="35"/>
      <c r="CT1592" s="35"/>
      <c r="CU1592" s="35"/>
      <c r="CV1592" s="35"/>
      <c r="CW1592" s="35"/>
      <c r="CX1592" s="35"/>
      <c r="CY1592" s="35"/>
      <c r="CZ1592" s="35"/>
      <c r="DA1592" s="35"/>
      <c r="DB1592" s="35"/>
      <c r="DC1592" s="35"/>
      <c r="DD1592" s="35"/>
      <c r="DE1592" s="35"/>
      <c r="DF1592" s="35"/>
      <c r="DG1592" s="35"/>
      <c r="DH1592" s="35"/>
      <c r="DI1592" s="35"/>
      <c r="DJ1592" s="35"/>
      <c r="DK1592" s="35"/>
      <c r="DL1592" s="35"/>
      <c r="DM1592" s="35"/>
      <c r="DN1592" s="35"/>
      <c r="DO1592" s="35"/>
      <c r="DP1592" s="35"/>
      <c r="DQ1592" s="35"/>
      <c r="DR1592" s="35"/>
      <c r="DS1592" s="35"/>
      <c r="DT1592" s="35"/>
      <c r="DU1592" s="35"/>
      <c r="DV1592" s="35"/>
      <c r="DW1592" s="35"/>
      <c r="DX1592" s="35"/>
      <c r="DY1592" s="35"/>
      <c r="DZ1592" s="35"/>
      <c r="EA1592" s="35"/>
      <c r="EB1592" s="35"/>
      <c r="EC1592" s="35"/>
      <c r="ED1592" s="35"/>
      <c r="EE1592" s="35"/>
      <c r="EF1592" s="35"/>
      <c r="EG1592" s="35"/>
      <c r="EH1592" s="35"/>
      <c r="EI1592" s="35"/>
      <c r="EJ1592" s="35"/>
      <c r="EK1592" s="35"/>
      <c r="EL1592" s="35"/>
      <c r="ET1592" s="20" t="s">
        <v>1959</v>
      </c>
      <c r="EU1592" s="20" t="s">
        <v>1957</v>
      </c>
    </row>
    <row r="1593" spans="1:151" ht="12" hidden="1" customHeight="1">
      <c r="A1593" s="35"/>
      <c r="B1593" s="47"/>
      <c r="C1593" s="35"/>
      <c r="D1593" s="47"/>
      <c r="E1593" s="47"/>
      <c r="F1593" s="47"/>
      <c r="G1593" s="47"/>
      <c r="H1593" s="47"/>
      <c r="I1593" s="47"/>
      <c r="J1593" s="47"/>
      <c r="K1593" s="47"/>
      <c r="L1593" s="47"/>
      <c r="M1593" s="35"/>
      <c r="N1593" s="35"/>
      <c r="O1593" s="35"/>
      <c r="P1593" s="35"/>
      <c r="Q1593" s="35"/>
      <c r="R1593" s="35"/>
      <c r="S1593" s="35"/>
      <c r="T1593" s="35"/>
      <c r="U1593" s="35"/>
      <c r="V1593" s="35"/>
      <c r="W1593" s="35"/>
      <c r="X1593" s="35"/>
      <c r="Y1593" s="35"/>
      <c r="Z1593" s="35"/>
      <c r="AA1593" s="35"/>
      <c r="AB1593" s="35"/>
      <c r="AC1593" s="35"/>
      <c r="AD1593" s="35"/>
      <c r="AE1593" s="35"/>
      <c r="AF1593" s="35"/>
      <c r="AG1593" s="35"/>
      <c r="AH1593" s="35"/>
      <c r="AI1593" s="35"/>
      <c r="AJ1593" s="35"/>
      <c r="AK1593" s="35"/>
      <c r="AL1593" s="35"/>
      <c r="AM1593" s="35"/>
      <c r="AN1593" s="35"/>
      <c r="AO1593" s="35"/>
      <c r="AP1593" s="35"/>
      <c r="AQ1593" s="35"/>
      <c r="AR1593" s="35"/>
      <c r="AS1593" s="35"/>
      <c r="AT1593" s="35"/>
      <c r="AU1593" s="35"/>
      <c r="AV1593" s="35"/>
      <c r="AW1593" s="35"/>
      <c r="AX1593" s="35"/>
      <c r="AY1593" s="35"/>
      <c r="AZ1593" s="35"/>
      <c r="BA1593" s="35"/>
      <c r="BB1593" s="35"/>
      <c r="BC1593" s="35"/>
      <c r="BD1593" s="35"/>
      <c r="BE1593" s="35"/>
      <c r="BF1593" s="35"/>
      <c r="BG1593" s="35"/>
      <c r="BH1593" s="35"/>
      <c r="BI1593" s="133"/>
      <c r="BJ1593" s="133"/>
      <c r="BK1593" s="35"/>
      <c r="BL1593" s="266"/>
      <c r="BM1593" s="35"/>
      <c r="BN1593" s="35"/>
      <c r="BO1593" s="35"/>
      <c r="BP1593" s="35"/>
      <c r="BQ1593" s="35"/>
      <c r="BR1593" s="35"/>
      <c r="BS1593" s="35"/>
      <c r="BT1593" s="35"/>
      <c r="BU1593" s="35"/>
      <c r="BV1593" s="35"/>
      <c r="BW1593" s="35"/>
      <c r="BX1593" s="35"/>
      <c r="BY1593" s="35"/>
      <c r="BZ1593" s="287"/>
      <c r="CA1593" s="35"/>
      <c r="CB1593" s="35"/>
      <c r="CC1593" s="35"/>
      <c r="CD1593" s="35"/>
      <c r="CE1593" s="35"/>
      <c r="CF1593" s="35"/>
      <c r="CG1593" s="35"/>
      <c r="CH1593" s="35"/>
      <c r="CI1593" s="35"/>
      <c r="CJ1593" s="35"/>
      <c r="CK1593" s="35"/>
      <c r="CL1593" s="35"/>
      <c r="CM1593" s="35"/>
      <c r="CN1593" s="35"/>
      <c r="CO1593" s="35"/>
      <c r="CP1593" s="35"/>
      <c r="CQ1593" s="35"/>
      <c r="CR1593" s="35"/>
      <c r="CS1593" s="35"/>
      <c r="CT1593" s="35"/>
      <c r="CU1593" s="35"/>
      <c r="CV1593" s="35"/>
      <c r="CW1593" s="35"/>
      <c r="CX1593" s="35"/>
      <c r="CY1593" s="35"/>
      <c r="CZ1593" s="35"/>
      <c r="DA1593" s="35"/>
      <c r="DB1593" s="35"/>
      <c r="DC1593" s="35"/>
      <c r="DD1593" s="35"/>
      <c r="DE1593" s="35"/>
      <c r="DF1593" s="35"/>
      <c r="DG1593" s="35"/>
      <c r="DH1593" s="35"/>
      <c r="DI1593" s="35"/>
      <c r="DJ1593" s="35"/>
      <c r="DK1593" s="35"/>
      <c r="DL1593" s="35"/>
      <c r="DM1593" s="35"/>
      <c r="DN1593" s="35"/>
      <c r="DO1593" s="35"/>
      <c r="DP1593" s="35"/>
      <c r="DQ1593" s="35"/>
      <c r="DR1593" s="35"/>
      <c r="DS1593" s="35"/>
      <c r="DT1593" s="35"/>
      <c r="DU1593" s="35"/>
      <c r="DV1593" s="35"/>
      <c r="DW1593" s="35"/>
      <c r="DX1593" s="35"/>
      <c r="DY1593" s="35"/>
      <c r="DZ1593" s="35"/>
      <c r="EA1593" s="35"/>
      <c r="EB1593" s="35"/>
      <c r="EC1593" s="35"/>
      <c r="ED1593" s="35"/>
      <c r="EE1593" s="35"/>
      <c r="EF1593" s="35"/>
      <c r="EG1593" s="35"/>
      <c r="EH1593" s="35"/>
      <c r="EI1593" s="35"/>
      <c r="EJ1593" s="35"/>
      <c r="EK1593" s="35"/>
      <c r="EL1593" s="35"/>
      <c r="ET1593" s="20" t="s">
        <v>1960</v>
      </c>
      <c r="EU1593" s="20" t="s">
        <v>1958</v>
      </c>
    </row>
    <row r="1594" spans="1:151" ht="12" hidden="1" customHeight="1">
      <c r="A1594" s="35"/>
      <c r="B1594" s="47"/>
      <c r="C1594" s="35"/>
      <c r="D1594" s="47"/>
      <c r="E1594" s="47"/>
      <c r="F1594" s="47"/>
      <c r="G1594" s="47"/>
      <c r="H1594" s="47"/>
      <c r="I1594" s="47"/>
      <c r="J1594" s="47"/>
      <c r="K1594" s="47"/>
      <c r="L1594" s="47"/>
      <c r="M1594" s="35"/>
      <c r="N1594" s="35"/>
      <c r="O1594" s="35"/>
      <c r="P1594" s="35"/>
      <c r="Q1594" s="35"/>
      <c r="R1594" s="35"/>
      <c r="S1594" s="35"/>
      <c r="T1594" s="35"/>
      <c r="U1594" s="35"/>
      <c r="V1594" s="35"/>
      <c r="W1594" s="35"/>
      <c r="X1594" s="35"/>
      <c r="Y1594" s="35"/>
      <c r="Z1594" s="35"/>
      <c r="AA1594" s="35"/>
      <c r="AB1594" s="35"/>
      <c r="AC1594" s="35"/>
      <c r="AD1594" s="35"/>
      <c r="AE1594" s="35"/>
      <c r="AF1594" s="35"/>
      <c r="AG1594" s="35"/>
      <c r="AH1594" s="35"/>
      <c r="AI1594" s="35"/>
      <c r="AJ1594" s="35"/>
      <c r="AK1594" s="35"/>
      <c r="AL1594" s="35"/>
      <c r="AM1594" s="35"/>
      <c r="AN1594" s="35"/>
      <c r="AO1594" s="35"/>
      <c r="AP1594" s="35"/>
      <c r="AQ1594" s="35"/>
      <c r="AR1594" s="35"/>
      <c r="AS1594" s="35"/>
      <c r="AT1594" s="35"/>
      <c r="AU1594" s="35"/>
      <c r="AV1594" s="35"/>
      <c r="AW1594" s="35"/>
      <c r="AX1594" s="35"/>
      <c r="AY1594" s="35"/>
      <c r="AZ1594" s="35"/>
      <c r="BA1594" s="35"/>
      <c r="BB1594" s="35"/>
      <c r="BC1594" s="35"/>
      <c r="BD1594" s="35"/>
      <c r="BE1594" s="35"/>
      <c r="BF1594" s="35"/>
      <c r="BG1594" s="35"/>
      <c r="BH1594" s="35"/>
      <c r="BI1594" s="133"/>
      <c r="BJ1594" s="133"/>
      <c r="BK1594" s="35"/>
      <c r="BL1594" s="266"/>
      <c r="BM1594" s="35"/>
      <c r="BN1594" s="35"/>
      <c r="BO1594" s="35"/>
      <c r="BP1594" s="35"/>
      <c r="BQ1594" s="35"/>
      <c r="BR1594" s="35"/>
      <c r="BS1594" s="35"/>
      <c r="BT1594" s="35"/>
      <c r="BU1594" s="35"/>
      <c r="BV1594" s="35"/>
      <c r="BW1594" s="35"/>
      <c r="BX1594" s="35"/>
      <c r="BY1594" s="35"/>
      <c r="BZ1594" s="287"/>
      <c r="CA1594" s="35"/>
      <c r="CB1594" s="35"/>
      <c r="CC1594" s="35"/>
      <c r="CD1594" s="35"/>
      <c r="CE1594" s="35"/>
      <c r="CF1594" s="35"/>
      <c r="CG1594" s="35"/>
      <c r="CH1594" s="35"/>
      <c r="CI1594" s="35"/>
      <c r="CJ1594" s="35"/>
      <c r="CK1594" s="35"/>
      <c r="CL1594" s="35"/>
      <c r="CM1594" s="35"/>
      <c r="CN1594" s="35"/>
      <c r="CO1594" s="35"/>
      <c r="CP1594" s="35"/>
      <c r="CQ1594" s="35"/>
      <c r="CR1594" s="35"/>
      <c r="CS1594" s="35"/>
      <c r="CT1594" s="35"/>
      <c r="CU1594" s="35"/>
      <c r="CV1594" s="35"/>
      <c r="CW1594" s="35"/>
      <c r="CX1594" s="35"/>
      <c r="CY1594" s="35"/>
      <c r="CZ1594" s="35"/>
      <c r="DA1594" s="35"/>
      <c r="DB1594" s="35"/>
      <c r="DC1594" s="35"/>
      <c r="DD1594" s="35"/>
      <c r="DE1594" s="35"/>
      <c r="DF1594" s="35"/>
      <c r="DG1594" s="35"/>
      <c r="DH1594" s="35"/>
      <c r="DI1594" s="35"/>
      <c r="DJ1594" s="35"/>
      <c r="DK1594" s="35"/>
      <c r="DL1594" s="35"/>
      <c r="DM1594" s="35"/>
      <c r="DN1594" s="35"/>
      <c r="DO1594" s="35"/>
      <c r="DP1594" s="35"/>
      <c r="DQ1594" s="35"/>
      <c r="DR1594" s="35"/>
      <c r="DS1594" s="35"/>
      <c r="DT1594" s="35"/>
      <c r="DU1594" s="35"/>
      <c r="DV1594" s="35"/>
      <c r="DW1594" s="35"/>
      <c r="DX1594" s="35"/>
      <c r="DY1594" s="35"/>
      <c r="DZ1594" s="35"/>
      <c r="EA1594" s="35"/>
      <c r="EB1594" s="35"/>
      <c r="EC1594" s="35"/>
      <c r="ED1594" s="35"/>
      <c r="EE1594" s="35"/>
      <c r="EF1594" s="35"/>
      <c r="EG1594" s="35"/>
      <c r="EH1594" s="35"/>
      <c r="EI1594" s="35"/>
      <c r="EJ1594" s="35"/>
      <c r="EK1594" s="35"/>
      <c r="EL1594" s="35"/>
      <c r="ET1594" s="20" t="s">
        <v>1961</v>
      </c>
      <c r="EU1594" s="20" t="s">
        <v>1959</v>
      </c>
    </row>
    <row r="1595" spans="1:151" ht="12" hidden="1" customHeight="1">
      <c r="A1595" s="35"/>
      <c r="B1595" s="47"/>
      <c r="C1595" s="35"/>
      <c r="D1595" s="47"/>
      <c r="E1595" s="47"/>
      <c r="F1595" s="47"/>
      <c r="G1595" s="47"/>
      <c r="H1595" s="47"/>
      <c r="I1595" s="47"/>
      <c r="J1595" s="47"/>
      <c r="K1595" s="47"/>
      <c r="L1595" s="47"/>
      <c r="M1595" s="35"/>
      <c r="N1595" s="35"/>
      <c r="O1595" s="35"/>
      <c r="P1595" s="35"/>
      <c r="Q1595" s="35"/>
      <c r="R1595" s="35"/>
      <c r="S1595" s="35"/>
      <c r="T1595" s="35"/>
      <c r="U1595" s="35"/>
      <c r="V1595" s="35"/>
      <c r="W1595" s="35"/>
      <c r="X1595" s="35"/>
      <c r="Y1595" s="35"/>
      <c r="Z1595" s="35"/>
      <c r="AA1595" s="35"/>
      <c r="AB1595" s="35"/>
      <c r="AC1595" s="35"/>
      <c r="AD1595" s="35"/>
      <c r="AE1595" s="35"/>
      <c r="AF1595" s="35"/>
      <c r="AG1595" s="35"/>
      <c r="AH1595" s="35"/>
      <c r="AI1595" s="35"/>
      <c r="AJ1595" s="35"/>
      <c r="AK1595" s="35"/>
      <c r="AL1595" s="35"/>
      <c r="AM1595" s="35"/>
      <c r="AN1595" s="35"/>
      <c r="AO1595" s="35"/>
      <c r="AP1595" s="35"/>
      <c r="AQ1595" s="35"/>
      <c r="AR1595" s="35"/>
      <c r="AS1595" s="35"/>
      <c r="AT1595" s="35"/>
      <c r="AU1595" s="35"/>
      <c r="AV1595" s="35"/>
      <c r="AW1595" s="35"/>
      <c r="AX1595" s="35"/>
      <c r="AY1595" s="35"/>
      <c r="AZ1595" s="35"/>
      <c r="BA1595" s="35"/>
      <c r="BB1595" s="35"/>
      <c r="BC1595" s="35"/>
      <c r="BD1595" s="35"/>
      <c r="BE1595" s="35"/>
      <c r="BF1595" s="35"/>
      <c r="BG1595" s="35"/>
      <c r="BH1595" s="35"/>
      <c r="BI1595" s="133"/>
      <c r="BJ1595" s="133"/>
      <c r="BK1595" s="35"/>
      <c r="BL1595" s="266"/>
      <c r="BM1595" s="35"/>
      <c r="BN1595" s="35"/>
      <c r="BO1595" s="35"/>
      <c r="BP1595" s="35"/>
      <c r="BQ1595" s="35"/>
      <c r="BR1595" s="35"/>
      <c r="BS1595" s="35"/>
      <c r="BT1595" s="35"/>
      <c r="BU1595" s="35"/>
      <c r="BV1595" s="35"/>
      <c r="BW1595" s="35"/>
      <c r="BX1595" s="35"/>
      <c r="BY1595" s="35"/>
      <c r="BZ1595" s="287"/>
      <c r="CA1595" s="35"/>
      <c r="CB1595" s="35"/>
      <c r="CC1595" s="35"/>
      <c r="CD1595" s="35"/>
      <c r="CE1595" s="35"/>
      <c r="CF1595" s="35"/>
      <c r="CG1595" s="35"/>
      <c r="CH1595" s="35"/>
      <c r="CI1595" s="35"/>
      <c r="CJ1595" s="35"/>
      <c r="CK1595" s="35"/>
      <c r="CL1595" s="35"/>
      <c r="CM1595" s="35"/>
      <c r="CN1595" s="35"/>
      <c r="CO1595" s="35"/>
      <c r="CP1595" s="35"/>
      <c r="CQ1595" s="35"/>
      <c r="CR1595" s="35"/>
      <c r="CS1595" s="35"/>
      <c r="CT1595" s="35"/>
      <c r="CU1595" s="35"/>
      <c r="CV1595" s="35"/>
      <c r="CW1595" s="35"/>
      <c r="CX1595" s="35"/>
      <c r="CY1595" s="35"/>
      <c r="CZ1595" s="35"/>
      <c r="DA1595" s="35"/>
      <c r="DB1595" s="35"/>
      <c r="DC1595" s="35"/>
      <c r="DD1595" s="35"/>
      <c r="DE1595" s="35"/>
      <c r="DF1595" s="35"/>
      <c r="DG1595" s="35"/>
      <c r="DH1595" s="35"/>
      <c r="DI1595" s="35"/>
      <c r="DJ1595" s="35"/>
      <c r="DK1595" s="35"/>
      <c r="DL1595" s="35"/>
      <c r="DM1595" s="35"/>
      <c r="DN1595" s="35"/>
      <c r="DO1595" s="35"/>
      <c r="DP1595" s="35"/>
      <c r="DQ1595" s="35"/>
      <c r="DR1595" s="35"/>
      <c r="DS1595" s="35"/>
      <c r="DT1595" s="35"/>
      <c r="DU1595" s="35"/>
      <c r="DV1595" s="35"/>
      <c r="DW1595" s="35"/>
      <c r="DX1595" s="35"/>
      <c r="DY1595" s="35"/>
      <c r="DZ1595" s="35"/>
      <c r="EA1595" s="35"/>
      <c r="EB1595" s="35"/>
      <c r="EC1595" s="35"/>
      <c r="ED1595" s="35"/>
      <c r="EE1595" s="35"/>
      <c r="EF1595" s="35"/>
      <c r="EG1595" s="35"/>
      <c r="EH1595" s="35"/>
      <c r="EI1595" s="35"/>
      <c r="EJ1595" s="35"/>
      <c r="EK1595" s="35"/>
      <c r="EL1595" s="35"/>
      <c r="ET1595" s="20" t="s">
        <v>1962</v>
      </c>
      <c r="EU1595" s="20" t="s">
        <v>1960</v>
      </c>
    </row>
    <row r="1596" spans="1:151" ht="12" hidden="1" customHeight="1">
      <c r="A1596" s="35"/>
      <c r="B1596" s="47"/>
      <c r="C1596" s="35"/>
      <c r="D1596" s="47"/>
      <c r="E1596" s="47"/>
      <c r="F1596" s="47"/>
      <c r="G1596" s="47"/>
      <c r="H1596" s="47"/>
      <c r="I1596" s="47"/>
      <c r="J1596" s="47"/>
      <c r="K1596" s="47"/>
      <c r="L1596" s="47"/>
      <c r="M1596" s="35"/>
      <c r="N1596" s="35"/>
      <c r="O1596" s="35"/>
      <c r="P1596" s="35"/>
      <c r="Q1596" s="35"/>
      <c r="R1596" s="35"/>
      <c r="S1596" s="35"/>
      <c r="T1596" s="35"/>
      <c r="U1596" s="35"/>
      <c r="V1596" s="35"/>
      <c r="W1596" s="35"/>
      <c r="X1596" s="35"/>
      <c r="Y1596" s="35"/>
      <c r="Z1596" s="35"/>
      <c r="AA1596" s="35"/>
      <c r="AB1596" s="35"/>
      <c r="AC1596" s="35"/>
      <c r="AD1596" s="35"/>
      <c r="AE1596" s="35"/>
      <c r="AF1596" s="35"/>
      <c r="AG1596" s="35"/>
      <c r="AH1596" s="35"/>
      <c r="AI1596" s="35"/>
      <c r="AJ1596" s="35"/>
      <c r="AK1596" s="35"/>
      <c r="AL1596" s="35"/>
      <c r="AM1596" s="35"/>
      <c r="AN1596" s="35"/>
      <c r="AO1596" s="35"/>
      <c r="AP1596" s="35"/>
      <c r="AQ1596" s="35"/>
      <c r="AR1596" s="35"/>
      <c r="AS1596" s="35"/>
      <c r="AT1596" s="35"/>
      <c r="AU1596" s="35"/>
      <c r="AV1596" s="35"/>
      <c r="AW1596" s="35"/>
      <c r="AX1596" s="35"/>
      <c r="AY1596" s="35"/>
      <c r="AZ1596" s="35"/>
      <c r="BA1596" s="35"/>
      <c r="BB1596" s="35"/>
      <c r="BC1596" s="35"/>
      <c r="BD1596" s="35"/>
      <c r="BE1596" s="35"/>
      <c r="BF1596" s="35"/>
      <c r="BG1596" s="35"/>
      <c r="BH1596" s="35"/>
      <c r="BI1596" s="133"/>
      <c r="BJ1596" s="133"/>
      <c r="BK1596" s="35"/>
      <c r="BL1596" s="266"/>
      <c r="BM1596" s="35"/>
      <c r="BN1596" s="35"/>
      <c r="BO1596" s="35"/>
      <c r="BP1596" s="35"/>
      <c r="BQ1596" s="35"/>
      <c r="BR1596" s="35"/>
      <c r="BS1596" s="35"/>
      <c r="BT1596" s="35"/>
      <c r="BU1596" s="35"/>
      <c r="BV1596" s="35"/>
      <c r="BW1596" s="35"/>
      <c r="BX1596" s="35"/>
      <c r="BY1596" s="35"/>
      <c r="BZ1596" s="287"/>
      <c r="CA1596" s="35"/>
      <c r="CB1596" s="35"/>
      <c r="CC1596" s="35"/>
      <c r="CD1596" s="35"/>
      <c r="CE1596" s="35"/>
      <c r="CF1596" s="35"/>
      <c r="CG1596" s="35"/>
      <c r="CH1596" s="35"/>
      <c r="CI1596" s="35"/>
      <c r="CJ1596" s="35"/>
      <c r="CK1596" s="35"/>
      <c r="CL1596" s="35"/>
      <c r="CM1596" s="35"/>
      <c r="CN1596" s="35"/>
      <c r="CO1596" s="35"/>
      <c r="CP1596" s="35"/>
      <c r="CQ1596" s="35"/>
      <c r="CR1596" s="35"/>
      <c r="CS1596" s="35"/>
      <c r="CT1596" s="35"/>
      <c r="CU1596" s="35"/>
      <c r="CV1596" s="35"/>
      <c r="CW1596" s="35"/>
      <c r="CX1596" s="35"/>
      <c r="CY1596" s="35"/>
      <c r="CZ1596" s="35"/>
      <c r="DA1596" s="35"/>
      <c r="DB1596" s="35"/>
      <c r="DC1596" s="35"/>
      <c r="DD1596" s="35"/>
      <c r="DE1596" s="35"/>
      <c r="DF1596" s="35"/>
      <c r="DG1596" s="35"/>
      <c r="DH1596" s="35"/>
      <c r="DI1596" s="35"/>
      <c r="DJ1596" s="35"/>
      <c r="DK1596" s="35"/>
      <c r="DL1596" s="35"/>
      <c r="DM1596" s="35"/>
      <c r="DN1596" s="35"/>
      <c r="DO1596" s="35"/>
      <c r="DP1596" s="35"/>
      <c r="DQ1596" s="35"/>
      <c r="DR1596" s="35"/>
      <c r="DS1596" s="35"/>
      <c r="DT1596" s="35"/>
      <c r="DU1596" s="35"/>
      <c r="DV1596" s="35"/>
      <c r="DW1596" s="35"/>
      <c r="DX1596" s="35"/>
      <c r="DY1596" s="35"/>
      <c r="DZ1596" s="35"/>
      <c r="EA1596" s="35"/>
      <c r="EB1596" s="35"/>
      <c r="EC1596" s="35"/>
      <c r="ED1596" s="35"/>
      <c r="EE1596" s="35"/>
      <c r="EF1596" s="35"/>
      <c r="EG1596" s="35"/>
      <c r="EH1596" s="35"/>
      <c r="EI1596" s="35"/>
      <c r="EJ1596" s="35"/>
      <c r="EK1596" s="35"/>
      <c r="EL1596" s="35"/>
      <c r="ET1596" s="20" t="s">
        <v>1963</v>
      </c>
      <c r="EU1596" s="20" t="s">
        <v>1961</v>
      </c>
    </row>
    <row r="1597" spans="1:151" ht="12" hidden="1" customHeight="1">
      <c r="A1597" s="35"/>
      <c r="B1597" s="47"/>
      <c r="C1597" s="35"/>
      <c r="D1597" s="47"/>
      <c r="E1597" s="47"/>
      <c r="F1597" s="47"/>
      <c r="G1597" s="47"/>
      <c r="H1597" s="47"/>
      <c r="I1597" s="47"/>
      <c r="J1597" s="47"/>
      <c r="K1597" s="47"/>
      <c r="L1597" s="47"/>
      <c r="M1597" s="35"/>
      <c r="N1597" s="35"/>
      <c r="O1597" s="35"/>
      <c r="P1597" s="35"/>
      <c r="Q1597" s="35"/>
      <c r="R1597" s="35"/>
      <c r="S1597" s="35"/>
      <c r="T1597" s="35"/>
      <c r="U1597" s="35"/>
      <c r="V1597" s="35"/>
      <c r="W1597" s="35"/>
      <c r="X1597" s="35"/>
      <c r="Y1597" s="35"/>
      <c r="Z1597" s="35"/>
      <c r="AA1597" s="35"/>
      <c r="AB1597" s="35"/>
      <c r="AC1597" s="35"/>
      <c r="AD1597" s="35"/>
      <c r="AE1597" s="35"/>
      <c r="AF1597" s="35"/>
      <c r="AG1597" s="35"/>
      <c r="AH1597" s="35"/>
      <c r="AI1597" s="35"/>
      <c r="AJ1597" s="35"/>
      <c r="AK1597" s="35"/>
      <c r="AL1597" s="35"/>
      <c r="AM1597" s="35"/>
      <c r="AN1597" s="35"/>
      <c r="AO1597" s="35"/>
      <c r="AP1597" s="35"/>
      <c r="AQ1597" s="35"/>
      <c r="AR1597" s="35"/>
      <c r="AS1597" s="35"/>
      <c r="AT1597" s="35"/>
      <c r="AU1597" s="35"/>
      <c r="AV1597" s="35"/>
      <c r="AW1597" s="35"/>
      <c r="AX1597" s="35"/>
      <c r="AY1597" s="35"/>
      <c r="AZ1597" s="35"/>
      <c r="BA1597" s="35"/>
      <c r="BB1597" s="35"/>
      <c r="BC1597" s="35"/>
      <c r="BD1597" s="35"/>
      <c r="BE1597" s="35"/>
      <c r="BF1597" s="35"/>
      <c r="BG1597" s="35"/>
      <c r="BH1597" s="35"/>
      <c r="BI1597" s="133"/>
      <c r="BJ1597" s="133"/>
      <c r="BK1597" s="35"/>
      <c r="BL1597" s="266"/>
      <c r="BM1597" s="35"/>
      <c r="BN1597" s="35"/>
      <c r="BO1597" s="35"/>
      <c r="BP1597" s="35"/>
      <c r="BQ1597" s="35"/>
      <c r="BR1597" s="35"/>
      <c r="BS1597" s="35"/>
      <c r="BT1597" s="35"/>
      <c r="BU1597" s="35"/>
      <c r="BV1597" s="35"/>
      <c r="BW1597" s="35"/>
      <c r="BX1597" s="35"/>
      <c r="BY1597" s="35"/>
      <c r="BZ1597" s="287"/>
      <c r="CA1597" s="35"/>
      <c r="CB1597" s="35"/>
      <c r="CC1597" s="35"/>
      <c r="CD1597" s="35"/>
      <c r="CE1597" s="35"/>
      <c r="CF1597" s="35"/>
      <c r="CG1597" s="35"/>
      <c r="CH1597" s="35"/>
      <c r="CI1597" s="35"/>
      <c r="CJ1597" s="35"/>
      <c r="CK1597" s="35"/>
      <c r="CL1597" s="35"/>
      <c r="CM1597" s="35"/>
      <c r="CN1597" s="35"/>
      <c r="CO1597" s="35"/>
      <c r="CP1597" s="35"/>
      <c r="CQ1597" s="35"/>
      <c r="CR1597" s="35"/>
      <c r="CS1597" s="35"/>
      <c r="CT1597" s="35"/>
      <c r="CU1597" s="35"/>
      <c r="CV1597" s="35"/>
      <c r="CW1597" s="35"/>
      <c r="CX1597" s="35"/>
      <c r="CY1597" s="35"/>
      <c r="CZ1597" s="35"/>
      <c r="DA1597" s="35"/>
      <c r="DB1597" s="35"/>
      <c r="DC1597" s="35"/>
      <c r="DD1597" s="35"/>
      <c r="DE1597" s="35"/>
      <c r="DF1597" s="35"/>
      <c r="DG1597" s="35"/>
      <c r="DH1597" s="35"/>
      <c r="DI1597" s="35"/>
      <c r="DJ1597" s="35"/>
      <c r="DK1597" s="35"/>
      <c r="DL1597" s="35"/>
      <c r="DM1597" s="35"/>
      <c r="DN1597" s="35"/>
      <c r="DO1597" s="35"/>
      <c r="DP1597" s="35"/>
      <c r="DQ1597" s="35"/>
      <c r="DR1597" s="35"/>
      <c r="DS1597" s="35"/>
      <c r="DT1597" s="35"/>
      <c r="DU1597" s="35"/>
      <c r="DV1597" s="35"/>
      <c r="DW1597" s="35"/>
      <c r="DX1597" s="35"/>
      <c r="DY1597" s="35"/>
      <c r="DZ1597" s="35"/>
      <c r="EA1597" s="35"/>
      <c r="EB1597" s="35"/>
      <c r="EC1597" s="35"/>
      <c r="ED1597" s="35"/>
      <c r="EE1597" s="35"/>
      <c r="EF1597" s="35"/>
      <c r="EG1597" s="35"/>
      <c r="EH1597" s="35"/>
      <c r="EI1597" s="35"/>
      <c r="EJ1597" s="35"/>
      <c r="EK1597" s="35"/>
      <c r="EL1597" s="35"/>
      <c r="ET1597" s="20" t="s">
        <v>1964</v>
      </c>
      <c r="EU1597" s="20" t="s">
        <v>1962</v>
      </c>
    </row>
    <row r="1598" spans="1:151" ht="12" hidden="1" customHeight="1">
      <c r="A1598" s="35"/>
      <c r="B1598" s="47"/>
      <c r="C1598" s="35"/>
      <c r="D1598" s="47"/>
      <c r="E1598" s="47"/>
      <c r="F1598" s="47"/>
      <c r="G1598" s="47"/>
      <c r="H1598" s="47"/>
      <c r="I1598" s="47"/>
      <c r="J1598" s="47"/>
      <c r="K1598" s="47"/>
      <c r="L1598" s="47"/>
      <c r="M1598" s="35"/>
      <c r="N1598" s="35"/>
      <c r="O1598" s="35"/>
      <c r="P1598" s="35"/>
      <c r="Q1598" s="35"/>
      <c r="R1598" s="35"/>
      <c r="S1598" s="35"/>
      <c r="T1598" s="35"/>
      <c r="U1598" s="35"/>
      <c r="V1598" s="35"/>
      <c r="W1598" s="35"/>
      <c r="X1598" s="35"/>
      <c r="Y1598" s="35"/>
      <c r="Z1598" s="35"/>
      <c r="AA1598" s="35"/>
      <c r="AB1598" s="35"/>
      <c r="AC1598" s="35"/>
      <c r="AD1598" s="35"/>
      <c r="AE1598" s="35"/>
      <c r="AF1598" s="35"/>
      <c r="AG1598" s="35"/>
      <c r="AH1598" s="35"/>
      <c r="AI1598" s="35"/>
      <c r="AJ1598" s="35"/>
      <c r="AK1598" s="35"/>
      <c r="AL1598" s="35"/>
      <c r="AM1598" s="35"/>
      <c r="AN1598" s="35"/>
      <c r="AO1598" s="35"/>
      <c r="AP1598" s="35"/>
      <c r="AQ1598" s="35"/>
      <c r="AR1598" s="35"/>
      <c r="AS1598" s="35"/>
      <c r="AT1598" s="35"/>
      <c r="AU1598" s="35"/>
      <c r="AV1598" s="35"/>
      <c r="AW1598" s="35"/>
      <c r="AX1598" s="35"/>
      <c r="AY1598" s="35"/>
      <c r="AZ1598" s="35"/>
      <c r="BA1598" s="35"/>
      <c r="BB1598" s="35"/>
      <c r="BC1598" s="35"/>
      <c r="BD1598" s="35"/>
      <c r="BE1598" s="35"/>
      <c r="BF1598" s="35"/>
      <c r="BG1598" s="35"/>
      <c r="BH1598" s="35"/>
      <c r="BI1598" s="133"/>
      <c r="BJ1598" s="133"/>
      <c r="BK1598" s="35"/>
      <c r="BL1598" s="266"/>
      <c r="BM1598" s="35"/>
      <c r="BN1598" s="35"/>
      <c r="BO1598" s="35"/>
      <c r="BP1598" s="35"/>
      <c r="BQ1598" s="35"/>
      <c r="BR1598" s="35"/>
      <c r="BS1598" s="35"/>
      <c r="BT1598" s="35"/>
      <c r="BU1598" s="35"/>
      <c r="BV1598" s="35"/>
      <c r="BW1598" s="35"/>
      <c r="BX1598" s="35"/>
      <c r="BY1598" s="35"/>
      <c r="BZ1598" s="287"/>
      <c r="CA1598" s="35"/>
      <c r="CB1598" s="35"/>
      <c r="CC1598" s="35"/>
      <c r="CD1598" s="35"/>
      <c r="CE1598" s="35"/>
      <c r="CF1598" s="35"/>
      <c r="CG1598" s="35"/>
      <c r="CH1598" s="35"/>
      <c r="CI1598" s="35"/>
      <c r="CJ1598" s="35"/>
      <c r="CK1598" s="35"/>
      <c r="CL1598" s="35"/>
      <c r="CM1598" s="35"/>
      <c r="CN1598" s="35"/>
      <c r="CO1598" s="35"/>
      <c r="CP1598" s="35"/>
      <c r="CQ1598" s="35"/>
      <c r="CR1598" s="35"/>
      <c r="CS1598" s="35"/>
      <c r="CT1598" s="35"/>
      <c r="CU1598" s="35"/>
      <c r="CV1598" s="35"/>
      <c r="CW1598" s="35"/>
      <c r="CX1598" s="35"/>
      <c r="CY1598" s="35"/>
      <c r="CZ1598" s="35"/>
      <c r="DA1598" s="35"/>
      <c r="DB1598" s="35"/>
      <c r="DC1598" s="35"/>
      <c r="DD1598" s="35"/>
      <c r="DE1598" s="35"/>
      <c r="DF1598" s="35"/>
      <c r="DG1598" s="35"/>
      <c r="DH1598" s="35"/>
      <c r="DI1598" s="35"/>
      <c r="DJ1598" s="35"/>
      <c r="DK1598" s="35"/>
      <c r="DL1598" s="35"/>
      <c r="DM1598" s="35"/>
      <c r="DN1598" s="35"/>
      <c r="DO1598" s="35"/>
      <c r="DP1598" s="35"/>
      <c r="DQ1598" s="35"/>
      <c r="DR1598" s="35"/>
      <c r="DS1598" s="35"/>
      <c r="DT1598" s="35"/>
      <c r="DU1598" s="35"/>
      <c r="DV1598" s="35"/>
      <c r="DW1598" s="35"/>
      <c r="DX1598" s="35"/>
      <c r="DY1598" s="35"/>
      <c r="DZ1598" s="35"/>
      <c r="EA1598" s="35"/>
      <c r="EB1598" s="35"/>
      <c r="EC1598" s="35"/>
      <c r="ED1598" s="35"/>
      <c r="EE1598" s="35"/>
      <c r="EF1598" s="35"/>
      <c r="EG1598" s="35"/>
      <c r="EH1598" s="35"/>
      <c r="EI1598" s="35"/>
      <c r="EJ1598" s="35"/>
      <c r="EK1598" s="35"/>
      <c r="EL1598" s="35"/>
      <c r="ET1598" s="20" t="s">
        <v>1965</v>
      </c>
      <c r="EU1598" s="20" t="s">
        <v>1963</v>
      </c>
    </row>
    <row r="1599" spans="1:151" ht="12" hidden="1" customHeight="1">
      <c r="A1599" s="35"/>
      <c r="B1599" s="47"/>
      <c r="C1599" s="35"/>
      <c r="D1599" s="47"/>
      <c r="E1599" s="47"/>
      <c r="F1599" s="47"/>
      <c r="G1599" s="47"/>
      <c r="H1599" s="47"/>
      <c r="I1599" s="47"/>
      <c r="J1599" s="47"/>
      <c r="K1599" s="47"/>
      <c r="L1599" s="47"/>
      <c r="M1599" s="35"/>
      <c r="N1599" s="35"/>
      <c r="O1599" s="35"/>
      <c r="P1599" s="35"/>
      <c r="Q1599" s="35"/>
      <c r="R1599" s="35"/>
      <c r="S1599" s="35"/>
      <c r="T1599" s="35"/>
      <c r="U1599" s="35"/>
      <c r="V1599" s="35"/>
      <c r="W1599" s="35"/>
      <c r="X1599" s="35"/>
      <c r="Y1599" s="35"/>
      <c r="Z1599" s="35"/>
      <c r="AA1599" s="35"/>
      <c r="AB1599" s="35"/>
      <c r="AC1599" s="35"/>
      <c r="AD1599" s="35"/>
      <c r="AE1599" s="35"/>
      <c r="AF1599" s="35"/>
      <c r="AG1599" s="35"/>
      <c r="AH1599" s="35"/>
      <c r="AI1599" s="35"/>
      <c r="AJ1599" s="35"/>
      <c r="AK1599" s="35"/>
      <c r="AL1599" s="35"/>
      <c r="AM1599" s="35"/>
      <c r="AN1599" s="35"/>
      <c r="AO1599" s="35"/>
      <c r="AP1599" s="35"/>
      <c r="AQ1599" s="35"/>
      <c r="AR1599" s="35"/>
      <c r="AS1599" s="35"/>
      <c r="AT1599" s="35"/>
      <c r="AU1599" s="35"/>
      <c r="AV1599" s="35"/>
      <c r="AW1599" s="35"/>
      <c r="AX1599" s="35"/>
      <c r="AY1599" s="35"/>
      <c r="AZ1599" s="35"/>
      <c r="BA1599" s="35"/>
      <c r="BB1599" s="35"/>
      <c r="BC1599" s="35"/>
      <c r="BD1599" s="35"/>
      <c r="BE1599" s="35"/>
      <c r="BF1599" s="35"/>
      <c r="BG1599" s="35"/>
      <c r="BH1599" s="35"/>
      <c r="BI1599" s="133"/>
      <c r="BJ1599" s="133"/>
      <c r="BK1599" s="35"/>
      <c r="BL1599" s="266"/>
      <c r="BM1599" s="35"/>
      <c r="BN1599" s="35"/>
      <c r="BO1599" s="35"/>
      <c r="BP1599" s="35"/>
      <c r="BQ1599" s="35"/>
      <c r="BR1599" s="35"/>
      <c r="BS1599" s="35"/>
      <c r="BT1599" s="35"/>
      <c r="BU1599" s="35"/>
      <c r="BV1599" s="35"/>
      <c r="BW1599" s="35"/>
      <c r="BX1599" s="35"/>
      <c r="BY1599" s="35"/>
      <c r="BZ1599" s="287"/>
      <c r="CA1599" s="35"/>
      <c r="CB1599" s="35"/>
      <c r="CC1599" s="35"/>
      <c r="CD1599" s="35"/>
      <c r="CE1599" s="35"/>
      <c r="CF1599" s="35"/>
      <c r="CG1599" s="35"/>
      <c r="CH1599" s="35"/>
      <c r="CI1599" s="35"/>
      <c r="CJ1599" s="35"/>
      <c r="CK1599" s="35"/>
      <c r="CL1599" s="35"/>
      <c r="CM1599" s="35"/>
      <c r="CN1599" s="35"/>
      <c r="CO1599" s="35"/>
      <c r="CP1599" s="35"/>
      <c r="CQ1599" s="35"/>
      <c r="CR1599" s="35"/>
      <c r="CS1599" s="35"/>
      <c r="CT1599" s="35"/>
      <c r="CU1599" s="35"/>
      <c r="CV1599" s="35"/>
      <c r="CW1599" s="35"/>
      <c r="CX1599" s="35"/>
      <c r="CY1599" s="35"/>
      <c r="CZ1599" s="35"/>
      <c r="DA1599" s="35"/>
      <c r="DB1599" s="35"/>
      <c r="DC1599" s="35"/>
      <c r="DD1599" s="35"/>
      <c r="DE1599" s="35"/>
      <c r="DF1599" s="35"/>
      <c r="DG1599" s="35"/>
      <c r="DH1599" s="35"/>
      <c r="DI1599" s="35"/>
      <c r="DJ1599" s="35"/>
      <c r="DK1599" s="35"/>
      <c r="DL1599" s="35"/>
      <c r="DM1599" s="35"/>
      <c r="DN1599" s="35"/>
      <c r="DO1599" s="35"/>
      <c r="DP1599" s="35"/>
      <c r="DQ1599" s="35"/>
      <c r="DR1599" s="35"/>
      <c r="DS1599" s="35"/>
      <c r="DT1599" s="35"/>
      <c r="DU1599" s="35"/>
      <c r="DV1599" s="35"/>
      <c r="DW1599" s="35"/>
      <c r="DX1599" s="35"/>
      <c r="DY1599" s="35"/>
      <c r="DZ1599" s="35"/>
      <c r="EA1599" s="35"/>
      <c r="EB1599" s="35"/>
      <c r="EC1599" s="35"/>
      <c r="ED1599" s="35"/>
      <c r="EE1599" s="35"/>
      <c r="EF1599" s="35"/>
      <c r="EG1599" s="35"/>
      <c r="EH1599" s="35"/>
      <c r="EI1599" s="35"/>
      <c r="EJ1599" s="35"/>
      <c r="EK1599" s="35"/>
      <c r="EL1599" s="35"/>
      <c r="ET1599" s="20" t="s">
        <v>1966</v>
      </c>
      <c r="EU1599" s="20" t="s">
        <v>1964</v>
      </c>
    </row>
    <row r="1600" spans="1:151" ht="12" hidden="1" customHeight="1">
      <c r="A1600" s="35"/>
      <c r="B1600" s="47"/>
      <c r="C1600" s="35"/>
      <c r="D1600" s="47"/>
      <c r="E1600" s="47"/>
      <c r="F1600" s="47"/>
      <c r="G1600" s="47"/>
      <c r="H1600" s="47"/>
      <c r="I1600" s="47"/>
      <c r="J1600" s="47"/>
      <c r="K1600" s="47"/>
      <c r="L1600" s="47"/>
      <c r="M1600" s="35"/>
      <c r="N1600" s="35"/>
      <c r="O1600" s="35"/>
      <c r="P1600" s="35"/>
      <c r="Q1600" s="35"/>
      <c r="R1600" s="35"/>
      <c r="S1600" s="35"/>
      <c r="T1600" s="35"/>
      <c r="U1600" s="35"/>
      <c r="V1600" s="35"/>
      <c r="W1600" s="35"/>
      <c r="X1600" s="35"/>
      <c r="Y1600" s="35"/>
      <c r="Z1600" s="35"/>
      <c r="AA1600" s="35"/>
      <c r="AB1600" s="35"/>
      <c r="AC1600" s="35"/>
      <c r="AD1600" s="35"/>
      <c r="AE1600" s="35"/>
      <c r="AF1600" s="35"/>
      <c r="AG1600" s="35"/>
      <c r="AH1600" s="35"/>
      <c r="AI1600" s="35"/>
      <c r="AJ1600" s="35"/>
      <c r="AK1600" s="35"/>
      <c r="AL1600" s="35"/>
      <c r="AM1600" s="35"/>
      <c r="AN1600" s="35"/>
      <c r="AO1600" s="35"/>
      <c r="AP1600" s="35"/>
      <c r="AQ1600" s="35"/>
      <c r="AR1600" s="35"/>
      <c r="AS1600" s="35"/>
      <c r="AT1600" s="35"/>
      <c r="AU1600" s="35"/>
      <c r="AV1600" s="35"/>
      <c r="AW1600" s="35"/>
      <c r="AX1600" s="35"/>
      <c r="AY1600" s="35"/>
      <c r="AZ1600" s="35"/>
      <c r="BA1600" s="35"/>
      <c r="BB1600" s="35"/>
      <c r="BC1600" s="35"/>
      <c r="BD1600" s="35"/>
      <c r="BE1600" s="35"/>
      <c r="BF1600" s="35"/>
      <c r="BG1600" s="35"/>
      <c r="BH1600" s="35"/>
      <c r="BI1600" s="133"/>
      <c r="BJ1600" s="133"/>
      <c r="BK1600" s="35"/>
      <c r="BL1600" s="266"/>
      <c r="BM1600" s="35"/>
      <c r="BN1600" s="35"/>
      <c r="BO1600" s="35"/>
      <c r="BP1600" s="35"/>
      <c r="BQ1600" s="35"/>
      <c r="BR1600" s="35"/>
      <c r="BS1600" s="35"/>
      <c r="BT1600" s="35"/>
      <c r="BU1600" s="35"/>
      <c r="BV1600" s="35"/>
      <c r="BW1600" s="35"/>
      <c r="BX1600" s="35"/>
      <c r="BY1600" s="35"/>
      <c r="BZ1600" s="287"/>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5"/>
      <c r="ED1600" s="35"/>
      <c r="EE1600" s="35"/>
      <c r="EF1600" s="35"/>
      <c r="EG1600" s="35"/>
      <c r="EH1600" s="35"/>
      <c r="EI1600" s="35"/>
      <c r="EJ1600" s="35"/>
      <c r="EK1600" s="35"/>
      <c r="EL1600" s="35"/>
      <c r="ET1600" s="20" t="s">
        <v>1967</v>
      </c>
      <c r="EU1600" s="20" t="s">
        <v>1965</v>
      </c>
    </row>
    <row r="1601" spans="1:151" ht="12" hidden="1" customHeight="1">
      <c r="A1601" s="35"/>
      <c r="B1601" s="47"/>
      <c r="C1601" s="35"/>
      <c r="D1601" s="47"/>
      <c r="E1601" s="47"/>
      <c r="F1601" s="47"/>
      <c r="G1601" s="47"/>
      <c r="H1601" s="47"/>
      <c r="I1601" s="47"/>
      <c r="J1601" s="47"/>
      <c r="K1601" s="47"/>
      <c r="L1601" s="47"/>
      <c r="M1601" s="35"/>
      <c r="N1601" s="35"/>
      <c r="O1601" s="35"/>
      <c r="P1601" s="35"/>
      <c r="Q1601" s="35"/>
      <c r="R1601" s="35"/>
      <c r="S1601" s="35"/>
      <c r="T1601" s="35"/>
      <c r="U1601" s="35"/>
      <c r="V1601" s="35"/>
      <c r="W1601" s="35"/>
      <c r="X1601" s="35"/>
      <c r="Y1601" s="35"/>
      <c r="Z1601" s="35"/>
      <c r="AA1601" s="35"/>
      <c r="AB1601" s="35"/>
      <c r="AC1601" s="35"/>
      <c r="AD1601" s="35"/>
      <c r="AE1601" s="35"/>
      <c r="AF1601" s="35"/>
      <c r="AG1601" s="35"/>
      <c r="AH1601" s="35"/>
      <c r="AI1601" s="35"/>
      <c r="AJ1601" s="35"/>
      <c r="AK1601" s="35"/>
      <c r="AL1601" s="35"/>
      <c r="AM1601" s="35"/>
      <c r="AN1601" s="35"/>
      <c r="AO1601" s="35"/>
      <c r="AP1601" s="35"/>
      <c r="AQ1601" s="35"/>
      <c r="AR1601" s="35"/>
      <c r="AS1601" s="35"/>
      <c r="AT1601" s="35"/>
      <c r="AU1601" s="35"/>
      <c r="AV1601" s="35"/>
      <c r="AW1601" s="35"/>
      <c r="AX1601" s="35"/>
      <c r="AY1601" s="35"/>
      <c r="AZ1601" s="35"/>
      <c r="BA1601" s="35"/>
      <c r="BB1601" s="35"/>
      <c r="BC1601" s="35"/>
      <c r="BD1601" s="35"/>
      <c r="BE1601" s="35"/>
      <c r="BF1601" s="35"/>
      <c r="BG1601" s="35"/>
      <c r="BH1601" s="35"/>
      <c r="BI1601" s="133"/>
      <c r="BJ1601" s="133"/>
      <c r="BK1601" s="35"/>
      <c r="BL1601" s="266"/>
      <c r="BM1601" s="35"/>
      <c r="BN1601" s="35"/>
      <c r="BO1601" s="35"/>
      <c r="BP1601" s="35"/>
      <c r="BQ1601" s="35"/>
      <c r="BR1601" s="35"/>
      <c r="BS1601" s="35"/>
      <c r="BT1601" s="35"/>
      <c r="BU1601" s="35"/>
      <c r="BV1601" s="35"/>
      <c r="BW1601" s="35"/>
      <c r="BX1601" s="35"/>
      <c r="BY1601" s="35"/>
      <c r="BZ1601" s="287"/>
      <c r="CA1601" s="35"/>
      <c r="CB1601" s="35"/>
      <c r="CC1601" s="35"/>
      <c r="CD1601" s="35"/>
      <c r="CE1601" s="35"/>
      <c r="CF1601" s="35"/>
      <c r="CG1601" s="35"/>
      <c r="CH1601" s="35"/>
      <c r="CI1601" s="35"/>
      <c r="CJ1601" s="35"/>
      <c r="CK1601" s="35"/>
      <c r="CL1601" s="35"/>
      <c r="CM1601" s="35"/>
      <c r="CN1601" s="35"/>
      <c r="CO1601" s="35"/>
      <c r="CP1601" s="35"/>
      <c r="CQ1601" s="35"/>
      <c r="CR1601" s="35"/>
      <c r="CS1601" s="35"/>
      <c r="CT1601" s="35"/>
      <c r="CU1601" s="35"/>
      <c r="CV1601" s="35"/>
      <c r="CW1601" s="35"/>
      <c r="CX1601" s="35"/>
      <c r="CY1601" s="35"/>
      <c r="CZ1601" s="35"/>
      <c r="DA1601" s="35"/>
      <c r="DB1601" s="35"/>
      <c r="DC1601" s="35"/>
      <c r="DD1601" s="35"/>
      <c r="DE1601" s="35"/>
      <c r="DF1601" s="35"/>
      <c r="DG1601" s="35"/>
      <c r="DH1601" s="35"/>
      <c r="DI1601" s="35"/>
      <c r="DJ1601" s="35"/>
      <c r="DK1601" s="35"/>
      <c r="DL1601" s="35"/>
      <c r="DM1601" s="35"/>
      <c r="DN1601" s="35"/>
      <c r="DO1601" s="35"/>
      <c r="DP1601" s="35"/>
      <c r="DQ1601" s="35"/>
      <c r="DR1601" s="35"/>
      <c r="DS1601" s="35"/>
      <c r="DT1601" s="35"/>
      <c r="DU1601" s="35"/>
      <c r="DV1601" s="35"/>
      <c r="DW1601" s="35"/>
      <c r="DX1601" s="35"/>
      <c r="DY1601" s="35"/>
      <c r="DZ1601" s="35"/>
      <c r="EA1601" s="35"/>
      <c r="EB1601" s="35"/>
      <c r="EC1601" s="35"/>
      <c r="ED1601" s="35"/>
      <c r="EE1601" s="35"/>
      <c r="EF1601" s="35"/>
      <c r="EG1601" s="35"/>
      <c r="EH1601" s="35"/>
      <c r="EI1601" s="35"/>
      <c r="EJ1601" s="35"/>
      <c r="EK1601" s="35"/>
      <c r="EL1601" s="35"/>
      <c r="ET1601" s="20" t="s">
        <v>1968</v>
      </c>
      <c r="EU1601" s="20" t="s">
        <v>1966</v>
      </c>
    </row>
    <row r="1602" spans="1:151" ht="12" hidden="1" customHeight="1">
      <c r="A1602" s="35"/>
      <c r="B1602" s="47"/>
      <c r="C1602" s="35"/>
      <c r="D1602" s="47"/>
      <c r="E1602" s="47"/>
      <c r="F1602" s="47"/>
      <c r="G1602" s="47"/>
      <c r="H1602" s="47"/>
      <c r="I1602" s="47"/>
      <c r="J1602" s="47"/>
      <c r="K1602" s="47"/>
      <c r="L1602" s="47"/>
      <c r="M1602" s="35"/>
      <c r="N1602" s="35"/>
      <c r="O1602" s="35"/>
      <c r="P1602" s="35"/>
      <c r="Q1602" s="35"/>
      <c r="R1602" s="35"/>
      <c r="S1602" s="35"/>
      <c r="T1602" s="35"/>
      <c r="U1602" s="35"/>
      <c r="V1602" s="35"/>
      <c r="W1602" s="35"/>
      <c r="X1602" s="35"/>
      <c r="Y1602" s="35"/>
      <c r="Z1602" s="35"/>
      <c r="AA1602" s="35"/>
      <c r="AB1602" s="35"/>
      <c r="AC1602" s="35"/>
      <c r="AD1602" s="35"/>
      <c r="AE1602" s="35"/>
      <c r="AF1602" s="35"/>
      <c r="AG1602" s="35"/>
      <c r="AH1602" s="35"/>
      <c r="AI1602" s="35"/>
      <c r="AJ1602" s="35"/>
      <c r="AK1602" s="35"/>
      <c r="AL1602" s="35"/>
      <c r="AM1602" s="35"/>
      <c r="AN1602" s="35"/>
      <c r="AO1602" s="35"/>
      <c r="AP1602" s="35"/>
      <c r="AQ1602" s="35"/>
      <c r="AR1602" s="35"/>
      <c r="AS1602" s="35"/>
      <c r="AT1602" s="35"/>
      <c r="AU1602" s="35"/>
      <c r="AV1602" s="35"/>
      <c r="AW1602" s="35"/>
      <c r="AX1602" s="35"/>
      <c r="AY1602" s="35"/>
      <c r="AZ1602" s="35"/>
      <c r="BA1602" s="35"/>
      <c r="BB1602" s="35"/>
      <c r="BC1602" s="35"/>
      <c r="BD1602" s="35"/>
      <c r="BE1602" s="35"/>
      <c r="BF1602" s="35"/>
      <c r="BG1602" s="35"/>
      <c r="BH1602" s="35"/>
      <c r="BI1602" s="133"/>
      <c r="BJ1602" s="133"/>
      <c r="BK1602" s="35"/>
      <c r="BL1602" s="266"/>
      <c r="BM1602" s="35"/>
      <c r="BN1602" s="35"/>
      <c r="BO1602" s="35"/>
      <c r="BP1602" s="35"/>
      <c r="BQ1602" s="35"/>
      <c r="BR1602" s="35"/>
      <c r="BS1602" s="35"/>
      <c r="BT1602" s="35"/>
      <c r="BU1602" s="35"/>
      <c r="BV1602" s="35"/>
      <c r="BW1602" s="35"/>
      <c r="BX1602" s="35"/>
      <c r="BY1602" s="35"/>
      <c r="BZ1602" s="287"/>
      <c r="CA1602" s="35"/>
      <c r="CB1602" s="35"/>
      <c r="CC1602" s="35"/>
      <c r="CD1602" s="35"/>
      <c r="CE1602" s="35"/>
      <c r="CF1602" s="35"/>
      <c r="CG1602" s="35"/>
      <c r="CH1602" s="35"/>
      <c r="CI1602" s="35"/>
      <c r="CJ1602" s="35"/>
      <c r="CK1602" s="35"/>
      <c r="CL1602" s="35"/>
      <c r="CM1602" s="35"/>
      <c r="CN1602" s="35"/>
      <c r="CO1602" s="35"/>
      <c r="CP1602" s="35"/>
      <c r="CQ1602" s="35"/>
      <c r="CR1602" s="35"/>
      <c r="CS1602" s="35"/>
      <c r="CT1602" s="35"/>
      <c r="CU1602" s="35"/>
      <c r="CV1602" s="35"/>
      <c r="CW1602" s="35"/>
      <c r="CX1602" s="35"/>
      <c r="CY1602" s="35"/>
      <c r="CZ1602" s="35"/>
      <c r="DA1602" s="35"/>
      <c r="DB1602" s="35"/>
      <c r="DC1602" s="35"/>
      <c r="DD1602" s="35"/>
      <c r="DE1602" s="35"/>
      <c r="DF1602" s="35"/>
      <c r="DG1602" s="35"/>
      <c r="DH1602" s="35"/>
      <c r="DI1602" s="35"/>
      <c r="DJ1602" s="35"/>
      <c r="DK1602" s="35"/>
      <c r="DL1602" s="35"/>
      <c r="DM1602" s="35"/>
      <c r="DN1602" s="35"/>
      <c r="DO1602" s="35"/>
      <c r="DP1602" s="35"/>
      <c r="DQ1602" s="35"/>
      <c r="DR1602" s="35"/>
      <c r="DS1602" s="35"/>
      <c r="DT1602" s="35"/>
      <c r="DU1602" s="35"/>
      <c r="DV1602" s="35"/>
      <c r="DW1602" s="35"/>
      <c r="DX1602" s="35"/>
      <c r="DY1602" s="35"/>
      <c r="DZ1602" s="35"/>
      <c r="EA1602" s="35"/>
      <c r="EB1602" s="35"/>
      <c r="EC1602" s="35"/>
      <c r="ED1602" s="35"/>
      <c r="EE1602" s="35"/>
      <c r="EF1602" s="35"/>
      <c r="EG1602" s="35"/>
      <c r="EH1602" s="35"/>
      <c r="EI1602" s="35"/>
      <c r="EJ1602" s="35"/>
      <c r="EK1602" s="35"/>
      <c r="EL1602" s="35"/>
      <c r="ET1602" s="20" t="s">
        <v>586</v>
      </c>
      <c r="EU1602" s="20" t="s">
        <v>1967</v>
      </c>
    </row>
    <row r="1603" spans="1:151" ht="12" hidden="1" customHeight="1">
      <c r="A1603" s="35"/>
      <c r="B1603" s="47"/>
      <c r="C1603" s="35"/>
      <c r="D1603" s="47"/>
      <c r="E1603" s="47"/>
      <c r="F1603" s="47"/>
      <c r="G1603" s="47"/>
      <c r="H1603" s="47"/>
      <c r="I1603" s="47"/>
      <c r="J1603" s="47"/>
      <c r="K1603" s="47"/>
      <c r="L1603" s="47"/>
      <c r="M1603" s="35"/>
      <c r="N1603" s="35"/>
      <c r="O1603" s="35"/>
      <c r="P1603" s="35"/>
      <c r="Q1603" s="35"/>
      <c r="R1603" s="35"/>
      <c r="S1603" s="35"/>
      <c r="T1603" s="35"/>
      <c r="U1603" s="35"/>
      <c r="V1603" s="35"/>
      <c r="W1603" s="35"/>
      <c r="X1603" s="35"/>
      <c r="Y1603" s="35"/>
      <c r="Z1603" s="35"/>
      <c r="AA1603" s="35"/>
      <c r="AB1603" s="35"/>
      <c r="AC1603" s="35"/>
      <c r="AD1603" s="35"/>
      <c r="AE1603" s="35"/>
      <c r="AF1603" s="35"/>
      <c r="AG1603" s="35"/>
      <c r="AH1603" s="35"/>
      <c r="AI1603" s="35"/>
      <c r="AJ1603" s="35"/>
      <c r="AK1603" s="35"/>
      <c r="AL1603" s="35"/>
      <c r="AM1603" s="35"/>
      <c r="AN1603" s="35"/>
      <c r="AO1603" s="35"/>
      <c r="AP1603" s="35"/>
      <c r="AQ1603" s="35"/>
      <c r="AR1603" s="35"/>
      <c r="AS1603" s="35"/>
      <c r="AT1603" s="35"/>
      <c r="AU1603" s="35"/>
      <c r="AV1603" s="35"/>
      <c r="AW1603" s="35"/>
      <c r="AX1603" s="35"/>
      <c r="AY1603" s="35"/>
      <c r="AZ1603" s="35"/>
      <c r="BA1603" s="35"/>
      <c r="BB1603" s="35"/>
      <c r="BC1603" s="35"/>
      <c r="BD1603" s="35"/>
      <c r="BE1603" s="35"/>
      <c r="BF1603" s="35"/>
      <c r="BG1603" s="35"/>
      <c r="BH1603" s="35"/>
      <c r="BI1603" s="133"/>
      <c r="BJ1603" s="133"/>
      <c r="BK1603" s="35"/>
      <c r="BL1603" s="266"/>
      <c r="BM1603" s="35"/>
      <c r="BN1603" s="35"/>
      <c r="BO1603" s="35"/>
      <c r="BP1603" s="35"/>
      <c r="BQ1603" s="35"/>
      <c r="BR1603" s="35"/>
      <c r="BS1603" s="35"/>
      <c r="BT1603" s="35"/>
      <c r="BU1603" s="35"/>
      <c r="BV1603" s="35"/>
      <c r="BW1603" s="35"/>
      <c r="BX1603" s="35"/>
      <c r="BY1603" s="35"/>
      <c r="BZ1603" s="287"/>
      <c r="CA1603" s="35"/>
      <c r="CB1603" s="35"/>
      <c r="CC1603" s="35"/>
      <c r="CD1603" s="35"/>
      <c r="CE1603" s="35"/>
      <c r="CF1603" s="35"/>
      <c r="CG1603" s="35"/>
      <c r="CH1603" s="35"/>
      <c r="CI1603" s="35"/>
      <c r="CJ1603" s="35"/>
      <c r="CK1603" s="35"/>
      <c r="CL1603" s="35"/>
      <c r="CM1603" s="35"/>
      <c r="CN1603" s="35"/>
      <c r="CO1603" s="35"/>
      <c r="CP1603" s="35"/>
      <c r="CQ1603" s="35"/>
      <c r="CR1603" s="35"/>
      <c r="CS1603" s="35"/>
      <c r="CT1603" s="35"/>
      <c r="CU1603" s="35"/>
      <c r="CV1603" s="35"/>
      <c r="CW1603" s="35"/>
      <c r="CX1603" s="35"/>
      <c r="CY1603" s="35"/>
      <c r="CZ1603" s="35"/>
      <c r="DA1603" s="35"/>
      <c r="DB1603" s="35"/>
      <c r="DC1603" s="35"/>
      <c r="DD1603" s="35"/>
      <c r="DE1603" s="35"/>
      <c r="DF1603" s="35"/>
      <c r="DG1603" s="35"/>
      <c r="DH1603" s="35"/>
      <c r="DI1603" s="35"/>
      <c r="DJ1603" s="35"/>
      <c r="DK1603" s="35"/>
      <c r="DL1603" s="35"/>
      <c r="DM1603" s="35"/>
      <c r="DN1603" s="35"/>
      <c r="DO1603" s="35"/>
      <c r="DP1603" s="35"/>
      <c r="DQ1603" s="35"/>
      <c r="DR1603" s="35"/>
      <c r="DS1603" s="35"/>
      <c r="DT1603" s="35"/>
      <c r="DU1603" s="35"/>
      <c r="DV1603" s="35"/>
      <c r="DW1603" s="35"/>
      <c r="DX1603" s="35"/>
      <c r="DY1603" s="35"/>
      <c r="DZ1603" s="35"/>
      <c r="EA1603" s="35"/>
      <c r="EB1603" s="35"/>
      <c r="EC1603" s="35"/>
      <c r="ED1603" s="35"/>
      <c r="EE1603" s="35"/>
      <c r="EF1603" s="35"/>
      <c r="EG1603" s="35"/>
      <c r="EH1603" s="35"/>
      <c r="EI1603" s="35"/>
      <c r="EJ1603" s="35"/>
      <c r="EK1603" s="35"/>
      <c r="EL1603" s="35"/>
      <c r="ET1603" s="20" t="s">
        <v>1969</v>
      </c>
      <c r="EU1603" s="20" t="s">
        <v>1968</v>
      </c>
    </row>
    <row r="1604" spans="1:151" ht="12" hidden="1" customHeight="1">
      <c r="A1604" s="35"/>
      <c r="B1604" s="47"/>
      <c r="C1604" s="35"/>
      <c r="D1604" s="47"/>
      <c r="E1604" s="47"/>
      <c r="F1604" s="47"/>
      <c r="G1604" s="47"/>
      <c r="H1604" s="47"/>
      <c r="I1604" s="47"/>
      <c r="J1604" s="47"/>
      <c r="K1604" s="47"/>
      <c r="L1604" s="47"/>
      <c r="M1604" s="35"/>
      <c r="N1604" s="35"/>
      <c r="O1604" s="35"/>
      <c r="P1604" s="35"/>
      <c r="Q1604" s="35"/>
      <c r="R1604" s="35"/>
      <c r="S1604" s="35"/>
      <c r="T1604" s="35"/>
      <c r="U1604" s="35"/>
      <c r="V1604" s="35"/>
      <c r="W1604" s="35"/>
      <c r="X1604" s="35"/>
      <c r="Y1604" s="35"/>
      <c r="Z1604" s="35"/>
      <c r="AA1604" s="35"/>
      <c r="AB1604" s="35"/>
      <c r="AC1604" s="35"/>
      <c r="AD1604" s="35"/>
      <c r="AE1604" s="35"/>
      <c r="AF1604" s="35"/>
      <c r="AG1604" s="35"/>
      <c r="AH1604" s="35"/>
      <c r="AI1604" s="35"/>
      <c r="AJ1604" s="35"/>
      <c r="AK1604" s="35"/>
      <c r="AL1604" s="35"/>
      <c r="AM1604" s="35"/>
      <c r="AN1604" s="35"/>
      <c r="AO1604" s="35"/>
      <c r="AP1604" s="35"/>
      <c r="AQ1604" s="35"/>
      <c r="AR1604" s="35"/>
      <c r="AS1604" s="35"/>
      <c r="AT1604" s="35"/>
      <c r="AU1604" s="35"/>
      <c r="AV1604" s="35"/>
      <c r="AW1604" s="35"/>
      <c r="AX1604" s="35"/>
      <c r="AY1604" s="35"/>
      <c r="AZ1604" s="35"/>
      <c r="BA1604" s="35"/>
      <c r="BB1604" s="35"/>
      <c r="BC1604" s="35"/>
      <c r="BD1604" s="35"/>
      <c r="BE1604" s="35"/>
      <c r="BF1604" s="35"/>
      <c r="BG1604" s="35"/>
      <c r="BH1604" s="35"/>
      <c r="BI1604" s="133"/>
      <c r="BJ1604" s="133"/>
      <c r="BK1604" s="35"/>
      <c r="BL1604" s="266"/>
      <c r="BM1604" s="35"/>
      <c r="BN1604" s="35"/>
      <c r="BO1604" s="35"/>
      <c r="BP1604" s="35"/>
      <c r="BQ1604" s="35"/>
      <c r="BR1604" s="35"/>
      <c r="BS1604" s="35"/>
      <c r="BT1604" s="35"/>
      <c r="BU1604" s="35"/>
      <c r="BV1604" s="35"/>
      <c r="BW1604" s="35"/>
      <c r="BX1604" s="35"/>
      <c r="BY1604" s="35"/>
      <c r="BZ1604" s="287"/>
      <c r="CA1604" s="35"/>
      <c r="CB1604" s="35"/>
      <c r="CC1604" s="35"/>
      <c r="CD1604" s="35"/>
      <c r="CE1604" s="35"/>
      <c r="CF1604" s="35"/>
      <c r="CG1604" s="35"/>
      <c r="CH1604" s="35"/>
      <c r="CI1604" s="35"/>
      <c r="CJ1604" s="35"/>
      <c r="CK1604" s="35"/>
      <c r="CL1604" s="35"/>
      <c r="CM1604" s="35"/>
      <c r="CN1604" s="35"/>
      <c r="CO1604" s="35"/>
      <c r="CP1604" s="35"/>
      <c r="CQ1604" s="35"/>
      <c r="CR1604" s="35"/>
      <c r="CS1604" s="35"/>
      <c r="CT1604" s="35"/>
      <c r="CU1604" s="35"/>
      <c r="CV1604" s="35"/>
      <c r="CW1604" s="35"/>
      <c r="CX1604" s="35"/>
      <c r="CY1604" s="35"/>
      <c r="CZ1604" s="35"/>
      <c r="DA1604" s="35"/>
      <c r="DB1604" s="35"/>
      <c r="DC1604" s="35"/>
      <c r="DD1604" s="35"/>
      <c r="DE1604" s="35"/>
      <c r="DF1604" s="35"/>
      <c r="DG1604" s="35"/>
      <c r="DH1604" s="35"/>
      <c r="DI1604" s="35"/>
      <c r="DJ1604" s="35"/>
      <c r="DK1604" s="35"/>
      <c r="DL1604" s="35"/>
      <c r="DM1604" s="35"/>
      <c r="DN1604" s="35"/>
      <c r="DO1604" s="35"/>
      <c r="DP1604" s="35"/>
      <c r="DQ1604" s="35"/>
      <c r="DR1604" s="35"/>
      <c r="DS1604" s="35"/>
      <c r="DT1604" s="35"/>
      <c r="DU1604" s="35"/>
      <c r="DV1604" s="35"/>
      <c r="DW1604" s="35"/>
      <c r="DX1604" s="35"/>
      <c r="DY1604" s="35"/>
      <c r="DZ1604" s="35"/>
      <c r="EA1604" s="35"/>
      <c r="EB1604" s="35"/>
      <c r="EC1604" s="35"/>
      <c r="ED1604" s="35"/>
      <c r="EE1604" s="35"/>
      <c r="EF1604" s="35"/>
      <c r="EG1604" s="35"/>
      <c r="EH1604" s="35"/>
      <c r="EI1604" s="35"/>
      <c r="EJ1604" s="35"/>
      <c r="EK1604" s="35"/>
      <c r="EL1604" s="35"/>
      <c r="ET1604" s="20" t="s">
        <v>1970</v>
      </c>
      <c r="EU1604" s="20" t="s">
        <v>586</v>
      </c>
    </row>
    <row r="1605" spans="1:151" ht="12" hidden="1" customHeight="1">
      <c r="A1605" s="35"/>
      <c r="B1605" s="47"/>
      <c r="C1605" s="35"/>
      <c r="D1605" s="47"/>
      <c r="E1605" s="47"/>
      <c r="F1605" s="47"/>
      <c r="G1605" s="47"/>
      <c r="H1605" s="47"/>
      <c r="I1605" s="47"/>
      <c r="J1605" s="47"/>
      <c r="K1605" s="47"/>
      <c r="L1605" s="47"/>
      <c r="M1605" s="35"/>
      <c r="N1605" s="35"/>
      <c r="O1605" s="35"/>
      <c r="P1605" s="35"/>
      <c r="Q1605" s="35"/>
      <c r="R1605" s="35"/>
      <c r="S1605" s="35"/>
      <c r="T1605" s="35"/>
      <c r="U1605" s="35"/>
      <c r="V1605" s="35"/>
      <c r="W1605" s="35"/>
      <c r="X1605" s="35"/>
      <c r="Y1605" s="35"/>
      <c r="Z1605" s="35"/>
      <c r="AA1605" s="35"/>
      <c r="AB1605" s="35"/>
      <c r="AC1605" s="35"/>
      <c r="AD1605" s="35"/>
      <c r="AE1605" s="35"/>
      <c r="AF1605" s="35"/>
      <c r="AG1605" s="35"/>
      <c r="AH1605" s="35"/>
      <c r="AI1605" s="35"/>
      <c r="AJ1605" s="35"/>
      <c r="AK1605" s="35"/>
      <c r="AL1605" s="35"/>
      <c r="AM1605" s="35"/>
      <c r="AN1605" s="35"/>
      <c r="AO1605" s="35"/>
      <c r="AP1605" s="35"/>
      <c r="AQ1605" s="35"/>
      <c r="AR1605" s="35"/>
      <c r="AS1605" s="35"/>
      <c r="AT1605" s="35"/>
      <c r="AU1605" s="35"/>
      <c r="AV1605" s="35"/>
      <c r="AW1605" s="35"/>
      <c r="AX1605" s="35"/>
      <c r="AY1605" s="35"/>
      <c r="AZ1605" s="35"/>
      <c r="BA1605" s="35"/>
      <c r="BB1605" s="35"/>
      <c r="BC1605" s="35"/>
      <c r="BD1605" s="35"/>
      <c r="BE1605" s="35"/>
      <c r="BF1605" s="35"/>
      <c r="BG1605" s="35"/>
      <c r="BH1605" s="35"/>
      <c r="BI1605" s="133"/>
      <c r="BJ1605" s="133"/>
      <c r="BK1605" s="35"/>
      <c r="BL1605" s="266"/>
      <c r="BM1605" s="35"/>
      <c r="BN1605" s="35"/>
      <c r="BO1605" s="35"/>
      <c r="BP1605" s="35"/>
      <c r="BQ1605" s="35"/>
      <c r="BR1605" s="35"/>
      <c r="BS1605" s="35"/>
      <c r="BT1605" s="35"/>
      <c r="BU1605" s="35"/>
      <c r="BV1605" s="35"/>
      <c r="BW1605" s="35"/>
      <c r="BX1605" s="35"/>
      <c r="BY1605" s="35"/>
      <c r="BZ1605" s="287"/>
      <c r="CA1605" s="35"/>
      <c r="CB1605" s="35"/>
      <c r="CC1605" s="35"/>
      <c r="CD1605" s="35"/>
      <c r="CE1605" s="35"/>
      <c r="CF1605" s="35"/>
      <c r="CG1605" s="35"/>
      <c r="CH1605" s="35"/>
      <c r="CI1605" s="35"/>
      <c r="CJ1605" s="35"/>
      <c r="CK1605" s="35"/>
      <c r="CL1605" s="35"/>
      <c r="CM1605" s="35"/>
      <c r="CN1605" s="35"/>
      <c r="CO1605" s="35"/>
      <c r="CP1605" s="35"/>
      <c r="CQ1605" s="35"/>
      <c r="CR1605" s="35"/>
      <c r="CS1605" s="35"/>
      <c r="CT1605" s="35"/>
      <c r="CU1605" s="35"/>
      <c r="CV1605" s="35"/>
      <c r="CW1605" s="35"/>
      <c r="CX1605" s="35"/>
      <c r="CY1605" s="35"/>
      <c r="CZ1605" s="35"/>
      <c r="DA1605" s="35"/>
      <c r="DB1605" s="35"/>
      <c r="DC1605" s="35"/>
      <c r="DD1605" s="35"/>
      <c r="DE1605" s="35"/>
      <c r="DF1605" s="35"/>
      <c r="DG1605" s="35"/>
      <c r="DH1605" s="35"/>
      <c r="DI1605" s="35"/>
      <c r="DJ1605" s="35"/>
      <c r="DK1605" s="35"/>
      <c r="DL1605" s="35"/>
      <c r="DM1605" s="35"/>
      <c r="DN1605" s="35"/>
      <c r="DO1605" s="35"/>
      <c r="DP1605" s="35"/>
      <c r="DQ1605" s="35"/>
      <c r="DR1605" s="35"/>
      <c r="DS1605" s="35"/>
      <c r="DT1605" s="35"/>
      <c r="DU1605" s="35"/>
      <c r="DV1605" s="35"/>
      <c r="DW1605" s="35"/>
      <c r="DX1605" s="35"/>
      <c r="DY1605" s="35"/>
      <c r="DZ1605" s="35"/>
      <c r="EA1605" s="35"/>
      <c r="EB1605" s="35"/>
      <c r="EC1605" s="35"/>
      <c r="ED1605" s="35"/>
      <c r="EE1605" s="35"/>
      <c r="EF1605" s="35"/>
      <c r="EG1605" s="35"/>
      <c r="EH1605" s="35"/>
      <c r="EI1605" s="35"/>
      <c r="EJ1605" s="35"/>
      <c r="EK1605" s="35"/>
      <c r="EL1605" s="35"/>
      <c r="ET1605" s="20" t="s">
        <v>1971</v>
      </c>
      <c r="EU1605" s="20" t="s">
        <v>1969</v>
      </c>
    </row>
    <row r="1606" spans="1:151" ht="12" hidden="1" customHeight="1">
      <c r="A1606" s="35"/>
      <c r="B1606" s="47"/>
      <c r="C1606" s="35"/>
      <c r="D1606" s="47"/>
      <c r="E1606" s="47"/>
      <c r="F1606" s="47"/>
      <c r="G1606" s="47"/>
      <c r="H1606" s="47"/>
      <c r="I1606" s="47"/>
      <c r="J1606" s="47"/>
      <c r="K1606" s="47"/>
      <c r="L1606" s="47"/>
      <c r="M1606" s="35"/>
      <c r="N1606" s="35"/>
      <c r="O1606" s="35"/>
      <c r="P1606" s="35"/>
      <c r="Q1606" s="35"/>
      <c r="R1606" s="35"/>
      <c r="S1606" s="35"/>
      <c r="T1606" s="35"/>
      <c r="U1606" s="35"/>
      <c r="V1606" s="35"/>
      <c r="W1606" s="35"/>
      <c r="X1606" s="35"/>
      <c r="Y1606" s="35"/>
      <c r="Z1606" s="35"/>
      <c r="AA1606" s="35"/>
      <c r="AB1606" s="35"/>
      <c r="AC1606" s="35"/>
      <c r="AD1606" s="35"/>
      <c r="AE1606" s="35"/>
      <c r="AF1606" s="35"/>
      <c r="AG1606" s="35"/>
      <c r="AH1606" s="35"/>
      <c r="AI1606" s="35"/>
      <c r="AJ1606" s="35"/>
      <c r="AK1606" s="35"/>
      <c r="AL1606" s="35"/>
      <c r="AM1606" s="35"/>
      <c r="AN1606" s="35"/>
      <c r="AO1606" s="35"/>
      <c r="AP1606" s="35"/>
      <c r="AQ1606" s="35"/>
      <c r="AR1606" s="35"/>
      <c r="AS1606" s="35"/>
      <c r="AT1606" s="35"/>
      <c r="AU1606" s="35"/>
      <c r="AV1606" s="35"/>
      <c r="AW1606" s="35"/>
      <c r="AX1606" s="35"/>
      <c r="AY1606" s="35"/>
      <c r="AZ1606" s="35"/>
      <c r="BA1606" s="35"/>
      <c r="BB1606" s="35"/>
      <c r="BC1606" s="35"/>
      <c r="BD1606" s="35"/>
      <c r="BE1606" s="35"/>
      <c r="BF1606" s="35"/>
      <c r="BG1606" s="35"/>
      <c r="BH1606" s="35"/>
      <c r="BI1606" s="133"/>
      <c r="BJ1606" s="133"/>
      <c r="BK1606" s="35"/>
      <c r="BL1606" s="266"/>
      <c r="BM1606" s="35"/>
      <c r="BN1606" s="35"/>
      <c r="BO1606" s="35"/>
      <c r="BP1606" s="35"/>
      <c r="BQ1606" s="35"/>
      <c r="BR1606" s="35"/>
      <c r="BS1606" s="35"/>
      <c r="BT1606" s="35"/>
      <c r="BU1606" s="35"/>
      <c r="BV1606" s="35"/>
      <c r="BW1606" s="35"/>
      <c r="BX1606" s="35"/>
      <c r="BY1606" s="35"/>
      <c r="BZ1606" s="287"/>
      <c r="CA1606" s="35"/>
      <c r="CB1606" s="35"/>
      <c r="CC1606" s="35"/>
      <c r="CD1606" s="35"/>
      <c r="CE1606" s="35"/>
      <c r="CF1606" s="35"/>
      <c r="CG1606" s="35"/>
      <c r="CH1606" s="35"/>
      <c r="CI1606" s="35"/>
      <c r="CJ1606" s="35"/>
      <c r="CK1606" s="35"/>
      <c r="CL1606" s="35"/>
      <c r="CM1606" s="35"/>
      <c r="CN1606" s="35"/>
      <c r="CO1606" s="35"/>
      <c r="CP1606" s="35"/>
      <c r="CQ1606" s="35"/>
      <c r="CR1606" s="35"/>
      <c r="CS1606" s="35"/>
      <c r="CT1606" s="35"/>
      <c r="CU1606" s="35"/>
      <c r="CV1606" s="35"/>
      <c r="CW1606" s="35"/>
      <c r="CX1606" s="35"/>
      <c r="CY1606" s="35"/>
      <c r="CZ1606" s="35"/>
      <c r="DA1606" s="35"/>
      <c r="DB1606" s="35"/>
      <c r="DC1606" s="35"/>
      <c r="DD1606" s="35"/>
      <c r="DE1606" s="35"/>
      <c r="DF1606" s="35"/>
      <c r="DG1606" s="35"/>
      <c r="DH1606" s="35"/>
      <c r="DI1606" s="35"/>
      <c r="DJ1606" s="35"/>
      <c r="DK1606" s="35"/>
      <c r="DL1606" s="35"/>
      <c r="DM1606" s="35"/>
      <c r="DN1606" s="35"/>
      <c r="DO1606" s="35"/>
      <c r="DP1606" s="35"/>
      <c r="DQ1606" s="35"/>
      <c r="DR1606" s="35"/>
      <c r="DS1606" s="35"/>
      <c r="DT1606" s="35"/>
      <c r="DU1606" s="35"/>
      <c r="DV1606" s="35"/>
      <c r="DW1606" s="35"/>
      <c r="DX1606" s="35"/>
      <c r="DY1606" s="35"/>
      <c r="DZ1606" s="35"/>
      <c r="EA1606" s="35"/>
      <c r="EB1606" s="35"/>
      <c r="EC1606" s="35"/>
      <c r="ED1606" s="35"/>
      <c r="EE1606" s="35"/>
      <c r="EF1606" s="35"/>
      <c r="EG1606" s="35"/>
      <c r="EH1606" s="35"/>
      <c r="EI1606" s="35"/>
      <c r="EJ1606" s="35"/>
      <c r="EK1606" s="35"/>
      <c r="EL1606" s="35"/>
      <c r="ET1606" s="20" t="s">
        <v>1972</v>
      </c>
      <c r="EU1606" s="20" t="s">
        <v>1970</v>
      </c>
    </row>
    <row r="1607" spans="1:151" ht="12" hidden="1" customHeight="1">
      <c r="A1607" s="35"/>
      <c r="B1607" s="47"/>
      <c r="C1607" s="35"/>
      <c r="D1607" s="47"/>
      <c r="E1607" s="47"/>
      <c r="F1607" s="47"/>
      <c r="G1607" s="47"/>
      <c r="H1607" s="47"/>
      <c r="I1607" s="47"/>
      <c r="J1607" s="47"/>
      <c r="K1607" s="47"/>
      <c r="L1607" s="47"/>
      <c r="M1607" s="35"/>
      <c r="N1607" s="35"/>
      <c r="O1607" s="35"/>
      <c r="P1607" s="35"/>
      <c r="Q1607" s="35"/>
      <c r="R1607" s="35"/>
      <c r="S1607" s="35"/>
      <c r="T1607" s="35"/>
      <c r="U1607" s="35"/>
      <c r="V1607" s="35"/>
      <c r="W1607" s="35"/>
      <c r="X1607" s="35"/>
      <c r="Y1607" s="35"/>
      <c r="Z1607" s="35"/>
      <c r="AA1607" s="35"/>
      <c r="AB1607" s="35"/>
      <c r="AC1607" s="35"/>
      <c r="AD1607" s="35"/>
      <c r="AE1607" s="35"/>
      <c r="AF1607" s="35"/>
      <c r="AG1607" s="35"/>
      <c r="AH1607" s="35"/>
      <c r="AI1607" s="35"/>
      <c r="AJ1607" s="35"/>
      <c r="AK1607" s="35"/>
      <c r="AL1607" s="35"/>
      <c r="AM1607" s="35"/>
      <c r="AN1607" s="35"/>
      <c r="AO1607" s="35"/>
      <c r="AP1607" s="35"/>
      <c r="AQ1607" s="35"/>
      <c r="AR1607" s="35"/>
      <c r="AS1607" s="35"/>
      <c r="AT1607" s="35"/>
      <c r="AU1607" s="35"/>
      <c r="AV1607" s="35"/>
      <c r="AW1607" s="35"/>
      <c r="AX1607" s="35"/>
      <c r="AY1607" s="35"/>
      <c r="AZ1607" s="35"/>
      <c r="BA1607" s="35"/>
      <c r="BB1607" s="35"/>
      <c r="BC1607" s="35"/>
      <c r="BD1607" s="35"/>
      <c r="BE1607" s="35"/>
      <c r="BF1607" s="35"/>
      <c r="BG1607" s="35"/>
      <c r="BH1607" s="35"/>
      <c r="BI1607" s="133"/>
      <c r="BJ1607" s="133"/>
      <c r="BK1607" s="35"/>
      <c r="BL1607" s="266"/>
      <c r="BM1607" s="35"/>
      <c r="BN1607" s="35"/>
      <c r="BO1607" s="35"/>
      <c r="BP1607" s="35"/>
      <c r="BQ1607" s="35"/>
      <c r="BR1607" s="35"/>
      <c r="BS1607" s="35"/>
      <c r="BT1607" s="35"/>
      <c r="BU1607" s="35"/>
      <c r="BV1607" s="35"/>
      <c r="BW1607" s="35"/>
      <c r="BX1607" s="35"/>
      <c r="BY1607" s="35"/>
      <c r="BZ1607" s="287"/>
      <c r="CA1607" s="35"/>
      <c r="CB1607" s="35"/>
      <c r="CC1607" s="35"/>
      <c r="CD1607" s="35"/>
      <c r="CE1607" s="35"/>
      <c r="CF1607" s="35"/>
      <c r="CG1607" s="35"/>
      <c r="CH1607" s="35"/>
      <c r="CI1607" s="35"/>
      <c r="CJ1607" s="35"/>
      <c r="CK1607" s="35"/>
      <c r="CL1607" s="35"/>
      <c r="CM1607" s="35"/>
      <c r="CN1607" s="35"/>
      <c r="CO1607" s="35"/>
      <c r="CP1607" s="35"/>
      <c r="CQ1607" s="35"/>
      <c r="CR1607" s="35"/>
      <c r="CS1607" s="35"/>
      <c r="CT1607" s="35"/>
      <c r="CU1607" s="35"/>
      <c r="CV1607" s="35"/>
      <c r="CW1607" s="35"/>
      <c r="CX1607" s="35"/>
      <c r="CY1607" s="35"/>
      <c r="CZ1607" s="35"/>
      <c r="DA1607" s="35"/>
      <c r="DB1607" s="35"/>
      <c r="DC1607" s="35"/>
      <c r="DD1607" s="35"/>
      <c r="DE1607" s="35"/>
      <c r="DF1607" s="35"/>
      <c r="DG1607" s="35"/>
      <c r="DH1607" s="35"/>
      <c r="DI1607" s="35"/>
      <c r="DJ1607" s="35"/>
      <c r="DK1607" s="35"/>
      <c r="DL1607" s="35"/>
      <c r="DM1607" s="35"/>
      <c r="DN1607" s="35"/>
      <c r="DO1607" s="35"/>
      <c r="DP1607" s="35"/>
      <c r="DQ1607" s="35"/>
      <c r="DR1607" s="35"/>
      <c r="DS1607" s="35"/>
      <c r="DT1607" s="35"/>
      <c r="DU1607" s="35"/>
      <c r="DV1607" s="35"/>
      <c r="DW1607" s="35"/>
      <c r="DX1607" s="35"/>
      <c r="DY1607" s="35"/>
      <c r="DZ1607" s="35"/>
      <c r="EA1607" s="35"/>
      <c r="EB1607" s="35"/>
      <c r="EC1607" s="35"/>
      <c r="ED1607" s="35"/>
      <c r="EE1607" s="35"/>
      <c r="EF1607" s="35"/>
      <c r="EG1607" s="35"/>
      <c r="EH1607" s="35"/>
      <c r="EI1607" s="35"/>
      <c r="EJ1607" s="35"/>
      <c r="EK1607" s="35"/>
      <c r="EL1607" s="35"/>
      <c r="ET1607" s="20" t="s">
        <v>1973</v>
      </c>
      <c r="EU1607" s="20" t="s">
        <v>1971</v>
      </c>
    </row>
    <row r="1608" spans="1:151" ht="12" hidden="1" customHeight="1">
      <c r="A1608" s="35"/>
      <c r="B1608" s="47"/>
      <c r="C1608" s="35"/>
      <c r="D1608" s="47"/>
      <c r="E1608" s="47"/>
      <c r="F1608" s="47"/>
      <c r="G1608" s="47"/>
      <c r="H1608" s="47"/>
      <c r="I1608" s="47"/>
      <c r="J1608" s="47"/>
      <c r="K1608" s="47"/>
      <c r="L1608" s="47"/>
      <c r="M1608" s="35"/>
      <c r="N1608" s="35"/>
      <c r="O1608" s="35"/>
      <c r="P1608" s="35"/>
      <c r="Q1608" s="35"/>
      <c r="R1608" s="35"/>
      <c r="S1608" s="35"/>
      <c r="T1608" s="35"/>
      <c r="U1608" s="35"/>
      <c r="V1608" s="35"/>
      <c r="W1608" s="35"/>
      <c r="X1608" s="35"/>
      <c r="Y1608" s="35"/>
      <c r="Z1608" s="35"/>
      <c r="AA1608" s="35"/>
      <c r="AB1608" s="35"/>
      <c r="AC1608" s="35"/>
      <c r="AD1608" s="35"/>
      <c r="AE1608" s="35"/>
      <c r="AF1608" s="35"/>
      <c r="AG1608" s="35"/>
      <c r="AH1608" s="35"/>
      <c r="AI1608" s="35"/>
      <c r="AJ1608" s="35"/>
      <c r="AK1608" s="35"/>
      <c r="AL1608" s="35"/>
      <c r="AM1608" s="35"/>
      <c r="AN1608" s="35"/>
      <c r="AO1608" s="35"/>
      <c r="AP1608" s="35"/>
      <c r="AQ1608" s="35"/>
      <c r="AR1608" s="35"/>
      <c r="AS1608" s="35"/>
      <c r="AT1608" s="35"/>
      <c r="AU1608" s="35"/>
      <c r="AV1608" s="35"/>
      <c r="AW1608" s="35"/>
      <c r="AX1608" s="35"/>
      <c r="AY1608" s="35"/>
      <c r="AZ1608" s="35"/>
      <c r="BA1608" s="35"/>
      <c r="BB1608" s="35"/>
      <c r="BC1608" s="35"/>
      <c r="BD1608" s="35"/>
      <c r="BE1608" s="35"/>
      <c r="BF1608" s="35"/>
      <c r="BG1608" s="35"/>
      <c r="BH1608" s="35"/>
      <c r="BI1608" s="133"/>
      <c r="BJ1608" s="133"/>
      <c r="BK1608" s="35"/>
      <c r="BL1608" s="266"/>
      <c r="BM1608" s="35"/>
      <c r="BN1608" s="35"/>
      <c r="BO1608" s="35"/>
      <c r="BP1608" s="35"/>
      <c r="BQ1608" s="35"/>
      <c r="BR1608" s="35"/>
      <c r="BS1608" s="35"/>
      <c r="BT1608" s="35"/>
      <c r="BU1608" s="35"/>
      <c r="BV1608" s="35"/>
      <c r="BW1608" s="35"/>
      <c r="BX1608" s="35"/>
      <c r="BY1608" s="35"/>
      <c r="BZ1608" s="287"/>
      <c r="CA1608" s="35"/>
      <c r="CB1608" s="35"/>
      <c r="CC1608" s="35"/>
      <c r="CD1608" s="35"/>
      <c r="CE1608" s="35"/>
      <c r="CF1608" s="35"/>
      <c r="CG1608" s="35"/>
      <c r="CH1608" s="35"/>
      <c r="CI1608" s="35"/>
      <c r="CJ1608" s="35"/>
      <c r="CK1608" s="35"/>
      <c r="CL1608" s="35"/>
      <c r="CM1608" s="35"/>
      <c r="CN1608" s="35"/>
      <c r="CO1608" s="35"/>
      <c r="CP1608" s="35"/>
      <c r="CQ1608" s="35"/>
      <c r="CR1608" s="35"/>
      <c r="CS1608" s="35"/>
      <c r="CT1608" s="35"/>
      <c r="CU1608" s="35"/>
      <c r="CV1608" s="35"/>
      <c r="CW1608" s="35"/>
      <c r="CX1608" s="35"/>
      <c r="CY1608" s="35"/>
      <c r="CZ1608" s="35"/>
      <c r="DA1608" s="35"/>
      <c r="DB1608" s="35"/>
      <c r="DC1608" s="35"/>
      <c r="DD1608" s="35"/>
      <c r="DE1608" s="35"/>
      <c r="DF1608" s="35"/>
      <c r="DG1608" s="35"/>
      <c r="DH1608" s="35"/>
      <c r="DI1608" s="35"/>
      <c r="DJ1608" s="35"/>
      <c r="DK1608" s="35"/>
      <c r="DL1608" s="35"/>
      <c r="DM1608" s="35"/>
      <c r="DN1608" s="35"/>
      <c r="DO1608" s="35"/>
      <c r="DP1608" s="35"/>
      <c r="DQ1608" s="35"/>
      <c r="DR1608" s="35"/>
      <c r="DS1608" s="35"/>
      <c r="DT1608" s="35"/>
      <c r="DU1608" s="35"/>
      <c r="DV1608" s="35"/>
      <c r="DW1608" s="35"/>
      <c r="DX1608" s="35"/>
      <c r="DY1608" s="35"/>
      <c r="DZ1608" s="35"/>
      <c r="EA1608" s="35"/>
      <c r="EB1608" s="35"/>
      <c r="EC1608" s="35"/>
      <c r="ED1608" s="35"/>
      <c r="EE1608" s="35"/>
      <c r="EF1608" s="35"/>
      <c r="EG1608" s="35"/>
      <c r="EH1608" s="35"/>
      <c r="EI1608" s="35"/>
      <c r="EJ1608" s="35"/>
      <c r="EK1608" s="35"/>
      <c r="EL1608" s="35"/>
      <c r="ET1608" s="20" t="s">
        <v>1974</v>
      </c>
      <c r="EU1608" s="20" t="s">
        <v>1972</v>
      </c>
    </row>
    <row r="1609" spans="1:151" ht="12" hidden="1" customHeight="1">
      <c r="A1609" s="35"/>
      <c r="B1609" s="47"/>
      <c r="C1609" s="35"/>
      <c r="D1609" s="47"/>
      <c r="E1609" s="47"/>
      <c r="F1609" s="47"/>
      <c r="G1609" s="47"/>
      <c r="H1609" s="47"/>
      <c r="I1609" s="47"/>
      <c r="J1609" s="47"/>
      <c r="K1609" s="47"/>
      <c r="L1609" s="47"/>
      <c r="M1609" s="35"/>
      <c r="N1609" s="35"/>
      <c r="O1609" s="35"/>
      <c r="P1609" s="35"/>
      <c r="Q1609" s="35"/>
      <c r="R1609" s="35"/>
      <c r="S1609" s="35"/>
      <c r="T1609" s="35"/>
      <c r="U1609" s="35"/>
      <c r="V1609" s="35"/>
      <c r="W1609" s="35"/>
      <c r="X1609" s="35"/>
      <c r="Y1609" s="35"/>
      <c r="Z1609" s="35"/>
      <c r="AA1609" s="35"/>
      <c r="AB1609" s="35"/>
      <c r="AC1609" s="35"/>
      <c r="AD1609" s="35"/>
      <c r="AE1609" s="35"/>
      <c r="AF1609" s="35"/>
      <c r="AG1609" s="35"/>
      <c r="AH1609" s="35"/>
      <c r="AI1609" s="35"/>
      <c r="AJ1609" s="35"/>
      <c r="AK1609" s="35"/>
      <c r="AL1609" s="35"/>
      <c r="AM1609" s="35"/>
      <c r="AN1609" s="35"/>
      <c r="AO1609" s="35"/>
      <c r="AP1609" s="35"/>
      <c r="AQ1609" s="35"/>
      <c r="AR1609" s="35"/>
      <c r="AS1609" s="35"/>
      <c r="AT1609" s="35"/>
      <c r="AU1609" s="35"/>
      <c r="AV1609" s="35"/>
      <c r="AW1609" s="35"/>
      <c r="AX1609" s="35"/>
      <c r="AY1609" s="35"/>
      <c r="AZ1609" s="35"/>
      <c r="BA1609" s="35"/>
      <c r="BB1609" s="35"/>
      <c r="BC1609" s="35"/>
      <c r="BD1609" s="35"/>
      <c r="BE1609" s="35"/>
      <c r="BF1609" s="35"/>
      <c r="BG1609" s="35"/>
      <c r="BH1609" s="35"/>
      <c r="BI1609" s="133"/>
      <c r="BJ1609" s="133"/>
      <c r="BK1609" s="35"/>
      <c r="BL1609" s="266"/>
      <c r="BM1609" s="35"/>
      <c r="BN1609" s="35"/>
      <c r="BO1609" s="35"/>
      <c r="BP1609" s="35"/>
      <c r="BQ1609" s="35"/>
      <c r="BR1609" s="35"/>
      <c r="BS1609" s="35"/>
      <c r="BT1609" s="35"/>
      <c r="BU1609" s="35"/>
      <c r="BV1609" s="35"/>
      <c r="BW1609" s="35"/>
      <c r="BX1609" s="35"/>
      <c r="BY1609" s="35"/>
      <c r="BZ1609" s="287"/>
      <c r="CA1609" s="35"/>
      <c r="CB1609" s="35"/>
      <c r="CC1609" s="35"/>
      <c r="CD1609" s="35"/>
      <c r="CE1609" s="35"/>
      <c r="CF1609" s="35"/>
      <c r="CG1609" s="35"/>
      <c r="CH1609" s="35"/>
      <c r="CI1609" s="35"/>
      <c r="CJ1609" s="35"/>
      <c r="CK1609" s="35"/>
      <c r="CL1609" s="35"/>
      <c r="CM1609" s="35"/>
      <c r="CN1609" s="35"/>
      <c r="CO1609" s="35"/>
      <c r="CP1609" s="35"/>
      <c r="CQ1609" s="35"/>
      <c r="CR1609" s="35"/>
      <c r="CS1609" s="35"/>
      <c r="CT1609" s="35"/>
      <c r="CU1609" s="35"/>
      <c r="CV1609" s="35"/>
      <c r="CW1609" s="35"/>
      <c r="CX1609" s="35"/>
      <c r="CY1609" s="35"/>
      <c r="CZ1609" s="35"/>
      <c r="DA1609" s="35"/>
      <c r="DB1609" s="35"/>
      <c r="DC1609" s="35"/>
      <c r="DD1609" s="35"/>
      <c r="DE1609" s="35"/>
      <c r="DF1609" s="35"/>
      <c r="DG1609" s="35"/>
      <c r="DH1609" s="35"/>
      <c r="DI1609" s="35"/>
      <c r="DJ1609" s="35"/>
      <c r="DK1609" s="35"/>
      <c r="DL1609" s="35"/>
      <c r="DM1609" s="35"/>
      <c r="DN1609" s="35"/>
      <c r="DO1609" s="35"/>
      <c r="DP1609" s="35"/>
      <c r="DQ1609" s="35"/>
      <c r="DR1609" s="35"/>
      <c r="DS1609" s="35"/>
      <c r="DT1609" s="35"/>
      <c r="DU1609" s="35"/>
      <c r="DV1609" s="35"/>
      <c r="DW1609" s="35"/>
      <c r="DX1609" s="35"/>
      <c r="DY1609" s="35"/>
      <c r="DZ1609" s="35"/>
      <c r="EA1609" s="35"/>
      <c r="EB1609" s="35"/>
      <c r="EC1609" s="35"/>
      <c r="ED1609" s="35"/>
      <c r="EE1609" s="35"/>
      <c r="EF1609" s="35"/>
      <c r="EG1609" s="35"/>
      <c r="EH1609" s="35"/>
      <c r="EI1609" s="35"/>
      <c r="EJ1609" s="35"/>
      <c r="EK1609" s="35"/>
      <c r="EL1609" s="35"/>
      <c r="ET1609" s="20" t="s">
        <v>1975</v>
      </c>
      <c r="EU1609" s="20" t="s">
        <v>1973</v>
      </c>
    </row>
    <row r="1610" spans="1:151" ht="12" hidden="1" customHeight="1">
      <c r="A1610" s="35"/>
      <c r="B1610" s="47"/>
      <c r="C1610" s="35"/>
      <c r="D1610" s="47"/>
      <c r="E1610" s="47"/>
      <c r="F1610" s="47"/>
      <c r="G1610" s="47"/>
      <c r="H1610" s="47"/>
      <c r="I1610" s="47"/>
      <c r="J1610" s="47"/>
      <c r="K1610" s="47"/>
      <c r="L1610" s="47"/>
      <c r="M1610" s="35"/>
      <c r="N1610" s="35"/>
      <c r="O1610" s="35"/>
      <c r="P1610" s="35"/>
      <c r="Q1610" s="35"/>
      <c r="R1610" s="35"/>
      <c r="S1610" s="35"/>
      <c r="T1610" s="35"/>
      <c r="U1610" s="35"/>
      <c r="V1610" s="35"/>
      <c r="W1610" s="35"/>
      <c r="X1610" s="35"/>
      <c r="Y1610" s="35"/>
      <c r="Z1610" s="35"/>
      <c r="AA1610" s="35"/>
      <c r="AB1610" s="35"/>
      <c r="AC1610" s="35"/>
      <c r="AD1610" s="35"/>
      <c r="AE1610" s="35"/>
      <c r="AF1610" s="35"/>
      <c r="AG1610" s="35"/>
      <c r="AH1610" s="35"/>
      <c r="AI1610" s="35"/>
      <c r="AJ1610" s="35"/>
      <c r="AK1610" s="35"/>
      <c r="AL1610" s="35"/>
      <c r="AM1610" s="35"/>
      <c r="AN1610" s="35"/>
      <c r="AO1610" s="35"/>
      <c r="AP1610" s="35"/>
      <c r="AQ1610" s="35"/>
      <c r="AR1610" s="35"/>
      <c r="AS1610" s="35"/>
      <c r="AT1610" s="35"/>
      <c r="AU1610" s="35"/>
      <c r="AV1610" s="35"/>
      <c r="AW1610" s="35"/>
      <c r="AX1610" s="35"/>
      <c r="AY1610" s="35"/>
      <c r="AZ1610" s="35"/>
      <c r="BA1610" s="35"/>
      <c r="BB1610" s="35"/>
      <c r="BC1610" s="35"/>
      <c r="BD1610" s="35"/>
      <c r="BE1610" s="35"/>
      <c r="BF1610" s="35"/>
      <c r="BG1610" s="35"/>
      <c r="BH1610" s="35"/>
      <c r="BI1610" s="133"/>
      <c r="BJ1610" s="133"/>
      <c r="BK1610" s="35"/>
      <c r="BL1610" s="266"/>
      <c r="BM1610" s="35"/>
      <c r="BN1610" s="35"/>
      <c r="BO1610" s="35"/>
      <c r="BP1610" s="35"/>
      <c r="BQ1610" s="35"/>
      <c r="BR1610" s="35"/>
      <c r="BS1610" s="35"/>
      <c r="BT1610" s="35"/>
      <c r="BU1610" s="35"/>
      <c r="BV1610" s="35"/>
      <c r="BW1610" s="35"/>
      <c r="BX1610" s="35"/>
      <c r="BY1610" s="35"/>
      <c r="BZ1610" s="287"/>
      <c r="CA1610" s="35"/>
      <c r="CB1610" s="35"/>
      <c r="CC1610" s="35"/>
      <c r="CD1610" s="35"/>
      <c r="CE1610" s="35"/>
      <c r="CF1610" s="35"/>
      <c r="CG1610" s="35"/>
      <c r="CH1610" s="35"/>
      <c r="CI1610" s="35"/>
      <c r="CJ1610" s="35"/>
      <c r="CK1610" s="35"/>
      <c r="CL1610" s="35"/>
      <c r="CM1610" s="35"/>
      <c r="CN1610" s="35"/>
      <c r="CO1610" s="35"/>
      <c r="CP1610" s="35"/>
      <c r="CQ1610" s="35"/>
      <c r="CR1610" s="35"/>
      <c r="CS1610" s="35"/>
      <c r="CT1610" s="35"/>
      <c r="CU1610" s="35"/>
      <c r="CV1610" s="35"/>
      <c r="CW1610" s="35"/>
      <c r="CX1610" s="35"/>
      <c r="CY1610" s="35"/>
      <c r="CZ1610" s="35"/>
      <c r="DA1610" s="35"/>
      <c r="DB1610" s="35"/>
      <c r="DC1610" s="35"/>
      <c r="DD1610" s="35"/>
      <c r="DE1610" s="35"/>
      <c r="DF1610" s="35"/>
      <c r="DG1610" s="35"/>
      <c r="DH1610" s="35"/>
      <c r="DI1610" s="35"/>
      <c r="DJ1610" s="35"/>
      <c r="DK1610" s="35"/>
      <c r="DL1610" s="35"/>
      <c r="DM1610" s="35"/>
      <c r="DN1610" s="35"/>
      <c r="DO1610" s="35"/>
      <c r="DP1610" s="35"/>
      <c r="DQ1610" s="35"/>
      <c r="DR1610" s="35"/>
      <c r="DS1610" s="35"/>
      <c r="DT1610" s="35"/>
      <c r="DU1610" s="35"/>
      <c r="DV1610" s="35"/>
      <c r="DW1610" s="35"/>
      <c r="DX1610" s="35"/>
      <c r="DY1610" s="35"/>
      <c r="DZ1610" s="35"/>
      <c r="EA1610" s="35"/>
      <c r="EB1610" s="35"/>
      <c r="EC1610" s="35"/>
      <c r="ED1610" s="35"/>
      <c r="EE1610" s="35"/>
      <c r="EF1610" s="35"/>
      <c r="EG1610" s="35"/>
      <c r="EH1610" s="35"/>
      <c r="EI1610" s="35"/>
      <c r="EJ1610" s="35"/>
      <c r="EK1610" s="35"/>
      <c r="EL1610" s="35"/>
      <c r="ET1610" s="20" t="s">
        <v>1976</v>
      </c>
      <c r="EU1610" s="20" t="s">
        <v>1974</v>
      </c>
    </row>
    <row r="1611" spans="1:151" ht="12" hidden="1" customHeight="1">
      <c r="A1611" s="35"/>
      <c r="B1611" s="47"/>
      <c r="C1611" s="35"/>
      <c r="D1611" s="47"/>
      <c r="E1611" s="47"/>
      <c r="F1611" s="47"/>
      <c r="G1611" s="47"/>
      <c r="H1611" s="47"/>
      <c r="I1611" s="47"/>
      <c r="J1611" s="47"/>
      <c r="K1611" s="47"/>
      <c r="L1611" s="47"/>
      <c r="M1611" s="35"/>
      <c r="N1611" s="35"/>
      <c r="O1611" s="35"/>
      <c r="P1611" s="35"/>
      <c r="Q1611" s="35"/>
      <c r="R1611" s="35"/>
      <c r="S1611" s="35"/>
      <c r="T1611" s="35"/>
      <c r="U1611" s="35"/>
      <c r="V1611" s="35"/>
      <c r="W1611" s="35"/>
      <c r="X1611" s="35"/>
      <c r="Y1611" s="35"/>
      <c r="Z1611" s="35"/>
      <c r="AA1611" s="35"/>
      <c r="AB1611" s="35"/>
      <c r="AC1611" s="35"/>
      <c r="AD1611" s="35"/>
      <c r="AE1611" s="35"/>
      <c r="AF1611" s="35"/>
      <c r="AG1611" s="35"/>
      <c r="AH1611" s="35"/>
      <c r="AI1611" s="35"/>
      <c r="AJ1611" s="35"/>
      <c r="AK1611" s="35"/>
      <c r="AL1611" s="35"/>
      <c r="AM1611" s="35"/>
      <c r="AN1611" s="35"/>
      <c r="AO1611" s="35"/>
      <c r="AP1611" s="35"/>
      <c r="AQ1611" s="35"/>
      <c r="AR1611" s="35"/>
      <c r="AS1611" s="35"/>
      <c r="AT1611" s="35"/>
      <c r="AU1611" s="35"/>
      <c r="AV1611" s="35"/>
      <c r="AW1611" s="35"/>
      <c r="AX1611" s="35"/>
      <c r="AY1611" s="35"/>
      <c r="AZ1611" s="35"/>
      <c r="BA1611" s="35"/>
      <c r="BB1611" s="35"/>
      <c r="BC1611" s="35"/>
      <c r="BD1611" s="35"/>
      <c r="BE1611" s="35"/>
      <c r="BF1611" s="35"/>
      <c r="BG1611" s="35"/>
      <c r="BH1611" s="35"/>
      <c r="BI1611" s="133"/>
      <c r="BJ1611" s="133"/>
      <c r="BK1611" s="35"/>
      <c r="BL1611" s="266"/>
      <c r="BM1611" s="35"/>
      <c r="BN1611" s="35"/>
      <c r="BO1611" s="35"/>
      <c r="BP1611" s="35"/>
      <c r="BQ1611" s="35"/>
      <c r="BR1611" s="35"/>
      <c r="BS1611" s="35"/>
      <c r="BT1611" s="35"/>
      <c r="BU1611" s="35"/>
      <c r="BV1611" s="35"/>
      <c r="BW1611" s="35"/>
      <c r="BX1611" s="35"/>
      <c r="BY1611" s="35"/>
      <c r="BZ1611" s="287"/>
      <c r="CA1611" s="35"/>
      <c r="CB1611" s="35"/>
      <c r="CC1611" s="35"/>
      <c r="CD1611" s="35"/>
      <c r="CE1611" s="35"/>
      <c r="CF1611" s="35"/>
      <c r="CG1611" s="35"/>
      <c r="CH1611" s="35"/>
      <c r="CI1611" s="35"/>
      <c r="CJ1611" s="35"/>
      <c r="CK1611" s="35"/>
      <c r="CL1611" s="35"/>
      <c r="CM1611" s="35"/>
      <c r="CN1611" s="35"/>
      <c r="CO1611" s="35"/>
      <c r="CP1611" s="35"/>
      <c r="CQ1611" s="35"/>
      <c r="CR1611" s="35"/>
      <c r="CS1611" s="35"/>
      <c r="CT1611" s="35"/>
      <c r="CU1611" s="35"/>
      <c r="CV1611" s="35"/>
      <c r="CW1611" s="35"/>
      <c r="CX1611" s="35"/>
      <c r="CY1611" s="35"/>
      <c r="CZ1611" s="35"/>
      <c r="DA1611" s="35"/>
      <c r="DB1611" s="35"/>
      <c r="DC1611" s="35"/>
      <c r="DD1611" s="35"/>
      <c r="DE1611" s="35"/>
      <c r="DF1611" s="35"/>
      <c r="DG1611" s="35"/>
      <c r="DH1611" s="35"/>
      <c r="DI1611" s="35"/>
      <c r="DJ1611" s="35"/>
      <c r="DK1611" s="35"/>
      <c r="DL1611" s="35"/>
      <c r="DM1611" s="35"/>
      <c r="DN1611" s="35"/>
      <c r="DO1611" s="35"/>
      <c r="DP1611" s="35"/>
      <c r="DQ1611" s="35"/>
      <c r="DR1611" s="35"/>
      <c r="DS1611" s="35"/>
      <c r="DT1611" s="35"/>
      <c r="DU1611" s="35"/>
      <c r="DV1611" s="35"/>
      <c r="DW1611" s="35"/>
      <c r="DX1611" s="35"/>
      <c r="DY1611" s="35"/>
      <c r="DZ1611" s="35"/>
      <c r="EA1611" s="35"/>
      <c r="EB1611" s="35"/>
      <c r="EC1611" s="35"/>
      <c r="ED1611" s="35"/>
      <c r="EE1611" s="35"/>
      <c r="EF1611" s="35"/>
      <c r="EG1611" s="35"/>
      <c r="EH1611" s="35"/>
      <c r="EI1611" s="35"/>
      <c r="EJ1611" s="35"/>
      <c r="EK1611" s="35"/>
      <c r="EL1611" s="35"/>
      <c r="ET1611" s="20" t="s">
        <v>1977</v>
      </c>
      <c r="EU1611" s="20" t="s">
        <v>1975</v>
      </c>
    </row>
    <row r="1612" spans="1:151" ht="12" hidden="1" customHeight="1">
      <c r="A1612" s="35"/>
      <c r="B1612" s="47"/>
      <c r="C1612" s="35"/>
      <c r="D1612" s="47"/>
      <c r="E1612" s="47"/>
      <c r="F1612" s="47"/>
      <c r="G1612" s="47"/>
      <c r="H1612" s="47"/>
      <c r="I1612" s="47"/>
      <c r="J1612" s="47"/>
      <c r="K1612" s="47"/>
      <c r="L1612" s="47"/>
      <c r="M1612" s="35"/>
      <c r="N1612" s="35"/>
      <c r="O1612" s="35"/>
      <c r="P1612" s="35"/>
      <c r="Q1612" s="35"/>
      <c r="R1612" s="35"/>
      <c r="S1612" s="35"/>
      <c r="T1612" s="35"/>
      <c r="U1612" s="35"/>
      <c r="V1612" s="35"/>
      <c r="W1612" s="35"/>
      <c r="X1612" s="35"/>
      <c r="Y1612" s="35"/>
      <c r="Z1612" s="35"/>
      <c r="AA1612" s="35"/>
      <c r="AB1612" s="35"/>
      <c r="AC1612" s="35"/>
      <c r="AD1612" s="35"/>
      <c r="AE1612" s="35"/>
      <c r="AF1612" s="35"/>
      <c r="AG1612" s="35"/>
      <c r="AH1612" s="35"/>
      <c r="AI1612" s="35"/>
      <c r="AJ1612" s="35"/>
      <c r="AK1612" s="35"/>
      <c r="AL1612" s="35"/>
      <c r="AM1612" s="35"/>
      <c r="AN1612" s="35"/>
      <c r="AO1612" s="35"/>
      <c r="AP1612" s="35"/>
      <c r="AQ1612" s="35"/>
      <c r="AR1612" s="35"/>
      <c r="AS1612" s="35"/>
      <c r="AT1612" s="35"/>
      <c r="AU1612" s="35"/>
      <c r="AV1612" s="35"/>
      <c r="AW1612" s="35"/>
      <c r="AX1612" s="35"/>
      <c r="AY1612" s="35"/>
      <c r="AZ1612" s="35"/>
      <c r="BA1612" s="35"/>
      <c r="BB1612" s="35"/>
      <c r="BC1612" s="35"/>
      <c r="BD1612" s="35"/>
      <c r="BE1612" s="35"/>
      <c r="BF1612" s="35"/>
      <c r="BG1612" s="35"/>
      <c r="BH1612" s="35"/>
      <c r="BI1612" s="133"/>
      <c r="BJ1612" s="133"/>
      <c r="BK1612" s="35"/>
      <c r="BL1612" s="266"/>
      <c r="BM1612" s="35"/>
      <c r="BN1612" s="35"/>
      <c r="BO1612" s="35"/>
      <c r="BP1612" s="35"/>
      <c r="BQ1612" s="35"/>
      <c r="BR1612" s="35"/>
      <c r="BS1612" s="35"/>
      <c r="BT1612" s="35"/>
      <c r="BU1612" s="35"/>
      <c r="BV1612" s="35"/>
      <c r="BW1612" s="35"/>
      <c r="BX1612" s="35"/>
      <c r="BY1612" s="35"/>
      <c r="BZ1612" s="287"/>
      <c r="CA1612" s="35"/>
      <c r="CB1612" s="35"/>
      <c r="CC1612" s="35"/>
      <c r="CD1612" s="35"/>
      <c r="CE1612" s="35"/>
      <c r="CF1612" s="35"/>
      <c r="CG1612" s="35"/>
      <c r="CH1612" s="35"/>
      <c r="CI1612" s="35"/>
      <c r="CJ1612" s="35"/>
      <c r="CK1612" s="35"/>
      <c r="CL1612" s="35"/>
      <c r="CM1612" s="35"/>
      <c r="CN1612" s="35"/>
      <c r="CO1612" s="35"/>
      <c r="CP1612" s="35"/>
      <c r="CQ1612" s="35"/>
      <c r="CR1612" s="35"/>
      <c r="CS1612" s="35"/>
      <c r="CT1612" s="35"/>
      <c r="CU1612" s="35"/>
      <c r="CV1612" s="35"/>
      <c r="CW1612" s="35"/>
      <c r="CX1612" s="35"/>
      <c r="CY1612" s="35"/>
      <c r="CZ1612" s="35"/>
      <c r="DA1612" s="35"/>
      <c r="DB1612" s="35"/>
      <c r="DC1612" s="35"/>
      <c r="DD1612" s="35"/>
      <c r="DE1612" s="35"/>
      <c r="DF1612" s="35"/>
      <c r="DG1612" s="35"/>
      <c r="DH1612" s="35"/>
      <c r="DI1612" s="35"/>
      <c r="DJ1612" s="35"/>
      <c r="DK1612" s="35"/>
      <c r="DL1612" s="35"/>
      <c r="DM1612" s="35"/>
      <c r="DN1612" s="35"/>
      <c r="DO1612" s="35"/>
      <c r="DP1612" s="35"/>
      <c r="DQ1612" s="35"/>
      <c r="DR1612" s="35"/>
      <c r="DS1612" s="35"/>
      <c r="DT1612" s="35"/>
      <c r="DU1612" s="35"/>
      <c r="DV1612" s="35"/>
      <c r="DW1612" s="35"/>
      <c r="DX1612" s="35"/>
      <c r="DY1612" s="35"/>
      <c r="DZ1612" s="35"/>
      <c r="EA1612" s="35"/>
      <c r="EB1612" s="35"/>
      <c r="EC1612" s="35"/>
      <c r="ED1612" s="35"/>
      <c r="EE1612" s="35"/>
      <c r="EF1612" s="35"/>
      <c r="EG1612" s="35"/>
      <c r="EH1612" s="35"/>
      <c r="EI1612" s="35"/>
      <c r="EJ1612" s="35"/>
      <c r="EK1612" s="35"/>
      <c r="EL1612" s="35"/>
      <c r="ET1612" s="20" t="s">
        <v>1978</v>
      </c>
      <c r="EU1612" s="20" t="s">
        <v>1976</v>
      </c>
    </row>
    <row r="1613" spans="1:151" ht="12" hidden="1" customHeight="1">
      <c r="A1613" s="35"/>
      <c r="B1613" s="47"/>
      <c r="C1613" s="35"/>
      <c r="D1613" s="47"/>
      <c r="E1613" s="47"/>
      <c r="F1613" s="47"/>
      <c r="G1613" s="47"/>
      <c r="H1613" s="47"/>
      <c r="I1613" s="47"/>
      <c r="J1613" s="47"/>
      <c r="K1613" s="47"/>
      <c r="L1613" s="47"/>
      <c r="M1613" s="35"/>
      <c r="N1613" s="35"/>
      <c r="O1613" s="35"/>
      <c r="P1613" s="35"/>
      <c r="Q1613" s="35"/>
      <c r="R1613" s="35"/>
      <c r="S1613" s="35"/>
      <c r="T1613" s="35"/>
      <c r="U1613" s="35"/>
      <c r="V1613" s="35"/>
      <c r="W1613" s="35"/>
      <c r="X1613" s="35"/>
      <c r="Y1613" s="35"/>
      <c r="Z1613" s="35"/>
      <c r="AA1613" s="35"/>
      <c r="AB1613" s="35"/>
      <c r="AC1613" s="35"/>
      <c r="AD1613" s="35"/>
      <c r="AE1613" s="35"/>
      <c r="AF1613" s="35"/>
      <c r="AG1613" s="35"/>
      <c r="AH1613" s="35"/>
      <c r="AI1613" s="35"/>
      <c r="AJ1613" s="35"/>
      <c r="AK1613" s="35"/>
      <c r="AL1613" s="35"/>
      <c r="AM1613" s="35"/>
      <c r="AN1613" s="35"/>
      <c r="AO1613" s="35"/>
      <c r="AP1613" s="35"/>
      <c r="AQ1613" s="35"/>
      <c r="AR1613" s="35"/>
      <c r="AS1613" s="35"/>
      <c r="AT1613" s="35"/>
      <c r="AU1613" s="35"/>
      <c r="AV1613" s="35"/>
      <c r="AW1613" s="35"/>
      <c r="AX1613" s="35"/>
      <c r="AY1613" s="35"/>
      <c r="AZ1613" s="35"/>
      <c r="BA1613" s="35"/>
      <c r="BB1613" s="35"/>
      <c r="BC1613" s="35"/>
      <c r="BD1613" s="35"/>
      <c r="BE1613" s="35"/>
      <c r="BF1613" s="35"/>
      <c r="BG1613" s="35"/>
      <c r="BH1613" s="35"/>
      <c r="BI1613" s="133"/>
      <c r="BJ1613" s="133"/>
      <c r="BK1613" s="35"/>
      <c r="BL1613" s="266"/>
      <c r="BM1613" s="35"/>
      <c r="BN1613" s="35"/>
      <c r="BO1613" s="35"/>
      <c r="BP1613" s="35"/>
      <c r="BQ1613" s="35"/>
      <c r="BR1613" s="35"/>
      <c r="BS1613" s="35"/>
      <c r="BT1613" s="35"/>
      <c r="BU1613" s="35"/>
      <c r="BV1613" s="35"/>
      <c r="BW1613" s="35"/>
      <c r="BX1613" s="35"/>
      <c r="BY1613" s="35"/>
      <c r="BZ1613" s="287"/>
      <c r="CA1613" s="35"/>
      <c r="CB1613" s="35"/>
      <c r="CC1613" s="35"/>
      <c r="CD1613" s="35"/>
      <c r="CE1613" s="35"/>
      <c r="CF1613" s="35"/>
      <c r="CG1613" s="35"/>
      <c r="CH1613" s="35"/>
      <c r="CI1613" s="35"/>
      <c r="CJ1613" s="35"/>
      <c r="CK1613" s="35"/>
      <c r="CL1613" s="35"/>
      <c r="CM1613" s="35"/>
      <c r="CN1613" s="35"/>
      <c r="CO1613" s="35"/>
      <c r="CP1613" s="35"/>
      <c r="CQ1613" s="35"/>
      <c r="CR1613" s="35"/>
      <c r="CS1613" s="35"/>
      <c r="CT1613" s="35"/>
      <c r="CU1613" s="35"/>
      <c r="CV1613" s="35"/>
      <c r="CW1613" s="35"/>
      <c r="CX1613" s="35"/>
      <c r="CY1613" s="35"/>
      <c r="CZ1613" s="35"/>
      <c r="DA1613" s="35"/>
      <c r="DB1613" s="35"/>
      <c r="DC1613" s="35"/>
      <c r="DD1613" s="35"/>
      <c r="DE1613" s="35"/>
      <c r="DF1613" s="35"/>
      <c r="DG1613" s="35"/>
      <c r="DH1613" s="35"/>
      <c r="DI1613" s="35"/>
      <c r="DJ1613" s="35"/>
      <c r="DK1613" s="35"/>
      <c r="DL1613" s="35"/>
      <c r="DM1613" s="35"/>
      <c r="DN1613" s="35"/>
      <c r="DO1613" s="35"/>
      <c r="DP1613" s="35"/>
      <c r="DQ1613" s="35"/>
      <c r="DR1613" s="35"/>
      <c r="DS1613" s="35"/>
      <c r="DT1613" s="35"/>
      <c r="DU1613" s="35"/>
      <c r="DV1613" s="35"/>
      <c r="DW1613" s="35"/>
      <c r="DX1613" s="35"/>
      <c r="DY1613" s="35"/>
      <c r="DZ1613" s="35"/>
      <c r="EA1613" s="35"/>
      <c r="EB1613" s="35"/>
      <c r="EC1613" s="35"/>
      <c r="ED1613" s="35"/>
      <c r="EE1613" s="35"/>
      <c r="EF1613" s="35"/>
      <c r="EG1613" s="35"/>
      <c r="EH1613" s="35"/>
      <c r="EI1613" s="35"/>
      <c r="EJ1613" s="35"/>
      <c r="EK1613" s="35"/>
      <c r="EL1613" s="35"/>
      <c r="ET1613" s="20" t="s">
        <v>1979</v>
      </c>
      <c r="EU1613" s="20" t="s">
        <v>1977</v>
      </c>
    </row>
    <row r="1614" spans="1:151" ht="12" hidden="1" customHeight="1">
      <c r="A1614" s="35"/>
      <c r="B1614" s="47"/>
      <c r="C1614" s="35"/>
      <c r="D1614" s="47"/>
      <c r="E1614" s="47"/>
      <c r="F1614" s="47"/>
      <c r="G1614" s="47"/>
      <c r="H1614" s="47"/>
      <c r="I1614" s="47"/>
      <c r="J1614" s="47"/>
      <c r="K1614" s="47"/>
      <c r="L1614" s="47"/>
      <c r="M1614" s="35"/>
      <c r="N1614" s="35"/>
      <c r="O1614" s="35"/>
      <c r="P1614" s="35"/>
      <c r="Q1614" s="35"/>
      <c r="R1614" s="35"/>
      <c r="S1614" s="35"/>
      <c r="T1614" s="35"/>
      <c r="U1614" s="35"/>
      <c r="V1614" s="35"/>
      <c r="W1614" s="35"/>
      <c r="X1614" s="35"/>
      <c r="Y1614" s="35"/>
      <c r="Z1614" s="35"/>
      <c r="AA1614" s="35"/>
      <c r="AB1614" s="35"/>
      <c r="AC1614" s="35"/>
      <c r="AD1614" s="35"/>
      <c r="AE1614" s="35"/>
      <c r="AF1614" s="35"/>
      <c r="AG1614" s="35"/>
      <c r="AH1614" s="35"/>
      <c r="AI1614" s="35"/>
      <c r="AJ1614" s="35"/>
      <c r="AK1614" s="35"/>
      <c r="AL1614" s="35"/>
      <c r="AM1614" s="35"/>
      <c r="AN1614" s="35"/>
      <c r="AO1614" s="35"/>
      <c r="AP1614" s="35"/>
      <c r="AQ1614" s="35"/>
      <c r="AR1614" s="35"/>
      <c r="AS1614" s="35"/>
      <c r="AT1614" s="35"/>
      <c r="AU1614" s="35"/>
      <c r="AV1614" s="35"/>
      <c r="AW1614" s="35"/>
      <c r="AX1614" s="35"/>
      <c r="AY1614" s="35"/>
      <c r="AZ1614" s="35"/>
      <c r="BA1614" s="35"/>
      <c r="BB1614" s="35"/>
      <c r="BC1614" s="35"/>
      <c r="BD1614" s="35"/>
      <c r="BE1614" s="35"/>
      <c r="BF1614" s="35"/>
      <c r="BG1614" s="35"/>
      <c r="BH1614" s="35"/>
      <c r="BI1614" s="133"/>
      <c r="BJ1614" s="133"/>
      <c r="BK1614" s="35"/>
      <c r="BL1614" s="266"/>
      <c r="BM1614" s="35"/>
      <c r="BN1614" s="35"/>
      <c r="BO1614" s="35"/>
      <c r="BP1614" s="35"/>
      <c r="BQ1614" s="35"/>
      <c r="BR1614" s="35"/>
      <c r="BS1614" s="35"/>
      <c r="BT1614" s="35"/>
      <c r="BU1614" s="35"/>
      <c r="BV1614" s="35"/>
      <c r="BW1614" s="35"/>
      <c r="BX1614" s="35"/>
      <c r="BY1614" s="35"/>
      <c r="BZ1614" s="287"/>
      <c r="CA1614" s="35"/>
      <c r="CB1614" s="35"/>
      <c r="CC1614" s="35"/>
      <c r="CD1614" s="35"/>
      <c r="CE1614" s="35"/>
      <c r="CF1614" s="35"/>
      <c r="CG1614" s="35"/>
      <c r="CH1614" s="35"/>
      <c r="CI1614" s="35"/>
      <c r="CJ1614" s="35"/>
      <c r="CK1614" s="35"/>
      <c r="CL1614" s="35"/>
      <c r="CM1614" s="35"/>
      <c r="CN1614" s="35"/>
      <c r="CO1614" s="35"/>
      <c r="CP1614" s="35"/>
      <c r="CQ1614" s="35"/>
      <c r="CR1614" s="35"/>
      <c r="CS1614" s="35"/>
      <c r="CT1614" s="35"/>
      <c r="CU1614" s="35"/>
      <c r="CV1614" s="35"/>
      <c r="CW1614" s="35"/>
      <c r="CX1614" s="35"/>
      <c r="CY1614" s="35"/>
      <c r="CZ1614" s="35"/>
      <c r="DA1614" s="35"/>
      <c r="DB1614" s="35"/>
      <c r="DC1614" s="35"/>
      <c r="DD1614" s="35"/>
      <c r="DE1614" s="35"/>
      <c r="DF1614" s="35"/>
      <c r="DG1614" s="35"/>
      <c r="DH1614" s="35"/>
      <c r="DI1614" s="35"/>
      <c r="DJ1614" s="35"/>
      <c r="DK1614" s="35"/>
      <c r="DL1614" s="35"/>
      <c r="DM1614" s="35"/>
      <c r="DN1614" s="35"/>
      <c r="DO1614" s="35"/>
      <c r="DP1614" s="35"/>
      <c r="DQ1614" s="35"/>
      <c r="DR1614" s="35"/>
      <c r="DS1614" s="35"/>
      <c r="DT1614" s="35"/>
      <c r="DU1614" s="35"/>
      <c r="DV1614" s="35"/>
      <c r="DW1614" s="35"/>
      <c r="DX1614" s="35"/>
      <c r="DY1614" s="35"/>
      <c r="DZ1614" s="35"/>
      <c r="EA1614" s="35"/>
      <c r="EB1614" s="35"/>
      <c r="EC1614" s="35"/>
      <c r="ED1614" s="35"/>
      <c r="EE1614" s="35"/>
      <c r="EF1614" s="35"/>
      <c r="EG1614" s="35"/>
      <c r="EH1614" s="35"/>
      <c r="EI1614" s="35"/>
      <c r="EJ1614" s="35"/>
      <c r="EK1614" s="35"/>
      <c r="EL1614" s="35"/>
      <c r="ET1614" s="20" t="s">
        <v>1980</v>
      </c>
      <c r="EU1614" s="20" t="s">
        <v>1978</v>
      </c>
    </row>
    <row r="1615" spans="1:151" ht="12" hidden="1" customHeight="1">
      <c r="A1615" s="35"/>
      <c r="B1615" s="47"/>
      <c r="C1615" s="35"/>
      <c r="D1615" s="47"/>
      <c r="E1615" s="47"/>
      <c r="F1615" s="47"/>
      <c r="G1615" s="47"/>
      <c r="H1615" s="47"/>
      <c r="I1615" s="47"/>
      <c r="J1615" s="47"/>
      <c r="K1615" s="47"/>
      <c r="L1615" s="47"/>
      <c r="M1615" s="35"/>
      <c r="N1615" s="35"/>
      <c r="O1615" s="35"/>
      <c r="P1615" s="35"/>
      <c r="Q1615" s="35"/>
      <c r="R1615" s="35"/>
      <c r="S1615" s="35"/>
      <c r="T1615" s="35"/>
      <c r="U1615" s="35"/>
      <c r="V1615" s="35"/>
      <c r="W1615" s="35"/>
      <c r="X1615" s="35"/>
      <c r="Y1615" s="35"/>
      <c r="Z1615" s="35"/>
      <c r="AA1615" s="35"/>
      <c r="AB1615" s="35"/>
      <c r="AC1615" s="35"/>
      <c r="AD1615" s="35"/>
      <c r="AE1615" s="35"/>
      <c r="AF1615" s="35"/>
      <c r="AG1615" s="35"/>
      <c r="AH1615" s="35"/>
      <c r="AI1615" s="35"/>
      <c r="AJ1615" s="35"/>
      <c r="AK1615" s="35"/>
      <c r="AL1615" s="35"/>
      <c r="AM1615" s="35"/>
      <c r="AN1615" s="35"/>
      <c r="AO1615" s="35"/>
      <c r="AP1615" s="35"/>
      <c r="AQ1615" s="35"/>
      <c r="AR1615" s="35"/>
      <c r="AS1615" s="35"/>
      <c r="AT1615" s="35"/>
      <c r="AU1615" s="35"/>
      <c r="AV1615" s="35"/>
      <c r="AW1615" s="35"/>
      <c r="AX1615" s="35"/>
      <c r="AY1615" s="35"/>
      <c r="AZ1615" s="35"/>
      <c r="BA1615" s="35"/>
      <c r="BB1615" s="35"/>
      <c r="BC1615" s="35"/>
      <c r="BD1615" s="35"/>
      <c r="BE1615" s="35"/>
      <c r="BF1615" s="35"/>
      <c r="BG1615" s="35"/>
      <c r="BH1615" s="35"/>
      <c r="BI1615" s="133"/>
      <c r="BJ1615" s="133"/>
      <c r="BK1615" s="35"/>
      <c r="BL1615" s="266"/>
      <c r="BM1615" s="35"/>
      <c r="BN1615" s="35"/>
      <c r="BO1615" s="35"/>
      <c r="BP1615" s="35"/>
      <c r="BQ1615" s="35"/>
      <c r="BR1615" s="35"/>
      <c r="BS1615" s="35"/>
      <c r="BT1615" s="35"/>
      <c r="BU1615" s="35"/>
      <c r="BV1615" s="35"/>
      <c r="BW1615" s="35"/>
      <c r="BX1615" s="35"/>
      <c r="BY1615" s="35"/>
      <c r="BZ1615" s="287"/>
      <c r="CA1615" s="35"/>
      <c r="CB1615" s="35"/>
      <c r="CC1615" s="35"/>
      <c r="CD1615" s="35"/>
      <c r="CE1615" s="35"/>
      <c r="CF1615" s="35"/>
      <c r="CG1615" s="35"/>
      <c r="CH1615" s="35"/>
      <c r="CI1615" s="35"/>
      <c r="CJ1615" s="35"/>
      <c r="CK1615" s="35"/>
      <c r="CL1615" s="35"/>
      <c r="CM1615" s="35"/>
      <c r="CN1615" s="35"/>
      <c r="CO1615" s="35"/>
      <c r="CP1615" s="35"/>
      <c r="CQ1615" s="35"/>
      <c r="CR1615" s="35"/>
      <c r="CS1615" s="35"/>
      <c r="CT1615" s="35"/>
      <c r="CU1615" s="35"/>
      <c r="CV1615" s="35"/>
      <c r="CW1615" s="35"/>
      <c r="CX1615" s="35"/>
      <c r="CY1615" s="35"/>
      <c r="CZ1615" s="35"/>
      <c r="DA1615" s="35"/>
      <c r="DB1615" s="35"/>
      <c r="DC1615" s="35"/>
      <c r="DD1615" s="35"/>
      <c r="DE1615" s="35"/>
      <c r="DF1615" s="35"/>
      <c r="DG1615" s="35"/>
      <c r="DH1615" s="35"/>
      <c r="DI1615" s="35"/>
      <c r="DJ1615" s="35"/>
      <c r="DK1615" s="35"/>
      <c r="DL1615" s="35"/>
      <c r="DM1615" s="35"/>
      <c r="DN1615" s="35"/>
      <c r="DO1615" s="35"/>
      <c r="DP1615" s="35"/>
      <c r="DQ1615" s="35"/>
      <c r="DR1615" s="35"/>
      <c r="DS1615" s="35"/>
      <c r="DT1615" s="35"/>
      <c r="DU1615" s="35"/>
      <c r="DV1615" s="35"/>
      <c r="DW1615" s="35"/>
      <c r="DX1615" s="35"/>
      <c r="DY1615" s="35"/>
      <c r="DZ1615" s="35"/>
      <c r="EA1615" s="35"/>
      <c r="EB1615" s="35"/>
      <c r="EC1615" s="35"/>
      <c r="ED1615" s="35"/>
      <c r="EE1615" s="35"/>
      <c r="EF1615" s="35"/>
      <c r="EG1615" s="35"/>
      <c r="EH1615" s="35"/>
      <c r="EI1615" s="35"/>
      <c r="EJ1615" s="35"/>
      <c r="EK1615" s="35"/>
      <c r="EL1615" s="35"/>
      <c r="ET1615" s="20" t="s">
        <v>1981</v>
      </c>
      <c r="EU1615" s="20" t="s">
        <v>1979</v>
      </c>
    </row>
    <row r="1616" spans="1:151" ht="12" hidden="1" customHeight="1">
      <c r="A1616" s="35"/>
      <c r="B1616" s="47"/>
      <c r="C1616" s="35"/>
      <c r="D1616" s="47"/>
      <c r="E1616" s="47"/>
      <c r="F1616" s="47"/>
      <c r="G1616" s="47"/>
      <c r="H1616" s="47"/>
      <c r="I1616" s="47"/>
      <c r="J1616" s="47"/>
      <c r="K1616" s="47"/>
      <c r="L1616" s="47"/>
      <c r="M1616" s="35"/>
      <c r="N1616" s="35"/>
      <c r="O1616" s="35"/>
      <c r="P1616" s="35"/>
      <c r="Q1616" s="35"/>
      <c r="R1616" s="35"/>
      <c r="S1616" s="35"/>
      <c r="T1616" s="35"/>
      <c r="U1616" s="35"/>
      <c r="V1616" s="35"/>
      <c r="W1616" s="35"/>
      <c r="X1616" s="35"/>
      <c r="Y1616" s="35"/>
      <c r="Z1616" s="35"/>
      <c r="AA1616" s="35"/>
      <c r="AB1616" s="35"/>
      <c r="AC1616" s="35"/>
      <c r="AD1616" s="35"/>
      <c r="AE1616" s="35"/>
      <c r="AF1616" s="35"/>
      <c r="AG1616" s="35"/>
      <c r="AH1616" s="35"/>
      <c r="AI1616" s="35"/>
      <c r="AJ1616" s="35"/>
      <c r="AK1616" s="35"/>
      <c r="AL1616" s="35"/>
      <c r="AM1616" s="35"/>
      <c r="AN1616" s="35"/>
      <c r="AO1616" s="35"/>
      <c r="AP1616" s="35"/>
      <c r="AQ1616" s="35"/>
      <c r="AR1616" s="35"/>
      <c r="AS1616" s="35"/>
      <c r="AT1616" s="35"/>
      <c r="AU1616" s="35"/>
      <c r="AV1616" s="35"/>
      <c r="AW1616" s="35"/>
      <c r="AX1616" s="35"/>
      <c r="AY1616" s="35"/>
      <c r="AZ1616" s="35"/>
      <c r="BA1616" s="35"/>
      <c r="BB1616" s="35"/>
      <c r="BC1616" s="35"/>
      <c r="BD1616" s="35"/>
      <c r="BE1616" s="35"/>
      <c r="BF1616" s="35"/>
      <c r="BG1616" s="35"/>
      <c r="BH1616" s="35"/>
      <c r="BI1616" s="133"/>
      <c r="BJ1616" s="133"/>
      <c r="BK1616" s="35"/>
      <c r="BL1616" s="266"/>
      <c r="BM1616" s="35"/>
      <c r="BN1616" s="35"/>
      <c r="BO1616" s="35"/>
      <c r="BP1616" s="35"/>
      <c r="BQ1616" s="35"/>
      <c r="BR1616" s="35"/>
      <c r="BS1616" s="35"/>
      <c r="BT1616" s="35"/>
      <c r="BU1616" s="35"/>
      <c r="BV1616" s="35"/>
      <c r="BW1616" s="35"/>
      <c r="BX1616" s="35"/>
      <c r="BY1616" s="35"/>
      <c r="BZ1616" s="287"/>
      <c r="CA1616" s="35"/>
      <c r="CB1616" s="35"/>
      <c r="CC1616" s="35"/>
      <c r="CD1616" s="35"/>
      <c r="CE1616" s="35"/>
      <c r="CF1616" s="35"/>
      <c r="CG1616" s="35"/>
      <c r="CH1616" s="35"/>
      <c r="CI1616" s="35"/>
      <c r="CJ1616" s="35"/>
      <c r="CK1616" s="35"/>
      <c r="CL1616" s="35"/>
      <c r="CM1616" s="35"/>
      <c r="CN1616" s="35"/>
      <c r="CO1616" s="35"/>
      <c r="CP1616" s="35"/>
      <c r="CQ1616" s="35"/>
      <c r="CR1616" s="35"/>
      <c r="CS1616" s="35"/>
      <c r="CT1616" s="35"/>
      <c r="CU1616" s="35"/>
      <c r="CV1616" s="35"/>
      <c r="CW1616" s="35"/>
      <c r="CX1616" s="35"/>
      <c r="CY1616" s="35"/>
      <c r="CZ1616" s="35"/>
      <c r="DA1616" s="35"/>
      <c r="DB1616" s="35"/>
      <c r="DC1616" s="35"/>
      <c r="DD1616" s="35"/>
      <c r="DE1616" s="35"/>
      <c r="DF1616" s="35"/>
      <c r="DG1616" s="35"/>
      <c r="DH1616" s="35"/>
      <c r="DI1616" s="35"/>
      <c r="DJ1616" s="35"/>
      <c r="DK1616" s="35"/>
      <c r="DL1616" s="35"/>
      <c r="DM1616" s="35"/>
      <c r="DN1616" s="35"/>
      <c r="DO1616" s="35"/>
      <c r="DP1616" s="35"/>
      <c r="DQ1616" s="35"/>
      <c r="DR1616" s="35"/>
      <c r="DS1616" s="35"/>
      <c r="DT1616" s="35"/>
      <c r="DU1616" s="35"/>
      <c r="DV1616" s="35"/>
      <c r="DW1616" s="35"/>
      <c r="DX1616" s="35"/>
      <c r="DY1616" s="35"/>
      <c r="DZ1616" s="35"/>
      <c r="EA1616" s="35"/>
      <c r="EB1616" s="35"/>
      <c r="EC1616" s="35"/>
      <c r="ED1616" s="35"/>
      <c r="EE1616" s="35"/>
      <c r="EF1616" s="35"/>
      <c r="EG1616" s="35"/>
      <c r="EH1616" s="35"/>
      <c r="EI1616" s="35"/>
      <c r="EJ1616" s="35"/>
      <c r="EK1616" s="35"/>
      <c r="EL1616" s="35"/>
      <c r="ET1616" s="20" t="s">
        <v>1982</v>
      </c>
      <c r="EU1616" s="20" t="s">
        <v>1980</v>
      </c>
    </row>
    <row r="1617" spans="1:151" ht="12" hidden="1" customHeight="1">
      <c r="A1617" s="35"/>
      <c r="B1617" s="47"/>
      <c r="C1617" s="35"/>
      <c r="D1617" s="47"/>
      <c r="E1617" s="47"/>
      <c r="F1617" s="47"/>
      <c r="G1617" s="47"/>
      <c r="H1617" s="47"/>
      <c r="I1617" s="47"/>
      <c r="J1617" s="47"/>
      <c r="K1617" s="47"/>
      <c r="L1617" s="47"/>
      <c r="M1617" s="35"/>
      <c r="N1617" s="35"/>
      <c r="O1617" s="35"/>
      <c r="P1617" s="35"/>
      <c r="Q1617" s="35"/>
      <c r="R1617" s="35"/>
      <c r="S1617" s="35"/>
      <c r="T1617" s="35"/>
      <c r="U1617" s="35"/>
      <c r="V1617" s="35"/>
      <c r="W1617" s="35"/>
      <c r="X1617" s="35"/>
      <c r="Y1617" s="35"/>
      <c r="Z1617" s="35"/>
      <c r="AA1617" s="35"/>
      <c r="AB1617" s="35"/>
      <c r="AC1617" s="35"/>
      <c r="AD1617" s="35"/>
      <c r="AE1617" s="35"/>
      <c r="AF1617" s="35"/>
      <c r="AG1617" s="35"/>
      <c r="AH1617" s="35"/>
      <c r="AI1617" s="35"/>
      <c r="AJ1617" s="35"/>
      <c r="AK1617" s="35"/>
      <c r="AL1617" s="35"/>
      <c r="AM1617" s="35"/>
      <c r="AN1617" s="35"/>
      <c r="AO1617" s="35"/>
      <c r="AP1617" s="35"/>
      <c r="AQ1617" s="35"/>
      <c r="AR1617" s="35"/>
      <c r="AS1617" s="35"/>
      <c r="AT1617" s="35"/>
      <c r="AU1617" s="35"/>
      <c r="AV1617" s="35"/>
      <c r="AW1617" s="35"/>
      <c r="AX1617" s="35"/>
      <c r="AY1617" s="35"/>
      <c r="AZ1617" s="35"/>
      <c r="BA1617" s="35"/>
      <c r="BB1617" s="35"/>
      <c r="BC1617" s="35"/>
      <c r="BD1617" s="35"/>
      <c r="BE1617" s="35"/>
      <c r="BF1617" s="35"/>
      <c r="BG1617" s="35"/>
      <c r="BH1617" s="35"/>
      <c r="BI1617" s="133"/>
      <c r="BJ1617" s="133"/>
      <c r="BK1617" s="35"/>
      <c r="BL1617" s="266"/>
      <c r="BM1617" s="35"/>
      <c r="BN1617" s="35"/>
      <c r="BO1617" s="35"/>
      <c r="BP1617" s="35"/>
      <c r="BQ1617" s="35"/>
      <c r="BR1617" s="35"/>
      <c r="BS1617" s="35"/>
      <c r="BT1617" s="35"/>
      <c r="BU1617" s="35"/>
      <c r="BV1617" s="35"/>
      <c r="BW1617" s="35"/>
      <c r="BX1617" s="35"/>
      <c r="BY1617" s="35"/>
      <c r="BZ1617" s="287"/>
      <c r="CA1617" s="35"/>
      <c r="CB1617" s="35"/>
      <c r="CC1617" s="35"/>
      <c r="CD1617" s="35"/>
      <c r="CE1617" s="35"/>
      <c r="CF1617" s="35"/>
      <c r="CG1617" s="35"/>
      <c r="CH1617" s="35"/>
      <c r="CI1617" s="35"/>
      <c r="CJ1617" s="35"/>
      <c r="CK1617" s="35"/>
      <c r="CL1617" s="35"/>
      <c r="CM1617" s="35"/>
      <c r="CN1617" s="35"/>
      <c r="CO1617" s="35"/>
      <c r="CP1617" s="35"/>
      <c r="CQ1617" s="35"/>
      <c r="CR1617" s="35"/>
      <c r="CS1617" s="35"/>
      <c r="CT1617" s="35"/>
      <c r="CU1617" s="35"/>
      <c r="CV1617" s="35"/>
      <c r="CW1617" s="35"/>
      <c r="CX1617" s="35"/>
      <c r="CY1617" s="35"/>
      <c r="CZ1617" s="35"/>
      <c r="DA1617" s="35"/>
      <c r="DB1617" s="35"/>
      <c r="DC1617" s="35"/>
      <c r="DD1617" s="35"/>
      <c r="DE1617" s="35"/>
      <c r="DF1617" s="35"/>
      <c r="DG1617" s="35"/>
      <c r="DH1617" s="35"/>
      <c r="DI1617" s="35"/>
      <c r="DJ1617" s="35"/>
      <c r="DK1617" s="35"/>
      <c r="DL1617" s="35"/>
      <c r="DM1617" s="35"/>
      <c r="DN1617" s="35"/>
      <c r="DO1617" s="35"/>
      <c r="DP1617" s="35"/>
      <c r="DQ1617" s="35"/>
      <c r="DR1617" s="35"/>
      <c r="DS1617" s="35"/>
      <c r="DT1617" s="35"/>
      <c r="DU1617" s="35"/>
      <c r="DV1617" s="35"/>
      <c r="DW1617" s="35"/>
      <c r="DX1617" s="35"/>
      <c r="DY1617" s="35"/>
      <c r="DZ1617" s="35"/>
      <c r="EA1617" s="35"/>
      <c r="EB1617" s="35"/>
      <c r="EC1617" s="35"/>
      <c r="ED1617" s="35"/>
      <c r="EE1617" s="35"/>
      <c r="EF1617" s="35"/>
      <c r="EG1617" s="35"/>
      <c r="EH1617" s="35"/>
      <c r="EI1617" s="35"/>
      <c r="EJ1617" s="35"/>
      <c r="EK1617" s="35"/>
      <c r="EL1617" s="35"/>
      <c r="ET1617" s="20" t="s">
        <v>1983</v>
      </c>
      <c r="EU1617" s="20" t="s">
        <v>1981</v>
      </c>
    </row>
    <row r="1618" spans="1:151" ht="12" hidden="1" customHeight="1">
      <c r="A1618" s="35"/>
      <c r="B1618" s="47"/>
      <c r="C1618" s="35"/>
      <c r="D1618" s="47"/>
      <c r="E1618" s="47"/>
      <c r="F1618" s="47"/>
      <c r="G1618" s="47"/>
      <c r="H1618" s="47"/>
      <c r="I1618" s="47"/>
      <c r="J1618" s="47"/>
      <c r="K1618" s="47"/>
      <c r="L1618" s="47"/>
      <c r="M1618" s="35"/>
      <c r="N1618" s="35"/>
      <c r="O1618" s="35"/>
      <c r="P1618" s="35"/>
      <c r="Q1618" s="35"/>
      <c r="R1618" s="35"/>
      <c r="S1618" s="35"/>
      <c r="T1618" s="35"/>
      <c r="U1618" s="35"/>
      <c r="V1618" s="35"/>
      <c r="W1618" s="35"/>
      <c r="X1618" s="35"/>
      <c r="Y1618" s="35"/>
      <c r="Z1618" s="35"/>
      <c r="AA1618" s="35"/>
      <c r="AB1618" s="35"/>
      <c r="AC1618" s="35"/>
      <c r="AD1618" s="35"/>
      <c r="AE1618" s="35"/>
      <c r="AF1618" s="35"/>
      <c r="AG1618" s="35"/>
      <c r="AH1618" s="35"/>
      <c r="AI1618" s="35"/>
      <c r="AJ1618" s="35"/>
      <c r="AK1618" s="35"/>
      <c r="AL1618" s="35"/>
      <c r="AM1618" s="35"/>
      <c r="AN1618" s="35"/>
      <c r="AO1618" s="35"/>
      <c r="AP1618" s="35"/>
      <c r="AQ1618" s="35"/>
      <c r="AR1618" s="35"/>
      <c r="AS1618" s="35"/>
      <c r="AT1618" s="35"/>
      <c r="AU1618" s="35"/>
      <c r="AV1618" s="35"/>
      <c r="AW1618" s="35"/>
      <c r="AX1618" s="35"/>
      <c r="AY1618" s="35"/>
      <c r="AZ1618" s="35"/>
      <c r="BA1618" s="35"/>
      <c r="BB1618" s="35"/>
      <c r="BC1618" s="35"/>
      <c r="BD1618" s="35"/>
      <c r="BE1618" s="35"/>
      <c r="BF1618" s="35"/>
      <c r="BG1618" s="35"/>
      <c r="BH1618" s="35"/>
      <c r="BI1618" s="133"/>
      <c r="BJ1618" s="133"/>
      <c r="BK1618" s="35"/>
      <c r="BL1618" s="266"/>
      <c r="BM1618" s="35"/>
      <c r="BN1618" s="35"/>
      <c r="BO1618" s="35"/>
      <c r="BP1618" s="35"/>
      <c r="BQ1618" s="35"/>
      <c r="BR1618" s="35"/>
      <c r="BS1618" s="35"/>
      <c r="BT1618" s="35"/>
      <c r="BU1618" s="35"/>
      <c r="BV1618" s="35"/>
      <c r="BW1618" s="35"/>
      <c r="BX1618" s="35"/>
      <c r="BY1618" s="35"/>
      <c r="BZ1618" s="287"/>
      <c r="CA1618" s="35"/>
      <c r="CB1618" s="35"/>
      <c r="CC1618" s="35"/>
      <c r="CD1618" s="35"/>
      <c r="CE1618" s="35"/>
      <c r="CF1618" s="35"/>
      <c r="CG1618" s="35"/>
      <c r="CH1618" s="35"/>
      <c r="CI1618" s="35"/>
      <c r="CJ1618" s="35"/>
      <c r="CK1618" s="35"/>
      <c r="CL1618" s="35"/>
      <c r="CM1618" s="35"/>
      <c r="CN1618" s="35"/>
      <c r="CO1618" s="35"/>
      <c r="CP1618" s="35"/>
      <c r="CQ1618" s="35"/>
      <c r="CR1618" s="35"/>
      <c r="CS1618" s="35"/>
      <c r="CT1618" s="35"/>
      <c r="CU1618" s="35"/>
      <c r="CV1618" s="35"/>
      <c r="CW1618" s="35"/>
      <c r="CX1618" s="35"/>
      <c r="CY1618" s="35"/>
      <c r="CZ1618" s="35"/>
      <c r="DA1618" s="35"/>
      <c r="DB1618" s="35"/>
      <c r="DC1618" s="35"/>
      <c r="DD1618" s="35"/>
      <c r="DE1618" s="35"/>
      <c r="DF1618" s="35"/>
      <c r="DG1618" s="35"/>
      <c r="DH1618" s="35"/>
      <c r="DI1618" s="35"/>
      <c r="DJ1618" s="35"/>
      <c r="DK1618" s="35"/>
      <c r="DL1618" s="35"/>
      <c r="DM1618" s="35"/>
      <c r="DN1618" s="35"/>
      <c r="DO1618" s="35"/>
      <c r="DP1618" s="35"/>
      <c r="DQ1618" s="35"/>
      <c r="DR1618" s="35"/>
      <c r="DS1618" s="35"/>
      <c r="DT1618" s="35"/>
      <c r="DU1618" s="35"/>
      <c r="DV1618" s="35"/>
      <c r="DW1618" s="35"/>
      <c r="DX1618" s="35"/>
      <c r="DY1618" s="35"/>
      <c r="DZ1618" s="35"/>
      <c r="EA1618" s="35"/>
      <c r="EB1618" s="35"/>
      <c r="EC1618" s="35"/>
      <c r="ED1618" s="35"/>
      <c r="EE1618" s="35"/>
      <c r="EF1618" s="35"/>
      <c r="EG1618" s="35"/>
      <c r="EH1618" s="35"/>
      <c r="EI1618" s="35"/>
      <c r="EJ1618" s="35"/>
      <c r="EK1618" s="35"/>
      <c r="EL1618" s="35"/>
      <c r="ET1618" s="20" t="s">
        <v>1984</v>
      </c>
      <c r="EU1618" s="20" t="s">
        <v>1982</v>
      </c>
    </row>
    <row r="1619" spans="1:151" ht="12" hidden="1" customHeight="1">
      <c r="A1619" s="35"/>
      <c r="B1619" s="47"/>
      <c r="C1619" s="35"/>
      <c r="D1619" s="47"/>
      <c r="E1619" s="47"/>
      <c r="F1619" s="47"/>
      <c r="G1619" s="47"/>
      <c r="H1619" s="47"/>
      <c r="I1619" s="47"/>
      <c r="J1619" s="47"/>
      <c r="K1619" s="47"/>
      <c r="L1619" s="47"/>
      <c r="M1619" s="35"/>
      <c r="N1619" s="35"/>
      <c r="O1619" s="35"/>
      <c r="P1619" s="35"/>
      <c r="Q1619" s="35"/>
      <c r="R1619" s="35"/>
      <c r="S1619" s="35"/>
      <c r="T1619" s="35"/>
      <c r="U1619" s="35"/>
      <c r="V1619" s="35"/>
      <c r="W1619" s="35"/>
      <c r="X1619" s="35"/>
      <c r="Y1619" s="35"/>
      <c r="Z1619" s="35"/>
      <c r="AA1619" s="35"/>
      <c r="AB1619" s="35"/>
      <c r="AC1619" s="35"/>
      <c r="AD1619" s="35"/>
      <c r="AE1619" s="35"/>
      <c r="AF1619" s="35"/>
      <c r="AG1619" s="35"/>
      <c r="AH1619" s="35"/>
      <c r="AI1619" s="35"/>
      <c r="AJ1619" s="35"/>
      <c r="AK1619" s="35"/>
      <c r="AL1619" s="35"/>
      <c r="AM1619" s="35"/>
      <c r="AN1619" s="35"/>
      <c r="AO1619" s="35"/>
      <c r="AP1619" s="35"/>
      <c r="AQ1619" s="35"/>
      <c r="AR1619" s="35"/>
      <c r="AS1619" s="35"/>
      <c r="AT1619" s="35"/>
      <c r="AU1619" s="35"/>
      <c r="AV1619" s="35"/>
      <c r="AW1619" s="35"/>
      <c r="AX1619" s="35"/>
      <c r="AY1619" s="35"/>
      <c r="AZ1619" s="35"/>
      <c r="BA1619" s="35"/>
      <c r="BB1619" s="35"/>
      <c r="BC1619" s="35"/>
      <c r="BD1619" s="35"/>
      <c r="BE1619" s="35"/>
      <c r="BF1619" s="35"/>
      <c r="BG1619" s="35"/>
      <c r="BH1619" s="35"/>
      <c r="BI1619" s="133"/>
      <c r="BJ1619" s="133"/>
      <c r="BK1619" s="35"/>
      <c r="BL1619" s="266"/>
      <c r="BM1619" s="35"/>
      <c r="BN1619" s="35"/>
      <c r="BO1619" s="35"/>
      <c r="BP1619" s="35"/>
      <c r="BQ1619" s="35"/>
      <c r="BR1619" s="35"/>
      <c r="BS1619" s="35"/>
      <c r="BT1619" s="35"/>
      <c r="BU1619" s="35"/>
      <c r="BV1619" s="35"/>
      <c r="BW1619" s="35"/>
      <c r="BX1619" s="35"/>
      <c r="BY1619" s="35"/>
      <c r="BZ1619" s="287"/>
      <c r="CA1619" s="35"/>
      <c r="CB1619" s="35"/>
      <c r="CC1619" s="35"/>
      <c r="CD1619" s="35"/>
      <c r="CE1619" s="35"/>
      <c r="CF1619" s="35"/>
      <c r="CG1619" s="35"/>
      <c r="CH1619" s="35"/>
      <c r="CI1619" s="35"/>
      <c r="CJ1619" s="35"/>
      <c r="CK1619" s="35"/>
      <c r="CL1619" s="35"/>
      <c r="CM1619" s="35"/>
      <c r="CN1619" s="35"/>
      <c r="CO1619" s="35"/>
      <c r="CP1619" s="35"/>
      <c r="CQ1619" s="35"/>
      <c r="CR1619" s="35"/>
      <c r="CS1619" s="35"/>
      <c r="CT1619" s="35"/>
      <c r="CU1619" s="35"/>
      <c r="CV1619" s="35"/>
      <c r="CW1619" s="35"/>
      <c r="CX1619" s="35"/>
      <c r="CY1619" s="35"/>
      <c r="CZ1619" s="35"/>
      <c r="DA1619" s="35"/>
      <c r="DB1619" s="35"/>
      <c r="DC1619" s="35"/>
      <c r="DD1619" s="35"/>
      <c r="DE1619" s="35"/>
      <c r="DF1619" s="35"/>
      <c r="DG1619" s="35"/>
      <c r="DH1619" s="35"/>
      <c r="DI1619" s="35"/>
      <c r="DJ1619" s="35"/>
      <c r="DK1619" s="35"/>
      <c r="DL1619" s="35"/>
      <c r="DM1619" s="35"/>
      <c r="DN1619" s="35"/>
      <c r="DO1619" s="35"/>
      <c r="DP1619" s="35"/>
      <c r="DQ1619" s="35"/>
      <c r="DR1619" s="35"/>
      <c r="DS1619" s="35"/>
      <c r="DT1619" s="35"/>
      <c r="DU1619" s="35"/>
      <c r="DV1619" s="35"/>
      <c r="DW1619" s="35"/>
      <c r="DX1619" s="35"/>
      <c r="DY1619" s="35"/>
      <c r="DZ1619" s="35"/>
      <c r="EA1619" s="35"/>
      <c r="EB1619" s="35"/>
      <c r="EC1619" s="35"/>
      <c r="ED1619" s="35"/>
      <c r="EE1619" s="35"/>
      <c r="EF1619" s="35"/>
      <c r="EG1619" s="35"/>
      <c r="EH1619" s="35"/>
      <c r="EI1619" s="35"/>
      <c r="EJ1619" s="35"/>
      <c r="EK1619" s="35"/>
      <c r="EL1619" s="35"/>
      <c r="ET1619" s="20" t="s">
        <v>1985</v>
      </c>
      <c r="EU1619" s="20" t="s">
        <v>1983</v>
      </c>
    </row>
    <row r="1620" spans="1:151" ht="12" hidden="1" customHeight="1">
      <c r="A1620" s="35"/>
      <c r="B1620" s="47"/>
      <c r="C1620" s="35"/>
      <c r="D1620" s="47"/>
      <c r="E1620" s="47"/>
      <c r="F1620" s="47"/>
      <c r="G1620" s="47"/>
      <c r="H1620" s="47"/>
      <c r="I1620" s="47"/>
      <c r="J1620" s="47"/>
      <c r="K1620" s="47"/>
      <c r="L1620" s="47"/>
      <c r="M1620" s="35"/>
      <c r="N1620" s="35"/>
      <c r="O1620" s="35"/>
      <c r="P1620" s="35"/>
      <c r="Q1620" s="35"/>
      <c r="R1620" s="35"/>
      <c r="S1620" s="35"/>
      <c r="T1620" s="35"/>
      <c r="U1620" s="35"/>
      <c r="V1620" s="35"/>
      <c r="W1620" s="35"/>
      <c r="X1620" s="35"/>
      <c r="Y1620" s="35"/>
      <c r="Z1620" s="35"/>
      <c r="AA1620" s="35"/>
      <c r="AB1620" s="35"/>
      <c r="AC1620" s="35"/>
      <c r="AD1620" s="35"/>
      <c r="AE1620" s="35"/>
      <c r="AF1620" s="35"/>
      <c r="AG1620" s="35"/>
      <c r="AH1620" s="35"/>
      <c r="AI1620" s="35"/>
      <c r="AJ1620" s="35"/>
      <c r="AK1620" s="35"/>
      <c r="AL1620" s="35"/>
      <c r="AM1620" s="35"/>
      <c r="AN1620" s="35"/>
      <c r="AO1620" s="35"/>
      <c r="AP1620" s="35"/>
      <c r="AQ1620" s="35"/>
      <c r="AR1620" s="35"/>
      <c r="AS1620" s="35"/>
      <c r="AT1620" s="35"/>
      <c r="AU1620" s="35"/>
      <c r="AV1620" s="35"/>
      <c r="AW1620" s="35"/>
      <c r="AX1620" s="35"/>
      <c r="AY1620" s="35"/>
      <c r="AZ1620" s="35"/>
      <c r="BA1620" s="35"/>
      <c r="BB1620" s="35"/>
      <c r="BC1620" s="35"/>
      <c r="BD1620" s="35"/>
      <c r="BE1620" s="35"/>
      <c r="BF1620" s="35"/>
      <c r="BG1620" s="35"/>
      <c r="BH1620" s="35"/>
      <c r="BI1620" s="133"/>
      <c r="BJ1620" s="133"/>
      <c r="BK1620" s="35"/>
      <c r="BL1620" s="266"/>
      <c r="BM1620" s="35"/>
      <c r="BN1620" s="35"/>
      <c r="BO1620" s="35"/>
      <c r="BP1620" s="35"/>
      <c r="BQ1620" s="35"/>
      <c r="BR1620" s="35"/>
      <c r="BS1620" s="35"/>
      <c r="BT1620" s="35"/>
      <c r="BU1620" s="35"/>
      <c r="BV1620" s="35"/>
      <c r="BW1620" s="35"/>
      <c r="BX1620" s="35"/>
      <c r="BY1620" s="35"/>
      <c r="BZ1620" s="287"/>
      <c r="CA1620" s="35"/>
      <c r="CB1620" s="35"/>
      <c r="CC1620" s="35"/>
      <c r="CD1620" s="35"/>
      <c r="CE1620" s="35"/>
      <c r="CF1620" s="35"/>
      <c r="CG1620" s="35"/>
      <c r="CH1620" s="35"/>
      <c r="CI1620" s="35"/>
      <c r="CJ1620" s="35"/>
      <c r="CK1620" s="35"/>
      <c r="CL1620" s="35"/>
      <c r="CM1620" s="35"/>
      <c r="CN1620" s="35"/>
      <c r="CO1620" s="35"/>
      <c r="CP1620" s="35"/>
      <c r="CQ1620" s="35"/>
      <c r="CR1620" s="35"/>
      <c r="CS1620" s="35"/>
      <c r="CT1620" s="35"/>
      <c r="CU1620" s="35"/>
      <c r="CV1620" s="35"/>
      <c r="CW1620" s="35"/>
      <c r="CX1620" s="35"/>
      <c r="CY1620" s="35"/>
      <c r="CZ1620" s="35"/>
      <c r="DA1620" s="35"/>
      <c r="DB1620" s="35"/>
      <c r="DC1620" s="35"/>
      <c r="DD1620" s="35"/>
      <c r="DE1620" s="35"/>
      <c r="DF1620" s="35"/>
      <c r="DG1620" s="35"/>
      <c r="DH1620" s="35"/>
      <c r="DI1620" s="35"/>
      <c r="DJ1620" s="35"/>
      <c r="DK1620" s="35"/>
      <c r="DL1620" s="35"/>
      <c r="DM1620" s="35"/>
      <c r="DN1620" s="35"/>
      <c r="DO1620" s="35"/>
      <c r="DP1620" s="35"/>
      <c r="DQ1620" s="35"/>
      <c r="DR1620" s="35"/>
      <c r="DS1620" s="35"/>
      <c r="DT1620" s="35"/>
      <c r="DU1620" s="35"/>
      <c r="DV1620" s="35"/>
      <c r="DW1620" s="35"/>
      <c r="DX1620" s="35"/>
      <c r="DY1620" s="35"/>
      <c r="DZ1620" s="35"/>
      <c r="EA1620" s="35"/>
      <c r="EB1620" s="35"/>
      <c r="EC1620" s="35"/>
      <c r="ED1620" s="35"/>
      <c r="EE1620" s="35"/>
      <c r="EF1620" s="35"/>
      <c r="EG1620" s="35"/>
      <c r="EH1620" s="35"/>
      <c r="EI1620" s="35"/>
      <c r="EJ1620" s="35"/>
      <c r="EK1620" s="35"/>
      <c r="EL1620" s="35"/>
      <c r="ET1620" s="20" t="s">
        <v>1986</v>
      </c>
      <c r="EU1620" s="20" t="s">
        <v>1984</v>
      </c>
    </row>
    <row r="1621" spans="1:151" ht="12" hidden="1" customHeight="1">
      <c r="A1621" s="35"/>
      <c r="B1621" s="47"/>
      <c r="C1621" s="35"/>
      <c r="D1621" s="47"/>
      <c r="E1621" s="47"/>
      <c r="F1621" s="47"/>
      <c r="G1621" s="47"/>
      <c r="H1621" s="47"/>
      <c r="I1621" s="47"/>
      <c r="J1621" s="47"/>
      <c r="K1621" s="47"/>
      <c r="L1621" s="47"/>
      <c r="M1621" s="35"/>
      <c r="N1621" s="35"/>
      <c r="O1621" s="35"/>
      <c r="P1621" s="35"/>
      <c r="Q1621" s="35"/>
      <c r="R1621" s="35"/>
      <c r="S1621" s="35"/>
      <c r="T1621" s="35"/>
      <c r="U1621" s="35"/>
      <c r="V1621" s="35"/>
      <c r="W1621" s="35"/>
      <c r="X1621" s="35"/>
      <c r="Y1621" s="35"/>
      <c r="Z1621" s="35"/>
      <c r="AA1621" s="35"/>
      <c r="AB1621" s="35"/>
      <c r="AC1621" s="35"/>
      <c r="AD1621" s="35"/>
      <c r="AE1621" s="35"/>
      <c r="AF1621" s="35"/>
      <c r="AG1621" s="35"/>
      <c r="AH1621" s="35"/>
      <c r="AI1621" s="35"/>
      <c r="AJ1621" s="35"/>
      <c r="AK1621" s="35"/>
      <c r="AL1621" s="35"/>
      <c r="AM1621" s="35"/>
      <c r="AN1621" s="35"/>
      <c r="AO1621" s="35"/>
      <c r="AP1621" s="35"/>
      <c r="AQ1621" s="35"/>
      <c r="AR1621" s="35"/>
      <c r="AS1621" s="35"/>
      <c r="AT1621" s="35"/>
      <c r="AU1621" s="35"/>
      <c r="AV1621" s="35"/>
      <c r="AW1621" s="35"/>
      <c r="AX1621" s="35"/>
      <c r="AY1621" s="35"/>
      <c r="AZ1621" s="35"/>
      <c r="BA1621" s="35"/>
      <c r="BB1621" s="35"/>
      <c r="BC1621" s="35"/>
      <c r="BD1621" s="35"/>
      <c r="BE1621" s="35"/>
      <c r="BF1621" s="35"/>
      <c r="BG1621" s="35"/>
      <c r="BH1621" s="35"/>
      <c r="BI1621" s="133"/>
      <c r="BJ1621" s="133"/>
      <c r="BK1621" s="35"/>
      <c r="BL1621" s="266"/>
      <c r="BM1621" s="35"/>
      <c r="BN1621" s="35"/>
      <c r="BO1621" s="35"/>
      <c r="BP1621" s="35"/>
      <c r="BQ1621" s="35"/>
      <c r="BR1621" s="35"/>
      <c r="BS1621" s="35"/>
      <c r="BT1621" s="35"/>
      <c r="BU1621" s="35"/>
      <c r="BV1621" s="35"/>
      <c r="BW1621" s="35"/>
      <c r="BX1621" s="35"/>
      <c r="BY1621" s="35"/>
      <c r="BZ1621" s="287"/>
      <c r="CA1621" s="35"/>
      <c r="CB1621" s="35"/>
      <c r="CC1621" s="35"/>
      <c r="CD1621" s="35"/>
      <c r="CE1621" s="35"/>
      <c r="CF1621" s="35"/>
      <c r="CG1621" s="35"/>
      <c r="CH1621" s="35"/>
      <c r="CI1621" s="35"/>
      <c r="CJ1621" s="35"/>
      <c r="CK1621" s="35"/>
      <c r="CL1621" s="35"/>
      <c r="CM1621" s="35"/>
      <c r="CN1621" s="35"/>
      <c r="CO1621" s="35"/>
      <c r="CP1621" s="35"/>
      <c r="CQ1621" s="35"/>
      <c r="CR1621" s="35"/>
      <c r="CS1621" s="35"/>
      <c r="CT1621" s="35"/>
      <c r="CU1621" s="35"/>
      <c r="CV1621" s="35"/>
      <c r="CW1621" s="35"/>
      <c r="CX1621" s="35"/>
      <c r="CY1621" s="35"/>
      <c r="CZ1621" s="35"/>
      <c r="DA1621" s="35"/>
      <c r="DB1621" s="35"/>
      <c r="DC1621" s="35"/>
      <c r="DD1621" s="35"/>
      <c r="DE1621" s="35"/>
      <c r="DF1621" s="35"/>
      <c r="DG1621" s="35"/>
      <c r="DH1621" s="35"/>
      <c r="DI1621" s="35"/>
      <c r="DJ1621" s="35"/>
      <c r="DK1621" s="35"/>
      <c r="DL1621" s="35"/>
      <c r="DM1621" s="35"/>
      <c r="DN1621" s="35"/>
      <c r="DO1621" s="35"/>
      <c r="DP1621" s="35"/>
      <c r="DQ1621" s="35"/>
      <c r="DR1621" s="35"/>
      <c r="DS1621" s="35"/>
      <c r="DT1621" s="35"/>
      <c r="DU1621" s="35"/>
      <c r="DV1621" s="35"/>
      <c r="DW1621" s="35"/>
      <c r="DX1621" s="35"/>
      <c r="DY1621" s="35"/>
      <c r="DZ1621" s="35"/>
      <c r="EA1621" s="35"/>
      <c r="EB1621" s="35"/>
      <c r="EC1621" s="35"/>
      <c r="ED1621" s="35"/>
      <c r="EE1621" s="35"/>
      <c r="EF1621" s="35"/>
      <c r="EG1621" s="35"/>
      <c r="EH1621" s="35"/>
      <c r="EI1621" s="35"/>
      <c r="EJ1621" s="35"/>
      <c r="EK1621" s="35"/>
      <c r="EL1621" s="35"/>
      <c r="ET1621" s="20" t="s">
        <v>1987</v>
      </c>
      <c r="EU1621" s="20" t="s">
        <v>1985</v>
      </c>
    </row>
    <row r="1622" spans="1:151" ht="12" hidden="1" customHeight="1">
      <c r="A1622" s="35"/>
      <c r="B1622" s="47"/>
      <c r="C1622" s="35"/>
      <c r="D1622" s="47"/>
      <c r="E1622" s="47"/>
      <c r="F1622" s="47"/>
      <c r="G1622" s="47"/>
      <c r="H1622" s="47"/>
      <c r="I1622" s="47"/>
      <c r="J1622" s="47"/>
      <c r="K1622" s="47"/>
      <c r="L1622" s="47"/>
      <c r="M1622" s="35"/>
      <c r="N1622" s="35"/>
      <c r="O1622" s="35"/>
      <c r="P1622" s="35"/>
      <c r="Q1622" s="35"/>
      <c r="R1622" s="35"/>
      <c r="S1622" s="35"/>
      <c r="T1622" s="35"/>
      <c r="U1622" s="35"/>
      <c r="V1622" s="35"/>
      <c r="W1622" s="35"/>
      <c r="X1622" s="35"/>
      <c r="Y1622" s="35"/>
      <c r="Z1622" s="35"/>
      <c r="AA1622" s="35"/>
      <c r="AB1622" s="35"/>
      <c r="AC1622" s="35"/>
      <c r="AD1622" s="35"/>
      <c r="AE1622" s="35"/>
      <c r="AF1622" s="35"/>
      <c r="AG1622" s="35"/>
      <c r="AH1622" s="35"/>
      <c r="AI1622" s="35"/>
      <c r="AJ1622" s="35"/>
      <c r="AK1622" s="35"/>
      <c r="AL1622" s="35"/>
      <c r="AM1622" s="35"/>
      <c r="AN1622" s="35"/>
      <c r="AO1622" s="35"/>
      <c r="AP1622" s="35"/>
      <c r="AQ1622" s="35"/>
      <c r="AR1622" s="35"/>
      <c r="AS1622" s="35"/>
      <c r="AT1622" s="35"/>
      <c r="AU1622" s="35"/>
      <c r="AV1622" s="35"/>
      <c r="AW1622" s="35"/>
      <c r="AX1622" s="35"/>
      <c r="AY1622" s="35"/>
      <c r="AZ1622" s="35"/>
      <c r="BA1622" s="35"/>
      <c r="BB1622" s="35"/>
      <c r="BC1622" s="35"/>
      <c r="BD1622" s="35"/>
      <c r="BE1622" s="35"/>
      <c r="BF1622" s="35"/>
      <c r="BG1622" s="35"/>
      <c r="BH1622" s="35"/>
      <c r="BI1622" s="133"/>
      <c r="BJ1622" s="133"/>
      <c r="BK1622" s="35"/>
      <c r="BL1622" s="266"/>
      <c r="BM1622" s="35"/>
      <c r="BN1622" s="35"/>
      <c r="BO1622" s="35"/>
      <c r="BP1622" s="35"/>
      <c r="BQ1622" s="35"/>
      <c r="BR1622" s="35"/>
      <c r="BS1622" s="35"/>
      <c r="BT1622" s="35"/>
      <c r="BU1622" s="35"/>
      <c r="BV1622" s="35"/>
      <c r="BW1622" s="35"/>
      <c r="BX1622" s="35"/>
      <c r="BY1622" s="35"/>
      <c r="BZ1622" s="287"/>
      <c r="CA1622" s="35"/>
      <c r="CB1622" s="35"/>
      <c r="CC1622" s="35"/>
      <c r="CD1622" s="35"/>
      <c r="CE1622" s="35"/>
      <c r="CF1622" s="35"/>
      <c r="CG1622" s="35"/>
      <c r="CH1622" s="35"/>
      <c r="CI1622" s="35"/>
      <c r="CJ1622" s="35"/>
      <c r="CK1622" s="35"/>
      <c r="CL1622" s="35"/>
      <c r="CM1622" s="35"/>
      <c r="CN1622" s="35"/>
      <c r="CO1622" s="35"/>
      <c r="CP1622" s="35"/>
      <c r="CQ1622" s="35"/>
      <c r="CR1622" s="35"/>
      <c r="CS1622" s="35"/>
      <c r="CT1622" s="35"/>
      <c r="CU1622" s="35"/>
      <c r="CV1622" s="35"/>
      <c r="CW1622" s="35"/>
      <c r="CX1622" s="35"/>
      <c r="CY1622" s="35"/>
      <c r="CZ1622" s="35"/>
      <c r="DA1622" s="35"/>
      <c r="DB1622" s="35"/>
      <c r="DC1622" s="35"/>
      <c r="DD1622" s="35"/>
      <c r="DE1622" s="35"/>
      <c r="DF1622" s="35"/>
      <c r="DG1622" s="35"/>
      <c r="DH1622" s="35"/>
      <c r="DI1622" s="35"/>
      <c r="DJ1622" s="35"/>
      <c r="DK1622" s="35"/>
      <c r="DL1622" s="35"/>
      <c r="DM1622" s="35"/>
      <c r="DN1622" s="35"/>
      <c r="DO1622" s="35"/>
      <c r="DP1622" s="35"/>
      <c r="DQ1622" s="35"/>
      <c r="DR1622" s="35"/>
      <c r="DS1622" s="35"/>
      <c r="DT1622" s="35"/>
      <c r="DU1622" s="35"/>
      <c r="DV1622" s="35"/>
      <c r="DW1622" s="35"/>
      <c r="DX1622" s="35"/>
      <c r="DY1622" s="35"/>
      <c r="DZ1622" s="35"/>
      <c r="EA1622" s="35"/>
      <c r="EB1622" s="35"/>
      <c r="EC1622" s="35"/>
      <c r="ED1622" s="35"/>
      <c r="EE1622" s="35"/>
      <c r="EF1622" s="35"/>
      <c r="EG1622" s="35"/>
      <c r="EH1622" s="35"/>
      <c r="EI1622" s="35"/>
      <c r="EJ1622" s="35"/>
      <c r="EK1622" s="35"/>
      <c r="EL1622" s="35"/>
      <c r="ET1622" s="20" t="s">
        <v>1988</v>
      </c>
      <c r="EU1622" s="20" t="s">
        <v>1986</v>
      </c>
    </row>
    <row r="1623" spans="1:151" ht="12" hidden="1" customHeight="1">
      <c r="A1623" s="35"/>
      <c r="B1623" s="47"/>
      <c r="C1623" s="35"/>
      <c r="D1623" s="47"/>
      <c r="E1623" s="47"/>
      <c r="F1623" s="47"/>
      <c r="G1623" s="47"/>
      <c r="H1623" s="47"/>
      <c r="I1623" s="47"/>
      <c r="J1623" s="47"/>
      <c r="K1623" s="47"/>
      <c r="L1623" s="47"/>
      <c r="M1623" s="35"/>
      <c r="N1623" s="35"/>
      <c r="O1623" s="35"/>
      <c r="P1623" s="35"/>
      <c r="Q1623" s="35"/>
      <c r="R1623" s="35"/>
      <c r="S1623" s="35"/>
      <c r="T1623" s="35"/>
      <c r="U1623" s="35"/>
      <c r="V1623" s="35"/>
      <c r="W1623" s="35"/>
      <c r="X1623" s="35"/>
      <c r="Y1623" s="35"/>
      <c r="Z1623" s="35"/>
      <c r="AA1623" s="35"/>
      <c r="AB1623" s="35"/>
      <c r="AC1623" s="35"/>
      <c r="AD1623" s="35"/>
      <c r="AE1623" s="35"/>
      <c r="AF1623" s="35"/>
      <c r="AG1623" s="35"/>
      <c r="AH1623" s="35"/>
      <c r="AI1623" s="35"/>
      <c r="AJ1623" s="35"/>
      <c r="AK1623" s="35"/>
      <c r="AL1623" s="35"/>
      <c r="AM1623" s="35"/>
      <c r="AN1623" s="35"/>
      <c r="AO1623" s="35"/>
      <c r="AP1623" s="35"/>
      <c r="AQ1623" s="35"/>
      <c r="AR1623" s="35"/>
      <c r="AS1623" s="35"/>
      <c r="AT1623" s="35"/>
      <c r="AU1623" s="35"/>
      <c r="AV1623" s="35"/>
      <c r="AW1623" s="35"/>
      <c r="AX1623" s="35"/>
      <c r="AY1623" s="35"/>
      <c r="AZ1623" s="35"/>
      <c r="BA1623" s="35"/>
      <c r="BB1623" s="35"/>
      <c r="BC1623" s="35"/>
      <c r="BD1623" s="35"/>
      <c r="BE1623" s="35"/>
      <c r="BF1623" s="35"/>
      <c r="BG1623" s="35"/>
      <c r="BH1623" s="35"/>
      <c r="BI1623" s="133"/>
      <c r="BJ1623" s="133"/>
      <c r="BK1623" s="35"/>
      <c r="BL1623" s="266"/>
      <c r="BM1623" s="35"/>
      <c r="BN1623" s="35"/>
      <c r="BO1623" s="35"/>
      <c r="BP1623" s="35"/>
      <c r="BQ1623" s="35"/>
      <c r="BR1623" s="35"/>
      <c r="BS1623" s="35"/>
      <c r="BT1623" s="35"/>
      <c r="BU1623" s="35"/>
      <c r="BV1623" s="35"/>
      <c r="BW1623" s="35"/>
      <c r="BX1623" s="35"/>
      <c r="BY1623" s="35"/>
      <c r="BZ1623" s="287"/>
      <c r="CA1623" s="35"/>
      <c r="CB1623" s="35"/>
      <c r="CC1623" s="35"/>
      <c r="CD1623" s="35"/>
      <c r="CE1623" s="35"/>
      <c r="CF1623" s="35"/>
      <c r="CG1623" s="35"/>
      <c r="CH1623" s="35"/>
      <c r="CI1623" s="35"/>
      <c r="CJ1623" s="35"/>
      <c r="CK1623" s="35"/>
      <c r="CL1623" s="35"/>
      <c r="CM1623" s="35"/>
      <c r="CN1623" s="35"/>
      <c r="CO1623" s="35"/>
      <c r="CP1623" s="35"/>
      <c r="CQ1623" s="35"/>
      <c r="CR1623" s="35"/>
      <c r="CS1623" s="35"/>
      <c r="CT1623" s="35"/>
      <c r="CU1623" s="35"/>
      <c r="CV1623" s="35"/>
      <c r="CW1623" s="35"/>
      <c r="CX1623" s="35"/>
      <c r="CY1623" s="35"/>
      <c r="CZ1623" s="35"/>
      <c r="DA1623" s="35"/>
      <c r="DB1623" s="35"/>
      <c r="DC1623" s="35"/>
      <c r="DD1623" s="35"/>
      <c r="DE1623" s="35"/>
      <c r="DF1623" s="35"/>
      <c r="DG1623" s="35"/>
      <c r="DH1623" s="35"/>
      <c r="DI1623" s="35"/>
      <c r="DJ1623" s="35"/>
      <c r="DK1623" s="35"/>
      <c r="DL1623" s="35"/>
      <c r="DM1623" s="35"/>
      <c r="DN1623" s="35"/>
      <c r="DO1623" s="35"/>
      <c r="DP1623" s="35"/>
      <c r="DQ1623" s="35"/>
      <c r="DR1623" s="35"/>
      <c r="DS1623" s="35"/>
      <c r="DT1623" s="35"/>
      <c r="DU1623" s="35"/>
      <c r="DV1623" s="35"/>
      <c r="DW1623" s="35"/>
      <c r="DX1623" s="35"/>
      <c r="DY1623" s="35"/>
      <c r="DZ1623" s="35"/>
      <c r="EA1623" s="35"/>
      <c r="EB1623" s="35"/>
      <c r="EC1623" s="35"/>
      <c r="ED1623" s="35"/>
      <c r="EE1623" s="35"/>
      <c r="EF1623" s="35"/>
      <c r="EG1623" s="35"/>
      <c r="EH1623" s="35"/>
      <c r="EI1623" s="35"/>
      <c r="EJ1623" s="35"/>
      <c r="EK1623" s="35"/>
      <c r="EL1623" s="35"/>
      <c r="ET1623" s="20" t="s">
        <v>1989</v>
      </c>
      <c r="EU1623" s="20" t="s">
        <v>1987</v>
      </c>
    </row>
    <row r="1624" spans="1:151" ht="12" hidden="1" customHeight="1">
      <c r="A1624" s="35"/>
      <c r="B1624" s="47"/>
      <c r="C1624" s="35"/>
      <c r="D1624" s="47"/>
      <c r="E1624" s="47"/>
      <c r="F1624" s="47"/>
      <c r="G1624" s="47"/>
      <c r="H1624" s="47"/>
      <c r="I1624" s="47"/>
      <c r="J1624" s="47"/>
      <c r="K1624" s="47"/>
      <c r="L1624" s="47"/>
      <c r="M1624" s="35"/>
      <c r="N1624" s="35"/>
      <c r="O1624" s="35"/>
      <c r="P1624" s="35"/>
      <c r="Q1624" s="35"/>
      <c r="R1624" s="35"/>
      <c r="S1624" s="35"/>
      <c r="T1624" s="35"/>
      <c r="U1624" s="35"/>
      <c r="V1624" s="35"/>
      <c r="W1624" s="35"/>
      <c r="X1624" s="35"/>
      <c r="Y1624" s="35"/>
      <c r="Z1624" s="35"/>
      <c r="AA1624" s="35"/>
      <c r="AB1624" s="35"/>
      <c r="AC1624" s="35"/>
      <c r="AD1624" s="35"/>
      <c r="AE1624" s="35"/>
      <c r="AF1624" s="35"/>
      <c r="AG1624" s="35"/>
      <c r="AH1624" s="35"/>
      <c r="AI1624" s="35"/>
      <c r="AJ1624" s="35"/>
      <c r="AK1624" s="35"/>
      <c r="AL1624" s="35"/>
      <c r="AM1624" s="35"/>
      <c r="AN1624" s="35"/>
      <c r="AO1624" s="35"/>
      <c r="AP1624" s="35"/>
      <c r="AQ1624" s="35"/>
      <c r="AR1624" s="35"/>
      <c r="AS1624" s="35"/>
      <c r="AT1624" s="35"/>
      <c r="AU1624" s="35"/>
      <c r="AV1624" s="35"/>
      <c r="AW1624" s="35"/>
      <c r="AX1624" s="35"/>
      <c r="AY1624" s="35"/>
      <c r="AZ1624" s="35"/>
      <c r="BA1624" s="35"/>
      <c r="BB1624" s="35"/>
      <c r="BC1624" s="35"/>
      <c r="BD1624" s="35"/>
      <c r="BE1624" s="35"/>
      <c r="BF1624" s="35"/>
      <c r="BG1624" s="35"/>
      <c r="BH1624" s="35"/>
      <c r="BI1624" s="133"/>
      <c r="BJ1624" s="133"/>
      <c r="BK1624" s="35"/>
      <c r="BL1624" s="266"/>
      <c r="BM1624" s="35"/>
      <c r="BN1624" s="35"/>
      <c r="BO1624" s="35"/>
      <c r="BP1624" s="35"/>
      <c r="BQ1624" s="35"/>
      <c r="BR1624" s="35"/>
      <c r="BS1624" s="35"/>
      <c r="BT1624" s="35"/>
      <c r="BU1624" s="35"/>
      <c r="BV1624" s="35"/>
      <c r="BW1624" s="35"/>
      <c r="BX1624" s="35"/>
      <c r="BY1624" s="35"/>
      <c r="BZ1624" s="287"/>
      <c r="CA1624" s="35"/>
      <c r="CB1624" s="35"/>
      <c r="CC1624" s="35"/>
      <c r="CD1624" s="35"/>
      <c r="CE1624" s="35"/>
      <c r="CF1624" s="35"/>
      <c r="CG1624" s="35"/>
      <c r="CH1624" s="35"/>
      <c r="CI1624" s="35"/>
      <c r="CJ1624" s="35"/>
      <c r="CK1624" s="35"/>
      <c r="CL1624" s="35"/>
      <c r="CM1624" s="35"/>
      <c r="CN1624" s="35"/>
      <c r="CO1624" s="35"/>
      <c r="CP1624" s="35"/>
      <c r="CQ1624" s="35"/>
      <c r="CR1624" s="35"/>
      <c r="CS1624" s="35"/>
      <c r="CT1624" s="35"/>
      <c r="CU1624" s="35"/>
      <c r="CV1624" s="35"/>
      <c r="CW1624" s="35"/>
      <c r="CX1624" s="35"/>
      <c r="CY1624" s="35"/>
      <c r="CZ1624" s="35"/>
      <c r="DA1624" s="35"/>
      <c r="DB1624" s="35"/>
      <c r="DC1624" s="35"/>
      <c r="DD1624" s="35"/>
      <c r="DE1624" s="35"/>
      <c r="DF1624" s="35"/>
      <c r="DG1624" s="35"/>
      <c r="DH1624" s="35"/>
      <c r="DI1624" s="35"/>
      <c r="DJ1624" s="35"/>
      <c r="DK1624" s="35"/>
      <c r="DL1624" s="35"/>
      <c r="DM1624" s="35"/>
      <c r="DN1624" s="35"/>
      <c r="DO1624" s="35"/>
      <c r="DP1624" s="35"/>
      <c r="DQ1624" s="35"/>
      <c r="DR1624" s="35"/>
      <c r="DS1624" s="35"/>
      <c r="DT1624" s="35"/>
      <c r="DU1624" s="35"/>
      <c r="DV1624" s="35"/>
      <c r="DW1624" s="35"/>
      <c r="DX1624" s="35"/>
      <c r="DY1624" s="35"/>
      <c r="DZ1624" s="35"/>
      <c r="EA1624" s="35"/>
      <c r="EB1624" s="35"/>
      <c r="EC1624" s="35"/>
      <c r="ED1624" s="35"/>
      <c r="EE1624" s="35"/>
      <c r="EF1624" s="35"/>
      <c r="EG1624" s="35"/>
      <c r="EH1624" s="35"/>
      <c r="EI1624" s="35"/>
      <c r="EJ1624" s="35"/>
      <c r="EK1624" s="35"/>
      <c r="EL1624" s="35"/>
      <c r="ET1624" s="20" t="s">
        <v>1990</v>
      </c>
      <c r="EU1624" s="20" t="s">
        <v>1988</v>
      </c>
    </row>
    <row r="1625" spans="1:151" ht="12" hidden="1" customHeight="1">
      <c r="A1625" s="35"/>
      <c r="B1625" s="47"/>
      <c r="C1625" s="35"/>
      <c r="D1625" s="47"/>
      <c r="E1625" s="47"/>
      <c r="F1625" s="47"/>
      <c r="G1625" s="47"/>
      <c r="H1625" s="47"/>
      <c r="I1625" s="47"/>
      <c r="J1625" s="47"/>
      <c r="K1625" s="47"/>
      <c r="L1625" s="47"/>
      <c r="M1625" s="35"/>
      <c r="N1625" s="35"/>
      <c r="O1625" s="35"/>
      <c r="P1625" s="35"/>
      <c r="Q1625" s="35"/>
      <c r="R1625" s="35"/>
      <c r="S1625" s="35"/>
      <c r="T1625" s="35"/>
      <c r="U1625" s="35"/>
      <c r="V1625" s="35"/>
      <c r="W1625" s="35"/>
      <c r="X1625" s="35"/>
      <c r="Y1625" s="35"/>
      <c r="Z1625" s="35"/>
      <c r="AA1625" s="35"/>
      <c r="AB1625" s="35"/>
      <c r="AC1625" s="35"/>
      <c r="AD1625" s="35"/>
      <c r="AE1625" s="35"/>
      <c r="AF1625" s="35"/>
      <c r="AG1625" s="35"/>
      <c r="AH1625" s="35"/>
      <c r="AI1625" s="35"/>
      <c r="AJ1625" s="35"/>
      <c r="AK1625" s="35"/>
      <c r="AL1625" s="35"/>
      <c r="AM1625" s="35"/>
      <c r="AN1625" s="35"/>
      <c r="AO1625" s="35"/>
      <c r="AP1625" s="35"/>
      <c r="AQ1625" s="35"/>
      <c r="AR1625" s="35"/>
      <c r="AS1625" s="35"/>
      <c r="AT1625" s="35"/>
      <c r="AU1625" s="35"/>
      <c r="AV1625" s="35"/>
      <c r="AW1625" s="35"/>
      <c r="AX1625" s="35"/>
      <c r="AY1625" s="35"/>
      <c r="AZ1625" s="35"/>
      <c r="BA1625" s="35"/>
      <c r="BB1625" s="35"/>
      <c r="BC1625" s="35"/>
      <c r="BD1625" s="35"/>
      <c r="BE1625" s="35"/>
      <c r="BF1625" s="35"/>
      <c r="BG1625" s="35"/>
      <c r="BH1625" s="35"/>
      <c r="BI1625" s="133"/>
      <c r="BJ1625" s="133"/>
      <c r="BK1625" s="35"/>
      <c r="BL1625" s="266"/>
      <c r="BM1625" s="35"/>
      <c r="BN1625" s="35"/>
      <c r="BO1625" s="35"/>
      <c r="BP1625" s="35"/>
      <c r="BQ1625" s="35"/>
      <c r="BR1625" s="35"/>
      <c r="BS1625" s="35"/>
      <c r="BT1625" s="35"/>
      <c r="BU1625" s="35"/>
      <c r="BV1625" s="35"/>
      <c r="BW1625" s="35"/>
      <c r="BX1625" s="35"/>
      <c r="BY1625" s="35"/>
      <c r="BZ1625" s="287"/>
      <c r="CA1625" s="35"/>
      <c r="CB1625" s="35"/>
      <c r="CC1625" s="35"/>
      <c r="CD1625" s="35"/>
      <c r="CE1625" s="35"/>
      <c r="CF1625" s="35"/>
      <c r="CG1625" s="35"/>
      <c r="CH1625" s="35"/>
      <c r="CI1625" s="35"/>
      <c r="CJ1625" s="35"/>
      <c r="CK1625" s="35"/>
      <c r="CL1625" s="35"/>
      <c r="CM1625" s="35"/>
      <c r="CN1625" s="35"/>
      <c r="CO1625" s="35"/>
      <c r="CP1625" s="35"/>
      <c r="CQ1625" s="35"/>
      <c r="CR1625" s="35"/>
      <c r="CS1625" s="35"/>
      <c r="CT1625" s="35"/>
      <c r="CU1625" s="35"/>
      <c r="CV1625" s="35"/>
      <c r="CW1625" s="35"/>
      <c r="CX1625" s="35"/>
      <c r="CY1625" s="35"/>
      <c r="CZ1625" s="35"/>
      <c r="DA1625" s="35"/>
      <c r="DB1625" s="35"/>
      <c r="DC1625" s="35"/>
      <c r="DD1625" s="35"/>
      <c r="DE1625" s="35"/>
      <c r="DF1625" s="35"/>
      <c r="DG1625" s="35"/>
      <c r="DH1625" s="35"/>
      <c r="DI1625" s="35"/>
      <c r="DJ1625" s="35"/>
      <c r="DK1625" s="35"/>
      <c r="DL1625" s="35"/>
      <c r="DM1625" s="35"/>
      <c r="DN1625" s="35"/>
      <c r="DO1625" s="35"/>
      <c r="DP1625" s="35"/>
      <c r="DQ1625" s="35"/>
      <c r="DR1625" s="35"/>
      <c r="DS1625" s="35"/>
      <c r="DT1625" s="35"/>
      <c r="DU1625" s="35"/>
      <c r="DV1625" s="35"/>
      <c r="DW1625" s="35"/>
      <c r="DX1625" s="35"/>
      <c r="DY1625" s="35"/>
      <c r="DZ1625" s="35"/>
      <c r="EA1625" s="35"/>
      <c r="EB1625" s="35"/>
      <c r="EC1625" s="35"/>
      <c r="ED1625" s="35"/>
      <c r="EE1625" s="35"/>
      <c r="EF1625" s="35"/>
      <c r="EG1625" s="35"/>
      <c r="EH1625" s="35"/>
      <c r="EI1625" s="35"/>
      <c r="EJ1625" s="35"/>
      <c r="EK1625" s="35"/>
      <c r="EL1625" s="35"/>
      <c r="ET1625" s="20" t="s">
        <v>1991</v>
      </c>
      <c r="EU1625" s="20" t="s">
        <v>1989</v>
      </c>
    </row>
    <row r="1626" spans="1:151" ht="12" hidden="1" customHeight="1">
      <c r="A1626" s="35"/>
      <c r="B1626" s="47"/>
      <c r="C1626" s="35"/>
      <c r="D1626" s="47"/>
      <c r="E1626" s="47"/>
      <c r="F1626" s="47"/>
      <c r="G1626" s="47"/>
      <c r="H1626" s="47"/>
      <c r="I1626" s="47"/>
      <c r="J1626" s="47"/>
      <c r="K1626" s="47"/>
      <c r="L1626" s="47"/>
      <c r="M1626" s="35"/>
      <c r="N1626" s="35"/>
      <c r="O1626" s="35"/>
      <c r="P1626" s="35"/>
      <c r="Q1626" s="35"/>
      <c r="R1626" s="35"/>
      <c r="S1626" s="35"/>
      <c r="T1626" s="35"/>
      <c r="U1626" s="35"/>
      <c r="V1626" s="35"/>
      <c r="W1626" s="35"/>
      <c r="X1626" s="35"/>
      <c r="Y1626" s="35"/>
      <c r="Z1626" s="35"/>
      <c r="AA1626" s="35"/>
      <c r="AB1626" s="35"/>
      <c r="AC1626" s="35"/>
      <c r="AD1626" s="35"/>
      <c r="AE1626" s="35"/>
      <c r="AF1626" s="35"/>
      <c r="AG1626" s="35"/>
      <c r="AH1626" s="35"/>
      <c r="AI1626" s="35"/>
      <c r="AJ1626" s="35"/>
      <c r="AK1626" s="35"/>
      <c r="AL1626" s="35"/>
      <c r="AM1626" s="35"/>
      <c r="AN1626" s="35"/>
      <c r="AO1626" s="35"/>
      <c r="AP1626" s="35"/>
      <c r="AQ1626" s="35"/>
      <c r="AR1626" s="35"/>
      <c r="AS1626" s="35"/>
      <c r="AT1626" s="35"/>
      <c r="AU1626" s="35"/>
      <c r="AV1626" s="35"/>
      <c r="AW1626" s="35"/>
      <c r="AX1626" s="35"/>
      <c r="AY1626" s="35"/>
      <c r="AZ1626" s="35"/>
      <c r="BA1626" s="35"/>
      <c r="BB1626" s="35"/>
      <c r="BC1626" s="35"/>
      <c r="BD1626" s="35"/>
      <c r="BE1626" s="35"/>
      <c r="BF1626" s="35"/>
      <c r="BG1626" s="35"/>
      <c r="BH1626" s="35"/>
      <c r="BI1626" s="133"/>
      <c r="BJ1626" s="133"/>
      <c r="BK1626" s="35"/>
      <c r="BL1626" s="266"/>
      <c r="BM1626" s="35"/>
      <c r="BN1626" s="35"/>
      <c r="BO1626" s="35"/>
      <c r="BP1626" s="35"/>
      <c r="BQ1626" s="35"/>
      <c r="BR1626" s="35"/>
      <c r="BS1626" s="35"/>
      <c r="BT1626" s="35"/>
      <c r="BU1626" s="35"/>
      <c r="BV1626" s="35"/>
      <c r="BW1626" s="35"/>
      <c r="BX1626" s="35"/>
      <c r="BY1626" s="35"/>
      <c r="BZ1626" s="287"/>
      <c r="CA1626" s="35"/>
      <c r="CB1626" s="35"/>
      <c r="CC1626" s="35"/>
      <c r="CD1626" s="35"/>
      <c r="CE1626" s="35"/>
      <c r="CF1626" s="35"/>
      <c r="CG1626" s="35"/>
      <c r="CH1626" s="35"/>
      <c r="CI1626" s="35"/>
      <c r="CJ1626" s="35"/>
      <c r="CK1626" s="35"/>
      <c r="CL1626" s="35"/>
      <c r="CM1626" s="35"/>
      <c r="CN1626" s="35"/>
      <c r="CO1626" s="35"/>
      <c r="CP1626" s="35"/>
      <c r="CQ1626" s="35"/>
      <c r="CR1626" s="35"/>
      <c r="CS1626" s="35"/>
      <c r="CT1626" s="35"/>
      <c r="CU1626" s="35"/>
      <c r="CV1626" s="35"/>
      <c r="CW1626" s="35"/>
      <c r="CX1626" s="35"/>
      <c r="CY1626" s="35"/>
      <c r="CZ1626" s="35"/>
      <c r="DA1626" s="35"/>
      <c r="DB1626" s="35"/>
      <c r="DC1626" s="35"/>
      <c r="DD1626" s="35"/>
      <c r="DE1626" s="35"/>
      <c r="DF1626" s="35"/>
      <c r="DG1626" s="35"/>
      <c r="DH1626" s="35"/>
      <c r="DI1626" s="35"/>
      <c r="DJ1626" s="35"/>
      <c r="DK1626" s="35"/>
      <c r="DL1626" s="35"/>
      <c r="DM1626" s="35"/>
      <c r="DN1626" s="35"/>
      <c r="DO1626" s="35"/>
      <c r="DP1626" s="35"/>
      <c r="DQ1626" s="35"/>
      <c r="DR1626" s="35"/>
      <c r="DS1626" s="35"/>
      <c r="DT1626" s="35"/>
      <c r="DU1626" s="35"/>
      <c r="DV1626" s="35"/>
      <c r="DW1626" s="35"/>
      <c r="DX1626" s="35"/>
      <c r="DY1626" s="35"/>
      <c r="DZ1626" s="35"/>
      <c r="EA1626" s="35"/>
      <c r="EB1626" s="35"/>
      <c r="EC1626" s="35"/>
      <c r="ED1626" s="35"/>
      <c r="EE1626" s="35"/>
      <c r="EF1626" s="35"/>
      <c r="EG1626" s="35"/>
      <c r="EH1626" s="35"/>
      <c r="EI1626" s="35"/>
      <c r="EJ1626" s="35"/>
      <c r="EK1626" s="35"/>
      <c r="EL1626" s="35"/>
      <c r="ET1626" s="20" t="s">
        <v>1992</v>
      </c>
      <c r="EU1626" s="20" t="s">
        <v>1990</v>
      </c>
    </row>
    <row r="1627" spans="1:151" ht="12" hidden="1" customHeight="1">
      <c r="A1627" s="35"/>
      <c r="B1627" s="47"/>
      <c r="C1627" s="35"/>
      <c r="D1627" s="47"/>
      <c r="E1627" s="47"/>
      <c r="F1627" s="47"/>
      <c r="G1627" s="47"/>
      <c r="H1627" s="47"/>
      <c r="I1627" s="47"/>
      <c r="J1627" s="47"/>
      <c r="K1627" s="47"/>
      <c r="L1627" s="47"/>
      <c r="M1627" s="35"/>
      <c r="N1627" s="35"/>
      <c r="O1627" s="35"/>
      <c r="P1627" s="35"/>
      <c r="Q1627" s="35"/>
      <c r="R1627" s="35"/>
      <c r="S1627" s="35"/>
      <c r="T1627" s="35"/>
      <c r="U1627" s="35"/>
      <c r="V1627" s="35"/>
      <c r="W1627" s="35"/>
      <c r="X1627" s="35"/>
      <c r="Y1627" s="35"/>
      <c r="Z1627" s="35"/>
      <c r="AA1627" s="35"/>
      <c r="AB1627" s="35"/>
      <c r="AC1627" s="35"/>
      <c r="AD1627" s="35"/>
      <c r="AE1627" s="35"/>
      <c r="AF1627" s="35"/>
      <c r="AG1627" s="35"/>
      <c r="AH1627" s="35"/>
      <c r="AI1627" s="35"/>
      <c r="AJ1627" s="35"/>
      <c r="AK1627" s="35"/>
      <c r="AL1627" s="35"/>
      <c r="AM1627" s="35"/>
      <c r="AN1627" s="35"/>
      <c r="AO1627" s="35"/>
      <c r="AP1627" s="35"/>
      <c r="AQ1627" s="35"/>
      <c r="AR1627" s="35"/>
      <c r="AS1627" s="35"/>
      <c r="AT1627" s="35"/>
      <c r="AU1627" s="35"/>
      <c r="AV1627" s="35"/>
      <c r="AW1627" s="35"/>
      <c r="AX1627" s="35"/>
      <c r="AY1627" s="35"/>
      <c r="AZ1627" s="35"/>
      <c r="BA1627" s="35"/>
      <c r="BB1627" s="35"/>
      <c r="BC1627" s="35"/>
      <c r="BD1627" s="35"/>
      <c r="BE1627" s="35"/>
      <c r="BF1627" s="35"/>
      <c r="BG1627" s="35"/>
      <c r="BH1627" s="35"/>
      <c r="BI1627" s="133"/>
      <c r="BJ1627" s="133"/>
      <c r="BK1627" s="35"/>
      <c r="BL1627" s="266"/>
      <c r="BM1627" s="35"/>
      <c r="BN1627" s="35"/>
      <c r="BO1627" s="35"/>
      <c r="BP1627" s="35"/>
      <c r="BQ1627" s="35"/>
      <c r="BR1627" s="35"/>
      <c r="BS1627" s="35"/>
      <c r="BT1627" s="35"/>
      <c r="BU1627" s="35"/>
      <c r="BV1627" s="35"/>
      <c r="BW1627" s="35"/>
      <c r="BX1627" s="35"/>
      <c r="BY1627" s="35"/>
      <c r="BZ1627" s="287"/>
      <c r="CA1627" s="35"/>
      <c r="CB1627" s="35"/>
      <c r="CC1627" s="35"/>
      <c r="CD1627" s="35"/>
      <c r="CE1627" s="35"/>
      <c r="CF1627" s="35"/>
      <c r="CG1627" s="35"/>
      <c r="CH1627" s="35"/>
      <c r="CI1627" s="35"/>
      <c r="CJ1627" s="35"/>
      <c r="CK1627" s="35"/>
      <c r="CL1627" s="35"/>
      <c r="CM1627" s="35"/>
      <c r="CN1627" s="35"/>
      <c r="CO1627" s="35"/>
      <c r="CP1627" s="35"/>
      <c r="CQ1627" s="35"/>
      <c r="CR1627" s="35"/>
      <c r="CS1627" s="35"/>
      <c r="CT1627" s="35"/>
      <c r="CU1627" s="35"/>
      <c r="CV1627" s="35"/>
      <c r="CW1627" s="35"/>
      <c r="CX1627" s="35"/>
      <c r="CY1627" s="35"/>
      <c r="CZ1627" s="35"/>
      <c r="DA1627" s="35"/>
      <c r="DB1627" s="35"/>
      <c r="DC1627" s="35"/>
      <c r="DD1627" s="35"/>
      <c r="DE1627" s="35"/>
      <c r="DF1627" s="35"/>
      <c r="DG1627" s="35"/>
      <c r="DH1627" s="35"/>
      <c r="DI1627" s="35"/>
      <c r="DJ1627" s="35"/>
      <c r="DK1627" s="35"/>
      <c r="DL1627" s="35"/>
      <c r="DM1627" s="35"/>
      <c r="DN1627" s="35"/>
      <c r="DO1627" s="35"/>
      <c r="DP1627" s="35"/>
      <c r="DQ1627" s="35"/>
      <c r="DR1627" s="35"/>
      <c r="DS1627" s="35"/>
      <c r="DT1627" s="35"/>
      <c r="DU1627" s="35"/>
      <c r="DV1627" s="35"/>
      <c r="DW1627" s="35"/>
      <c r="DX1627" s="35"/>
      <c r="DY1627" s="35"/>
      <c r="DZ1627" s="35"/>
      <c r="EA1627" s="35"/>
      <c r="EB1627" s="35"/>
      <c r="EC1627" s="35"/>
      <c r="ED1627" s="35"/>
      <c r="EE1627" s="35"/>
      <c r="EF1627" s="35"/>
      <c r="EG1627" s="35"/>
      <c r="EH1627" s="35"/>
      <c r="EI1627" s="35"/>
      <c r="EJ1627" s="35"/>
      <c r="EK1627" s="35"/>
      <c r="EL1627" s="35"/>
      <c r="ET1627" s="20" t="s">
        <v>1993</v>
      </c>
      <c r="EU1627" s="20" t="s">
        <v>1991</v>
      </c>
    </row>
    <row r="1628" spans="1:151" ht="12" hidden="1" customHeight="1">
      <c r="A1628" s="35"/>
      <c r="B1628" s="47"/>
      <c r="C1628" s="35"/>
      <c r="D1628" s="47"/>
      <c r="E1628" s="47"/>
      <c r="F1628" s="47"/>
      <c r="G1628" s="47"/>
      <c r="H1628" s="47"/>
      <c r="I1628" s="47"/>
      <c r="J1628" s="47"/>
      <c r="K1628" s="47"/>
      <c r="L1628" s="47"/>
      <c r="M1628" s="35"/>
      <c r="N1628" s="35"/>
      <c r="O1628" s="35"/>
      <c r="P1628" s="35"/>
      <c r="Q1628" s="35"/>
      <c r="R1628" s="35"/>
      <c r="S1628" s="35"/>
      <c r="T1628" s="35"/>
      <c r="U1628" s="35"/>
      <c r="V1628" s="35"/>
      <c r="W1628" s="35"/>
      <c r="X1628" s="35"/>
      <c r="Y1628" s="35"/>
      <c r="Z1628" s="35"/>
      <c r="AA1628" s="35"/>
      <c r="AB1628" s="35"/>
      <c r="AC1628" s="35"/>
      <c r="AD1628" s="35"/>
      <c r="AE1628" s="35"/>
      <c r="AF1628" s="35"/>
      <c r="AG1628" s="35"/>
      <c r="AH1628" s="35"/>
      <c r="AI1628" s="35"/>
      <c r="AJ1628" s="35"/>
      <c r="AK1628" s="35"/>
      <c r="AL1628" s="35"/>
      <c r="AM1628" s="35"/>
      <c r="AN1628" s="35"/>
      <c r="AO1628" s="35"/>
      <c r="AP1628" s="35"/>
      <c r="AQ1628" s="35"/>
      <c r="AR1628" s="35"/>
      <c r="AS1628" s="35"/>
      <c r="AT1628" s="35"/>
      <c r="AU1628" s="35"/>
      <c r="AV1628" s="35"/>
      <c r="AW1628" s="35"/>
      <c r="AX1628" s="35"/>
      <c r="AY1628" s="35"/>
      <c r="AZ1628" s="35"/>
      <c r="BA1628" s="35"/>
      <c r="BB1628" s="35"/>
      <c r="BC1628" s="35"/>
      <c r="BD1628" s="35"/>
      <c r="BE1628" s="35"/>
      <c r="BF1628" s="35"/>
      <c r="BG1628" s="35"/>
      <c r="BH1628" s="35"/>
      <c r="BI1628" s="133"/>
      <c r="BJ1628" s="133"/>
      <c r="BK1628" s="35"/>
      <c r="BL1628" s="266"/>
      <c r="BM1628" s="35"/>
      <c r="BN1628" s="35"/>
      <c r="BO1628" s="35"/>
      <c r="BP1628" s="35"/>
      <c r="BQ1628" s="35"/>
      <c r="BR1628" s="35"/>
      <c r="BS1628" s="35"/>
      <c r="BT1628" s="35"/>
      <c r="BU1628" s="35"/>
      <c r="BV1628" s="35"/>
      <c r="BW1628" s="35"/>
      <c r="BX1628" s="35"/>
      <c r="BY1628" s="35"/>
      <c r="BZ1628" s="287"/>
      <c r="CA1628" s="35"/>
      <c r="CB1628" s="35"/>
      <c r="CC1628" s="35"/>
      <c r="CD1628" s="35"/>
      <c r="CE1628" s="35"/>
      <c r="CF1628" s="35"/>
      <c r="CG1628" s="35"/>
      <c r="CH1628" s="35"/>
      <c r="CI1628" s="35"/>
      <c r="CJ1628" s="35"/>
      <c r="CK1628" s="35"/>
      <c r="CL1628" s="35"/>
      <c r="CM1628" s="35"/>
      <c r="CN1628" s="35"/>
      <c r="CO1628" s="35"/>
      <c r="CP1628" s="35"/>
      <c r="CQ1628" s="35"/>
      <c r="CR1628" s="35"/>
      <c r="CS1628" s="35"/>
      <c r="CT1628" s="35"/>
      <c r="CU1628" s="35"/>
      <c r="CV1628" s="35"/>
      <c r="CW1628" s="35"/>
      <c r="CX1628" s="35"/>
      <c r="CY1628" s="35"/>
      <c r="CZ1628" s="35"/>
      <c r="DA1628" s="35"/>
      <c r="DB1628" s="35"/>
      <c r="DC1628" s="35"/>
      <c r="DD1628" s="35"/>
      <c r="DE1628" s="35"/>
      <c r="DF1628" s="35"/>
      <c r="DG1628" s="35"/>
      <c r="DH1628" s="35"/>
      <c r="DI1628" s="35"/>
      <c r="DJ1628" s="35"/>
      <c r="DK1628" s="35"/>
      <c r="DL1628" s="35"/>
      <c r="DM1628" s="35"/>
      <c r="DN1628" s="35"/>
      <c r="DO1628" s="35"/>
      <c r="DP1628" s="35"/>
      <c r="DQ1628" s="35"/>
      <c r="DR1628" s="35"/>
      <c r="DS1628" s="35"/>
      <c r="DT1628" s="35"/>
      <c r="DU1628" s="35"/>
      <c r="DV1628" s="35"/>
      <c r="DW1628" s="35"/>
      <c r="DX1628" s="35"/>
      <c r="DY1628" s="35"/>
      <c r="DZ1628" s="35"/>
      <c r="EA1628" s="35"/>
      <c r="EB1628" s="35"/>
      <c r="EC1628" s="35"/>
      <c r="ED1628" s="35"/>
      <c r="EE1628" s="35"/>
      <c r="EF1628" s="35"/>
      <c r="EG1628" s="35"/>
      <c r="EH1628" s="35"/>
      <c r="EI1628" s="35"/>
      <c r="EJ1628" s="35"/>
      <c r="EK1628" s="35"/>
      <c r="EL1628" s="35"/>
      <c r="ET1628" s="20" t="s">
        <v>586</v>
      </c>
      <c r="EU1628" s="20" t="s">
        <v>1992</v>
      </c>
    </row>
    <row r="1629" spans="1:151" ht="12" hidden="1" customHeight="1">
      <c r="A1629" s="35"/>
      <c r="B1629" s="47"/>
      <c r="C1629" s="35"/>
      <c r="D1629" s="47"/>
      <c r="E1629" s="47"/>
      <c r="F1629" s="47"/>
      <c r="G1629" s="47"/>
      <c r="H1629" s="47"/>
      <c r="I1629" s="47"/>
      <c r="J1629" s="47"/>
      <c r="K1629" s="47"/>
      <c r="L1629" s="47"/>
      <c r="M1629" s="35"/>
      <c r="N1629" s="35"/>
      <c r="O1629" s="35"/>
      <c r="P1629" s="35"/>
      <c r="Q1629" s="35"/>
      <c r="R1629" s="35"/>
      <c r="S1629" s="35"/>
      <c r="T1629" s="35"/>
      <c r="U1629" s="35"/>
      <c r="V1629" s="35"/>
      <c r="W1629" s="35"/>
      <c r="X1629" s="35"/>
      <c r="Y1629" s="35"/>
      <c r="Z1629" s="35"/>
      <c r="AA1629" s="35"/>
      <c r="AB1629" s="35"/>
      <c r="AC1629" s="35"/>
      <c r="AD1629" s="35"/>
      <c r="AE1629" s="35"/>
      <c r="AF1629" s="35"/>
      <c r="AG1629" s="35"/>
      <c r="AH1629" s="35"/>
      <c r="AI1629" s="35"/>
      <c r="AJ1629" s="35"/>
      <c r="AK1629" s="35"/>
      <c r="AL1629" s="35"/>
      <c r="AM1629" s="35"/>
      <c r="AN1629" s="35"/>
      <c r="AO1629" s="35"/>
      <c r="AP1629" s="35"/>
      <c r="AQ1629" s="35"/>
      <c r="AR1629" s="35"/>
      <c r="AS1629" s="35"/>
      <c r="AT1629" s="35"/>
      <c r="AU1629" s="35"/>
      <c r="AV1629" s="35"/>
      <c r="AW1629" s="35"/>
      <c r="AX1629" s="35"/>
      <c r="AY1629" s="35"/>
      <c r="AZ1629" s="35"/>
      <c r="BA1629" s="35"/>
      <c r="BB1629" s="35"/>
      <c r="BC1629" s="35"/>
      <c r="BD1629" s="35"/>
      <c r="BE1629" s="35"/>
      <c r="BF1629" s="35"/>
      <c r="BG1629" s="35"/>
      <c r="BH1629" s="35"/>
      <c r="BI1629" s="133"/>
      <c r="BJ1629" s="133"/>
      <c r="BK1629" s="35"/>
      <c r="BL1629" s="266"/>
      <c r="BM1629" s="35"/>
      <c r="BN1629" s="35"/>
      <c r="BO1629" s="35"/>
      <c r="BP1629" s="35"/>
      <c r="BQ1629" s="35"/>
      <c r="BR1629" s="35"/>
      <c r="BS1629" s="35"/>
      <c r="BT1629" s="35"/>
      <c r="BU1629" s="35"/>
      <c r="BV1629" s="35"/>
      <c r="BW1629" s="35"/>
      <c r="BX1629" s="35"/>
      <c r="BY1629" s="35"/>
      <c r="BZ1629" s="287"/>
      <c r="CA1629" s="35"/>
      <c r="CB1629" s="35"/>
      <c r="CC1629" s="35"/>
      <c r="CD1629" s="35"/>
      <c r="CE1629" s="35"/>
      <c r="CF1629" s="35"/>
      <c r="CG1629" s="35"/>
      <c r="CH1629" s="35"/>
      <c r="CI1629" s="35"/>
      <c r="CJ1629" s="35"/>
      <c r="CK1629" s="35"/>
      <c r="CL1629" s="35"/>
      <c r="CM1629" s="35"/>
      <c r="CN1629" s="35"/>
      <c r="CO1629" s="35"/>
      <c r="CP1629" s="35"/>
      <c r="CQ1629" s="35"/>
      <c r="CR1629" s="35"/>
      <c r="CS1629" s="35"/>
      <c r="CT1629" s="35"/>
      <c r="CU1629" s="35"/>
      <c r="CV1629" s="35"/>
      <c r="CW1629" s="35"/>
      <c r="CX1629" s="35"/>
      <c r="CY1629" s="35"/>
      <c r="CZ1629" s="35"/>
      <c r="DA1629" s="35"/>
      <c r="DB1629" s="35"/>
      <c r="DC1629" s="35"/>
      <c r="DD1629" s="35"/>
      <c r="DE1629" s="35"/>
      <c r="DF1629" s="35"/>
      <c r="DG1629" s="35"/>
      <c r="DH1629" s="35"/>
      <c r="DI1629" s="35"/>
      <c r="DJ1629" s="35"/>
      <c r="DK1629" s="35"/>
      <c r="DL1629" s="35"/>
      <c r="DM1629" s="35"/>
      <c r="DN1629" s="35"/>
      <c r="DO1629" s="35"/>
      <c r="DP1629" s="35"/>
      <c r="DQ1629" s="35"/>
      <c r="DR1629" s="35"/>
      <c r="DS1629" s="35"/>
      <c r="DT1629" s="35"/>
      <c r="DU1629" s="35"/>
      <c r="DV1629" s="35"/>
      <c r="DW1629" s="35"/>
      <c r="DX1629" s="35"/>
      <c r="DY1629" s="35"/>
      <c r="DZ1629" s="35"/>
      <c r="EA1629" s="35"/>
      <c r="EB1629" s="35"/>
      <c r="EC1629" s="35"/>
      <c r="ED1629" s="35"/>
      <c r="EE1629" s="35"/>
      <c r="EF1629" s="35"/>
      <c r="EG1629" s="35"/>
      <c r="EH1629" s="35"/>
      <c r="EI1629" s="35"/>
      <c r="EJ1629" s="35"/>
      <c r="EK1629" s="35"/>
      <c r="EL1629" s="35"/>
      <c r="ET1629" s="20" t="s">
        <v>1994</v>
      </c>
      <c r="EU1629" s="20" t="s">
        <v>1993</v>
      </c>
    </row>
    <row r="1630" spans="1:151" ht="12" hidden="1" customHeight="1">
      <c r="A1630" s="35"/>
      <c r="B1630" s="47"/>
      <c r="C1630" s="35"/>
      <c r="D1630" s="47"/>
      <c r="E1630" s="47"/>
      <c r="F1630" s="47"/>
      <c r="G1630" s="47"/>
      <c r="H1630" s="47"/>
      <c r="I1630" s="47"/>
      <c r="J1630" s="47"/>
      <c r="K1630" s="47"/>
      <c r="L1630" s="47"/>
      <c r="M1630" s="35"/>
      <c r="N1630" s="35"/>
      <c r="O1630" s="35"/>
      <c r="P1630" s="35"/>
      <c r="Q1630" s="35"/>
      <c r="R1630" s="35"/>
      <c r="S1630" s="35"/>
      <c r="T1630" s="35"/>
      <c r="U1630" s="35"/>
      <c r="V1630" s="35"/>
      <c r="W1630" s="35"/>
      <c r="X1630" s="35"/>
      <c r="Y1630" s="35"/>
      <c r="Z1630" s="35"/>
      <c r="AA1630" s="35"/>
      <c r="AB1630" s="35"/>
      <c r="AC1630" s="35"/>
      <c r="AD1630" s="35"/>
      <c r="AE1630" s="35"/>
      <c r="AF1630" s="35"/>
      <c r="AG1630" s="35"/>
      <c r="AH1630" s="35"/>
      <c r="AI1630" s="35"/>
      <c r="AJ1630" s="35"/>
      <c r="AK1630" s="35"/>
      <c r="AL1630" s="35"/>
      <c r="AM1630" s="35"/>
      <c r="AN1630" s="35"/>
      <c r="AO1630" s="35"/>
      <c r="AP1630" s="35"/>
      <c r="AQ1630" s="35"/>
      <c r="AR1630" s="35"/>
      <c r="AS1630" s="35"/>
      <c r="AT1630" s="35"/>
      <c r="AU1630" s="35"/>
      <c r="AV1630" s="35"/>
      <c r="AW1630" s="35"/>
      <c r="AX1630" s="35"/>
      <c r="AY1630" s="35"/>
      <c r="AZ1630" s="35"/>
      <c r="BA1630" s="35"/>
      <c r="BB1630" s="35"/>
      <c r="BC1630" s="35"/>
      <c r="BD1630" s="35"/>
      <c r="BE1630" s="35"/>
      <c r="BF1630" s="35"/>
      <c r="BG1630" s="35"/>
      <c r="BH1630" s="35"/>
      <c r="BI1630" s="133"/>
      <c r="BJ1630" s="133"/>
      <c r="BK1630" s="35"/>
      <c r="BL1630" s="266"/>
      <c r="BM1630" s="35"/>
      <c r="BN1630" s="35"/>
      <c r="BO1630" s="35"/>
      <c r="BP1630" s="35"/>
      <c r="BQ1630" s="35"/>
      <c r="BR1630" s="35"/>
      <c r="BS1630" s="35"/>
      <c r="BT1630" s="35"/>
      <c r="BU1630" s="35"/>
      <c r="BV1630" s="35"/>
      <c r="BW1630" s="35"/>
      <c r="BX1630" s="35"/>
      <c r="BY1630" s="35"/>
      <c r="BZ1630" s="287"/>
      <c r="CA1630" s="35"/>
      <c r="CB1630" s="35"/>
      <c r="CC1630" s="35"/>
      <c r="CD1630" s="35"/>
      <c r="CE1630" s="35"/>
      <c r="CF1630" s="35"/>
      <c r="CG1630" s="35"/>
      <c r="CH1630" s="35"/>
      <c r="CI1630" s="35"/>
      <c r="CJ1630" s="35"/>
      <c r="CK1630" s="35"/>
      <c r="CL1630" s="35"/>
      <c r="CM1630" s="35"/>
      <c r="CN1630" s="35"/>
      <c r="CO1630" s="35"/>
      <c r="CP1630" s="35"/>
      <c r="CQ1630" s="35"/>
      <c r="CR1630" s="35"/>
      <c r="CS1630" s="35"/>
      <c r="CT1630" s="35"/>
      <c r="CU1630" s="35"/>
      <c r="CV1630" s="35"/>
      <c r="CW1630" s="35"/>
      <c r="CX1630" s="35"/>
      <c r="CY1630" s="35"/>
      <c r="CZ1630" s="35"/>
      <c r="DA1630" s="35"/>
      <c r="DB1630" s="35"/>
      <c r="DC1630" s="35"/>
      <c r="DD1630" s="35"/>
      <c r="DE1630" s="35"/>
      <c r="DF1630" s="35"/>
      <c r="DG1630" s="35"/>
      <c r="DH1630" s="35"/>
      <c r="DI1630" s="35"/>
      <c r="DJ1630" s="35"/>
      <c r="DK1630" s="35"/>
      <c r="DL1630" s="35"/>
      <c r="DM1630" s="35"/>
      <c r="DN1630" s="35"/>
      <c r="DO1630" s="35"/>
      <c r="DP1630" s="35"/>
      <c r="DQ1630" s="35"/>
      <c r="DR1630" s="35"/>
      <c r="DS1630" s="35"/>
      <c r="DT1630" s="35"/>
      <c r="DU1630" s="35"/>
      <c r="DV1630" s="35"/>
      <c r="DW1630" s="35"/>
      <c r="DX1630" s="35"/>
      <c r="DY1630" s="35"/>
      <c r="DZ1630" s="35"/>
      <c r="EA1630" s="35"/>
      <c r="EB1630" s="35"/>
      <c r="EC1630" s="35"/>
      <c r="ED1630" s="35"/>
      <c r="EE1630" s="35"/>
      <c r="EF1630" s="35"/>
      <c r="EG1630" s="35"/>
      <c r="EH1630" s="35"/>
      <c r="EI1630" s="35"/>
      <c r="EJ1630" s="35"/>
      <c r="EK1630" s="35"/>
      <c r="EL1630" s="35"/>
      <c r="ET1630" s="20" t="s">
        <v>1995</v>
      </c>
      <c r="EU1630" s="20" t="s">
        <v>586</v>
      </c>
    </row>
    <row r="1631" spans="1:151" ht="12" hidden="1" customHeight="1">
      <c r="A1631" s="35"/>
      <c r="B1631" s="47"/>
      <c r="C1631" s="35"/>
      <c r="D1631" s="47"/>
      <c r="E1631" s="47"/>
      <c r="F1631" s="47"/>
      <c r="G1631" s="47"/>
      <c r="H1631" s="47"/>
      <c r="I1631" s="47"/>
      <c r="J1631" s="47"/>
      <c r="K1631" s="47"/>
      <c r="L1631" s="47"/>
      <c r="M1631" s="35"/>
      <c r="N1631" s="35"/>
      <c r="O1631" s="35"/>
      <c r="P1631" s="35"/>
      <c r="Q1631" s="35"/>
      <c r="R1631" s="35"/>
      <c r="S1631" s="35"/>
      <c r="T1631" s="35"/>
      <c r="U1631" s="35"/>
      <c r="V1631" s="35"/>
      <c r="W1631" s="35"/>
      <c r="X1631" s="35"/>
      <c r="Y1631" s="35"/>
      <c r="Z1631" s="35"/>
      <c r="AA1631" s="35"/>
      <c r="AB1631" s="35"/>
      <c r="AC1631" s="35"/>
      <c r="AD1631" s="35"/>
      <c r="AE1631" s="35"/>
      <c r="AF1631" s="35"/>
      <c r="AG1631" s="35"/>
      <c r="AH1631" s="35"/>
      <c r="AI1631" s="35"/>
      <c r="AJ1631" s="35"/>
      <c r="AK1631" s="35"/>
      <c r="AL1631" s="35"/>
      <c r="AM1631" s="35"/>
      <c r="AN1631" s="35"/>
      <c r="AO1631" s="35"/>
      <c r="AP1631" s="35"/>
      <c r="AQ1631" s="35"/>
      <c r="AR1631" s="35"/>
      <c r="AS1631" s="35"/>
      <c r="AT1631" s="35"/>
      <c r="AU1631" s="35"/>
      <c r="AV1631" s="35"/>
      <c r="AW1631" s="35"/>
      <c r="AX1631" s="35"/>
      <c r="AY1631" s="35"/>
      <c r="AZ1631" s="35"/>
      <c r="BA1631" s="35"/>
      <c r="BB1631" s="35"/>
      <c r="BC1631" s="35"/>
      <c r="BD1631" s="35"/>
      <c r="BE1631" s="35"/>
      <c r="BF1631" s="35"/>
      <c r="BG1631" s="35"/>
      <c r="BH1631" s="35"/>
      <c r="BI1631" s="133"/>
      <c r="BJ1631" s="133"/>
      <c r="BK1631" s="35"/>
      <c r="BL1631" s="266"/>
      <c r="BM1631" s="35"/>
      <c r="BN1631" s="35"/>
      <c r="BO1631" s="35"/>
      <c r="BP1631" s="35"/>
      <c r="BQ1631" s="35"/>
      <c r="BR1631" s="35"/>
      <c r="BS1631" s="35"/>
      <c r="BT1631" s="35"/>
      <c r="BU1631" s="35"/>
      <c r="BV1631" s="35"/>
      <c r="BW1631" s="35"/>
      <c r="BX1631" s="35"/>
      <c r="BY1631" s="35"/>
      <c r="BZ1631" s="287"/>
      <c r="CA1631" s="35"/>
      <c r="CB1631" s="35"/>
      <c r="CC1631" s="35"/>
      <c r="CD1631" s="35"/>
      <c r="CE1631" s="35"/>
      <c r="CF1631" s="35"/>
      <c r="CG1631" s="35"/>
      <c r="CH1631" s="35"/>
      <c r="CI1631" s="35"/>
      <c r="CJ1631" s="35"/>
      <c r="CK1631" s="35"/>
      <c r="CL1631" s="35"/>
      <c r="CM1631" s="35"/>
      <c r="CN1631" s="35"/>
      <c r="CO1631" s="35"/>
      <c r="CP1631" s="35"/>
      <c r="CQ1631" s="35"/>
      <c r="CR1631" s="35"/>
      <c r="CS1631" s="35"/>
      <c r="CT1631" s="35"/>
      <c r="CU1631" s="35"/>
      <c r="CV1631" s="35"/>
      <c r="CW1631" s="35"/>
      <c r="CX1631" s="35"/>
      <c r="CY1631" s="35"/>
      <c r="CZ1631" s="35"/>
      <c r="DA1631" s="35"/>
      <c r="DB1631" s="35"/>
      <c r="DC1631" s="35"/>
      <c r="DD1631" s="35"/>
      <c r="DE1631" s="35"/>
      <c r="DF1631" s="35"/>
      <c r="DG1631" s="35"/>
      <c r="DH1631" s="35"/>
      <c r="DI1631" s="35"/>
      <c r="DJ1631" s="35"/>
      <c r="DK1631" s="35"/>
      <c r="DL1631" s="35"/>
      <c r="DM1631" s="35"/>
      <c r="DN1631" s="35"/>
      <c r="DO1631" s="35"/>
      <c r="DP1631" s="35"/>
      <c r="DQ1631" s="35"/>
      <c r="DR1631" s="35"/>
      <c r="DS1631" s="35"/>
      <c r="DT1631" s="35"/>
      <c r="DU1631" s="35"/>
      <c r="DV1631" s="35"/>
      <c r="DW1631" s="35"/>
      <c r="DX1631" s="35"/>
      <c r="DY1631" s="35"/>
      <c r="DZ1631" s="35"/>
      <c r="EA1631" s="35"/>
      <c r="EB1631" s="35"/>
      <c r="EC1631" s="35"/>
      <c r="ED1631" s="35"/>
      <c r="EE1631" s="35"/>
      <c r="EF1631" s="35"/>
      <c r="EG1631" s="35"/>
      <c r="EH1631" s="35"/>
      <c r="EI1631" s="35"/>
      <c r="EJ1631" s="35"/>
      <c r="EK1631" s="35"/>
      <c r="EL1631" s="35"/>
      <c r="ET1631" s="20" t="s">
        <v>1996</v>
      </c>
      <c r="EU1631" s="20" t="s">
        <v>1994</v>
      </c>
    </row>
    <row r="1632" spans="1:151" ht="12" hidden="1" customHeight="1">
      <c r="A1632" s="35"/>
      <c r="B1632" s="47"/>
      <c r="C1632" s="35"/>
      <c r="D1632" s="47"/>
      <c r="E1632" s="47"/>
      <c r="F1632" s="47"/>
      <c r="G1632" s="47"/>
      <c r="H1632" s="47"/>
      <c r="I1632" s="47"/>
      <c r="J1632" s="47"/>
      <c r="K1632" s="47"/>
      <c r="L1632" s="47"/>
      <c r="M1632" s="35"/>
      <c r="N1632" s="35"/>
      <c r="O1632" s="35"/>
      <c r="P1632" s="35"/>
      <c r="Q1632" s="35"/>
      <c r="R1632" s="35"/>
      <c r="S1632" s="35"/>
      <c r="T1632" s="35"/>
      <c r="U1632" s="35"/>
      <c r="V1632" s="35"/>
      <c r="W1632" s="35"/>
      <c r="X1632" s="35"/>
      <c r="Y1632" s="35"/>
      <c r="Z1632" s="35"/>
      <c r="AA1632" s="35"/>
      <c r="AB1632" s="35"/>
      <c r="AC1632" s="35"/>
      <c r="AD1632" s="35"/>
      <c r="AE1632" s="35"/>
      <c r="AF1632" s="35"/>
      <c r="AG1632" s="35"/>
      <c r="AH1632" s="35"/>
      <c r="AI1632" s="35"/>
      <c r="AJ1632" s="35"/>
      <c r="AK1632" s="35"/>
      <c r="AL1632" s="35"/>
      <c r="AM1632" s="35"/>
      <c r="AN1632" s="35"/>
      <c r="AO1632" s="35"/>
      <c r="AP1632" s="35"/>
      <c r="AQ1632" s="35"/>
      <c r="AR1632" s="35"/>
      <c r="AS1632" s="35"/>
      <c r="AT1632" s="35"/>
      <c r="AU1632" s="35"/>
      <c r="AV1632" s="35"/>
      <c r="AW1632" s="35"/>
      <c r="AX1632" s="35"/>
      <c r="AY1632" s="35"/>
      <c r="AZ1632" s="35"/>
      <c r="BA1632" s="35"/>
      <c r="BB1632" s="35"/>
      <c r="BC1632" s="35"/>
      <c r="BD1632" s="35"/>
      <c r="BE1632" s="35"/>
      <c r="BF1632" s="35"/>
      <c r="BG1632" s="35"/>
      <c r="BH1632" s="35"/>
      <c r="BI1632" s="133"/>
      <c r="BJ1632" s="133"/>
      <c r="BK1632" s="35"/>
      <c r="BL1632" s="266"/>
      <c r="BM1632" s="35"/>
      <c r="BN1632" s="35"/>
      <c r="BO1632" s="35"/>
      <c r="BP1632" s="35"/>
      <c r="BQ1632" s="35"/>
      <c r="BR1632" s="35"/>
      <c r="BS1632" s="35"/>
      <c r="BT1632" s="35"/>
      <c r="BU1632" s="35"/>
      <c r="BV1632" s="35"/>
      <c r="BW1632" s="35"/>
      <c r="BX1632" s="35"/>
      <c r="BY1632" s="35"/>
      <c r="BZ1632" s="287"/>
      <c r="CA1632" s="35"/>
      <c r="CB1632" s="35"/>
      <c r="CC1632" s="35"/>
      <c r="CD1632" s="35"/>
      <c r="CE1632" s="35"/>
      <c r="CF1632" s="35"/>
      <c r="CG1632" s="35"/>
      <c r="CH1632" s="35"/>
      <c r="CI1632" s="35"/>
      <c r="CJ1632" s="35"/>
      <c r="CK1632" s="35"/>
      <c r="CL1632" s="35"/>
      <c r="CM1632" s="35"/>
      <c r="CN1632" s="35"/>
      <c r="CO1632" s="35"/>
      <c r="CP1632" s="35"/>
      <c r="CQ1632" s="35"/>
      <c r="CR1632" s="35"/>
      <c r="CS1632" s="35"/>
      <c r="CT1632" s="35"/>
      <c r="CU1632" s="35"/>
      <c r="CV1632" s="35"/>
      <c r="CW1632" s="35"/>
      <c r="CX1632" s="35"/>
      <c r="CY1632" s="35"/>
      <c r="CZ1632" s="35"/>
      <c r="DA1632" s="35"/>
      <c r="DB1632" s="35"/>
      <c r="DC1632" s="35"/>
      <c r="DD1632" s="35"/>
      <c r="DE1632" s="35"/>
      <c r="DF1632" s="35"/>
      <c r="DG1632" s="35"/>
      <c r="DH1632" s="35"/>
      <c r="DI1632" s="35"/>
      <c r="DJ1632" s="35"/>
      <c r="DK1632" s="35"/>
      <c r="DL1632" s="35"/>
      <c r="DM1632" s="35"/>
      <c r="DN1632" s="35"/>
      <c r="DO1632" s="35"/>
      <c r="DP1632" s="35"/>
      <c r="DQ1632" s="35"/>
      <c r="DR1632" s="35"/>
      <c r="DS1632" s="35"/>
      <c r="DT1632" s="35"/>
      <c r="DU1632" s="35"/>
      <c r="DV1632" s="35"/>
      <c r="DW1632" s="35"/>
      <c r="DX1632" s="35"/>
      <c r="DY1632" s="35"/>
      <c r="DZ1632" s="35"/>
      <c r="EA1632" s="35"/>
      <c r="EB1632" s="35"/>
      <c r="EC1632" s="35"/>
      <c r="ED1632" s="35"/>
      <c r="EE1632" s="35"/>
      <c r="EF1632" s="35"/>
      <c r="EG1632" s="35"/>
      <c r="EH1632" s="35"/>
      <c r="EI1632" s="35"/>
      <c r="EJ1632" s="35"/>
      <c r="EK1632" s="35"/>
      <c r="EL1632" s="35"/>
      <c r="ET1632" s="20" t="s">
        <v>1997</v>
      </c>
      <c r="EU1632" s="20" t="s">
        <v>1995</v>
      </c>
    </row>
    <row r="1633" spans="1:151" ht="12" hidden="1" customHeight="1">
      <c r="A1633" s="35"/>
      <c r="B1633" s="47"/>
      <c r="C1633" s="35"/>
      <c r="D1633" s="47"/>
      <c r="E1633" s="47"/>
      <c r="F1633" s="47"/>
      <c r="G1633" s="47"/>
      <c r="H1633" s="47"/>
      <c r="I1633" s="47"/>
      <c r="J1633" s="47"/>
      <c r="K1633" s="47"/>
      <c r="L1633" s="47"/>
      <c r="M1633" s="35"/>
      <c r="N1633" s="35"/>
      <c r="O1633" s="35"/>
      <c r="P1633" s="35"/>
      <c r="Q1633" s="35"/>
      <c r="R1633" s="35"/>
      <c r="S1633" s="35"/>
      <c r="T1633" s="35"/>
      <c r="U1633" s="35"/>
      <c r="V1633" s="35"/>
      <c r="W1633" s="35"/>
      <c r="X1633" s="35"/>
      <c r="Y1633" s="35"/>
      <c r="Z1633" s="35"/>
      <c r="AA1633" s="35"/>
      <c r="AB1633" s="35"/>
      <c r="AC1633" s="35"/>
      <c r="AD1633" s="35"/>
      <c r="AE1633" s="35"/>
      <c r="AF1633" s="35"/>
      <c r="AG1633" s="35"/>
      <c r="AH1633" s="35"/>
      <c r="AI1633" s="35"/>
      <c r="AJ1633" s="35"/>
      <c r="AK1633" s="35"/>
      <c r="AL1633" s="35"/>
      <c r="AM1633" s="35"/>
      <c r="AN1633" s="35"/>
      <c r="AO1633" s="35"/>
      <c r="AP1633" s="35"/>
      <c r="AQ1633" s="35"/>
      <c r="AR1633" s="35"/>
      <c r="AS1633" s="35"/>
      <c r="AT1633" s="35"/>
      <c r="AU1633" s="35"/>
      <c r="AV1633" s="35"/>
      <c r="AW1633" s="35"/>
      <c r="AX1633" s="35"/>
      <c r="AY1633" s="35"/>
      <c r="AZ1633" s="35"/>
      <c r="BA1633" s="35"/>
      <c r="BB1633" s="35"/>
      <c r="BC1633" s="35"/>
      <c r="BD1633" s="35"/>
      <c r="BE1633" s="35"/>
      <c r="BF1633" s="35"/>
      <c r="BG1633" s="35"/>
      <c r="BH1633" s="35"/>
      <c r="BI1633" s="133"/>
      <c r="BJ1633" s="133"/>
      <c r="BK1633" s="35"/>
      <c r="BL1633" s="266"/>
      <c r="BM1633" s="35"/>
      <c r="BN1633" s="35"/>
      <c r="BO1633" s="35"/>
      <c r="BP1633" s="35"/>
      <c r="BQ1633" s="35"/>
      <c r="BR1633" s="35"/>
      <c r="BS1633" s="35"/>
      <c r="BT1633" s="35"/>
      <c r="BU1633" s="35"/>
      <c r="BV1633" s="35"/>
      <c r="BW1633" s="35"/>
      <c r="BX1633" s="35"/>
      <c r="BY1633" s="35"/>
      <c r="BZ1633" s="287"/>
      <c r="CA1633" s="35"/>
      <c r="CB1633" s="35"/>
      <c r="CC1633" s="35"/>
      <c r="CD1633" s="35"/>
      <c r="CE1633" s="35"/>
      <c r="CF1633" s="35"/>
      <c r="CG1633" s="35"/>
      <c r="CH1633" s="35"/>
      <c r="CI1633" s="35"/>
      <c r="CJ1633" s="35"/>
      <c r="CK1633" s="35"/>
      <c r="CL1633" s="35"/>
      <c r="CM1633" s="35"/>
      <c r="CN1633" s="35"/>
      <c r="CO1633" s="35"/>
      <c r="CP1633" s="35"/>
      <c r="CQ1633" s="35"/>
      <c r="CR1633" s="35"/>
      <c r="CS1633" s="35"/>
      <c r="CT1633" s="35"/>
      <c r="CU1633" s="35"/>
      <c r="CV1633" s="35"/>
      <c r="CW1633" s="35"/>
      <c r="CX1633" s="35"/>
      <c r="CY1633" s="35"/>
      <c r="CZ1633" s="35"/>
      <c r="DA1633" s="35"/>
      <c r="DB1633" s="35"/>
      <c r="DC1633" s="35"/>
      <c r="DD1633" s="35"/>
      <c r="DE1633" s="35"/>
      <c r="DF1633" s="35"/>
      <c r="DG1633" s="35"/>
      <c r="DH1633" s="35"/>
      <c r="DI1633" s="35"/>
      <c r="DJ1633" s="35"/>
      <c r="DK1633" s="35"/>
      <c r="DL1633" s="35"/>
      <c r="DM1633" s="35"/>
      <c r="DN1633" s="35"/>
      <c r="DO1633" s="35"/>
      <c r="DP1633" s="35"/>
      <c r="DQ1633" s="35"/>
      <c r="DR1633" s="35"/>
      <c r="DS1633" s="35"/>
      <c r="DT1633" s="35"/>
      <c r="DU1633" s="35"/>
      <c r="DV1633" s="35"/>
      <c r="DW1633" s="35"/>
      <c r="DX1633" s="35"/>
      <c r="DY1633" s="35"/>
      <c r="DZ1633" s="35"/>
      <c r="EA1633" s="35"/>
      <c r="EB1633" s="35"/>
      <c r="EC1633" s="35"/>
      <c r="ED1633" s="35"/>
      <c r="EE1633" s="35"/>
      <c r="EF1633" s="35"/>
      <c r="EG1633" s="35"/>
      <c r="EH1633" s="35"/>
      <c r="EI1633" s="35"/>
      <c r="EJ1633" s="35"/>
      <c r="EK1633" s="35"/>
      <c r="EL1633" s="35"/>
      <c r="ET1633" s="20" t="s">
        <v>1998</v>
      </c>
      <c r="EU1633" s="20" t="s">
        <v>1996</v>
      </c>
    </row>
    <row r="1634" spans="1:151" ht="12" hidden="1" customHeight="1">
      <c r="A1634" s="35"/>
      <c r="B1634" s="47"/>
      <c r="C1634" s="35"/>
      <c r="D1634" s="47"/>
      <c r="E1634" s="47"/>
      <c r="F1634" s="47"/>
      <c r="G1634" s="47"/>
      <c r="H1634" s="47"/>
      <c r="I1634" s="47"/>
      <c r="J1634" s="47"/>
      <c r="K1634" s="47"/>
      <c r="L1634" s="47"/>
      <c r="M1634" s="35"/>
      <c r="N1634" s="35"/>
      <c r="O1634" s="35"/>
      <c r="P1634" s="35"/>
      <c r="Q1634" s="35"/>
      <c r="R1634" s="35"/>
      <c r="S1634" s="35"/>
      <c r="T1634" s="35"/>
      <c r="U1634" s="35"/>
      <c r="V1634" s="35"/>
      <c r="W1634" s="35"/>
      <c r="X1634" s="35"/>
      <c r="Y1634" s="35"/>
      <c r="Z1634" s="35"/>
      <c r="AA1634" s="35"/>
      <c r="AB1634" s="35"/>
      <c r="AC1634" s="35"/>
      <c r="AD1634" s="35"/>
      <c r="AE1634" s="35"/>
      <c r="AF1634" s="35"/>
      <c r="AG1634" s="35"/>
      <c r="AH1634" s="35"/>
      <c r="AI1634" s="35"/>
      <c r="AJ1634" s="35"/>
      <c r="AK1634" s="35"/>
      <c r="AL1634" s="35"/>
      <c r="AM1634" s="35"/>
      <c r="AN1634" s="35"/>
      <c r="AO1634" s="35"/>
      <c r="AP1634" s="35"/>
      <c r="AQ1634" s="35"/>
      <c r="AR1634" s="35"/>
      <c r="AS1634" s="35"/>
      <c r="AT1634" s="35"/>
      <c r="AU1634" s="35"/>
      <c r="AV1634" s="35"/>
      <c r="AW1634" s="35"/>
      <c r="AX1634" s="35"/>
      <c r="AY1634" s="35"/>
      <c r="AZ1634" s="35"/>
      <c r="BA1634" s="35"/>
      <c r="BB1634" s="35"/>
      <c r="BC1634" s="35"/>
      <c r="BD1634" s="35"/>
      <c r="BE1634" s="35"/>
      <c r="BF1634" s="35"/>
      <c r="BG1634" s="35"/>
      <c r="BH1634" s="35"/>
      <c r="BI1634" s="133"/>
      <c r="BJ1634" s="133"/>
      <c r="BK1634" s="35"/>
      <c r="BL1634" s="266"/>
      <c r="BM1634" s="35"/>
      <c r="BN1634" s="35"/>
      <c r="BO1634" s="35"/>
      <c r="BP1634" s="35"/>
      <c r="BQ1634" s="35"/>
      <c r="BR1634" s="35"/>
      <c r="BS1634" s="35"/>
      <c r="BT1634" s="35"/>
      <c r="BU1634" s="35"/>
      <c r="BV1634" s="35"/>
      <c r="BW1634" s="35"/>
      <c r="BX1634" s="35"/>
      <c r="BY1634" s="35"/>
      <c r="BZ1634" s="287"/>
      <c r="CA1634" s="35"/>
      <c r="CB1634" s="35"/>
      <c r="CC1634" s="35"/>
      <c r="CD1634" s="35"/>
      <c r="CE1634" s="35"/>
      <c r="CF1634" s="35"/>
      <c r="CG1634" s="35"/>
      <c r="CH1634" s="35"/>
      <c r="CI1634" s="35"/>
      <c r="CJ1634" s="35"/>
      <c r="CK1634" s="35"/>
      <c r="CL1634" s="35"/>
      <c r="CM1634" s="35"/>
      <c r="CN1634" s="35"/>
      <c r="CO1634" s="35"/>
      <c r="CP1634" s="35"/>
      <c r="CQ1634" s="35"/>
      <c r="CR1634" s="35"/>
      <c r="CS1634" s="35"/>
      <c r="CT1634" s="35"/>
      <c r="CU1634" s="35"/>
      <c r="CV1634" s="35"/>
      <c r="CW1634" s="35"/>
      <c r="CX1634" s="35"/>
      <c r="CY1634" s="35"/>
      <c r="CZ1634" s="35"/>
      <c r="DA1634" s="35"/>
      <c r="DB1634" s="35"/>
      <c r="DC1634" s="35"/>
      <c r="DD1634" s="35"/>
      <c r="DE1634" s="35"/>
      <c r="DF1634" s="35"/>
      <c r="DG1634" s="35"/>
      <c r="DH1634" s="35"/>
      <c r="DI1634" s="35"/>
      <c r="DJ1634" s="35"/>
      <c r="DK1634" s="35"/>
      <c r="DL1634" s="35"/>
      <c r="DM1634" s="35"/>
      <c r="DN1634" s="35"/>
      <c r="DO1634" s="35"/>
      <c r="DP1634" s="35"/>
      <c r="DQ1634" s="35"/>
      <c r="DR1634" s="35"/>
      <c r="DS1634" s="35"/>
      <c r="DT1634" s="35"/>
      <c r="DU1634" s="35"/>
      <c r="DV1634" s="35"/>
      <c r="DW1634" s="35"/>
      <c r="DX1634" s="35"/>
      <c r="DY1634" s="35"/>
      <c r="DZ1634" s="35"/>
      <c r="EA1634" s="35"/>
      <c r="EB1634" s="35"/>
      <c r="EC1634" s="35"/>
      <c r="ED1634" s="35"/>
      <c r="EE1634" s="35"/>
      <c r="EF1634" s="35"/>
      <c r="EG1634" s="35"/>
      <c r="EH1634" s="35"/>
      <c r="EI1634" s="35"/>
      <c r="EJ1634" s="35"/>
      <c r="EK1634" s="35"/>
      <c r="EL1634" s="35"/>
      <c r="ET1634" s="20" t="s">
        <v>1999</v>
      </c>
      <c r="EU1634" s="20" t="s">
        <v>1997</v>
      </c>
    </row>
    <row r="1635" spans="1:151" ht="12" hidden="1" customHeight="1">
      <c r="A1635" s="35"/>
      <c r="B1635" s="47"/>
      <c r="C1635" s="35"/>
      <c r="D1635" s="47"/>
      <c r="E1635" s="47"/>
      <c r="F1635" s="47"/>
      <c r="G1635" s="47"/>
      <c r="H1635" s="47"/>
      <c r="I1635" s="47"/>
      <c r="J1635" s="47"/>
      <c r="K1635" s="47"/>
      <c r="L1635" s="47"/>
      <c r="M1635" s="35"/>
      <c r="N1635" s="35"/>
      <c r="O1635" s="35"/>
      <c r="P1635" s="35"/>
      <c r="Q1635" s="35"/>
      <c r="R1635" s="35"/>
      <c r="S1635" s="35"/>
      <c r="T1635" s="35"/>
      <c r="U1635" s="35"/>
      <c r="V1635" s="35"/>
      <c r="W1635" s="35"/>
      <c r="X1635" s="35"/>
      <c r="Y1635" s="35"/>
      <c r="Z1635" s="35"/>
      <c r="AA1635" s="35"/>
      <c r="AB1635" s="35"/>
      <c r="AC1635" s="35"/>
      <c r="AD1635" s="35"/>
      <c r="AE1635" s="35"/>
      <c r="AF1635" s="35"/>
      <c r="AG1635" s="35"/>
      <c r="AH1635" s="35"/>
      <c r="AI1635" s="35"/>
      <c r="AJ1635" s="35"/>
      <c r="AK1635" s="35"/>
      <c r="AL1635" s="35"/>
      <c r="AM1635" s="35"/>
      <c r="AN1635" s="35"/>
      <c r="AO1635" s="35"/>
      <c r="AP1635" s="35"/>
      <c r="AQ1635" s="35"/>
      <c r="AR1635" s="35"/>
      <c r="AS1635" s="35"/>
      <c r="AT1635" s="35"/>
      <c r="AU1635" s="35"/>
      <c r="AV1635" s="35"/>
      <c r="AW1635" s="35"/>
      <c r="AX1635" s="35"/>
      <c r="AY1635" s="35"/>
      <c r="AZ1635" s="35"/>
      <c r="BA1635" s="35"/>
      <c r="BB1635" s="35"/>
      <c r="BC1635" s="35"/>
      <c r="BD1635" s="35"/>
      <c r="BE1635" s="35"/>
      <c r="BF1635" s="35"/>
      <c r="BG1635" s="35"/>
      <c r="BH1635" s="35"/>
      <c r="BI1635" s="133"/>
      <c r="BJ1635" s="133"/>
      <c r="BK1635" s="35"/>
      <c r="BL1635" s="266"/>
      <c r="BM1635" s="35"/>
      <c r="BN1635" s="35"/>
      <c r="BO1635" s="35"/>
      <c r="BP1635" s="35"/>
      <c r="BQ1635" s="35"/>
      <c r="BR1635" s="35"/>
      <c r="BS1635" s="35"/>
      <c r="BT1635" s="35"/>
      <c r="BU1635" s="35"/>
      <c r="BV1635" s="35"/>
      <c r="BW1635" s="35"/>
      <c r="BX1635" s="35"/>
      <c r="BY1635" s="35"/>
      <c r="BZ1635" s="287"/>
      <c r="CA1635" s="35"/>
      <c r="CB1635" s="35"/>
      <c r="CC1635" s="35"/>
      <c r="CD1635" s="35"/>
      <c r="CE1635" s="35"/>
      <c r="CF1635" s="35"/>
      <c r="CG1635" s="35"/>
      <c r="CH1635" s="35"/>
      <c r="CI1635" s="35"/>
      <c r="CJ1635" s="35"/>
      <c r="CK1635" s="35"/>
      <c r="CL1635" s="35"/>
      <c r="CM1635" s="35"/>
      <c r="CN1635" s="35"/>
      <c r="CO1635" s="35"/>
      <c r="CP1635" s="35"/>
      <c r="CQ1635" s="35"/>
      <c r="CR1635" s="35"/>
      <c r="CS1635" s="35"/>
      <c r="CT1635" s="35"/>
      <c r="CU1635" s="35"/>
      <c r="CV1635" s="35"/>
      <c r="CW1635" s="35"/>
      <c r="CX1635" s="35"/>
      <c r="CY1635" s="35"/>
      <c r="CZ1635" s="35"/>
      <c r="DA1635" s="35"/>
      <c r="DB1635" s="35"/>
      <c r="DC1635" s="35"/>
      <c r="DD1635" s="35"/>
      <c r="DE1635" s="35"/>
      <c r="DF1635" s="35"/>
      <c r="DG1635" s="35"/>
      <c r="DH1635" s="35"/>
      <c r="DI1635" s="35"/>
      <c r="DJ1635" s="35"/>
      <c r="DK1635" s="35"/>
      <c r="DL1635" s="35"/>
      <c r="DM1635" s="35"/>
      <c r="DN1635" s="35"/>
      <c r="DO1635" s="35"/>
      <c r="DP1635" s="35"/>
      <c r="DQ1635" s="35"/>
      <c r="DR1635" s="35"/>
      <c r="DS1635" s="35"/>
      <c r="DT1635" s="35"/>
      <c r="DU1635" s="35"/>
      <c r="DV1635" s="35"/>
      <c r="DW1635" s="35"/>
      <c r="DX1635" s="35"/>
      <c r="DY1635" s="35"/>
      <c r="DZ1635" s="35"/>
      <c r="EA1635" s="35"/>
      <c r="EB1635" s="35"/>
      <c r="EC1635" s="35"/>
      <c r="ED1635" s="35"/>
      <c r="EE1635" s="35"/>
      <c r="EF1635" s="35"/>
      <c r="EG1635" s="35"/>
      <c r="EH1635" s="35"/>
      <c r="EI1635" s="35"/>
      <c r="EJ1635" s="35"/>
      <c r="EK1635" s="35"/>
      <c r="EL1635" s="35"/>
      <c r="ET1635" s="20" t="s">
        <v>2000</v>
      </c>
      <c r="EU1635" s="20" t="s">
        <v>1998</v>
      </c>
    </row>
    <row r="1636" spans="1:151" ht="12" hidden="1" customHeight="1">
      <c r="A1636" s="35"/>
      <c r="B1636" s="47"/>
      <c r="C1636" s="35"/>
      <c r="D1636" s="47"/>
      <c r="E1636" s="47"/>
      <c r="F1636" s="47"/>
      <c r="G1636" s="47"/>
      <c r="H1636" s="47"/>
      <c r="I1636" s="47"/>
      <c r="J1636" s="47"/>
      <c r="K1636" s="47"/>
      <c r="L1636" s="47"/>
      <c r="M1636" s="35"/>
      <c r="N1636" s="35"/>
      <c r="O1636" s="35"/>
      <c r="P1636" s="35"/>
      <c r="Q1636" s="35"/>
      <c r="R1636" s="35"/>
      <c r="S1636" s="35"/>
      <c r="T1636" s="35"/>
      <c r="U1636" s="35"/>
      <c r="V1636" s="35"/>
      <c r="W1636" s="35"/>
      <c r="X1636" s="35"/>
      <c r="Y1636" s="35"/>
      <c r="Z1636" s="35"/>
      <c r="AA1636" s="35"/>
      <c r="AB1636" s="35"/>
      <c r="AC1636" s="35"/>
      <c r="AD1636" s="35"/>
      <c r="AE1636" s="35"/>
      <c r="AF1636" s="35"/>
      <c r="AG1636" s="35"/>
      <c r="AH1636" s="35"/>
      <c r="AI1636" s="35"/>
      <c r="AJ1636" s="35"/>
      <c r="AK1636" s="35"/>
      <c r="AL1636" s="35"/>
      <c r="AM1636" s="35"/>
      <c r="AN1636" s="35"/>
      <c r="AO1636" s="35"/>
      <c r="AP1636" s="35"/>
      <c r="AQ1636" s="35"/>
      <c r="AR1636" s="35"/>
      <c r="AS1636" s="35"/>
      <c r="AT1636" s="35"/>
      <c r="AU1636" s="35"/>
      <c r="AV1636" s="35"/>
      <c r="AW1636" s="35"/>
      <c r="AX1636" s="35"/>
      <c r="AY1636" s="35"/>
      <c r="AZ1636" s="35"/>
      <c r="BA1636" s="35"/>
      <c r="BB1636" s="35"/>
      <c r="BC1636" s="35"/>
      <c r="BD1636" s="35"/>
      <c r="BE1636" s="35"/>
      <c r="BF1636" s="35"/>
      <c r="BG1636" s="35"/>
      <c r="BH1636" s="35"/>
      <c r="BI1636" s="133"/>
      <c r="BJ1636" s="133"/>
      <c r="BK1636" s="35"/>
      <c r="BL1636" s="266"/>
      <c r="BM1636" s="35"/>
      <c r="BN1636" s="35"/>
      <c r="BO1636" s="35"/>
      <c r="BP1636" s="35"/>
      <c r="BQ1636" s="35"/>
      <c r="BR1636" s="35"/>
      <c r="BS1636" s="35"/>
      <c r="BT1636" s="35"/>
      <c r="BU1636" s="35"/>
      <c r="BV1636" s="35"/>
      <c r="BW1636" s="35"/>
      <c r="BX1636" s="35"/>
      <c r="BY1636" s="35"/>
      <c r="BZ1636" s="287"/>
      <c r="CA1636" s="35"/>
      <c r="CB1636" s="35"/>
      <c r="CC1636" s="35"/>
      <c r="CD1636" s="35"/>
      <c r="CE1636" s="35"/>
      <c r="CF1636" s="35"/>
      <c r="CG1636" s="35"/>
      <c r="CH1636" s="35"/>
      <c r="CI1636" s="35"/>
      <c r="CJ1636" s="35"/>
      <c r="CK1636" s="35"/>
      <c r="CL1636" s="35"/>
      <c r="CM1636" s="35"/>
      <c r="CN1636" s="35"/>
      <c r="CO1636" s="35"/>
      <c r="CP1636" s="35"/>
      <c r="CQ1636" s="35"/>
      <c r="CR1636" s="35"/>
      <c r="CS1636" s="35"/>
      <c r="CT1636" s="35"/>
      <c r="CU1636" s="35"/>
      <c r="CV1636" s="35"/>
      <c r="CW1636" s="35"/>
      <c r="CX1636" s="35"/>
      <c r="CY1636" s="35"/>
      <c r="CZ1636" s="35"/>
      <c r="DA1636" s="35"/>
      <c r="DB1636" s="35"/>
      <c r="DC1636" s="35"/>
      <c r="DD1636" s="35"/>
      <c r="DE1636" s="35"/>
      <c r="DF1636" s="35"/>
      <c r="DG1636" s="35"/>
      <c r="DH1636" s="35"/>
      <c r="DI1636" s="35"/>
      <c r="DJ1636" s="35"/>
      <c r="DK1636" s="35"/>
      <c r="DL1636" s="35"/>
      <c r="DM1636" s="35"/>
      <c r="DN1636" s="35"/>
      <c r="DO1636" s="35"/>
      <c r="DP1636" s="35"/>
      <c r="DQ1636" s="35"/>
      <c r="DR1636" s="35"/>
      <c r="DS1636" s="35"/>
      <c r="DT1636" s="35"/>
      <c r="DU1636" s="35"/>
      <c r="DV1636" s="35"/>
      <c r="DW1636" s="35"/>
      <c r="DX1636" s="35"/>
      <c r="DY1636" s="35"/>
      <c r="DZ1636" s="35"/>
      <c r="EA1636" s="35"/>
      <c r="EB1636" s="35"/>
      <c r="EC1636" s="35"/>
      <c r="ED1636" s="35"/>
      <c r="EE1636" s="35"/>
      <c r="EF1636" s="35"/>
      <c r="EG1636" s="35"/>
      <c r="EH1636" s="35"/>
      <c r="EI1636" s="35"/>
      <c r="EJ1636" s="35"/>
      <c r="EK1636" s="35"/>
      <c r="EL1636" s="35"/>
      <c r="ET1636" s="20" t="s">
        <v>2001</v>
      </c>
      <c r="EU1636" s="20" t="s">
        <v>1999</v>
      </c>
    </row>
    <row r="1637" spans="1:151" ht="12" hidden="1" customHeight="1">
      <c r="A1637" s="35"/>
      <c r="B1637" s="47"/>
      <c r="C1637" s="35"/>
      <c r="D1637" s="47"/>
      <c r="E1637" s="47"/>
      <c r="F1637" s="47"/>
      <c r="G1637" s="47"/>
      <c r="H1637" s="47"/>
      <c r="I1637" s="47"/>
      <c r="J1637" s="47"/>
      <c r="K1637" s="47"/>
      <c r="L1637" s="47"/>
      <c r="M1637" s="35"/>
      <c r="N1637" s="35"/>
      <c r="O1637" s="35"/>
      <c r="P1637" s="35"/>
      <c r="Q1637" s="35"/>
      <c r="R1637" s="35"/>
      <c r="S1637" s="35"/>
      <c r="T1637" s="35"/>
      <c r="U1637" s="35"/>
      <c r="V1637" s="35"/>
      <c r="W1637" s="35"/>
      <c r="X1637" s="35"/>
      <c r="Y1637" s="35"/>
      <c r="Z1637" s="35"/>
      <c r="AA1637" s="35"/>
      <c r="AB1637" s="35"/>
      <c r="AC1637" s="35"/>
      <c r="AD1637" s="35"/>
      <c r="AE1637" s="35"/>
      <c r="AF1637" s="35"/>
      <c r="AG1637" s="35"/>
      <c r="AH1637" s="35"/>
      <c r="AI1637" s="35"/>
      <c r="AJ1637" s="35"/>
      <c r="AK1637" s="35"/>
      <c r="AL1637" s="35"/>
      <c r="AM1637" s="35"/>
      <c r="AN1637" s="35"/>
      <c r="AO1637" s="35"/>
      <c r="AP1637" s="35"/>
      <c r="AQ1637" s="35"/>
      <c r="AR1637" s="35"/>
      <c r="AS1637" s="35"/>
      <c r="AT1637" s="35"/>
      <c r="AU1637" s="35"/>
      <c r="AV1637" s="35"/>
      <c r="AW1637" s="35"/>
      <c r="AX1637" s="35"/>
      <c r="AY1637" s="35"/>
      <c r="AZ1637" s="35"/>
      <c r="BA1637" s="35"/>
      <c r="BB1637" s="35"/>
      <c r="BC1637" s="35"/>
      <c r="BD1637" s="35"/>
      <c r="BE1637" s="35"/>
      <c r="BF1637" s="35"/>
      <c r="BG1637" s="35"/>
      <c r="BH1637" s="35"/>
      <c r="BI1637" s="133"/>
      <c r="BJ1637" s="133"/>
      <c r="BK1637" s="35"/>
      <c r="BL1637" s="266"/>
      <c r="BM1637" s="35"/>
      <c r="BN1637" s="35"/>
      <c r="BO1637" s="35"/>
      <c r="BP1637" s="35"/>
      <c r="BQ1637" s="35"/>
      <c r="BR1637" s="35"/>
      <c r="BS1637" s="35"/>
      <c r="BT1637" s="35"/>
      <c r="BU1637" s="35"/>
      <c r="BV1637" s="35"/>
      <c r="BW1637" s="35"/>
      <c r="BX1637" s="35"/>
      <c r="BY1637" s="35"/>
      <c r="BZ1637" s="287"/>
      <c r="CA1637" s="35"/>
      <c r="CB1637" s="35"/>
      <c r="CC1637" s="35"/>
      <c r="CD1637" s="35"/>
      <c r="CE1637" s="35"/>
      <c r="CF1637" s="35"/>
      <c r="CG1637" s="35"/>
      <c r="CH1637" s="35"/>
      <c r="CI1637" s="35"/>
      <c r="CJ1637" s="35"/>
      <c r="CK1637" s="35"/>
      <c r="CL1637" s="35"/>
      <c r="CM1637" s="35"/>
      <c r="CN1637" s="35"/>
      <c r="CO1637" s="35"/>
      <c r="CP1637" s="35"/>
      <c r="CQ1637" s="35"/>
      <c r="CR1637" s="35"/>
      <c r="CS1637" s="35"/>
      <c r="CT1637" s="35"/>
      <c r="CU1637" s="35"/>
      <c r="CV1637" s="35"/>
      <c r="CW1637" s="35"/>
      <c r="CX1637" s="35"/>
      <c r="CY1637" s="35"/>
      <c r="CZ1637" s="35"/>
      <c r="DA1637" s="35"/>
      <c r="DB1637" s="35"/>
      <c r="DC1637" s="35"/>
      <c r="DD1637" s="35"/>
      <c r="DE1637" s="35"/>
      <c r="DF1637" s="35"/>
      <c r="DG1637" s="35"/>
      <c r="DH1637" s="35"/>
      <c r="DI1637" s="35"/>
      <c r="DJ1637" s="35"/>
      <c r="DK1637" s="35"/>
      <c r="DL1637" s="35"/>
      <c r="DM1637" s="35"/>
      <c r="DN1637" s="35"/>
      <c r="DO1637" s="35"/>
      <c r="DP1637" s="35"/>
      <c r="DQ1637" s="35"/>
      <c r="DR1637" s="35"/>
      <c r="DS1637" s="35"/>
      <c r="DT1637" s="35"/>
      <c r="DU1637" s="35"/>
      <c r="DV1637" s="35"/>
      <c r="DW1637" s="35"/>
      <c r="DX1637" s="35"/>
      <c r="DY1637" s="35"/>
      <c r="DZ1637" s="35"/>
      <c r="EA1637" s="35"/>
      <c r="EB1637" s="35"/>
      <c r="EC1637" s="35"/>
      <c r="ED1637" s="35"/>
      <c r="EE1637" s="35"/>
      <c r="EF1637" s="35"/>
      <c r="EG1637" s="35"/>
      <c r="EH1637" s="35"/>
      <c r="EI1637" s="35"/>
      <c r="EJ1637" s="35"/>
      <c r="EK1637" s="35"/>
      <c r="EL1637" s="35"/>
      <c r="ET1637" s="20" t="s">
        <v>2002</v>
      </c>
      <c r="EU1637" s="20" t="s">
        <v>2000</v>
      </c>
    </row>
    <row r="1638" spans="1:151" ht="12" hidden="1" customHeight="1">
      <c r="A1638" s="35"/>
      <c r="B1638" s="47"/>
      <c r="C1638" s="35"/>
      <c r="D1638" s="47"/>
      <c r="E1638" s="47"/>
      <c r="F1638" s="47"/>
      <c r="G1638" s="47"/>
      <c r="H1638" s="47"/>
      <c r="I1638" s="47"/>
      <c r="J1638" s="47"/>
      <c r="K1638" s="47"/>
      <c r="L1638" s="47"/>
      <c r="M1638" s="35"/>
      <c r="N1638" s="35"/>
      <c r="O1638" s="35"/>
      <c r="P1638" s="35"/>
      <c r="Q1638" s="35"/>
      <c r="R1638" s="35"/>
      <c r="S1638" s="35"/>
      <c r="T1638" s="35"/>
      <c r="U1638" s="35"/>
      <c r="V1638" s="35"/>
      <c r="W1638" s="35"/>
      <c r="X1638" s="35"/>
      <c r="Y1638" s="35"/>
      <c r="Z1638" s="35"/>
      <c r="AA1638" s="35"/>
      <c r="AB1638" s="35"/>
      <c r="AC1638" s="35"/>
      <c r="AD1638" s="35"/>
      <c r="AE1638" s="35"/>
      <c r="AF1638" s="35"/>
      <c r="AG1638" s="35"/>
      <c r="AH1638" s="35"/>
      <c r="AI1638" s="35"/>
      <c r="AJ1638" s="35"/>
      <c r="AK1638" s="35"/>
      <c r="AL1638" s="35"/>
      <c r="AM1638" s="35"/>
      <c r="AN1638" s="35"/>
      <c r="AO1638" s="35"/>
      <c r="AP1638" s="35"/>
      <c r="AQ1638" s="35"/>
      <c r="AR1638" s="35"/>
      <c r="AS1638" s="35"/>
      <c r="AT1638" s="35"/>
      <c r="AU1638" s="35"/>
      <c r="AV1638" s="35"/>
      <c r="AW1638" s="35"/>
      <c r="AX1638" s="35"/>
      <c r="AY1638" s="35"/>
      <c r="AZ1638" s="35"/>
      <c r="BA1638" s="35"/>
      <c r="BB1638" s="35"/>
      <c r="BC1638" s="35"/>
      <c r="BD1638" s="35"/>
      <c r="BE1638" s="35"/>
      <c r="BF1638" s="35"/>
      <c r="BG1638" s="35"/>
      <c r="BH1638" s="35"/>
      <c r="BI1638" s="133"/>
      <c r="BJ1638" s="133"/>
      <c r="BK1638" s="35"/>
      <c r="BL1638" s="266"/>
      <c r="BM1638" s="35"/>
      <c r="BN1638" s="35"/>
      <c r="BO1638" s="35"/>
      <c r="BP1638" s="35"/>
      <c r="BQ1638" s="35"/>
      <c r="BR1638" s="35"/>
      <c r="BS1638" s="35"/>
      <c r="BT1638" s="35"/>
      <c r="BU1638" s="35"/>
      <c r="BV1638" s="35"/>
      <c r="BW1638" s="35"/>
      <c r="BX1638" s="35"/>
      <c r="BY1638" s="35"/>
      <c r="BZ1638" s="287"/>
      <c r="CA1638" s="35"/>
      <c r="CB1638" s="35"/>
      <c r="CC1638" s="35"/>
      <c r="CD1638" s="35"/>
      <c r="CE1638" s="35"/>
      <c r="CF1638" s="35"/>
      <c r="CG1638" s="35"/>
      <c r="CH1638" s="35"/>
      <c r="CI1638" s="35"/>
      <c r="CJ1638" s="35"/>
      <c r="CK1638" s="35"/>
      <c r="CL1638" s="35"/>
      <c r="CM1638" s="35"/>
      <c r="CN1638" s="35"/>
      <c r="CO1638" s="35"/>
      <c r="CP1638" s="35"/>
      <c r="CQ1638" s="35"/>
      <c r="CR1638" s="35"/>
      <c r="CS1638" s="35"/>
      <c r="CT1638" s="35"/>
      <c r="CU1638" s="35"/>
      <c r="CV1638" s="35"/>
      <c r="CW1638" s="35"/>
      <c r="CX1638" s="35"/>
      <c r="CY1638" s="35"/>
      <c r="CZ1638" s="35"/>
      <c r="DA1638" s="35"/>
      <c r="DB1638" s="35"/>
      <c r="DC1638" s="35"/>
      <c r="DD1638" s="35"/>
      <c r="DE1638" s="35"/>
      <c r="DF1638" s="35"/>
      <c r="DG1638" s="35"/>
      <c r="DH1638" s="35"/>
      <c r="DI1638" s="35"/>
      <c r="DJ1638" s="35"/>
      <c r="DK1638" s="35"/>
      <c r="DL1638" s="35"/>
      <c r="DM1638" s="35"/>
      <c r="DN1638" s="35"/>
      <c r="DO1638" s="35"/>
      <c r="DP1638" s="35"/>
      <c r="DQ1638" s="35"/>
      <c r="DR1638" s="35"/>
      <c r="DS1638" s="35"/>
      <c r="DT1638" s="35"/>
      <c r="DU1638" s="35"/>
      <c r="DV1638" s="35"/>
      <c r="DW1638" s="35"/>
      <c r="DX1638" s="35"/>
      <c r="DY1638" s="35"/>
      <c r="DZ1638" s="35"/>
      <c r="EA1638" s="35"/>
      <c r="EB1638" s="35"/>
      <c r="EC1638" s="35"/>
      <c r="ED1638" s="35"/>
      <c r="EE1638" s="35"/>
      <c r="EF1638" s="35"/>
      <c r="EG1638" s="35"/>
      <c r="EH1638" s="35"/>
      <c r="EI1638" s="35"/>
      <c r="EJ1638" s="35"/>
      <c r="EK1638" s="35"/>
      <c r="EL1638" s="35"/>
      <c r="ET1638" s="20" t="s">
        <v>2003</v>
      </c>
      <c r="EU1638" s="20" t="s">
        <v>2001</v>
      </c>
    </row>
    <row r="1639" spans="1:151" ht="12" hidden="1" customHeight="1">
      <c r="A1639" s="35"/>
      <c r="B1639" s="47"/>
      <c r="C1639" s="35"/>
      <c r="D1639" s="47"/>
      <c r="E1639" s="47"/>
      <c r="F1639" s="47"/>
      <c r="G1639" s="47"/>
      <c r="H1639" s="47"/>
      <c r="I1639" s="47"/>
      <c r="J1639" s="47"/>
      <c r="K1639" s="47"/>
      <c r="L1639" s="47"/>
      <c r="M1639" s="35"/>
      <c r="N1639" s="35"/>
      <c r="O1639" s="35"/>
      <c r="P1639" s="35"/>
      <c r="Q1639" s="35"/>
      <c r="R1639" s="35"/>
      <c r="S1639" s="35"/>
      <c r="T1639" s="35"/>
      <c r="U1639" s="35"/>
      <c r="V1639" s="35"/>
      <c r="W1639" s="35"/>
      <c r="X1639" s="35"/>
      <c r="Y1639" s="35"/>
      <c r="Z1639" s="35"/>
      <c r="AA1639" s="35"/>
      <c r="AB1639" s="35"/>
      <c r="AC1639" s="35"/>
      <c r="AD1639" s="35"/>
      <c r="AE1639" s="35"/>
      <c r="AF1639" s="35"/>
      <c r="AG1639" s="35"/>
      <c r="AH1639" s="35"/>
      <c r="AI1639" s="35"/>
      <c r="AJ1639" s="35"/>
      <c r="AK1639" s="35"/>
      <c r="AL1639" s="35"/>
      <c r="AM1639" s="35"/>
      <c r="AN1639" s="35"/>
      <c r="AO1639" s="35"/>
      <c r="AP1639" s="35"/>
      <c r="AQ1639" s="35"/>
      <c r="AR1639" s="35"/>
      <c r="AS1639" s="35"/>
      <c r="AT1639" s="35"/>
      <c r="AU1639" s="35"/>
      <c r="AV1639" s="35"/>
      <c r="AW1639" s="35"/>
      <c r="AX1639" s="35"/>
      <c r="AY1639" s="35"/>
      <c r="AZ1639" s="35"/>
      <c r="BA1639" s="35"/>
      <c r="BB1639" s="35"/>
      <c r="BC1639" s="35"/>
      <c r="BD1639" s="35"/>
      <c r="BE1639" s="35"/>
      <c r="BF1639" s="35"/>
      <c r="BG1639" s="35"/>
      <c r="BH1639" s="35"/>
      <c r="BI1639" s="133"/>
      <c r="BJ1639" s="133"/>
      <c r="BK1639" s="35"/>
      <c r="BL1639" s="266"/>
      <c r="BM1639" s="35"/>
      <c r="BN1639" s="35"/>
      <c r="BO1639" s="35"/>
      <c r="BP1639" s="35"/>
      <c r="BQ1639" s="35"/>
      <c r="BR1639" s="35"/>
      <c r="BS1639" s="35"/>
      <c r="BT1639" s="35"/>
      <c r="BU1639" s="35"/>
      <c r="BV1639" s="35"/>
      <c r="BW1639" s="35"/>
      <c r="BX1639" s="35"/>
      <c r="BY1639" s="35"/>
      <c r="BZ1639" s="287"/>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5"/>
      <c r="ED1639" s="35"/>
      <c r="EE1639" s="35"/>
      <c r="EF1639" s="35"/>
      <c r="EG1639" s="35"/>
      <c r="EH1639" s="35"/>
      <c r="EI1639" s="35"/>
      <c r="EJ1639" s="35"/>
      <c r="EK1639" s="35"/>
      <c r="EL1639" s="35"/>
      <c r="ET1639" s="20" t="s">
        <v>2004</v>
      </c>
      <c r="EU1639" s="20" t="s">
        <v>2002</v>
      </c>
    </row>
    <row r="1640" spans="1:151" ht="12" hidden="1" customHeight="1">
      <c r="A1640" s="35"/>
      <c r="B1640" s="47"/>
      <c r="C1640" s="35"/>
      <c r="D1640" s="47"/>
      <c r="E1640" s="47"/>
      <c r="F1640" s="47"/>
      <c r="G1640" s="47"/>
      <c r="H1640" s="47"/>
      <c r="I1640" s="47"/>
      <c r="J1640" s="47"/>
      <c r="K1640" s="47"/>
      <c r="L1640" s="47"/>
      <c r="M1640" s="35"/>
      <c r="N1640" s="35"/>
      <c r="O1640" s="35"/>
      <c r="P1640" s="35"/>
      <c r="Q1640" s="35"/>
      <c r="R1640" s="35"/>
      <c r="S1640" s="35"/>
      <c r="T1640" s="35"/>
      <c r="U1640" s="35"/>
      <c r="V1640" s="35"/>
      <c r="W1640" s="35"/>
      <c r="X1640" s="35"/>
      <c r="Y1640" s="35"/>
      <c r="Z1640" s="35"/>
      <c r="AA1640" s="35"/>
      <c r="AB1640" s="35"/>
      <c r="AC1640" s="35"/>
      <c r="AD1640" s="35"/>
      <c r="AE1640" s="35"/>
      <c r="AF1640" s="35"/>
      <c r="AG1640" s="35"/>
      <c r="AH1640" s="35"/>
      <c r="AI1640" s="35"/>
      <c r="AJ1640" s="35"/>
      <c r="AK1640" s="35"/>
      <c r="AL1640" s="35"/>
      <c r="AM1640" s="35"/>
      <c r="AN1640" s="35"/>
      <c r="AO1640" s="35"/>
      <c r="AP1640" s="35"/>
      <c r="AQ1640" s="35"/>
      <c r="AR1640" s="35"/>
      <c r="AS1640" s="35"/>
      <c r="AT1640" s="35"/>
      <c r="AU1640" s="35"/>
      <c r="AV1640" s="35"/>
      <c r="AW1640" s="35"/>
      <c r="AX1640" s="35"/>
      <c r="AY1640" s="35"/>
      <c r="AZ1640" s="35"/>
      <c r="BA1640" s="35"/>
      <c r="BB1640" s="35"/>
      <c r="BC1640" s="35"/>
      <c r="BD1640" s="35"/>
      <c r="BE1640" s="35"/>
      <c r="BF1640" s="35"/>
      <c r="BG1640" s="35"/>
      <c r="BH1640" s="35"/>
      <c r="BI1640" s="133"/>
      <c r="BJ1640" s="133"/>
      <c r="BK1640" s="35"/>
      <c r="BL1640" s="266"/>
      <c r="BM1640" s="35"/>
      <c r="BN1640" s="35"/>
      <c r="BO1640" s="35"/>
      <c r="BP1640" s="35"/>
      <c r="BQ1640" s="35"/>
      <c r="BR1640" s="35"/>
      <c r="BS1640" s="35"/>
      <c r="BT1640" s="35"/>
      <c r="BU1640" s="35"/>
      <c r="BV1640" s="35"/>
      <c r="BW1640" s="35"/>
      <c r="BX1640" s="35"/>
      <c r="BY1640" s="35"/>
      <c r="BZ1640" s="287"/>
      <c r="CA1640" s="35"/>
      <c r="CB1640" s="35"/>
      <c r="CC1640" s="35"/>
      <c r="CD1640" s="35"/>
      <c r="CE1640" s="35"/>
      <c r="CF1640" s="35"/>
      <c r="CG1640" s="35"/>
      <c r="CH1640" s="35"/>
      <c r="CI1640" s="35"/>
      <c r="CJ1640" s="35"/>
      <c r="CK1640" s="35"/>
      <c r="CL1640" s="35"/>
      <c r="CM1640" s="35"/>
      <c r="CN1640" s="35"/>
      <c r="CO1640" s="35"/>
      <c r="CP1640" s="35"/>
      <c r="CQ1640" s="35"/>
      <c r="CR1640" s="35"/>
      <c r="CS1640" s="35"/>
      <c r="CT1640" s="35"/>
      <c r="CU1640" s="35"/>
      <c r="CV1640" s="35"/>
      <c r="CW1640" s="35"/>
      <c r="CX1640" s="35"/>
      <c r="CY1640" s="35"/>
      <c r="CZ1640" s="35"/>
      <c r="DA1640" s="35"/>
      <c r="DB1640" s="35"/>
      <c r="DC1640" s="35"/>
      <c r="DD1640" s="35"/>
      <c r="DE1640" s="35"/>
      <c r="DF1640" s="35"/>
      <c r="DG1640" s="35"/>
      <c r="DH1640" s="35"/>
      <c r="DI1640" s="35"/>
      <c r="DJ1640" s="35"/>
      <c r="DK1640" s="35"/>
      <c r="DL1640" s="35"/>
      <c r="DM1640" s="35"/>
      <c r="DN1640" s="35"/>
      <c r="DO1640" s="35"/>
      <c r="DP1640" s="35"/>
      <c r="DQ1640" s="35"/>
      <c r="DR1640" s="35"/>
      <c r="DS1640" s="35"/>
      <c r="DT1640" s="35"/>
      <c r="DU1640" s="35"/>
      <c r="DV1640" s="35"/>
      <c r="DW1640" s="35"/>
      <c r="DX1640" s="35"/>
      <c r="DY1640" s="35"/>
      <c r="DZ1640" s="35"/>
      <c r="EA1640" s="35"/>
      <c r="EB1640" s="35"/>
      <c r="EC1640" s="35"/>
      <c r="ED1640" s="35"/>
      <c r="EE1640" s="35"/>
      <c r="EF1640" s="35"/>
      <c r="EG1640" s="35"/>
      <c r="EH1640" s="35"/>
      <c r="EI1640" s="35"/>
      <c r="EJ1640" s="35"/>
      <c r="EK1640" s="35"/>
      <c r="EL1640" s="35"/>
      <c r="ET1640" s="20" t="s">
        <v>2005</v>
      </c>
      <c r="EU1640" s="20" t="s">
        <v>2003</v>
      </c>
    </row>
    <row r="1641" spans="1:151" ht="12" hidden="1" customHeight="1">
      <c r="A1641" s="35"/>
      <c r="B1641" s="47"/>
      <c r="C1641" s="35"/>
      <c r="D1641" s="47"/>
      <c r="E1641" s="47"/>
      <c r="F1641" s="47"/>
      <c r="G1641" s="47"/>
      <c r="H1641" s="47"/>
      <c r="I1641" s="47"/>
      <c r="J1641" s="47"/>
      <c r="K1641" s="47"/>
      <c r="L1641" s="47"/>
      <c r="M1641" s="35"/>
      <c r="N1641" s="35"/>
      <c r="O1641" s="35"/>
      <c r="P1641" s="35"/>
      <c r="Q1641" s="35"/>
      <c r="R1641" s="35"/>
      <c r="S1641" s="35"/>
      <c r="T1641" s="35"/>
      <c r="U1641" s="35"/>
      <c r="V1641" s="35"/>
      <c r="W1641" s="35"/>
      <c r="X1641" s="35"/>
      <c r="Y1641" s="35"/>
      <c r="Z1641" s="35"/>
      <c r="AA1641" s="35"/>
      <c r="AB1641" s="35"/>
      <c r="AC1641" s="35"/>
      <c r="AD1641" s="35"/>
      <c r="AE1641" s="35"/>
      <c r="AF1641" s="35"/>
      <c r="AG1641" s="35"/>
      <c r="AH1641" s="35"/>
      <c r="AI1641" s="35"/>
      <c r="AJ1641" s="35"/>
      <c r="AK1641" s="35"/>
      <c r="AL1641" s="35"/>
      <c r="AM1641" s="35"/>
      <c r="AN1641" s="35"/>
      <c r="AO1641" s="35"/>
      <c r="AP1641" s="35"/>
      <c r="AQ1641" s="35"/>
      <c r="AR1641" s="35"/>
      <c r="AS1641" s="35"/>
      <c r="AT1641" s="35"/>
      <c r="AU1641" s="35"/>
      <c r="AV1641" s="35"/>
      <c r="AW1641" s="35"/>
      <c r="AX1641" s="35"/>
      <c r="AY1641" s="35"/>
      <c r="AZ1641" s="35"/>
      <c r="BA1641" s="35"/>
      <c r="BB1641" s="35"/>
      <c r="BC1641" s="35"/>
      <c r="BD1641" s="35"/>
      <c r="BE1641" s="35"/>
      <c r="BF1641" s="35"/>
      <c r="BG1641" s="35"/>
      <c r="BH1641" s="35"/>
      <c r="BI1641" s="133"/>
      <c r="BJ1641" s="133"/>
      <c r="BK1641" s="35"/>
      <c r="BL1641" s="266"/>
      <c r="BM1641" s="35"/>
      <c r="BN1641" s="35"/>
      <c r="BO1641" s="35"/>
      <c r="BP1641" s="35"/>
      <c r="BQ1641" s="35"/>
      <c r="BR1641" s="35"/>
      <c r="BS1641" s="35"/>
      <c r="BT1641" s="35"/>
      <c r="BU1641" s="35"/>
      <c r="BV1641" s="35"/>
      <c r="BW1641" s="35"/>
      <c r="BX1641" s="35"/>
      <c r="BY1641" s="35"/>
      <c r="BZ1641" s="287"/>
      <c r="CA1641" s="35"/>
      <c r="CB1641" s="35"/>
      <c r="CC1641" s="35"/>
      <c r="CD1641" s="35"/>
      <c r="CE1641" s="35"/>
      <c r="CF1641" s="35"/>
      <c r="CG1641" s="35"/>
      <c r="CH1641" s="35"/>
      <c r="CI1641" s="35"/>
      <c r="CJ1641" s="35"/>
      <c r="CK1641" s="35"/>
      <c r="CL1641" s="35"/>
      <c r="CM1641" s="35"/>
      <c r="CN1641" s="35"/>
      <c r="CO1641" s="35"/>
      <c r="CP1641" s="35"/>
      <c r="CQ1641" s="35"/>
      <c r="CR1641" s="35"/>
      <c r="CS1641" s="35"/>
      <c r="CT1641" s="35"/>
      <c r="CU1641" s="35"/>
      <c r="CV1641" s="35"/>
      <c r="CW1641" s="35"/>
      <c r="CX1641" s="35"/>
      <c r="CY1641" s="35"/>
      <c r="CZ1641" s="35"/>
      <c r="DA1641" s="35"/>
      <c r="DB1641" s="35"/>
      <c r="DC1641" s="35"/>
      <c r="DD1641" s="35"/>
      <c r="DE1641" s="35"/>
      <c r="DF1641" s="35"/>
      <c r="DG1641" s="35"/>
      <c r="DH1641" s="35"/>
      <c r="DI1641" s="35"/>
      <c r="DJ1641" s="35"/>
      <c r="DK1641" s="35"/>
      <c r="DL1641" s="35"/>
      <c r="DM1641" s="35"/>
      <c r="DN1641" s="35"/>
      <c r="DO1641" s="35"/>
      <c r="DP1641" s="35"/>
      <c r="DQ1641" s="35"/>
      <c r="DR1641" s="35"/>
      <c r="DS1641" s="35"/>
      <c r="DT1641" s="35"/>
      <c r="DU1641" s="35"/>
      <c r="DV1641" s="35"/>
      <c r="DW1641" s="35"/>
      <c r="DX1641" s="35"/>
      <c r="DY1641" s="35"/>
      <c r="DZ1641" s="35"/>
      <c r="EA1641" s="35"/>
      <c r="EB1641" s="35"/>
      <c r="EC1641" s="35"/>
      <c r="ED1641" s="35"/>
      <c r="EE1641" s="35"/>
      <c r="EF1641" s="35"/>
      <c r="EG1641" s="35"/>
      <c r="EH1641" s="35"/>
      <c r="EI1641" s="35"/>
      <c r="EJ1641" s="35"/>
      <c r="EK1641" s="35"/>
      <c r="EL1641" s="35"/>
      <c r="ET1641" s="20" t="s">
        <v>2006</v>
      </c>
      <c r="EU1641" s="20" t="s">
        <v>2004</v>
      </c>
    </row>
    <row r="1642" spans="1:151" ht="12" hidden="1" customHeight="1">
      <c r="A1642" s="35"/>
      <c r="B1642" s="47"/>
      <c r="C1642" s="35"/>
      <c r="D1642" s="47"/>
      <c r="E1642" s="47"/>
      <c r="F1642" s="47"/>
      <c r="G1642" s="47"/>
      <c r="H1642" s="47"/>
      <c r="I1642" s="47"/>
      <c r="J1642" s="47"/>
      <c r="K1642" s="47"/>
      <c r="L1642" s="47"/>
      <c r="M1642" s="35"/>
      <c r="N1642" s="35"/>
      <c r="O1642" s="35"/>
      <c r="P1642" s="35"/>
      <c r="Q1642" s="35"/>
      <c r="R1642" s="35"/>
      <c r="S1642" s="35"/>
      <c r="T1642" s="35"/>
      <c r="U1642" s="35"/>
      <c r="V1642" s="35"/>
      <c r="W1642" s="35"/>
      <c r="X1642" s="35"/>
      <c r="Y1642" s="35"/>
      <c r="Z1642" s="35"/>
      <c r="AA1642" s="35"/>
      <c r="AB1642" s="35"/>
      <c r="AC1642" s="35"/>
      <c r="AD1642" s="35"/>
      <c r="AE1642" s="35"/>
      <c r="AF1642" s="35"/>
      <c r="AG1642" s="35"/>
      <c r="AH1642" s="35"/>
      <c r="AI1642" s="35"/>
      <c r="AJ1642" s="35"/>
      <c r="AK1642" s="35"/>
      <c r="AL1642" s="35"/>
      <c r="AM1642" s="35"/>
      <c r="AN1642" s="35"/>
      <c r="AO1642" s="35"/>
      <c r="AP1642" s="35"/>
      <c r="AQ1642" s="35"/>
      <c r="AR1642" s="35"/>
      <c r="AS1642" s="35"/>
      <c r="AT1642" s="35"/>
      <c r="AU1642" s="35"/>
      <c r="AV1642" s="35"/>
      <c r="AW1642" s="35"/>
      <c r="AX1642" s="35"/>
      <c r="AY1642" s="35"/>
      <c r="AZ1642" s="35"/>
      <c r="BA1642" s="35"/>
      <c r="BB1642" s="35"/>
      <c r="BC1642" s="35"/>
      <c r="BD1642" s="35"/>
      <c r="BE1642" s="35"/>
      <c r="BF1642" s="35"/>
      <c r="BG1642" s="35"/>
      <c r="BH1642" s="35"/>
      <c r="BI1642" s="133"/>
      <c r="BJ1642" s="133"/>
      <c r="BK1642" s="35"/>
      <c r="BL1642" s="266"/>
      <c r="BM1642" s="35"/>
      <c r="BN1642" s="35"/>
      <c r="BO1642" s="35"/>
      <c r="BP1642" s="35"/>
      <c r="BQ1642" s="35"/>
      <c r="BR1642" s="35"/>
      <c r="BS1642" s="35"/>
      <c r="BT1642" s="35"/>
      <c r="BU1642" s="35"/>
      <c r="BV1642" s="35"/>
      <c r="BW1642" s="35"/>
      <c r="BX1642" s="35"/>
      <c r="BY1642" s="35"/>
      <c r="BZ1642" s="287"/>
      <c r="CA1642" s="35"/>
      <c r="CB1642" s="35"/>
      <c r="CC1642" s="35"/>
      <c r="CD1642" s="35"/>
      <c r="CE1642" s="35"/>
      <c r="CF1642" s="35"/>
      <c r="CG1642" s="35"/>
      <c r="CH1642" s="35"/>
      <c r="CI1642" s="35"/>
      <c r="CJ1642" s="35"/>
      <c r="CK1642" s="35"/>
      <c r="CL1642" s="35"/>
      <c r="CM1642" s="35"/>
      <c r="CN1642" s="35"/>
      <c r="CO1642" s="35"/>
      <c r="CP1642" s="35"/>
      <c r="CQ1642" s="35"/>
      <c r="CR1642" s="35"/>
      <c r="CS1642" s="35"/>
      <c r="CT1642" s="35"/>
      <c r="CU1642" s="35"/>
      <c r="CV1642" s="35"/>
      <c r="CW1642" s="35"/>
      <c r="CX1642" s="35"/>
      <c r="CY1642" s="35"/>
      <c r="CZ1642" s="35"/>
      <c r="DA1642" s="35"/>
      <c r="DB1642" s="35"/>
      <c r="DC1642" s="35"/>
      <c r="DD1642" s="35"/>
      <c r="DE1642" s="35"/>
      <c r="DF1642" s="35"/>
      <c r="DG1642" s="35"/>
      <c r="DH1642" s="35"/>
      <c r="DI1642" s="35"/>
      <c r="DJ1642" s="35"/>
      <c r="DK1642" s="35"/>
      <c r="DL1642" s="35"/>
      <c r="DM1642" s="35"/>
      <c r="DN1642" s="35"/>
      <c r="DO1642" s="35"/>
      <c r="DP1642" s="35"/>
      <c r="DQ1642" s="35"/>
      <c r="DR1642" s="35"/>
      <c r="DS1642" s="35"/>
      <c r="DT1642" s="35"/>
      <c r="DU1642" s="35"/>
      <c r="DV1642" s="35"/>
      <c r="DW1642" s="35"/>
      <c r="DX1642" s="35"/>
      <c r="DY1642" s="35"/>
      <c r="DZ1642" s="35"/>
      <c r="EA1642" s="35"/>
      <c r="EB1642" s="35"/>
      <c r="EC1642" s="35"/>
      <c r="ED1642" s="35"/>
      <c r="EE1642" s="35"/>
      <c r="EF1642" s="35"/>
      <c r="EG1642" s="35"/>
      <c r="EH1642" s="35"/>
      <c r="EI1642" s="35"/>
      <c r="EJ1642" s="35"/>
      <c r="EK1642" s="35"/>
      <c r="EL1642" s="35"/>
      <c r="ET1642" s="20" t="s">
        <v>2007</v>
      </c>
      <c r="EU1642" s="20" t="s">
        <v>2005</v>
      </c>
    </row>
    <row r="1643" spans="1:151" ht="12" hidden="1" customHeight="1">
      <c r="A1643" s="35"/>
      <c r="B1643" s="47"/>
      <c r="C1643" s="35"/>
      <c r="D1643" s="47"/>
      <c r="E1643" s="47"/>
      <c r="F1643" s="47"/>
      <c r="G1643" s="47"/>
      <c r="H1643" s="47"/>
      <c r="I1643" s="47"/>
      <c r="J1643" s="47"/>
      <c r="K1643" s="47"/>
      <c r="L1643" s="47"/>
      <c r="M1643" s="35"/>
      <c r="N1643" s="35"/>
      <c r="O1643" s="35"/>
      <c r="P1643" s="35"/>
      <c r="Q1643" s="35"/>
      <c r="R1643" s="35"/>
      <c r="S1643" s="35"/>
      <c r="T1643" s="35"/>
      <c r="U1643" s="35"/>
      <c r="V1643" s="35"/>
      <c r="W1643" s="35"/>
      <c r="X1643" s="35"/>
      <c r="Y1643" s="35"/>
      <c r="Z1643" s="35"/>
      <c r="AA1643" s="35"/>
      <c r="AB1643" s="35"/>
      <c r="AC1643" s="35"/>
      <c r="AD1643" s="35"/>
      <c r="AE1643" s="35"/>
      <c r="AF1643" s="35"/>
      <c r="AG1643" s="35"/>
      <c r="AH1643" s="35"/>
      <c r="AI1643" s="35"/>
      <c r="AJ1643" s="35"/>
      <c r="AK1643" s="35"/>
      <c r="AL1643" s="35"/>
      <c r="AM1643" s="35"/>
      <c r="AN1643" s="35"/>
      <c r="AO1643" s="35"/>
      <c r="AP1643" s="35"/>
      <c r="AQ1643" s="35"/>
      <c r="AR1643" s="35"/>
      <c r="AS1643" s="35"/>
      <c r="AT1643" s="35"/>
      <c r="AU1643" s="35"/>
      <c r="AV1643" s="35"/>
      <c r="AW1643" s="35"/>
      <c r="AX1643" s="35"/>
      <c r="AY1643" s="35"/>
      <c r="AZ1643" s="35"/>
      <c r="BA1643" s="35"/>
      <c r="BB1643" s="35"/>
      <c r="BC1643" s="35"/>
      <c r="BD1643" s="35"/>
      <c r="BE1643" s="35"/>
      <c r="BF1643" s="35"/>
      <c r="BG1643" s="35"/>
      <c r="BH1643" s="35"/>
      <c r="BI1643" s="133"/>
      <c r="BJ1643" s="133"/>
      <c r="BK1643" s="35"/>
      <c r="BL1643" s="266"/>
      <c r="BM1643" s="35"/>
      <c r="BN1643" s="35"/>
      <c r="BO1643" s="35"/>
      <c r="BP1643" s="35"/>
      <c r="BQ1643" s="35"/>
      <c r="BR1643" s="35"/>
      <c r="BS1643" s="35"/>
      <c r="BT1643" s="35"/>
      <c r="BU1643" s="35"/>
      <c r="BV1643" s="35"/>
      <c r="BW1643" s="35"/>
      <c r="BX1643" s="35"/>
      <c r="BY1643" s="35"/>
      <c r="BZ1643" s="287"/>
      <c r="CA1643" s="35"/>
      <c r="CB1643" s="35"/>
      <c r="CC1643" s="35"/>
      <c r="CD1643" s="35"/>
      <c r="CE1643" s="35"/>
      <c r="CF1643" s="35"/>
      <c r="CG1643" s="35"/>
      <c r="CH1643" s="35"/>
      <c r="CI1643" s="35"/>
      <c r="CJ1643" s="35"/>
      <c r="CK1643" s="35"/>
      <c r="CL1643" s="35"/>
      <c r="CM1643" s="35"/>
      <c r="CN1643" s="35"/>
      <c r="CO1643" s="35"/>
      <c r="CP1643" s="35"/>
      <c r="CQ1643" s="35"/>
      <c r="CR1643" s="35"/>
      <c r="CS1643" s="35"/>
      <c r="CT1643" s="35"/>
      <c r="CU1643" s="35"/>
      <c r="CV1643" s="35"/>
      <c r="CW1643" s="35"/>
      <c r="CX1643" s="35"/>
      <c r="CY1643" s="35"/>
      <c r="CZ1643" s="35"/>
      <c r="DA1643" s="35"/>
      <c r="DB1643" s="35"/>
      <c r="DC1643" s="35"/>
      <c r="DD1643" s="35"/>
      <c r="DE1643" s="35"/>
      <c r="DF1643" s="35"/>
      <c r="DG1643" s="35"/>
      <c r="DH1643" s="35"/>
      <c r="DI1643" s="35"/>
      <c r="DJ1643" s="35"/>
      <c r="DK1643" s="35"/>
      <c r="DL1643" s="35"/>
      <c r="DM1643" s="35"/>
      <c r="DN1643" s="35"/>
      <c r="DO1643" s="35"/>
      <c r="DP1643" s="35"/>
      <c r="DQ1643" s="35"/>
      <c r="DR1643" s="35"/>
      <c r="DS1643" s="35"/>
      <c r="DT1643" s="35"/>
      <c r="DU1643" s="35"/>
      <c r="DV1643" s="35"/>
      <c r="DW1643" s="35"/>
      <c r="DX1643" s="35"/>
      <c r="DY1643" s="35"/>
      <c r="DZ1643" s="35"/>
      <c r="EA1643" s="35"/>
      <c r="EB1643" s="35"/>
      <c r="EC1643" s="35"/>
      <c r="ED1643" s="35"/>
      <c r="EE1643" s="35"/>
      <c r="EF1643" s="35"/>
      <c r="EG1643" s="35"/>
      <c r="EH1643" s="35"/>
      <c r="EI1643" s="35"/>
      <c r="EJ1643" s="35"/>
      <c r="EK1643" s="35"/>
      <c r="EL1643" s="35"/>
      <c r="ET1643" s="20" t="s">
        <v>2008</v>
      </c>
      <c r="EU1643" s="20" t="s">
        <v>2006</v>
      </c>
    </row>
    <row r="1644" spans="1:151" ht="12" hidden="1" customHeight="1">
      <c r="A1644" s="35"/>
      <c r="B1644" s="47"/>
      <c r="C1644" s="35"/>
      <c r="D1644" s="47"/>
      <c r="E1644" s="47"/>
      <c r="F1644" s="47"/>
      <c r="G1644" s="47"/>
      <c r="H1644" s="47"/>
      <c r="I1644" s="47"/>
      <c r="J1644" s="47"/>
      <c r="K1644" s="47"/>
      <c r="L1644" s="47"/>
      <c r="M1644" s="35"/>
      <c r="N1644" s="35"/>
      <c r="O1644" s="35"/>
      <c r="P1644" s="35"/>
      <c r="Q1644" s="35"/>
      <c r="R1644" s="35"/>
      <c r="S1644" s="35"/>
      <c r="T1644" s="35"/>
      <c r="U1644" s="35"/>
      <c r="V1644" s="35"/>
      <c r="W1644" s="35"/>
      <c r="X1644" s="35"/>
      <c r="Y1644" s="35"/>
      <c r="Z1644" s="35"/>
      <c r="AA1644" s="35"/>
      <c r="AB1644" s="35"/>
      <c r="AC1644" s="35"/>
      <c r="AD1644" s="35"/>
      <c r="AE1644" s="35"/>
      <c r="AF1644" s="35"/>
      <c r="AG1644" s="35"/>
      <c r="AH1644" s="35"/>
      <c r="AI1644" s="35"/>
      <c r="AJ1644" s="35"/>
      <c r="AK1644" s="35"/>
      <c r="AL1644" s="35"/>
      <c r="AM1644" s="35"/>
      <c r="AN1644" s="35"/>
      <c r="AO1644" s="35"/>
      <c r="AP1644" s="35"/>
      <c r="AQ1644" s="35"/>
      <c r="AR1644" s="35"/>
      <c r="AS1644" s="35"/>
      <c r="AT1644" s="35"/>
      <c r="AU1644" s="35"/>
      <c r="AV1644" s="35"/>
      <c r="AW1644" s="35"/>
      <c r="AX1644" s="35"/>
      <c r="AY1644" s="35"/>
      <c r="AZ1644" s="35"/>
      <c r="BA1644" s="35"/>
      <c r="BB1644" s="35"/>
      <c r="BC1644" s="35"/>
      <c r="BD1644" s="35"/>
      <c r="BE1644" s="35"/>
      <c r="BF1644" s="35"/>
      <c r="BG1644" s="35"/>
      <c r="BH1644" s="35"/>
      <c r="BI1644" s="133"/>
      <c r="BJ1644" s="133"/>
      <c r="BK1644" s="35"/>
      <c r="BL1644" s="266"/>
      <c r="BM1644" s="35"/>
      <c r="BN1644" s="35"/>
      <c r="BO1644" s="35"/>
      <c r="BP1644" s="35"/>
      <c r="BQ1644" s="35"/>
      <c r="BR1644" s="35"/>
      <c r="BS1644" s="35"/>
      <c r="BT1644" s="35"/>
      <c r="BU1644" s="35"/>
      <c r="BV1644" s="35"/>
      <c r="BW1644" s="35"/>
      <c r="BX1644" s="35"/>
      <c r="BY1644" s="35"/>
      <c r="BZ1644" s="287"/>
      <c r="CA1644" s="35"/>
      <c r="CB1644" s="35"/>
      <c r="CC1644" s="35"/>
      <c r="CD1644" s="35"/>
      <c r="CE1644" s="35"/>
      <c r="CF1644" s="35"/>
      <c r="CG1644" s="35"/>
      <c r="CH1644" s="35"/>
      <c r="CI1644" s="35"/>
      <c r="CJ1644" s="35"/>
      <c r="CK1644" s="35"/>
      <c r="CL1644" s="35"/>
      <c r="CM1644" s="35"/>
      <c r="CN1644" s="35"/>
      <c r="CO1644" s="35"/>
      <c r="CP1644" s="35"/>
      <c r="CQ1644" s="35"/>
      <c r="CR1644" s="35"/>
      <c r="CS1644" s="35"/>
      <c r="CT1644" s="35"/>
      <c r="CU1644" s="35"/>
      <c r="CV1644" s="35"/>
      <c r="CW1644" s="35"/>
      <c r="CX1644" s="35"/>
      <c r="CY1644" s="35"/>
      <c r="CZ1644" s="35"/>
      <c r="DA1644" s="35"/>
      <c r="DB1644" s="35"/>
      <c r="DC1644" s="35"/>
      <c r="DD1644" s="35"/>
      <c r="DE1644" s="35"/>
      <c r="DF1644" s="35"/>
      <c r="DG1644" s="35"/>
      <c r="DH1644" s="35"/>
      <c r="DI1644" s="35"/>
      <c r="DJ1644" s="35"/>
      <c r="DK1644" s="35"/>
      <c r="DL1644" s="35"/>
      <c r="DM1644" s="35"/>
      <c r="DN1644" s="35"/>
      <c r="DO1644" s="35"/>
      <c r="DP1644" s="35"/>
      <c r="DQ1644" s="35"/>
      <c r="DR1644" s="35"/>
      <c r="DS1644" s="35"/>
      <c r="DT1644" s="35"/>
      <c r="DU1644" s="35"/>
      <c r="DV1644" s="35"/>
      <c r="DW1644" s="35"/>
      <c r="DX1644" s="35"/>
      <c r="DY1644" s="35"/>
      <c r="DZ1644" s="35"/>
      <c r="EA1644" s="35"/>
      <c r="EB1644" s="35"/>
      <c r="EC1644" s="35"/>
      <c r="ED1644" s="35"/>
      <c r="EE1644" s="35"/>
      <c r="EF1644" s="35"/>
      <c r="EG1644" s="35"/>
      <c r="EH1644" s="35"/>
      <c r="EI1644" s="35"/>
      <c r="EJ1644" s="35"/>
      <c r="EK1644" s="35"/>
      <c r="EL1644" s="35"/>
      <c r="ET1644" s="20" t="s">
        <v>2009</v>
      </c>
      <c r="EU1644" s="20" t="s">
        <v>2007</v>
      </c>
    </row>
    <row r="1645" spans="1:151" ht="12" hidden="1" customHeight="1">
      <c r="A1645" s="35"/>
      <c r="B1645" s="47"/>
      <c r="C1645" s="35"/>
      <c r="D1645" s="47"/>
      <c r="E1645" s="47"/>
      <c r="F1645" s="47"/>
      <c r="G1645" s="47"/>
      <c r="H1645" s="47"/>
      <c r="I1645" s="47"/>
      <c r="J1645" s="47"/>
      <c r="K1645" s="47"/>
      <c r="L1645" s="47"/>
      <c r="M1645" s="35"/>
      <c r="N1645" s="35"/>
      <c r="O1645" s="35"/>
      <c r="P1645" s="35"/>
      <c r="Q1645" s="35"/>
      <c r="R1645" s="35"/>
      <c r="S1645" s="35"/>
      <c r="T1645" s="35"/>
      <c r="U1645" s="35"/>
      <c r="V1645" s="35"/>
      <c r="W1645" s="35"/>
      <c r="X1645" s="35"/>
      <c r="Y1645" s="35"/>
      <c r="Z1645" s="35"/>
      <c r="AA1645" s="35"/>
      <c r="AB1645" s="35"/>
      <c r="AC1645" s="35"/>
      <c r="AD1645" s="35"/>
      <c r="AE1645" s="35"/>
      <c r="AF1645" s="35"/>
      <c r="AG1645" s="35"/>
      <c r="AH1645" s="35"/>
      <c r="AI1645" s="35"/>
      <c r="AJ1645" s="35"/>
      <c r="AK1645" s="35"/>
      <c r="AL1645" s="35"/>
      <c r="AM1645" s="35"/>
      <c r="AN1645" s="35"/>
      <c r="AO1645" s="35"/>
      <c r="AP1645" s="35"/>
      <c r="AQ1645" s="35"/>
      <c r="AR1645" s="35"/>
      <c r="AS1645" s="35"/>
      <c r="AT1645" s="35"/>
      <c r="AU1645" s="35"/>
      <c r="AV1645" s="35"/>
      <c r="AW1645" s="35"/>
      <c r="AX1645" s="35"/>
      <c r="AY1645" s="35"/>
      <c r="AZ1645" s="35"/>
      <c r="BA1645" s="35"/>
      <c r="BB1645" s="35"/>
      <c r="BC1645" s="35"/>
      <c r="BD1645" s="35"/>
      <c r="BE1645" s="35"/>
      <c r="BF1645" s="35"/>
      <c r="BG1645" s="35"/>
      <c r="BH1645" s="35"/>
      <c r="BI1645" s="133"/>
      <c r="BJ1645" s="133"/>
      <c r="BK1645" s="35"/>
      <c r="BL1645" s="266"/>
      <c r="BM1645" s="35"/>
      <c r="BN1645" s="35"/>
      <c r="BO1645" s="35"/>
      <c r="BP1645" s="35"/>
      <c r="BQ1645" s="35"/>
      <c r="BR1645" s="35"/>
      <c r="BS1645" s="35"/>
      <c r="BT1645" s="35"/>
      <c r="BU1645" s="35"/>
      <c r="BV1645" s="35"/>
      <c r="BW1645" s="35"/>
      <c r="BX1645" s="35"/>
      <c r="BY1645" s="35"/>
      <c r="BZ1645" s="287"/>
      <c r="CA1645" s="35"/>
      <c r="CB1645" s="35"/>
      <c r="CC1645" s="35"/>
      <c r="CD1645" s="35"/>
      <c r="CE1645" s="35"/>
      <c r="CF1645" s="35"/>
      <c r="CG1645" s="35"/>
      <c r="CH1645" s="35"/>
      <c r="CI1645" s="35"/>
      <c r="CJ1645" s="35"/>
      <c r="CK1645" s="35"/>
      <c r="CL1645" s="35"/>
      <c r="CM1645" s="35"/>
      <c r="CN1645" s="35"/>
      <c r="CO1645" s="35"/>
      <c r="CP1645" s="35"/>
      <c r="CQ1645" s="35"/>
      <c r="CR1645" s="35"/>
      <c r="CS1645" s="35"/>
      <c r="CT1645" s="35"/>
      <c r="CU1645" s="35"/>
      <c r="CV1645" s="35"/>
      <c r="CW1645" s="35"/>
      <c r="CX1645" s="35"/>
      <c r="CY1645" s="35"/>
      <c r="CZ1645" s="35"/>
      <c r="DA1645" s="35"/>
      <c r="DB1645" s="35"/>
      <c r="DC1645" s="35"/>
      <c r="DD1645" s="35"/>
      <c r="DE1645" s="35"/>
      <c r="DF1645" s="35"/>
      <c r="DG1645" s="35"/>
      <c r="DH1645" s="35"/>
      <c r="DI1645" s="35"/>
      <c r="DJ1645" s="35"/>
      <c r="DK1645" s="35"/>
      <c r="DL1645" s="35"/>
      <c r="DM1645" s="35"/>
      <c r="DN1645" s="35"/>
      <c r="DO1645" s="35"/>
      <c r="DP1645" s="35"/>
      <c r="DQ1645" s="35"/>
      <c r="DR1645" s="35"/>
      <c r="DS1645" s="35"/>
      <c r="DT1645" s="35"/>
      <c r="DU1645" s="35"/>
      <c r="DV1645" s="35"/>
      <c r="DW1645" s="35"/>
      <c r="DX1645" s="35"/>
      <c r="DY1645" s="35"/>
      <c r="DZ1645" s="35"/>
      <c r="EA1645" s="35"/>
      <c r="EB1645" s="35"/>
      <c r="EC1645" s="35"/>
      <c r="ED1645" s="35"/>
      <c r="EE1645" s="35"/>
      <c r="EF1645" s="35"/>
      <c r="EG1645" s="35"/>
      <c r="EH1645" s="35"/>
      <c r="EI1645" s="35"/>
      <c r="EJ1645" s="35"/>
      <c r="EK1645" s="35"/>
      <c r="EL1645" s="35"/>
      <c r="ET1645" s="20" t="s">
        <v>2010</v>
      </c>
      <c r="EU1645" s="20" t="s">
        <v>2008</v>
      </c>
    </row>
    <row r="1646" spans="1:151" ht="12" hidden="1" customHeight="1">
      <c r="A1646" s="35"/>
      <c r="B1646" s="47"/>
      <c r="C1646" s="35"/>
      <c r="D1646" s="47"/>
      <c r="E1646" s="47"/>
      <c r="F1646" s="47"/>
      <c r="G1646" s="47"/>
      <c r="H1646" s="47"/>
      <c r="I1646" s="47"/>
      <c r="J1646" s="47"/>
      <c r="K1646" s="47"/>
      <c r="L1646" s="47"/>
      <c r="M1646" s="35"/>
      <c r="N1646" s="35"/>
      <c r="O1646" s="35"/>
      <c r="P1646" s="35"/>
      <c r="Q1646" s="35"/>
      <c r="R1646" s="35"/>
      <c r="S1646" s="35"/>
      <c r="T1646" s="35"/>
      <c r="U1646" s="35"/>
      <c r="V1646" s="35"/>
      <c r="W1646" s="35"/>
      <c r="X1646" s="35"/>
      <c r="Y1646" s="35"/>
      <c r="Z1646" s="35"/>
      <c r="AA1646" s="35"/>
      <c r="AB1646" s="35"/>
      <c r="AC1646" s="35"/>
      <c r="AD1646" s="35"/>
      <c r="AE1646" s="35"/>
      <c r="AF1646" s="35"/>
      <c r="AG1646" s="35"/>
      <c r="AH1646" s="35"/>
      <c r="AI1646" s="35"/>
      <c r="AJ1646" s="35"/>
      <c r="AK1646" s="35"/>
      <c r="AL1646" s="35"/>
      <c r="AM1646" s="35"/>
      <c r="AN1646" s="35"/>
      <c r="AO1646" s="35"/>
      <c r="AP1646" s="35"/>
      <c r="AQ1646" s="35"/>
      <c r="AR1646" s="35"/>
      <c r="AS1646" s="35"/>
      <c r="AT1646" s="35"/>
      <c r="AU1646" s="35"/>
      <c r="AV1646" s="35"/>
      <c r="AW1646" s="35"/>
      <c r="AX1646" s="35"/>
      <c r="AY1646" s="35"/>
      <c r="AZ1646" s="35"/>
      <c r="BA1646" s="35"/>
      <c r="BB1646" s="35"/>
      <c r="BC1646" s="35"/>
      <c r="BD1646" s="35"/>
      <c r="BE1646" s="35"/>
      <c r="BF1646" s="35"/>
      <c r="BG1646" s="35"/>
      <c r="BH1646" s="35"/>
      <c r="BI1646" s="133"/>
      <c r="BJ1646" s="133"/>
      <c r="BK1646" s="35"/>
      <c r="BL1646" s="266"/>
      <c r="BM1646" s="35"/>
      <c r="BN1646" s="35"/>
      <c r="BO1646" s="35"/>
      <c r="BP1646" s="35"/>
      <c r="BQ1646" s="35"/>
      <c r="BR1646" s="35"/>
      <c r="BS1646" s="35"/>
      <c r="BT1646" s="35"/>
      <c r="BU1646" s="35"/>
      <c r="BV1646" s="35"/>
      <c r="BW1646" s="35"/>
      <c r="BX1646" s="35"/>
      <c r="BY1646" s="35"/>
      <c r="BZ1646" s="287"/>
      <c r="CA1646" s="35"/>
      <c r="CB1646" s="35"/>
      <c r="CC1646" s="35"/>
      <c r="CD1646" s="35"/>
      <c r="CE1646" s="35"/>
      <c r="CF1646" s="35"/>
      <c r="CG1646" s="35"/>
      <c r="CH1646" s="35"/>
      <c r="CI1646" s="35"/>
      <c r="CJ1646" s="35"/>
      <c r="CK1646" s="35"/>
      <c r="CL1646" s="35"/>
      <c r="CM1646" s="35"/>
      <c r="CN1646" s="35"/>
      <c r="CO1646" s="35"/>
      <c r="CP1646" s="35"/>
      <c r="CQ1646" s="35"/>
      <c r="CR1646" s="35"/>
      <c r="CS1646" s="35"/>
      <c r="CT1646" s="35"/>
      <c r="CU1646" s="35"/>
      <c r="CV1646" s="35"/>
      <c r="CW1646" s="35"/>
      <c r="CX1646" s="35"/>
      <c r="CY1646" s="35"/>
      <c r="CZ1646" s="35"/>
      <c r="DA1646" s="35"/>
      <c r="DB1646" s="35"/>
      <c r="DC1646" s="35"/>
      <c r="DD1646" s="35"/>
      <c r="DE1646" s="35"/>
      <c r="DF1646" s="35"/>
      <c r="DG1646" s="35"/>
      <c r="DH1646" s="35"/>
      <c r="DI1646" s="35"/>
      <c r="DJ1646" s="35"/>
      <c r="DK1646" s="35"/>
      <c r="DL1646" s="35"/>
      <c r="DM1646" s="35"/>
      <c r="DN1646" s="35"/>
      <c r="DO1646" s="35"/>
      <c r="DP1646" s="35"/>
      <c r="DQ1646" s="35"/>
      <c r="DR1646" s="35"/>
      <c r="DS1646" s="35"/>
      <c r="DT1646" s="35"/>
      <c r="DU1646" s="35"/>
      <c r="DV1646" s="35"/>
      <c r="DW1646" s="35"/>
      <c r="DX1646" s="35"/>
      <c r="DY1646" s="35"/>
      <c r="DZ1646" s="35"/>
      <c r="EA1646" s="35"/>
      <c r="EB1646" s="35"/>
      <c r="EC1646" s="35"/>
      <c r="ED1646" s="35"/>
      <c r="EE1646" s="35"/>
      <c r="EF1646" s="35"/>
      <c r="EG1646" s="35"/>
      <c r="EH1646" s="35"/>
      <c r="EI1646" s="35"/>
      <c r="EJ1646" s="35"/>
      <c r="EK1646" s="35"/>
      <c r="EL1646" s="35"/>
      <c r="ET1646" s="20" t="s">
        <v>2011</v>
      </c>
      <c r="EU1646" s="20" t="s">
        <v>2009</v>
      </c>
    </row>
    <row r="1647" spans="1:151" ht="12" hidden="1" customHeight="1">
      <c r="A1647" s="35"/>
      <c r="B1647" s="47"/>
      <c r="C1647" s="35"/>
      <c r="D1647" s="47"/>
      <c r="E1647" s="47"/>
      <c r="F1647" s="47"/>
      <c r="G1647" s="47"/>
      <c r="H1647" s="47"/>
      <c r="I1647" s="47"/>
      <c r="J1647" s="47"/>
      <c r="K1647" s="47"/>
      <c r="L1647" s="47"/>
      <c r="M1647" s="35"/>
      <c r="N1647" s="35"/>
      <c r="O1647" s="35"/>
      <c r="P1647" s="35"/>
      <c r="Q1647" s="35"/>
      <c r="R1647" s="35"/>
      <c r="S1647" s="35"/>
      <c r="T1647" s="35"/>
      <c r="U1647" s="35"/>
      <c r="V1647" s="35"/>
      <c r="W1647" s="35"/>
      <c r="X1647" s="35"/>
      <c r="Y1647" s="35"/>
      <c r="Z1647" s="35"/>
      <c r="AA1647" s="35"/>
      <c r="AB1647" s="35"/>
      <c r="AC1647" s="35"/>
      <c r="AD1647" s="35"/>
      <c r="AE1647" s="35"/>
      <c r="AF1647" s="35"/>
      <c r="AG1647" s="35"/>
      <c r="AH1647" s="35"/>
      <c r="AI1647" s="35"/>
      <c r="AJ1647" s="35"/>
      <c r="AK1647" s="35"/>
      <c r="AL1647" s="35"/>
      <c r="AM1647" s="35"/>
      <c r="AN1647" s="35"/>
      <c r="AO1647" s="35"/>
      <c r="AP1647" s="35"/>
      <c r="AQ1647" s="35"/>
      <c r="AR1647" s="35"/>
      <c r="AS1647" s="35"/>
      <c r="AT1647" s="35"/>
      <c r="AU1647" s="35"/>
      <c r="AV1647" s="35"/>
      <c r="AW1647" s="35"/>
      <c r="AX1647" s="35"/>
      <c r="AY1647" s="35"/>
      <c r="AZ1647" s="35"/>
      <c r="BA1647" s="35"/>
      <c r="BB1647" s="35"/>
      <c r="BC1647" s="35"/>
      <c r="BD1647" s="35"/>
      <c r="BE1647" s="35"/>
      <c r="BF1647" s="35"/>
      <c r="BG1647" s="35"/>
      <c r="BH1647" s="35"/>
      <c r="BI1647" s="133"/>
      <c r="BJ1647" s="133"/>
      <c r="BK1647" s="35"/>
      <c r="BL1647" s="266"/>
      <c r="BM1647" s="35"/>
      <c r="BN1647" s="35"/>
      <c r="BO1647" s="35"/>
      <c r="BP1647" s="35"/>
      <c r="BQ1647" s="35"/>
      <c r="BR1647" s="35"/>
      <c r="BS1647" s="35"/>
      <c r="BT1647" s="35"/>
      <c r="BU1647" s="35"/>
      <c r="BV1647" s="35"/>
      <c r="BW1647" s="35"/>
      <c r="BX1647" s="35"/>
      <c r="BY1647" s="35"/>
      <c r="BZ1647" s="287"/>
      <c r="CA1647" s="35"/>
      <c r="CB1647" s="35"/>
      <c r="CC1647" s="35"/>
      <c r="CD1647" s="35"/>
      <c r="CE1647" s="35"/>
      <c r="CF1647" s="35"/>
      <c r="CG1647" s="35"/>
      <c r="CH1647" s="35"/>
      <c r="CI1647" s="35"/>
      <c r="CJ1647" s="35"/>
      <c r="CK1647" s="35"/>
      <c r="CL1647" s="35"/>
      <c r="CM1647" s="35"/>
      <c r="CN1647" s="35"/>
      <c r="CO1647" s="35"/>
      <c r="CP1647" s="35"/>
      <c r="CQ1647" s="35"/>
      <c r="CR1647" s="35"/>
      <c r="CS1647" s="35"/>
      <c r="CT1647" s="35"/>
      <c r="CU1647" s="35"/>
      <c r="CV1647" s="35"/>
      <c r="CW1647" s="35"/>
      <c r="CX1647" s="35"/>
      <c r="CY1647" s="35"/>
      <c r="CZ1647" s="35"/>
      <c r="DA1647" s="35"/>
      <c r="DB1647" s="35"/>
      <c r="DC1647" s="35"/>
      <c r="DD1647" s="35"/>
      <c r="DE1647" s="35"/>
      <c r="DF1647" s="35"/>
      <c r="DG1647" s="35"/>
      <c r="DH1647" s="35"/>
      <c r="DI1647" s="35"/>
      <c r="DJ1647" s="35"/>
      <c r="DK1647" s="35"/>
      <c r="DL1647" s="35"/>
      <c r="DM1647" s="35"/>
      <c r="DN1647" s="35"/>
      <c r="DO1647" s="35"/>
      <c r="DP1647" s="35"/>
      <c r="DQ1647" s="35"/>
      <c r="DR1647" s="35"/>
      <c r="DS1647" s="35"/>
      <c r="DT1647" s="35"/>
      <c r="DU1647" s="35"/>
      <c r="DV1647" s="35"/>
      <c r="DW1647" s="35"/>
      <c r="DX1647" s="35"/>
      <c r="DY1647" s="35"/>
      <c r="DZ1647" s="35"/>
      <c r="EA1647" s="35"/>
      <c r="EB1647" s="35"/>
      <c r="EC1647" s="35"/>
      <c r="ED1647" s="35"/>
      <c r="EE1647" s="35"/>
      <c r="EF1647" s="35"/>
      <c r="EG1647" s="35"/>
      <c r="EH1647" s="35"/>
      <c r="EI1647" s="35"/>
      <c r="EJ1647" s="35"/>
      <c r="EK1647" s="35"/>
      <c r="EL1647" s="35"/>
      <c r="ET1647" s="20" t="s">
        <v>586</v>
      </c>
      <c r="EU1647" s="20" t="s">
        <v>2010</v>
      </c>
    </row>
    <row r="1648" spans="1:151" ht="12" hidden="1" customHeight="1">
      <c r="A1648" s="35"/>
      <c r="B1648" s="47"/>
      <c r="C1648" s="35"/>
      <c r="D1648" s="47"/>
      <c r="E1648" s="47"/>
      <c r="F1648" s="47"/>
      <c r="G1648" s="47"/>
      <c r="H1648" s="47"/>
      <c r="I1648" s="47"/>
      <c r="J1648" s="47"/>
      <c r="K1648" s="47"/>
      <c r="L1648" s="47"/>
      <c r="M1648" s="35"/>
      <c r="N1648" s="35"/>
      <c r="O1648" s="35"/>
      <c r="P1648" s="35"/>
      <c r="Q1648" s="35"/>
      <c r="R1648" s="35"/>
      <c r="S1648" s="35"/>
      <c r="T1648" s="35"/>
      <c r="U1648" s="35"/>
      <c r="V1648" s="35"/>
      <c r="W1648" s="35"/>
      <c r="X1648" s="35"/>
      <c r="Y1648" s="35"/>
      <c r="Z1648" s="35"/>
      <c r="AA1648" s="35"/>
      <c r="AB1648" s="35"/>
      <c r="AC1648" s="35"/>
      <c r="AD1648" s="35"/>
      <c r="AE1648" s="35"/>
      <c r="AF1648" s="35"/>
      <c r="AG1648" s="35"/>
      <c r="AH1648" s="35"/>
      <c r="AI1648" s="35"/>
      <c r="AJ1648" s="35"/>
      <c r="AK1648" s="35"/>
      <c r="AL1648" s="35"/>
      <c r="AM1648" s="35"/>
      <c r="AN1648" s="35"/>
      <c r="AO1648" s="35"/>
      <c r="AP1648" s="35"/>
      <c r="AQ1648" s="35"/>
      <c r="AR1648" s="35"/>
      <c r="AS1648" s="35"/>
      <c r="AT1648" s="35"/>
      <c r="AU1648" s="35"/>
      <c r="AV1648" s="35"/>
      <c r="AW1648" s="35"/>
      <c r="AX1648" s="35"/>
      <c r="AY1648" s="35"/>
      <c r="AZ1648" s="35"/>
      <c r="BA1648" s="35"/>
      <c r="BB1648" s="35"/>
      <c r="BC1648" s="35"/>
      <c r="BD1648" s="35"/>
      <c r="BE1648" s="35"/>
      <c r="BF1648" s="35"/>
      <c r="BG1648" s="35"/>
      <c r="BH1648" s="35"/>
      <c r="BI1648" s="133"/>
      <c r="BJ1648" s="133"/>
      <c r="BK1648" s="35"/>
      <c r="BL1648" s="266"/>
      <c r="BM1648" s="35"/>
      <c r="BN1648" s="35"/>
      <c r="BO1648" s="35"/>
      <c r="BP1648" s="35"/>
      <c r="BQ1648" s="35"/>
      <c r="BR1648" s="35"/>
      <c r="BS1648" s="35"/>
      <c r="BT1648" s="35"/>
      <c r="BU1648" s="35"/>
      <c r="BV1648" s="35"/>
      <c r="BW1648" s="35"/>
      <c r="BX1648" s="35"/>
      <c r="BY1648" s="35"/>
      <c r="BZ1648" s="287"/>
      <c r="CA1648" s="35"/>
      <c r="CB1648" s="35"/>
      <c r="CC1648" s="35"/>
      <c r="CD1648" s="35"/>
      <c r="CE1648" s="35"/>
      <c r="CF1648" s="35"/>
      <c r="CG1648" s="35"/>
      <c r="CH1648" s="35"/>
      <c r="CI1648" s="35"/>
      <c r="CJ1648" s="35"/>
      <c r="CK1648" s="35"/>
      <c r="CL1648" s="35"/>
      <c r="CM1648" s="35"/>
      <c r="CN1648" s="35"/>
      <c r="CO1648" s="35"/>
      <c r="CP1648" s="35"/>
      <c r="CQ1648" s="35"/>
      <c r="CR1648" s="35"/>
      <c r="CS1648" s="35"/>
      <c r="CT1648" s="35"/>
      <c r="CU1648" s="35"/>
      <c r="CV1648" s="35"/>
      <c r="CW1648" s="35"/>
      <c r="CX1648" s="35"/>
      <c r="CY1648" s="35"/>
      <c r="CZ1648" s="35"/>
      <c r="DA1648" s="35"/>
      <c r="DB1648" s="35"/>
      <c r="DC1648" s="35"/>
      <c r="DD1648" s="35"/>
      <c r="DE1648" s="35"/>
      <c r="DF1648" s="35"/>
      <c r="DG1648" s="35"/>
      <c r="DH1648" s="35"/>
      <c r="DI1648" s="35"/>
      <c r="DJ1648" s="35"/>
      <c r="DK1648" s="35"/>
      <c r="DL1648" s="35"/>
      <c r="DM1648" s="35"/>
      <c r="DN1648" s="35"/>
      <c r="DO1648" s="35"/>
      <c r="DP1648" s="35"/>
      <c r="DQ1648" s="35"/>
      <c r="DR1648" s="35"/>
      <c r="DS1648" s="35"/>
      <c r="DT1648" s="35"/>
      <c r="DU1648" s="35"/>
      <c r="DV1648" s="35"/>
      <c r="DW1648" s="35"/>
      <c r="DX1648" s="35"/>
      <c r="DY1648" s="35"/>
      <c r="DZ1648" s="35"/>
      <c r="EA1648" s="35"/>
      <c r="EB1648" s="35"/>
      <c r="EC1648" s="35"/>
      <c r="ED1648" s="35"/>
      <c r="EE1648" s="35"/>
      <c r="EF1648" s="35"/>
      <c r="EG1648" s="35"/>
      <c r="EH1648" s="35"/>
      <c r="EI1648" s="35"/>
      <c r="EJ1648" s="35"/>
      <c r="EK1648" s="35"/>
      <c r="EL1648" s="35"/>
      <c r="ET1648" s="20" t="s">
        <v>2012</v>
      </c>
      <c r="EU1648" s="20" t="s">
        <v>2011</v>
      </c>
    </row>
    <row r="1649" spans="1:151" ht="12" hidden="1" customHeight="1">
      <c r="A1649" s="35"/>
      <c r="B1649" s="47"/>
      <c r="C1649" s="35"/>
      <c r="D1649" s="47"/>
      <c r="E1649" s="47"/>
      <c r="F1649" s="47"/>
      <c r="G1649" s="47"/>
      <c r="H1649" s="47"/>
      <c r="I1649" s="47"/>
      <c r="J1649" s="47"/>
      <c r="K1649" s="47"/>
      <c r="L1649" s="47"/>
      <c r="M1649" s="35"/>
      <c r="N1649" s="35"/>
      <c r="O1649" s="35"/>
      <c r="P1649" s="35"/>
      <c r="Q1649" s="35"/>
      <c r="R1649" s="35"/>
      <c r="S1649" s="35"/>
      <c r="T1649" s="35"/>
      <c r="U1649" s="35"/>
      <c r="V1649" s="35"/>
      <c r="W1649" s="35"/>
      <c r="X1649" s="35"/>
      <c r="Y1649" s="35"/>
      <c r="Z1649" s="35"/>
      <c r="AA1649" s="35"/>
      <c r="AB1649" s="35"/>
      <c r="AC1649" s="35"/>
      <c r="AD1649" s="35"/>
      <c r="AE1649" s="35"/>
      <c r="AF1649" s="35"/>
      <c r="AG1649" s="35"/>
      <c r="AH1649" s="35"/>
      <c r="AI1649" s="35"/>
      <c r="AJ1649" s="35"/>
      <c r="AK1649" s="35"/>
      <c r="AL1649" s="35"/>
      <c r="AM1649" s="35"/>
      <c r="AN1649" s="35"/>
      <c r="AO1649" s="35"/>
      <c r="AP1649" s="35"/>
      <c r="AQ1649" s="35"/>
      <c r="AR1649" s="35"/>
      <c r="AS1649" s="35"/>
      <c r="AT1649" s="35"/>
      <c r="AU1649" s="35"/>
      <c r="AV1649" s="35"/>
      <c r="AW1649" s="35"/>
      <c r="AX1649" s="35"/>
      <c r="AY1649" s="35"/>
      <c r="AZ1649" s="35"/>
      <c r="BA1649" s="35"/>
      <c r="BB1649" s="35"/>
      <c r="BC1649" s="35"/>
      <c r="BD1649" s="35"/>
      <c r="BE1649" s="35"/>
      <c r="BF1649" s="35"/>
      <c r="BG1649" s="35"/>
      <c r="BH1649" s="35"/>
      <c r="BI1649" s="133"/>
      <c r="BJ1649" s="133"/>
      <c r="BK1649" s="35"/>
      <c r="BL1649" s="266"/>
      <c r="BM1649" s="35"/>
      <c r="BN1649" s="35"/>
      <c r="BO1649" s="35"/>
      <c r="BP1649" s="35"/>
      <c r="BQ1649" s="35"/>
      <c r="BR1649" s="35"/>
      <c r="BS1649" s="35"/>
      <c r="BT1649" s="35"/>
      <c r="BU1649" s="35"/>
      <c r="BV1649" s="35"/>
      <c r="BW1649" s="35"/>
      <c r="BX1649" s="35"/>
      <c r="BY1649" s="35"/>
      <c r="BZ1649" s="287"/>
      <c r="CA1649" s="35"/>
      <c r="CB1649" s="35"/>
      <c r="CC1649" s="35"/>
      <c r="CD1649" s="35"/>
      <c r="CE1649" s="35"/>
      <c r="CF1649" s="35"/>
      <c r="CG1649" s="35"/>
      <c r="CH1649" s="35"/>
      <c r="CI1649" s="35"/>
      <c r="CJ1649" s="35"/>
      <c r="CK1649" s="35"/>
      <c r="CL1649" s="35"/>
      <c r="CM1649" s="35"/>
      <c r="CN1649" s="35"/>
      <c r="CO1649" s="35"/>
      <c r="CP1649" s="35"/>
      <c r="CQ1649" s="35"/>
      <c r="CR1649" s="35"/>
      <c r="CS1649" s="35"/>
      <c r="CT1649" s="35"/>
      <c r="CU1649" s="35"/>
      <c r="CV1649" s="35"/>
      <c r="CW1649" s="35"/>
      <c r="CX1649" s="35"/>
      <c r="CY1649" s="35"/>
      <c r="CZ1649" s="35"/>
      <c r="DA1649" s="35"/>
      <c r="DB1649" s="35"/>
      <c r="DC1649" s="35"/>
      <c r="DD1649" s="35"/>
      <c r="DE1649" s="35"/>
      <c r="DF1649" s="35"/>
      <c r="DG1649" s="35"/>
      <c r="DH1649" s="35"/>
      <c r="DI1649" s="35"/>
      <c r="DJ1649" s="35"/>
      <c r="DK1649" s="35"/>
      <c r="DL1649" s="35"/>
      <c r="DM1649" s="35"/>
      <c r="DN1649" s="35"/>
      <c r="DO1649" s="35"/>
      <c r="DP1649" s="35"/>
      <c r="DQ1649" s="35"/>
      <c r="DR1649" s="35"/>
      <c r="DS1649" s="35"/>
      <c r="DT1649" s="35"/>
      <c r="DU1649" s="35"/>
      <c r="DV1649" s="35"/>
      <c r="DW1649" s="35"/>
      <c r="DX1649" s="35"/>
      <c r="DY1649" s="35"/>
      <c r="DZ1649" s="35"/>
      <c r="EA1649" s="35"/>
      <c r="EB1649" s="35"/>
      <c r="EC1649" s="35"/>
      <c r="ED1649" s="35"/>
      <c r="EE1649" s="35"/>
      <c r="EF1649" s="35"/>
      <c r="EG1649" s="35"/>
      <c r="EH1649" s="35"/>
      <c r="EI1649" s="35"/>
      <c r="EJ1649" s="35"/>
      <c r="EK1649" s="35"/>
      <c r="EL1649" s="35"/>
      <c r="ET1649" s="20" t="s">
        <v>2013</v>
      </c>
      <c r="EU1649" s="20" t="s">
        <v>586</v>
      </c>
    </row>
    <row r="1650" spans="1:151" ht="12" hidden="1" customHeight="1">
      <c r="A1650" s="35"/>
      <c r="B1650" s="47"/>
      <c r="C1650" s="35"/>
      <c r="D1650" s="47"/>
      <c r="E1650" s="47"/>
      <c r="F1650" s="47"/>
      <c r="G1650" s="47"/>
      <c r="H1650" s="47"/>
      <c r="I1650" s="47"/>
      <c r="J1650" s="47"/>
      <c r="K1650" s="47"/>
      <c r="L1650" s="47"/>
      <c r="M1650" s="35"/>
      <c r="N1650" s="35"/>
      <c r="O1650" s="35"/>
      <c r="P1650" s="35"/>
      <c r="Q1650" s="35"/>
      <c r="R1650" s="35"/>
      <c r="S1650" s="35"/>
      <c r="T1650" s="35"/>
      <c r="U1650" s="35"/>
      <c r="V1650" s="35"/>
      <c r="W1650" s="35"/>
      <c r="X1650" s="35"/>
      <c r="Y1650" s="35"/>
      <c r="Z1650" s="35"/>
      <c r="AA1650" s="35"/>
      <c r="AB1650" s="35"/>
      <c r="AC1650" s="35"/>
      <c r="AD1650" s="35"/>
      <c r="AE1650" s="35"/>
      <c r="AF1650" s="35"/>
      <c r="AG1650" s="35"/>
      <c r="AH1650" s="35"/>
      <c r="AI1650" s="35"/>
      <c r="AJ1650" s="35"/>
      <c r="AK1650" s="35"/>
      <c r="AL1650" s="35"/>
      <c r="AM1650" s="35"/>
      <c r="AN1650" s="35"/>
      <c r="AO1650" s="35"/>
      <c r="AP1650" s="35"/>
      <c r="AQ1650" s="35"/>
      <c r="AR1650" s="35"/>
      <c r="AS1650" s="35"/>
      <c r="AT1650" s="35"/>
      <c r="AU1650" s="35"/>
      <c r="AV1650" s="35"/>
      <c r="AW1650" s="35"/>
      <c r="AX1650" s="35"/>
      <c r="AY1650" s="35"/>
      <c r="AZ1650" s="35"/>
      <c r="BA1650" s="35"/>
      <c r="BB1650" s="35"/>
      <c r="BC1650" s="35"/>
      <c r="BD1650" s="35"/>
      <c r="BE1650" s="35"/>
      <c r="BF1650" s="35"/>
      <c r="BG1650" s="35"/>
      <c r="BH1650" s="35"/>
      <c r="BI1650" s="133"/>
      <c r="BJ1650" s="133"/>
      <c r="BK1650" s="35"/>
      <c r="BL1650" s="266"/>
      <c r="BM1650" s="35"/>
      <c r="BN1650" s="35"/>
      <c r="BO1650" s="35"/>
      <c r="BP1650" s="35"/>
      <c r="BQ1650" s="35"/>
      <c r="BR1650" s="35"/>
      <c r="BS1650" s="35"/>
      <c r="BT1650" s="35"/>
      <c r="BU1650" s="35"/>
      <c r="BV1650" s="35"/>
      <c r="BW1650" s="35"/>
      <c r="BX1650" s="35"/>
      <c r="BY1650" s="35"/>
      <c r="BZ1650" s="287"/>
      <c r="CA1650" s="35"/>
      <c r="CB1650" s="35"/>
      <c r="CC1650" s="35"/>
      <c r="CD1650" s="35"/>
      <c r="CE1650" s="35"/>
      <c r="CF1650" s="35"/>
      <c r="CG1650" s="35"/>
      <c r="CH1650" s="35"/>
      <c r="CI1650" s="35"/>
      <c r="CJ1650" s="35"/>
      <c r="CK1650" s="35"/>
      <c r="CL1650" s="35"/>
      <c r="CM1650" s="35"/>
      <c r="CN1650" s="35"/>
      <c r="CO1650" s="35"/>
      <c r="CP1650" s="35"/>
      <c r="CQ1650" s="35"/>
      <c r="CR1650" s="35"/>
      <c r="CS1650" s="35"/>
      <c r="CT1650" s="35"/>
      <c r="CU1650" s="35"/>
      <c r="CV1650" s="35"/>
      <c r="CW1650" s="35"/>
      <c r="CX1650" s="35"/>
      <c r="CY1650" s="35"/>
      <c r="CZ1650" s="35"/>
      <c r="DA1650" s="35"/>
      <c r="DB1650" s="35"/>
      <c r="DC1650" s="35"/>
      <c r="DD1650" s="35"/>
      <c r="DE1650" s="35"/>
      <c r="DF1650" s="35"/>
      <c r="DG1650" s="35"/>
      <c r="DH1650" s="35"/>
      <c r="DI1650" s="35"/>
      <c r="DJ1650" s="35"/>
      <c r="DK1650" s="35"/>
      <c r="DL1650" s="35"/>
      <c r="DM1650" s="35"/>
      <c r="DN1650" s="35"/>
      <c r="DO1650" s="35"/>
      <c r="DP1650" s="35"/>
      <c r="DQ1650" s="35"/>
      <c r="DR1650" s="35"/>
      <c r="DS1650" s="35"/>
      <c r="DT1650" s="35"/>
      <c r="DU1650" s="35"/>
      <c r="DV1650" s="35"/>
      <c r="DW1650" s="35"/>
      <c r="DX1650" s="35"/>
      <c r="DY1650" s="35"/>
      <c r="DZ1650" s="35"/>
      <c r="EA1650" s="35"/>
      <c r="EB1650" s="35"/>
      <c r="EC1650" s="35"/>
      <c r="ED1650" s="35"/>
      <c r="EE1650" s="35"/>
      <c r="EF1650" s="35"/>
      <c r="EG1650" s="35"/>
      <c r="EH1650" s="35"/>
      <c r="EI1650" s="35"/>
      <c r="EJ1650" s="35"/>
      <c r="EK1650" s="35"/>
      <c r="EL1650" s="35"/>
      <c r="ET1650" s="20" t="s">
        <v>2014</v>
      </c>
      <c r="EU1650" s="20" t="s">
        <v>2012</v>
      </c>
    </row>
    <row r="1651" spans="1:151" ht="12" hidden="1" customHeight="1">
      <c r="A1651" s="35"/>
      <c r="B1651" s="47"/>
      <c r="C1651" s="35"/>
      <c r="D1651" s="47"/>
      <c r="E1651" s="47"/>
      <c r="F1651" s="47"/>
      <c r="G1651" s="47"/>
      <c r="H1651" s="47"/>
      <c r="I1651" s="47"/>
      <c r="J1651" s="47"/>
      <c r="K1651" s="47"/>
      <c r="L1651" s="47"/>
      <c r="M1651" s="35"/>
      <c r="N1651" s="35"/>
      <c r="O1651" s="35"/>
      <c r="P1651" s="35"/>
      <c r="Q1651" s="35"/>
      <c r="R1651" s="35"/>
      <c r="S1651" s="35"/>
      <c r="T1651" s="35"/>
      <c r="U1651" s="35"/>
      <c r="V1651" s="35"/>
      <c r="W1651" s="35"/>
      <c r="X1651" s="35"/>
      <c r="Y1651" s="35"/>
      <c r="Z1651" s="35"/>
      <c r="AA1651" s="35"/>
      <c r="AB1651" s="35"/>
      <c r="AC1651" s="35"/>
      <c r="AD1651" s="35"/>
      <c r="AE1651" s="35"/>
      <c r="AF1651" s="35"/>
      <c r="AG1651" s="35"/>
      <c r="AH1651" s="35"/>
      <c r="AI1651" s="35"/>
      <c r="AJ1651" s="35"/>
      <c r="AK1651" s="35"/>
      <c r="AL1651" s="35"/>
      <c r="AM1651" s="35"/>
      <c r="AN1651" s="35"/>
      <c r="AO1651" s="35"/>
      <c r="AP1651" s="35"/>
      <c r="AQ1651" s="35"/>
      <c r="AR1651" s="35"/>
      <c r="AS1651" s="35"/>
      <c r="AT1651" s="35"/>
      <c r="AU1651" s="35"/>
      <c r="AV1651" s="35"/>
      <c r="AW1651" s="35"/>
      <c r="AX1651" s="35"/>
      <c r="AY1651" s="35"/>
      <c r="AZ1651" s="35"/>
      <c r="BA1651" s="35"/>
      <c r="BB1651" s="35"/>
      <c r="BC1651" s="35"/>
      <c r="BD1651" s="35"/>
      <c r="BE1651" s="35"/>
      <c r="BF1651" s="35"/>
      <c r="BG1651" s="35"/>
      <c r="BH1651" s="35"/>
      <c r="BI1651" s="133"/>
      <c r="BJ1651" s="133"/>
      <c r="BK1651" s="35"/>
      <c r="BL1651" s="266"/>
      <c r="BM1651" s="35"/>
      <c r="BN1651" s="35"/>
      <c r="BO1651" s="35"/>
      <c r="BP1651" s="35"/>
      <c r="BQ1651" s="35"/>
      <c r="BR1651" s="35"/>
      <c r="BS1651" s="35"/>
      <c r="BT1651" s="35"/>
      <c r="BU1651" s="35"/>
      <c r="BV1651" s="35"/>
      <c r="BW1651" s="35"/>
      <c r="BX1651" s="35"/>
      <c r="BY1651" s="35"/>
      <c r="BZ1651" s="287"/>
      <c r="CA1651" s="35"/>
      <c r="CB1651" s="35"/>
      <c r="CC1651" s="35"/>
      <c r="CD1651" s="35"/>
      <c r="CE1651" s="35"/>
      <c r="CF1651" s="35"/>
      <c r="CG1651" s="35"/>
      <c r="CH1651" s="35"/>
      <c r="CI1651" s="35"/>
      <c r="CJ1651" s="35"/>
      <c r="CK1651" s="35"/>
      <c r="CL1651" s="35"/>
      <c r="CM1651" s="35"/>
      <c r="CN1651" s="35"/>
      <c r="CO1651" s="35"/>
      <c r="CP1651" s="35"/>
      <c r="CQ1651" s="35"/>
      <c r="CR1651" s="35"/>
      <c r="CS1651" s="35"/>
      <c r="CT1651" s="35"/>
      <c r="CU1651" s="35"/>
      <c r="CV1651" s="35"/>
      <c r="CW1651" s="35"/>
      <c r="CX1651" s="35"/>
      <c r="CY1651" s="35"/>
      <c r="CZ1651" s="35"/>
      <c r="DA1651" s="35"/>
      <c r="DB1651" s="35"/>
      <c r="DC1651" s="35"/>
      <c r="DD1651" s="35"/>
      <c r="DE1651" s="35"/>
      <c r="DF1651" s="35"/>
      <c r="DG1651" s="35"/>
      <c r="DH1651" s="35"/>
      <c r="DI1651" s="35"/>
      <c r="DJ1651" s="35"/>
      <c r="DK1651" s="35"/>
      <c r="DL1651" s="35"/>
      <c r="DM1651" s="35"/>
      <c r="DN1651" s="35"/>
      <c r="DO1651" s="35"/>
      <c r="DP1651" s="35"/>
      <c r="DQ1651" s="35"/>
      <c r="DR1651" s="35"/>
      <c r="DS1651" s="35"/>
      <c r="DT1651" s="35"/>
      <c r="DU1651" s="35"/>
      <c r="DV1651" s="35"/>
      <c r="DW1651" s="35"/>
      <c r="DX1651" s="35"/>
      <c r="DY1651" s="35"/>
      <c r="DZ1651" s="35"/>
      <c r="EA1651" s="35"/>
      <c r="EB1651" s="35"/>
      <c r="EC1651" s="35"/>
      <c r="ED1651" s="35"/>
      <c r="EE1651" s="35"/>
      <c r="EF1651" s="35"/>
      <c r="EG1651" s="35"/>
      <c r="EH1651" s="35"/>
      <c r="EI1651" s="35"/>
      <c r="EJ1651" s="35"/>
      <c r="EK1651" s="35"/>
      <c r="EL1651" s="35"/>
      <c r="ET1651" s="20" t="s">
        <v>2015</v>
      </c>
      <c r="EU1651" s="20" t="s">
        <v>2013</v>
      </c>
    </row>
    <row r="1652" spans="1:151" ht="12" hidden="1" customHeight="1">
      <c r="A1652" s="35"/>
      <c r="B1652" s="47"/>
      <c r="C1652" s="35"/>
      <c r="D1652" s="47"/>
      <c r="E1652" s="47"/>
      <c r="F1652" s="47"/>
      <c r="G1652" s="47"/>
      <c r="H1652" s="47"/>
      <c r="I1652" s="47"/>
      <c r="J1652" s="47"/>
      <c r="K1652" s="47"/>
      <c r="L1652" s="47"/>
      <c r="M1652" s="35"/>
      <c r="N1652" s="35"/>
      <c r="O1652" s="35"/>
      <c r="P1652" s="35"/>
      <c r="Q1652" s="35"/>
      <c r="R1652" s="35"/>
      <c r="S1652" s="35"/>
      <c r="T1652" s="35"/>
      <c r="U1652" s="35"/>
      <c r="V1652" s="35"/>
      <c r="W1652" s="35"/>
      <c r="X1652" s="35"/>
      <c r="Y1652" s="35"/>
      <c r="Z1652" s="35"/>
      <c r="AA1652" s="35"/>
      <c r="AB1652" s="35"/>
      <c r="AC1652" s="35"/>
      <c r="AD1652" s="35"/>
      <c r="AE1652" s="35"/>
      <c r="AF1652" s="35"/>
      <c r="AG1652" s="35"/>
      <c r="AH1652" s="35"/>
      <c r="AI1652" s="35"/>
      <c r="AJ1652" s="35"/>
      <c r="AK1652" s="35"/>
      <c r="AL1652" s="35"/>
      <c r="AM1652" s="35"/>
      <c r="AN1652" s="35"/>
      <c r="AO1652" s="35"/>
      <c r="AP1652" s="35"/>
      <c r="AQ1652" s="35"/>
      <c r="AR1652" s="35"/>
      <c r="AS1652" s="35"/>
      <c r="AT1652" s="35"/>
      <c r="AU1652" s="35"/>
      <c r="AV1652" s="35"/>
      <c r="AW1652" s="35"/>
      <c r="AX1652" s="35"/>
      <c r="AY1652" s="35"/>
      <c r="AZ1652" s="35"/>
      <c r="BA1652" s="35"/>
      <c r="BB1652" s="35"/>
      <c r="BC1652" s="35"/>
      <c r="BD1652" s="35"/>
      <c r="BE1652" s="35"/>
      <c r="BF1652" s="35"/>
      <c r="BG1652" s="35"/>
      <c r="BH1652" s="35"/>
      <c r="BI1652" s="133"/>
      <c r="BJ1652" s="133"/>
      <c r="BK1652" s="35"/>
      <c r="BL1652" s="266"/>
      <c r="BM1652" s="35"/>
      <c r="BN1652" s="35"/>
      <c r="BO1652" s="35"/>
      <c r="BP1652" s="35"/>
      <c r="BQ1652" s="35"/>
      <c r="BR1652" s="35"/>
      <c r="BS1652" s="35"/>
      <c r="BT1652" s="35"/>
      <c r="BU1652" s="35"/>
      <c r="BV1652" s="35"/>
      <c r="BW1652" s="35"/>
      <c r="BX1652" s="35"/>
      <c r="BY1652" s="35"/>
      <c r="BZ1652" s="287"/>
      <c r="CA1652" s="35"/>
      <c r="CB1652" s="35"/>
      <c r="CC1652" s="35"/>
      <c r="CD1652" s="35"/>
      <c r="CE1652" s="35"/>
      <c r="CF1652" s="35"/>
      <c r="CG1652" s="35"/>
      <c r="CH1652" s="35"/>
      <c r="CI1652" s="35"/>
      <c r="CJ1652" s="35"/>
      <c r="CK1652" s="35"/>
      <c r="CL1652" s="35"/>
      <c r="CM1652" s="35"/>
      <c r="CN1652" s="35"/>
      <c r="CO1652" s="35"/>
      <c r="CP1652" s="35"/>
      <c r="CQ1652" s="35"/>
      <c r="CR1652" s="35"/>
      <c r="CS1652" s="35"/>
      <c r="CT1652" s="35"/>
      <c r="CU1652" s="35"/>
      <c r="CV1652" s="35"/>
      <c r="CW1652" s="35"/>
      <c r="CX1652" s="35"/>
      <c r="CY1652" s="35"/>
      <c r="CZ1652" s="35"/>
      <c r="DA1652" s="35"/>
      <c r="DB1652" s="35"/>
      <c r="DC1652" s="35"/>
      <c r="DD1652" s="35"/>
      <c r="DE1652" s="35"/>
      <c r="DF1652" s="35"/>
      <c r="DG1652" s="35"/>
      <c r="DH1652" s="35"/>
      <c r="DI1652" s="35"/>
      <c r="DJ1652" s="35"/>
      <c r="DK1652" s="35"/>
      <c r="DL1652" s="35"/>
      <c r="DM1652" s="35"/>
      <c r="DN1652" s="35"/>
      <c r="DO1652" s="35"/>
      <c r="DP1652" s="35"/>
      <c r="DQ1652" s="35"/>
      <c r="DR1652" s="35"/>
      <c r="DS1652" s="35"/>
      <c r="DT1652" s="35"/>
      <c r="DU1652" s="35"/>
      <c r="DV1652" s="35"/>
      <c r="DW1652" s="35"/>
      <c r="DX1652" s="35"/>
      <c r="DY1652" s="35"/>
      <c r="DZ1652" s="35"/>
      <c r="EA1652" s="35"/>
      <c r="EB1652" s="35"/>
      <c r="EC1652" s="35"/>
      <c r="ED1652" s="35"/>
      <c r="EE1652" s="35"/>
      <c r="EF1652" s="35"/>
      <c r="EG1652" s="35"/>
      <c r="EH1652" s="35"/>
      <c r="EI1652" s="35"/>
      <c r="EJ1652" s="35"/>
      <c r="EK1652" s="35"/>
      <c r="EL1652" s="35"/>
      <c r="ET1652" s="20" t="s">
        <v>2016</v>
      </c>
      <c r="EU1652" s="20" t="s">
        <v>2014</v>
      </c>
    </row>
    <row r="1653" spans="1:151" ht="12" hidden="1" customHeight="1">
      <c r="A1653" s="35"/>
      <c r="B1653" s="47"/>
      <c r="C1653" s="35"/>
      <c r="D1653" s="47"/>
      <c r="E1653" s="47"/>
      <c r="F1653" s="47"/>
      <c r="G1653" s="47"/>
      <c r="H1653" s="47"/>
      <c r="I1653" s="47"/>
      <c r="J1653" s="47"/>
      <c r="K1653" s="47"/>
      <c r="L1653" s="47"/>
      <c r="M1653" s="35"/>
      <c r="N1653" s="35"/>
      <c r="O1653" s="35"/>
      <c r="P1653" s="35"/>
      <c r="Q1653" s="35"/>
      <c r="R1653" s="35"/>
      <c r="S1653" s="35"/>
      <c r="T1653" s="35"/>
      <c r="U1653" s="35"/>
      <c r="V1653" s="35"/>
      <c r="W1653" s="35"/>
      <c r="X1653" s="35"/>
      <c r="Y1653" s="35"/>
      <c r="Z1653" s="35"/>
      <c r="AA1653" s="35"/>
      <c r="AB1653" s="35"/>
      <c r="AC1653" s="35"/>
      <c r="AD1653" s="35"/>
      <c r="AE1653" s="35"/>
      <c r="AF1653" s="35"/>
      <c r="AG1653" s="35"/>
      <c r="AH1653" s="35"/>
      <c r="AI1653" s="35"/>
      <c r="AJ1653" s="35"/>
      <c r="AK1653" s="35"/>
      <c r="AL1653" s="35"/>
      <c r="AM1653" s="35"/>
      <c r="AN1653" s="35"/>
      <c r="AO1653" s="35"/>
      <c r="AP1653" s="35"/>
      <c r="AQ1653" s="35"/>
      <c r="AR1653" s="35"/>
      <c r="AS1653" s="35"/>
      <c r="AT1653" s="35"/>
      <c r="AU1653" s="35"/>
      <c r="AV1653" s="35"/>
      <c r="AW1653" s="35"/>
      <c r="AX1653" s="35"/>
      <c r="AY1653" s="35"/>
      <c r="AZ1653" s="35"/>
      <c r="BA1653" s="35"/>
      <c r="BB1653" s="35"/>
      <c r="BC1653" s="35"/>
      <c r="BD1653" s="35"/>
      <c r="BE1653" s="35"/>
      <c r="BF1653" s="35"/>
      <c r="BG1653" s="35"/>
      <c r="BH1653" s="35"/>
      <c r="BI1653" s="133"/>
      <c r="BJ1653" s="133"/>
      <c r="BK1653" s="35"/>
      <c r="BL1653" s="266"/>
      <c r="BM1653" s="35"/>
      <c r="BN1653" s="35"/>
      <c r="BO1653" s="35"/>
      <c r="BP1653" s="35"/>
      <c r="BQ1653" s="35"/>
      <c r="BR1653" s="35"/>
      <c r="BS1653" s="35"/>
      <c r="BT1653" s="35"/>
      <c r="BU1653" s="35"/>
      <c r="BV1653" s="35"/>
      <c r="BW1653" s="35"/>
      <c r="BX1653" s="35"/>
      <c r="BY1653" s="35"/>
      <c r="BZ1653" s="287"/>
      <c r="CA1653" s="35"/>
      <c r="CB1653" s="35"/>
      <c r="CC1653" s="35"/>
      <c r="CD1653" s="35"/>
      <c r="CE1653" s="35"/>
      <c r="CF1653" s="35"/>
      <c r="CG1653" s="35"/>
      <c r="CH1653" s="35"/>
      <c r="CI1653" s="35"/>
      <c r="CJ1653" s="35"/>
      <c r="CK1653" s="35"/>
      <c r="CL1653" s="35"/>
      <c r="CM1653" s="35"/>
      <c r="CN1653" s="35"/>
      <c r="CO1653" s="35"/>
      <c r="CP1653" s="35"/>
      <c r="CQ1653" s="35"/>
      <c r="CR1653" s="35"/>
      <c r="CS1653" s="35"/>
      <c r="CT1653" s="35"/>
      <c r="CU1653" s="35"/>
      <c r="CV1653" s="35"/>
      <c r="CW1653" s="35"/>
      <c r="CX1653" s="35"/>
      <c r="CY1653" s="35"/>
      <c r="CZ1653" s="35"/>
      <c r="DA1653" s="35"/>
      <c r="DB1653" s="35"/>
      <c r="DC1653" s="35"/>
      <c r="DD1653" s="35"/>
      <c r="DE1653" s="35"/>
      <c r="DF1653" s="35"/>
      <c r="DG1653" s="35"/>
      <c r="DH1653" s="35"/>
      <c r="DI1653" s="35"/>
      <c r="DJ1653" s="35"/>
      <c r="DK1653" s="35"/>
      <c r="DL1653" s="35"/>
      <c r="DM1653" s="35"/>
      <c r="DN1653" s="35"/>
      <c r="DO1653" s="35"/>
      <c r="DP1653" s="35"/>
      <c r="DQ1653" s="35"/>
      <c r="DR1653" s="35"/>
      <c r="DS1653" s="35"/>
      <c r="DT1653" s="35"/>
      <c r="DU1653" s="35"/>
      <c r="DV1653" s="35"/>
      <c r="DW1653" s="35"/>
      <c r="DX1653" s="35"/>
      <c r="DY1653" s="35"/>
      <c r="DZ1653" s="35"/>
      <c r="EA1653" s="35"/>
      <c r="EB1653" s="35"/>
      <c r="EC1653" s="35"/>
      <c r="ED1653" s="35"/>
      <c r="EE1653" s="35"/>
      <c r="EF1653" s="35"/>
      <c r="EG1653" s="35"/>
      <c r="EH1653" s="35"/>
      <c r="EI1653" s="35"/>
      <c r="EJ1653" s="35"/>
      <c r="EK1653" s="35"/>
      <c r="EL1653" s="35"/>
      <c r="ET1653" s="20" t="s">
        <v>2017</v>
      </c>
      <c r="EU1653" s="20" t="s">
        <v>2015</v>
      </c>
    </row>
    <row r="1654" spans="1:151" ht="12" hidden="1" customHeight="1">
      <c r="A1654" s="35"/>
      <c r="B1654" s="47"/>
      <c r="C1654" s="35"/>
      <c r="D1654" s="47"/>
      <c r="E1654" s="47"/>
      <c r="F1654" s="47"/>
      <c r="G1654" s="47"/>
      <c r="H1654" s="47"/>
      <c r="I1654" s="47"/>
      <c r="J1654" s="47"/>
      <c r="K1654" s="47"/>
      <c r="L1654" s="47"/>
      <c r="M1654" s="35"/>
      <c r="N1654" s="35"/>
      <c r="O1654" s="35"/>
      <c r="P1654" s="35"/>
      <c r="Q1654" s="35"/>
      <c r="R1654" s="35"/>
      <c r="S1654" s="35"/>
      <c r="T1654" s="35"/>
      <c r="U1654" s="35"/>
      <c r="V1654" s="35"/>
      <c r="W1654" s="35"/>
      <c r="X1654" s="35"/>
      <c r="Y1654" s="35"/>
      <c r="Z1654" s="35"/>
      <c r="AA1654" s="35"/>
      <c r="AB1654" s="35"/>
      <c r="AC1654" s="35"/>
      <c r="AD1654" s="35"/>
      <c r="AE1654" s="35"/>
      <c r="AF1654" s="35"/>
      <c r="AG1654" s="35"/>
      <c r="AH1654" s="35"/>
      <c r="AI1654" s="35"/>
      <c r="AJ1654" s="35"/>
      <c r="AK1654" s="35"/>
      <c r="AL1654" s="35"/>
      <c r="AM1654" s="35"/>
      <c r="AN1654" s="35"/>
      <c r="AO1654" s="35"/>
      <c r="AP1654" s="35"/>
      <c r="AQ1654" s="35"/>
      <c r="AR1654" s="35"/>
      <c r="AS1654" s="35"/>
      <c r="AT1654" s="35"/>
      <c r="AU1654" s="35"/>
      <c r="AV1654" s="35"/>
      <c r="AW1654" s="35"/>
      <c r="AX1654" s="35"/>
      <c r="AY1654" s="35"/>
      <c r="AZ1654" s="35"/>
      <c r="BA1654" s="35"/>
      <c r="BB1654" s="35"/>
      <c r="BC1654" s="35"/>
      <c r="BD1654" s="35"/>
      <c r="BE1654" s="35"/>
      <c r="BF1654" s="35"/>
      <c r="BG1654" s="35"/>
      <c r="BH1654" s="35"/>
      <c r="BI1654" s="133"/>
      <c r="BJ1654" s="133"/>
      <c r="BK1654" s="35"/>
      <c r="BL1654" s="266"/>
      <c r="BM1654" s="35"/>
      <c r="BN1654" s="35"/>
      <c r="BO1654" s="35"/>
      <c r="BP1654" s="35"/>
      <c r="BQ1654" s="35"/>
      <c r="BR1654" s="35"/>
      <c r="BS1654" s="35"/>
      <c r="BT1654" s="35"/>
      <c r="BU1654" s="35"/>
      <c r="BV1654" s="35"/>
      <c r="BW1654" s="35"/>
      <c r="BX1654" s="35"/>
      <c r="BY1654" s="35"/>
      <c r="BZ1654" s="287"/>
      <c r="CA1654" s="35"/>
      <c r="CB1654" s="35"/>
      <c r="CC1654" s="35"/>
      <c r="CD1654" s="35"/>
      <c r="CE1654" s="35"/>
      <c r="CF1654" s="35"/>
      <c r="CG1654" s="35"/>
      <c r="CH1654" s="35"/>
      <c r="CI1654" s="35"/>
      <c r="CJ1654" s="35"/>
      <c r="CK1654" s="35"/>
      <c r="CL1654" s="35"/>
      <c r="CM1654" s="35"/>
      <c r="CN1654" s="35"/>
      <c r="CO1654" s="35"/>
      <c r="CP1654" s="35"/>
      <c r="CQ1654" s="35"/>
      <c r="CR1654" s="35"/>
      <c r="CS1654" s="35"/>
      <c r="CT1654" s="35"/>
      <c r="CU1654" s="35"/>
      <c r="CV1654" s="35"/>
      <c r="CW1654" s="35"/>
      <c r="CX1654" s="35"/>
      <c r="CY1654" s="35"/>
      <c r="CZ1654" s="35"/>
      <c r="DA1654" s="35"/>
      <c r="DB1654" s="35"/>
      <c r="DC1654" s="35"/>
      <c r="DD1654" s="35"/>
      <c r="DE1654" s="35"/>
      <c r="DF1654" s="35"/>
      <c r="DG1654" s="35"/>
      <c r="DH1654" s="35"/>
      <c r="DI1654" s="35"/>
      <c r="DJ1654" s="35"/>
      <c r="DK1654" s="35"/>
      <c r="DL1654" s="35"/>
      <c r="DM1654" s="35"/>
      <c r="DN1654" s="35"/>
      <c r="DO1654" s="35"/>
      <c r="DP1654" s="35"/>
      <c r="DQ1654" s="35"/>
      <c r="DR1654" s="35"/>
      <c r="DS1654" s="35"/>
      <c r="DT1654" s="35"/>
      <c r="DU1654" s="35"/>
      <c r="DV1654" s="35"/>
      <c r="DW1654" s="35"/>
      <c r="DX1654" s="35"/>
      <c r="DY1654" s="35"/>
      <c r="DZ1654" s="35"/>
      <c r="EA1654" s="35"/>
      <c r="EB1654" s="35"/>
      <c r="EC1654" s="35"/>
      <c r="ED1654" s="35"/>
      <c r="EE1654" s="35"/>
      <c r="EF1654" s="35"/>
      <c r="EG1654" s="35"/>
      <c r="EH1654" s="35"/>
      <c r="EI1654" s="35"/>
      <c r="EJ1654" s="35"/>
      <c r="EK1654" s="35"/>
      <c r="EL1654" s="35"/>
      <c r="ET1654" s="20" t="s">
        <v>2018</v>
      </c>
      <c r="EU1654" s="20" t="s">
        <v>2016</v>
      </c>
    </row>
    <row r="1655" spans="1:151" ht="12" hidden="1" customHeight="1">
      <c r="A1655" s="35"/>
      <c r="B1655" s="47"/>
      <c r="C1655" s="35"/>
      <c r="D1655" s="47"/>
      <c r="E1655" s="47"/>
      <c r="F1655" s="47"/>
      <c r="G1655" s="47"/>
      <c r="H1655" s="47"/>
      <c r="I1655" s="47"/>
      <c r="J1655" s="47"/>
      <c r="K1655" s="47"/>
      <c r="L1655" s="47"/>
      <c r="M1655" s="35"/>
      <c r="N1655" s="35"/>
      <c r="O1655" s="35"/>
      <c r="P1655" s="35"/>
      <c r="Q1655" s="35"/>
      <c r="R1655" s="35"/>
      <c r="S1655" s="35"/>
      <c r="T1655" s="35"/>
      <c r="U1655" s="35"/>
      <c r="V1655" s="35"/>
      <c r="W1655" s="35"/>
      <c r="X1655" s="35"/>
      <c r="Y1655" s="35"/>
      <c r="Z1655" s="35"/>
      <c r="AA1655" s="35"/>
      <c r="AB1655" s="35"/>
      <c r="AC1655" s="35"/>
      <c r="AD1655" s="35"/>
      <c r="AE1655" s="35"/>
      <c r="AF1655" s="35"/>
      <c r="AG1655" s="35"/>
      <c r="AH1655" s="35"/>
      <c r="AI1655" s="35"/>
      <c r="AJ1655" s="35"/>
      <c r="AK1655" s="35"/>
      <c r="AL1655" s="35"/>
      <c r="AM1655" s="35"/>
      <c r="AN1655" s="35"/>
      <c r="AO1655" s="35"/>
      <c r="AP1655" s="35"/>
      <c r="AQ1655" s="35"/>
      <c r="AR1655" s="35"/>
      <c r="AS1655" s="35"/>
      <c r="AT1655" s="35"/>
      <c r="AU1655" s="35"/>
      <c r="AV1655" s="35"/>
      <c r="AW1655" s="35"/>
      <c r="AX1655" s="35"/>
      <c r="AY1655" s="35"/>
      <c r="AZ1655" s="35"/>
      <c r="BA1655" s="35"/>
      <c r="BB1655" s="35"/>
      <c r="BC1655" s="35"/>
      <c r="BD1655" s="35"/>
      <c r="BE1655" s="35"/>
      <c r="BF1655" s="35"/>
      <c r="BG1655" s="35"/>
      <c r="BH1655" s="35"/>
      <c r="BI1655" s="133"/>
      <c r="BJ1655" s="133"/>
      <c r="BK1655" s="35"/>
      <c r="BL1655" s="266"/>
      <c r="BM1655" s="35"/>
      <c r="BN1655" s="35"/>
      <c r="BO1655" s="35"/>
      <c r="BP1655" s="35"/>
      <c r="BQ1655" s="35"/>
      <c r="BR1655" s="35"/>
      <c r="BS1655" s="35"/>
      <c r="BT1655" s="35"/>
      <c r="BU1655" s="35"/>
      <c r="BV1655" s="35"/>
      <c r="BW1655" s="35"/>
      <c r="BX1655" s="35"/>
      <c r="BY1655" s="35"/>
      <c r="BZ1655" s="287"/>
      <c r="CA1655" s="35"/>
      <c r="CB1655" s="35"/>
      <c r="CC1655" s="35"/>
      <c r="CD1655" s="35"/>
      <c r="CE1655" s="35"/>
      <c r="CF1655" s="35"/>
      <c r="CG1655" s="35"/>
      <c r="CH1655" s="35"/>
      <c r="CI1655" s="35"/>
      <c r="CJ1655" s="35"/>
      <c r="CK1655" s="35"/>
      <c r="CL1655" s="35"/>
      <c r="CM1655" s="35"/>
      <c r="CN1655" s="35"/>
      <c r="CO1655" s="35"/>
      <c r="CP1655" s="35"/>
      <c r="CQ1655" s="35"/>
      <c r="CR1655" s="35"/>
      <c r="CS1655" s="35"/>
      <c r="CT1655" s="35"/>
      <c r="CU1655" s="35"/>
      <c r="CV1655" s="35"/>
      <c r="CW1655" s="35"/>
      <c r="CX1655" s="35"/>
      <c r="CY1655" s="35"/>
      <c r="CZ1655" s="35"/>
      <c r="DA1655" s="35"/>
      <c r="DB1655" s="35"/>
      <c r="DC1655" s="35"/>
      <c r="DD1655" s="35"/>
      <c r="DE1655" s="35"/>
      <c r="DF1655" s="35"/>
      <c r="DG1655" s="35"/>
      <c r="DH1655" s="35"/>
      <c r="DI1655" s="35"/>
      <c r="DJ1655" s="35"/>
      <c r="DK1655" s="35"/>
      <c r="DL1655" s="35"/>
      <c r="DM1655" s="35"/>
      <c r="DN1655" s="35"/>
      <c r="DO1655" s="35"/>
      <c r="DP1655" s="35"/>
      <c r="DQ1655" s="35"/>
      <c r="DR1655" s="35"/>
      <c r="DS1655" s="35"/>
      <c r="DT1655" s="35"/>
      <c r="DU1655" s="35"/>
      <c r="DV1655" s="35"/>
      <c r="DW1655" s="35"/>
      <c r="DX1655" s="35"/>
      <c r="DY1655" s="35"/>
      <c r="DZ1655" s="35"/>
      <c r="EA1655" s="35"/>
      <c r="EB1655" s="35"/>
      <c r="EC1655" s="35"/>
      <c r="ED1655" s="35"/>
      <c r="EE1655" s="35"/>
      <c r="EF1655" s="35"/>
      <c r="EG1655" s="35"/>
      <c r="EH1655" s="35"/>
      <c r="EI1655" s="35"/>
      <c r="EJ1655" s="35"/>
      <c r="EK1655" s="35"/>
      <c r="EL1655" s="35"/>
      <c r="ET1655" s="20" t="s">
        <v>2019</v>
      </c>
      <c r="EU1655" s="20" t="s">
        <v>2017</v>
      </c>
    </row>
    <row r="1656" spans="1:151" ht="12" hidden="1" customHeight="1">
      <c r="A1656" s="35"/>
      <c r="B1656" s="47"/>
      <c r="C1656" s="35"/>
      <c r="D1656" s="47"/>
      <c r="E1656" s="47"/>
      <c r="F1656" s="47"/>
      <c r="G1656" s="47"/>
      <c r="H1656" s="47"/>
      <c r="I1656" s="47"/>
      <c r="J1656" s="47"/>
      <c r="K1656" s="47"/>
      <c r="L1656" s="47"/>
      <c r="M1656" s="35"/>
      <c r="N1656" s="35"/>
      <c r="O1656" s="35"/>
      <c r="P1656" s="35"/>
      <c r="Q1656" s="35"/>
      <c r="R1656" s="35"/>
      <c r="S1656" s="35"/>
      <c r="T1656" s="35"/>
      <c r="U1656" s="35"/>
      <c r="V1656" s="35"/>
      <c r="W1656" s="35"/>
      <c r="X1656" s="35"/>
      <c r="Y1656" s="35"/>
      <c r="Z1656" s="35"/>
      <c r="AA1656" s="35"/>
      <c r="AB1656" s="35"/>
      <c r="AC1656" s="35"/>
      <c r="AD1656" s="35"/>
      <c r="AE1656" s="35"/>
      <c r="AF1656" s="35"/>
      <c r="AG1656" s="35"/>
      <c r="AH1656" s="35"/>
      <c r="AI1656" s="35"/>
      <c r="AJ1656" s="35"/>
      <c r="AK1656" s="35"/>
      <c r="AL1656" s="35"/>
      <c r="AM1656" s="35"/>
      <c r="AN1656" s="35"/>
      <c r="AO1656" s="35"/>
      <c r="AP1656" s="35"/>
      <c r="AQ1656" s="35"/>
      <c r="AR1656" s="35"/>
      <c r="AS1656" s="35"/>
      <c r="AT1656" s="35"/>
      <c r="AU1656" s="35"/>
      <c r="AV1656" s="35"/>
      <c r="AW1656" s="35"/>
      <c r="AX1656" s="35"/>
      <c r="AY1656" s="35"/>
      <c r="AZ1656" s="35"/>
      <c r="BA1656" s="35"/>
      <c r="BB1656" s="35"/>
      <c r="BC1656" s="35"/>
      <c r="BD1656" s="35"/>
      <c r="BE1656" s="35"/>
      <c r="BF1656" s="35"/>
      <c r="BG1656" s="35"/>
      <c r="BH1656" s="35"/>
      <c r="BI1656" s="133"/>
      <c r="BJ1656" s="133"/>
      <c r="BK1656" s="35"/>
      <c r="BL1656" s="266"/>
      <c r="BM1656" s="35"/>
      <c r="BN1656" s="35"/>
      <c r="BO1656" s="35"/>
      <c r="BP1656" s="35"/>
      <c r="BQ1656" s="35"/>
      <c r="BR1656" s="35"/>
      <c r="BS1656" s="35"/>
      <c r="BT1656" s="35"/>
      <c r="BU1656" s="35"/>
      <c r="BV1656" s="35"/>
      <c r="BW1656" s="35"/>
      <c r="BX1656" s="35"/>
      <c r="BY1656" s="35"/>
      <c r="BZ1656" s="287"/>
      <c r="CA1656" s="35"/>
      <c r="CB1656" s="35"/>
      <c r="CC1656" s="35"/>
      <c r="CD1656" s="35"/>
      <c r="CE1656" s="35"/>
      <c r="CF1656" s="35"/>
      <c r="CG1656" s="35"/>
      <c r="CH1656" s="35"/>
      <c r="CI1656" s="35"/>
      <c r="CJ1656" s="35"/>
      <c r="CK1656" s="35"/>
      <c r="CL1656" s="35"/>
      <c r="CM1656" s="35"/>
      <c r="CN1656" s="35"/>
      <c r="CO1656" s="35"/>
      <c r="CP1656" s="35"/>
      <c r="CQ1656" s="35"/>
      <c r="CR1656" s="35"/>
      <c r="CS1656" s="35"/>
      <c r="CT1656" s="35"/>
      <c r="CU1656" s="35"/>
      <c r="CV1656" s="35"/>
      <c r="CW1656" s="35"/>
      <c r="CX1656" s="35"/>
      <c r="CY1656" s="35"/>
      <c r="CZ1656" s="35"/>
      <c r="DA1656" s="35"/>
      <c r="DB1656" s="35"/>
      <c r="DC1656" s="35"/>
      <c r="DD1656" s="35"/>
      <c r="DE1656" s="35"/>
      <c r="DF1656" s="35"/>
      <c r="DG1656" s="35"/>
      <c r="DH1656" s="35"/>
      <c r="DI1656" s="35"/>
      <c r="DJ1656" s="35"/>
      <c r="DK1656" s="35"/>
      <c r="DL1656" s="35"/>
      <c r="DM1656" s="35"/>
      <c r="DN1656" s="35"/>
      <c r="DO1656" s="35"/>
      <c r="DP1656" s="35"/>
      <c r="DQ1656" s="35"/>
      <c r="DR1656" s="35"/>
      <c r="DS1656" s="35"/>
      <c r="DT1656" s="35"/>
      <c r="DU1656" s="35"/>
      <c r="DV1656" s="35"/>
      <c r="DW1656" s="35"/>
      <c r="DX1656" s="35"/>
      <c r="DY1656" s="35"/>
      <c r="DZ1656" s="35"/>
      <c r="EA1656" s="35"/>
      <c r="EB1656" s="35"/>
      <c r="EC1656" s="35"/>
      <c r="ED1656" s="35"/>
      <c r="EE1656" s="35"/>
      <c r="EF1656" s="35"/>
      <c r="EG1656" s="35"/>
      <c r="EH1656" s="35"/>
      <c r="EI1656" s="35"/>
      <c r="EJ1656" s="35"/>
      <c r="EK1656" s="35"/>
      <c r="EL1656" s="35"/>
      <c r="ET1656" s="20" t="s">
        <v>2020</v>
      </c>
      <c r="EU1656" s="20" t="s">
        <v>2018</v>
      </c>
    </row>
    <row r="1657" spans="1:151" ht="12" hidden="1" customHeight="1">
      <c r="A1657" s="35"/>
      <c r="B1657" s="47"/>
      <c r="C1657" s="35"/>
      <c r="D1657" s="47"/>
      <c r="E1657" s="47"/>
      <c r="F1657" s="47"/>
      <c r="G1657" s="47"/>
      <c r="H1657" s="47"/>
      <c r="I1657" s="47"/>
      <c r="J1657" s="47"/>
      <c r="K1657" s="47"/>
      <c r="L1657" s="47"/>
      <c r="M1657" s="35"/>
      <c r="N1657" s="35"/>
      <c r="O1657" s="35"/>
      <c r="P1657" s="35"/>
      <c r="Q1657" s="35"/>
      <c r="R1657" s="35"/>
      <c r="S1657" s="35"/>
      <c r="T1657" s="35"/>
      <c r="U1657" s="35"/>
      <c r="V1657" s="35"/>
      <c r="W1657" s="35"/>
      <c r="X1657" s="35"/>
      <c r="Y1657" s="35"/>
      <c r="Z1657" s="35"/>
      <c r="AA1657" s="35"/>
      <c r="AB1657" s="35"/>
      <c r="AC1657" s="35"/>
      <c r="AD1657" s="35"/>
      <c r="AE1657" s="35"/>
      <c r="AF1657" s="35"/>
      <c r="AG1657" s="35"/>
      <c r="AH1657" s="35"/>
      <c r="AI1657" s="35"/>
      <c r="AJ1657" s="35"/>
      <c r="AK1657" s="35"/>
      <c r="AL1657" s="35"/>
      <c r="AM1657" s="35"/>
      <c r="AN1657" s="35"/>
      <c r="AO1657" s="35"/>
      <c r="AP1657" s="35"/>
      <c r="AQ1657" s="35"/>
      <c r="AR1657" s="35"/>
      <c r="AS1657" s="35"/>
      <c r="AT1657" s="35"/>
      <c r="AU1657" s="35"/>
      <c r="AV1657" s="35"/>
      <c r="AW1657" s="35"/>
      <c r="AX1657" s="35"/>
      <c r="AY1657" s="35"/>
      <c r="AZ1657" s="35"/>
      <c r="BA1657" s="35"/>
      <c r="BB1657" s="35"/>
      <c r="BC1657" s="35"/>
      <c r="BD1657" s="35"/>
      <c r="BE1657" s="35"/>
      <c r="BF1657" s="35"/>
      <c r="BG1657" s="35"/>
      <c r="BH1657" s="35"/>
      <c r="BI1657" s="133"/>
      <c r="BJ1657" s="133"/>
      <c r="BK1657" s="35"/>
      <c r="BL1657" s="266"/>
      <c r="BM1657" s="35"/>
      <c r="BN1657" s="35"/>
      <c r="BO1657" s="35"/>
      <c r="BP1657" s="35"/>
      <c r="BQ1657" s="35"/>
      <c r="BR1657" s="35"/>
      <c r="BS1657" s="35"/>
      <c r="BT1657" s="35"/>
      <c r="BU1657" s="35"/>
      <c r="BV1657" s="35"/>
      <c r="BW1657" s="35"/>
      <c r="BX1657" s="35"/>
      <c r="BY1657" s="35"/>
      <c r="BZ1657" s="287"/>
      <c r="CA1657" s="35"/>
      <c r="CB1657" s="35"/>
      <c r="CC1657" s="35"/>
      <c r="CD1657" s="35"/>
      <c r="CE1657" s="35"/>
      <c r="CF1657" s="35"/>
      <c r="CG1657" s="35"/>
      <c r="CH1657" s="35"/>
      <c r="CI1657" s="35"/>
      <c r="CJ1657" s="35"/>
      <c r="CK1657" s="35"/>
      <c r="CL1657" s="35"/>
      <c r="CM1657" s="35"/>
      <c r="CN1657" s="35"/>
      <c r="CO1657" s="35"/>
      <c r="CP1657" s="35"/>
      <c r="CQ1657" s="35"/>
      <c r="CR1657" s="35"/>
      <c r="CS1657" s="35"/>
      <c r="CT1657" s="35"/>
      <c r="CU1657" s="35"/>
      <c r="CV1657" s="35"/>
      <c r="CW1657" s="35"/>
      <c r="CX1657" s="35"/>
      <c r="CY1657" s="35"/>
      <c r="CZ1657" s="35"/>
      <c r="DA1657" s="35"/>
      <c r="DB1657" s="35"/>
      <c r="DC1657" s="35"/>
      <c r="DD1657" s="35"/>
      <c r="DE1657" s="35"/>
      <c r="DF1657" s="35"/>
      <c r="DG1657" s="35"/>
      <c r="DH1657" s="35"/>
      <c r="DI1657" s="35"/>
      <c r="DJ1657" s="35"/>
      <c r="DK1657" s="35"/>
      <c r="DL1657" s="35"/>
      <c r="DM1657" s="35"/>
      <c r="DN1657" s="35"/>
      <c r="DO1657" s="35"/>
      <c r="DP1657" s="35"/>
      <c r="DQ1657" s="35"/>
      <c r="DR1657" s="35"/>
      <c r="DS1657" s="35"/>
      <c r="DT1657" s="35"/>
      <c r="DU1657" s="35"/>
      <c r="DV1657" s="35"/>
      <c r="DW1657" s="35"/>
      <c r="DX1657" s="35"/>
      <c r="DY1657" s="35"/>
      <c r="DZ1657" s="35"/>
      <c r="EA1657" s="35"/>
      <c r="EB1657" s="35"/>
      <c r="EC1657" s="35"/>
      <c r="ED1657" s="35"/>
      <c r="EE1657" s="35"/>
      <c r="EF1657" s="35"/>
      <c r="EG1657" s="35"/>
      <c r="EH1657" s="35"/>
      <c r="EI1657" s="35"/>
      <c r="EJ1657" s="35"/>
      <c r="EK1657" s="35"/>
      <c r="EL1657" s="35"/>
      <c r="ET1657" s="20" t="s">
        <v>2021</v>
      </c>
      <c r="EU1657" s="20" t="s">
        <v>2019</v>
      </c>
    </row>
    <row r="1658" spans="1:151" ht="12" hidden="1" customHeight="1">
      <c r="A1658" s="35"/>
      <c r="B1658" s="47"/>
      <c r="C1658" s="35"/>
      <c r="D1658" s="47"/>
      <c r="E1658" s="47"/>
      <c r="F1658" s="47"/>
      <c r="G1658" s="47"/>
      <c r="H1658" s="47"/>
      <c r="I1658" s="47"/>
      <c r="J1658" s="47"/>
      <c r="K1658" s="47"/>
      <c r="L1658" s="47"/>
      <c r="M1658" s="35"/>
      <c r="N1658" s="35"/>
      <c r="O1658" s="35"/>
      <c r="P1658" s="35"/>
      <c r="Q1658" s="35"/>
      <c r="R1658" s="35"/>
      <c r="S1658" s="35"/>
      <c r="T1658" s="35"/>
      <c r="U1658" s="35"/>
      <c r="V1658" s="35"/>
      <c r="W1658" s="35"/>
      <c r="X1658" s="35"/>
      <c r="Y1658" s="35"/>
      <c r="Z1658" s="35"/>
      <c r="AA1658" s="35"/>
      <c r="AB1658" s="35"/>
      <c r="AC1658" s="35"/>
      <c r="AD1658" s="35"/>
      <c r="AE1658" s="35"/>
      <c r="AF1658" s="35"/>
      <c r="AG1658" s="35"/>
      <c r="AH1658" s="35"/>
      <c r="AI1658" s="35"/>
      <c r="AJ1658" s="35"/>
      <c r="AK1658" s="35"/>
      <c r="AL1658" s="35"/>
      <c r="AM1658" s="35"/>
      <c r="AN1658" s="35"/>
      <c r="AO1658" s="35"/>
      <c r="AP1658" s="35"/>
      <c r="AQ1658" s="35"/>
      <c r="AR1658" s="35"/>
      <c r="AS1658" s="35"/>
      <c r="AT1658" s="35"/>
      <c r="AU1658" s="35"/>
      <c r="AV1658" s="35"/>
      <c r="AW1658" s="35"/>
      <c r="AX1658" s="35"/>
      <c r="AY1658" s="35"/>
      <c r="AZ1658" s="35"/>
      <c r="BA1658" s="35"/>
      <c r="BB1658" s="35"/>
      <c r="BC1658" s="35"/>
      <c r="BD1658" s="35"/>
      <c r="BE1658" s="35"/>
      <c r="BF1658" s="35"/>
      <c r="BG1658" s="35"/>
      <c r="BH1658" s="35"/>
      <c r="BI1658" s="133"/>
      <c r="BJ1658" s="133"/>
      <c r="BK1658" s="35"/>
      <c r="BL1658" s="266"/>
      <c r="BM1658" s="35"/>
      <c r="BN1658" s="35"/>
      <c r="BO1658" s="35"/>
      <c r="BP1658" s="35"/>
      <c r="BQ1658" s="35"/>
      <c r="BR1658" s="35"/>
      <c r="BS1658" s="35"/>
      <c r="BT1658" s="35"/>
      <c r="BU1658" s="35"/>
      <c r="BV1658" s="35"/>
      <c r="BW1658" s="35"/>
      <c r="BX1658" s="35"/>
      <c r="BY1658" s="35"/>
      <c r="BZ1658" s="287"/>
      <c r="CA1658" s="35"/>
      <c r="CB1658" s="35"/>
      <c r="CC1658" s="35"/>
      <c r="CD1658" s="35"/>
      <c r="CE1658" s="35"/>
      <c r="CF1658" s="35"/>
      <c r="CG1658" s="35"/>
      <c r="CH1658" s="35"/>
      <c r="CI1658" s="35"/>
      <c r="CJ1658" s="35"/>
      <c r="CK1658" s="35"/>
      <c r="CL1658" s="35"/>
      <c r="CM1658" s="35"/>
      <c r="CN1658" s="35"/>
      <c r="CO1658" s="35"/>
      <c r="CP1658" s="35"/>
      <c r="CQ1658" s="35"/>
      <c r="CR1658" s="35"/>
      <c r="CS1658" s="35"/>
      <c r="CT1658" s="35"/>
      <c r="CU1658" s="35"/>
      <c r="CV1658" s="35"/>
      <c r="CW1658" s="35"/>
      <c r="CX1658" s="35"/>
      <c r="CY1658" s="35"/>
      <c r="CZ1658" s="35"/>
      <c r="DA1658" s="35"/>
      <c r="DB1658" s="35"/>
      <c r="DC1658" s="35"/>
      <c r="DD1658" s="35"/>
      <c r="DE1658" s="35"/>
      <c r="DF1658" s="35"/>
      <c r="DG1658" s="35"/>
      <c r="DH1658" s="35"/>
      <c r="DI1658" s="35"/>
      <c r="DJ1658" s="35"/>
      <c r="DK1658" s="35"/>
      <c r="DL1658" s="35"/>
      <c r="DM1658" s="35"/>
      <c r="DN1658" s="35"/>
      <c r="DO1658" s="35"/>
      <c r="DP1658" s="35"/>
      <c r="DQ1658" s="35"/>
      <c r="DR1658" s="35"/>
      <c r="DS1658" s="35"/>
      <c r="DT1658" s="35"/>
      <c r="DU1658" s="35"/>
      <c r="DV1658" s="35"/>
      <c r="DW1658" s="35"/>
      <c r="DX1658" s="35"/>
      <c r="DY1658" s="35"/>
      <c r="DZ1658" s="35"/>
      <c r="EA1658" s="35"/>
      <c r="EB1658" s="35"/>
      <c r="EC1658" s="35"/>
      <c r="ED1658" s="35"/>
      <c r="EE1658" s="35"/>
      <c r="EF1658" s="35"/>
      <c r="EG1658" s="35"/>
      <c r="EH1658" s="35"/>
      <c r="EI1658" s="35"/>
      <c r="EJ1658" s="35"/>
      <c r="EK1658" s="35"/>
      <c r="EL1658" s="35"/>
      <c r="ET1658" s="20" t="s">
        <v>2022</v>
      </c>
      <c r="EU1658" s="20" t="s">
        <v>2020</v>
      </c>
    </row>
    <row r="1659" spans="1:151" ht="12" hidden="1" customHeight="1">
      <c r="A1659" s="35"/>
      <c r="B1659" s="47"/>
      <c r="C1659" s="35"/>
      <c r="D1659" s="47"/>
      <c r="E1659" s="47"/>
      <c r="F1659" s="47"/>
      <c r="G1659" s="47"/>
      <c r="H1659" s="47"/>
      <c r="I1659" s="47"/>
      <c r="J1659" s="47"/>
      <c r="K1659" s="47"/>
      <c r="L1659" s="47"/>
      <c r="M1659" s="35"/>
      <c r="N1659" s="35"/>
      <c r="O1659" s="35"/>
      <c r="P1659" s="35"/>
      <c r="Q1659" s="35"/>
      <c r="R1659" s="35"/>
      <c r="S1659" s="35"/>
      <c r="T1659" s="35"/>
      <c r="U1659" s="35"/>
      <c r="V1659" s="35"/>
      <c r="W1659" s="35"/>
      <c r="X1659" s="35"/>
      <c r="Y1659" s="35"/>
      <c r="Z1659" s="35"/>
      <c r="AA1659" s="35"/>
      <c r="AB1659" s="35"/>
      <c r="AC1659" s="35"/>
      <c r="AD1659" s="35"/>
      <c r="AE1659" s="35"/>
      <c r="AF1659" s="35"/>
      <c r="AG1659" s="35"/>
      <c r="AH1659" s="35"/>
      <c r="AI1659" s="35"/>
      <c r="AJ1659" s="35"/>
      <c r="AK1659" s="35"/>
      <c r="AL1659" s="35"/>
      <c r="AM1659" s="35"/>
      <c r="AN1659" s="35"/>
      <c r="AO1659" s="35"/>
      <c r="AP1659" s="35"/>
      <c r="AQ1659" s="35"/>
      <c r="AR1659" s="35"/>
      <c r="AS1659" s="35"/>
      <c r="AT1659" s="35"/>
      <c r="AU1659" s="35"/>
      <c r="AV1659" s="35"/>
      <c r="AW1659" s="35"/>
      <c r="AX1659" s="35"/>
      <c r="AY1659" s="35"/>
      <c r="AZ1659" s="35"/>
      <c r="BA1659" s="35"/>
      <c r="BB1659" s="35"/>
      <c r="BC1659" s="35"/>
      <c r="BD1659" s="35"/>
      <c r="BE1659" s="35"/>
      <c r="BF1659" s="35"/>
      <c r="BG1659" s="35"/>
      <c r="BH1659" s="35"/>
      <c r="BI1659" s="133"/>
      <c r="BJ1659" s="133"/>
      <c r="BK1659" s="35"/>
      <c r="BL1659" s="266"/>
      <c r="BM1659" s="35"/>
      <c r="BN1659" s="35"/>
      <c r="BO1659" s="35"/>
      <c r="BP1659" s="35"/>
      <c r="BQ1659" s="35"/>
      <c r="BR1659" s="35"/>
      <c r="BS1659" s="35"/>
      <c r="BT1659" s="35"/>
      <c r="BU1659" s="35"/>
      <c r="BV1659" s="35"/>
      <c r="BW1659" s="35"/>
      <c r="BX1659" s="35"/>
      <c r="BY1659" s="35"/>
      <c r="BZ1659" s="287"/>
      <c r="CA1659" s="35"/>
      <c r="CB1659" s="35"/>
      <c r="CC1659" s="35"/>
      <c r="CD1659" s="35"/>
      <c r="CE1659" s="35"/>
      <c r="CF1659" s="35"/>
      <c r="CG1659" s="35"/>
      <c r="CH1659" s="35"/>
      <c r="CI1659" s="35"/>
      <c r="CJ1659" s="35"/>
      <c r="CK1659" s="35"/>
      <c r="CL1659" s="35"/>
      <c r="CM1659" s="35"/>
      <c r="CN1659" s="35"/>
      <c r="CO1659" s="35"/>
      <c r="CP1659" s="35"/>
      <c r="CQ1659" s="35"/>
      <c r="CR1659" s="35"/>
      <c r="CS1659" s="35"/>
      <c r="CT1659" s="35"/>
      <c r="CU1659" s="35"/>
      <c r="CV1659" s="35"/>
      <c r="CW1659" s="35"/>
      <c r="CX1659" s="35"/>
      <c r="CY1659" s="35"/>
      <c r="CZ1659" s="35"/>
      <c r="DA1659" s="35"/>
      <c r="DB1659" s="35"/>
      <c r="DC1659" s="35"/>
      <c r="DD1659" s="35"/>
      <c r="DE1659" s="35"/>
      <c r="DF1659" s="35"/>
      <c r="DG1659" s="35"/>
      <c r="DH1659" s="35"/>
      <c r="DI1659" s="35"/>
      <c r="DJ1659" s="35"/>
      <c r="DK1659" s="35"/>
      <c r="DL1659" s="35"/>
      <c r="DM1659" s="35"/>
      <c r="DN1659" s="35"/>
      <c r="DO1659" s="35"/>
      <c r="DP1659" s="35"/>
      <c r="DQ1659" s="35"/>
      <c r="DR1659" s="35"/>
      <c r="DS1659" s="35"/>
      <c r="DT1659" s="35"/>
      <c r="DU1659" s="35"/>
      <c r="DV1659" s="35"/>
      <c r="DW1659" s="35"/>
      <c r="DX1659" s="35"/>
      <c r="DY1659" s="35"/>
      <c r="DZ1659" s="35"/>
      <c r="EA1659" s="35"/>
      <c r="EB1659" s="35"/>
      <c r="EC1659" s="35"/>
      <c r="ED1659" s="35"/>
      <c r="EE1659" s="35"/>
      <c r="EF1659" s="35"/>
      <c r="EG1659" s="35"/>
      <c r="EH1659" s="35"/>
      <c r="EI1659" s="35"/>
      <c r="EJ1659" s="35"/>
      <c r="EK1659" s="35"/>
      <c r="EL1659" s="35"/>
      <c r="ET1659" s="20" t="s">
        <v>2023</v>
      </c>
      <c r="EU1659" s="20" t="s">
        <v>2021</v>
      </c>
    </row>
    <row r="1660" spans="1:151" ht="12" hidden="1" customHeight="1">
      <c r="A1660" s="35"/>
      <c r="B1660" s="47"/>
      <c r="C1660" s="35"/>
      <c r="D1660" s="47"/>
      <c r="E1660" s="47"/>
      <c r="F1660" s="47"/>
      <c r="G1660" s="47"/>
      <c r="H1660" s="47"/>
      <c r="I1660" s="47"/>
      <c r="J1660" s="47"/>
      <c r="K1660" s="47"/>
      <c r="L1660" s="47"/>
      <c r="M1660" s="35"/>
      <c r="N1660" s="35"/>
      <c r="O1660" s="35"/>
      <c r="P1660" s="35"/>
      <c r="Q1660" s="35"/>
      <c r="R1660" s="35"/>
      <c r="S1660" s="35"/>
      <c r="T1660" s="35"/>
      <c r="U1660" s="35"/>
      <c r="V1660" s="35"/>
      <c r="W1660" s="35"/>
      <c r="X1660" s="35"/>
      <c r="Y1660" s="35"/>
      <c r="Z1660" s="35"/>
      <c r="AA1660" s="35"/>
      <c r="AB1660" s="35"/>
      <c r="AC1660" s="35"/>
      <c r="AD1660" s="35"/>
      <c r="AE1660" s="35"/>
      <c r="AF1660" s="35"/>
      <c r="AG1660" s="35"/>
      <c r="AH1660" s="35"/>
      <c r="AI1660" s="35"/>
      <c r="AJ1660" s="35"/>
      <c r="AK1660" s="35"/>
      <c r="AL1660" s="35"/>
      <c r="AM1660" s="35"/>
      <c r="AN1660" s="35"/>
      <c r="AO1660" s="35"/>
      <c r="AP1660" s="35"/>
      <c r="AQ1660" s="35"/>
      <c r="AR1660" s="35"/>
      <c r="AS1660" s="35"/>
      <c r="AT1660" s="35"/>
      <c r="AU1660" s="35"/>
      <c r="AV1660" s="35"/>
      <c r="AW1660" s="35"/>
      <c r="AX1660" s="35"/>
      <c r="AY1660" s="35"/>
      <c r="AZ1660" s="35"/>
      <c r="BA1660" s="35"/>
      <c r="BB1660" s="35"/>
      <c r="BC1660" s="35"/>
      <c r="BD1660" s="35"/>
      <c r="BE1660" s="35"/>
      <c r="BF1660" s="35"/>
      <c r="BG1660" s="35"/>
      <c r="BH1660" s="35"/>
      <c r="BI1660" s="133"/>
      <c r="BJ1660" s="133"/>
      <c r="BK1660" s="35"/>
      <c r="BL1660" s="266"/>
      <c r="BM1660" s="35"/>
      <c r="BN1660" s="35"/>
      <c r="BO1660" s="35"/>
      <c r="BP1660" s="35"/>
      <c r="BQ1660" s="35"/>
      <c r="BR1660" s="35"/>
      <c r="BS1660" s="35"/>
      <c r="BT1660" s="35"/>
      <c r="BU1660" s="35"/>
      <c r="BV1660" s="35"/>
      <c r="BW1660" s="35"/>
      <c r="BX1660" s="35"/>
      <c r="BY1660" s="35"/>
      <c r="BZ1660" s="287"/>
      <c r="CA1660" s="35"/>
      <c r="CB1660" s="35"/>
      <c r="CC1660" s="35"/>
      <c r="CD1660" s="35"/>
      <c r="CE1660" s="35"/>
      <c r="CF1660" s="35"/>
      <c r="CG1660" s="35"/>
      <c r="CH1660" s="35"/>
      <c r="CI1660" s="35"/>
      <c r="CJ1660" s="35"/>
      <c r="CK1660" s="35"/>
      <c r="CL1660" s="35"/>
      <c r="CM1660" s="35"/>
      <c r="CN1660" s="35"/>
      <c r="CO1660" s="35"/>
      <c r="CP1660" s="35"/>
      <c r="CQ1660" s="35"/>
      <c r="CR1660" s="35"/>
      <c r="CS1660" s="35"/>
      <c r="CT1660" s="35"/>
      <c r="CU1660" s="35"/>
      <c r="CV1660" s="35"/>
      <c r="CW1660" s="35"/>
      <c r="CX1660" s="35"/>
      <c r="CY1660" s="35"/>
      <c r="CZ1660" s="35"/>
      <c r="DA1660" s="35"/>
      <c r="DB1660" s="35"/>
      <c r="DC1660" s="35"/>
      <c r="DD1660" s="35"/>
      <c r="DE1660" s="35"/>
      <c r="DF1660" s="35"/>
      <c r="DG1660" s="35"/>
      <c r="DH1660" s="35"/>
      <c r="DI1660" s="35"/>
      <c r="DJ1660" s="35"/>
      <c r="DK1660" s="35"/>
      <c r="DL1660" s="35"/>
      <c r="DM1660" s="35"/>
      <c r="DN1660" s="35"/>
      <c r="DO1660" s="35"/>
      <c r="DP1660" s="35"/>
      <c r="DQ1660" s="35"/>
      <c r="DR1660" s="35"/>
      <c r="DS1660" s="35"/>
      <c r="DT1660" s="35"/>
      <c r="DU1660" s="35"/>
      <c r="DV1660" s="35"/>
      <c r="DW1660" s="35"/>
      <c r="DX1660" s="35"/>
      <c r="DY1660" s="35"/>
      <c r="DZ1660" s="35"/>
      <c r="EA1660" s="35"/>
      <c r="EB1660" s="35"/>
      <c r="EC1660" s="35"/>
      <c r="ED1660" s="35"/>
      <c r="EE1660" s="35"/>
      <c r="EF1660" s="35"/>
      <c r="EG1660" s="35"/>
      <c r="EH1660" s="35"/>
      <c r="EI1660" s="35"/>
      <c r="EJ1660" s="35"/>
      <c r="EK1660" s="35"/>
      <c r="EL1660" s="35"/>
      <c r="ET1660" s="20" t="s">
        <v>2024</v>
      </c>
      <c r="EU1660" s="20" t="s">
        <v>2022</v>
      </c>
    </row>
    <row r="1661" spans="1:151" ht="12" hidden="1" customHeight="1">
      <c r="A1661" s="35"/>
      <c r="B1661" s="47"/>
      <c r="C1661" s="35"/>
      <c r="D1661" s="47"/>
      <c r="E1661" s="47"/>
      <c r="F1661" s="47"/>
      <c r="G1661" s="47"/>
      <c r="H1661" s="47"/>
      <c r="I1661" s="47"/>
      <c r="J1661" s="47"/>
      <c r="K1661" s="47"/>
      <c r="L1661" s="47"/>
      <c r="M1661" s="35"/>
      <c r="N1661" s="35"/>
      <c r="O1661" s="35"/>
      <c r="P1661" s="35"/>
      <c r="Q1661" s="35"/>
      <c r="R1661" s="35"/>
      <c r="S1661" s="35"/>
      <c r="T1661" s="35"/>
      <c r="U1661" s="35"/>
      <c r="V1661" s="35"/>
      <c r="W1661" s="35"/>
      <c r="X1661" s="35"/>
      <c r="Y1661" s="35"/>
      <c r="Z1661" s="35"/>
      <c r="AA1661" s="35"/>
      <c r="AB1661" s="35"/>
      <c r="AC1661" s="35"/>
      <c r="AD1661" s="35"/>
      <c r="AE1661" s="35"/>
      <c r="AF1661" s="35"/>
      <c r="AG1661" s="35"/>
      <c r="AH1661" s="35"/>
      <c r="AI1661" s="35"/>
      <c r="AJ1661" s="35"/>
      <c r="AK1661" s="35"/>
      <c r="AL1661" s="35"/>
      <c r="AM1661" s="35"/>
      <c r="AN1661" s="35"/>
      <c r="AO1661" s="35"/>
      <c r="AP1661" s="35"/>
      <c r="AQ1661" s="35"/>
      <c r="AR1661" s="35"/>
      <c r="AS1661" s="35"/>
      <c r="AT1661" s="35"/>
      <c r="AU1661" s="35"/>
      <c r="AV1661" s="35"/>
      <c r="AW1661" s="35"/>
      <c r="AX1661" s="35"/>
      <c r="AY1661" s="35"/>
      <c r="AZ1661" s="35"/>
      <c r="BA1661" s="35"/>
      <c r="BB1661" s="35"/>
      <c r="BC1661" s="35"/>
      <c r="BD1661" s="35"/>
      <c r="BE1661" s="35"/>
      <c r="BF1661" s="35"/>
      <c r="BG1661" s="35"/>
      <c r="BH1661" s="35"/>
      <c r="BI1661" s="133"/>
      <c r="BJ1661" s="133"/>
      <c r="BK1661" s="35"/>
      <c r="BL1661" s="266"/>
      <c r="BM1661" s="35"/>
      <c r="BN1661" s="35"/>
      <c r="BO1661" s="35"/>
      <c r="BP1661" s="35"/>
      <c r="BQ1661" s="35"/>
      <c r="BR1661" s="35"/>
      <c r="BS1661" s="35"/>
      <c r="BT1661" s="35"/>
      <c r="BU1661" s="35"/>
      <c r="BV1661" s="35"/>
      <c r="BW1661" s="35"/>
      <c r="BX1661" s="35"/>
      <c r="BY1661" s="35"/>
      <c r="BZ1661" s="287"/>
      <c r="CA1661" s="35"/>
      <c r="CB1661" s="35"/>
      <c r="CC1661" s="35"/>
      <c r="CD1661" s="35"/>
      <c r="CE1661" s="35"/>
      <c r="CF1661" s="35"/>
      <c r="CG1661" s="35"/>
      <c r="CH1661" s="35"/>
      <c r="CI1661" s="35"/>
      <c r="CJ1661" s="35"/>
      <c r="CK1661" s="35"/>
      <c r="CL1661" s="35"/>
      <c r="CM1661" s="35"/>
      <c r="CN1661" s="35"/>
      <c r="CO1661" s="35"/>
      <c r="CP1661" s="35"/>
      <c r="CQ1661" s="35"/>
      <c r="CR1661" s="35"/>
      <c r="CS1661" s="35"/>
      <c r="CT1661" s="35"/>
      <c r="CU1661" s="35"/>
      <c r="CV1661" s="35"/>
      <c r="CW1661" s="35"/>
      <c r="CX1661" s="35"/>
      <c r="CY1661" s="35"/>
      <c r="CZ1661" s="35"/>
      <c r="DA1661" s="35"/>
      <c r="DB1661" s="35"/>
      <c r="DC1661" s="35"/>
      <c r="DD1661" s="35"/>
      <c r="DE1661" s="35"/>
      <c r="DF1661" s="35"/>
      <c r="DG1661" s="35"/>
      <c r="DH1661" s="35"/>
      <c r="DI1661" s="35"/>
      <c r="DJ1661" s="35"/>
      <c r="DK1661" s="35"/>
      <c r="DL1661" s="35"/>
      <c r="DM1661" s="35"/>
      <c r="DN1661" s="35"/>
      <c r="DO1661" s="35"/>
      <c r="DP1661" s="35"/>
      <c r="DQ1661" s="35"/>
      <c r="DR1661" s="35"/>
      <c r="DS1661" s="35"/>
      <c r="DT1661" s="35"/>
      <c r="DU1661" s="35"/>
      <c r="DV1661" s="35"/>
      <c r="DW1661" s="35"/>
      <c r="DX1661" s="35"/>
      <c r="DY1661" s="35"/>
      <c r="DZ1661" s="35"/>
      <c r="EA1661" s="35"/>
      <c r="EB1661" s="35"/>
      <c r="EC1661" s="35"/>
      <c r="ED1661" s="35"/>
      <c r="EE1661" s="35"/>
      <c r="EF1661" s="35"/>
      <c r="EG1661" s="35"/>
      <c r="EH1661" s="35"/>
      <c r="EI1661" s="35"/>
      <c r="EJ1661" s="35"/>
      <c r="EK1661" s="35"/>
      <c r="EL1661" s="35"/>
      <c r="ET1661" s="20" t="s">
        <v>2025</v>
      </c>
      <c r="EU1661" s="20" t="s">
        <v>2023</v>
      </c>
    </row>
    <row r="1662" spans="1:151" ht="12" hidden="1" customHeight="1">
      <c r="A1662" s="35"/>
      <c r="B1662" s="47"/>
      <c r="C1662" s="35"/>
      <c r="D1662" s="47"/>
      <c r="E1662" s="47"/>
      <c r="F1662" s="47"/>
      <c r="G1662" s="47"/>
      <c r="H1662" s="47"/>
      <c r="I1662" s="47"/>
      <c r="J1662" s="47"/>
      <c r="K1662" s="47"/>
      <c r="L1662" s="47"/>
      <c r="M1662" s="35"/>
      <c r="N1662" s="35"/>
      <c r="O1662" s="35"/>
      <c r="P1662" s="35"/>
      <c r="Q1662" s="35"/>
      <c r="R1662" s="35"/>
      <c r="S1662" s="35"/>
      <c r="T1662" s="35"/>
      <c r="U1662" s="35"/>
      <c r="V1662" s="35"/>
      <c r="W1662" s="35"/>
      <c r="X1662" s="35"/>
      <c r="Y1662" s="35"/>
      <c r="Z1662" s="35"/>
      <c r="AA1662" s="35"/>
      <c r="AB1662" s="35"/>
      <c r="AC1662" s="35"/>
      <c r="AD1662" s="35"/>
      <c r="AE1662" s="35"/>
      <c r="AF1662" s="35"/>
      <c r="AG1662" s="35"/>
      <c r="AH1662" s="35"/>
      <c r="AI1662" s="35"/>
      <c r="AJ1662" s="35"/>
      <c r="AK1662" s="35"/>
      <c r="AL1662" s="35"/>
      <c r="AM1662" s="35"/>
      <c r="AN1662" s="35"/>
      <c r="AO1662" s="35"/>
      <c r="AP1662" s="35"/>
      <c r="AQ1662" s="35"/>
      <c r="AR1662" s="35"/>
      <c r="AS1662" s="35"/>
      <c r="AT1662" s="35"/>
      <c r="AU1662" s="35"/>
      <c r="AV1662" s="35"/>
      <c r="AW1662" s="35"/>
      <c r="AX1662" s="35"/>
      <c r="AY1662" s="35"/>
      <c r="AZ1662" s="35"/>
      <c r="BA1662" s="35"/>
      <c r="BB1662" s="35"/>
      <c r="BC1662" s="35"/>
      <c r="BD1662" s="35"/>
      <c r="BE1662" s="35"/>
      <c r="BF1662" s="35"/>
      <c r="BG1662" s="35"/>
      <c r="BH1662" s="35"/>
      <c r="BI1662" s="133"/>
      <c r="BJ1662" s="133"/>
      <c r="BK1662" s="35"/>
      <c r="BL1662" s="266"/>
      <c r="BM1662" s="35"/>
      <c r="BN1662" s="35"/>
      <c r="BO1662" s="35"/>
      <c r="BP1662" s="35"/>
      <c r="BQ1662" s="35"/>
      <c r="BR1662" s="35"/>
      <c r="BS1662" s="35"/>
      <c r="BT1662" s="35"/>
      <c r="BU1662" s="35"/>
      <c r="BV1662" s="35"/>
      <c r="BW1662" s="35"/>
      <c r="BX1662" s="35"/>
      <c r="BY1662" s="35"/>
      <c r="BZ1662" s="287"/>
      <c r="CA1662" s="35"/>
      <c r="CB1662" s="35"/>
      <c r="CC1662" s="35"/>
      <c r="CD1662" s="35"/>
      <c r="CE1662" s="35"/>
      <c r="CF1662" s="35"/>
      <c r="CG1662" s="35"/>
      <c r="CH1662" s="35"/>
      <c r="CI1662" s="35"/>
      <c r="CJ1662" s="35"/>
      <c r="CK1662" s="35"/>
      <c r="CL1662" s="35"/>
      <c r="CM1662" s="35"/>
      <c r="CN1662" s="35"/>
      <c r="CO1662" s="35"/>
      <c r="CP1662" s="35"/>
      <c r="CQ1662" s="35"/>
      <c r="CR1662" s="35"/>
      <c r="CS1662" s="35"/>
      <c r="CT1662" s="35"/>
      <c r="CU1662" s="35"/>
      <c r="CV1662" s="35"/>
      <c r="CW1662" s="35"/>
      <c r="CX1662" s="35"/>
      <c r="CY1662" s="35"/>
      <c r="CZ1662" s="35"/>
      <c r="DA1662" s="35"/>
      <c r="DB1662" s="35"/>
      <c r="DC1662" s="35"/>
      <c r="DD1662" s="35"/>
      <c r="DE1662" s="35"/>
      <c r="DF1662" s="35"/>
      <c r="DG1662" s="35"/>
      <c r="DH1662" s="35"/>
      <c r="DI1662" s="35"/>
      <c r="DJ1662" s="35"/>
      <c r="DK1662" s="35"/>
      <c r="DL1662" s="35"/>
      <c r="DM1662" s="35"/>
      <c r="DN1662" s="35"/>
      <c r="DO1662" s="35"/>
      <c r="DP1662" s="35"/>
      <c r="DQ1662" s="35"/>
      <c r="DR1662" s="35"/>
      <c r="DS1662" s="35"/>
      <c r="DT1662" s="35"/>
      <c r="DU1662" s="35"/>
      <c r="DV1662" s="35"/>
      <c r="DW1662" s="35"/>
      <c r="DX1662" s="35"/>
      <c r="DY1662" s="35"/>
      <c r="DZ1662" s="35"/>
      <c r="EA1662" s="35"/>
      <c r="EB1662" s="35"/>
      <c r="EC1662" s="35"/>
      <c r="ED1662" s="35"/>
      <c r="EE1662" s="35"/>
      <c r="EF1662" s="35"/>
      <c r="EG1662" s="35"/>
      <c r="EH1662" s="35"/>
      <c r="EI1662" s="35"/>
      <c r="EJ1662" s="35"/>
      <c r="EK1662" s="35"/>
      <c r="EL1662" s="35"/>
      <c r="ET1662" s="20" t="s">
        <v>2026</v>
      </c>
      <c r="EU1662" s="20" t="s">
        <v>2024</v>
      </c>
    </row>
    <row r="1663" spans="1:151" ht="12" hidden="1" customHeight="1">
      <c r="A1663" s="35"/>
      <c r="B1663" s="47"/>
      <c r="C1663" s="35"/>
      <c r="D1663" s="47"/>
      <c r="E1663" s="47"/>
      <c r="F1663" s="47"/>
      <c r="G1663" s="47"/>
      <c r="H1663" s="47"/>
      <c r="I1663" s="47"/>
      <c r="J1663" s="47"/>
      <c r="K1663" s="47"/>
      <c r="L1663" s="47"/>
      <c r="M1663" s="35"/>
      <c r="N1663" s="35"/>
      <c r="O1663" s="35"/>
      <c r="P1663" s="35"/>
      <c r="Q1663" s="35"/>
      <c r="R1663" s="35"/>
      <c r="S1663" s="35"/>
      <c r="T1663" s="35"/>
      <c r="U1663" s="35"/>
      <c r="V1663" s="35"/>
      <c r="W1663" s="35"/>
      <c r="X1663" s="35"/>
      <c r="Y1663" s="35"/>
      <c r="Z1663" s="35"/>
      <c r="AA1663" s="35"/>
      <c r="AB1663" s="35"/>
      <c r="AC1663" s="35"/>
      <c r="AD1663" s="35"/>
      <c r="AE1663" s="35"/>
      <c r="AF1663" s="35"/>
      <c r="AG1663" s="35"/>
      <c r="AH1663" s="35"/>
      <c r="AI1663" s="35"/>
      <c r="AJ1663" s="35"/>
      <c r="AK1663" s="35"/>
      <c r="AL1663" s="35"/>
      <c r="AM1663" s="35"/>
      <c r="AN1663" s="35"/>
      <c r="AO1663" s="35"/>
      <c r="AP1663" s="35"/>
      <c r="AQ1663" s="35"/>
      <c r="AR1663" s="35"/>
      <c r="AS1663" s="35"/>
      <c r="AT1663" s="35"/>
      <c r="AU1663" s="35"/>
      <c r="AV1663" s="35"/>
      <c r="AW1663" s="35"/>
      <c r="AX1663" s="35"/>
      <c r="AY1663" s="35"/>
      <c r="AZ1663" s="35"/>
      <c r="BA1663" s="35"/>
      <c r="BB1663" s="35"/>
      <c r="BC1663" s="35"/>
      <c r="BD1663" s="35"/>
      <c r="BE1663" s="35"/>
      <c r="BF1663" s="35"/>
      <c r="BG1663" s="35"/>
      <c r="BH1663" s="35"/>
      <c r="BI1663" s="133"/>
      <c r="BJ1663" s="133"/>
      <c r="BK1663" s="35"/>
      <c r="BL1663" s="266"/>
      <c r="BM1663" s="35"/>
      <c r="BN1663" s="35"/>
      <c r="BO1663" s="35"/>
      <c r="BP1663" s="35"/>
      <c r="BQ1663" s="35"/>
      <c r="BR1663" s="35"/>
      <c r="BS1663" s="35"/>
      <c r="BT1663" s="35"/>
      <c r="BU1663" s="35"/>
      <c r="BV1663" s="35"/>
      <c r="BW1663" s="35"/>
      <c r="BX1663" s="35"/>
      <c r="BY1663" s="35"/>
      <c r="BZ1663" s="287"/>
      <c r="CA1663" s="35"/>
      <c r="CB1663" s="35"/>
      <c r="CC1663" s="35"/>
      <c r="CD1663" s="35"/>
      <c r="CE1663" s="35"/>
      <c r="CF1663" s="35"/>
      <c r="CG1663" s="35"/>
      <c r="CH1663" s="35"/>
      <c r="CI1663" s="35"/>
      <c r="CJ1663" s="35"/>
      <c r="CK1663" s="35"/>
      <c r="CL1663" s="35"/>
      <c r="CM1663" s="35"/>
      <c r="CN1663" s="35"/>
      <c r="CO1663" s="35"/>
      <c r="CP1663" s="35"/>
      <c r="CQ1663" s="35"/>
      <c r="CR1663" s="35"/>
      <c r="CS1663" s="35"/>
      <c r="CT1663" s="35"/>
      <c r="CU1663" s="35"/>
      <c r="CV1663" s="35"/>
      <c r="CW1663" s="35"/>
      <c r="CX1663" s="35"/>
      <c r="CY1663" s="35"/>
      <c r="CZ1663" s="35"/>
      <c r="DA1663" s="35"/>
      <c r="DB1663" s="35"/>
      <c r="DC1663" s="35"/>
      <c r="DD1663" s="35"/>
      <c r="DE1663" s="35"/>
      <c r="DF1663" s="35"/>
      <c r="DG1663" s="35"/>
      <c r="DH1663" s="35"/>
      <c r="DI1663" s="35"/>
      <c r="DJ1663" s="35"/>
      <c r="DK1663" s="35"/>
      <c r="DL1663" s="35"/>
      <c r="DM1663" s="35"/>
      <c r="DN1663" s="35"/>
      <c r="DO1663" s="35"/>
      <c r="DP1663" s="35"/>
      <c r="DQ1663" s="35"/>
      <c r="DR1663" s="35"/>
      <c r="DS1663" s="35"/>
      <c r="DT1663" s="35"/>
      <c r="DU1663" s="35"/>
      <c r="DV1663" s="35"/>
      <c r="DW1663" s="35"/>
      <c r="DX1663" s="35"/>
      <c r="DY1663" s="35"/>
      <c r="DZ1663" s="35"/>
      <c r="EA1663" s="35"/>
      <c r="EB1663" s="35"/>
      <c r="EC1663" s="35"/>
      <c r="ED1663" s="35"/>
      <c r="EE1663" s="35"/>
      <c r="EF1663" s="35"/>
      <c r="EG1663" s="35"/>
      <c r="EH1663" s="35"/>
      <c r="EI1663" s="35"/>
      <c r="EJ1663" s="35"/>
      <c r="EK1663" s="35"/>
      <c r="EL1663" s="35"/>
      <c r="ET1663" s="20" t="s">
        <v>2027</v>
      </c>
      <c r="EU1663" s="20" t="s">
        <v>2025</v>
      </c>
    </row>
    <row r="1664" spans="1:151" ht="12" hidden="1" customHeight="1">
      <c r="A1664" s="35"/>
      <c r="B1664" s="47"/>
      <c r="C1664" s="35"/>
      <c r="D1664" s="47"/>
      <c r="E1664" s="47"/>
      <c r="F1664" s="47"/>
      <c r="G1664" s="47"/>
      <c r="H1664" s="47"/>
      <c r="I1664" s="47"/>
      <c r="J1664" s="47"/>
      <c r="K1664" s="47"/>
      <c r="L1664" s="47"/>
      <c r="M1664" s="35"/>
      <c r="N1664" s="35"/>
      <c r="O1664" s="35"/>
      <c r="P1664" s="35"/>
      <c r="Q1664" s="35"/>
      <c r="R1664" s="35"/>
      <c r="S1664" s="35"/>
      <c r="T1664" s="35"/>
      <c r="U1664" s="35"/>
      <c r="V1664" s="35"/>
      <c r="W1664" s="35"/>
      <c r="X1664" s="35"/>
      <c r="Y1664" s="35"/>
      <c r="Z1664" s="35"/>
      <c r="AA1664" s="35"/>
      <c r="AB1664" s="35"/>
      <c r="AC1664" s="35"/>
      <c r="AD1664" s="35"/>
      <c r="AE1664" s="35"/>
      <c r="AF1664" s="35"/>
      <c r="AG1664" s="35"/>
      <c r="AH1664" s="35"/>
      <c r="AI1664" s="35"/>
      <c r="AJ1664" s="35"/>
      <c r="AK1664" s="35"/>
      <c r="AL1664" s="35"/>
      <c r="AM1664" s="35"/>
      <c r="AN1664" s="35"/>
      <c r="AO1664" s="35"/>
      <c r="AP1664" s="35"/>
      <c r="AQ1664" s="35"/>
      <c r="AR1664" s="35"/>
      <c r="AS1664" s="35"/>
      <c r="AT1664" s="35"/>
      <c r="AU1664" s="35"/>
      <c r="AV1664" s="35"/>
      <c r="AW1664" s="35"/>
      <c r="AX1664" s="35"/>
      <c r="AY1664" s="35"/>
      <c r="AZ1664" s="35"/>
      <c r="BA1664" s="35"/>
      <c r="BB1664" s="35"/>
      <c r="BC1664" s="35"/>
      <c r="BD1664" s="35"/>
      <c r="BE1664" s="35"/>
      <c r="BF1664" s="35"/>
      <c r="BG1664" s="35"/>
      <c r="BH1664" s="35"/>
      <c r="BI1664" s="133"/>
      <c r="BJ1664" s="133"/>
      <c r="BK1664" s="35"/>
      <c r="BL1664" s="266"/>
      <c r="BM1664" s="35"/>
      <c r="BN1664" s="35"/>
      <c r="BO1664" s="35"/>
      <c r="BP1664" s="35"/>
      <c r="BQ1664" s="35"/>
      <c r="BR1664" s="35"/>
      <c r="BS1664" s="35"/>
      <c r="BT1664" s="35"/>
      <c r="BU1664" s="35"/>
      <c r="BV1664" s="35"/>
      <c r="BW1664" s="35"/>
      <c r="BX1664" s="35"/>
      <c r="BY1664" s="35"/>
      <c r="BZ1664" s="287"/>
      <c r="CA1664" s="35"/>
      <c r="CB1664" s="35"/>
      <c r="CC1664" s="35"/>
      <c r="CD1664" s="35"/>
      <c r="CE1664" s="35"/>
      <c r="CF1664" s="35"/>
      <c r="CG1664" s="35"/>
      <c r="CH1664" s="35"/>
      <c r="CI1664" s="35"/>
      <c r="CJ1664" s="35"/>
      <c r="CK1664" s="35"/>
      <c r="CL1664" s="35"/>
      <c r="CM1664" s="35"/>
      <c r="CN1664" s="35"/>
      <c r="CO1664" s="35"/>
      <c r="CP1664" s="35"/>
      <c r="CQ1664" s="35"/>
      <c r="CR1664" s="35"/>
      <c r="CS1664" s="35"/>
      <c r="CT1664" s="35"/>
      <c r="CU1664" s="35"/>
      <c r="CV1664" s="35"/>
      <c r="CW1664" s="35"/>
      <c r="CX1664" s="35"/>
      <c r="CY1664" s="35"/>
      <c r="CZ1664" s="35"/>
      <c r="DA1664" s="35"/>
      <c r="DB1664" s="35"/>
      <c r="DC1664" s="35"/>
      <c r="DD1664" s="35"/>
      <c r="DE1664" s="35"/>
      <c r="DF1664" s="35"/>
      <c r="DG1664" s="35"/>
      <c r="DH1664" s="35"/>
      <c r="DI1664" s="35"/>
      <c r="DJ1664" s="35"/>
      <c r="DK1664" s="35"/>
      <c r="DL1664" s="35"/>
      <c r="DM1664" s="35"/>
      <c r="DN1664" s="35"/>
      <c r="DO1664" s="35"/>
      <c r="DP1664" s="35"/>
      <c r="DQ1664" s="35"/>
      <c r="DR1664" s="35"/>
      <c r="DS1664" s="35"/>
      <c r="DT1664" s="35"/>
      <c r="DU1664" s="35"/>
      <c r="DV1664" s="35"/>
      <c r="DW1664" s="35"/>
      <c r="DX1664" s="35"/>
      <c r="DY1664" s="35"/>
      <c r="DZ1664" s="35"/>
      <c r="EA1664" s="35"/>
      <c r="EB1664" s="35"/>
      <c r="EC1664" s="35"/>
      <c r="ED1664" s="35"/>
      <c r="EE1664" s="35"/>
      <c r="EF1664" s="35"/>
      <c r="EG1664" s="35"/>
      <c r="EH1664" s="35"/>
      <c r="EI1664" s="35"/>
      <c r="EJ1664" s="35"/>
      <c r="EK1664" s="35"/>
      <c r="EL1664" s="35"/>
      <c r="ET1664" s="20" t="s">
        <v>2028</v>
      </c>
      <c r="EU1664" s="20" t="s">
        <v>2026</v>
      </c>
    </row>
    <row r="1665" spans="1:151" ht="12" hidden="1" customHeight="1">
      <c r="A1665" s="35"/>
      <c r="B1665" s="47"/>
      <c r="C1665" s="35"/>
      <c r="D1665" s="47"/>
      <c r="E1665" s="47"/>
      <c r="F1665" s="47"/>
      <c r="G1665" s="47"/>
      <c r="H1665" s="47"/>
      <c r="I1665" s="47"/>
      <c r="J1665" s="47"/>
      <c r="K1665" s="47"/>
      <c r="L1665" s="47"/>
      <c r="M1665" s="35"/>
      <c r="N1665" s="35"/>
      <c r="O1665" s="35"/>
      <c r="P1665" s="35"/>
      <c r="Q1665" s="35"/>
      <c r="R1665" s="35"/>
      <c r="S1665" s="35"/>
      <c r="T1665" s="35"/>
      <c r="U1665" s="35"/>
      <c r="V1665" s="35"/>
      <c r="W1665" s="35"/>
      <c r="X1665" s="35"/>
      <c r="Y1665" s="35"/>
      <c r="Z1665" s="35"/>
      <c r="AA1665" s="35"/>
      <c r="AB1665" s="35"/>
      <c r="AC1665" s="35"/>
      <c r="AD1665" s="35"/>
      <c r="AE1665" s="35"/>
      <c r="AF1665" s="35"/>
      <c r="AG1665" s="35"/>
      <c r="AH1665" s="35"/>
      <c r="AI1665" s="35"/>
      <c r="AJ1665" s="35"/>
      <c r="AK1665" s="35"/>
      <c r="AL1665" s="35"/>
      <c r="AM1665" s="35"/>
      <c r="AN1665" s="35"/>
      <c r="AO1665" s="35"/>
      <c r="AP1665" s="35"/>
      <c r="AQ1665" s="35"/>
      <c r="AR1665" s="35"/>
      <c r="AS1665" s="35"/>
      <c r="AT1665" s="35"/>
      <c r="AU1665" s="35"/>
      <c r="AV1665" s="35"/>
      <c r="AW1665" s="35"/>
      <c r="AX1665" s="35"/>
      <c r="AY1665" s="35"/>
      <c r="AZ1665" s="35"/>
      <c r="BA1665" s="35"/>
      <c r="BB1665" s="35"/>
      <c r="BC1665" s="35"/>
      <c r="BD1665" s="35"/>
      <c r="BE1665" s="35"/>
      <c r="BF1665" s="35"/>
      <c r="BG1665" s="35"/>
      <c r="BH1665" s="35"/>
      <c r="BI1665" s="133"/>
      <c r="BJ1665" s="133"/>
      <c r="BK1665" s="35"/>
      <c r="BL1665" s="266"/>
      <c r="BM1665" s="35"/>
      <c r="BN1665" s="35"/>
      <c r="BO1665" s="35"/>
      <c r="BP1665" s="35"/>
      <c r="BQ1665" s="35"/>
      <c r="BR1665" s="35"/>
      <c r="BS1665" s="35"/>
      <c r="BT1665" s="35"/>
      <c r="BU1665" s="35"/>
      <c r="BV1665" s="35"/>
      <c r="BW1665" s="35"/>
      <c r="BX1665" s="35"/>
      <c r="BY1665" s="35"/>
      <c r="BZ1665" s="287"/>
      <c r="CA1665" s="35"/>
      <c r="CB1665" s="35"/>
      <c r="CC1665" s="35"/>
      <c r="CD1665" s="35"/>
      <c r="CE1665" s="35"/>
      <c r="CF1665" s="35"/>
      <c r="CG1665" s="35"/>
      <c r="CH1665" s="35"/>
      <c r="CI1665" s="35"/>
      <c r="CJ1665" s="35"/>
      <c r="CK1665" s="35"/>
      <c r="CL1665" s="35"/>
      <c r="CM1665" s="35"/>
      <c r="CN1665" s="35"/>
      <c r="CO1665" s="35"/>
      <c r="CP1665" s="35"/>
      <c r="CQ1665" s="35"/>
      <c r="CR1665" s="35"/>
      <c r="CS1665" s="35"/>
      <c r="CT1665" s="35"/>
      <c r="CU1665" s="35"/>
      <c r="CV1665" s="35"/>
      <c r="CW1665" s="35"/>
      <c r="CX1665" s="35"/>
      <c r="CY1665" s="35"/>
      <c r="CZ1665" s="35"/>
      <c r="DA1665" s="35"/>
      <c r="DB1665" s="35"/>
      <c r="DC1665" s="35"/>
      <c r="DD1665" s="35"/>
      <c r="DE1665" s="35"/>
      <c r="DF1665" s="35"/>
      <c r="DG1665" s="35"/>
      <c r="DH1665" s="35"/>
      <c r="DI1665" s="35"/>
      <c r="DJ1665" s="35"/>
      <c r="DK1665" s="35"/>
      <c r="DL1665" s="35"/>
      <c r="DM1665" s="35"/>
      <c r="DN1665" s="35"/>
      <c r="DO1665" s="35"/>
      <c r="DP1665" s="35"/>
      <c r="DQ1665" s="35"/>
      <c r="DR1665" s="35"/>
      <c r="DS1665" s="35"/>
      <c r="DT1665" s="35"/>
      <c r="DU1665" s="35"/>
      <c r="DV1665" s="35"/>
      <c r="DW1665" s="35"/>
      <c r="DX1665" s="35"/>
      <c r="DY1665" s="35"/>
      <c r="DZ1665" s="35"/>
      <c r="EA1665" s="35"/>
      <c r="EB1665" s="35"/>
      <c r="EC1665" s="35"/>
      <c r="ED1665" s="35"/>
      <c r="EE1665" s="35"/>
      <c r="EF1665" s="35"/>
      <c r="EG1665" s="35"/>
      <c r="EH1665" s="35"/>
      <c r="EI1665" s="35"/>
      <c r="EJ1665" s="35"/>
      <c r="EK1665" s="35"/>
      <c r="EL1665" s="35"/>
      <c r="ET1665" s="20" t="s">
        <v>2029</v>
      </c>
      <c r="EU1665" s="20" t="s">
        <v>2027</v>
      </c>
    </row>
    <row r="1666" spans="1:151" ht="12" hidden="1" customHeight="1">
      <c r="A1666" s="35"/>
      <c r="B1666" s="47"/>
      <c r="C1666" s="35"/>
      <c r="D1666" s="47"/>
      <c r="E1666" s="47"/>
      <c r="F1666" s="47"/>
      <c r="G1666" s="47"/>
      <c r="H1666" s="47"/>
      <c r="I1666" s="47"/>
      <c r="J1666" s="47"/>
      <c r="K1666" s="47"/>
      <c r="L1666" s="47"/>
      <c r="M1666" s="35"/>
      <c r="N1666" s="35"/>
      <c r="O1666" s="35"/>
      <c r="P1666" s="35"/>
      <c r="Q1666" s="35"/>
      <c r="R1666" s="35"/>
      <c r="S1666" s="35"/>
      <c r="T1666" s="35"/>
      <c r="U1666" s="35"/>
      <c r="V1666" s="35"/>
      <c r="W1666" s="35"/>
      <c r="X1666" s="35"/>
      <c r="Y1666" s="35"/>
      <c r="Z1666" s="35"/>
      <c r="AA1666" s="35"/>
      <c r="AB1666" s="35"/>
      <c r="AC1666" s="35"/>
      <c r="AD1666" s="35"/>
      <c r="AE1666" s="35"/>
      <c r="AF1666" s="35"/>
      <c r="AG1666" s="35"/>
      <c r="AH1666" s="35"/>
      <c r="AI1666" s="35"/>
      <c r="AJ1666" s="35"/>
      <c r="AK1666" s="35"/>
      <c r="AL1666" s="35"/>
      <c r="AM1666" s="35"/>
      <c r="AN1666" s="35"/>
      <c r="AO1666" s="35"/>
      <c r="AP1666" s="35"/>
      <c r="AQ1666" s="35"/>
      <c r="AR1666" s="35"/>
      <c r="AS1666" s="35"/>
      <c r="AT1666" s="35"/>
      <c r="AU1666" s="35"/>
      <c r="AV1666" s="35"/>
      <c r="AW1666" s="35"/>
      <c r="AX1666" s="35"/>
      <c r="AY1666" s="35"/>
      <c r="AZ1666" s="35"/>
      <c r="BA1666" s="35"/>
      <c r="BB1666" s="35"/>
      <c r="BC1666" s="35"/>
      <c r="BD1666" s="35"/>
      <c r="BE1666" s="35"/>
      <c r="BF1666" s="35"/>
      <c r="BG1666" s="35"/>
      <c r="BH1666" s="35"/>
      <c r="BI1666" s="133"/>
      <c r="BJ1666" s="133"/>
      <c r="BK1666" s="35"/>
      <c r="BL1666" s="266"/>
      <c r="BM1666" s="35"/>
      <c r="BN1666" s="35"/>
      <c r="BO1666" s="35"/>
      <c r="BP1666" s="35"/>
      <c r="BQ1666" s="35"/>
      <c r="BR1666" s="35"/>
      <c r="BS1666" s="35"/>
      <c r="BT1666" s="35"/>
      <c r="BU1666" s="35"/>
      <c r="BV1666" s="35"/>
      <c r="BW1666" s="35"/>
      <c r="BX1666" s="35"/>
      <c r="BY1666" s="35"/>
      <c r="BZ1666" s="287"/>
      <c r="CA1666" s="35"/>
      <c r="CB1666" s="35"/>
      <c r="CC1666" s="35"/>
      <c r="CD1666" s="35"/>
      <c r="CE1666" s="35"/>
      <c r="CF1666" s="35"/>
      <c r="CG1666" s="35"/>
      <c r="CH1666" s="35"/>
      <c r="CI1666" s="35"/>
      <c r="CJ1666" s="35"/>
      <c r="CK1666" s="35"/>
      <c r="CL1666" s="35"/>
      <c r="CM1666" s="35"/>
      <c r="CN1666" s="35"/>
      <c r="CO1666" s="35"/>
      <c r="CP1666" s="35"/>
      <c r="CQ1666" s="35"/>
      <c r="CR1666" s="35"/>
      <c r="CS1666" s="35"/>
      <c r="CT1666" s="35"/>
      <c r="CU1666" s="35"/>
      <c r="CV1666" s="35"/>
      <c r="CW1666" s="35"/>
      <c r="CX1666" s="35"/>
      <c r="CY1666" s="35"/>
      <c r="CZ1666" s="35"/>
      <c r="DA1666" s="35"/>
      <c r="DB1666" s="35"/>
      <c r="DC1666" s="35"/>
      <c r="DD1666" s="35"/>
      <c r="DE1666" s="35"/>
      <c r="DF1666" s="35"/>
      <c r="DG1666" s="35"/>
      <c r="DH1666" s="35"/>
      <c r="DI1666" s="35"/>
      <c r="DJ1666" s="35"/>
      <c r="DK1666" s="35"/>
      <c r="DL1666" s="35"/>
      <c r="DM1666" s="35"/>
      <c r="DN1666" s="35"/>
      <c r="DO1666" s="35"/>
      <c r="DP1666" s="35"/>
      <c r="DQ1666" s="35"/>
      <c r="DR1666" s="35"/>
      <c r="DS1666" s="35"/>
      <c r="DT1666" s="35"/>
      <c r="DU1666" s="35"/>
      <c r="DV1666" s="35"/>
      <c r="DW1666" s="35"/>
      <c r="DX1666" s="35"/>
      <c r="DY1666" s="35"/>
      <c r="DZ1666" s="35"/>
      <c r="EA1666" s="35"/>
      <c r="EB1666" s="35"/>
      <c r="EC1666" s="35"/>
      <c r="ED1666" s="35"/>
      <c r="EE1666" s="35"/>
      <c r="EF1666" s="35"/>
      <c r="EG1666" s="35"/>
      <c r="EH1666" s="35"/>
      <c r="EI1666" s="35"/>
      <c r="EJ1666" s="35"/>
      <c r="EK1666" s="35"/>
      <c r="EL1666" s="35"/>
      <c r="ET1666" s="20" t="s">
        <v>2030</v>
      </c>
      <c r="EU1666" s="20" t="s">
        <v>2028</v>
      </c>
    </row>
    <row r="1667" spans="1:151" ht="12" hidden="1" customHeight="1">
      <c r="A1667" s="35"/>
      <c r="B1667" s="47"/>
      <c r="C1667" s="35"/>
      <c r="D1667" s="47"/>
      <c r="E1667" s="47"/>
      <c r="F1667" s="47"/>
      <c r="G1667" s="47"/>
      <c r="H1667" s="47"/>
      <c r="I1667" s="47"/>
      <c r="J1667" s="47"/>
      <c r="K1667" s="47"/>
      <c r="L1667" s="47"/>
      <c r="M1667" s="35"/>
      <c r="N1667" s="35"/>
      <c r="O1667" s="35"/>
      <c r="P1667" s="35"/>
      <c r="Q1667" s="35"/>
      <c r="R1667" s="35"/>
      <c r="S1667" s="35"/>
      <c r="T1667" s="35"/>
      <c r="U1667" s="35"/>
      <c r="V1667" s="35"/>
      <c r="W1667" s="35"/>
      <c r="X1667" s="35"/>
      <c r="Y1667" s="35"/>
      <c r="Z1667" s="35"/>
      <c r="AA1667" s="35"/>
      <c r="AB1667" s="35"/>
      <c r="AC1667" s="35"/>
      <c r="AD1667" s="35"/>
      <c r="AE1667" s="35"/>
      <c r="AF1667" s="35"/>
      <c r="AG1667" s="35"/>
      <c r="AH1667" s="35"/>
      <c r="AI1667" s="35"/>
      <c r="AJ1667" s="35"/>
      <c r="AK1667" s="35"/>
      <c r="AL1667" s="35"/>
      <c r="AM1667" s="35"/>
      <c r="AN1667" s="35"/>
      <c r="AO1667" s="35"/>
      <c r="AP1667" s="35"/>
      <c r="AQ1667" s="35"/>
      <c r="AR1667" s="35"/>
      <c r="AS1667" s="35"/>
      <c r="AT1667" s="35"/>
      <c r="AU1667" s="35"/>
      <c r="AV1667" s="35"/>
      <c r="AW1667" s="35"/>
      <c r="AX1667" s="35"/>
      <c r="AY1667" s="35"/>
      <c r="AZ1667" s="35"/>
      <c r="BA1667" s="35"/>
      <c r="BB1667" s="35"/>
      <c r="BC1667" s="35"/>
      <c r="BD1667" s="35"/>
      <c r="BE1667" s="35"/>
      <c r="BF1667" s="35"/>
      <c r="BG1667" s="35"/>
      <c r="BH1667" s="35"/>
      <c r="BI1667" s="133"/>
      <c r="BJ1667" s="133"/>
      <c r="BK1667" s="35"/>
      <c r="BL1667" s="266"/>
      <c r="BM1667" s="35"/>
      <c r="BN1667" s="35"/>
      <c r="BO1667" s="35"/>
      <c r="BP1667" s="35"/>
      <c r="BQ1667" s="35"/>
      <c r="BR1667" s="35"/>
      <c r="BS1667" s="35"/>
      <c r="BT1667" s="35"/>
      <c r="BU1667" s="35"/>
      <c r="BV1667" s="35"/>
      <c r="BW1667" s="35"/>
      <c r="BX1667" s="35"/>
      <c r="BY1667" s="35"/>
      <c r="BZ1667" s="287"/>
      <c r="CA1667" s="35"/>
      <c r="CB1667" s="35"/>
      <c r="CC1667" s="35"/>
      <c r="CD1667" s="35"/>
      <c r="CE1667" s="35"/>
      <c r="CF1667" s="35"/>
      <c r="CG1667" s="35"/>
      <c r="CH1667" s="35"/>
      <c r="CI1667" s="35"/>
      <c r="CJ1667" s="35"/>
      <c r="CK1667" s="35"/>
      <c r="CL1667" s="35"/>
      <c r="CM1667" s="35"/>
      <c r="CN1667" s="35"/>
      <c r="CO1667" s="35"/>
      <c r="CP1667" s="35"/>
      <c r="CQ1667" s="35"/>
      <c r="CR1667" s="35"/>
      <c r="CS1667" s="35"/>
      <c r="CT1667" s="35"/>
      <c r="CU1667" s="35"/>
      <c r="CV1667" s="35"/>
      <c r="CW1667" s="35"/>
      <c r="CX1667" s="35"/>
      <c r="CY1667" s="35"/>
      <c r="CZ1667" s="35"/>
      <c r="DA1667" s="35"/>
      <c r="DB1667" s="35"/>
      <c r="DC1667" s="35"/>
      <c r="DD1667" s="35"/>
      <c r="DE1667" s="35"/>
      <c r="DF1667" s="35"/>
      <c r="DG1667" s="35"/>
      <c r="DH1667" s="35"/>
      <c r="DI1667" s="35"/>
      <c r="DJ1667" s="35"/>
      <c r="DK1667" s="35"/>
      <c r="DL1667" s="35"/>
      <c r="DM1667" s="35"/>
      <c r="DN1667" s="35"/>
      <c r="DO1667" s="35"/>
      <c r="DP1667" s="35"/>
      <c r="DQ1667" s="35"/>
      <c r="DR1667" s="35"/>
      <c r="DS1667" s="35"/>
      <c r="DT1667" s="35"/>
      <c r="DU1667" s="35"/>
      <c r="DV1667" s="35"/>
      <c r="DW1667" s="35"/>
      <c r="DX1667" s="35"/>
      <c r="DY1667" s="35"/>
      <c r="DZ1667" s="35"/>
      <c r="EA1667" s="35"/>
      <c r="EB1667" s="35"/>
      <c r="EC1667" s="35"/>
      <c r="ED1667" s="35"/>
      <c r="EE1667" s="35"/>
      <c r="EF1667" s="35"/>
      <c r="EG1667" s="35"/>
      <c r="EH1667" s="35"/>
      <c r="EI1667" s="35"/>
      <c r="EJ1667" s="35"/>
      <c r="EK1667" s="35"/>
      <c r="EL1667" s="35"/>
      <c r="ET1667" s="20" t="s">
        <v>2031</v>
      </c>
      <c r="EU1667" s="20" t="s">
        <v>2029</v>
      </c>
    </row>
    <row r="1668" spans="1:151" ht="12" hidden="1" customHeight="1">
      <c r="A1668" s="35"/>
      <c r="B1668" s="47"/>
      <c r="C1668" s="35"/>
      <c r="D1668" s="47"/>
      <c r="E1668" s="47"/>
      <c r="F1668" s="47"/>
      <c r="G1668" s="47"/>
      <c r="H1668" s="47"/>
      <c r="I1668" s="47"/>
      <c r="J1668" s="47"/>
      <c r="K1668" s="47"/>
      <c r="L1668" s="47"/>
      <c r="M1668" s="35"/>
      <c r="N1668" s="35"/>
      <c r="O1668" s="35"/>
      <c r="P1668" s="35"/>
      <c r="Q1668" s="35"/>
      <c r="R1668" s="35"/>
      <c r="S1668" s="35"/>
      <c r="T1668" s="35"/>
      <c r="U1668" s="35"/>
      <c r="V1668" s="35"/>
      <c r="W1668" s="35"/>
      <c r="X1668" s="35"/>
      <c r="Y1668" s="35"/>
      <c r="Z1668" s="35"/>
      <c r="AA1668" s="35"/>
      <c r="AB1668" s="35"/>
      <c r="AC1668" s="35"/>
      <c r="AD1668" s="35"/>
      <c r="AE1668" s="35"/>
      <c r="AF1668" s="35"/>
      <c r="AG1668" s="35"/>
      <c r="AH1668" s="35"/>
      <c r="AI1668" s="35"/>
      <c r="AJ1668" s="35"/>
      <c r="AK1668" s="35"/>
      <c r="AL1668" s="35"/>
      <c r="AM1668" s="35"/>
      <c r="AN1668" s="35"/>
      <c r="AO1668" s="35"/>
      <c r="AP1668" s="35"/>
      <c r="AQ1668" s="35"/>
      <c r="AR1668" s="35"/>
      <c r="AS1668" s="35"/>
      <c r="AT1668" s="35"/>
      <c r="AU1668" s="35"/>
      <c r="AV1668" s="35"/>
      <c r="AW1668" s="35"/>
      <c r="AX1668" s="35"/>
      <c r="AY1668" s="35"/>
      <c r="AZ1668" s="35"/>
      <c r="BA1668" s="35"/>
      <c r="BB1668" s="35"/>
      <c r="BC1668" s="35"/>
      <c r="BD1668" s="35"/>
      <c r="BE1668" s="35"/>
      <c r="BF1668" s="35"/>
      <c r="BG1668" s="35"/>
      <c r="BH1668" s="35"/>
      <c r="BI1668" s="133"/>
      <c r="BJ1668" s="133"/>
      <c r="BK1668" s="35"/>
      <c r="BL1668" s="266"/>
      <c r="BM1668" s="35"/>
      <c r="BN1668" s="35"/>
      <c r="BO1668" s="35"/>
      <c r="BP1668" s="35"/>
      <c r="BQ1668" s="35"/>
      <c r="BR1668" s="35"/>
      <c r="BS1668" s="35"/>
      <c r="BT1668" s="35"/>
      <c r="BU1668" s="35"/>
      <c r="BV1668" s="35"/>
      <c r="BW1668" s="35"/>
      <c r="BX1668" s="35"/>
      <c r="BY1668" s="35"/>
      <c r="BZ1668" s="287"/>
      <c r="CA1668" s="35"/>
      <c r="CB1668" s="35"/>
      <c r="CC1668" s="35"/>
      <c r="CD1668" s="35"/>
      <c r="CE1668" s="35"/>
      <c r="CF1668" s="35"/>
      <c r="CG1668" s="35"/>
      <c r="CH1668" s="35"/>
      <c r="CI1668" s="35"/>
      <c r="CJ1668" s="35"/>
      <c r="CK1668" s="35"/>
      <c r="CL1668" s="35"/>
      <c r="CM1668" s="35"/>
      <c r="CN1668" s="35"/>
      <c r="CO1668" s="35"/>
      <c r="CP1668" s="35"/>
      <c r="CQ1668" s="35"/>
      <c r="CR1668" s="35"/>
      <c r="CS1668" s="35"/>
      <c r="CT1668" s="35"/>
      <c r="CU1668" s="35"/>
      <c r="CV1668" s="35"/>
      <c r="CW1668" s="35"/>
      <c r="CX1668" s="35"/>
      <c r="CY1668" s="35"/>
      <c r="CZ1668" s="35"/>
      <c r="DA1668" s="35"/>
      <c r="DB1668" s="35"/>
      <c r="DC1668" s="35"/>
      <c r="DD1668" s="35"/>
      <c r="DE1668" s="35"/>
      <c r="DF1668" s="35"/>
      <c r="DG1668" s="35"/>
      <c r="DH1668" s="35"/>
      <c r="DI1668" s="35"/>
      <c r="DJ1668" s="35"/>
      <c r="DK1668" s="35"/>
      <c r="DL1668" s="35"/>
      <c r="DM1668" s="35"/>
      <c r="DN1668" s="35"/>
      <c r="DO1668" s="35"/>
      <c r="DP1668" s="35"/>
      <c r="DQ1668" s="35"/>
      <c r="DR1668" s="35"/>
      <c r="DS1668" s="35"/>
      <c r="DT1668" s="35"/>
      <c r="DU1668" s="35"/>
      <c r="DV1668" s="35"/>
      <c r="DW1668" s="35"/>
      <c r="DX1668" s="35"/>
      <c r="DY1668" s="35"/>
      <c r="DZ1668" s="35"/>
      <c r="EA1668" s="35"/>
      <c r="EB1668" s="35"/>
      <c r="EC1668" s="35"/>
      <c r="ED1668" s="35"/>
      <c r="EE1668" s="35"/>
      <c r="EF1668" s="35"/>
      <c r="EG1668" s="35"/>
      <c r="EH1668" s="35"/>
      <c r="EI1668" s="35"/>
      <c r="EJ1668" s="35"/>
      <c r="EK1668" s="35"/>
      <c r="EL1668" s="35"/>
      <c r="ET1668" s="20" t="s">
        <v>2032</v>
      </c>
      <c r="EU1668" s="20" t="s">
        <v>2030</v>
      </c>
    </row>
    <row r="1669" spans="1:151" ht="12" hidden="1" customHeight="1">
      <c r="A1669" s="35"/>
      <c r="B1669" s="47"/>
      <c r="C1669" s="35"/>
      <c r="D1669" s="47"/>
      <c r="E1669" s="47"/>
      <c r="F1669" s="47"/>
      <c r="G1669" s="47"/>
      <c r="H1669" s="47"/>
      <c r="I1669" s="47"/>
      <c r="J1669" s="47"/>
      <c r="K1669" s="47"/>
      <c r="L1669" s="47"/>
      <c r="M1669" s="35"/>
      <c r="N1669" s="35"/>
      <c r="O1669" s="35"/>
      <c r="P1669" s="35"/>
      <c r="Q1669" s="35"/>
      <c r="R1669" s="35"/>
      <c r="S1669" s="35"/>
      <c r="T1669" s="35"/>
      <c r="U1669" s="35"/>
      <c r="V1669" s="35"/>
      <c r="W1669" s="35"/>
      <c r="X1669" s="35"/>
      <c r="Y1669" s="35"/>
      <c r="Z1669" s="35"/>
      <c r="AA1669" s="35"/>
      <c r="AB1669" s="35"/>
      <c r="AC1669" s="35"/>
      <c r="AD1669" s="35"/>
      <c r="AE1669" s="35"/>
      <c r="AF1669" s="35"/>
      <c r="AG1669" s="35"/>
      <c r="AH1669" s="35"/>
      <c r="AI1669" s="35"/>
      <c r="AJ1669" s="35"/>
      <c r="AK1669" s="35"/>
      <c r="AL1669" s="35"/>
      <c r="AM1669" s="35"/>
      <c r="AN1669" s="35"/>
      <c r="AO1669" s="35"/>
      <c r="AP1669" s="35"/>
      <c r="AQ1669" s="35"/>
      <c r="AR1669" s="35"/>
      <c r="AS1669" s="35"/>
      <c r="AT1669" s="35"/>
      <c r="AU1669" s="35"/>
      <c r="AV1669" s="35"/>
      <c r="AW1669" s="35"/>
      <c r="AX1669" s="35"/>
      <c r="AY1669" s="35"/>
      <c r="AZ1669" s="35"/>
      <c r="BA1669" s="35"/>
      <c r="BB1669" s="35"/>
      <c r="BC1669" s="35"/>
      <c r="BD1669" s="35"/>
      <c r="BE1669" s="35"/>
      <c r="BF1669" s="35"/>
      <c r="BG1669" s="35"/>
      <c r="BH1669" s="35"/>
      <c r="BI1669" s="133"/>
      <c r="BJ1669" s="133"/>
      <c r="BK1669" s="35"/>
      <c r="BL1669" s="266"/>
      <c r="BM1669" s="35"/>
      <c r="BN1669" s="35"/>
      <c r="BO1669" s="35"/>
      <c r="BP1669" s="35"/>
      <c r="BQ1669" s="35"/>
      <c r="BR1669" s="35"/>
      <c r="BS1669" s="35"/>
      <c r="BT1669" s="35"/>
      <c r="BU1669" s="35"/>
      <c r="BV1669" s="35"/>
      <c r="BW1669" s="35"/>
      <c r="BX1669" s="35"/>
      <c r="BY1669" s="35"/>
      <c r="BZ1669" s="287"/>
      <c r="CA1669" s="35"/>
      <c r="CB1669" s="35"/>
      <c r="CC1669" s="35"/>
      <c r="CD1669" s="35"/>
      <c r="CE1669" s="35"/>
      <c r="CF1669" s="35"/>
      <c r="CG1669" s="35"/>
      <c r="CH1669" s="35"/>
      <c r="CI1669" s="35"/>
      <c r="CJ1669" s="35"/>
      <c r="CK1669" s="35"/>
      <c r="CL1669" s="35"/>
      <c r="CM1669" s="35"/>
      <c r="CN1669" s="35"/>
      <c r="CO1669" s="35"/>
      <c r="CP1669" s="35"/>
      <c r="CQ1669" s="35"/>
      <c r="CR1669" s="35"/>
      <c r="CS1669" s="35"/>
      <c r="CT1669" s="35"/>
      <c r="CU1669" s="35"/>
      <c r="CV1669" s="35"/>
      <c r="CW1669" s="35"/>
      <c r="CX1669" s="35"/>
      <c r="CY1669" s="35"/>
      <c r="CZ1669" s="35"/>
      <c r="DA1669" s="35"/>
      <c r="DB1669" s="35"/>
      <c r="DC1669" s="35"/>
      <c r="DD1669" s="35"/>
      <c r="DE1669" s="35"/>
      <c r="DF1669" s="35"/>
      <c r="DG1669" s="35"/>
      <c r="DH1669" s="35"/>
      <c r="DI1669" s="35"/>
      <c r="DJ1669" s="35"/>
      <c r="DK1669" s="35"/>
      <c r="DL1669" s="35"/>
      <c r="DM1669" s="35"/>
      <c r="DN1669" s="35"/>
      <c r="DO1669" s="35"/>
      <c r="DP1669" s="35"/>
      <c r="DQ1669" s="35"/>
      <c r="DR1669" s="35"/>
      <c r="DS1669" s="35"/>
      <c r="DT1669" s="35"/>
      <c r="DU1669" s="35"/>
      <c r="DV1669" s="35"/>
      <c r="DW1669" s="35"/>
      <c r="DX1669" s="35"/>
      <c r="DY1669" s="35"/>
      <c r="DZ1669" s="35"/>
      <c r="EA1669" s="35"/>
      <c r="EB1669" s="35"/>
      <c r="EC1669" s="35"/>
      <c r="ED1669" s="35"/>
      <c r="EE1669" s="35"/>
      <c r="EF1669" s="35"/>
      <c r="EG1669" s="35"/>
      <c r="EH1669" s="35"/>
      <c r="EI1669" s="35"/>
      <c r="EJ1669" s="35"/>
      <c r="EK1669" s="35"/>
      <c r="EL1669" s="35"/>
      <c r="ET1669" s="20" t="s">
        <v>586</v>
      </c>
      <c r="EU1669" s="20" t="s">
        <v>2031</v>
      </c>
    </row>
    <row r="1670" spans="1:151" ht="12" hidden="1" customHeight="1">
      <c r="A1670" s="35"/>
      <c r="B1670" s="47"/>
      <c r="C1670" s="35"/>
      <c r="D1670" s="47"/>
      <c r="E1670" s="47"/>
      <c r="F1670" s="47"/>
      <c r="G1670" s="47"/>
      <c r="H1670" s="47"/>
      <c r="I1670" s="47"/>
      <c r="J1670" s="47"/>
      <c r="K1670" s="47"/>
      <c r="L1670" s="47"/>
      <c r="M1670" s="35"/>
      <c r="N1670" s="35"/>
      <c r="O1670" s="35"/>
      <c r="P1670" s="35"/>
      <c r="Q1670" s="35"/>
      <c r="R1670" s="35"/>
      <c r="S1670" s="35"/>
      <c r="T1670" s="35"/>
      <c r="U1670" s="35"/>
      <c r="V1670" s="35"/>
      <c r="W1670" s="35"/>
      <c r="X1670" s="35"/>
      <c r="Y1670" s="35"/>
      <c r="Z1670" s="35"/>
      <c r="AA1670" s="35"/>
      <c r="AB1670" s="35"/>
      <c r="AC1670" s="35"/>
      <c r="AD1670" s="35"/>
      <c r="AE1670" s="35"/>
      <c r="AF1670" s="35"/>
      <c r="AG1670" s="35"/>
      <c r="AH1670" s="35"/>
      <c r="AI1670" s="35"/>
      <c r="AJ1670" s="35"/>
      <c r="AK1670" s="35"/>
      <c r="AL1670" s="35"/>
      <c r="AM1670" s="35"/>
      <c r="AN1670" s="35"/>
      <c r="AO1670" s="35"/>
      <c r="AP1670" s="35"/>
      <c r="AQ1670" s="35"/>
      <c r="AR1670" s="35"/>
      <c r="AS1670" s="35"/>
      <c r="AT1670" s="35"/>
      <c r="AU1670" s="35"/>
      <c r="AV1670" s="35"/>
      <c r="AW1670" s="35"/>
      <c r="AX1670" s="35"/>
      <c r="AY1670" s="35"/>
      <c r="AZ1670" s="35"/>
      <c r="BA1670" s="35"/>
      <c r="BB1670" s="35"/>
      <c r="BC1670" s="35"/>
      <c r="BD1670" s="35"/>
      <c r="BE1670" s="35"/>
      <c r="BF1670" s="35"/>
      <c r="BG1670" s="35"/>
      <c r="BH1670" s="35"/>
      <c r="BI1670" s="133"/>
      <c r="BJ1670" s="133"/>
      <c r="BK1670" s="35"/>
      <c r="BL1670" s="266"/>
      <c r="BM1670" s="35"/>
      <c r="BN1670" s="35"/>
      <c r="BO1670" s="35"/>
      <c r="BP1670" s="35"/>
      <c r="BQ1670" s="35"/>
      <c r="BR1670" s="35"/>
      <c r="BS1670" s="35"/>
      <c r="BT1670" s="35"/>
      <c r="BU1670" s="35"/>
      <c r="BV1670" s="35"/>
      <c r="BW1670" s="35"/>
      <c r="BX1670" s="35"/>
      <c r="BY1670" s="35"/>
      <c r="BZ1670" s="287"/>
      <c r="CA1670" s="35"/>
      <c r="CB1670" s="35"/>
      <c r="CC1670" s="35"/>
      <c r="CD1670" s="35"/>
      <c r="CE1670" s="35"/>
      <c r="CF1670" s="35"/>
      <c r="CG1670" s="35"/>
      <c r="CH1670" s="35"/>
      <c r="CI1670" s="35"/>
      <c r="CJ1670" s="35"/>
      <c r="CK1670" s="35"/>
      <c r="CL1670" s="35"/>
      <c r="CM1670" s="35"/>
      <c r="CN1670" s="35"/>
      <c r="CO1670" s="35"/>
      <c r="CP1670" s="35"/>
      <c r="CQ1670" s="35"/>
      <c r="CR1670" s="35"/>
      <c r="CS1670" s="35"/>
      <c r="CT1670" s="35"/>
      <c r="CU1670" s="35"/>
      <c r="CV1670" s="35"/>
      <c r="CW1670" s="35"/>
      <c r="CX1670" s="35"/>
      <c r="CY1670" s="35"/>
      <c r="CZ1670" s="35"/>
      <c r="DA1670" s="35"/>
      <c r="DB1670" s="35"/>
      <c r="DC1670" s="35"/>
      <c r="DD1670" s="35"/>
      <c r="DE1670" s="35"/>
      <c r="DF1670" s="35"/>
      <c r="DG1670" s="35"/>
      <c r="DH1670" s="35"/>
      <c r="DI1670" s="35"/>
      <c r="DJ1670" s="35"/>
      <c r="DK1670" s="35"/>
      <c r="DL1670" s="35"/>
      <c r="DM1670" s="35"/>
      <c r="DN1670" s="35"/>
      <c r="DO1670" s="35"/>
      <c r="DP1670" s="35"/>
      <c r="DQ1670" s="35"/>
      <c r="DR1670" s="35"/>
      <c r="DS1670" s="35"/>
      <c r="DT1670" s="35"/>
      <c r="DU1670" s="35"/>
      <c r="DV1670" s="35"/>
      <c r="DW1670" s="35"/>
      <c r="DX1670" s="35"/>
      <c r="DY1670" s="35"/>
      <c r="DZ1670" s="35"/>
      <c r="EA1670" s="35"/>
      <c r="EB1670" s="35"/>
      <c r="EC1670" s="35"/>
      <c r="ED1670" s="35"/>
      <c r="EE1670" s="35"/>
      <c r="EF1670" s="35"/>
      <c r="EG1670" s="35"/>
      <c r="EH1670" s="35"/>
      <c r="EI1670" s="35"/>
      <c r="EJ1670" s="35"/>
      <c r="EK1670" s="35"/>
      <c r="EL1670" s="35"/>
      <c r="ET1670" s="20" t="s">
        <v>2033</v>
      </c>
      <c r="EU1670" s="20" t="s">
        <v>2032</v>
      </c>
    </row>
    <row r="1671" spans="1:151" ht="12" hidden="1" customHeight="1">
      <c r="A1671" s="35"/>
      <c r="B1671" s="47"/>
      <c r="C1671" s="35"/>
      <c r="D1671" s="47"/>
      <c r="E1671" s="47"/>
      <c r="F1671" s="47"/>
      <c r="G1671" s="47"/>
      <c r="H1671" s="47"/>
      <c r="I1671" s="47"/>
      <c r="J1671" s="47"/>
      <c r="K1671" s="47"/>
      <c r="L1671" s="47"/>
      <c r="M1671" s="35"/>
      <c r="N1671" s="35"/>
      <c r="O1671" s="35"/>
      <c r="P1671" s="35"/>
      <c r="Q1671" s="35"/>
      <c r="R1671" s="35"/>
      <c r="S1671" s="35"/>
      <c r="T1671" s="35"/>
      <c r="U1671" s="35"/>
      <c r="V1671" s="35"/>
      <c r="W1671" s="35"/>
      <c r="X1671" s="35"/>
      <c r="Y1671" s="35"/>
      <c r="Z1671" s="35"/>
      <c r="AA1671" s="35"/>
      <c r="AB1671" s="35"/>
      <c r="AC1671" s="35"/>
      <c r="AD1671" s="35"/>
      <c r="AE1671" s="35"/>
      <c r="AF1671" s="35"/>
      <c r="AG1671" s="35"/>
      <c r="AH1671" s="35"/>
      <c r="AI1671" s="35"/>
      <c r="AJ1671" s="35"/>
      <c r="AK1671" s="35"/>
      <c r="AL1671" s="35"/>
      <c r="AM1671" s="35"/>
      <c r="AN1671" s="35"/>
      <c r="AO1671" s="35"/>
      <c r="AP1671" s="35"/>
      <c r="AQ1671" s="35"/>
      <c r="AR1671" s="35"/>
      <c r="AS1671" s="35"/>
      <c r="AT1671" s="35"/>
      <c r="AU1671" s="35"/>
      <c r="AV1671" s="35"/>
      <c r="AW1671" s="35"/>
      <c r="AX1671" s="35"/>
      <c r="AY1671" s="35"/>
      <c r="AZ1671" s="35"/>
      <c r="BA1671" s="35"/>
      <c r="BB1671" s="35"/>
      <c r="BC1671" s="35"/>
      <c r="BD1671" s="35"/>
      <c r="BE1671" s="35"/>
      <c r="BF1671" s="35"/>
      <c r="BG1671" s="35"/>
      <c r="BH1671" s="35"/>
      <c r="BI1671" s="133"/>
      <c r="BJ1671" s="133"/>
      <c r="BK1671" s="35"/>
      <c r="BL1671" s="266"/>
      <c r="BM1671" s="35"/>
      <c r="BN1671" s="35"/>
      <c r="BO1671" s="35"/>
      <c r="BP1671" s="35"/>
      <c r="BQ1671" s="35"/>
      <c r="BR1671" s="35"/>
      <c r="BS1671" s="35"/>
      <c r="BT1671" s="35"/>
      <c r="BU1671" s="35"/>
      <c r="BV1671" s="35"/>
      <c r="BW1671" s="35"/>
      <c r="BX1671" s="35"/>
      <c r="BY1671" s="35"/>
      <c r="BZ1671" s="287"/>
      <c r="CA1671" s="35"/>
      <c r="CB1671" s="35"/>
      <c r="CC1671" s="35"/>
      <c r="CD1671" s="35"/>
      <c r="CE1671" s="35"/>
      <c r="CF1671" s="35"/>
      <c r="CG1671" s="35"/>
      <c r="CH1671" s="35"/>
      <c r="CI1671" s="35"/>
      <c r="CJ1671" s="35"/>
      <c r="CK1671" s="35"/>
      <c r="CL1671" s="35"/>
      <c r="CM1671" s="35"/>
      <c r="CN1671" s="35"/>
      <c r="CO1671" s="35"/>
      <c r="CP1671" s="35"/>
      <c r="CQ1671" s="35"/>
      <c r="CR1671" s="35"/>
      <c r="CS1671" s="35"/>
      <c r="CT1671" s="35"/>
      <c r="CU1671" s="35"/>
      <c r="CV1671" s="35"/>
      <c r="CW1671" s="35"/>
      <c r="CX1671" s="35"/>
      <c r="CY1671" s="35"/>
      <c r="CZ1671" s="35"/>
      <c r="DA1671" s="35"/>
      <c r="DB1671" s="35"/>
      <c r="DC1671" s="35"/>
      <c r="DD1671" s="35"/>
      <c r="DE1671" s="35"/>
      <c r="DF1671" s="35"/>
      <c r="DG1671" s="35"/>
      <c r="DH1671" s="35"/>
      <c r="DI1671" s="35"/>
      <c r="DJ1671" s="35"/>
      <c r="DK1671" s="35"/>
      <c r="DL1671" s="35"/>
      <c r="DM1671" s="35"/>
      <c r="DN1671" s="35"/>
      <c r="DO1671" s="35"/>
      <c r="DP1671" s="35"/>
      <c r="DQ1671" s="35"/>
      <c r="DR1671" s="35"/>
      <c r="DS1671" s="35"/>
      <c r="DT1671" s="35"/>
      <c r="DU1671" s="35"/>
      <c r="DV1671" s="35"/>
      <c r="DW1671" s="35"/>
      <c r="DX1671" s="35"/>
      <c r="DY1671" s="35"/>
      <c r="DZ1671" s="35"/>
      <c r="EA1671" s="35"/>
      <c r="EB1671" s="35"/>
      <c r="EC1671" s="35"/>
      <c r="ED1671" s="35"/>
      <c r="EE1671" s="35"/>
      <c r="EF1671" s="35"/>
      <c r="EG1671" s="35"/>
      <c r="EH1671" s="35"/>
      <c r="EI1671" s="35"/>
      <c r="EJ1671" s="35"/>
      <c r="EK1671" s="35"/>
      <c r="EL1671" s="35"/>
      <c r="ET1671" s="20" t="s">
        <v>2034</v>
      </c>
      <c r="EU1671" s="20" t="s">
        <v>586</v>
      </c>
    </row>
    <row r="1672" spans="1:151" ht="12" hidden="1" customHeight="1">
      <c r="A1672" s="35"/>
      <c r="B1672" s="47"/>
      <c r="C1672" s="35"/>
      <c r="D1672" s="47"/>
      <c r="E1672" s="47"/>
      <c r="F1672" s="47"/>
      <c r="G1672" s="47"/>
      <c r="H1672" s="47"/>
      <c r="I1672" s="47"/>
      <c r="J1672" s="47"/>
      <c r="K1672" s="47"/>
      <c r="L1672" s="47"/>
      <c r="M1672" s="35"/>
      <c r="N1672" s="35"/>
      <c r="O1672" s="35"/>
      <c r="P1672" s="35"/>
      <c r="Q1672" s="35"/>
      <c r="R1672" s="35"/>
      <c r="S1672" s="35"/>
      <c r="T1672" s="35"/>
      <c r="U1672" s="35"/>
      <c r="V1672" s="35"/>
      <c r="W1672" s="35"/>
      <c r="X1672" s="35"/>
      <c r="Y1672" s="35"/>
      <c r="Z1672" s="35"/>
      <c r="AA1672" s="35"/>
      <c r="AB1672" s="35"/>
      <c r="AC1672" s="35"/>
      <c r="AD1672" s="35"/>
      <c r="AE1672" s="35"/>
      <c r="AF1672" s="35"/>
      <c r="AG1672" s="35"/>
      <c r="AH1672" s="35"/>
      <c r="AI1672" s="35"/>
      <c r="AJ1672" s="35"/>
      <c r="AK1672" s="35"/>
      <c r="AL1672" s="35"/>
      <c r="AM1672" s="35"/>
      <c r="AN1672" s="35"/>
      <c r="AO1672" s="35"/>
      <c r="AP1672" s="35"/>
      <c r="AQ1672" s="35"/>
      <c r="AR1672" s="35"/>
      <c r="AS1672" s="35"/>
      <c r="AT1672" s="35"/>
      <c r="AU1672" s="35"/>
      <c r="AV1672" s="35"/>
      <c r="AW1672" s="35"/>
      <c r="AX1672" s="35"/>
      <c r="AY1672" s="35"/>
      <c r="AZ1672" s="35"/>
      <c r="BA1672" s="35"/>
      <c r="BB1672" s="35"/>
      <c r="BC1672" s="35"/>
      <c r="BD1672" s="35"/>
      <c r="BE1672" s="35"/>
      <c r="BF1672" s="35"/>
      <c r="BG1672" s="35"/>
      <c r="BH1672" s="35"/>
      <c r="BI1672" s="133"/>
      <c r="BJ1672" s="133"/>
      <c r="BK1672" s="35"/>
      <c r="BL1672" s="266"/>
      <c r="BM1672" s="35"/>
      <c r="BN1672" s="35"/>
      <c r="BO1672" s="35"/>
      <c r="BP1672" s="35"/>
      <c r="BQ1672" s="35"/>
      <c r="BR1672" s="35"/>
      <c r="BS1672" s="35"/>
      <c r="BT1672" s="35"/>
      <c r="BU1672" s="35"/>
      <c r="BV1672" s="35"/>
      <c r="BW1672" s="35"/>
      <c r="BX1672" s="35"/>
      <c r="BY1672" s="35"/>
      <c r="BZ1672" s="287"/>
      <c r="CA1672" s="35"/>
      <c r="CB1672" s="35"/>
      <c r="CC1672" s="35"/>
      <c r="CD1672" s="35"/>
      <c r="CE1672" s="35"/>
      <c r="CF1672" s="35"/>
      <c r="CG1672" s="35"/>
      <c r="CH1672" s="35"/>
      <c r="CI1672" s="35"/>
      <c r="CJ1672" s="35"/>
      <c r="CK1672" s="35"/>
      <c r="CL1672" s="35"/>
      <c r="CM1672" s="35"/>
      <c r="CN1672" s="35"/>
      <c r="CO1672" s="35"/>
      <c r="CP1672" s="35"/>
      <c r="CQ1672" s="35"/>
      <c r="CR1672" s="35"/>
      <c r="CS1672" s="35"/>
      <c r="CT1672" s="35"/>
      <c r="CU1672" s="35"/>
      <c r="CV1672" s="35"/>
      <c r="CW1672" s="35"/>
      <c r="CX1672" s="35"/>
      <c r="CY1672" s="35"/>
      <c r="CZ1672" s="35"/>
      <c r="DA1672" s="35"/>
      <c r="DB1672" s="35"/>
      <c r="DC1672" s="35"/>
      <c r="DD1672" s="35"/>
      <c r="DE1672" s="35"/>
      <c r="DF1672" s="35"/>
      <c r="DG1672" s="35"/>
      <c r="DH1672" s="35"/>
      <c r="DI1672" s="35"/>
      <c r="DJ1672" s="35"/>
      <c r="DK1672" s="35"/>
      <c r="DL1672" s="35"/>
      <c r="DM1672" s="35"/>
      <c r="DN1672" s="35"/>
      <c r="DO1672" s="35"/>
      <c r="DP1672" s="35"/>
      <c r="DQ1672" s="35"/>
      <c r="DR1672" s="35"/>
      <c r="DS1672" s="35"/>
      <c r="DT1672" s="35"/>
      <c r="DU1672" s="35"/>
      <c r="DV1672" s="35"/>
      <c r="DW1672" s="35"/>
      <c r="DX1672" s="35"/>
      <c r="DY1672" s="35"/>
      <c r="DZ1672" s="35"/>
      <c r="EA1672" s="35"/>
      <c r="EB1672" s="35"/>
      <c r="EC1672" s="35"/>
      <c r="ED1672" s="35"/>
      <c r="EE1672" s="35"/>
      <c r="EF1672" s="35"/>
      <c r="EG1672" s="35"/>
      <c r="EH1672" s="35"/>
      <c r="EI1672" s="35"/>
      <c r="EJ1672" s="35"/>
      <c r="EK1672" s="35"/>
      <c r="EL1672" s="35"/>
      <c r="ET1672" s="20" t="s">
        <v>2035</v>
      </c>
      <c r="EU1672" s="20" t="s">
        <v>2033</v>
      </c>
    </row>
    <row r="1673" spans="1:151" ht="12" hidden="1" customHeight="1">
      <c r="A1673" s="35"/>
      <c r="B1673" s="47"/>
      <c r="C1673" s="35"/>
      <c r="D1673" s="47"/>
      <c r="E1673" s="47"/>
      <c r="F1673" s="47"/>
      <c r="G1673" s="47"/>
      <c r="H1673" s="47"/>
      <c r="I1673" s="47"/>
      <c r="J1673" s="47"/>
      <c r="K1673" s="47"/>
      <c r="L1673" s="47"/>
      <c r="M1673" s="35"/>
      <c r="N1673" s="35"/>
      <c r="O1673" s="35"/>
      <c r="P1673" s="35"/>
      <c r="Q1673" s="35"/>
      <c r="R1673" s="35"/>
      <c r="S1673" s="35"/>
      <c r="T1673" s="35"/>
      <c r="U1673" s="35"/>
      <c r="V1673" s="35"/>
      <c r="W1673" s="35"/>
      <c r="X1673" s="35"/>
      <c r="Y1673" s="35"/>
      <c r="Z1673" s="35"/>
      <c r="AA1673" s="35"/>
      <c r="AB1673" s="35"/>
      <c r="AC1673" s="35"/>
      <c r="AD1673" s="35"/>
      <c r="AE1673" s="35"/>
      <c r="AF1673" s="35"/>
      <c r="AG1673" s="35"/>
      <c r="AH1673" s="35"/>
      <c r="AI1673" s="35"/>
      <c r="AJ1673" s="35"/>
      <c r="AK1673" s="35"/>
      <c r="AL1673" s="35"/>
      <c r="AM1673" s="35"/>
      <c r="AN1673" s="35"/>
      <c r="AO1673" s="35"/>
      <c r="AP1673" s="35"/>
      <c r="AQ1673" s="35"/>
      <c r="AR1673" s="35"/>
      <c r="AS1673" s="35"/>
      <c r="AT1673" s="35"/>
      <c r="AU1673" s="35"/>
      <c r="AV1673" s="35"/>
      <c r="AW1673" s="35"/>
      <c r="AX1673" s="35"/>
      <c r="AY1673" s="35"/>
      <c r="AZ1673" s="35"/>
      <c r="BA1673" s="35"/>
      <c r="BB1673" s="35"/>
      <c r="BC1673" s="35"/>
      <c r="BD1673" s="35"/>
      <c r="BE1673" s="35"/>
      <c r="BF1673" s="35"/>
      <c r="BG1673" s="35"/>
      <c r="BH1673" s="35"/>
      <c r="BI1673" s="133"/>
      <c r="BJ1673" s="133"/>
      <c r="BK1673" s="35"/>
      <c r="BL1673" s="266"/>
      <c r="BM1673" s="35"/>
      <c r="BN1673" s="35"/>
      <c r="BO1673" s="35"/>
      <c r="BP1673" s="35"/>
      <c r="BQ1673" s="35"/>
      <c r="BR1673" s="35"/>
      <c r="BS1673" s="35"/>
      <c r="BT1673" s="35"/>
      <c r="BU1673" s="35"/>
      <c r="BV1673" s="35"/>
      <c r="BW1673" s="35"/>
      <c r="BX1673" s="35"/>
      <c r="BY1673" s="35"/>
      <c r="BZ1673" s="287"/>
      <c r="CA1673" s="35"/>
      <c r="CB1673" s="35"/>
      <c r="CC1673" s="35"/>
      <c r="CD1673" s="35"/>
      <c r="CE1673" s="35"/>
      <c r="CF1673" s="35"/>
      <c r="CG1673" s="35"/>
      <c r="CH1673" s="35"/>
      <c r="CI1673" s="35"/>
      <c r="CJ1673" s="35"/>
      <c r="CK1673" s="35"/>
      <c r="CL1673" s="35"/>
      <c r="CM1673" s="35"/>
      <c r="CN1673" s="35"/>
      <c r="CO1673" s="35"/>
      <c r="CP1673" s="35"/>
      <c r="CQ1673" s="35"/>
      <c r="CR1673" s="35"/>
      <c r="CS1673" s="35"/>
      <c r="CT1673" s="35"/>
      <c r="CU1673" s="35"/>
      <c r="CV1673" s="35"/>
      <c r="CW1673" s="35"/>
      <c r="CX1673" s="35"/>
      <c r="CY1673" s="35"/>
      <c r="CZ1673" s="35"/>
      <c r="DA1673" s="35"/>
      <c r="DB1673" s="35"/>
      <c r="DC1673" s="35"/>
      <c r="DD1673" s="35"/>
      <c r="DE1673" s="35"/>
      <c r="DF1673" s="35"/>
      <c r="DG1673" s="35"/>
      <c r="DH1673" s="35"/>
      <c r="DI1673" s="35"/>
      <c r="DJ1673" s="35"/>
      <c r="DK1673" s="35"/>
      <c r="DL1673" s="35"/>
      <c r="DM1673" s="35"/>
      <c r="DN1673" s="35"/>
      <c r="DO1673" s="35"/>
      <c r="DP1673" s="35"/>
      <c r="DQ1673" s="35"/>
      <c r="DR1673" s="35"/>
      <c r="DS1673" s="35"/>
      <c r="DT1673" s="35"/>
      <c r="DU1673" s="35"/>
      <c r="DV1673" s="35"/>
      <c r="DW1673" s="35"/>
      <c r="DX1673" s="35"/>
      <c r="DY1673" s="35"/>
      <c r="DZ1673" s="35"/>
      <c r="EA1673" s="35"/>
      <c r="EB1673" s="35"/>
      <c r="EC1673" s="35"/>
      <c r="ED1673" s="35"/>
      <c r="EE1673" s="35"/>
      <c r="EF1673" s="35"/>
      <c r="EG1673" s="35"/>
      <c r="EH1673" s="35"/>
      <c r="EI1673" s="35"/>
      <c r="EJ1673" s="35"/>
      <c r="EK1673" s="35"/>
      <c r="EL1673" s="35"/>
      <c r="ET1673" s="20" t="s">
        <v>2036</v>
      </c>
      <c r="EU1673" s="20" t="s">
        <v>2034</v>
      </c>
    </row>
    <row r="1674" spans="1:151" ht="12" hidden="1" customHeight="1">
      <c r="A1674" s="35"/>
      <c r="B1674" s="47"/>
      <c r="C1674" s="35"/>
      <c r="D1674" s="47"/>
      <c r="E1674" s="47"/>
      <c r="F1674" s="47"/>
      <c r="G1674" s="47"/>
      <c r="H1674" s="47"/>
      <c r="I1674" s="47"/>
      <c r="J1674" s="47"/>
      <c r="K1674" s="47"/>
      <c r="L1674" s="47"/>
      <c r="M1674" s="35"/>
      <c r="N1674" s="35"/>
      <c r="O1674" s="35"/>
      <c r="P1674" s="35"/>
      <c r="Q1674" s="35"/>
      <c r="R1674" s="35"/>
      <c r="S1674" s="35"/>
      <c r="T1674" s="35"/>
      <c r="U1674" s="35"/>
      <c r="V1674" s="35"/>
      <c r="W1674" s="35"/>
      <c r="X1674" s="35"/>
      <c r="Y1674" s="35"/>
      <c r="Z1674" s="35"/>
      <c r="AA1674" s="35"/>
      <c r="AB1674" s="35"/>
      <c r="AC1674" s="35"/>
      <c r="AD1674" s="35"/>
      <c r="AE1674" s="35"/>
      <c r="AF1674" s="35"/>
      <c r="AG1674" s="35"/>
      <c r="AH1674" s="35"/>
      <c r="AI1674" s="35"/>
      <c r="AJ1674" s="35"/>
      <c r="AK1674" s="35"/>
      <c r="AL1674" s="35"/>
      <c r="AM1674" s="35"/>
      <c r="AN1674" s="35"/>
      <c r="AO1674" s="35"/>
      <c r="AP1674" s="35"/>
      <c r="AQ1674" s="35"/>
      <c r="AR1674" s="35"/>
      <c r="AS1674" s="35"/>
      <c r="AT1674" s="35"/>
      <c r="AU1674" s="35"/>
      <c r="AV1674" s="35"/>
      <c r="AW1674" s="35"/>
      <c r="AX1674" s="35"/>
      <c r="AY1674" s="35"/>
      <c r="AZ1674" s="35"/>
      <c r="BA1674" s="35"/>
      <c r="BB1674" s="35"/>
      <c r="BC1674" s="35"/>
      <c r="BD1674" s="35"/>
      <c r="BE1674" s="35"/>
      <c r="BF1674" s="35"/>
      <c r="BG1674" s="35"/>
      <c r="BH1674" s="35"/>
      <c r="BI1674" s="133"/>
      <c r="BJ1674" s="133"/>
      <c r="BK1674" s="35"/>
      <c r="BL1674" s="266"/>
      <c r="BM1674" s="35"/>
      <c r="BN1674" s="35"/>
      <c r="BO1674" s="35"/>
      <c r="BP1674" s="35"/>
      <c r="BQ1674" s="35"/>
      <c r="BR1674" s="35"/>
      <c r="BS1674" s="35"/>
      <c r="BT1674" s="35"/>
      <c r="BU1674" s="35"/>
      <c r="BV1674" s="35"/>
      <c r="BW1674" s="35"/>
      <c r="BX1674" s="35"/>
      <c r="BY1674" s="35"/>
      <c r="BZ1674" s="287"/>
      <c r="CA1674" s="35"/>
      <c r="CB1674" s="35"/>
      <c r="CC1674" s="35"/>
      <c r="CD1674" s="35"/>
      <c r="CE1674" s="35"/>
      <c r="CF1674" s="35"/>
      <c r="CG1674" s="35"/>
      <c r="CH1674" s="35"/>
      <c r="CI1674" s="35"/>
      <c r="CJ1674" s="35"/>
      <c r="CK1674" s="35"/>
      <c r="CL1674" s="35"/>
      <c r="CM1674" s="35"/>
      <c r="CN1674" s="35"/>
      <c r="CO1674" s="35"/>
      <c r="CP1674" s="35"/>
      <c r="CQ1674" s="35"/>
      <c r="CR1674" s="35"/>
      <c r="CS1674" s="35"/>
      <c r="CT1674" s="35"/>
      <c r="CU1674" s="35"/>
      <c r="CV1674" s="35"/>
      <c r="CW1674" s="35"/>
      <c r="CX1674" s="35"/>
      <c r="CY1674" s="35"/>
      <c r="CZ1674" s="35"/>
      <c r="DA1674" s="35"/>
      <c r="DB1674" s="35"/>
      <c r="DC1674" s="35"/>
      <c r="DD1674" s="35"/>
      <c r="DE1674" s="35"/>
      <c r="DF1674" s="35"/>
      <c r="DG1674" s="35"/>
      <c r="DH1674" s="35"/>
      <c r="DI1674" s="35"/>
      <c r="DJ1674" s="35"/>
      <c r="DK1674" s="35"/>
      <c r="DL1674" s="35"/>
      <c r="DM1674" s="35"/>
      <c r="DN1674" s="35"/>
      <c r="DO1674" s="35"/>
      <c r="DP1674" s="35"/>
      <c r="DQ1674" s="35"/>
      <c r="DR1674" s="35"/>
      <c r="DS1674" s="35"/>
      <c r="DT1674" s="35"/>
      <c r="DU1674" s="35"/>
      <c r="DV1674" s="35"/>
      <c r="DW1674" s="35"/>
      <c r="DX1674" s="35"/>
      <c r="DY1674" s="35"/>
      <c r="DZ1674" s="35"/>
      <c r="EA1674" s="35"/>
      <c r="EB1674" s="35"/>
      <c r="EC1674" s="35"/>
      <c r="ED1674" s="35"/>
      <c r="EE1674" s="35"/>
      <c r="EF1674" s="35"/>
      <c r="EG1674" s="35"/>
      <c r="EH1674" s="35"/>
      <c r="EI1674" s="35"/>
      <c r="EJ1674" s="35"/>
      <c r="EK1674" s="35"/>
      <c r="EL1674" s="35"/>
      <c r="ET1674" s="20" t="s">
        <v>2037</v>
      </c>
      <c r="EU1674" s="20" t="s">
        <v>2035</v>
      </c>
    </row>
    <row r="1675" spans="1:151" ht="12" hidden="1" customHeight="1">
      <c r="A1675" s="35"/>
      <c r="B1675" s="47"/>
      <c r="C1675" s="35"/>
      <c r="D1675" s="47"/>
      <c r="E1675" s="47"/>
      <c r="F1675" s="47"/>
      <c r="G1675" s="47"/>
      <c r="H1675" s="47"/>
      <c r="I1675" s="47"/>
      <c r="J1675" s="47"/>
      <c r="K1675" s="47"/>
      <c r="L1675" s="47"/>
      <c r="M1675" s="35"/>
      <c r="N1675" s="35"/>
      <c r="O1675" s="35"/>
      <c r="P1675" s="35"/>
      <c r="Q1675" s="35"/>
      <c r="R1675" s="35"/>
      <c r="S1675" s="35"/>
      <c r="T1675" s="35"/>
      <c r="U1675" s="35"/>
      <c r="V1675" s="35"/>
      <c r="W1675" s="35"/>
      <c r="X1675" s="35"/>
      <c r="Y1675" s="35"/>
      <c r="Z1675" s="35"/>
      <c r="AA1675" s="35"/>
      <c r="AB1675" s="35"/>
      <c r="AC1675" s="35"/>
      <c r="AD1675" s="35"/>
      <c r="AE1675" s="35"/>
      <c r="AF1675" s="35"/>
      <c r="AG1675" s="35"/>
      <c r="AH1675" s="35"/>
      <c r="AI1675" s="35"/>
      <c r="AJ1675" s="35"/>
      <c r="AK1675" s="35"/>
      <c r="AL1675" s="35"/>
      <c r="AM1675" s="35"/>
      <c r="AN1675" s="35"/>
      <c r="AO1675" s="35"/>
      <c r="AP1675" s="35"/>
      <c r="AQ1675" s="35"/>
      <c r="AR1675" s="35"/>
      <c r="AS1675" s="35"/>
      <c r="AT1675" s="35"/>
      <c r="AU1675" s="35"/>
      <c r="AV1675" s="35"/>
      <c r="AW1675" s="35"/>
      <c r="AX1675" s="35"/>
      <c r="AY1675" s="35"/>
      <c r="AZ1675" s="35"/>
      <c r="BA1675" s="35"/>
      <c r="BB1675" s="35"/>
      <c r="BC1675" s="35"/>
      <c r="BD1675" s="35"/>
      <c r="BE1675" s="35"/>
      <c r="BF1675" s="35"/>
      <c r="BG1675" s="35"/>
      <c r="BH1675" s="35"/>
      <c r="BI1675" s="133"/>
      <c r="BJ1675" s="133"/>
      <c r="BK1675" s="35"/>
      <c r="BL1675" s="266"/>
      <c r="BM1675" s="35"/>
      <c r="BN1675" s="35"/>
      <c r="BO1675" s="35"/>
      <c r="BP1675" s="35"/>
      <c r="BQ1675" s="35"/>
      <c r="BR1675" s="35"/>
      <c r="BS1675" s="35"/>
      <c r="BT1675" s="35"/>
      <c r="BU1675" s="35"/>
      <c r="BV1675" s="35"/>
      <c r="BW1675" s="35"/>
      <c r="BX1675" s="35"/>
      <c r="BY1675" s="35"/>
      <c r="BZ1675" s="287"/>
      <c r="CA1675" s="35"/>
      <c r="CB1675" s="35"/>
      <c r="CC1675" s="35"/>
      <c r="CD1675" s="35"/>
      <c r="CE1675" s="35"/>
      <c r="CF1675" s="35"/>
      <c r="CG1675" s="35"/>
      <c r="CH1675" s="35"/>
      <c r="CI1675" s="35"/>
      <c r="CJ1675" s="35"/>
      <c r="CK1675" s="35"/>
      <c r="CL1675" s="35"/>
      <c r="CM1675" s="35"/>
      <c r="CN1675" s="35"/>
      <c r="CO1675" s="35"/>
      <c r="CP1675" s="35"/>
      <c r="CQ1675" s="35"/>
      <c r="CR1675" s="35"/>
      <c r="CS1675" s="35"/>
      <c r="CT1675" s="35"/>
      <c r="CU1675" s="35"/>
      <c r="CV1675" s="35"/>
      <c r="CW1675" s="35"/>
      <c r="CX1675" s="35"/>
      <c r="CY1675" s="35"/>
      <c r="CZ1675" s="35"/>
      <c r="DA1675" s="35"/>
      <c r="DB1675" s="35"/>
      <c r="DC1675" s="35"/>
      <c r="DD1675" s="35"/>
      <c r="DE1675" s="35"/>
      <c r="DF1675" s="35"/>
      <c r="DG1675" s="35"/>
      <c r="DH1675" s="35"/>
      <c r="DI1675" s="35"/>
      <c r="DJ1675" s="35"/>
      <c r="DK1675" s="35"/>
      <c r="DL1675" s="35"/>
      <c r="DM1675" s="35"/>
      <c r="DN1675" s="35"/>
      <c r="DO1675" s="35"/>
      <c r="DP1675" s="35"/>
      <c r="DQ1675" s="35"/>
      <c r="DR1675" s="35"/>
      <c r="DS1675" s="35"/>
      <c r="DT1675" s="35"/>
      <c r="DU1675" s="35"/>
      <c r="DV1675" s="35"/>
      <c r="DW1675" s="35"/>
      <c r="DX1675" s="35"/>
      <c r="DY1675" s="35"/>
      <c r="DZ1675" s="35"/>
      <c r="EA1675" s="35"/>
      <c r="EB1675" s="35"/>
      <c r="EC1675" s="35"/>
      <c r="ED1675" s="35"/>
      <c r="EE1675" s="35"/>
      <c r="EF1675" s="35"/>
      <c r="EG1675" s="35"/>
      <c r="EH1675" s="35"/>
      <c r="EI1675" s="35"/>
      <c r="EJ1675" s="35"/>
      <c r="EK1675" s="35"/>
      <c r="EL1675" s="35"/>
      <c r="ET1675" s="20" t="s">
        <v>2038</v>
      </c>
      <c r="EU1675" s="20" t="s">
        <v>2036</v>
      </c>
    </row>
    <row r="1676" spans="1:151" ht="12" hidden="1" customHeight="1">
      <c r="A1676" s="35"/>
      <c r="B1676" s="47"/>
      <c r="C1676" s="35"/>
      <c r="D1676" s="47"/>
      <c r="E1676" s="47"/>
      <c r="F1676" s="47"/>
      <c r="G1676" s="47"/>
      <c r="H1676" s="47"/>
      <c r="I1676" s="47"/>
      <c r="J1676" s="47"/>
      <c r="K1676" s="47"/>
      <c r="L1676" s="47"/>
      <c r="M1676" s="35"/>
      <c r="N1676" s="35"/>
      <c r="O1676" s="35"/>
      <c r="P1676" s="35"/>
      <c r="Q1676" s="35"/>
      <c r="R1676" s="35"/>
      <c r="S1676" s="35"/>
      <c r="T1676" s="35"/>
      <c r="U1676" s="35"/>
      <c r="V1676" s="35"/>
      <c r="W1676" s="35"/>
      <c r="X1676" s="35"/>
      <c r="Y1676" s="35"/>
      <c r="Z1676" s="35"/>
      <c r="AA1676" s="35"/>
      <c r="AB1676" s="35"/>
      <c r="AC1676" s="35"/>
      <c r="AD1676" s="35"/>
      <c r="AE1676" s="35"/>
      <c r="AF1676" s="35"/>
      <c r="AG1676" s="35"/>
      <c r="AH1676" s="35"/>
      <c r="AI1676" s="35"/>
      <c r="AJ1676" s="35"/>
      <c r="AK1676" s="35"/>
      <c r="AL1676" s="35"/>
      <c r="AM1676" s="35"/>
      <c r="AN1676" s="35"/>
      <c r="AO1676" s="35"/>
      <c r="AP1676" s="35"/>
      <c r="AQ1676" s="35"/>
      <c r="AR1676" s="35"/>
      <c r="AS1676" s="35"/>
      <c r="AT1676" s="35"/>
      <c r="AU1676" s="35"/>
      <c r="AV1676" s="35"/>
      <c r="AW1676" s="35"/>
      <c r="AX1676" s="35"/>
      <c r="AY1676" s="35"/>
      <c r="AZ1676" s="35"/>
      <c r="BA1676" s="35"/>
      <c r="BB1676" s="35"/>
      <c r="BC1676" s="35"/>
      <c r="BD1676" s="35"/>
      <c r="BE1676" s="35"/>
      <c r="BF1676" s="35"/>
      <c r="BG1676" s="35"/>
      <c r="BH1676" s="35"/>
      <c r="BI1676" s="133"/>
      <c r="BJ1676" s="133"/>
      <c r="BK1676" s="35"/>
      <c r="BL1676" s="266"/>
      <c r="BM1676" s="35"/>
      <c r="BN1676" s="35"/>
      <c r="BO1676" s="35"/>
      <c r="BP1676" s="35"/>
      <c r="BQ1676" s="35"/>
      <c r="BR1676" s="35"/>
      <c r="BS1676" s="35"/>
      <c r="BT1676" s="35"/>
      <c r="BU1676" s="35"/>
      <c r="BV1676" s="35"/>
      <c r="BW1676" s="35"/>
      <c r="BX1676" s="35"/>
      <c r="BY1676" s="35"/>
      <c r="BZ1676" s="287"/>
      <c r="CA1676" s="35"/>
      <c r="CB1676" s="35"/>
      <c r="CC1676" s="35"/>
      <c r="CD1676" s="35"/>
      <c r="CE1676" s="35"/>
      <c r="CF1676" s="35"/>
      <c r="CG1676" s="35"/>
      <c r="CH1676" s="35"/>
      <c r="CI1676" s="35"/>
      <c r="CJ1676" s="35"/>
      <c r="CK1676" s="35"/>
      <c r="CL1676" s="35"/>
      <c r="CM1676" s="35"/>
      <c r="CN1676" s="35"/>
      <c r="CO1676" s="35"/>
      <c r="CP1676" s="35"/>
      <c r="CQ1676" s="35"/>
      <c r="CR1676" s="35"/>
      <c r="CS1676" s="35"/>
      <c r="CT1676" s="35"/>
      <c r="CU1676" s="35"/>
      <c r="CV1676" s="35"/>
      <c r="CW1676" s="35"/>
      <c r="CX1676" s="35"/>
      <c r="CY1676" s="35"/>
      <c r="CZ1676" s="35"/>
      <c r="DA1676" s="35"/>
      <c r="DB1676" s="35"/>
      <c r="DC1676" s="35"/>
      <c r="DD1676" s="35"/>
      <c r="DE1676" s="35"/>
      <c r="DF1676" s="35"/>
      <c r="DG1676" s="35"/>
      <c r="DH1676" s="35"/>
      <c r="DI1676" s="35"/>
      <c r="DJ1676" s="35"/>
      <c r="DK1676" s="35"/>
      <c r="DL1676" s="35"/>
      <c r="DM1676" s="35"/>
      <c r="DN1676" s="35"/>
      <c r="DO1676" s="35"/>
      <c r="DP1676" s="35"/>
      <c r="DQ1676" s="35"/>
      <c r="DR1676" s="35"/>
      <c r="DS1676" s="35"/>
      <c r="DT1676" s="35"/>
      <c r="DU1676" s="35"/>
      <c r="DV1676" s="35"/>
      <c r="DW1676" s="35"/>
      <c r="DX1676" s="35"/>
      <c r="DY1676" s="35"/>
      <c r="DZ1676" s="35"/>
      <c r="EA1676" s="35"/>
      <c r="EB1676" s="35"/>
      <c r="EC1676" s="35"/>
      <c r="ED1676" s="35"/>
      <c r="EE1676" s="35"/>
      <c r="EF1676" s="35"/>
      <c r="EG1676" s="35"/>
      <c r="EH1676" s="35"/>
      <c r="EI1676" s="35"/>
      <c r="EJ1676" s="35"/>
      <c r="EK1676" s="35"/>
      <c r="EL1676" s="35"/>
      <c r="ET1676" s="20" t="s">
        <v>2039</v>
      </c>
      <c r="EU1676" s="20" t="s">
        <v>2037</v>
      </c>
    </row>
    <row r="1677" spans="1:151" ht="12" hidden="1" customHeight="1">
      <c r="A1677" s="35"/>
      <c r="B1677" s="47"/>
      <c r="C1677" s="35"/>
      <c r="D1677" s="47"/>
      <c r="E1677" s="47"/>
      <c r="F1677" s="47"/>
      <c r="G1677" s="47"/>
      <c r="H1677" s="47"/>
      <c r="I1677" s="47"/>
      <c r="J1677" s="47"/>
      <c r="K1677" s="47"/>
      <c r="L1677" s="47"/>
      <c r="M1677" s="35"/>
      <c r="N1677" s="35"/>
      <c r="O1677" s="35"/>
      <c r="P1677" s="35"/>
      <c r="Q1677" s="35"/>
      <c r="R1677" s="35"/>
      <c r="S1677" s="35"/>
      <c r="T1677" s="35"/>
      <c r="U1677" s="35"/>
      <c r="V1677" s="35"/>
      <c r="W1677" s="35"/>
      <c r="X1677" s="35"/>
      <c r="Y1677" s="35"/>
      <c r="Z1677" s="35"/>
      <c r="AA1677" s="35"/>
      <c r="AB1677" s="35"/>
      <c r="AC1677" s="35"/>
      <c r="AD1677" s="35"/>
      <c r="AE1677" s="35"/>
      <c r="AF1677" s="35"/>
      <c r="AG1677" s="35"/>
      <c r="AH1677" s="35"/>
      <c r="AI1677" s="35"/>
      <c r="AJ1677" s="35"/>
      <c r="AK1677" s="35"/>
      <c r="AL1677" s="35"/>
      <c r="AM1677" s="35"/>
      <c r="AN1677" s="35"/>
      <c r="AO1677" s="35"/>
      <c r="AP1677" s="35"/>
      <c r="AQ1677" s="35"/>
      <c r="AR1677" s="35"/>
      <c r="AS1677" s="35"/>
      <c r="AT1677" s="35"/>
      <c r="AU1677" s="35"/>
      <c r="AV1677" s="35"/>
      <c r="AW1677" s="35"/>
      <c r="AX1677" s="35"/>
      <c r="AY1677" s="35"/>
      <c r="AZ1677" s="35"/>
      <c r="BA1677" s="35"/>
      <c r="BB1677" s="35"/>
      <c r="BC1677" s="35"/>
      <c r="BD1677" s="35"/>
      <c r="BE1677" s="35"/>
      <c r="BF1677" s="35"/>
      <c r="BG1677" s="35"/>
      <c r="BH1677" s="35"/>
      <c r="BI1677" s="133"/>
      <c r="BJ1677" s="133"/>
      <c r="BK1677" s="35"/>
      <c r="BL1677" s="266"/>
      <c r="BM1677" s="35"/>
      <c r="BN1677" s="35"/>
      <c r="BO1677" s="35"/>
      <c r="BP1677" s="35"/>
      <c r="BQ1677" s="35"/>
      <c r="BR1677" s="35"/>
      <c r="BS1677" s="35"/>
      <c r="BT1677" s="35"/>
      <c r="BU1677" s="35"/>
      <c r="BV1677" s="35"/>
      <c r="BW1677" s="35"/>
      <c r="BX1677" s="35"/>
      <c r="BY1677" s="35"/>
      <c r="BZ1677" s="287"/>
      <c r="CA1677" s="35"/>
      <c r="CB1677" s="35"/>
      <c r="CC1677" s="35"/>
      <c r="CD1677" s="35"/>
      <c r="CE1677" s="35"/>
      <c r="CF1677" s="35"/>
      <c r="CG1677" s="35"/>
      <c r="CH1677" s="35"/>
      <c r="CI1677" s="35"/>
      <c r="CJ1677" s="35"/>
      <c r="CK1677" s="35"/>
      <c r="CL1677" s="35"/>
      <c r="CM1677" s="35"/>
      <c r="CN1677" s="35"/>
      <c r="CO1677" s="35"/>
      <c r="CP1677" s="35"/>
      <c r="CQ1677" s="35"/>
      <c r="CR1677" s="35"/>
      <c r="CS1677" s="35"/>
      <c r="CT1677" s="35"/>
      <c r="CU1677" s="35"/>
      <c r="CV1677" s="35"/>
      <c r="CW1677" s="35"/>
      <c r="CX1677" s="35"/>
      <c r="CY1677" s="35"/>
      <c r="CZ1677" s="35"/>
      <c r="DA1677" s="35"/>
      <c r="DB1677" s="35"/>
      <c r="DC1677" s="35"/>
      <c r="DD1677" s="35"/>
      <c r="DE1677" s="35"/>
      <c r="DF1677" s="35"/>
      <c r="DG1677" s="35"/>
      <c r="DH1677" s="35"/>
      <c r="DI1677" s="35"/>
      <c r="DJ1677" s="35"/>
      <c r="DK1677" s="35"/>
      <c r="DL1677" s="35"/>
      <c r="DM1677" s="35"/>
      <c r="DN1677" s="35"/>
      <c r="DO1677" s="35"/>
      <c r="DP1677" s="35"/>
      <c r="DQ1677" s="35"/>
      <c r="DR1677" s="35"/>
      <c r="DS1677" s="35"/>
      <c r="DT1677" s="35"/>
      <c r="DU1677" s="35"/>
      <c r="DV1677" s="35"/>
      <c r="DW1677" s="35"/>
      <c r="DX1677" s="35"/>
      <c r="DY1677" s="35"/>
      <c r="DZ1677" s="35"/>
      <c r="EA1677" s="35"/>
      <c r="EB1677" s="35"/>
      <c r="EC1677" s="35"/>
      <c r="ED1677" s="35"/>
      <c r="EE1677" s="35"/>
      <c r="EF1677" s="35"/>
      <c r="EG1677" s="35"/>
      <c r="EH1677" s="35"/>
      <c r="EI1677" s="35"/>
      <c r="EJ1677" s="35"/>
      <c r="EK1677" s="35"/>
      <c r="EL1677" s="35"/>
      <c r="ET1677" s="20" t="s">
        <v>2040</v>
      </c>
      <c r="EU1677" s="20" t="s">
        <v>2038</v>
      </c>
    </row>
    <row r="1678" spans="1:151" ht="12" hidden="1" customHeight="1">
      <c r="A1678" s="35"/>
      <c r="B1678" s="47"/>
      <c r="C1678" s="35"/>
      <c r="D1678" s="47"/>
      <c r="E1678" s="47"/>
      <c r="F1678" s="47"/>
      <c r="G1678" s="47"/>
      <c r="H1678" s="47"/>
      <c r="I1678" s="47"/>
      <c r="J1678" s="47"/>
      <c r="K1678" s="47"/>
      <c r="L1678" s="47"/>
      <c r="M1678" s="35"/>
      <c r="N1678" s="35"/>
      <c r="O1678" s="35"/>
      <c r="P1678" s="35"/>
      <c r="Q1678" s="35"/>
      <c r="R1678" s="35"/>
      <c r="S1678" s="35"/>
      <c r="T1678" s="35"/>
      <c r="U1678" s="35"/>
      <c r="V1678" s="35"/>
      <c r="W1678" s="35"/>
      <c r="X1678" s="35"/>
      <c r="Y1678" s="35"/>
      <c r="Z1678" s="35"/>
      <c r="AA1678" s="35"/>
      <c r="AB1678" s="35"/>
      <c r="AC1678" s="35"/>
      <c r="AD1678" s="35"/>
      <c r="AE1678" s="35"/>
      <c r="AF1678" s="35"/>
      <c r="AG1678" s="35"/>
      <c r="AH1678" s="35"/>
      <c r="AI1678" s="35"/>
      <c r="AJ1678" s="35"/>
      <c r="AK1678" s="35"/>
      <c r="AL1678" s="35"/>
      <c r="AM1678" s="35"/>
      <c r="AN1678" s="35"/>
      <c r="AO1678" s="35"/>
      <c r="AP1678" s="35"/>
      <c r="AQ1678" s="35"/>
      <c r="AR1678" s="35"/>
      <c r="AS1678" s="35"/>
      <c r="AT1678" s="35"/>
      <c r="AU1678" s="35"/>
      <c r="AV1678" s="35"/>
      <c r="AW1678" s="35"/>
      <c r="AX1678" s="35"/>
      <c r="AY1678" s="35"/>
      <c r="AZ1678" s="35"/>
      <c r="BA1678" s="35"/>
      <c r="BB1678" s="35"/>
      <c r="BC1678" s="35"/>
      <c r="BD1678" s="35"/>
      <c r="BE1678" s="35"/>
      <c r="BF1678" s="35"/>
      <c r="BG1678" s="35"/>
      <c r="BH1678" s="35"/>
      <c r="BI1678" s="133"/>
      <c r="BJ1678" s="133"/>
      <c r="BK1678" s="35"/>
      <c r="BL1678" s="266"/>
      <c r="BM1678" s="35"/>
      <c r="BN1678" s="35"/>
      <c r="BO1678" s="35"/>
      <c r="BP1678" s="35"/>
      <c r="BQ1678" s="35"/>
      <c r="BR1678" s="35"/>
      <c r="BS1678" s="35"/>
      <c r="BT1678" s="35"/>
      <c r="BU1678" s="35"/>
      <c r="BV1678" s="35"/>
      <c r="BW1678" s="35"/>
      <c r="BX1678" s="35"/>
      <c r="BY1678" s="35"/>
      <c r="BZ1678" s="287"/>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5"/>
      <c r="ED1678" s="35"/>
      <c r="EE1678" s="35"/>
      <c r="EF1678" s="35"/>
      <c r="EG1678" s="35"/>
      <c r="EH1678" s="35"/>
      <c r="EI1678" s="35"/>
      <c r="EJ1678" s="35"/>
      <c r="EK1678" s="35"/>
      <c r="EL1678" s="35"/>
      <c r="ET1678" s="20" t="s">
        <v>2041</v>
      </c>
      <c r="EU1678" s="20" t="s">
        <v>2039</v>
      </c>
    </row>
    <row r="1679" spans="1:151" ht="12" hidden="1" customHeight="1">
      <c r="A1679" s="35"/>
      <c r="B1679" s="47"/>
      <c r="C1679" s="35"/>
      <c r="D1679" s="47"/>
      <c r="E1679" s="47"/>
      <c r="F1679" s="47"/>
      <c r="G1679" s="47"/>
      <c r="H1679" s="47"/>
      <c r="I1679" s="47"/>
      <c r="J1679" s="47"/>
      <c r="K1679" s="47"/>
      <c r="L1679" s="47"/>
      <c r="M1679" s="35"/>
      <c r="N1679" s="35"/>
      <c r="O1679" s="35"/>
      <c r="P1679" s="35"/>
      <c r="Q1679" s="35"/>
      <c r="R1679" s="35"/>
      <c r="S1679" s="35"/>
      <c r="T1679" s="35"/>
      <c r="U1679" s="35"/>
      <c r="V1679" s="35"/>
      <c r="W1679" s="35"/>
      <c r="X1679" s="35"/>
      <c r="Y1679" s="35"/>
      <c r="Z1679" s="35"/>
      <c r="AA1679" s="35"/>
      <c r="AB1679" s="35"/>
      <c r="AC1679" s="35"/>
      <c r="AD1679" s="35"/>
      <c r="AE1679" s="35"/>
      <c r="AF1679" s="35"/>
      <c r="AG1679" s="35"/>
      <c r="AH1679" s="35"/>
      <c r="AI1679" s="35"/>
      <c r="AJ1679" s="35"/>
      <c r="AK1679" s="35"/>
      <c r="AL1679" s="35"/>
      <c r="AM1679" s="35"/>
      <c r="AN1679" s="35"/>
      <c r="AO1679" s="35"/>
      <c r="AP1679" s="35"/>
      <c r="AQ1679" s="35"/>
      <c r="AR1679" s="35"/>
      <c r="AS1679" s="35"/>
      <c r="AT1679" s="35"/>
      <c r="AU1679" s="35"/>
      <c r="AV1679" s="35"/>
      <c r="AW1679" s="35"/>
      <c r="AX1679" s="35"/>
      <c r="AY1679" s="35"/>
      <c r="AZ1679" s="35"/>
      <c r="BA1679" s="35"/>
      <c r="BB1679" s="35"/>
      <c r="BC1679" s="35"/>
      <c r="BD1679" s="35"/>
      <c r="BE1679" s="35"/>
      <c r="BF1679" s="35"/>
      <c r="BG1679" s="35"/>
      <c r="BH1679" s="35"/>
      <c r="BI1679" s="133"/>
      <c r="BJ1679" s="133"/>
      <c r="BK1679" s="35"/>
      <c r="BL1679" s="266"/>
      <c r="BM1679" s="35"/>
      <c r="BN1679" s="35"/>
      <c r="BO1679" s="35"/>
      <c r="BP1679" s="35"/>
      <c r="BQ1679" s="35"/>
      <c r="BR1679" s="35"/>
      <c r="BS1679" s="35"/>
      <c r="BT1679" s="35"/>
      <c r="BU1679" s="35"/>
      <c r="BV1679" s="35"/>
      <c r="BW1679" s="35"/>
      <c r="BX1679" s="35"/>
      <c r="BY1679" s="35"/>
      <c r="BZ1679" s="287"/>
      <c r="CA1679" s="35"/>
      <c r="CB1679" s="35"/>
      <c r="CC1679" s="35"/>
      <c r="CD1679" s="35"/>
      <c r="CE1679" s="35"/>
      <c r="CF1679" s="35"/>
      <c r="CG1679" s="35"/>
      <c r="CH1679" s="35"/>
      <c r="CI1679" s="35"/>
      <c r="CJ1679" s="35"/>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5"/>
      <c r="ED1679" s="35"/>
      <c r="EE1679" s="35"/>
      <c r="EF1679" s="35"/>
      <c r="EG1679" s="35"/>
      <c r="EH1679" s="35"/>
      <c r="EI1679" s="35"/>
      <c r="EJ1679" s="35"/>
      <c r="EK1679" s="35"/>
      <c r="EL1679" s="35"/>
      <c r="ET1679" s="20" t="s">
        <v>2042</v>
      </c>
      <c r="EU1679" s="20" t="s">
        <v>2040</v>
      </c>
    </row>
    <row r="1680" spans="1:151" ht="12" hidden="1" customHeight="1">
      <c r="A1680" s="35"/>
      <c r="B1680" s="47"/>
      <c r="C1680" s="35"/>
      <c r="D1680" s="47"/>
      <c r="E1680" s="47"/>
      <c r="F1680" s="47"/>
      <c r="G1680" s="47"/>
      <c r="H1680" s="47"/>
      <c r="I1680" s="47"/>
      <c r="J1680" s="47"/>
      <c r="K1680" s="47"/>
      <c r="L1680" s="47"/>
      <c r="M1680" s="35"/>
      <c r="N1680" s="35"/>
      <c r="O1680" s="35"/>
      <c r="P1680" s="35"/>
      <c r="Q1680" s="35"/>
      <c r="R1680" s="35"/>
      <c r="S1680" s="35"/>
      <c r="T1680" s="35"/>
      <c r="U1680" s="35"/>
      <c r="V1680" s="35"/>
      <c r="W1680" s="35"/>
      <c r="X1680" s="35"/>
      <c r="Y1680" s="35"/>
      <c r="Z1680" s="35"/>
      <c r="AA1680" s="35"/>
      <c r="AB1680" s="35"/>
      <c r="AC1680" s="35"/>
      <c r="AD1680" s="35"/>
      <c r="AE1680" s="35"/>
      <c r="AF1680" s="35"/>
      <c r="AG1680" s="35"/>
      <c r="AH1680" s="35"/>
      <c r="AI1680" s="35"/>
      <c r="AJ1680" s="35"/>
      <c r="AK1680" s="35"/>
      <c r="AL1680" s="35"/>
      <c r="AM1680" s="35"/>
      <c r="AN1680" s="35"/>
      <c r="AO1680" s="35"/>
      <c r="AP1680" s="35"/>
      <c r="AQ1680" s="35"/>
      <c r="AR1680" s="35"/>
      <c r="AS1680" s="35"/>
      <c r="AT1680" s="35"/>
      <c r="AU1680" s="35"/>
      <c r="AV1680" s="35"/>
      <c r="AW1680" s="35"/>
      <c r="AX1680" s="35"/>
      <c r="AY1680" s="35"/>
      <c r="AZ1680" s="35"/>
      <c r="BA1680" s="35"/>
      <c r="BB1680" s="35"/>
      <c r="BC1680" s="35"/>
      <c r="BD1680" s="35"/>
      <c r="BE1680" s="35"/>
      <c r="BF1680" s="35"/>
      <c r="BG1680" s="35"/>
      <c r="BH1680" s="35"/>
      <c r="BI1680" s="133"/>
      <c r="BJ1680" s="133"/>
      <c r="BK1680" s="35"/>
      <c r="BL1680" s="266"/>
      <c r="BM1680" s="35"/>
      <c r="BN1680" s="35"/>
      <c r="BO1680" s="35"/>
      <c r="BP1680" s="35"/>
      <c r="BQ1680" s="35"/>
      <c r="BR1680" s="35"/>
      <c r="BS1680" s="35"/>
      <c r="BT1680" s="35"/>
      <c r="BU1680" s="35"/>
      <c r="BV1680" s="35"/>
      <c r="BW1680" s="35"/>
      <c r="BX1680" s="35"/>
      <c r="BY1680" s="35"/>
      <c r="BZ1680" s="287"/>
      <c r="CA1680" s="35"/>
      <c r="CB1680" s="35"/>
      <c r="CC1680" s="35"/>
      <c r="CD1680" s="35"/>
      <c r="CE1680" s="35"/>
      <c r="CF1680" s="35"/>
      <c r="CG1680" s="35"/>
      <c r="CH1680" s="35"/>
      <c r="CI1680" s="35"/>
      <c r="CJ1680" s="35"/>
      <c r="CK1680" s="35"/>
      <c r="CL1680" s="35"/>
      <c r="CM1680" s="35"/>
      <c r="CN1680" s="35"/>
      <c r="CO1680" s="35"/>
      <c r="CP1680" s="35"/>
      <c r="CQ1680" s="35"/>
      <c r="CR1680" s="35"/>
      <c r="CS1680" s="35"/>
      <c r="CT1680" s="35"/>
      <c r="CU1680" s="35"/>
      <c r="CV1680" s="35"/>
      <c r="CW1680" s="35"/>
      <c r="CX1680" s="35"/>
      <c r="CY1680" s="35"/>
      <c r="CZ1680" s="35"/>
      <c r="DA1680" s="35"/>
      <c r="DB1680" s="35"/>
      <c r="DC1680" s="35"/>
      <c r="DD1680" s="35"/>
      <c r="DE1680" s="35"/>
      <c r="DF1680" s="35"/>
      <c r="DG1680" s="35"/>
      <c r="DH1680" s="35"/>
      <c r="DI1680" s="35"/>
      <c r="DJ1680" s="35"/>
      <c r="DK1680" s="35"/>
      <c r="DL1680" s="35"/>
      <c r="DM1680" s="35"/>
      <c r="DN1680" s="35"/>
      <c r="DO1680" s="35"/>
      <c r="DP1680" s="35"/>
      <c r="DQ1680" s="35"/>
      <c r="DR1680" s="35"/>
      <c r="DS1680" s="35"/>
      <c r="DT1680" s="35"/>
      <c r="DU1680" s="35"/>
      <c r="DV1680" s="35"/>
      <c r="DW1680" s="35"/>
      <c r="DX1680" s="35"/>
      <c r="DY1680" s="35"/>
      <c r="DZ1680" s="35"/>
      <c r="EA1680" s="35"/>
      <c r="EB1680" s="35"/>
      <c r="EC1680" s="35"/>
      <c r="ED1680" s="35"/>
      <c r="EE1680" s="35"/>
      <c r="EF1680" s="35"/>
      <c r="EG1680" s="35"/>
      <c r="EH1680" s="35"/>
      <c r="EI1680" s="35"/>
      <c r="EJ1680" s="35"/>
      <c r="EK1680" s="35"/>
      <c r="EL1680" s="35"/>
      <c r="ET1680" s="20" t="s">
        <v>2043</v>
      </c>
      <c r="EU1680" s="20" t="s">
        <v>2041</v>
      </c>
    </row>
    <row r="1681" spans="1:151" ht="12" hidden="1" customHeight="1">
      <c r="A1681" s="35"/>
      <c r="B1681" s="47"/>
      <c r="C1681" s="35"/>
      <c r="D1681" s="47"/>
      <c r="E1681" s="47"/>
      <c r="F1681" s="47"/>
      <c r="G1681" s="47"/>
      <c r="H1681" s="47"/>
      <c r="I1681" s="47"/>
      <c r="J1681" s="47"/>
      <c r="K1681" s="47"/>
      <c r="L1681" s="47"/>
      <c r="M1681" s="35"/>
      <c r="N1681" s="35"/>
      <c r="O1681" s="35"/>
      <c r="P1681" s="35"/>
      <c r="Q1681" s="35"/>
      <c r="R1681" s="35"/>
      <c r="S1681" s="35"/>
      <c r="T1681" s="35"/>
      <c r="U1681" s="35"/>
      <c r="V1681" s="35"/>
      <c r="W1681" s="35"/>
      <c r="X1681" s="35"/>
      <c r="Y1681" s="35"/>
      <c r="Z1681" s="35"/>
      <c r="AA1681" s="35"/>
      <c r="AB1681" s="35"/>
      <c r="AC1681" s="35"/>
      <c r="AD1681" s="35"/>
      <c r="AE1681" s="35"/>
      <c r="AF1681" s="35"/>
      <c r="AG1681" s="35"/>
      <c r="AH1681" s="35"/>
      <c r="AI1681" s="35"/>
      <c r="AJ1681" s="35"/>
      <c r="AK1681" s="35"/>
      <c r="AL1681" s="35"/>
      <c r="AM1681" s="35"/>
      <c r="AN1681" s="35"/>
      <c r="AO1681" s="35"/>
      <c r="AP1681" s="35"/>
      <c r="AQ1681" s="35"/>
      <c r="AR1681" s="35"/>
      <c r="AS1681" s="35"/>
      <c r="AT1681" s="35"/>
      <c r="AU1681" s="35"/>
      <c r="AV1681" s="35"/>
      <c r="AW1681" s="35"/>
      <c r="AX1681" s="35"/>
      <c r="AY1681" s="35"/>
      <c r="AZ1681" s="35"/>
      <c r="BA1681" s="35"/>
      <c r="BB1681" s="35"/>
      <c r="BC1681" s="35"/>
      <c r="BD1681" s="35"/>
      <c r="BE1681" s="35"/>
      <c r="BF1681" s="35"/>
      <c r="BG1681" s="35"/>
      <c r="BH1681" s="35"/>
      <c r="BI1681" s="133"/>
      <c r="BJ1681" s="133"/>
      <c r="BK1681" s="35"/>
      <c r="BL1681" s="266"/>
      <c r="BM1681" s="35"/>
      <c r="BN1681" s="35"/>
      <c r="BO1681" s="35"/>
      <c r="BP1681" s="35"/>
      <c r="BQ1681" s="35"/>
      <c r="BR1681" s="35"/>
      <c r="BS1681" s="35"/>
      <c r="BT1681" s="35"/>
      <c r="BU1681" s="35"/>
      <c r="BV1681" s="35"/>
      <c r="BW1681" s="35"/>
      <c r="BX1681" s="35"/>
      <c r="BY1681" s="35"/>
      <c r="BZ1681" s="287"/>
      <c r="CA1681" s="35"/>
      <c r="CB1681" s="35"/>
      <c r="CC1681" s="35"/>
      <c r="CD1681" s="35"/>
      <c r="CE1681" s="35"/>
      <c r="CF1681" s="35"/>
      <c r="CG1681" s="35"/>
      <c r="CH1681" s="35"/>
      <c r="CI1681" s="35"/>
      <c r="CJ1681" s="35"/>
      <c r="CK1681" s="35"/>
      <c r="CL1681" s="35"/>
      <c r="CM1681" s="35"/>
      <c r="CN1681" s="35"/>
      <c r="CO1681" s="35"/>
      <c r="CP1681" s="35"/>
      <c r="CQ1681" s="35"/>
      <c r="CR1681" s="35"/>
      <c r="CS1681" s="35"/>
      <c r="CT1681" s="35"/>
      <c r="CU1681" s="35"/>
      <c r="CV1681" s="35"/>
      <c r="CW1681" s="35"/>
      <c r="CX1681" s="35"/>
      <c r="CY1681" s="35"/>
      <c r="CZ1681" s="35"/>
      <c r="DA1681" s="35"/>
      <c r="DB1681" s="35"/>
      <c r="DC1681" s="35"/>
      <c r="DD1681" s="35"/>
      <c r="DE1681" s="35"/>
      <c r="DF1681" s="35"/>
      <c r="DG1681" s="35"/>
      <c r="DH1681" s="35"/>
      <c r="DI1681" s="35"/>
      <c r="DJ1681" s="35"/>
      <c r="DK1681" s="35"/>
      <c r="DL1681" s="35"/>
      <c r="DM1681" s="35"/>
      <c r="DN1681" s="35"/>
      <c r="DO1681" s="35"/>
      <c r="DP1681" s="35"/>
      <c r="DQ1681" s="35"/>
      <c r="DR1681" s="35"/>
      <c r="DS1681" s="35"/>
      <c r="DT1681" s="35"/>
      <c r="DU1681" s="35"/>
      <c r="DV1681" s="35"/>
      <c r="DW1681" s="35"/>
      <c r="DX1681" s="35"/>
      <c r="DY1681" s="35"/>
      <c r="DZ1681" s="35"/>
      <c r="EA1681" s="35"/>
      <c r="EB1681" s="35"/>
      <c r="EC1681" s="35"/>
      <c r="ED1681" s="35"/>
      <c r="EE1681" s="35"/>
      <c r="EF1681" s="35"/>
      <c r="EG1681" s="35"/>
      <c r="EH1681" s="35"/>
      <c r="EI1681" s="35"/>
      <c r="EJ1681" s="35"/>
      <c r="EK1681" s="35"/>
      <c r="EL1681" s="35"/>
      <c r="ET1681" s="20" t="s">
        <v>2044</v>
      </c>
      <c r="EU1681" s="20" t="s">
        <v>2042</v>
      </c>
    </row>
    <row r="1682" spans="1:151" ht="12" hidden="1" customHeight="1">
      <c r="A1682" s="35"/>
      <c r="B1682" s="47"/>
      <c r="C1682" s="35"/>
      <c r="D1682" s="47"/>
      <c r="E1682" s="47"/>
      <c r="F1682" s="47"/>
      <c r="G1682" s="47"/>
      <c r="H1682" s="47"/>
      <c r="I1682" s="47"/>
      <c r="J1682" s="47"/>
      <c r="K1682" s="47"/>
      <c r="L1682" s="47"/>
      <c r="M1682" s="35"/>
      <c r="N1682" s="35"/>
      <c r="O1682" s="35"/>
      <c r="P1682" s="35"/>
      <c r="Q1682" s="35"/>
      <c r="R1682" s="35"/>
      <c r="S1682" s="35"/>
      <c r="T1682" s="35"/>
      <c r="U1682" s="35"/>
      <c r="V1682" s="35"/>
      <c r="W1682" s="35"/>
      <c r="X1682" s="35"/>
      <c r="Y1682" s="35"/>
      <c r="Z1682" s="35"/>
      <c r="AA1682" s="35"/>
      <c r="AB1682" s="35"/>
      <c r="AC1682" s="35"/>
      <c r="AD1682" s="35"/>
      <c r="AE1682" s="35"/>
      <c r="AF1682" s="35"/>
      <c r="AG1682" s="35"/>
      <c r="AH1682" s="35"/>
      <c r="AI1682" s="35"/>
      <c r="AJ1682" s="35"/>
      <c r="AK1682" s="35"/>
      <c r="AL1682" s="35"/>
      <c r="AM1682" s="35"/>
      <c r="AN1682" s="35"/>
      <c r="AO1682" s="35"/>
      <c r="AP1682" s="35"/>
      <c r="AQ1682" s="35"/>
      <c r="AR1682" s="35"/>
      <c r="AS1682" s="35"/>
      <c r="AT1682" s="35"/>
      <c r="AU1682" s="35"/>
      <c r="AV1682" s="35"/>
      <c r="AW1682" s="35"/>
      <c r="AX1682" s="35"/>
      <c r="AY1682" s="35"/>
      <c r="AZ1682" s="35"/>
      <c r="BA1682" s="35"/>
      <c r="BB1682" s="35"/>
      <c r="BC1682" s="35"/>
      <c r="BD1682" s="35"/>
      <c r="BE1682" s="35"/>
      <c r="BF1682" s="35"/>
      <c r="BG1682" s="35"/>
      <c r="BH1682" s="35"/>
      <c r="BI1682" s="133"/>
      <c r="BJ1682" s="133"/>
      <c r="BK1682" s="35"/>
      <c r="BL1682" s="266"/>
      <c r="BM1682" s="35"/>
      <c r="BN1682" s="35"/>
      <c r="BO1682" s="35"/>
      <c r="BP1682" s="35"/>
      <c r="BQ1682" s="35"/>
      <c r="BR1682" s="35"/>
      <c r="BS1682" s="35"/>
      <c r="BT1682" s="35"/>
      <c r="BU1682" s="35"/>
      <c r="BV1682" s="35"/>
      <c r="BW1682" s="35"/>
      <c r="BX1682" s="35"/>
      <c r="BY1682" s="35"/>
      <c r="BZ1682" s="287"/>
      <c r="CA1682" s="35"/>
      <c r="CB1682" s="35"/>
      <c r="CC1682" s="35"/>
      <c r="CD1682" s="35"/>
      <c r="CE1682" s="35"/>
      <c r="CF1682" s="35"/>
      <c r="CG1682" s="35"/>
      <c r="CH1682" s="35"/>
      <c r="CI1682" s="35"/>
      <c r="CJ1682" s="35"/>
      <c r="CK1682" s="35"/>
      <c r="CL1682" s="35"/>
      <c r="CM1682" s="35"/>
      <c r="CN1682" s="35"/>
      <c r="CO1682" s="35"/>
      <c r="CP1682" s="35"/>
      <c r="CQ1682" s="35"/>
      <c r="CR1682" s="35"/>
      <c r="CS1682" s="35"/>
      <c r="CT1682" s="35"/>
      <c r="CU1682" s="35"/>
      <c r="CV1682" s="35"/>
      <c r="CW1682" s="35"/>
      <c r="CX1682" s="35"/>
      <c r="CY1682" s="35"/>
      <c r="CZ1682" s="35"/>
      <c r="DA1682" s="35"/>
      <c r="DB1682" s="35"/>
      <c r="DC1682" s="35"/>
      <c r="DD1682" s="35"/>
      <c r="DE1682" s="35"/>
      <c r="DF1682" s="35"/>
      <c r="DG1682" s="35"/>
      <c r="DH1682" s="35"/>
      <c r="DI1682" s="35"/>
      <c r="DJ1682" s="35"/>
      <c r="DK1682" s="35"/>
      <c r="DL1682" s="35"/>
      <c r="DM1682" s="35"/>
      <c r="DN1682" s="35"/>
      <c r="DO1682" s="35"/>
      <c r="DP1682" s="35"/>
      <c r="DQ1682" s="35"/>
      <c r="DR1682" s="35"/>
      <c r="DS1682" s="35"/>
      <c r="DT1682" s="35"/>
      <c r="DU1682" s="35"/>
      <c r="DV1682" s="35"/>
      <c r="DW1682" s="35"/>
      <c r="DX1682" s="35"/>
      <c r="DY1682" s="35"/>
      <c r="DZ1682" s="35"/>
      <c r="EA1682" s="35"/>
      <c r="EB1682" s="35"/>
      <c r="EC1682" s="35"/>
      <c r="ED1682" s="35"/>
      <c r="EE1682" s="35"/>
      <c r="EF1682" s="35"/>
      <c r="EG1682" s="35"/>
      <c r="EH1682" s="35"/>
      <c r="EI1682" s="35"/>
      <c r="EJ1682" s="35"/>
      <c r="EK1682" s="35"/>
      <c r="EL1682" s="35"/>
      <c r="ET1682" s="20" t="s">
        <v>2045</v>
      </c>
      <c r="EU1682" s="20" t="s">
        <v>2043</v>
      </c>
    </row>
    <row r="1683" spans="1:151" ht="12" hidden="1" customHeight="1">
      <c r="A1683" s="35"/>
      <c r="B1683" s="47"/>
      <c r="C1683" s="35"/>
      <c r="D1683" s="47"/>
      <c r="E1683" s="47"/>
      <c r="F1683" s="47"/>
      <c r="G1683" s="47"/>
      <c r="H1683" s="47"/>
      <c r="I1683" s="47"/>
      <c r="J1683" s="47"/>
      <c r="K1683" s="47"/>
      <c r="L1683" s="47"/>
      <c r="M1683" s="35"/>
      <c r="N1683" s="35"/>
      <c r="O1683" s="35"/>
      <c r="P1683" s="35"/>
      <c r="Q1683" s="35"/>
      <c r="R1683" s="35"/>
      <c r="S1683" s="35"/>
      <c r="T1683" s="35"/>
      <c r="U1683" s="35"/>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5"/>
      <c r="AY1683" s="35"/>
      <c r="AZ1683" s="35"/>
      <c r="BA1683" s="35"/>
      <c r="BB1683" s="35"/>
      <c r="BC1683" s="35"/>
      <c r="BD1683" s="35"/>
      <c r="BE1683" s="35"/>
      <c r="BF1683" s="35"/>
      <c r="BG1683" s="35"/>
      <c r="BH1683" s="35"/>
      <c r="BI1683" s="133"/>
      <c r="BJ1683" s="133"/>
      <c r="BK1683" s="35"/>
      <c r="BL1683" s="266"/>
      <c r="BM1683" s="35"/>
      <c r="BN1683" s="35"/>
      <c r="BO1683" s="35"/>
      <c r="BP1683" s="35"/>
      <c r="BQ1683" s="35"/>
      <c r="BR1683" s="35"/>
      <c r="BS1683" s="35"/>
      <c r="BT1683" s="35"/>
      <c r="BU1683" s="35"/>
      <c r="BV1683" s="35"/>
      <c r="BW1683" s="35"/>
      <c r="BX1683" s="35"/>
      <c r="BY1683" s="35"/>
      <c r="BZ1683" s="287"/>
      <c r="CA1683" s="35"/>
      <c r="CB1683" s="35"/>
      <c r="CC1683" s="35"/>
      <c r="CD1683" s="35"/>
      <c r="CE1683" s="35"/>
      <c r="CF1683" s="35"/>
      <c r="CG1683" s="35"/>
      <c r="CH1683" s="35"/>
      <c r="CI1683" s="35"/>
      <c r="CJ1683" s="35"/>
      <c r="CK1683" s="35"/>
      <c r="CL1683" s="35"/>
      <c r="CM1683" s="35"/>
      <c r="CN1683" s="35"/>
      <c r="CO1683" s="35"/>
      <c r="CP1683" s="35"/>
      <c r="CQ1683" s="35"/>
      <c r="CR1683" s="35"/>
      <c r="CS1683" s="35"/>
      <c r="CT1683" s="35"/>
      <c r="CU1683" s="35"/>
      <c r="CV1683" s="35"/>
      <c r="CW1683" s="35"/>
      <c r="CX1683" s="35"/>
      <c r="CY1683" s="35"/>
      <c r="CZ1683" s="35"/>
      <c r="DA1683" s="35"/>
      <c r="DB1683" s="35"/>
      <c r="DC1683" s="35"/>
      <c r="DD1683" s="35"/>
      <c r="DE1683" s="35"/>
      <c r="DF1683" s="35"/>
      <c r="DG1683" s="35"/>
      <c r="DH1683" s="35"/>
      <c r="DI1683" s="35"/>
      <c r="DJ1683" s="35"/>
      <c r="DK1683" s="35"/>
      <c r="DL1683" s="35"/>
      <c r="DM1683" s="35"/>
      <c r="DN1683" s="35"/>
      <c r="DO1683" s="35"/>
      <c r="DP1683" s="35"/>
      <c r="DQ1683" s="35"/>
      <c r="DR1683" s="35"/>
      <c r="DS1683" s="35"/>
      <c r="DT1683" s="35"/>
      <c r="DU1683" s="35"/>
      <c r="DV1683" s="35"/>
      <c r="DW1683" s="35"/>
      <c r="DX1683" s="35"/>
      <c r="DY1683" s="35"/>
      <c r="DZ1683" s="35"/>
      <c r="EA1683" s="35"/>
      <c r="EB1683" s="35"/>
      <c r="EC1683" s="35"/>
      <c r="ED1683" s="35"/>
      <c r="EE1683" s="35"/>
      <c r="EF1683" s="35"/>
      <c r="EG1683" s="35"/>
      <c r="EH1683" s="35"/>
      <c r="EI1683" s="35"/>
      <c r="EJ1683" s="35"/>
      <c r="EK1683" s="35"/>
      <c r="EL1683" s="35"/>
      <c r="ET1683" s="20" t="s">
        <v>2046</v>
      </c>
      <c r="EU1683" s="20" t="s">
        <v>2044</v>
      </c>
    </row>
    <row r="1684" spans="1:151" ht="12" hidden="1" customHeight="1">
      <c r="A1684" s="35"/>
      <c r="B1684" s="47"/>
      <c r="C1684" s="35"/>
      <c r="D1684" s="47"/>
      <c r="E1684" s="47"/>
      <c r="F1684" s="47"/>
      <c r="G1684" s="47"/>
      <c r="H1684" s="47"/>
      <c r="I1684" s="47"/>
      <c r="J1684" s="47"/>
      <c r="K1684" s="47"/>
      <c r="L1684" s="47"/>
      <c r="M1684" s="35"/>
      <c r="N1684" s="35"/>
      <c r="O1684" s="35"/>
      <c r="P1684" s="35"/>
      <c r="Q1684" s="35"/>
      <c r="R1684" s="35"/>
      <c r="S1684" s="35"/>
      <c r="T1684" s="35"/>
      <c r="U1684" s="35"/>
      <c r="V1684" s="35"/>
      <c r="W1684" s="35"/>
      <c r="X1684" s="35"/>
      <c r="Y1684" s="35"/>
      <c r="Z1684" s="35"/>
      <c r="AA1684" s="35"/>
      <c r="AB1684" s="35"/>
      <c r="AC1684" s="35"/>
      <c r="AD1684" s="35"/>
      <c r="AE1684" s="35"/>
      <c r="AF1684" s="35"/>
      <c r="AG1684" s="35"/>
      <c r="AH1684" s="35"/>
      <c r="AI1684" s="35"/>
      <c r="AJ1684" s="35"/>
      <c r="AK1684" s="35"/>
      <c r="AL1684" s="35"/>
      <c r="AM1684" s="35"/>
      <c r="AN1684" s="35"/>
      <c r="AO1684" s="35"/>
      <c r="AP1684" s="35"/>
      <c r="AQ1684" s="35"/>
      <c r="AR1684" s="35"/>
      <c r="AS1684" s="35"/>
      <c r="AT1684" s="35"/>
      <c r="AU1684" s="35"/>
      <c r="AV1684" s="35"/>
      <c r="AW1684" s="35"/>
      <c r="AX1684" s="35"/>
      <c r="AY1684" s="35"/>
      <c r="AZ1684" s="35"/>
      <c r="BA1684" s="35"/>
      <c r="BB1684" s="35"/>
      <c r="BC1684" s="35"/>
      <c r="BD1684" s="35"/>
      <c r="BE1684" s="35"/>
      <c r="BF1684" s="35"/>
      <c r="BG1684" s="35"/>
      <c r="BH1684" s="35"/>
      <c r="BI1684" s="133"/>
      <c r="BJ1684" s="133"/>
      <c r="BK1684" s="35"/>
      <c r="BL1684" s="266"/>
      <c r="BM1684" s="35"/>
      <c r="BN1684" s="35"/>
      <c r="BO1684" s="35"/>
      <c r="BP1684" s="35"/>
      <c r="BQ1684" s="35"/>
      <c r="BR1684" s="35"/>
      <c r="BS1684" s="35"/>
      <c r="BT1684" s="35"/>
      <c r="BU1684" s="35"/>
      <c r="BV1684" s="35"/>
      <c r="BW1684" s="35"/>
      <c r="BX1684" s="35"/>
      <c r="BY1684" s="35"/>
      <c r="BZ1684" s="287"/>
      <c r="CA1684" s="35"/>
      <c r="CB1684" s="35"/>
      <c r="CC1684" s="35"/>
      <c r="CD1684" s="35"/>
      <c r="CE1684" s="35"/>
      <c r="CF1684" s="35"/>
      <c r="CG1684" s="35"/>
      <c r="CH1684" s="35"/>
      <c r="CI1684" s="35"/>
      <c r="CJ1684" s="35"/>
      <c r="CK1684" s="35"/>
      <c r="CL1684" s="35"/>
      <c r="CM1684" s="35"/>
      <c r="CN1684" s="35"/>
      <c r="CO1684" s="35"/>
      <c r="CP1684" s="35"/>
      <c r="CQ1684" s="35"/>
      <c r="CR1684" s="35"/>
      <c r="CS1684" s="35"/>
      <c r="CT1684" s="35"/>
      <c r="CU1684" s="35"/>
      <c r="CV1684" s="35"/>
      <c r="CW1684" s="35"/>
      <c r="CX1684" s="35"/>
      <c r="CY1684" s="35"/>
      <c r="CZ1684" s="35"/>
      <c r="DA1684" s="35"/>
      <c r="DB1684" s="35"/>
      <c r="DC1684" s="35"/>
      <c r="DD1684" s="35"/>
      <c r="DE1684" s="35"/>
      <c r="DF1684" s="35"/>
      <c r="DG1684" s="35"/>
      <c r="DH1684" s="35"/>
      <c r="DI1684" s="35"/>
      <c r="DJ1684" s="35"/>
      <c r="DK1684" s="35"/>
      <c r="DL1684" s="35"/>
      <c r="DM1684" s="35"/>
      <c r="DN1684" s="35"/>
      <c r="DO1684" s="35"/>
      <c r="DP1684" s="35"/>
      <c r="DQ1684" s="35"/>
      <c r="DR1684" s="35"/>
      <c r="DS1684" s="35"/>
      <c r="DT1684" s="35"/>
      <c r="DU1684" s="35"/>
      <c r="DV1684" s="35"/>
      <c r="DW1684" s="35"/>
      <c r="DX1684" s="35"/>
      <c r="DY1684" s="35"/>
      <c r="DZ1684" s="35"/>
      <c r="EA1684" s="35"/>
      <c r="EB1684" s="35"/>
      <c r="EC1684" s="35"/>
      <c r="ED1684" s="35"/>
      <c r="EE1684" s="35"/>
      <c r="EF1684" s="35"/>
      <c r="EG1684" s="35"/>
      <c r="EH1684" s="35"/>
      <c r="EI1684" s="35"/>
      <c r="EJ1684" s="35"/>
      <c r="EK1684" s="35"/>
      <c r="EL1684" s="35"/>
      <c r="ET1684" s="20" t="s">
        <v>2047</v>
      </c>
      <c r="EU1684" s="20" t="s">
        <v>2045</v>
      </c>
    </row>
    <row r="1685" spans="1:151" ht="12" hidden="1" customHeight="1">
      <c r="A1685" s="35"/>
      <c r="B1685" s="47"/>
      <c r="C1685" s="35"/>
      <c r="D1685" s="47"/>
      <c r="E1685" s="47"/>
      <c r="F1685" s="47"/>
      <c r="G1685" s="47"/>
      <c r="H1685" s="47"/>
      <c r="I1685" s="47"/>
      <c r="J1685" s="47"/>
      <c r="K1685" s="47"/>
      <c r="L1685" s="47"/>
      <c r="M1685" s="35"/>
      <c r="N1685" s="35"/>
      <c r="O1685" s="35"/>
      <c r="P1685" s="35"/>
      <c r="Q1685" s="35"/>
      <c r="R1685" s="35"/>
      <c r="S1685" s="35"/>
      <c r="T1685" s="35"/>
      <c r="U1685" s="35"/>
      <c r="V1685" s="35"/>
      <c r="W1685" s="35"/>
      <c r="X1685" s="35"/>
      <c r="Y1685" s="35"/>
      <c r="Z1685" s="35"/>
      <c r="AA1685" s="35"/>
      <c r="AB1685" s="35"/>
      <c r="AC1685" s="35"/>
      <c r="AD1685" s="35"/>
      <c r="AE1685" s="35"/>
      <c r="AF1685" s="35"/>
      <c r="AG1685" s="35"/>
      <c r="AH1685" s="35"/>
      <c r="AI1685" s="35"/>
      <c r="AJ1685" s="35"/>
      <c r="AK1685" s="35"/>
      <c r="AL1685" s="35"/>
      <c r="AM1685" s="35"/>
      <c r="AN1685" s="35"/>
      <c r="AO1685" s="35"/>
      <c r="AP1685" s="35"/>
      <c r="AQ1685" s="35"/>
      <c r="AR1685" s="35"/>
      <c r="AS1685" s="35"/>
      <c r="AT1685" s="35"/>
      <c r="AU1685" s="35"/>
      <c r="AV1685" s="35"/>
      <c r="AW1685" s="35"/>
      <c r="AX1685" s="35"/>
      <c r="AY1685" s="35"/>
      <c r="AZ1685" s="35"/>
      <c r="BA1685" s="35"/>
      <c r="BB1685" s="35"/>
      <c r="BC1685" s="35"/>
      <c r="BD1685" s="35"/>
      <c r="BE1685" s="35"/>
      <c r="BF1685" s="35"/>
      <c r="BG1685" s="35"/>
      <c r="BH1685" s="35"/>
      <c r="BI1685" s="133"/>
      <c r="BJ1685" s="133"/>
      <c r="BK1685" s="35"/>
      <c r="BL1685" s="266"/>
      <c r="BM1685" s="35"/>
      <c r="BN1685" s="35"/>
      <c r="BO1685" s="35"/>
      <c r="BP1685" s="35"/>
      <c r="BQ1685" s="35"/>
      <c r="BR1685" s="35"/>
      <c r="BS1685" s="35"/>
      <c r="BT1685" s="35"/>
      <c r="BU1685" s="35"/>
      <c r="BV1685" s="35"/>
      <c r="BW1685" s="35"/>
      <c r="BX1685" s="35"/>
      <c r="BY1685" s="35"/>
      <c r="BZ1685" s="287"/>
      <c r="CA1685" s="35"/>
      <c r="CB1685" s="35"/>
      <c r="CC1685" s="35"/>
      <c r="CD1685" s="35"/>
      <c r="CE1685" s="35"/>
      <c r="CF1685" s="35"/>
      <c r="CG1685" s="35"/>
      <c r="CH1685" s="35"/>
      <c r="CI1685" s="35"/>
      <c r="CJ1685" s="35"/>
      <c r="CK1685" s="35"/>
      <c r="CL1685" s="35"/>
      <c r="CM1685" s="35"/>
      <c r="CN1685" s="35"/>
      <c r="CO1685" s="35"/>
      <c r="CP1685" s="35"/>
      <c r="CQ1685" s="35"/>
      <c r="CR1685" s="35"/>
      <c r="CS1685" s="35"/>
      <c r="CT1685" s="35"/>
      <c r="CU1685" s="35"/>
      <c r="CV1685" s="35"/>
      <c r="CW1685" s="35"/>
      <c r="CX1685" s="35"/>
      <c r="CY1685" s="35"/>
      <c r="CZ1685" s="35"/>
      <c r="DA1685" s="35"/>
      <c r="DB1685" s="35"/>
      <c r="DC1685" s="35"/>
      <c r="DD1685" s="35"/>
      <c r="DE1685" s="35"/>
      <c r="DF1685" s="35"/>
      <c r="DG1685" s="35"/>
      <c r="DH1685" s="35"/>
      <c r="DI1685" s="35"/>
      <c r="DJ1685" s="35"/>
      <c r="DK1685" s="35"/>
      <c r="DL1685" s="35"/>
      <c r="DM1685" s="35"/>
      <c r="DN1685" s="35"/>
      <c r="DO1685" s="35"/>
      <c r="DP1685" s="35"/>
      <c r="DQ1685" s="35"/>
      <c r="DR1685" s="35"/>
      <c r="DS1685" s="35"/>
      <c r="DT1685" s="35"/>
      <c r="DU1685" s="35"/>
      <c r="DV1685" s="35"/>
      <c r="DW1685" s="35"/>
      <c r="DX1685" s="35"/>
      <c r="DY1685" s="35"/>
      <c r="DZ1685" s="35"/>
      <c r="EA1685" s="35"/>
      <c r="EB1685" s="35"/>
      <c r="EC1685" s="35"/>
      <c r="ED1685" s="35"/>
      <c r="EE1685" s="35"/>
      <c r="EF1685" s="35"/>
      <c r="EG1685" s="35"/>
      <c r="EH1685" s="35"/>
      <c r="EI1685" s="35"/>
      <c r="EJ1685" s="35"/>
      <c r="EK1685" s="35"/>
      <c r="EL1685" s="35"/>
      <c r="ET1685" s="20" t="s">
        <v>2048</v>
      </c>
      <c r="EU1685" s="20" t="s">
        <v>2046</v>
      </c>
    </row>
    <row r="1686" spans="1:151" ht="12" hidden="1" customHeight="1">
      <c r="A1686" s="35"/>
      <c r="B1686" s="47"/>
      <c r="C1686" s="35"/>
      <c r="D1686" s="47"/>
      <c r="E1686" s="47"/>
      <c r="F1686" s="47"/>
      <c r="G1686" s="47"/>
      <c r="H1686" s="47"/>
      <c r="I1686" s="47"/>
      <c r="J1686" s="47"/>
      <c r="K1686" s="47"/>
      <c r="L1686" s="47"/>
      <c r="M1686" s="35"/>
      <c r="N1686" s="35"/>
      <c r="O1686" s="35"/>
      <c r="P1686" s="35"/>
      <c r="Q1686" s="35"/>
      <c r="R1686" s="35"/>
      <c r="S1686" s="35"/>
      <c r="T1686" s="35"/>
      <c r="U1686" s="35"/>
      <c r="V1686" s="35"/>
      <c r="W1686" s="35"/>
      <c r="X1686" s="35"/>
      <c r="Y1686" s="35"/>
      <c r="Z1686" s="35"/>
      <c r="AA1686" s="35"/>
      <c r="AB1686" s="35"/>
      <c r="AC1686" s="35"/>
      <c r="AD1686" s="35"/>
      <c r="AE1686" s="35"/>
      <c r="AF1686" s="35"/>
      <c r="AG1686" s="35"/>
      <c r="AH1686" s="35"/>
      <c r="AI1686" s="35"/>
      <c r="AJ1686" s="35"/>
      <c r="AK1686" s="35"/>
      <c r="AL1686" s="35"/>
      <c r="AM1686" s="35"/>
      <c r="AN1686" s="35"/>
      <c r="AO1686" s="35"/>
      <c r="AP1686" s="35"/>
      <c r="AQ1686" s="35"/>
      <c r="AR1686" s="35"/>
      <c r="AS1686" s="35"/>
      <c r="AT1686" s="35"/>
      <c r="AU1686" s="35"/>
      <c r="AV1686" s="35"/>
      <c r="AW1686" s="35"/>
      <c r="AX1686" s="35"/>
      <c r="AY1686" s="35"/>
      <c r="AZ1686" s="35"/>
      <c r="BA1686" s="35"/>
      <c r="BB1686" s="35"/>
      <c r="BC1686" s="35"/>
      <c r="BD1686" s="35"/>
      <c r="BE1686" s="35"/>
      <c r="BF1686" s="35"/>
      <c r="BG1686" s="35"/>
      <c r="BH1686" s="35"/>
      <c r="BI1686" s="133"/>
      <c r="BJ1686" s="133"/>
      <c r="BK1686" s="35"/>
      <c r="BL1686" s="266"/>
      <c r="BM1686" s="35"/>
      <c r="BN1686" s="35"/>
      <c r="BO1686" s="35"/>
      <c r="BP1686" s="35"/>
      <c r="BQ1686" s="35"/>
      <c r="BR1686" s="35"/>
      <c r="BS1686" s="35"/>
      <c r="BT1686" s="35"/>
      <c r="BU1686" s="35"/>
      <c r="BV1686" s="35"/>
      <c r="BW1686" s="35"/>
      <c r="BX1686" s="35"/>
      <c r="BY1686" s="35"/>
      <c r="BZ1686" s="287"/>
      <c r="CA1686" s="35"/>
      <c r="CB1686" s="35"/>
      <c r="CC1686" s="35"/>
      <c r="CD1686" s="35"/>
      <c r="CE1686" s="35"/>
      <c r="CF1686" s="35"/>
      <c r="CG1686" s="35"/>
      <c r="CH1686" s="35"/>
      <c r="CI1686" s="35"/>
      <c r="CJ1686" s="35"/>
      <c r="CK1686" s="35"/>
      <c r="CL1686" s="35"/>
      <c r="CM1686" s="35"/>
      <c r="CN1686" s="35"/>
      <c r="CO1686" s="35"/>
      <c r="CP1686" s="35"/>
      <c r="CQ1686" s="35"/>
      <c r="CR1686" s="35"/>
      <c r="CS1686" s="35"/>
      <c r="CT1686" s="35"/>
      <c r="CU1686" s="35"/>
      <c r="CV1686" s="35"/>
      <c r="CW1686" s="35"/>
      <c r="CX1686" s="35"/>
      <c r="CY1686" s="35"/>
      <c r="CZ1686" s="35"/>
      <c r="DA1686" s="35"/>
      <c r="DB1686" s="35"/>
      <c r="DC1686" s="35"/>
      <c r="DD1686" s="35"/>
      <c r="DE1686" s="35"/>
      <c r="DF1686" s="35"/>
      <c r="DG1686" s="35"/>
      <c r="DH1686" s="35"/>
      <c r="DI1686" s="35"/>
      <c r="DJ1686" s="35"/>
      <c r="DK1686" s="35"/>
      <c r="DL1686" s="35"/>
      <c r="DM1686" s="35"/>
      <c r="DN1686" s="35"/>
      <c r="DO1686" s="35"/>
      <c r="DP1686" s="35"/>
      <c r="DQ1686" s="35"/>
      <c r="DR1686" s="35"/>
      <c r="DS1686" s="35"/>
      <c r="DT1686" s="35"/>
      <c r="DU1686" s="35"/>
      <c r="DV1686" s="35"/>
      <c r="DW1686" s="35"/>
      <c r="DX1686" s="35"/>
      <c r="DY1686" s="35"/>
      <c r="DZ1686" s="35"/>
      <c r="EA1686" s="35"/>
      <c r="EB1686" s="35"/>
      <c r="EC1686" s="35"/>
      <c r="ED1686" s="35"/>
      <c r="EE1686" s="35"/>
      <c r="EF1686" s="35"/>
      <c r="EG1686" s="35"/>
      <c r="EH1686" s="35"/>
      <c r="EI1686" s="35"/>
      <c r="EJ1686" s="35"/>
      <c r="EK1686" s="35"/>
      <c r="EL1686" s="35"/>
      <c r="ET1686" s="20" t="s">
        <v>2049</v>
      </c>
      <c r="EU1686" s="20" t="s">
        <v>2047</v>
      </c>
    </row>
    <row r="1687" spans="1:151" ht="12" hidden="1" customHeight="1">
      <c r="A1687" s="35"/>
      <c r="B1687" s="47"/>
      <c r="C1687" s="35"/>
      <c r="D1687" s="47"/>
      <c r="E1687" s="47"/>
      <c r="F1687" s="47"/>
      <c r="G1687" s="47"/>
      <c r="H1687" s="47"/>
      <c r="I1687" s="47"/>
      <c r="J1687" s="47"/>
      <c r="K1687" s="47"/>
      <c r="L1687" s="47"/>
      <c r="M1687" s="35"/>
      <c r="N1687" s="35"/>
      <c r="O1687" s="35"/>
      <c r="P1687" s="35"/>
      <c r="Q1687" s="35"/>
      <c r="R1687" s="35"/>
      <c r="S1687" s="35"/>
      <c r="T1687" s="35"/>
      <c r="U1687" s="35"/>
      <c r="V1687" s="35"/>
      <c r="W1687" s="35"/>
      <c r="X1687" s="35"/>
      <c r="Y1687" s="35"/>
      <c r="Z1687" s="35"/>
      <c r="AA1687" s="35"/>
      <c r="AB1687" s="35"/>
      <c r="AC1687" s="35"/>
      <c r="AD1687" s="35"/>
      <c r="AE1687" s="35"/>
      <c r="AF1687" s="35"/>
      <c r="AG1687" s="35"/>
      <c r="AH1687" s="35"/>
      <c r="AI1687" s="35"/>
      <c r="AJ1687" s="35"/>
      <c r="AK1687" s="35"/>
      <c r="AL1687" s="35"/>
      <c r="AM1687" s="35"/>
      <c r="AN1687" s="35"/>
      <c r="AO1687" s="35"/>
      <c r="AP1687" s="35"/>
      <c r="AQ1687" s="35"/>
      <c r="AR1687" s="35"/>
      <c r="AS1687" s="35"/>
      <c r="AT1687" s="35"/>
      <c r="AU1687" s="35"/>
      <c r="AV1687" s="35"/>
      <c r="AW1687" s="35"/>
      <c r="AX1687" s="35"/>
      <c r="AY1687" s="35"/>
      <c r="AZ1687" s="35"/>
      <c r="BA1687" s="35"/>
      <c r="BB1687" s="35"/>
      <c r="BC1687" s="35"/>
      <c r="BD1687" s="35"/>
      <c r="BE1687" s="35"/>
      <c r="BF1687" s="35"/>
      <c r="BG1687" s="35"/>
      <c r="BH1687" s="35"/>
      <c r="BI1687" s="133"/>
      <c r="BJ1687" s="133"/>
      <c r="BK1687" s="35"/>
      <c r="BL1687" s="266"/>
      <c r="BM1687" s="35"/>
      <c r="BN1687" s="35"/>
      <c r="BO1687" s="35"/>
      <c r="BP1687" s="35"/>
      <c r="BQ1687" s="35"/>
      <c r="BR1687" s="35"/>
      <c r="BS1687" s="35"/>
      <c r="BT1687" s="35"/>
      <c r="BU1687" s="35"/>
      <c r="BV1687" s="35"/>
      <c r="BW1687" s="35"/>
      <c r="BX1687" s="35"/>
      <c r="BY1687" s="35"/>
      <c r="BZ1687" s="287"/>
      <c r="CA1687" s="35"/>
      <c r="CB1687" s="35"/>
      <c r="CC1687" s="35"/>
      <c r="CD1687" s="35"/>
      <c r="CE1687" s="35"/>
      <c r="CF1687" s="35"/>
      <c r="CG1687" s="35"/>
      <c r="CH1687" s="35"/>
      <c r="CI1687" s="35"/>
      <c r="CJ1687" s="35"/>
      <c r="CK1687" s="35"/>
      <c r="CL1687" s="35"/>
      <c r="CM1687" s="35"/>
      <c r="CN1687" s="35"/>
      <c r="CO1687" s="35"/>
      <c r="CP1687" s="35"/>
      <c r="CQ1687" s="35"/>
      <c r="CR1687" s="35"/>
      <c r="CS1687" s="35"/>
      <c r="CT1687" s="35"/>
      <c r="CU1687" s="35"/>
      <c r="CV1687" s="35"/>
      <c r="CW1687" s="35"/>
      <c r="CX1687" s="35"/>
      <c r="CY1687" s="35"/>
      <c r="CZ1687" s="35"/>
      <c r="DA1687" s="35"/>
      <c r="DB1687" s="35"/>
      <c r="DC1687" s="35"/>
      <c r="DD1687" s="35"/>
      <c r="DE1687" s="35"/>
      <c r="DF1687" s="35"/>
      <c r="DG1687" s="35"/>
      <c r="DH1687" s="35"/>
      <c r="DI1687" s="35"/>
      <c r="DJ1687" s="35"/>
      <c r="DK1687" s="35"/>
      <c r="DL1687" s="35"/>
      <c r="DM1687" s="35"/>
      <c r="DN1687" s="35"/>
      <c r="DO1687" s="35"/>
      <c r="DP1687" s="35"/>
      <c r="DQ1687" s="35"/>
      <c r="DR1687" s="35"/>
      <c r="DS1687" s="35"/>
      <c r="DT1687" s="35"/>
      <c r="DU1687" s="35"/>
      <c r="DV1687" s="35"/>
      <c r="DW1687" s="35"/>
      <c r="DX1687" s="35"/>
      <c r="DY1687" s="35"/>
      <c r="DZ1687" s="35"/>
      <c r="EA1687" s="35"/>
      <c r="EB1687" s="35"/>
      <c r="EC1687" s="35"/>
      <c r="ED1687" s="35"/>
      <c r="EE1687" s="35"/>
      <c r="EF1687" s="35"/>
      <c r="EG1687" s="35"/>
      <c r="EH1687" s="35"/>
      <c r="EI1687" s="35"/>
      <c r="EJ1687" s="35"/>
      <c r="EK1687" s="35"/>
      <c r="EL1687" s="35"/>
      <c r="ET1687" s="20" t="s">
        <v>2050</v>
      </c>
      <c r="EU1687" s="20" t="s">
        <v>2048</v>
      </c>
    </row>
    <row r="1688" spans="1:151" ht="12" hidden="1" customHeight="1">
      <c r="A1688" s="35"/>
      <c r="B1688" s="47"/>
      <c r="C1688" s="35"/>
      <c r="D1688" s="47"/>
      <c r="E1688" s="47"/>
      <c r="F1688" s="47"/>
      <c r="G1688" s="47"/>
      <c r="H1688" s="47"/>
      <c r="I1688" s="47"/>
      <c r="J1688" s="47"/>
      <c r="K1688" s="47"/>
      <c r="L1688" s="47"/>
      <c r="M1688" s="35"/>
      <c r="N1688" s="35"/>
      <c r="O1688" s="35"/>
      <c r="P1688" s="35"/>
      <c r="Q1688" s="35"/>
      <c r="R1688" s="35"/>
      <c r="S1688" s="35"/>
      <c r="T1688" s="35"/>
      <c r="U1688" s="35"/>
      <c r="V1688" s="35"/>
      <c r="W1688" s="35"/>
      <c r="X1688" s="35"/>
      <c r="Y1688" s="35"/>
      <c r="Z1688" s="35"/>
      <c r="AA1688" s="35"/>
      <c r="AB1688" s="35"/>
      <c r="AC1688" s="35"/>
      <c r="AD1688" s="35"/>
      <c r="AE1688" s="35"/>
      <c r="AF1688" s="35"/>
      <c r="AG1688" s="35"/>
      <c r="AH1688" s="35"/>
      <c r="AI1688" s="35"/>
      <c r="AJ1688" s="35"/>
      <c r="AK1688" s="35"/>
      <c r="AL1688" s="35"/>
      <c r="AM1688" s="35"/>
      <c r="AN1688" s="35"/>
      <c r="AO1688" s="35"/>
      <c r="AP1688" s="35"/>
      <c r="AQ1688" s="35"/>
      <c r="AR1688" s="35"/>
      <c r="AS1688" s="35"/>
      <c r="AT1688" s="35"/>
      <c r="AU1688" s="35"/>
      <c r="AV1688" s="35"/>
      <c r="AW1688" s="35"/>
      <c r="AX1688" s="35"/>
      <c r="AY1688" s="35"/>
      <c r="AZ1688" s="35"/>
      <c r="BA1688" s="35"/>
      <c r="BB1688" s="35"/>
      <c r="BC1688" s="35"/>
      <c r="BD1688" s="35"/>
      <c r="BE1688" s="35"/>
      <c r="BF1688" s="35"/>
      <c r="BG1688" s="35"/>
      <c r="BH1688" s="35"/>
      <c r="BI1688" s="133"/>
      <c r="BJ1688" s="133"/>
      <c r="BK1688" s="35"/>
      <c r="BL1688" s="266"/>
      <c r="BM1688" s="35"/>
      <c r="BN1688" s="35"/>
      <c r="BO1688" s="35"/>
      <c r="BP1688" s="35"/>
      <c r="BQ1688" s="35"/>
      <c r="BR1688" s="35"/>
      <c r="BS1688" s="35"/>
      <c r="BT1688" s="35"/>
      <c r="BU1688" s="35"/>
      <c r="BV1688" s="35"/>
      <c r="BW1688" s="35"/>
      <c r="BX1688" s="35"/>
      <c r="BY1688" s="35"/>
      <c r="BZ1688" s="287"/>
      <c r="CA1688" s="35"/>
      <c r="CB1688" s="35"/>
      <c r="CC1688" s="35"/>
      <c r="CD1688" s="35"/>
      <c r="CE1688" s="35"/>
      <c r="CF1688" s="35"/>
      <c r="CG1688" s="35"/>
      <c r="CH1688" s="35"/>
      <c r="CI1688" s="35"/>
      <c r="CJ1688" s="35"/>
      <c r="CK1688" s="35"/>
      <c r="CL1688" s="35"/>
      <c r="CM1688" s="35"/>
      <c r="CN1688" s="35"/>
      <c r="CO1688" s="35"/>
      <c r="CP1688" s="35"/>
      <c r="CQ1688" s="35"/>
      <c r="CR1688" s="35"/>
      <c r="CS1688" s="35"/>
      <c r="CT1688" s="35"/>
      <c r="CU1688" s="35"/>
      <c r="CV1688" s="35"/>
      <c r="CW1688" s="35"/>
      <c r="CX1688" s="35"/>
      <c r="CY1688" s="35"/>
      <c r="CZ1688" s="35"/>
      <c r="DA1688" s="35"/>
      <c r="DB1688" s="35"/>
      <c r="DC1688" s="35"/>
      <c r="DD1688" s="35"/>
      <c r="DE1688" s="35"/>
      <c r="DF1688" s="35"/>
      <c r="DG1688" s="35"/>
      <c r="DH1688" s="35"/>
      <c r="DI1688" s="35"/>
      <c r="DJ1688" s="35"/>
      <c r="DK1688" s="35"/>
      <c r="DL1688" s="35"/>
      <c r="DM1688" s="35"/>
      <c r="DN1688" s="35"/>
      <c r="DO1688" s="35"/>
      <c r="DP1688" s="35"/>
      <c r="DQ1688" s="35"/>
      <c r="DR1688" s="35"/>
      <c r="DS1688" s="35"/>
      <c r="DT1688" s="35"/>
      <c r="DU1688" s="35"/>
      <c r="DV1688" s="35"/>
      <c r="DW1688" s="35"/>
      <c r="DX1688" s="35"/>
      <c r="DY1688" s="35"/>
      <c r="DZ1688" s="35"/>
      <c r="EA1688" s="35"/>
      <c r="EB1688" s="35"/>
      <c r="EC1688" s="35"/>
      <c r="ED1688" s="35"/>
      <c r="EE1688" s="35"/>
      <c r="EF1688" s="35"/>
      <c r="EG1688" s="35"/>
      <c r="EH1688" s="35"/>
      <c r="EI1688" s="35"/>
      <c r="EJ1688" s="35"/>
      <c r="EK1688" s="35"/>
      <c r="EL1688" s="35"/>
      <c r="ET1688" s="20" t="s">
        <v>2051</v>
      </c>
      <c r="EU1688" s="20" t="s">
        <v>2049</v>
      </c>
    </row>
    <row r="1689" spans="1:151" ht="12" hidden="1" customHeight="1">
      <c r="A1689" s="35"/>
      <c r="B1689" s="47"/>
      <c r="C1689" s="35"/>
      <c r="D1689" s="47"/>
      <c r="E1689" s="47"/>
      <c r="F1689" s="47"/>
      <c r="G1689" s="47"/>
      <c r="H1689" s="47"/>
      <c r="I1689" s="47"/>
      <c r="J1689" s="47"/>
      <c r="K1689" s="47"/>
      <c r="L1689" s="47"/>
      <c r="M1689" s="35"/>
      <c r="N1689" s="35"/>
      <c r="O1689" s="35"/>
      <c r="P1689" s="35"/>
      <c r="Q1689" s="35"/>
      <c r="R1689" s="35"/>
      <c r="S1689" s="35"/>
      <c r="T1689" s="35"/>
      <c r="U1689" s="35"/>
      <c r="V1689" s="35"/>
      <c r="W1689" s="35"/>
      <c r="X1689" s="35"/>
      <c r="Y1689" s="35"/>
      <c r="Z1689" s="35"/>
      <c r="AA1689" s="35"/>
      <c r="AB1689" s="35"/>
      <c r="AC1689" s="35"/>
      <c r="AD1689" s="35"/>
      <c r="AE1689" s="35"/>
      <c r="AF1689" s="35"/>
      <c r="AG1689" s="35"/>
      <c r="AH1689" s="35"/>
      <c r="AI1689" s="35"/>
      <c r="AJ1689" s="35"/>
      <c r="AK1689" s="35"/>
      <c r="AL1689" s="35"/>
      <c r="AM1689" s="35"/>
      <c r="AN1689" s="35"/>
      <c r="AO1689" s="35"/>
      <c r="AP1689" s="35"/>
      <c r="AQ1689" s="35"/>
      <c r="AR1689" s="35"/>
      <c r="AS1689" s="35"/>
      <c r="AT1689" s="35"/>
      <c r="AU1689" s="35"/>
      <c r="AV1689" s="35"/>
      <c r="AW1689" s="35"/>
      <c r="AX1689" s="35"/>
      <c r="AY1689" s="35"/>
      <c r="AZ1689" s="35"/>
      <c r="BA1689" s="35"/>
      <c r="BB1689" s="35"/>
      <c r="BC1689" s="35"/>
      <c r="BD1689" s="35"/>
      <c r="BE1689" s="35"/>
      <c r="BF1689" s="35"/>
      <c r="BG1689" s="35"/>
      <c r="BH1689" s="35"/>
      <c r="BI1689" s="133"/>
      <c r="BJ1689" s="133"/>
      <c r="BK1689" s="35"/>
      <c r="BL1689" s="266"/>
      <c r="BM1689" s="35"/>
      <c r="BN1689" s="35"/>
      <c r="BO1689" s="35"/>
      <c r="BP1689" s="35"/>
      <c r="BQ1689" s="35"/>
      <c r="BR1689" s="35"/>
      <c r="BS1689" s="35"/>
      <c r="BT1689" s="35"/>
      <c r="BU1689" s="35"/>
      <c r="BV1689" s="35"/>
      <c r="BW1689" s="35"/>
      <c r="BX1689" s="35"/>
      <c r="BY1689" s="35"/>
      <c r="BZ1689" s="287"/>
      <c r="CA1689" s="35"/>
      <c r="CB1689" s="35"/>
      <c r="CC1689" s="35"/>
      <c r="CD1689" s="35"/>
      <c r="CE1689" s="35"/>
      <c r="CF1689" s="35"/>
      <c r="CG1689" s="35"/>
      <c r="CH1689" s="35"/>
      <c r="CI1689" s="35"/>
      <c r="CJ1689" s="35"/>
      <c r="CK1689" s="35"/>
      <c r="CL1689" s="35"/>
      <c r="CM1689" s="35"/>
      <c r="CN1689" s="35"/>
      <c r="CO1689" s="35"/>
      <c r="CP1689" s="35"/>
      <c r="CQ1689" s="35"/>
      <c r="CR1689" s="35"/>
      <c r="CS1689" s="35"/>
      <c r="CT1689" s="35"/>
      <c r="CU1689" s="35"/>
      <c r="CV1689" s="35"/>
      <c r="CW1689" s="35"/>
      <c r="CX1689" s="35"/>
      <c r="CY1689" s="35"/>
      <c r="CZ1689" s="35"/>
      <c r="DA1689" s="35"/>
      <c r="DB1689" s="35"/>
      <c r="DC1689" s="35"/>
      <c r="DD1689" s="35"/>
      <c r="DE1689" s="35"/>
      <c r="DF1689" s="35"/>
      <c r="DG1689" s="35"/>
      <c r="DH1689" s="35"/>
      <c r="DI1689" s="35"/>
      <c r="DJ1689" s="35"/>
      <c r="DK1689" s="35"/>
      <c r="DL1689" s="35"/>
      <c r="DM1689" s="35"/>
      <c r="DN1689" s="35"/>
      <c r="DO1689" s="35"/>
      <c r="DP1689" s="35"/>
      <c r="DQ1689" s="35"/>
      <c r="DR1689" s="35"/>
      <c r="DS1689" s="35"/>
      <c r="DT1689" s="35"/>
      <c r="DU1689" s="35"/>
      <c r="DV1689" s="35"/>
      <c r="DW1689" s="35"/>
      <c r="DX1689" s="35"/>
      <c r="DY1689" s="35"/>
      <c r="DZ1689" s="35"/>
      <c r="EA1689" s="35"/>
      <c r="EB1689" s="35"/>
      <c r="EC1689" s="35"/>
      <c r="ED1689" s="35"/>
      <c r="EE1689" s="35"/>
      <c r="EF1689" s="35"/>
      <c r="EG1689" s="35"/>
      <c r="EH1689" s="35"/>
      <c r="EI1689" s="35"/>
      <c r="EJ1689" s="35"/>
      <c r="EK1689" s="35"/>
      <c r="EL1689" s="35"/>
      <c r="ET1689" s="20" t="s">
        <v>2052</v>
      </c>
      <c r="EU1689" s="20" t="s">
        <v>2050</v>
      </c>
    </row>
    <row r="1690" spans="1:151" ht="12" hidden="1" customHeight="1">
      <c r="A1690" s="35"/>
      <c r="B1690" s="47"/>
      <c r="C1690" s="35"/>
      <c r="D1690" s="47"/>
      <c r="E1690" s="47"/>
      <c r="F1690" s="47"/>
      <c r="G1690" s="47"/>
      <c r="H1690" s="47"/>
      <c r="I1690" s="47"/>
      <c r="J1690" s="47"/>
      <c r="K1690" s="47"/>
      <c r="L1690" s="47"/>
      <c r="M1690" s="35"/>
      <c r="N1690" s="35"/>
      <c r="O1690" s="35"/>
      <c r="P1690" s="35"/>
      <c r="Q1690" s="35"/>
      <c r="R1690" s="35"/>
      <c r="S1690" s="35"/>
      <c r="T1690" s="35"/>
      <c r="U1690" s="35"/>
      <c r="V1690" s="35"/>
      <c r="W1690" s="35"/>
      <c r="X1690" s="35"/>
      <c r="Y1690" s="35"/>
      <c r="Z1690" s="35"/>
      <c r="AA1690" s="35"/>
      <c r="AB1690" s="35"/>
      <c r="AC1690" s="35"/>
      <c r="AD1690" s="35"/>
      <c r="AE1690" s="35"/>
      <c r="AF1690" s="35"/>
      <c r="AG1690" s="35"/>
      <c r="AH1690" s="35"/>
      <c r="AI1690" s="35"/>
      <c r="AJ1690" s="35"/>
      <c r="AK1690" s="35"/>
      <c r="AL1690" s="35"/>
      <c r="AM1690" s="35"/>
      <c r="AN1690" s="35"/>
      <c r="AO1690" s="35"/>
      <c r="AP1690" s="35"/>
      <c r="AQ1690" s="35"/>
      <c r="AR1690" s="35"/>
      <c r="AS1690" s="35"/>
      <c r="AT1690" s="35"/>
      <c r="AU1690" s="35"/>
      <c r="AV1690" s="35"/>
      <c r="AW1690" s="35"/>
      <c r="AX1690" s="35"/>
      <c r="AY1690" s="35"/>
      <c r="AZ1690" s="35"/>
      <c r="BA1690" s="35"/>
      <c r="BB1690" s="35"/>
      <c r="BC1690" s="35"/>
      <c r="BD1690" s="35"/>
      <c r="BE1690" s="35"/>
      <c r="BF1690" s="35"/>
      <c r="BG1690" s="35"/>
      <c r="BH1690" s="35"/>
      <c r="BI1690" s="133"/>
      <c r="BJ1690" s="133"/>
      <c r="BK1690" s="35"/>
      <c r="BL1690" s="266"/>
      <c r="BM1690" s="35"/>
      <c r="BN1690" s="35"/>
      <c r="BO1690" s="35"/>
      <c r="BP1690" s="35"/>
      <c r="BQ1690" s="35"/>
      <c r="BR1690" s="35"/>
      <c r="BS1690" s="35"/>
      <c r="BT1690" s="35"/>
      <c r="BU1690" s="35"/>
      <c r="BV1690" s="35"/>
      <c r="BW1690" s="35"/>
      <c r="BX1690" s="35"/>
      <c r="BY1690" s="35"/>
      <c r="BZ1690" s="287"/>
      <c r="CA1690" s="35"/>
      <c r="CB1690" s="35"/>
      <c r="CC1690" s="35"/>
      <c r="CD1690" s="35"/>
      <c r="CE1690" s="35"/>
      <c r="CF1690" s="35"/>
      <c r="CG1690" s="35"/>
      <c r="CH1690" s="35"/>
      <c r="CI1690" s="35"/>
      <c r="CJ1690" s="35"/>
      <c r="CK1690" s="35"/>
      <c r="CL1690" s="35"/>
      <c r="CM1690" s="35"/>
      <c r="CN1690" s="35"/>
      <c r="CO1690" s="35"/>
      <c r="CP1690" s="35"/>
      <c r="CQ1690" s="35"/>
      <c r="CR1690" s="35"/>
      <c r="CS1690" s="35"/>
      <c r="CT1690" s="35"/>
      <c r="CU1690" s="35"/>
      <c r="CV1690" s="35"/>
      <c r="CW1690" s="35"/>
      <c r="CX1690" s="35"/>
      <c r="CY1690" s="35"/>
      <c r="CZ1690" s="35"/>
      <c r="DA1690" s="35"/>
      <c r="DB1690" s="35"/>
      <c r="DC1690" s="35"/>
      <c r="DD1690" s="35"/>
      <c r="DE1690" s="35"/>
      <c r="DF1690" s="35"/>
      <c r="DG1690" s="35"/>
      <c r="DH1690" s="35"/>
      <c r="DI1690" s="35"/>
      <c r="DJ1690" s="35"/>
      <c r="DK1690" s="35"/>
      <c r="DL1690" s="35"/>
      <c r="DM1690" s="35"/>
      <c r="DN1690" s="35"/>
      <c r="DO1690" s="35"/>
      <c r="DP1690" s="35"/>
      <c r="DQ1690" s="35"/>
      <c r="DR1690" s="35"/>
      <c r="DS1690" s="35"/>
      <c r="DT1690" s="35"/>
      <c r="DU1690" s="35"/>
      <c r="DV1690" s="35"/>
      <c r="DW1690" s="35"/>
      <c r="DX1690" s="35"/>
      <c r="DY1690" s="35"/>
      <c r="DZ1690" s="35"/>
      <c r="EA1690" s="35"/>
      <c r="EB1690" s="35"/>
      <c r="EC1690" s="35"/>
      <c r="ED1690" s="35"/>
      <c r="EE1690" s="35"/>
      <c r="EF1690" s="35"/>
      <c r="EG1690" s="35"/>
      <c r="EH1690" s="35"/>
      <c r="EI1690" s="35"/>
      <c r="EJ1690" s="35"/>
      <c r="EK1690" s="35"/>
      <c r="EL1690" s="35"/>
      <c r="ET1690" s="20" t="s">
        <v>2053</v>
      </c>
      <c r="EU1690" s="20" t="s">
        <v>2051</v>
      </c>
    </row>
    <row r="1691" spans="1:151" ht="12" hidden="1" customHeight="1">
      <c r="A1691" s="35"/>
      <c r="B1691" s="47"/>
      <c r="C1691" s="35"/>
      <c r="D1691" s="47"/>
      <c r="E1691" s="47"/>
      <c r="F1691" s="47"/>
      <c r="G1691" s="47"/>
      <c r="H1691" s="47"/>
      <c r="I1691" s="47"/>
      <c r="J1691" s="47"/>
      <c r="K1691" s="47"/>
      <c r="L1691" s="47"/>
      <c r="M1691" s="35"/>
      <c r="N1691" s="35"/>
      <c r="O1691" s="35"/>
      <c r="P1691" s="35"/>
      <c r="Q1691" s="35"/>
      <c r="R1691" s="35"/>
      <c r="S1691" s="35"/>
      <c r="T1691" s="35"/>
      <c r="U1691" s="35"/>
      <c r="V1691" s="35"/>
      <c r="W1691" s="35"/>
      <c r="X1691" s="35"/>
      <c r="Y1691" s="35"/>
      <c r="Z1691" s="35"/>
      <c r="AA1691" s="35"/>
      <c r="AB1691" s="35"/>
      <c r="AC1691" s="35"/>
      <c r="AD1691" s="35"/>
      <c r="AE1691" s="35"/>
      <c r="AF1691" s="35"/>
      <c r="AG1691" s="35"/>
      <c r="AH1691" s="35"/>
      <c r="AI1691" s="35"/>
      <c r="AJ1691" s="35"/>
      <c r="AK1691" s="35"/>
      <c r="AL1691" s="35"/>
      <c r="AM1691" s="35"/>
      <c r="AN1691" s="35"/>
      <c r="AO1691" s="35"/>
      <c r="AP1691" s="35"/>
      <c r="AQ1691" s="35"/>
      <c r="AR1691" s="35"/>
      <c r="AS1691" s="35"/>
      <c r="AT1691" s="35"/>
      <c r="AU1691" s="35"/>
      <c r="AV1691" s="35"/>
      <c r="AW1691" s="35"/>
      <c r="AX1691" s="35"/>
      <c r="AY1691" s="35"/>
      <c r="AZ1691" s="35"/>
      <c r="BA1691" s="35"/>
      <c r="BB1691" s="35"/>
      <c r="BC1691" s="35"/>
      <c r="BD1691" s="35"/>
      <c r="BE1691" s="35"/>
      <c r="BF1691" s="35"/>
      <c r="BG1691" s="35"/>
      <c r="BH1691" s="35"/>
      <c r="BI1691" s="133"/>
      <c r="BJ1691" s="133"/>
      <c r="BK1691" s="35"/>
      <c r="BL1691" s="266"/>
      <c r="BM1691" s="35"/>
      <c r="BN1691" s="35"/>
      <c r="BO1691" s="35"/>
      <c r="BP1691" s="35"/>
      <c r="BQ1691" s="35"/>
      <c r="BR1691" s="35"/>
      <c r="BS1691" s="35"/>
      <c r="BT1691" s="35"/>
      <c r="BU1691" s="35"/>
      <c r="BV1691" s="35"/>
      <c r="BW1691" s="35"/>
      <c r="BX1691" s="35"/>
      <c r="BY1691" s="35"/>
      <c r="BZ1691" s="287"/>
      <c r="CA1691" s="35"/>
      <c r="CB1691" s="35"/>
      <c r="CC1691" s="35"/>
      <c r="CD1691" s="35"/>
      <c r="CE1691" s="35"/>
      <c r="CF1691" s="35"/>
      <c r="CG1691" s="35"/>
      <c r="CH1691" s="35"/>
      <c r="CI1691" s="35"/>
      <c r="CJ1691" s="35"/>
      <c r="CK1691" s="35"/>
      <c r="CL1691" s="35"/>
      <c r="CM1691" s="35"/>
      <c r="CN1691" s="35"/>
      <c r="CO1691" s="35"/>
      <c r="CP1691" s="35"/>
      <c r="CQ1691" s="35"/>
      <c r="CR1691" s="35"/>
      <c r="CS1691" s="35"/>
      <c r="CT1691" s="35"/>
      <c r="CU1691" s="35"/>
      <c r="CV1691" s="35"/>
      <c r="CW1691" s="35"/>
      <c r="CX1691" s="35"/>
      <c r="CY1691" s="35"/>
      <c r="CZ1691" s="35"/>
      <c r="DA1691" s="35"/>
      <c r="DB1691" s="35"/>
      <c r="DC1691" s="35"/>
      <c r="DD1691" s="35"/>
      <c r="DE1691" s="35"/>
      <c r="DF1691" s="35"/>
      <c r="DG1691" s="35"/>
      <c r="DH1691" s="35"/>
      <c r="DI1691" s="35"/>
      <c r="DJ1691" s="35"/>
      <c r="DK1691" s="35"/>
      <c r="DL1691" s="35"/>
      <c r="DM1691" s="35"/>
      <c r="DN1691" s="35"/>
      <c r="DO1691" s="35"/>
      <c r="DP1691" s="35"/>
      <c r="DQ1691" s="35"/>
      <c r="DR1691" s="35"/>
      <c r="DS1691" s="35"/>
      <c r="DT1691" s="35"/>
      <c r="DU1691" s="35"/>
      <c r="DV1691" s="35"/>
      <c r="DW1691" s="35"/>
      <c r="DX1691" s="35"/>
      <c r="DY1691" s="35"/>
      <c r="DZ1691" s="35"/>
      <c r="EA1691" s="35"/>
      <c r="EB1691" s="35"/>
      <c r="EC1691" s="35"/>
      <c r="ED1691" s="35"/>
      <c r="EE1691" s="35"/>
      <c r="EF1691" s="35"/>
      <c r="EG1691" s="35"/>
      <c r="EH1691" s="35"/>
      <c r="EI1691" s="35"/>
      <c r="EJ1691" s="35"/>
      <c r="EK1691" s="35"/>
      <c r="EL1691" s="35"/>
      <c r="ET1691" s="20" t="s">
        <v>2054</v>
      </c>
      <c r="EU1691" s="20" t="s">
        <v>2052</v>
      </c>
    </row>
    <row r="1692" spans="1:151" ht="12" hidden="1" customHeight="1">
      <c r="A1692" s="35"/>
      <c r="B1692" s="47"/>
      <c r="C1692" s="35"/>
      <c r="D1692" s="47"/>
      <c r="E1692" s="47"/>
      <c r="F1692" s="47"/>
      <c r="G1692" s="47"/>
      <c r="H1692" s="47"/>
      <c r="I1692" s="47"/>
      <c r="J1692" s="47"/>
      <c r="K1692" s="47"/>
      <c r="L1692" s="47"/>
      <c r="M1692" s="35"/>
      <c r="N1692" s="35"/>
      <c r="O1692" s="35"/>
      <c r="P1692" s="35"/>
      <c r="Q1692" s="35"/>
      <c r="R1692" s="35"/>
      <c r="S1692" s="35"/>
      <c r="T1692" s="35"/>
      <c r="U1692" s="35"/>
      <c r="V1692" s="35"/>
      <c r="W1692" s="35"/>
      <c r="X1692" s="35"/>
      <c r="Y1692" s="35"/>
      <c r="Z1692" s="35"/>
      <c r="AA1692" s="35"/>
      <c r="AB1692" s="35"/>
      <c r="AC1692" s="35"/>
      <c r="AD1692" s="35"/>
      <c r="AE1692" s="35"/>
      <c r="AF1692" s="35"/>
      <c r="AG1692" s="35"/>
      <c r="AH1692" s="35"/>
      <c r="AI1692" s="35"/>
      <c r="AJ1692" s="35"/>
      <c r="AK1692" s="35"/>
      <c r="AL1692" s="35"/>
      <c r="AM1692" s="35"/>
      <c r="AN1692" s="35"/>
      <c r="AO1692" s="35"/>
      <c r="AP1692" s="35"/>
      <c r="AQ1692" s="35"/>
      <c r="AR1692" s="35"/>
      <c r="AS1692" s="35"/>
      <c r="AT1692" s="35"/>
      <c r="AU1692" s="35"/>
      <c r="AV1692" s="35"/>
      <c r="AW1692" s="35"/>
      <c r="AX1692" s="35"/>
      <c r="AY1692" s="35"/>
      <c r="AZ1692" s="35"/>
      <c r="BA1692" s="35"/>
      <c r="BB1692" s="35"/>
      <c r="BC1692" s="35"/>
      <c r="BD1692" s="35"/>
      <c r="BE1692" s="35"/>
      <c r="BF1692" s="35"/>
      <c r="BG1692" s="35"/>
      <c r="BH1692" s="35"/>
      <c r="BI1692" s="133"/>
      <c r="BJ1692" s="133"/>
      <c r="BK1692" s="35"/>
      <c r="BL1692" s="266"/>
      <c r="BM1692" s="35"/>
      <c r="BN1692" s="35"/>
      <c r="BO1692" s="35"/>
      <c r="BP1692" s="35"/>
      <c r="BQ1692" s="35"/>
      <c r="BR1692" s="35"/>
      <c r="BS1692" s="35"/>
      <c r="BT1692" s="35"/>
      <c r="BU1692" s="35"/>
      <c r="BV1692" s="35"/>
      <c r="BW1692" s="35"/>
      <c r="BX1692" s="35"/>
      <c r="BY1692" s="35"/>
      <c r="BZ1692" s="287"/>
      <c r="CA1692" s="35"/>
      <c r="CB1692" s="35"/>
      <c r="CC1692" s="35"/>
      <c r="CD1692" s="35"/>
      <c r="CE1692" s="35"/>
      <c r="CF1692" s="35"/>
      <c r="CG1692" s="35"/>
      <c r="CH1692" s="35"/>
      <c r="CI1692" s="35"/>
      <c r="CJ1692" s="35"/>
      <c r="CK1692" s="35"/>
      <c r="CL1692" s="35"/>
      <c r="CM1692" s="35"/>
      <c r="CN1692" s="35"/>
      <c r="CO1692" s="35"/>
      <c r="CP1692" s="35"/>
      <c r="CQ1692" s="35"/>
      <c r="CR1692" s="35"/>
      <c r="CS1692" s="35"/>
      <c r="CT1692" s="35"/>
      <c r="CU1692" s="35"/>
      <c r="CV1692" s="35"/>
      <c r="CW1692" s="35"/>
      <c r="CX1692" s="35"/>
      <c r="CY1692" s="35"/>
      <c r="CZ1692" s="35"/>
      <c r="DA1692" s="35"/>
      <c r="DB1692" s="35"/>
      <c r="DC1692" s="35"/>
      <c r="DD1692" s="35"/>
      <c r="DE1692" s="35"/>
      <c r="DF1692" s="35"/>
      <c r="DG1692" s="35"/>
      <c r="DH1692" s="35"/>
      <c r="DI1692" s="35"/>
      <c r="DJ1692" s="35"/>
      <c r="DK1692" s="35"/>
      <c r="DL1692" s="35"/>
      <c r="DM1692" s="35"/>
      <c r="DN1692" s="35"/>
      <c r="DO1692" s="35"/>
      <c r="DP1692" s="35"/>
      <c r="DQ1692" s="35"/>
      <c r="DR1692" s="35"/>
      <c r="DS1692" s="35"/>
      <c r="DT1692" s="35"/>
      <c r="DU1692" s="35"/>
      <c r="DV1692" s="35"/>
      <c r="DW1692" s="35"/>
      <c r="DX1692" s="35"/>
      <c r="DY1692" s="35"/>
      <c r="DZ1692" s="35"/>
      <c r="EA1692" s="35"/>
      <c r="EB1692" s="35"/>
      <c r="EC1692" s="35"/>
      <c r="ED1692" s="35"/>
      <c r="EE1692" s="35"/>
      <c r="EF1692" s="35"/>
      <c r="EG1692" s="35"/>
      <c r="EH1692" s="35"/>
      <c r="EI1692" s="35"/>
      <c r="EJ1692" s="35"/>
      <c r="EK1692" s="35"/>
      <c r="EL1692" s="35"/>
      <c r="ET1692" s="20" t="s">
        <v>2055</v>
      </c>
      <c r="EU1692" s="20" t="s">
        <v>2053</v>
      </c>
    </row>
    <row r="1693" spans="1:151" ht="12" hidden="1" customHeight="1">
      <c r="A1693" s="35"/>
      <c r="B1693" s="47"/>
      <c r="C1693" s="35"/>
      <c r="D1693" s="47"/>
      <c r="E1693" s="47"/>
      <c r="F1693" s="47"/>
      <c r="G1693" s="47"/>
      <c r="H1693" s="47"/>
      <c r="I1693" s="47"/>
      <c r="J1693" s="47"/>
      <c r="K1693" s="47"/>
      <c r="L1693" s="47"/>
      <c r="M1693" s="35"/>
      <c r="N1693" s="35"/>
      <c r="O1693" s="35"/>
      <c r="P1693" s="35"/>
      <c r="Q1693" s="35"/>
      <c r="R1693" s="35"/>
      <c r="S1693" s="35"/>
      <c r="T1693" s="35"/>
      <c r="U1693" s="35"/>
      <c r="V1693" s="35"/>
      <c r="W1693" s="35"/>
      <c r="X1693" s="35"/>
      <c r="Y1693" s="35"/>
      <c r="Z1693" s="35"/>
      <c r="AA1693" s="35"/>
      <c r="AB1693" s="35"/>
      <c r="AC1693" s="35"/>
      <c r="AD1693" s="35"/>
      <c r="AE1693" s="35"/>
      <c r="AF1693" s="35"/>
      <c r="AG1693" s="35"/>
      <c r="AH1693" s="35"/>
      <c r="AI1693" s="35"/>
      <c r="AJ1693" s="35"/>
      <c r="AK1693" s="35"/>
      <c r="AL1693" s="35"/>
      <c r="AM1693" s="35"/>
      <c r="AN1693" s="35"/>
      <c r="AO1693" s="35"/>
      <c r="AP1693" s="35"/>
      <c r="AQ1693" s="35"/>
      <c r="AR1693" s="35"/>
      <c r="AS1693" s="35"/>
      <c r="AT1693" s="35"/>
      <c r="AU1693" s="35"/>
      <c r="AV1693" s="35"/>
      <c r="AW1693" s="35"/>
      <c r="AX1693" s="35"/>
      <c r="AY1693" s="35"/>
      <c r="AZ1693" s="35"/>
      <c r="BA1693" s="35"/>
      <c r="BB1693" s="35"/>
      <c r="BC1693" s="35"/>
      <c r="BD1693" s="35"/>
      <c r="BE1693" s="35"/>
      <c r="BF1693" s="35"/>
      <c r="BG1693" s="35"/>
      <c r="BH1693" s="35"/>
      <c r="BI1693" s="133"/>
      <c r="BJ1693" s="133"/>
      <c r="BK1693" s="35"/>
      <c r="BL1693" s="266"/>
      <c r="BM1693" s="35"/>
      <c r="BN1693" s="35"/>
      <c r="BO1693" s="35"/>
      <c r="BP1693" s="35"/>
      <c r="BQ1693" s="35"/>
      <c r="BR1693" s="35"/>
      <c r="BS1693" s="35"/>
      <c r="BT1693" s="35"/>
      <c r="BU1693" s="35"/>
      <c r="BV1693" s="35"/>
      <c r="BW1693" s="35"/>
      <c r="BX1693" s="35"/>
      <c r="BY1693" s="35"/>
      <c r="BZ1693" s="287"/>
      <c r="CA1693" s="35"/>
      <c r="CB1693" s="35"/>
      <c r="CC1693" s="35"/>
      <c r="CD1693" s="35"/>
      <c r="CE1693" s="35"/>
      <c r="CF1693" s="35"/>
      <c r="CG1693" s="35"/>
      <c r="CH1693" s="35"/>
      <c r="CI1693" s="35"/>
      <c r="CJ1693" s="35"/>
      <c r="CK1693" s="35"/>
      <c r="CL1693" s="35"/>
      <c r="CM1693" s="35"/>
      <c r="CN1693" s="35"/>
      <c r="CO1693" s="35"/>
      <c r="CP1693" s="35"/>
      <c r="CQ1693" s="35"/>
      <c r="CR1693" s="35"/>
      <c r="CS1693" s="35"/>
      <c r="CT1693" s="35"/>
      <c r="CU1693" s="35"/>
      <c r="CV1693" s="35"/>
      <c r="CW1693" s="35"/>
      <c r="CX1693" s="35"/>
      <c r="CY1693" s="35"/>
      <c r="CZ1693" s="35"/>
      <c r="DA1693" s="35"/>
      <c r="DB1693" s="35"/>
      <c r="DC1693" s="35"/>
      <c r="DD1693" s="35"/>
      <c r="DE1693" s="35"/>
      <c r="DF1693" s="35"/>
      <c r="DG1693" s="35"/>
      <c r="DH1693" s="35"/>
      <c r="DI1693" s="35"/>
      <c r="DJ1693" s="35"/>
      <c r="DK1693" s="35"/>
      <c r="DL1693" s="35"/>
      <c r="DM1693" s="35"/>
      <c r="DN1693" s="35"/>
      <c r="DO1693" s="35"/>
      <c r="DP1693" s="35"/>
      <c r="DQ1693" s="35"/>
      <c r="DR1693" s="35"/>
      <c r="DS1693" s="35"/>
      <c r="DT1693" s="35"/>
      <c r="DU1693" s="35"/>
      <c r="DV1693" s="35"/>
      <c r="DW1693" s="35"/>
      <c r="DX1693" s="35"/>
      <c r="DY1693" s="35"/>
      <c r="DZ1693" s="35"/>
      <c r="EA1693" s="35"/>
      <c r="EB1693" s="35"/>
      <c r="EC1693" s="35"/>
      <c r="ED1693" s="35"/>
      <c r="EE1693" s="35"/>
      <c r="EF1693" s="35"/>
      <c r="EG1693" s="35"/>
      <c r="EH1693" s="35"/>
      <c r="EI1693" s="35"/>
      <c r="EJ1693" s="35"/>
      <c r="EK1693" s="35"/>
      <c r="EL1693" s="35"/>
      <c r="ET1693" s="20" t="s">
        <v>2056</v>
      </c>
      <c r="EU1693" s="20" t="s">
        <v>2054</v>
      </c>
    </row>
    <row r="1694" spans="1:151" ht="12" hidden="1" customHeight="1">
      <c r="A1694" s="35"/>
      <c r="B1694" s="47"/>
      <c r="C1694" s="35"/>
      <c r="D1694" s="47"/>
      <c r="E1694" s="47"/>
      <c r="F1694" s="47"/>
      <c r="G1694" s="47"/>
      <c r="H1694" s="47"/>
      <c r="I1694" s="47"/>
      <c r="J1694" s="47"/>
      <c r="K1694" s="47"/>
      <c r="L1694" s="47"/>
      <c r="M1694" s="35"/>
      <c r="N1694" s="35"/>
      <c r="O1694" s="35"/>
      <c r="P1694" s="35"/>
      <c r="Q1694" s="35"/>
      <c r="R1694" s="35"/>
      <c r="S1694" s="35"/>
      <c r="T1694" s="35"/>
      <c r="U1694" s="35"/>
      <c r="V1694" s="35"/>
      <c r="W1694" s="35"/>
      <c r="X1694" s="35"/>
      <c r="Y1694" s="35"/>
      <c r="Z1694" s="35"/>
      <c r="AA1694" s="35"/>
      <c r="AB1694" s="35"/>
      <c r="AC1694" s="35"/>
      <c r="AD1694" s="35"/>
      <c r="AE1694" s="35"/>
      <c r="AF1694" s="35"/>
      <c r="AG1694" s="35"/>
      <c r="AH1694" s="35"/>
      <c r="AI1694" s="35"/>
      <c r="AJ1694" s="35"/>
      <c r="AK1694" s="35"/>
      <c r="AL1694" s="35"/>
      <c r="AM1694" s="35"/>
      <c r="AN1694" s="35"/>
      <c r="AO1694" s="35"/>
      <c r="AP1694" s="35"/>
      <c r="AQ1694" s="35"/>
      <c r="AR1694" s="35"/>
      <c r="AS1694" s="35"/>
      <c r="AT1694" s="35"/>
      <c r="AU1694" s="35"/>
      <c r="AV1694" s="35"/>
      <c r="AW1694" s="35"/>
      <c r="AX1694" s="35"/>
      <c r="AY1694" s="35"/>
      <c r="AZ1694" s="35"/>
      <c r="BA1694" s="35"/>
      <c r="BB1694" s="35"/>
      <c r="BC1694" s="35"/>
      <c r="BD1694" s="35"/>
      <c r="BE1694" s="35"/>
      <c r="BF1694" s="35"/>
      <c r="BG1694" s="35"/>
      <c r="BH1694" s="35"/>
      <c r="BI1694" s="133"/>
      <c r="BJ1694" s="133"/>
      <c r="BK1694" s="35"/>
      <c r="BL1694" s="266"/>
      <c r="BM1694" s="35"/>
      <c r="BN1694" s="35"/>
      <c r="BO1694" s="35"/>
      <c r="BP1694" s="35"/>
      <c r="BQ1694" s="35"/>
      <c r="BR1694" s="35"/>
      <c r="BS1694" s="35"/>
      <c r="BT1694" s="35"/>
      <c r="BU1694" s="35"/>
      <c r="BV1694" s="35"/>
      <c r="BW1694" s="35"/>
      <c r="BX1694" s="35"/>
      <c r="BY1694" s="35"/>
      <c r="BZ1694" s="287"/>
      <c r="CA1694" s="35"/>
      <c r="CB1694" s="35"/>
      <c r="CC1694" s="35"/>
      <c r="CD1694" s="35"/>
      <c r="CE1694" s="35"/>
      <c r="CF1694" s="35"/>
      <c r="CG1694" s="35"/>
      <c r="CH1694" s="35"/>
      <c r="CI1694" s="35"/>
      <c r="CJ1694" s="35"/>
      <c r="CK1694" s="35"/>
      <c r="CL1694" s="35"/>
      <c r="CM1694" s="35"/>
      <c r="CN1694" s="35"/>
      <c r="CO1694" s="35"/>
      <c r="CP1694" s="35"/>
      <c r="CQ1694" s="35"/>
      <c r="CR1694" s="35"/>
      <c r="CS1694" s="35"/>
      <c r="CT1694" s="35"/>
      <c r="CU1694" s="35"/>
      <c r="CV1694" s="35"/>
      <c r="CW1694" s="35"/>
      <c r="CX1694" s="35"/>
      <c r="CY1694" s="35"/>
      <c r="CZ1694" s="35"/>
      <c r="DA1694" s="35"/>
      <c r="DB1694" s="35"/>
      <c r="DC1694" s="35"/>
      <c r="DD1694" s="35"/>
      <c r="DE1694" s="35"/>
      <c r="DF1694" s="35"/>
      <c r="DG1694" s="35"/>
      <c r="DH1694" s="35"/>
      <c r="DI1694" s="35"/>
      <c r="DJ1694" s="35"/>
      <c r="DK1694" s="35"/>
      <c r="DL1694" s="35"/>
      <c r="DM1694" s="35"/>
      <c r="DN1694" s="35"/>
      <c r="DO1694" s="35"/>
      <c r="DP1694" s="35"/>
      <c r="DQ1694" s="35"/>
      <c r="DR1694" s="35"/>
      <c r="DS1694" s="35"/>
      <c r="DT1694" s="35"/>
      <c r="DU1694" s="35"/>
      <c r="DV1694" s="35"/>
      <c r="DW1694" s="35"/>
      <c r="DX1694" s="35"/>
      <c r="DY1694" s="35"/>
      <c r="DZ1694" s="35"/>
      <c r="EA1694" s="35"/>
      <c r="EB1694" s="35"/>
      <c r="EC1694" s="35"/>
      <c r="ED1694" s="35"/>
      <c r="EE1694" s="35"/>
      <c r="EF1694" s="35"/>
      <c r="EG1694" s="35"/>
      <c r="EH1694" s="35"/>
      <c r="EI1694" s="35"/>
      <c r="EJ1694" s="35"/>
      <c r="EK1694" s="35"/>
      <c r="EL1694" s="35"/>
      <c r="ET1694" s="20" t="s">
        <v>2057</v>
      </c>
      <c r="EU1694" s="20" t="s">
        <v>2055</v>
      </c>
    </row>
    <row r="1695" spans="1:151" ht="12" hidden="1" customHeight="1">
      <c r="A1695" s="35"/>
      <c r="B1695" s="47"/>
      <c r="C1695" s="35"/>
      <c r="D1695" s="47"/>
      <c r="E1695" s="47"/>
      <c r="F1695" s="47"/>
      <c r="G1695" s="47"/>
      <c r="H1695" s="47"/>
      <c r="I1695" s="47"/>
      <c r="J1695" s="47"/>
      <c r="K1695" s="47"/>
      <c r="L1695" s="47"/>
      <c r="M1695" s="35"/>
      <c r="N1695" s="35"/>
      <c r="O1695" s="35"/>
      <c r="P1695" s="35"/>
      <c r="Q1695" s="35"/>
      <c r="R1695" s="35"/>
      <c r="S1695" s="35"/>
      <c r="T1695" s="35"/>
      <c r="U1695" s="35"/>
      <c r="V1695" s="35"/>
      <c r="W1695" s="35"/>
      <c r="X1695" s="35"/>
      <c r="Y1695" s="35"/>
      <c r="Z1695" s="35"/>
      <c r="AA1695" s="35"/>
      <c r="AB1695" s="35"/>
      <c r="AC1695" s="35"/>
      <c r="AD1695" s="35"/>
      <c r="AE1695" s="35"/>
      <c r="AF1695" s="35"/>
      <c r="AG1695" s="35"/>
      <c r="AH1695" s="35"/>
      <c r="AI1695" s="35"/>
      <c r="AJ1695" s="35"/>
      <c r="AK1695" s="35"/>
      <c r="AL1695" s="35"/>
      <c r="AM1695" s="35"/>
      <c r="AN1695" s="35"/>
      <c r="AO1695" s="35"/>
      <c r="AP1695" s="35"/>
      <c r="AQ1695" s="35"/>
      <c r="AR1695" s="35"/>
      <c r="AS1695" s="35"/>
      <c r="AT1695" s="35"/>
      <c r="AU1695" s="35"/>
      <c r="AV1695" s="35"/>
      <c r="AW1695" s="35"/>
      <c r="AX1695" s="35"/>
      <c r="AY1695" s="35"/>
      <c r="AZ1695" s="35"/>
      <c r="BA1695" s="35"/>
      <c r="BB1695" s="35"/>
      <c r="BC1695" s="35"/>
      <c r="BD1695" s="35"/>
      <c r="BE1695" s="35"/>
      <c r="BF1695" s="35"/>
      <c r="BG1695" s="35"/>
      <c r="BH1695" s="35"/>
      <c r="BI1695" s="133"/>
      <c r="BJ1695" s="133"/>
      <c r="BK1695" s="35"/>
      <c r="BL1695" s="266"/>
      <c r="BM1695" s="35"/>
      <c r="BN1695" s="35"/>
      <c r="BO1695" s="35"/>
      <c r="BP1695" s="35"/>
      <c r="BQ1695" s="35"/>
      <c r="BR1695" s="35"/>
      <c r="BS1695" s="35"/>
      <c r="BT1695" s="35"/>
      <c r="BU1695" s="35"/>
      <c r="BV1695" s="35"/>
      <c r="BW1695" s="35"/>
      <c r="BX1695" s="35"/>
      <c r="BY1695" s="35"/>
      <c r="BZ1695" s="287"/>
      <c r="CA1695" s="35"/>
      <c r="CB1695" s="35"/>
      <c r="CC1695" s="35"/>
      <c r="CD1695" s="35"/>
      <c r="CE1695" s="35"/>
      <c r="CF1695" s="35"/>
      <c r="CG1695" s="35"/>
      <c r="CH1695" s="35"/>
      <c r="CI1695" s="35"/>
      <c r="CJ1695" s="35"/>
      <c r="CK1695" s="35"/>
      <c r="CL1695" s="35"/>
      <c r="CM1695" s="35"/>
      <c r="CN1695" s="35"/>
      <c r="CO1695" s="35"/>
      <c r="CP1695" s="35"/>
      <c r="CQ1695" s="35"/>
      <c r="CR1695" s="35"/>
      <c r="CS1695" s="35"/>
      <c r="CT1695" s="35"/>
      <c r="CU1695" s="35"/>
      <c r="CV1695" s="35"/>
      <c r="CW1695" s="35"/>
      <c r="CX1695" s="35"/>
      <c r="CY1695" s="35"/>
      <c r="CZ1695" s="35"/>
      <c r="DA1695" s="35"/>
      <c r="DB1695" s="35"/>
      <c r="DC1695" s="35"/>
      <c r="DD1695" s="35"/>
      <c r="DE1695" s="35"/>
      <c r="DF1695" s="35"/>
      <c r="DG1695" s="35"/>
      <c r="DH1695" s="35"/>
      <c r="DI1695" s="35"/>
      <c r="DJ1695" s="35"/>
      <c r="DK1695" s="35"/>
      <c r="DL1695" s="35"/>
      <c r="DM1695" s="35"/>
      <c r="DN1695" s="35"/>
      <c r="DO1695" s="35"/>
      <c r="DP1695" s="35"/>
      <c r="DQ1695" s="35"/>
      <c r="DR1695" s="35"/>
      <c r="DS1695" s="35"/>
      <c r="DT1695" s="35"/>
      <c r="DU1695" s="35"/>
      <c r="DV1695" s="35"/>
      <c r="DW1695" s="35"/>
      <c r="DX1695" s="35"/>
      <c r="DY1695" s="35"/>
      <c r="DZ1695" s="35"/>
      <c r="EA1695" s="35"/>
      <c r="EB1695" s="35"/>
      <c r="EC1695" s="35"/>
      <c r="ED1695" s="35"/>
      <c r="EE1695" s="35"/>
      <c r="EF1695" s="35"/>
      <c r="EG1695" s="35"/>
      <c r="EH1695" s="35"/>
      <c r="EI1695" s="35"/>
      <c r="EJ1695" s="35"/>
      <c r="EK1695" s="35"/>
      <c r="EL1695" s="35"/>
      <c r="ET1695" s="20" t="s">
        <v>2058</v>
      </c>
      <c r="EU1695" s="20" t="s">
        <v>2056</v>
      </c>
    </row>
    <row r="1696" spans="1:151" ht="12" hidden="1" customHeight="1">
      <c r="A1696" s="35"/>
      <c r="B1696" s="47"/>
      <c r="C1696" s="35"/>
      <c r="D1696" s="47"/>
      <c r="E1696" s="47"/>
      <c r="F1696" s="47"/>
      <c r="G1696" s="47"/>
      <c r="H1696" s="47"/>
      <c r="I1696" s="47"/>
      <c r="J1696" s="47"/>
      <c r="K1696" s="47"/>
      <c r="L1696" s="47"/>
      <c r="M1696" s="35"/>
      <c r="N1696" s="35"/>
      <c r="O1696" s="35"/>
      <c r="P1696" s="35"/>
      <c r="Q1696" s="35"/>
      <c r="R1696" s="35"/>
      <c r="S1696" s="35"/>
      <c r="T1696" s="35"/>
      <c r="U1696" s="35"/>
      <c r="V1696" s="35"/>
      <c r="W1696" s="35"/>
      <c r="X1696" s="35"/>
      <c r="Y1696" s="35"/>
      <c r="Z1696" s="35"/>
      <c r="AA1696" s="35"/>
      <c r="AB1696" s="35"/>
      <c r="AC1696" s="35"/>
      <c r="AD1696" s="35"/>
      <c r="AE1696" s="35"/>
      <c r="AF1696" s="35"/>
      <c r="AG1696" s="35"/>
      <c r="AH1696" s="35"/>
      <c r="AI1696" s="35"/>
      <c r="AJ1696" s="35"/>
      <c r="AK1696" s="35"/>
      <c r="AL1696" s="35"/>
      <c r="AM1696" s="35"/>
      <c r="AN1696" s="35"/>
      <c r="AO1696" s="35"/>
      <c r="AP1696" s="35"/>
      <c r="AQ1696" s="35"/>
      <c r="AR1696" s="35"/>
      <c r="AS1696" s="35"/>
      <c r="AT1696" s="35"/>
      <c r="AU1696" s="35"/>
      <c r="AV1696" s="35"/>
      <c r="AW1696" s="35"/>
      <c r="AX1696" s="35"/>
      <c r="AY1696" s="35"/>
      <c r="AZ1696" s="35"/>
      <c r="BA1696" s="35"/>
      <c r="BB1696" s="35"/>
      <c r="BC1696" s="35"/>
      <c r="BD1696" s="35"/>
      <c r="BE1696" s="35"/>
      <c r="BF1696" s="35"/>
      <c r="BG1696" s="35"/>
      <c r="BH1696" s="35"/>
      <c r="BI1696" s="133"/>
      <c r="BJ1696" s="133"/>
      <c r="BK1696" s="35"/>
      <c r="BL1696" s="266"/>
      <c r="BM1696" s="35"/>
      <c r="BN1696" s="35"/>
      <c r="BO1696" s="35"/>
      <c r="BP1696" s="35"/>
      <c r="BQ1696" s="35"/>
      <c r="BR1696" s="35"/>
      <c r="BS1696" s="35"/>
      <c r="BT1696" s="35"/>
      <c r="BU1696" s="35"/>
      <c r="BV1696" s="35"/>
      <c r="BW1696" s="35"/>
      <c r="BX1696" s="35"/>
      <c r="BY1696" s="35"/>
      <c r="BZ1696" s="287"/>
      <c r="CA1696" s="35"/>
      <c r="CB1696" s="35"/>
      <c r="CC1696" s="35"/>
      <c r="CD1696" s="35"/>
      <c r="CE1696" s="35"/>
      <c r="CF1696" s="35"/>
      <c r="CG1696" s="35"/>
      <c r="CH1696" s="35"/>
      <c r="CI1696" s="35"/>
      <c r="CJ1696" s="35"/>
      <c r="CK1696" s="35"/>
      <c r="CL1696" s="35"/>
      <c r="CM1696" s="35"/>
      <c r="CN1696" s="35"/>
      <c r="CO1696" s="35"/>
      <c r="CP1696" s="35"/>
      <c r="CQ1696" s="35"/>
      <c r="CR1696" s="35"/>
      <c r="CS1696" s="35"/>
      <c r="CT1696" s="35"/>
      <c r="CU1696" s="35"/>
      <c r="CV1696" s="35"/>
      <c r="CW1696" s="35"/>
      <c r="CX1696" s="35"/>
      <c r="CY1696" s="35"/>
      <c r="CZ1696" s="35"/>
      <c r="DA1696" s="35"/>
      <c r="DB1696" s="35"/>
      <c r="DC1696" s="35"/>
      <c r="DD1696" s="35"/>
      <c r="DE1696" s="35"/>
      <c r="DF1696" s="35"/>
      <c r="DG1696" s="35"/>
      <c r="DH1696" s="35"/>
      <c r="DI1696" s="35"/>
      <c r="DJ1696" s="35"/>
      <c r="DK1696" s="35"/>
      <c r="DL1696" s="35"/>
      <c r="DM1696" s="35"/>
      <c r="DN1696" s="35"/>
      <c r="DO1696" s="35"/>
      <c r="DP1696" s="35"/>
      <c r="DQ1696" s="35"/>
      <c r="DR1696" s="35"/>
      <c r="DS1696" s="35"/>
      <c r="DT1696" s="35"/>
      <c r="DU1696" s="35"/>
      <c r="DV1696" s="35"/>
      <c r="DW1696" s="35"/>
      <c r="DX1696" s="35"/>
      <c r="DY1696" s="35"/>
      <c r="DZ1696" s="35"/>
      <c r="EA1696" s="35"/>
      <c r="EB1696" s="35"/>
      <c r="EC1696" s="35"/>
      <c r="ED1696" s="35"/>
      <c r="EE1696" s="35"/>
      <c r="EF1696" s="35"/>
      <c r="EG1696" s="35"/>
      <c r="EH1696" s="35"/>
      <c r="EI1696" s="35"/>
      <c r="EJ1696" s="35"/>
      <c r="EK1696" s="35"/>
      <c r="EL1696" s="35"/>
      <c r="ET1696" s="20" t="s">
        <v>2059</v>
      </c>
      <c r="EU1696" s="20" t="s">
        <v>2057</v>
      </c>
    </row>
    <row r="1697" spans="1:151" ht="12" hidden="1" customHeight="1">
      <c r="A1697" s="35"/>
      <c r="B1697" s="47"/>
      <c r="C1697" s="35"/>
      <c r="D1697" s="47"/>
      <c r="E1697" s="47"/>
      <c r="F1697" s="47"/>
      <c r="G1697" s="47"/>
      <c r="H1697" s="47"/>
      <c r="I1697" s="47"/>
      <c r="J1697" s="47"/>
      <c r="K1697" s="47"/>
      <c r="L1697" s="47"/>
      <c r="M1697" s="35"/>
      <c r="N1697" s="35"/>
      <c r="O1697" s="35"/>
      <c r="P1697" s="35"/>
      <c r="Q1697" s="35"/>
      <c r="R1697" s="35"/>
      <c r="S1697" s="35"/>
      <c r="T1697" s="35"/>
      <c r="U1697" s="35"/>
      <c r="V1697" s="35"/>
      <c r="W1697" s="35"/>
      <c r="X1697" s="35"/>
      <c r="Y1697" s="35"/>
      <c r="Z1697" s="35"/>
      <c r="AA1697" s="35"/>
      <c r="AB1697" s="35"/>
      <c r="AC1697" s="35"/>
      <c r="AD1697" s="35"/>
      <c r="AE1697" s="35"/>
      <c r="AF1697" s="35"/>
      <c r="AG1697" s="35"/>
      <c r="AH1697" s="35"/>
      <c r="AI1697" s="35"/>
      <c r="AJ1697" s="35"/>
      <c r="AK1697" s="35"/>
      <c r="AL1697" s="35"/>
      <c r="AM1697" s="35"/>
      <c r="AN1697" s="35"/>
      <c r="AO1697" s="35"/>
      <c r="AP1697" s="35"/>
      <c r="AQ1697" s="35"/>
      <c r="AR1697" s="35"/>
      <c r="AS1697" s="35"/>
      <c r="AT1697" s="35"/>
      <c r="AU1697" s="35"/>
      <c r="AV1697" s="35"/>
      <c r="AW1697" s="35"/>
      <c r="AX1697" s="35"/>
      <c r="AY1697" s="35"/>
      <c r="AZ1697" s="35"/>
      <c r="BA1697" s="35"/>
      <c r="BB1697" s="35"/>
      <c r="BC1697" s="35"/>
      <c r="BD1697" s="35"/>
      <c r="BE1697" s="35"/>
      <c r="BF1697" s="35"/>
      <c r="BG1697" s="35"/>
      <c r="BH1697" s="35"/>
      <c r="BI1697" s="133"/>
      <c r="BJ1697" s="133"/>
      <c r="BK1697" s="35"/>
      <c r="BL1697" s="266"/>
      <c r="BM1697" s="35"/>
      <c r="BN1697" s="35"/>
      <c r="BO1697" s="35"/>
      <c r="BP1697" s="35"/>
      <c r="BQ1697" s="35"/>
      <c r="BR1697" s="35"/>
      <c r="BS1697" s="35"/>
      <c r="BT1697" s="35"/>
      <c r="BU1697" s="35"/>
      <c r="BV1697" s="35"/>
      <c r="BW1697" s="35"/>
      <c r="BX1697" s="35"/>
      <c r="BY1697" s="35"/>
      <c r="BZ1697" s="287"/>
      <c r="CA1697" s="35"/>
      <c r="CB1697" s="35"/>
      <c r="CC1697" s="35"/>
      <c r="CD1697" s="35"/>
      <c r="CE1697" s="35"/>
      <c r="CF1697" s="35"/>
      <c r="CG1697" s="35"/>
      <c r="CH1697" s="35"/>
      <c r="CI1697" s="35"/>
      <c r="CJ1697" s="35"/>
      <c r="CK1697" s="35"/>
      <c r="CL1697" s="35"/>
      <c r="CM1697" s="35"/>
      <c r="CN1697" s="35"/>
      <c r="CO1697" s="35"/>
      <c r="CP1697" s="35"/>
      <c r="CQ1697" s="35"/>
      <c r="CR1697" s="35"/>
      <c r="CS1697" s="35"/>
      <c r="CT1697" s="35"/>
      <c r="CU1697" s="35"/>
      <c r="CV1697" s="35"/>
      <c r="CW1697" s="35"/>
      <c r="CX1697" s="35"/>
      <c r="CY1697" s="35"/>
      <c r="CZ1697" s="35"/>
      <c r="DA1697" s="35"/>
      <c r="DB1697" s="35"/>
      <c r="DC1697" s="35"/>
      <c r="DD1697" s="35"/>
      <c r="DE1697" s="35"/>
      <c r="DF1697" s="35"/>
      <c r="DG1697" s="35"/>
      <c r="DH1697" s="35"/>
      <c r="DI1697" s="35"/>
      <c r="DJ1697" s="35"/>
      <c r="DK1697" s="35"/>
      <c r="DL1697" s="35"/>
      <c r="DM1697" s="35"/>
      <c r="DN1697" s="35"/>
      <c r="DO1697" s="35"/>
      <c r="DP1697" s="35"/>
      <c r="DQ1697" s="35"/>
      <c r="DR1697" s="35"/>
      <c r="DS1697" s="35"/>
      <c r="DT1697" s="35"/>
      <c r="DU1697" s="35"/>
      <c r="DV1697" s="35"/>
      <c r="DW1697" s="35"/>
      <c r="DX1697" s="35"/>
      <c r="DY1697" s="35"/>
      <c r="DZ1697" s="35"/>
      <c r="EA1697" s="35"/>
      <c r="EB1697" s="35"/>
      <c r="EC1697" s="35"/>
      <c r="ED1697" s="35"/>
      <c r="EE1697" s="35"/>
      <c r="EF1697" s="35"/>
      <c r="EG1697" s="35"/>
      <c r="EH1697" s="35"/>
      <c r="EI1697" s="35"/>
      <c r="EJ1697" s="35"/>
      <c r="EK1697" s="35"/>
      <c r="EL1697" s="35"/>
      <c r="ET1697" s="20" t="s">
        <v>2060</v>
      </c>
      <c r="EU1697" s="20" t="s">
        <v>2058</v>
      </c>
    </row>
    <row r="1698" spans="1:151" ht="12" hidden="1" customHeight="1">
      <c r="A1698" s="35"/>
      <c r="B1698" s="47"/>
      <c r="C1698" s="35"/>
      <c r="D1698" s="47"/>
      <c r="E1698" s="47"/>
      <c r="F1698" s="47"/>
      <c r="G1698" s="47"/>
      <c r="H1698" s="47"/>
      <c r="I1698" s="47"/>
      <c r="J1698" s="47"/>
      <c r="K1698" s="47"/>
      <c r="L1698" s="47"/>
      <c r="M1698" s="35"/>
      <c r="N1698" s="35"/>
      <c r="O1698" s="35"/>
      <c r="P1698" s="35"/>
      <c r="Q1698" s="35"/>
      <c r="R1698" s="35"/>
      <c r="S1698" s="35"/>
      <c r="T1698" s="35"/>
      <c r="U1698" s="35"/>
      <c r="V1698" s="35"/>
      <c r="W1698" s="35"/>
      <c r="X1698" s="35"/>
      <c r="Y1698" s="35"/>
      <c r="Z1698" s="35"/>
      <c r="AA1698" s="35"/>
      <c r="AB1698" s="35"/>
      <c r="AC1698" s="35"/>
      <c r="AD1698" s="35"/>
      <c r="AE1698" s="35"/>
      <c r="AF1698" s="35"/>
      <c r="AG1698" s="35"/>
      <c r="AH1698" s="35"/>
      <c r="AI1698" s="35"/>
      <c r="AJ1698" s="35"/>
      <c r="AK1698" s="35"/>
      <c r="AL1698" s="35"/>
      <c r="AM1698" s="35"/>
      <c r="AN1698" s="35"/>
      <c r="AO1698" s="35"/>
      <c r="AP1698" s="35"/>
      <c r="AQ1698" s="35"/>
      <c r="AR1698" s="35"/>
      <c r="AS1698" s="35"/>
      <c r="AT1698" s="35"/>
      <c r="AU1698" s="35"/>
      <c r="AV1698" s="35"/>
      <c r="AW1698" s="35"/>
      <c r="AX1698" s="35"/>
      <c r="AY1698" s="35"/>
      <c r="AZ1698" s="35"/>
      <c r="BA1698" s="35"/>
      <c r="BB1698" s="35"/>
      <c r="BC1698" s="35"/>
      <c r="BD1698" s="35"/>
      <c r="BE1698" s="35"/>
      <c r="BF1698" s="35"/>
      <c r="BG1698" s="35"/>
      <c r="BH1698" s="35"/>
      <c r="BI1698" s="133"/>
      <c r="BJ1698" s="133"/>
      <c r="BK1698" s="35"/>
      <c r="BL1698" s="266"/>
      <c r="BM1698" s="35"/>
      <c r="BN1698" s="35"/>
      <c r="BO1698" s="35"/>
      <c r="BP1698" s="35"/>
      <c r="BQ1698" s="35"/>
      <c r="BR1698" s="35"/>
      <c r="BS1698" s="35"/>
      <c r="BT1698" s="35"/>
      <c r="BU1698" s="35"/>
      <c r="BV1698" s="35"/>
      <c r="BW1698" s="35"/>
      <c r="BX1698" s="35"/>
      <c r="BY1698" s="35"/>
      <c r="BZ1698" s="287"/>
      <c r="CA1698" s="35"/>
      <c r="CB1698" s="35"/>
      <c r="CC1698" s="35"/>
      <c r="CD1698" s="35"/>
      <c r="CE1698" s="35"/>
      <c r="CF1698" s="35"/>
      <c r="CG1698" s="35"/>
      <c r="CH1698" s="35"/>
      <c r="CI1698" s="35"/>
      <c r="CJ1698" s="35"/>
      <c r="CK1698" s="35"/>
      <c r="CL1698" s="35"/>
      <c r="CM1698" s="35"/>
      <c r="CN1698" s="35"/>
      <c r="CO1698" s="35"/>
      <c r="CP1698" s="35"/>
      <c r="CQ1698" s="35"/>
      <c r="CR1698" s="35"/>
      <c r="CS1698" s="35"/>
      <c r="CT1698" s="35"/>
      <c r="CU1698" s="35"/>
      <c r="CV1698" s="35"/>
      <c r="CW1698" s="35"/>
      <c r="CX1698" s="35"/>
      <c r="CY1698" s="35"/>
      <c r="CZ1698" s="35"/>
      <c r="DA1698" s="35"/>
      <c r="DB1698" s="35"/>
      <c r="DC1698" s="35"/>
      <c r="DD1698" s="35"/>
      <c r="DE1698" s="35"/>
      <c r="DF1698" s="35"/>
      <c r="DG1698" s="35"/>
      <c r="DH1698" s="35"/>
      <c r="DI1698" s="35"/>
      <c r="DJ1698" s="35"/>
      <c r="DK1698" s="35"/>
      <c r="DL1698" s="35"/>
      <c r="DM1698" s="35"/>
      <c r="DN1698" s="35"/>
      <c r="DO1698" s="35"/>
      <c r="DP1698" s="35"/>
      <c r="DQ1698" s="35"/>
      <c r="DR1698" s="35"/>
      <c r="DS1698" s="35"/>
      <c r="DT1698" s="35"/>
      <c r="DU1698" s="35"/>
      <c r="DV1698" s="35"/>
      <c r="DW1698" s="35"/>
      <c r="DX1698" s="35"/>
      <c r="DY1698" s="35"/>
      <c r="DZ1698" s="35"/>
      <c r="EA1698" s="35"/>
      <c r="EB1698" s="35"/>
      <c r="EC1698" s="35"/>
      <c r="ED1698" s="35"/>
      <c r="EE1698" s="35"/>
      <c r="EF1698" s="35"/>
      <c r="EG1698" s="35"/>
      <c r="EH1698" s="35"/>
      <c r="EI1698" s="35"/>
      <c r="EJ1698" s="35"/>
      <c r="EK1698" s="35"/>
      <c r="EL1698" s="35"/>
      <c r="ET1698" s="20" t="s">
        <v>2061</v>
      </c>
      <c r="EU1698" s="20" t="s">
        <v>2059</v>
      </c>
    </row>
    <row r="1699" spans="1:151" ht="12" hidden="1" customHeight="1">
      <c r="A1699" s="35"/>
      <c r="B1699" s="47"/>
      <c r="C1699" s="35"/>
      <c r="D1699" s="47"/>
      <c r="E1699" s="47"/>
      <c r="F1699" s="47"/>
      <c r="G1699" s="47"/>
      <c r="H1699" s="47"/>
      <c r="I1699" s="47"/>
      <c r="J1699" s="47"/>
      <c r="K1699" s="47"/>
      <c r="L1699" s="47"/>
      <c r="M1699" s="35"/>
      <c r="N1699" s="35"/>
      <c r="O1699" s="35"/>
      <c r="P1699" s="35"/>
      <c r="Q1699" s="35"/>
      <c r="R1699" s="35"/>
      <c r="S1699" s="35"/>
      <c r="T1699" s="35"/>
      <c r="U1699" s="35"/>
      <c r="V1699" s="35"/>
      <c r="W1699" s="35"/>
      <c r="X1699" s="35"/>
      <c r="Y1699" s="35"/>
      <c r="Z1699" s="35"/>
      <c r="AA1699" s="35"/>
      <c r="AB1699" s="35"/>
      <c r="AC1699" s="35"/>
      <c r="AD1699" s="35"/>
      <c r="AE1699" s="35"/>
      <c r="AF1699" s="35"/>
      <c r="AG1699" s="35"/>
      <c r="AH1699" s="35"/>
      <c r="AI1699" s="35"/>
      <c r="AJ1699" s="35"/>
      <c r="AK1699" s="35"/>
      <c r="AL1699" s="35"/>
      <c r="AM1699" s="35"/>
      <c r="AN1699" s="35"/>
      <c r="AO1699" s="35"/>
      <c r="AP1699" s="35"/>
      <c r="AQ1699" s="35"/>
      <c r="AR1699" s="35"/>
      <c r="AS1699" s="35"/>
      <c r="AT1699" s="35"/>
      <c r="AU1699" s="35"/>
      <c r="AV1699" s="35"/>
      <c r="AW1699" s="35"/>
      <c r="AX1699" s="35"/>
      <c r="AY1699" s="35"/>
      <c r="AZ1699" s="35"/>
      <c r="BA1699" s="35"/>
      <c r="BB1699" s="35"/>
      <c r="BC1699" s="35"/>
      <c r="BD1699" s="35"/>
      <c r="BE1699" s="35"/>
      <c r="BF1699" s="35"/>
      <c r="BG1699" s="35"/>
      <c r="BH1699" s="35"/>
      <c r="BI1699" s="133"/>
      <c r="BJ1699" s="133"/>
      <c r="BK1699" s="35"/>
      <c r="BL1699" s="266"/>
      <c r="BM1699" s="35"/>
      <c r="BN1699" s="35"/>
      <c r="BO1699" s="35"/>
      <c r="BP1699" s="35"/>
      <c r="BQ1699" s="35"/>
      <c r="BR1699" s="35"/>
      <c r="BS1699" s="35"/>
      <c r="BT1699" s="35"/>
      <c r="BU1699" s="35"/>
      <c r="BV1699" s="35"/>
      <c r="BW1699" s="35"/>
      <c r="BX1699" s="35"/>
      <c r="BY1699" s="35"/>
      <c r="BZ1699" s="287"/>
      <c r="CA1699" s="35"/>
      <c r="CB1699" s="35"/>
      <c r="CC1699" s="35"/>
      <c r="CD1699" s="35"/>
      <c r="CE1699" s="35"/>
      <c r="CF1699" s="35"/>
      <c r="CG1699" s="35"/>
      <c r="CH1699" s="35"/>
      <c r="CI1699" s="35"/>
      <c r="CJ1699" s="35"/>
      <c r="CK1699" s="35"/>
      <c r="CL1699" s="35"/>
      <c r="CM1699" s="35"/>
      <c r="CN1699" s="35"/>
      <c r="CO1699" s="35"/>
      <c r="CP1699" s="35"/>
      <c r="CQ1699" s="35"/>
      <c r="CR1699" s="35"/>
      <c r="CS1699" s="35"/>
      <c r="CT1699" s="35"/>
      <c r="CU1699" s="35"/>
      <c r="CV1699" s="35"/>
      <c r="CW1699" s="35"/>
      <c r="CX1699" s="35"/>
      <c r="CY1699" s="35"/>
      <c r="CZ1699" s="35"/>
      <c r="DA1699" s="35"/>
      <c r="DB1699" s="35"/>
      <c r="DC1699" s="35"/>
      <c r="DD1699" s="35"/>
      <c r="DE1699" s="35"/>
      <c r="DF1699" s="35"/>
      <c r="DG1699" s="35"/>
      <c r="DH1699" s="35"/>
      <c r="DI1699" s="35"/>
      <c r="DJ1699" s="35"/>
      <c r="DK1699" s="35"/>
      <c r="DL1699" s="35"/>
      <c r="DM1699" s="35"/>
      <c r="DN1699" s="35"/>
      <c r="DO1699" s="35"/>
      <c r="DP1699" s="35"/>
      <c r="DQ1699" s="35"/>
      <c r="DR1699" s="35"/>
      <c r="DS1699" s="35"/>
      <c r="DT1699" s="35"/>
      <c r="DU1699" s="35"/>
      <c r="DV1699" s="35"/>
      <c r="DW1699" s="35"/>
      <c r="DX1699" s="35"/>
      <c r="DY1699" s="35"/>
      <c r="DZ1699" s="35"/>
      <c r="EA1699" s="35"/>
      <c r="EB1699" s="35"/>
      <c r="EC1699" s="35"/>
      <c r="ED1699" s="35"/>
      <c r="EE1699" s="35"/>
      <c r="EF1699" s="35"/>
      <c r="EG1699" s="35"/>
      <c r="EH1699" s="35"/>
      <c r="EI1699" s="35"/>
      <c r="EJ1699" s="35"/>
      <c r="EK1699" s="35"/>
      <c r="EL1699" s="35"/>
      <c r="ET1699" s="20" t="s">
        <v>2062</v>
      </c>
      <c r="EU1699" s="20" t="s">
        <v>2060</v>
      </c>
    </row>
    <row r="1700" spans="1:151" ht="12" hidden="1" customHeight="1">
      <c r="A1700" s="35"/>
      <c r="B1700" s="47"/>
      <c r="C1700" s="35"/>
      <c r="D1700" s="47"/>
      <c r="E1700" s="47"/>
      <c r="F1700" s="47"/>
      <c r="G1700" s="47"/>
      <c r="H1700" s="47"/>
      <c r="I1700" s="47"/>
      <c r="J1700" s="47"/>
      <c r="K1700" s="47"/>
      <c r="L1700" s="47"/>
      <c r="M1700" s="35"/>
      <c r="N1700" s="35"/>
      <c r="O1700" s="35"/>
      <c r="P1700" s="35"/>
      <c r="Q1700" s="35"/>
      <c r="R1700" s="35"/>
      <c r="S1700" s="35"/>
      <c r="T1700" s="35"/>
      <c r="U1700" s="35"/>
      <c r="V1700" s="35"/>
      <c r="W1700" s="35"/>
      <c r="X1700" s="35"/>
      <c r="Y1700" s="35"/>
      <c r="Z1700" s="35"/>
      <c r="AA1700" s="35"/>
      <c r="AB1700" s="35"/>
      <c r="AC1700" s="35"/>
      <c r="AD1700" s="35"/>
      <c r="AE1700" s="35"/>
      <c r="AF1700" s="35"/>
      <c r="AG1700" s="35"/>
      <c r="AH1700" s="35"/>
      <c r="AI1700" s="35"/>
      <c r="AJ1700" s="35"/>
      <c r="AK1700" s="35"/>
      <c r="AL1700" s="35"/>
      <c r="AM1700" s="35"/>
      <c r="AN1700" s="35"/>
      <c r="AO1700" s="35"/>
      <c r="AP1700" s="35"/>
      <c r="AQ1700" s="35"/>
      <c r="AR1700" s="35"/>
      <c r="AS1700" s="35"/>
      <c r="AT1700" s="35"/>
      <c r="AU1700" s="35"/>
      <c r="AV1700" s="35"/>
      <c r="AW1700" s="35"/>
      <c r="AX1700" s="35"/>
      <c r="AY1700" s="35"/>
      <c r="AZ1700" s="35"/>
      <c r="BA1700" s="35"/>
      <c r="BB1700" s="35"/>
      <c r="BC1700" s="35"/>
      <c r="BD1700" s="35"/>
      <c r="BE1700" s="35"/>
      <c r="BF1700" s="35"/>
      <c r="BG1700" s="35"/>
      <c r="BH1700" s="35"/>
      <c r="BI1700" s="133"/>
      <c r="BJ1700" s="133"/>
      <c r="BK1700" s="35"/>
      <c r="BL1700" s="266"/>
      <c r="BM1700" s="35"/>
      <c r="BN1700" s="35"/>
      <c r="BO1700" s="35"/>
      <c r="BP1700" s="35"/>
      <c r="BQ1700" s="35"/>
      <c r="BR1700" s="35"/>
      <c r="BS1700" s="35"/>
      <c r="BT1700" s="35"/>
      <c r="BU1700" s="35"/>
      <c r="BV1700" s="35"/>
      <c r="BW1700" s="35"/>
      <c r="BX1700" s="35"/>
      <c r="BY1700" s="35"/>
      <c r="BZ1700" s="287"/>
      <c r="CA1700" s="35"/>
      <c r="CB1700" s="35"/>
      <c r="CC1700" s="35"/>
      <c r="CD1700" s="35"/>
      <c r="CE1700" s="35"/>
      <c r="CF1700" s="35"/>
      <c r="CG1700" s="35"/>
      <c r="CH1700" s="35"/>
      <c r="CI1700" s="35"/>
      <c r="CJ1700" s="35"/>
      <c r="CK1700" s="35"/>
      <c r="CL1700" s="35"/>
      <c r="CM1700" s="35"/>
      <c r="CN1700" s="35"/>
      <c r="CO1700" s="35"/>
      <c r="CP1700" s="35"/>
      <c r="CQ1700" s="35"/>
      <c r="CR1700" s="35"/>
      <c r="CS1700" s="35"/>
      <c r="CT1700" s="35"/>
      <c r="CU1700" s="35"/>
      <c r="CV1700" s="35"/>
      <c r="CW1700" s="35"/>
      <c r="CX1700" s="35"/>
      <c r="CY1700" s="35"/>
      <c r="CZ1700" s="35"/>
      <c r="DA1700" s="35"/>
      <c r="DB1700" s="35"/>
      <c r="DC1700" s="35"/>
      <c r="DD1700" s="35"/>
      <c r="DE1700" s="35"/>
      <c r="DF1700" s="35"/>
      <c r="DG1700" s="35"/>
      <c r="DH1700" s="35"/>
      <c r="DI1700" s="35"/>
      <c r="DJ1700" s="35"/>
      <c r="DK1700" s="35"/>
      <c r="DL1700" s="35"/>
      <c r="DM1700" s="35"/>
      <c r="DN1700" s="35"/>
      <c r="DO1700" s="35"/>
      <c r="DP1700" s="35"/>
      <c r="DQ1700" s="35"/>
      <c r="DR1700" s="35"/>
      <c r="DS1700" s="35"/>
      <c r="DT1700" s="35"/>
      <c r="DU1700" s="35"/>
      <c r="DV1700" s="35"/>
      <c r="DW1700" s="35"/>
      <c r="DX1700" s="35"/>
      <c r="DY1700" s="35"/>
      <c r="DZ1700" s="35"/>
      <c r="EA1700" s="35"/>
      <c r="EB1700" s="35"/>
      <c r="EC1700" s="35"/>
      <c r="ED1700" s="35"/>
      <c r="EE1700" s="35"/>
      <c r="EF1700" s="35"/>
      <c r="EG1700" s="35"/>
      <c r="EH1700" s="35"/>
      <c r="EI1700" s="35"/>
      <c r="EJ1700" s="35"/>
      <c r="EK1700" s="35"/>
      <c r="EL1700" s="35"/>
      <c r="ET1700" s="20" t="s">
        <v>2063</v>
      </c>
      <c r="EU1700" s="20" t="s">
        <v>2061</v>
      </c>
    </row>
    <row r="1701" spans="1:151" ht="12" hidden="1" customHeight="1">
      <c r="A1701" s="35"/>
      <c r="B1701" s="47"/>
      <c r="C1701" s="35"/>
      <c r="D1701" s="47"/>
      <c r="E1701" s="47"/>
      <c r="F1701" s="47"/>
      <c r="G1701" s="47"/>
      <c r="H1701" s="47"/>
      <c r="I1701" s="47"/>
      <c r="J1701" s="47"/>
      <c r="K1701" s="47"/>
      <c r="L1701" s="47"/>
      <c r="M1701" s="35"/>
      <c r="N1701" s="35"/>
      <c r="O1701" s="35"/>
      <c r="P1701" s="35"/>
      <c r="Q1701" s="35"/>
      <c r="R1701" s="35"/>
      <c r="S1701" s="35"/>
      <c r="T1701" s="35"/>
      <c r="U1701" s="35"/>
      <c r="V1701" s="35"/>
      <c r="W1701" s="35"/>
      <c r="X1701" s="35"/>
      <c r="Y1701" s="35"/>
      <c r="Z1701" s="35"/>
      <c r="AA1701" s="35"/>
      <c r="AB1701" s="35"/>
      <c r="AC1701" s="35"/>
      <c r="AD1701" s="35"/>
      <c r="AE1701" s="35"/>
      <c r="AF1701" s="35"/>
      <c r="AG1701" s="35"/>
      <c r="AH1701" s="35"/>
      <c r="AI1701" s="35"/>
      <c r="AJ1701" s="35"/>
      <c r="AK1701" s="35"/>
      <c r="AL1701" s="35"/>
      <c r="AM1701" s="35"/>
      <c r="AN1701" s="35"/>
      <c r="AO1701" s="35"/>
      <c r="AP1701" s="35"/>
      <c r="AQ1701" s="35"/>
      <c r="AR1701" s="35"/>
      <c r="AS1701" s="35"/>
      <c r="AT1701" s="35"/>
      <c r="AU1701" s="35"/>
      <c r="AV1701" s="35"/>
      <c r="AW1701" s="35"/>
      <c r="AX1701" s="35"/>
      <c r="AY1701" s="35"/>
      <c r="AZ1701" s="35"/>
      <c r="BA1701" s="35"/>
      <c r="BB1701" s="35"/>
      <c r="BC1701" s="35"/>
      <c r="BD1701" s="35"/>
      <c r="BE1701" s="35"/>
      <c r="BF1701" s="35"/>
      <c r="BG1701" s="35"/>
      <c r="BH1701" s="35"/>
      <c r="BI1701" s="133"/>
      <c r="BJ1701" s="133"/>
      <c r="BK1701" s="35"/>
      <c r="BL1701" s="266"/>
      <c r="BM1701" s="35"/>
      <c r="BN1701" s="35"/>
      <c r="BO1701" s="35"/>
      <c r="BP1701" s="35"/>
      <c r="BQ1701" s="35"/>
      <c r="BR1701" s="35"/>
      <c r="BS1701" s="35"/>
      <c r="BT1701" s="35"/>
      <c r="BU1701" s="35"/>
      <c r="BV1701" s="35"/>
      <c r="BW1701" s="35"/>
      <c r="BX1701" s="35"/>
      <c r="BY1701" s="35"/>
      <c r="BZ1701" s="287"/>
      <c r="CA1701" s="35"/>
      <c r="CB1701" s="35"/>
      <c r="CC1701" s="35"/>
      <c r="CD1701" s="35"/>
      <c r="CE1701" s="35"/>
      <c r="CF1701" s="35"/>
      <c r="CG1701" s="35"/>
      <c r="CH1701" s="35"/>
      <c r="CI1701" s="35"/>
      <c r="CJ1701" s="35"/>
      <c r="CK1701" s="35"/>
      <c r="CL1701" s="35"/>
      <c r="CM1701" s="35"/>
      <c r="CN1701" s="35"/>
      <c r="CO1701" s="35"/>
      <c r="CP1701" s="35"/>
      <c r="CQ1701" s="35"/>
      <c r="CR1701" s="35"/>
      <c r="CS1701" s="35"/>
      <c r="CT1701" s="35"/>
      <c r="CU1701" s="35"/>
      <c r="CV1701" s="35"/>
      <c r="CW1701" s="35"/>
      <c r="CX1701" s="35"/>
      <c r="CY1701" s="35"/>
      <c r="CZ1701" s="35"/>
      <c r="DA1701" s="35"/>
      <c r="DB1701" s="35"/>
      <c r="DC1701" s="35"/>
      <c r="DD1701" s="35"/>
      <c r="DE1701" s="35"/>
      <c r="DF1701" s="35"/>
      <c r="DG1701" s="35"/>
      <c r="DH1701" s="35"/>
      <c r="DI1701" s="35"/>
      <c r="DJ1701" s="35"/>
      <c r="DK1701" s="35"/>
      <c r="DL1701" s="35"/>
      <c r="DM1701" s="35"/>
      <c r="DN1701" s="35"/>
      <c r="DO1701" s="35"/>
      <c r="DP1701" s="35"/>
      <c r="DQ1701" s="35"/>
      <c r="DR1701" s="35"/>
      <c r="DS1701" s="35"/>
      <c r="DT1701" s="35"/>
      <c r="DU1701" s="35"/>
      <c r="DV1701" s="35"/>
      <c r="DW1701" s="35"/>
      <c r="DX1701" s="35"/>
      <c r="DY1701" s="35"/>
      <c r="DZ1701" s="35"/>
      <c r="EA1701" s="35"/>
      <c r="EB1701" s="35"/>
      <c r="EC1701" s="35"/>
      <c r="ED1701" s="35"/>
      <c r="EE1701" s="35"/>
      <c r="EF1701" s="35"/>
      <c r="EG1701" s="35"/>
      <c r="EH1701" s="35"/>
      <c r="EI1701" s="35"/>
      <c r="EJ1701" s="35"/>
      <c r="EK1701" s="35"/>
      <c r="EL1701" s="35"/>
      <c r="ET1701" s="20" t="s">
        <v>2064</v>
      </c>
      <c r="EU1701" s="20" t="s">
        <v>2062</v>
      </c>
    </row>
    <row r="1702" spans="1:151" ht="12" hidden="1" customHeight="1">
      <c r="A1702" s="35"/>
      <c r="B1702" s="47"/>
      <c r="C1702" s="35"/>
      <c r="D1702" s="47"/>
      <c r="E1702" s="47"/>
      <c r="F1702" s="47"/>
      <c r="G1702" s="47"/>
      <c r="H1702" s="47"/>
      <c r="I1702" s="47"/>
      <c r="J1702" s="47"/>
      <c r="K1702" s="47"/>
      <c r="L1702" s="47"/>
      <c r="M1702" s="35"/>
      <c r="N1702" s="35"/>
      <c r="O1702" s="35"/>
      <c r="P1702" s="35"/>
      <c r="Q1702" s="35"/>
      <c r="R1702" s="35"/>
      <c r="S1702" s="35"/>
      <c r="T1702" s="35"/>
      <c r="U1702" s="35"/>
      <c r="V1702" s="35"/>
      <c r="W1702" s="35"/>
      <c r="X1702" s="35"/>
      <c r="Y1702" s="35"/>
      <c r="Z1702" s="35"/>
      <c r="AA1702" s="35"/>
      <c r="AB1702" s="35"/>
      <c r="AC1702" s="35"/>
      <c r="AD1702" s="35"/>
      <c r="AE1702" s="35"/>
      <c r="AF1702" s="35"/>
      <c r="AG1702" s="35"/>
      <c r="AH1702" s="35"/>
      <c r="AI1702" s="35"/>
      <c r="AJ1702" s="35"/>
      <c r="AK1702" s="35"/>
      <c r="AL1702" s="35"/>
      <c r="AM1702" s="35"/>
      <c r="AN1702" s="35"/>
      <c r="AO1702" s="35"/>
      <c r="AP1702" s="35"/>
      <c r="AQ1702" s="35"/>
      <c r="AR1702" s="35"/>
      <c r="AS1702" s="35"/>
      <c r="AT1702" s="35"/>
      <c r="AU1702" s="35"/>
      <c r="AV1702" s="35"/>
      <c r="AW1702" s="35"/>
      <c r="AX1702" s="35"/>
      <c r="AY1702" s="35"/>
      <c r="AZ1702" s="35"/>
      <c r="BA1702" s="35"/>
      <c r="BB1702" s="35"/>
      <c r="BC1702" s="35"/>
      <c r="BD1702" s="35"/>
      <c r="BE1702" s="35"/>
      <c r="BF1702" s="35"/>
      <c r="BG1702" s="35"/>
      <c r="BH1702" s="35"/>
      <c r="BI1702" s="133"/>
      <c r="BJ1702" s="133"/>
      <c r="BK1702" s="35"/>
      <c r="BL1702" s="266"/>
      <c r="BM1702" s="35"/>
      <c r="BN1702" s="35"/>
      <c r="BO1702" s="35"/>
      <c r="BP1702" s="35"/>
      <c r="BQ1702" s="35"/>
      <c r="BR1702" s="35"/>
      <c r="BS1702" s="35"/>
      <c r="BT1702" s="35"/>
      <c r="BU1702" s="35"/>
      <c r="BV1702" s="35"/>
      <c r="BW1702" s="35"/>
      <c r="BX1702" s="35"/>
      <c r="BY1702" s="35"/>
      <c r="BZ1702" s="287"/>
      <c r="CA1702" s="35"/>
      <c r="CB1702" s="35"/>
      <c r="CC1702" s="35"/>
      <c r="CD1702" s="35"/>
      <c r="CE1702" s="35"/>
      <c r="CF1702" s="35"/>
      <c r="CG1702" s="35"/>
      <c r="CH1702" s="35"/>
      <c r="CI1702" s="35"/>
      <c r="CJ1702" s="35"/>
      <c r="CK1702" s="35"/>
      <c r="CL1702" s="35"/>
      <c r="CM1702" s="35"/>
      <c r="CN1702" s="35"/>
      <c r="CO1702" s="35"/>
      <c r="CP1702" s="35"/>
      <c r="CQ1702" s="35"/>
      <c r="CR1702" s="35"/>
      <c r="CS1702" s="35"/>
      <c r="CT1702" s="35"/>
      <c r="CU1702" s="35"/>
      <c r="CV1702" s="35"/>
      <c r="CW1702" s="35"/>
      <c r="CX1702" s="35"/>
      <c r="CY1702" s="35"/>
      <c r="CZ1702" s="35"/>
      <c r="DA1702" s="35"/>
      <c r="DB1702" s="35"/>
      <c r="DC1702" s="35"/>
      <c r="DD1702" s="35"/>
      <c r="DE1702" s="35"/>
      <c r="DF1702" s="35"/>
      <c r="DG1702" s="35"/>
      <c r="DH1702" s="35"/>
      <c r="DI1702" s="35"/>
      <c r="DJ1702" s="35"/>
      <c r="DK1702" s="35"/>
      <c r="DL1702" s="35"/>
      <c r="DM1702" s="35"/>
      <c r="DN1702" s="35"/>
      <c r="DO1702" s="35"/>
      <c r="DP1702" s="35"/>
      <c r="DQ1702" s="35"/>
      <c r="DR1702" s="35"/>
      <c r="DS1702" s="35"/>
      <c r="DT1702" s="35"/>
      <c r="DU1702" s="35"/>
      <c r="DV1702" s="35"/>
      <c r="DW1702" s="35"/>
      <c r="DX1702" s="35"/>
      <c r="DY1702" s="35"/>
      <c r="DZ1702" s="35"/>
      <c r="EA1702" s="35"/>
      <c r="EB1702" s="35"/>
      <c r="EC1702" s="35"/>
      <c r="ED1702" s="35"/>
      <c r="EE1702" s="35"/>
      <c r="EF1702" s="35"/>
      <c r="EG1702" s="35"/>
      <c r="EH1702" s="35"/>
      <c r="EI1702" s="35"/>
      <c r="EJ1702" s="35"/>
      <c r="EK1702" s="35"/>
      <c r="EL1702" s="35"/>
      <c r="ET1702" s="20" t="s">
        <v>2065</v>
      </c>
      <c r="EU1702" s="20" t="s">
        <v>2063</v>
      </c>
    </row>
    <row r="1703" spans="1:151" ht="12" hidden="1" customHeight="1">
      <c r="A1703" s="35"/>
      <c r="B1703" s="47"/>
      <c r="C1703" s="35"/>
      <c r="D1703" s="47"/>
      <c r="E1703" s="47"/>
      <c r="F1703" s="47"/>
      <c r="G1703" s="47"/>
      <c r="H1703" s="47"/>
      <c r="I1703" s="47"/>
      <c r="J1703" s="47"/>
      <c r="K1703" s="47"/>
      <c r="L1703" s="47"/>
      <c r="M1703" s="35"/>
      <c r="N1703" s="35"/>
      <c r="O1703" s="35"/>
      <c r="P1703" s="35"/>
      <c r="Q1703" s="35"/>
      <c r="R1703" s="35"/>
      <c r="S1703" s="35"/>
      <c r="T1703" s="35"/>
      <c r="U1703" s="35"/>
      <c r="V1703" s="35"/>
      <c r="W1703" s="35"/>
      <c r="X1703" s="35"/>
      <c r="Y1703" s="35"/>
      <c r="Z1703" s="35"/>
      <c r="AA1703" s="35"/>
      <c r="AB1703" s="35"/>
      <c r="AC1703" s="35"/>
      <c r="AD1703" s="35"/>
      <c r="AE1703" s="35"/>
      <c r="AF1703" s="35"/>
      <c r="AG1703" s="35"/>
      <c r="AH1703" s="35"/>
      <c r="AI1703" s="35"/>
      <c r="AJ1703" s="35"/>
      <c r="AK1703" s="35"/>
      <c r="AL1703" s="35"/>
      <c r="AM1703" s="35"/>
      <c r="AN1703" s="35"/>
      <c r="AO1703" s="35"/>
      <c r="AP1703" s="35"/>
      <c r="AQ1703" s="35"/>
      <c r="AR1703" s="35"/>
      <c r="AS1703" s="35"/>
      <c r="AT1703" s="35"/>
      <c r="AU1703" s="35"/>
      <c r="AV1703" s="35"/>
      <c r="AW1703" s="35"/>
      <c r="AX1703" s="35"/>
      <c r="AY1703" s="35"/>
      <c r="AZ1703" s="35"/>
      <c r="BA1703" s="35"/>
      <c r="BB1703" s="35"/>
      <c r="BC1703" s="35"/>
      <c r="BD1703" s="35"/>
      <c r="BE1703" s="35"/>
      <c r="BF1703" s="35"/>
      <c r="BG1703" s="35"/>
      <c r="BH1703" s="35"/>
      <c r="BI1703" s="133"/>
      <c r="BJ1703" s="133"/>
      <c r="BK1703" s="35"/>
      <c r="BL1703" s="266"/>
      <c r="BM1703" s="35"/>
      <c r="BN1703" s="35"/>
      <c r="BO1703" s="35"/>
      <c r="BP1703" s="35"/>
      <c r="BQ1703" s="35"/>
      <c r="BR1703" s="35"/>
      <c r="BS1703" s="35"/>
      <c r="BT1703" s="35"/>
      <c r="BU1703" s="35"/>
      <c r="BV1703" s="35"/>
      <c r="BW1703" s="35"/>
      <c r="BX1703" s="35"/>
      <c r="BY1703" s="35"/>
      <c r="BZ1703" s="287"/>
      <c r="CA1703" s="35"/>
      <c r="CB1703" s="35"/>
      <c r="CC1703" s="35"/>
      <c r="CD1703" s="35"/>
      <c r="CE1703" s="35"/>
      <c r="CF1703" s="35"/>
      <c r="CG1703" s="35"/>
      <c r="CH1703" s="35"/>
      <c r="CI1703" s="35"/>
      <c r="CJ1703" s="35"/>
      <c r="CK1703" s="35"/>
      <c r="CL1703" s="35"/>
      <c r="CM1703" s="35"/>
      <c r="CN1703" s="35"/>
      <c r="CO1703" s="35"/>
      <c r="CP1703" s="35"/>
      <c r="CQ1703" s="35"/>
      <c r="CR1703" s="35"/>
      <c r="CS1703" s="35"/>
      <c r="CT1703" s="35"/>
      <c r="CU1703" s="35"/>
      <c r="CV1703" s="35"/>
      <c r="CW1703" s="35"/>
      <c r="CX1703" s="35"/>
      <c r="CY1703" s="35"/>
      <c r="CZ1703" s="35"/>
      <c r="DA1703" s="35"/>
      <c r="DB1703" s="35"/>
      <c r="DC1703" s="35"/>
      <c r="DD1703" s="35"/>
      <c r="DE1703" s="35"/>
      <c r="DF1703" s="35"/>
      <c r="DG1703" s="35"/>
      <c r="DH1703" s="35"/>
      <c r="DI1703" s="35"/>
      <c r="DJ1703" s="35"/>
      <c r="DK1703" s="35"/>
      <c r="DL1703" s="35"/>
      <c r="DM1703" s="35"/>
      <c r="DN1703" s="35"/>
      <c r="DO1703" s="35"/>
      <c r="DP1703" s="35"/>
      <c r="DQ1703" s="35"/>
      <c r="DR1703" s="35"/>
      <c r="DS1703" s="35"/>
      <c r="DT1703" s="35"/>
      <c r="DU1703" s="35"/>
      <c r="DV1703" s="35"/>
      <c r="DW1703" s="35"/>
      <c r="DX1703" s="35"/>
      <c r="DY1703" s="35"/>
      <c r="DZ1703" s="35"/>
      <c r="EA1703" s="35"/>
      <c r="EB1703" s="35"/>
      <c r="EC1703" s="35"/>
      <c r="ED1703" s="35"/>
      <c r="EE1703" s="35"/>
      <c r="EF1703" s="35"/>
      <c r="EG1703" s="35"/>
      <c r="EH1703" s="35"/>
      <c r="EI1703" s="35"/>
      <c r="EJ1703" s="35"/>
      <c r="EK1703" s="35"/>
      <c r="EL1703" s="35"/>
      <c r="ET1703" s="20" t="s">
        <v>2066</v>
      </c>
      <c r="EU1703" s="20" t="s">
        <v>2064</v>
      </c>
    </row>
    <row r="1704" spans="1:151" ht="12" hidden="1" customHeight="1">
      <c r="A1704" s="35"/>
      <c r="B1704" s="47"/>
      <c r="C1704" s="35"/>
      <c r="D1704" s="47"/>
      <c r="E1704" s="47"/>
      <c r="F1704" s="47"/>
      <c r="G1704" s="47"/>
      <c r="H1704" s="47"/>
      <c r="I1704" s="47"/>
      <c r="J1704" s="47"/>
      <c r="K1704" s="47"/>
      <c r="L1704" s="47"/>
      <c r="M1704" s="35"/>
      <c r="N1704" s="35"/>
      <c r="O1704" s="35"/>
      <c r="P1704" s="35"/>
      <c r="Q1704" s="35"/>
      <c r="R1704" s="35"/>
      <c r="S1704" s="35"/>
      <c r="T1704" s="35"/>
      <c r="U1704" s="35"/>
      <c r="V1704" s="35"/>
      <c r="W1704" s="35"/>
      <c r="X1704" s="35"/>
      <c r="Y1704" s="35"/>
      <c r="Z1704" s="35"/>
      <c r="AA1704" s="35"/>
      <c r="AB1704" s="35"/>
      <c r="AC1704" s="35"/>
      <c r="AD1704" s="35"/>
      <c r="AE1704" s="35"/>
      <c r="AF1704" s="35"/>
      <c r="AG1704" s="35"/>
      <c r="AH1704" s="35"/>
      <c r="AI1704" s="35"/>
      <c r="AJ1704" s="35"/>
      <c r="AK1704" s="35"/>
      <c r="AL1704" s="35"/>
      <c r="AM1704" s="35"/>
      <c r="AN1704" s="35"/>
      <c r="AO1704" s="35"/>
      <c r="AP1704" s="35"/>
      <c r="AQ1704" s="35"/>
      <c r="AR1704" s="35"/>
      <c r="AS1704" s="35"/>
      <c r="AT1704" s="35"/>
      <c r="AU1704" s="35"/>
      <c r="AV1704" s="35"/>
      <c r="AW1704" s="35"/>
      <c r="AX1704" s="35"/>
      <c r="AY1704" s="35"/>
      <c r="AZ1704" s="35"/>
      <c r="BA1704" s="35"/>
      <c r="BB1704" s="35"/>
      <c r="BC1704" s="35"/>
      <c r="BD1704" s="35"/>
      <c r="BE1704" s="35"/>
      <c r="BF1704" s="35"/>
      <c r="BG1704" s="35"/>
      <c r="BH1704" s="35"/>
      <c r="BI1704" s="133"/>
      <c r="BJ1704" s="133"/>
      <c r="BK1704" s="35"/>
      <c r="BL1704" s="266"/>
      <c r="BM1704" s="35"/>
      <c r="BN1704" s="35"/>
      <c r="BO1704" s="35"/>
      <c r="BP1704" s="35"/>
      <c r="BQ1704" s="35"/>
      <c r="BR1704" s="35"/>
      <c r="BS1704" s="35"/>
      <c r="BT1704" s="35"/>
      <c r="BU1704" s="35"/>
      <c r="BV1704" s="35"/>
      <c r="BW1704" s="35"/>
      <c r="BX1704" s="35"/>
      <c r="BY1704" s="35"/>
      <c r="BZ1704" s="287"/>
      <c r="CA1704" s="35"/>
      <c r="CB1704" s="35"/>
      <c r="CC1704" s="35"/>
      <c r="CD1704" s="35"/>
      <c r="CE1704" s="35"/>
      <c r="CF1704" s="35"/>
      <c r="CG1704" s="35"/>
      <c r="CH1704" s="35"/>
      <c r="CI1704" s="35"/>
      <c r="CJ1704" s="35"/>
      <c r="CK1704" s="35"/>
      <c r="CL1704" s="35"/>
      <c r="CM1704" s="35"/>
      <c r="CN1704" s="35"/>
      <c r="CO1704" s="35"/>
      <c r="CP1704" s="35"/>
      <c r="CQ1704" s="35"/>
      <c r="CR1704" s="35"/>
      <c r="CS1704" s="35"/>
      <c r="CT1704" s="35"/>
      <c r="CU1704" s="35"/>
      <c r="CV1704" s="35"/>
      <c r="CW1704" s="35"/>
      <c r="CX1704" s="35"/>
      <c r="CY1704" s="35"/>
      <c r="CZ1704" s="35"/>
      <c r="DA1704" s="35"/>
      <c r="DB1704" s="35"/>
      <c r="DC1704" s="35"/>
      <c r="DD1704" s="35"/>
      <c r="DE1704" s="35"/>
      <c r="DF1704" s="35"/>
      <c r="DG1704" s="35"/>
      <c r="DH1704" s="35"/>
      <c r="DI1704" s="35"/>
      <c r="DJ1704" s="35"/>
      <c r="DK1704" s="35"/>
      <c r="DL1704" s="35"/>
      <c r="DM1704" s="35"/>
      <c r="DN1704" s="35"/>
      <c r="DO1704" s="35"/>
      <c r="DP1704" s="35"/>
      <c r="DQ1704" s="35"/>
      <c r="DR1704" s="35"/>
      <c r="DS1704" s="35"/>
      <c r="DT1704" s="35"/>
      <c r="DU1704" s="35"/>
      <c r="DV1704" s="35"/>
      <c r="DW1704" s="35"/>
      <c r="DX1704" s="35"/>
      <c r="DY1704" s="35"/>
      <c r="DZ1704" s="35"/>
      <c r="EA1704" s="35"/>
      <c r="EB1704" s="35"/>
      <c r="EC1704" s="35"/>
      <c r="ED1704" s="35"/>
      <c r="EE1704" s="35"/>
      <c r="EF1704" s="35"/>
      <c r="EG1704" s="35"/>
      <c r="EH1704" s="35"/>
      <c r="EI1704" s="35"/>
      <c r="EJ1704" s="35"/>
      <c r="EK1704" s="35"/>
      <c r="EL1704" s="35"/>
      <c r="ET1704" s="20" t="s">
        <v>2067</v>
      </c>
      <c r="EU1704" s="20" t="s">
        <v>2065</v>
      </c>
    </row>
    <row r="1705" spans="1:151" ht="12" hidden="1" customHeight="1">
      <c r="A1705" s="35"/>
      <c r="B1705" s="47"/>
      <c r="C1705" s="35"/>
      <c r="D1705" s="47"/>
      <c r="E1705" s="47"/>
      <c r="F1705" s="47"/>
      <c r="G1705" s="47"/>
      <c r="H1705" s="47"/>
      <c r="I1705" s="47"/>
      <c r="J1705" s="47"/>
      <c r="K1705" s="47"/>
      <c r="L1705" s="47"/>
      <c r="M1705" s="35"/>
      <c r="N1705" s="35"/>
      <c r="O1705" s="35"/>
      <c r="P1705" s="35"/>
      <c r="Q1705" s="35"/>
      <c r="R1705" s="35"/>
      <c r="S1705" s="35"/>
      <c r="T1705" s="35"/>
      <c r="U1705" s="35"/>
      <c r="V1705" s="35"/>
      <c r="W1705" s="35"/>
      <c r="X1705" s="35"/>
      <c r="Y1705" s="35"/>
      <c r="Z1705" s="35"/>
      <c r="AA1705" s="35"/>
      <c r="AB1705" s="35"/>
      <c r="AC1705" s="35"/>
      <c r="AD1705" s="35"/>
      <c r="AE1705" s="35"/>
      <c r="AF1705" s="35"/>
      <c r="AG1705" s="35"/>
      <c r="AH1705" s="35"/>
      <c r="AI1705" s="35"/>
      <c r="AJ1705" s="35"/>
      <c r="AK1705" s="35"/>
      <c r="AL1705" s="35"/>
      <c r="AM1705" s="35"/>
      <c r="AN1705" s="35"/>
      <c r="AO1705" s="35"/>
      <c r="AP1705" s="35"/>
      <c r="AQ1705" s="35"/>
      <c r="AR1705" s="35"/>
      <c r="AS1705" s="35"/>
      <c r="AT1705" s="35"/>
      <c r="AU1705" s="35"/>
      <c r="AV1705" s="35"/>
      <c r="AW1705" s="35"/>
      <c r="AX1705" s="35"/>
      <c r="AY1705" s="35"/>
      <c r="AZ1705" s="35"/>
      <c r="BA1705" s="35"/>
      <c r="BB1705" s="35"/>
      <c r="BC1705" s="35"/>
      <c r="BD1705" s="35"/>
      <c r="BE1705" s="35"/>
      <c r="BF1705" s="35"/>
      <c r="BG1705" s="35"/>
      <c r="BH1705" s="35"/>
      <c r="BI1705" s="133"/>
      <c r="BJ1705" s="133"/>
      <c r="BK1705" s="35"/>
      <c r="BL1705" s="266"/>
      <c r="BM1705" s="35"/>
      <c r="BN1705" s="35"/>
      <c r="BO1705" s="35"/>
      <c r="BP1705" s="35"/>
      <c r="BQ1705" s="35"/>
      <c r="BR1705" s="35"/>
      <c r="BS1705" s="35"/>
      <c r="BT1705" s="35"/>
      <c r="BU1705" s="35"/>
      <c r="BV1705" s="35"/>
      <c r="BW1705" s="35"/>
      <c r="BX1705" s="35"/>
      <c r="BY1705" s="35"/>
      <c r="BZ1705" s="287"/>
      <c r="CA1705" s="35"/>
      <c r="CB1705" s="35"/>
      <c r="CC1705" s="35"/>
      <c r="CD1705" s="35"/>
      <c r="CE1705" s="35"/>
      <c r="CF1705" s="35"/>
      <c r="CG1705" s="35"/>
      <c r="CH1705" s="35"/>
      <c r="CI1705" s="35"/>
      <c r="CJ1705" s="35"/>
      <c r="CK1705" s="35"/>
      <c r="CL1705" s="35"/>
      <c r="CM1705" s="35"/>
      <c r="CN1705" s="35"/>
      <c r="CO1705" s="35"/>
      <c r="CP1705" s="35"/>
      <c r="CQ1705" s="35"/>
      <c r="CR1705" s="35"/>
      <c r="CS1705" s="35"/>
      <c r="CT1705" s="35"/>
      <c r="CU1705" s="35"/>
      <c r="CV1705" s="35"/>
      <c r="CW1705" s="35"/>
      <c r="CX1705" s="35"/>
      <c r="CY1705" s="35"/>
      <c r="CZ1705" s="35"/>
      <c r="DA1705" s="35"/>
      <c r="DB1705" s="35"/>
      <c r="DC1705" s="35"/>
      <c r="DD1705" s="35"/>
      <c r="DE1705" s="35"/>
      <c r="DF1705" s="35"/>
      <c r="DG1705" s="35"/>
      <c r="DH1705" s="35"/>
      <c r="DI1705" s="35"/>
      <c r="DJ1705" s="35"/>
      <c r="DK1705" s="35"/>
      <c r="DL1705" s="35"/>
      <c r="DM1705" s="35"/>
      <c r="DN1705" s="35"/>
      <c r="DO1705" s="35"/>
      <c r="DP1705" s="35"/>
      <c r="DQ1705" s="35"/>
      <c r="DR1705" s="35"/>
      <c r="DS1705" s="35"/>
      <c r="DT1705" s="35"/>
      <c r="DU1705" s="35"/>
      <c r="DV1705" s="35"/>
      <c r="DW1705" s="35"/>
      <c r="DX1705" s="35"/>
      <c r="DY1705" s="35"/>
      <c r="DZ1705" s="35"/>
      <c r="EA1705" s="35"/>
      <c r="EB1705" s="35"/>
      <c r="EC1705" s="35"/>
      <c r="ED1705" s="35"/>
      <c r="EE1705" s="35"/>
      <c r="EF1705" s="35"/>
      <c r="EG1705" s="35"/>
      <c r="EH1705" s="35"/>
      <c r="EI1705" s="35"/>
      <c r="EJ1705" s="35"/>
      <c r="EK1705" s="35"/>
      <c r="EL1705" s="35"/>
      <c r="ET1705" s="20" t="s">
        <v>586</v>
      </c>
      <c r="EU1705" s="20" t="s">
        <v>2066</v>
      </c>
    </row>
    <row r="1706" spans="1:151" ht="12" hidden="1" customHeight="1">
      <c r="A1706" s="35"/>
      <c r="B1706" s="47"/>
      <c r="C1706" s="35"/>
      <c r="D1706" s="47"/>
      <c r="E1706" s="47"/>
      <c r="F1706" s="47"/>
      <c r="G1706" s="47"/>
      <c r="H1706" s="47"/>
      <c r="I1706" s="47"/>
      <c r="J1706" s="47"/>
      <c r="K1706" s="47"/>
      <c r="L1706" s="47"/>
      <c r="M1706" s="35"/>
      <c r="N1706" s="35"/>
      <c r="O1706" s="35"/>
      <c r="P1706" s="35"/>
      <c r="Q1706" s="35"/>
      <c r="R1706" s="35"/>
      <c r="S1706" s="35"/>
      <c r="T1706" s="35"/>
      <c r="U1706" s="35"/>
      <c r="V1706" s="35"/>
      <c r="W1706" s="35"/>
      <c r="X1706" s="35"/>
      <c r="Y1706" s="35"/>
      <c r="Z1706" s="35"/>
      <c r="AA1706" s="35"/>
      <c r="AB1706" s="35"/>
      <c r="AC1706" s="35"/>
      <c r="AD1706" s="35"/>
      <c r="AE1706" s="35"/>
      <c r="AF1706" s="35"/>
      <c r="AG1706" s="35"/>
      <c r="AH1706" s="35"/>
      <c r="AI1706" s="35"/>
      <c r="AJ1706" s="35"/>
      <c r="AK1706" s="35"/>
      <c r="AL1706" s="35"/>
      <c r="AM1706" s="35"/>
      <c r="AN1706" s="35"/>
      <c r="AO1706" s="35"/>
      <c r="AP1706" s="35"/>
      <c r="AQ1706" s="35"/>
      <c r="AR1706" s="35"/>
      <c r="AS1706" s="35"/>
      <c r="AT1706" s="35"/>
      <c r="AU1706" s="35"/>
      <c r="AV1706" s="35"/>
      <c r="AW1706" s="35"/>
      <c r="AX1706" s="35"/>
      <c r="AY1706" s="35"/>
      <c r="AZ1706" s="35"/>
      <c r="BA1706" s="35"/>
      <c r="BB1706" s="35"/>
      <c r="BC1706" s="35"/>
      <c r="BD1706" s="35"/>
      <c r="BE1706" s="35"/>
      <c r="BF1706" s="35"/>
      <c r="BG1706" s="35"/>
      <c r="BH1706" s="35"/>
      <c r="BI1706" s="133"/>
      <c r="BJ1706" s="133"/>
      <c r="BK1706" s="35"/>
      <c r="BL1706" s="266"/>
      <c r="BM1706" s="35"/>
      <c r="BN1706" s="35"/>
      <c r="BO1706" s="35"/>
      <c r="BP1706" s="35"/>
      <c r="BQ1706" s="35"/>
      <c r="BR1706" s="35"/>
      <c r="BS1706" s="35"/>
      <c r="BT1706" s="35"/>
      <c r="BU1706" s="35"/>
      <c r="BV1706" s="35"/>
      <c r="BW1706" s="35"/>
      <c r="BX1706" s="35"/>
      <c r="BY1706" s="35"/>
      <c r="BZ1706" s="287"/>
      <c r="CA1706" s="35"/>
      <c r="CB1706" s="35"/>
      <c r="CC1706" s="35"/>
      <c r="CD1706" s="35"/>
      <c r="CE1706" s="35"/>
      <c r="CF1706" s="35"/>
      <c r="CG1706" s="35"/>
      <c r="CH1706" s="35"/>
      <c r="CI1706" s="35"/>
      <c r="CJ1706" s="35"/>
      <c r="CK1706" s="35"/>
      <c r="CL1706" s="35"/>
      <c r="CM1706" s="35"/>
      <c r="CN1706" s="35"/>
      <c r="CO1706" s="35"/>
      <c r="CP1706" s="35"/>
      <c r="CQ1706" s="35"/>
      <c r="CR1706" s="35"/>
      <c r="CS1706" s="35"/>
      <c r="CT1706" s="35"/>
      <c r="CU1706" s="35"/>
      <c r="CV1706" s="35"/>
      <c r="CW1706" s="35"/>
      <c r="CX1706" s="35"/>
      <c r="CY1706" s="35"/>
      <c r="CZ1706" s="35"/>
      <c r="DA1706" s="35"/>
      <c r="DB1706" s="35"/>
      <c r="DC1706" s="35"/>
      <c r="DD1706" s="35"/>
      <c r="DE1706" s="35"/>
      <c r="DF1706" s="35"/>
      <c r="DG1706" s="35"/>
      <c r="DH1706" s="35"/>
      <c r="DI1706" s="35"/>
      <c r="DJ1706" s="35"/>
      <c r="DK1706" s="35"/>
      <c r="DL1706" s="35"/>
      <c r="DM1706" s="35"/>
      <c r="DN1706" s="35"/>
      <c r="DO1706" s="35"/>
      <c r="DP1706" s="35"/>
      <c r="DQ1706" s="35"/>
      <c r="DR1706" s="35"/>
      <c r="DS1706" s="35"/>
      <c r="DT1706" s="35"/>
      <c r="DU1706" s="35"/>
      <c r="DV1706" s="35"/>
      <c r="DW1706" s="35"/>
      <c r="DX1706" s="35"/>
      <c r="DY1706" s="35"/>
      <c r="DZ1706" s="35"/>
      <c r="EA1706" s="35"/>
      <c r="EB1706" s="35"/>
      <c r="EC1706" s="35"/>
      <c r="ED1706" s="35"/>
      <c r="EE1706" s="35"/>
      <c r="EF1706" s="35"/>
      <c r="EG1706" s="35"/>
      <c r="EH1706" s="35"/>
      <c r="EI1706" s="35"/>
      <c r="EJ1706" s="35"/>
      <c r="EK1706" s="35"/>
      <c r="EL1706" s="35"/>
      <c r="ET1706" s="20" t="s">
        <v>2068</v>
      </c>
      <c r="EU1706" s="20" t="s">
        <v>2067</v>
      </c>
    </row>
    <row r="1707" spans="1:151" ht="12" hidden="1" customHeight="1">
      <c r="A1707" s="35"/>
      <c r="B1707" s="47"/>
      <c r="C1707" s="35"/>
      <c r="D1707" s="47"/>
      <c r="E1707" s="47"/>
      <c r="F1707" s="47"/>
      <c r="G1707" s="47"/>
      <c r="H1707" s="47"/>
      <c r="I1707" s="47"/>
      <c r="J1707" s="47"/>
      <c r="K1707" s="47"/>
      <c r="L1707" s="47"/>
      <c r="M1707" s="35"/>
      <c r="N1707" s="35"/>
      <c r="O1707" s="35"/>
      <c r="P1707" s="35"/>
      <c r="Q1707" s="35"/>
      <c r="R1707" s="35"/>
      <c r="S1707" s="35"/>
      <c r="T1707" s="35"/>
      <c r="U1707" s="35"/>
      <c r="V1707" s="35"/>
      <c r="W1707" s="35"/>
      <c r="X1707" s="35"/>
      <c r="Y1707" s="35"/>
      <c r="Z1707" s="35"/>
      <c r="AA1707" s="35"/>
      <c r="AB1707" s="35"/>
      <c r="AC1707" s="35"/>
      <c r="AD1707" s="35"/>
      <c r="AE1707" s="35"/>
      <c r="AF1707" s="35"/>
      <c r="AG1707" s="35"/>
      <c r="AH1707" s="35"/>
      <c r="AI1707" s="35"/>
      <c r="AJ1707" s="35"/>
      <c r="AK1707" s="35"/>
      <c r="AL1707" s="35"/>
      <c r="AM1707" s="35"/>
      <c r="AN1707" s="35"/>
      <c r="AO1707" s="35"/>
      <c r="AP1707" s="35"/>
      <c r="AQ1707" s="35"/>
      <c r="AR1707" s="35"/>
      <c r="AS1707" s="35"/>
      <c r="AT1707" s="35"/>
      <c r="AU1707" s="35"/>
      <c r="AV1707" s="35"/>
      <c r="AW1707" s="35"/>
      <c r="AX1707" s="35"/>
      <c r="AY1707" s="35"/>
      <c r="AZ1707" s="35"/>
      <c r="BA1707" s="35"/>
      <c r="BB1707" s="35"/>
      <c r="BC1707" s="35"/>
      <c r="BD1707" s="35"/>
      <c r="BE1707" s="35"/>
      <c r="BF1707" s="35"/>
      <c r="BG1707" s="35"/>
      <c r="BH1707" s="35"/>
      <c r="BI1707" s="133"/>
      <c r="BJ1707" s="133"/>
      <c r="BK1707" s="35"/>
      <c r="BL1707" s="266"/>
      <c r="BM1707" s="35"/>
      <c r="BN1707" s="35"/>
      <c r="BO1707" s="35"/>
      <c r="BP1707" s="35"/>
      <c r="BQ1707" s="35"/>
      <c r="BR1707" s="35"/>
      <c r="BS1707" s="35"/>
      <c r="BT1707" s="35"/>
      <c r="BU1707" s="35"/>
      <c r="BV1707" s="35"/>
      <c r="BW1707" s="35"/>
      <c r="BX1707" s="35"/>
      <c r="BY1707" s="35"/>
      <c r="BZ1707" s="287"/>
      <c r="CA1707" s="35"/>
      <c r="CB1707" s="35"/>
      <c r="CC1707" s="35"/>
      <c r="CD1707" s="35"/>
      <c r="CE1707" s="35"/>
      <c r="CF1707" s="35"/>
      <c r="CG1707" s="35"/>
      <c r="CH1707" s="35"/>
      <c r="CI1707" s="35"/>
      <c r="CJ1707" s="35"/>
      <c r="CK1707" s="35"/>
      <c r="CL1707" s="35"/>
      <c r="CM1707" s="35"/>
      <c r="CN1707" s="35"/>
      <c r="CO1707" s="35"/>
      <c r="CP1707" s="35"/>
      <c r="CQ1707" s="35"/>
      <c r="CR1707" s="35"/>
      <c r="CS1707" s="35"/>
      <c r="CT1707" s="35"/>
      <c r="CU1707" s="35"/>
      <c r="CV1707" s="35"/>
      <c r="CW1707" s="35"/>
      <c r="CX1707" s="35"/>
      <c r="CY1707" s="35"/>
      <c r="CZ1707" s="35"/>
      <c r="DA1707" s="35"/>
      <c r="DB1707" s="35"/>
      <c r="DC1707" s="35"/>
      <c r="DD1707" s="35"/>
      <c r="DE1707" s="35"/>
      <c r="DF1707" s="35"/>
      <c r="DG1707" s="35"/>
      <c r="DH1707" s="35"/>
      <c r="DI1707" s="35"/>
      <c r="DJ1707" s="35"/>
      <c r="DK1707" s="35"/>
      <c r="DL1707" s="35"/>
      <c r="DM1707" s="35"/>
      <c r="DN1707" s="35"/>
      <c r="DO1707" s="35"/>
      <c r="DP1707" s="35"/>
      <c r="DQ1707" s="35"/>
      <c r="DR1707" s="35"/>
      <c r="DS1707" s="35"/>
      <c r="DT1707" s="35"/>
      <c r="DU1707" s="35"/>
      <c r="DV1707" s="35"/>
      <c r="DW1707" s="35"/>
      <c r="DX1707" s="35"/>
      <c r="DY1707" s="35"/>
      <c r="DZ1707" s="35"/>
      <c r="EA1707" s="35"/>
      <c r="EB1707" s="35"/>
      <c r="EC1707" s="35"/>
      <c r="ED1707" s="35"/>
      <c r="EE1707" s="35"/>
      <c r="EF1707" s="35"/>
      <c r="EG1707" s="35"/>
      <c r="EH1707" s="35"/>
      <c r="EI1707" s="35"/>
      <c r="EJ1707" s="35"/>
      <c r="EK1707" s="35"/>
      <c r="EL1707" s="35"/>
      <c r="ET1707" s="20" t="s">
        <v>2069</v>
      </c>
      <c r="EU1707" s="20" t="s">
        <v>586</v>
      </c>
    </row>
    <row r="1708" spans="1:151" ht="12" hidden="1" customHeight="1">
      <c r="A1708" s="35"/>
      <c r="B1708" s="47"/>
      <c r="C1708" s="35"/>
      <c r="D1708" s="47"/>
      <c r="E1708" s="47"/>
      <c r="F1708" s="47"/>
      <c r="G1708" s="47"/>
      <c r="H1708" s="47"/>
      <c r="I1708" s="47"/>
      <c r="J1708" s="47"/>
      <c r="K1708" s="47"/>
      <c r="L1708" s="47"/>
      <c r="M1708" s="35"/>
      <c r="N1708" s="35"/>
      <c r="O1708" s="35"/>
      <c r="P1708" s="35"/>
      <c r="Q1708" s="35"/>
      <c r="R1708" s="35"/>
      <c r="S1708" s="35"/>
      <c r="T1708" s="35"/>
      <c r="U1708" s="35"/>
      <c r="V1708" s="35"/>
      <c r="W1708" s="35"/>
      <c r="X1708" s="35"/>
      <c r="Y1708" s="35"/>
      <c r="Z1708" s="35"/>
      <c r="AA1708" s="35"/>
      <c r="AB1708" s="35"/>
      <c r="AC1708" s="35"/>
      <c r="AD1708" s="35"/>
      <c r="AE1708" s="35"/>
      <c r="AF1708" s="35"/>
      <c r="AG1708" s="35"/>
      <c r="AH1708" s="35"/>
      <c r="AI1708" s="35"/>
      <c r="AJ1708" s="35"/>
      <c r="AK1708" s="35"/>
      <c r="AL1708" s="35"/>
      <c r="AM1708" s="35"/>
      <c r="AN1708" s="35"/>
      <c r="AO1708" s="35"/>
      <c r="AP1708" s="35"/>
      <c r="AQ1708" s="35"/>
      <c r="AR1708" s="35"/>
      <c r="AS1708" s="35"/>
      <c r="AT1708" s="35"/>
      <c r="AU1708" s="35"/>
      <c r="AV1708" s="35"/>
      <c r="AW1708" s="35"/>
      <c r="AX1708" s="35"/>
      <c r="AY1708" s="35"/>
      <c r="AZ1708" s="35"/>
      <c r="BA1708" s="35"/>
      <c r="BB1708" s="35"/>
      <c r="BC1708" s="35"/>
      <c r="BD1708" s="35"/>
      <c r="BE1708" s="35"/>
      <c r="BF1708" s="35"/>
      <c r="BG1708" s="35"/>
      <c r="BH1708" s="35"/>
      <c r="BI1708" s="133"/>
      <c r="BJ1708" s="133"/>
      <c r="BK1708" s="35"/>
      <c r="BL1708" s="266"/>
      <c r="BM1708" s="35"/>
      <c r="BN1708" s="35"/>
      <c r="BO1708" s="35"/>
      <c r="BP1708" s="35"/>
      <c r="BQ1708" s="35"/>
      <c r="BR1708" s="35"/>
      <c r="BS1708" s="35"/>
      <c r="BT1708" s="35"/>
      <c r="BU1708" s="35"/>
      <c r="BV1708" s="35"/>
      <c r="BW1708" s="35"/>
      <c r="BX1708" s="35"/>
      <c r="BY1708" s="35"/>
      <c r="BZ1708" s="287"/>
      <c r="CA1708" s="35"/>
      <c r="CB1708" s="35"/>
      <c r="CC1708" s="35"/>
      <c r="CD1708" s="35"/>
      <c r="CE1708" s="35"/>
      <c r="CF1708" s="35"/>
      <c r="CG1708" s="35"/>
      <c r="CH1708" s="35"/>
      <c r="CI1708" s="35"/>
      <c r="CJ1708" s="35"/>
      <c r="CK1708" s="35"/>
      <c r="CL1708" s="35"/>
      <c r="CM1708" s="35"/>
      <c r="CN1708" s="35"/>
      <c r="CO1708" s="35"/>
      <c r="CP1708" s="35"/>
      <c r="CQ1708" s="35"/>
      <c r="CR1708" s="35"/>
      <c r="CS1708" s="35"/>
      <c r="CT1708" s="35"/>
      <c r="CU1708" s="35"/>
      <c r="CV1708" s="35"/>
      <c r="CW1708" s="35"/>
      <c r="CX1708" s="35"/>
      <c r="CY1708" s="35"/>
      <c r="CZ1708" s="35"/>
      <c r="DA1708" s="35"/>
      <c r="DB1708" s="35"/>
      <c r="DC1708" s="35"/>
      <c r="DD1708" s="35"/>
      <c r="DE1708" s="35"/>
      <c r="DF1708" s="35"/>
      <c r="DG1708" s="35"/>
      <c r="DH1708" s="35"/>
      <c r="DI1708" s="35"/>
      <c r="DJ1708" s="35"/>
      <c r="DK1708" s="35"/>
      <c r="DL1708" s="35"/>
      <c r="DM1708" s="35"/>
      <c r="DN1708" s="35"/>
      <c r="DO1708" s="35"/>
      <c r="DP1708" s="35"/>
      <c r="DQ1708" s="35"/>
      <c r="DR1708" s="35"/>
      <c r="DS1708" s="35"/>
      <c r="DT1708" s="35"/>
      <c r="DU1708" s="35"/>
      <c r="DV1708" s="35"/>
      <c r="DW1708" s="35"/>
      <c r="DX1708" s="35"/>
      <c r="DY1708" s="35"/>
      <c r="DZ1708" s="35"/>
      <c r="EA1708" s="35"/>
      <c r="EB1708" s="35"/>
      <c r="EC1708" s="35"/>
      <c r="ED1708" s="35"/>
      <c r="EE1708" s="35"/>
      <c r="EF1708" s="35"/>
      <c r="EG1708" s="35"/>
      <c r="EH1708" s="35"/>
      <c r="EI1708" s="35"/>
      <c r="EJ1708" s="35"/>
      <c r="EK1708" s="35"/>
      <c r="EL1708" s="35"/>
      <c r="ET1708" s="20" t="s">
        <v>2070</v>
      </c>
      <c r="EU1708" s="20" t="s">
        <v>2068</v>
      </c>
    </row>
    <row r="1709" spans="1:151" ht="12" hidden="1" customHeight="1">
      <c r="A1709" s="35"/>
      <c r="B1709" s="47"/>
      <c r="C1709" s="35"/>
      <c r="D1709" s="47"/>
      <c r="E1709" s="47"/>
      <c r="F1709" s="47"/>
      <c r="G1709" s="47"/>
      <c r="H1709" s="47"/>
      <c r="I1709" s="47"/>
      <c r="J1709" s="47"/>
      <c r="K1709" s="47"/>
      <c r="L1709" s="47"/>
      <c r="M1709" s="35"/>
      <c r="N1709" s="35"/>
      <c r="O1709" s="35"/>
      <c r="P1709" s="35"/>
      <c r="Q1709" s="35"/>
      <c r="R1709" s="35"/>
      <c r="S1709" s="35"/>
      <c r="T1709" s="35"/>
      <c r="U1709" s="35"/>
      <c r="V1709" s="35"/>
      <c r="W1709" s="35"/>
      <c r="X1709" s="35"/>
      <c r="Y1709" s="35"/>
      <c r="Z1709" s="35"/>
      <c r="AA1709" s="35"/>
      <c r="AB1709" s="35"/>
      <c r="AC1709" s="35"/>
      <c r="AD1709" s="35"/>
      <c r="AE1709" s="35"/>
      <c r="AF1709" s="35"/>
      <c r="AG1709" s="35"/>
      <c r="AH1709" s="35"/>
      <c r="AI1709" s="35"/>
      <c r="AJ1709" s="35"/>
      <c r="AK1709" s="35"/>
      <c r="AL1709" s="35"/>
      <c r="AM1709" s="35"/>
      <c r="AN1709" s="35"/>
      <c r="AO1709" s="35"/>
      <c r="AP1709" s="35"/>
      <c r="AQ1709" s="35"/>
      <c r="AR1709" s="35"/>
      <c r="AS1709" s="35"/>
      <c r="AT1709" s="35"/>
      <c r="AU1709" s="35"/>
      <c r="AV1709" s="35"/>
      <c r="AW1709" s="35"/>
      <c r="AX1709" s="35"/>
      <c r="AY1709" s="35"/>
      <c r="AZ1709" s="35"/>
      <c r="BA1709" s="35"/>
      <c r="BB1709" s="35"/>
      <c r="BC1709" s="35"/>
      <c r="BD1709" s="35"/>
      <c r="BE1709" s="35"/>
      <c r="BF1709" s="35"/>
      <c r="BG1709" s="35"/>
      <c r="BH1709" s="35"/>
      <c r="BI1709" s="133"/>
      <c r="BJ1709" s="133"/>
      <c r="BK1709" s="35"/>
      <c r="BL1709" s="266"/>
      <c r="BM1709" s="35"/>
      <c r="BN1709" s="35"/>
      <c r="BO1709" s="35"/>
      <c r="BP1709" s="35"/>
      <c r="BQ1709" s="35"/>
      <c r="BR1709" s="35"/>
      <c r="BS1709" s="35"/>
      <c r="BT1709" s="35"/>
      <c r="BU1709" s="35"/>
      <c r="BV1709" s="35"/>
      <c r="BW1709" s="35"/>
      <c r="BX1709" s="35"/>
      <c r="BY1709" s="35"/>
      <c r="BZ1709" s="287"/>
      <c r="CA1709" s="35"/>
      <c r="CB1709" s="35"/>
      <c r="CC1709" s="35"/>
      <c r="CD1709" s="35"/>
      <c r="CE1709" s="35"/>
      <c r="CF1709" s="35"/>
      <c r="CG1709" s="35"/>
      <c r="CH1709" s="35"/>
      <c r="CI1709" s="35"/>
      <c r="CJ1709" s="35"/>
      <c r="CK1709" s="35"/>
      <c r="CL1709" s="35"/>
      <c r="CM1709" s="35"/>
      <c r="CN1709" s="35"/>
      <c r="CO1709" s="35"/>
      <c r="CP1709" s="35"/>
      <c r="CQ1709" s="35"/>
      <c r="CR1709" s="35"/>
      <c r="CS1709" s="35"/>
      <c r="CT1709" s="35"/>
      <c r="CU1709" s="35"/>
      <c r="CV1709" s="35"/>
      <c r="CW1709" s="35"/>
      <c r="CX1709" s="35"/>
      <c r="CY1709" s="35"/>
      <c r="CZ1709" s="35"/>
      <c r="DA1709" s="35"/>
      <c r="DB1709" s="35"/>
      <c r="DC1709" s="35"/>
      <c r="DD1709" s="35"/>
      <c r="DE1709" s="35"/>
      <c r="DF1709" s="35"/>
      <c r="DG1709" s="35"/>
      <c r="DH1709" s="35"/>
      <c r="DI1709" s="35"/>
      <c r="DJ1709" s="35"/>
      <c r="DK1709" s="35"/>
      <c r="DL1709" s="35"/>
      <c r="DM1709" s="35"/>
      <c r="DN1709" s="35"/>
      <c r="DO1709" s="35"/>
      <c r="DP1709" s="35"/>
      <c r="DQ1709" s="35"/>
      <c r="DR1709" s="35"/>
      <c r="DS1709" s="35"/>
      <c r="DT1709" s="35"/>
      <c r="DU1709" s="35"/>
      <c r="DV1709" s="35"/>
      <c r="DW1709" s="35"/>
      <c r="DX1709" s="35"/>
      <c r="DY1709" s="35"/>
      <c r="DZ1709" s="35"/>
      <c r="EA1709" s="35"/>
      <c r="EB1709" s="35"/>
      <c r="EC1709" s="35"/>
      <c r="ED1709" s="35"/>
      <c r="EE1709" s="35"/>
      <c r="EF1709" s="35"/>
      <c r="EG1709" s="35"/>
      <c r="EH1709" s="35"/>
      <c r="EI1709" s="35"/>
      <c r="EJ1709" s="35"/>
      <c r="EK1709" s="35"/>
      <c r="EL1709" s="35"/>
      <c r="ET1709" s="20" t="s">
        <v>2071</v>
      </c>
      <c r="EU1709" s="20" t="s">
        <v>2069</v>
      </c>
    </row>
    <row r="1710" spans="1:151" ht="12" hidden="1" customHeight="1">
      <c r="A1710" s="35"/>
      <c r="B1710" s="47"/>
      <c r="C1710" s="35"/>
      <c r="D1710" s="47"/>
      <c r="E1710" s="47"/>
      <c r="F1710" s="47"/>
      <c r="G1710" s="47"/>
      <c r="H1710" s="47"/>
      <c r="I1710" s="47"/>
      <c r="J1710" s="47"/>
      <c r="K1710" s="47"/>
      <c r="L1710" s="47"/>
      <c r="M1710" s="35"/>
      <c r="N1710" s="35"/>
      <c r="O1710" s="35"/>
      <c r="P1710" s="35"/>
      <c r="Q1710" s="35"/>
      <c r="R1710" s="35"/>
      <c r="S1710" s="35"/>
      <c r="T1710" s="35"/>
      <c r="U1710" s="35"/>
      <c r="V1710" s="35"/>
      <c r="W1710" s="35"/>
      <c r="X1710" s="35"/>
      <c r="Y1710" s="35"/>
      <c r="Z1710" s="35"/>
      <c r="AA1710" s="35"/>
      <c r="AB1710" s="35"/>
      <c r="AC1710" s="35"/>
      <c r="AD1710" s="35"/>
      <c r="AE1710" s="35"/>
      <c r="AF1710" s="35"/>
      <c r="AG1710" s="35"/>
      <c r="AH1710" s="35"/>
      <c r="AI1710" s="35"/>
      <c r="AJ1710" s="35"/>
      <c r="AK1710" s="35"/>
      <c r="AL1710" s="35"/>
      <c r="AM1710" s="35"/>
      <c r="AN1710" s="35"/>
      <c r="AO1710" s="35"/>
      <c r="AP1710" s="35"/>
      <c r="AQ1710" s="35"/>
      <c r="AR1710" s="35"/>
      <c r="AS1710" s="35"/>
      <c r="AT1710" s="35"/>
      <c r="AU1710" s="35"/>
      <c r="AV1710" s="35"/>
      <c r="AW1710" s="35"/>
      <c r="AX1710" s="35"/>
      <c r="AY1710" s="35"/>
      <c r="AZ1710" s="35"/>
      <c r="BA1710" s="35"/>
      <c r="BB1710" s="35"/>
      <c r="BC1710" s="35"/>
      <c r="BD1710" s="35"/>
      <c r="BE1710" s="35"/>
      <c r="BF1710" s="35"/>
      <c r="BG1710" s="35"/>
      <c r="BH1710" s="35"/>
      <c r="BI1710" s="133"/>
      <c r="BJ1710" s="133"/>
      <c r="BK1710" s="35"/>
      <c r="BL1710" s="266"/>
      <c r="BM1710" s="35"/>
      <c r="BN1710" s="35"/>
      <c r="BO1710" s="35"/>
      <c r="BP1710" s="35"/>
      <c r="BQ1710" s="35"/>
      <c r="BR1710" s="35"/>
      <c r="BS1710" s="35"/>
      <c r="BT1710" s="35"/>
      <c r="BU1710" s="35"/>
      <c r="BV1710" s="35"/>
      <c r="BW1710" s="35"/>
      <c r="BX1710" s="35"/>
      <c r="BY1710" s="35"/>
      <c r="BZ1710" s="287"/>
      <c r="CA1710" s="35"/>
      <c r="CB1710" s="35"/>
      <c r="CC1710" s="35"/>
      <c r="CD1710" s="35"/>
      <c r="CE1710" s="35"/>
      <c r="CF1710" s="35"/>
      <c r="CG1710" s="35"/>
      <c r="CH1710" s="35"/>
      <c r="CI1710" s="35"/>
      <c r="CJ1710" s="35"/>
      <c r="CK1710" s="35"/>
      <c r="CL1710" s="35"/>
      <c r="CM1710" s="35"/>
      <c r="CN1710" s="35"/>
      <c r="CO1710" s="35"/>
      <c r="CP1710" s="35"/>
      <c r="CQ1710" s="35"/>
      <c r="CR1710" s="35"/>
      <c r="CS1710" s="35"/>
      <c r="CT1710" s="35"/>
      <c r="CU1710" s="35"/>
      <c r="CV1710" s="35"/>
      <c r="CW1710" s="35"/>
      <c r="CX1710" s="35"/>
      <c r="CY1710" s="35"/>
      <c r="CZ1710" s="35"/>
      <c r="DA1710" s="35"/>
      <c r="DB1710" s="35"/>
      <c r="DC1710" s="35"/>
      <c r="DD1710" s="35"/>
      <c r="DE1710" s="35"/>
      <c r="DF1710" s="35"/>
      <c r="DG1710" s="35"/>
      <c r="DH1710" s="35"/>
      <c r="DI1710" s="35"/>
      <c r="DJ1710" s="35"/>
      <c r="DK1710" s="35"/>
      <c r="DL1710" s="35"/>
      <c r="DM1710" s="35"/>
      <c r="DN1710" s="35"/>
      <c r="DO1710" s="35"/>
      <c r="DP1710" s="35"/>
      <c r="DQ1710" s="35"/>
      <c r="DR1710" s="35"/>
      <c r="DS1710" s="35"/>
      <c r="DT1710" s="35"/>
      <c r="DU1710" s="35"/>
      <c r="DV1710" s="35"/>
      <c r="DW1710" s="35"/>
      <c r="DX1710" s="35"/>
      <c r="DY1710" s="35"/>
      <c r="DZ1710" s="35"/>
      <c r="EA1710" s="35"/>
      <c r="EB1710" s="35"/>
      <c r="EC1710" s="35"/>
      <c r="ED1710" s="35"/>
      <c r="EE1710" s="35"/>
      <c r="EF1710" s="35"/>
      <c r="EG1710" s="35"/>
      <c r="EH1710" s="35"/>
      <c r="EI1710" s="35"/>
      <c r="EJ1710" s="35"/>
      <c r="EK1710" s="35"/>
      <c r="EL1710" s="35"/>
      <c r="ET1710" s="20" t="s">
        <v>2072</v>
      </c>
      <c r="EU1710" s="20" t="s">
        <v>2070</v>
      </c>
    </row>
    <row r="1711" spans="1:151" ht="12" hidden="1" customHeight="1">
      <c r="A1711" s="35"/>
      <c r="B1711" s="47"/>
      <c r="C1711" s="35"/>
      <c r="D1711" s="47"/>
      <c r="E1711" s="47"/>
      <c r="F1711" s="47"/>
      <c r="G1711" s="47"/>
      <c r="H1711" s="47"/>
      <c r="I1711" s="47"/>
      <c r="J1711" s="47"/>
      <c r="K1711" s="47"/>
      <c r="L1711" s="47"/>
      <c r="M1711" s="35"/>
      <c r="N1711" s="35"/>
      <c r="O1711" s="35"/>
      <c r="P1711" s="35"/>
      <c r="Q1711" s="35"/>
      <c r="R1711" s="35"/>
      <c r="S1711" s="35"/>
      <c r="T1711" s="35"/>
      <c r="U1711" s="35"/>
      <c r="V1711" s="35"/>
      <c r="W1711" s="35"/>
      <c r="X1711" s="35"/>
      <c r="Y1711" s="35"/>
      <c r="Z1711" s="35"/>
      <c r="AA1711" s="35"/>
      <c r="AB1711" s="35"/>
      <c r="AC1711" s="35"/>
      <c r="AD1711" s="35"/>
      <c r="AE1711" s="35"/>
      <c r="AF1711" s="35"/>
      <c r="AG1711" s="35"/>
      <c r="AH1711" s="35"/>
      <c r="AI1711" s="35"/>
      <c r="AJ1711" s="35"/>
      <c r="AK1711" s="35"/>
      <c r="AL1711" s="35"/>
      <c r="AM1711" s="35"/>
      <c r="AN1711" s="35"/>
      <c r="AO1711" s="35"/>
      <c r="AP1711" s="35"/>
      <c r="AQ1711" s="35"/>
      <c r="AR1711" s="35"/>
      <c r="AS1711" s="35"/>
      <c r="AT1711" s="35"/>
      <c r="AU1711" s="35"/>
      <c r="AV1711" s="35"/>
      <c r="AW1711" s="35"/>
      <c r="AX1711" s="35"/>
      <c r="AY1711" s="35"/>
      <c r="AZ1711" s="35"/>
      <c r="BA1711" s="35"/>
      <c r="BB1711" s="35"/>
      <c r="BC1711" s="35"/>
      <c r="BD1711" s="35"/>
      <c r="BE1711" s="35"/>
      <c r="BF1711" s="35"/>
      <c r="BG1711" s="35"/>
      <c r="BH1711" s="35"/>
      <c r="BI1711" s="133"/>
      <c r="BJ1711" s="133"/>
      <c r="BK1711" s="35"/>
      <c r="BL1711" s="266"/>
      <c r="BM1711" s="35"/>
      <c r="BN1711" s="35"/>
      <c r="BO1711" s="35"/>
      <c r="BP1711" s="35"/>
      <c r="BQ1711" s="35"/>
      <c r="BR1711" s="35"/>
      <c r="BS1711" s="35"/>
      <c r="BT1711" s="35"/>
      <c r="BU1711" s="35"/>
      <c r="BV1711" s="35"/>
      <c r="BW1711" s="35"/>
      <c r="BX1711" s="35"/>
      <c r="BY1711" s="35"/>
      <c r="BZ1711" s="287"/>
      <c r="CA1711" s="35"/>
      <c r="CB1711" s="35"/>
      <c r="CC1711" s="35"/>
      <c r="CD1711" s="35"/>
      <c r="CE1711" s="35"/>
      <c r="CF1711" s="35"/>
      <c r="CG1711" s="35"/>
      <c r="CH1711" s="35"/>
      <c r="CI1711" s="35"/>
      <c r="CJ1711" s="35"/>
      <c r="CK1711" s="35"/>
      <c r="CL1711" s="35"/>
      <c r="CM1711" s="35"/>
      <c r="CN1711" s="35"/>
      <c r="CO1711" s="35"/>
      <c r="CP1711" s="35"/>
      <c r="CQ1711" s="35"/>
      <c r="CR1711" s="35"/>
      <c r="CS1711" s="35"/>
      <c r="CT1711" s="35"/>
      <c r="CU1711" s="35"/>
      <c r="CV1711" s="35"/>
      <c r="CW1711" s="35"/>
      <c r="CX1711" s="35"/>
      <c r="CY1711" s="35"/>
      <c r="CZ1711" s="35"/>
      <c r="DA1711" s="35"/>
      <c r="DB1711" s="35"/>
      <c r="DC1711" s="35"/>
      <c r="DD1711" s="35"/>
      <c r="DE1711" s="35"/>
      <c r="DF1711" s="35"/>
      <c r="DG1711" s="35"/>
      <c r="DH1711" s="35"/>
      <c r="DI1711" s="35"/>
      <c r="DJ1711" s="35"/>
      <c r="DK1711" s="35"/>
      <c r="DL1711" s="35"/>
      <c r="DM1711" s="35"/>
      <c r="DN1711" s="35"/>
      <c r="DO1711" s="35"/>
      <c r="DP1711" s="35"/>
      <c r="DQ1711" s="35"/>
      <c r="DR1711" s="35"/>
      <c r="DS1711" s="35"/>
      <c r="DT1711" s="35"/>
      <c r="DU1711" s="35"/>
      <c r="DV1711" s="35"/>
      <c r="DW1711" s="35"/>
      <c r="DX1711" s="35"/>
      <c r="DY1711" s="35"/>
      <c r="DZ1711" s="35"/>
      <c r="EA1711" s="35"/>
      <c r="EB1711" s="35"/>
      <c r="EC1711" s="35"/>
      <c r="ED1711" s="35"/>
      <c r="EE1711" s="35"/>
      <c r="EF1711" s="35"/>
      <c r="EG1711" s="35"/>
      <c r="EH1711" s="35"/>
      <c r="EI1711" s="35"/>
      <c r="EJ1711" s="35"/>
      <c r="EK1711" s="35"/>
      <c r="EL1711" s="35"/>
      <c r="ET1711" s="20" t="s">
        <v>2073</v>
      </c>
      <c r="EU1711" s="20" t="s">
        <v>2071</v>
      </c>
    </row>
    <row r="1712" spans="1:151" ht="12" hidden="1" customHeight="1">
      <c r="A1712" s="35"/>
      <c r="B1712" s="47"/>
      <c r="C1712" s="35"/>
      <c r="D1712" s="47"/>
      <c r="E1712" s="47"/>
      <c r="F1712" s="47"/>
      <c r="G1712" s="47"/>
      <c r="H1712" s="47"/>
      <c r="I1712" s="47"/>
      <c r="J1712" s="47"/>
      <c r="K1712" s="47"/>
      <c r="L1712" s="47"/>
      <c r="M1712" s="35"/>
      <c r="N1712" s="35"/>
      <c r="O1712" s="35"/>
      <c r="P1712" s="35"/>
      <c r="Q1712" s="35"/>
      <c r="R1712" s="35"/>
      <c r="S1712" s="35"/>
      <c r="T1712" s="35"/>
      <c r="U1712" s="35"/>
      <c r="V1712" s="35"/>
      <c r="W1712" s="35"/>
      <c r="X1712" s="35"/>
      <c r="Y1712" s="35"/>
      <c r="Z1712" s="35"/>
      <c r="AA1712" s="35"/>
      <c r="AB1712" s="35"/>
      <c r="AC1712" s="35"/>
      <c r="AD1712" s="35"/>
      <c r="AE1712" s="35"/>
      <c r="AF1712" s="35"/>
      <c r="AG1712" s="35"/>
      <c r="AH1712" s="35"/>
      <c r="AI1712" s="35"/>
      <c r="AJ1712" s="35"/>
      <c r="AK1712" s="35"/>
      <c r="AL1712" s="35"/>
      <c r="AM1712" s="35"/>
      <c r="AN1712" s="35"/>
      <c r="AO1712" s="35"/>
      <c r="AP1712" s="35"/>
      <c r="AQ1712" s="35"/>
      <c r="AR1712" s="35"/>
      <c r="AS1712" s="35"/>
      <c r="AT1712" s="35"/>
      <c r="AU1712" s="35"/>
      <c r="AV1712" s="35"/>
      <c r="AW1712" s="35"/>
      <c r="AX1712" s="35"/>
      <c r="AY1712" s="35"/>
      <c r="AZ1712" s="35"/>
      <c r="BA1712" s="35"/>
      <c r="BB1712" s="35"/>
      <c r="BC1712" s="35"/>
      <c r="BD1712" s="35"/>
      <c r="BE1712" s="35"/>
      <c r="BF1712" s="35"/>
      <c r="BG1712" s="35"/>
      <c r="BH1712" s="35"/>
      <c r="BI1712" s="133"/>
      <c r="BJ1712" s="133"/>
      <c r="BK1712" s="35"/>
      <c r="BL1712" s="266"/>
      <c r="BM1712" s="35"/>
      <c r="BN1712" s="35"/>
      <c r="BO1712" s="35"/>
      <c r="BP1712" s="35"/>
      <c r="BQ1712" s="35"/>
      <c r="BR1712" s="35"/>
      <c r="BS1712" s="35"/>
      <c r="BT1712" s="35"/>
      <c r="BU1712" s="35"/>
      <c r="BV1712" s="35"/>
      <c r="BW1712" s="35"/>
      <c r="BX1712" s="35"/>
      <c r="BY1712" s="35"/>
      <c r="BZ1712" s="287"/>
      <c r="CA1712" s="35"/>
      <c r="CB1712" s="35"/>
      <c r="CC1712" s="35"/>
      <c r="CD1712" s="35"/>
      <c r="CE1712" s="35"/>
      <c r="CF1712" s="35"/>
      <c r="CG1712" s="35"/>
      <c r="CH1712" s="35"/>
      <c r="CI1712" s="35"/>
      <c r="CJ1712" s="35"/>
      <c r="CK1712" s="35"/>
      <c r="CL1712" s="35"/>
      <c r="CM1712" s="35"/>
      <c r="CN1712" s="35"/>
      <c r="CO1712" s="35"/>
      <c r="CP1712" s="35"/>
      <c r="CQ1712" s="35"/>
      <c r="CR1712" s="35"/>
      <c r="CS1712" s="35"/>
      <c r="CT1712" s="35"/>
      <c r="CU1712" s="35"/>
      <c r="CV1712" s="35"/>
      <c r="CW1712" s="35"/>
      <c r="CX1712" s="35"/>
      <c r="CY1712" s="35"/>
      <c r="CZ1712" s="35"/>
      <c r="DA1712" s="35"/>
      <c r="DB1712" s="35"/>
      <c r="DC1712" s="35"/>
      <c r="DD1712" s="35"/>
      <c r="DE1712" s="35"/>
      <c r="DF1712" s="35"/>
      <c r="DG1712" s="35"/>
      <c r="DH1712" s="35"/>
      <c r="DI1712" s="35"/>
      <c r="DJ1712" s="35"/>
      <c r="DK1712" s="35"/>
      <c r="DL1712" s="35"/>
      <c r="DM1712" s="35"/>
      <c r="DN1712" s="35"/>
      <c r="DO1712" s="35"/>
      <c r="DP1712" s="35"/>
      <c r="DQ1712" s="35"/>
      <c r="DR1712" s="35"/>
      <c r="DS1712" s="35"/>
      <c r="DT1712" s="35"/>
      <c r="DU1712" s="35"/>
      <c r="DV1712" s="35"/>
      <c r="DW1712" s="35"/>
      <c r="DX1712" s="35"/>
      <c r="DY1712" s="35"/>
      <c r="DZ1712" s="35"/>
      <c r="EA1712" s="35"/>
      <c r="EB1712" s="35"/>
      <c r="EC1712" s="35"/>
      <c r="ED1712" s="35"/>
      <c r="EE1712" s="35"/>
      <c r="EF1712" s="35"/>
      <c r="EG1712" s="35"/>
      <c r="EH1712" s="35"/>
      <c r="EI1712" s="35"/>
      <c r="EJ1712" s="35"/>
      <c r="EK1712" s="35"/>
      <c r="EL1712" s="35"/>
      <c r="ET1712" s="20" t="s">
        <v>2074</v>
      </c>
      <c r="EU1712" s="20" t="s">
        <v>2072</v>
      </c>
    </row>
    <row r="1713" spans="1:151" ht="12" hidden="1" customHeight="1">
      <c r="A1713" s="35"/>
      <c r="B1713" s="47"/>
      <c r="C1713" s="35"/>
      <c r="D1713" s="47"/>
      <c r="E1713" s="47"/>
      <c r="F1713" s="47"/>
      <c r="G1713" s="47"/>
      <c r="H1713" s="47"/>
      <c r="I1713" s="47"/>
      <c r="J1713" s="47"/>
      <c r="K1713" s="47"/>
      <c r="L1713" s="47"/>
      <c r="M1713" s="35"/>
      <c r="N1713" s="35"/>
      <c r="O1713" s="35"/>
      <c r="P1713" s="35"/>
      <c r="Q1713" s="35"/>
      <c r="R1713" s="35"/>
      <c r="S1713" s="35"/>
      <c r="T1713" s="35"/>
      <c r="U1713" s="35"/>
      <c r="V1713" s="35"/>
      <c r="W1713" s="35"/>
      <c r="X1713" s="35"/>
      <c r="Y1713" s="35"/>
      <c r="Z1713" s="35"/>
      <c r="AA1713" s="35"/>
      <c r="AB1713" s="35"/>
      <c r="AC1713" s="35"/>
      <c r="AD1713" s="35"/>
      <c r="AE1713" s="35"/>
      <c r="AF1713" s="35"/>
      <c r="AG1713" s="35"/>
      <c r="AH1713" s="35"/>
      <c r="AI1713" s="35"/>
      <c r="AJ1713" s="35"/>
      <c r="AK1713" s="35"/>
      <c r="AL1713" s="35"/>
      <c r="AM1713" s="35"/>
      <c r="AN1713" s="35"/>
      <c r="AO1713" s="35"/>
      <c r="AP1713" s="35"/>
      <c r="AQ1713" s="35"/>
      <c r="AR1713" s="35"/>
      <c r="AS1713" s="35"/>
      <c r="AT1713" s="35"/>
      <c r="AU1713" s="35"/>
      <c r="AV1713" s="35"/>
      <c r="AW1713" s="35"/>
      <c r="AX1713" s="35"/>
      <c r="AY1713" s="35"/>
      <c r="AZ1713" s="35"/>
      <c r="BA1713" s="35"/>
      <c r="BB1713" s="35"/>
      <c r="BC1713" s="35"/>
      <c r="BD1713" s="35"/>
      <c r="BE1713" s="35"/>
      <c r="BF1713" s="35"/>
      <c r="BG1713" s="35"/>
      <c r="BH1713" s="35"/>
      <c r="BI1713" s="133"/>
      <c r="BJ1713" s="133"/>
      <c r="BK1713" s="35"/>
      <c r="BL1713" s="266"/>
      <c r="BM1713" s="35"/>
      <c r="BN1713" s="35"/>
      <c r="BO1713" s="35"/>
      <c r="BP1713" s="35"/>
      <c r="BQ1713" s="35"/>
      <c r="BR1713" s="35"/>
      <c r="BS1713" s="35"/>
      <c r="BT1713" s="35"/>
      <c r="BU1713" s="35"/>
      <c r="BV1713" s="35"/>
      <c r="BW1713" s="35"/>
      <c r="BX1713" s="35"/>
      <c r="BY1713" s="35"/>
      <c r="BZ1713" s="287"/>
      <c r="CA1713" s="35"/>
      <c r="CB1713" s="35"/>
      <c r="CC1713" s="35"/>
      <c r="CD1713" s="35"/>
      <c r="CE1713" s="35"/>
      <c r="CF1713" s="35"/>
      <c r="CG1713" s="35"/>
      <c r="CH1713" s="35"/>
      <c r="CI1713" s="35"/>
      <c r="CJ1713" s="35"/>
      <c r="CK1713" s="35"/>
      <c r="CL1713" s="35"/>
      <c r="CM1713" s="35"/>
      <c r="CN1713" s="35"/>
      <c r="CO1713" s="35"/>
      <c r="CP1713" s="35"/>
      <c r="CQ1713" s="35"/>
      <c r="CR1713" s="35"/>
      <c r="CS1713" s="35"/>
      <c r="CT1713" s="35"/>
      <c r="CU1713" s="35"/>
      <c r="CV1713" s="35"/>
      <c r="CW1713" s="35"/>
      <c r="CX1713" s="35"/>
      <c r="CY1713" s="35"/>
      <c r="CZ1713" s="35"/>
      <c r="DA1713" s="35"/>
      <c r="DB1713" s="35"/>
      <c r="DC1713" s="35"/>
      <c r="DD1713" s="35"/>
      <c r="DE1713" s="35"/>
      <c r="DF1713" s="35"/>
      <c r="DG1713" s="35"/>
      <c r="DH1713" s="35"/>
      <c r="DI1713" s="35"/>
      <c r="DJ1713" s="35"/>
      <c r="DK1713" s="35"/>
      <c r="DL1713" s="35"/>
      <c r="DM1713" s="35"/>
      <c r="DN1713" s="35"/>
      <c r="DO1713" s="35"/>
      <c r="DP1713" s="35"/>
      <c r="DQ1713" s="35"/>
      <c r="DR1713" s="35"/>
      <c r="DS1713" s="35"/>
      <c r="DT1713" s="35"/>
      <c r="DU1713" s="35"/>
      <c r="DV1713" s="35"/>
      <c r="DW1713" s="35"/>
      <c r="DX1713" s="35"/>
      <c r="DY1713" s="35"/>
      <c r="DZ1713" s="35"/>
      <c r="EA1713" s="35"/>
      <c r="EB1713" s="35"/>
      <c r="EC1713" s="35"/>
      <c r="ED1713" s="35"/>
      <c r="EE1713" s="35"/>
      <c r="EF1713" s="35"/>
      <c r="EG1713" s="35"/>
      <c r="EH1713" s="35"/>
      <c r="EI1713" s="35"/>
      <c r="EJ1713" s="35"/>
      <c r="EK1713" s="35"/>
      <c r="EL1713" s="35"/>
      <c r="ET1713" s="20" t="s">
        <v>2075</v>
      </c>
      <c r="EU1713" s="20" t="s">
        <v>2073</v>
      </c>
    </row>
    <row r="1714" spans="1:151" ht="12" hidden="1" customHeight="1">
      <c r="A1714" s="35"/>
      <c r="B1714" s="47"/>
      <c r="C1714" s="35"/>
      <c r="D1714" s="47"/>
      <c r="E1714" s="47"/>
      <c r="F1714" s="47"/>
      <c r="G1714" s="47"/>
      <c r="H1714" s="47"/>
      <c r="I1714" s="47"/>
      <c r="J1714" s="47"/>
      <c r="K1714" s="47"/>
      <c r="L1714" s="47"/>
      <c r="M1714" s="35"/>
      <c r="N1714" s="35"/>
      <c r="O1714" s="35"/>
      <c r="P1714" s="35"/>
      <c r="Q1714" s="35"/>
      <c r="R1714" s="35"/>
      <c r="S1714" s="35"/>
      <c r="T1714" s="35"/>
      <c r="U1714" s="35"/>
      <c r="V1714" s="35"/>
      <c r="W1714" s="35"/>
      <c r="X1714" s="35"/>
      <c r="Y1714" s="35"/>
      <c r="Z1714" s="35"/>
      <c r="AA1714" s="35"/>
      <c r="AB1714" s="35"/>
      <c r="AC1714" s="35"/>
      <c r="AD1714" s="35"/>
      <c r="AE1714" s="35"/>
      <c r="AF1714" s="35"/>
      <c r="AG1714" s="35"/>
      <c r="AH1714" s="35"/>
      <c r="AI1714" s="35"/>
      <c r="AJ1714" s="35"/>
      <c r="AK1714" s="35"/>
      <c r="AL1714" s="35"/>
      <c r="AM1714" s="35"/>
      <c r="AN1714" s="35"/>
      <c r="AO1714" s="35"/>
      <c r="AP1714" s="35"/>
      <c r="AQ1714" s="35"/>
      <c r="AR1714" s="35"/>
      <c r="AS1714" s="35"/>
      <c r="AT1714" s="35"/>
      <c r="AU1714" s="35"/>
      <c r="AV1714" s="35"/>
      <c r="AW1714" s="35"/>
      <c r="AX1714" s="35"/>
      <c r="AY1714" s="35"/>
      <c r="AZ1714" s="35"/>
      <c r="BA1714" s="35"/>
      <c r="BB1714" s="35"/>
      <c r="BC1714" s="35"/>
      <c r="BD1714" s="35"/>
      <c r="BE1714" s="35"/>
      <c r="BF1714" s="35"/>
      <c r="BG1714" s="35"/>
      <c r="BH1714" s="35"/>
      <c r="BI1714" s="133"/>
      <c r="BJ1714" s="133"/>
      <c r="BK1714" s="35"/>
      <c r="BL1714" s="266"/>
      <c r="BM1714" s="35"/>
      <c r="BN1714" s="35"/>
      <c r="BO1714" s="35"/>
      <c r="BP1714" s="35"/>
      <c r="BQ1714" s="35"/>
      <c r="BR1714" s="35"/>
      <c r="BS1714" s="35"/>
      <c r="BT1714" s="35"/>
      <c r="BU1714" s="35"/>
      <c r="BV1714" s="35"/>
      <c r="BW1714" s="35"/>
      <c r="BX1714" s="35"/>
      <c r="BY1714" s="35"/>
      <c r="BZ1714" s="287"/>
      <c r="CA1714" s="35"/>
      <c r="CB1714" s="35"/>
      <c r="CC1714" s="35"/>
      <c r="CD1714" s="35"/>
      <c r="CE1714" s="35"/>
      <c r="CF1714" s="35"/>
      <c r="CG1714" s="35"/>
      <c r="CH1714" s="35"/>
      <c r="CI1714" s="35"/>
      <c r="CJ1714" s="35"/>
      <c r="CK1714" s="35"/>
      <c r="CL1714" s="35"/>
      <c r="CM1714" s="35"/>
      <c r="CN1714" s="35"/>
      <c r="CO1714" s="35"/>
      <c r="CP1714" s="35"/>
      <c r="CQ1714" s="35"/>
      <c r="CR1714" s="35"/>
      <c r="CS1714" s="35"/>
      <c r="CT1714" s="35"/>
      <c r="CU1714" s="35"/>
      <c r="CV1714" s="35"/>
      <c r="CW1714" s="35"/>
      <c r="CX1714" s="35"/>
      <c r="CY1714" s="35"/>
      <c r="CZ1714" s="35"/>
      <c r="DA1714" s="35"/>
      <c r="DB1714" s="35"/>
      <c r="DC1714" s="35"/>
      <c r="DD1714" s="35"/>
      <c r="DE1714" s="35"/>
      <c r="DF1714" s="35"/>
      <c r="DG1714" s="35"/>
      <c r="DH1714" s="35"/>
      <c r="DI1714" s="35"/>
      <c r="DJ1714" s="35"/>
      <c r="DK1714" s="35"/>
      <c r="DL1714" s="35"/>
      <c r="DM1714" s="35"/>
      <c r="DN1714" s="35"/>
      <c r="DO1714" s="35"/>
      <c r="DP1714" s="35"/>
      <c r="DQ1714" s="35"/>
      <c r="DR1714" s="35"/>
      <c r="DS1714" s="35"/>
      <c r="DT1714" s="35"/>
      <c r="DU1714" s="35"/>
      <c r="DV1714" s="35"/>
      <c r="DW1714" s="35"/>
      <c r="DX1714" s="35"/>
      <c r="DY1714" s="35"/>
      <c r="DZ1714" s="35"/>
      <c r="EA1714" s="35"/>
      <c r="EB1714" s="35"/>
      <c r="EC1714" s="35"/>
      <c r="ED1714" s="35"/>
      <c r="EE1714" s="35"/>
      <c r="EF1714" s="35"/>
      <c r="EG1714" s="35"/>
      <c r="EH1714" s="35"/>
      <c r="EI1714" s="35"/>
      <c r="EJ1714" s="35"/>
      <c r="EK1714" s="35"/>
      <c r="EL1714" s="35"/>
      <c r="ET1714" s="20" t="s">
        <v>2076</v>
      </c>
      <c r="EU1714" s="20" t="s">
        <v>2074</v>
      </c>
    </row>
    <row r="1715" spans="1:151" ht="12" hidden="1" customHeight="1">
      <c r="A1715" s="35"/>
      <c r="B1715" s="47"/>
      <c r="C1715" s="35"/>
      <c r="D1715" s="47"/>
      <c r="E1715" s="47"/>
      <c r="F1715" s="47"/>
      <c r="G1715" s="47"/>
      <c r="H1715" s="47"/>
      <c r="I1715" s="47"/>
      <c r="J1715" s="47"/>
      <c r="K1715" s="47"/>
      <c r="L1715" s="47"/>
      <c r="M1715" s="35"/>
      <c r="N1715" s="35"/>
      <c r="O1715" s="35"/>
      <c r="P1715" s="35"/>
      <c r="Q1715" s="35"/>
      <c r="R1715" s="35"/>
      <c r="S1715" s="35"/>
      <c r="T1715" s="35"/>
      <c r="U1715" s="35"/>
      <c r="V1715" s="35"/>
      <c r="W1715" s="35"/>
      <c r="X1715" s="35"/>
      <c r="Y1715" s="35"/>
      <c r="Z1715" s="35"/>
      <c r="AA1715" s="35"/>
      <c r="AB1715" s="35"/>
      <c r="AC1715" s="35"/>
      <c r="AD1715" s="35"/>
      <c r="AE1715" s="35"/>
      <c r="AF1715" s="35"/>
      <c r="AG1715" s="35"/>
      <c r="AH1715" s="35"/>
      <c r="AI1715" s="35"/>
      <c r="AJ1715" s="35"/>
      <c r="AK1715" s="35"/>
      <c r="AL1715" s="35"/>
      <c r="AM1715" s="35"/>
      <c r="AN1715" s="35"/>
      <c r="AO1715" s="35"/>
      <c r="AP1715" s="35"/>
      <c r="AQ1715" s="35"/>
      <c r="AR1715" s="35"/>
      <c r="AS1715" s="35"/>
      <c r="AT1715" s="35"/>
      <c r="AU1715" s="35"/>
      <c r="AV1715" s="35"/>
      <c r="AW1715" s="35"/>
      <c r="AX1715" s="35"/>
      <c r="AY1715" s="35"/>
      <c r="AZ1715" s="35"/>
      <c r="BA1715" s="35"/>
      <c r="BB1715" s="35"/>
      <c r="BC1715" s="35"/>
      <c r="BD1715" s="35"/>
      <c r="BE1715" s="35"/>
      <c r="BF1715" s="35"/>
      <c r="BG1715" s="35"/>
      <c r="BH1715" s="35"/>
      <c r="BI1715" s="133"/>
      <c r="BJ1715" s="133"/>
      <c r="BK1715" s="35"/>
      <c r="BL1715" s="266"/>
      <c r="BM1715" s="35"/>
      <c r="BN1715" s="35"/>
      <c r="BO1715" s="35"/>
      <c r="BP1715" s="35"/>
      <c r="BQ1715" s="35"/>
      <c r="BR1715" s="35"/>
      <c r="BS1715" s="35"/>
      <c r="BT1715" s="35"/>
      <c r="BU1715" s="35"/>
      <c r="BV1715" s="35"/>
      <c r="BW1715" s="35"/>
      <c r="BX1715" s="35"/>
      <c r="BY1715" s="35"/>
      <c r="BZ1715" s="287"/>
      <c r="CA1715" s="35"/>
      <c r="CB1715" s="35"/>
      <c r="CC1715" s="35"/>
      <c r="CD1715" s="35"/>
      <c r="CE1715" s="35"/>
      <c r="CF1715" s="35"/>
      <c r="CG1715" s="35"/>
      <c r="CH1715" s="35"/>
      <c r="CI1715" s="35"/>
      <c r="CJ1715" s="35"/>
      <c r="CK1715" s="35"/>
      <c r="CL1715" s="35"/>
      <c r="CM1715" s="35"/>
      <c r="CN1715" s="35"/>
      <c r="CO1715" s="35"/>
      <c r="CP1715" s="35"/>
      <c r="CQ1715" s="35"/>
      <c r="CR1715" s="35"/>
      <c r="CS1715" s="35"/>
      <c r="CT1715" s="35"/>
      <c r="CU1715" s="35"/>
      <c r="CV1715" s="35"/>
      <c r="CW1715" s="35"/>
      <c r="CX1715" s="35"/>
      <c r="CY1715" s="35"/>
      <c r="CZ1715" s="35"/>
      <c r="DA1715" s="35"/>
      <c r="DB1715" s="35"/>
      <c r="DC1715" s="35"/>
      <c r="DD1715" s="35"/>
      <c r="DE1715" s="35"/>
      <c r="DF1715" s="35"/>
      <c r="DG1715" s="35"/>
      <c r="DH1715" s="35"/>
      <c r="DI1715" s="35"/>
      <c r="DJ1715" s="35"/>
      <c r="DK1715" s="35"/>
      <c r="DL1715" s="35"/>
      <c r="DM1715" s="35"/>
      <c r="DN1715" s="35"/>
      <c r="DO1715" s="35"/>
      <c r="DP1715" s="35"/>
      <c r="DQ1715" s="35"/>
      <c r="DR1715" s="35"/>
      <c r="DS1715" s="35"/>
      <c r="DT1715" s="35"/>
      <c r="DU1715" s="35"/>
      <c r="DV1715" s="35"/>
      <c r="DW1715" s="35"/>
      <c r="DX1715" s="35"/>
      <c r="DY1715" s="35"/>
      <c r="DZ1715" s="35"/>
      <c r="EA1715" s="35"/>
      <c r="EB1715" s="35"/>
      <c r="EC1715" s="35"/>
      <c r="ED1715" s="35"/>
      <c r="EE1715" s="35"/>
      <c r="EF1715" s="35"/>
      <c r="EG1715" s="35"/>
      <c r="EH1715" s="35"/>
      <c r="EI1715" s="35"/>
      <c r="EJ1715" s="35"/>
      <c r="EK1715" s="35"/>
      <c r="EL1715" s="35"/>
      <c r="ET1715" s="20" t="s">
        <v>2077</v>
      </c>
      <c r="EU1715" s="20" t="s">
        <v>2075</v>
      </c>
    </row>
    <row r="1716" spans="1:151" ht="12" hidden="1" customHeight="1">
      <c r="A1716" s="35"/>
      <c r="B1716" s="47"/>
      <c r="C1716" s="35"/>
      <c r="D1716" s="47"/>
      <c r="E1716" s="47"/>
      <c r="F1716" s="47"/>
      <c r="G1716" s="47"/>
      <c r="H1716" s="47"/>
      <c r="I1716" s="47"/>
      <c r="J1716" s="47"/>
      <c r="K1716" s="47"/>
      <c r="L1716" s="47"/>
      <c r="M1716" s="35"/>
      <c r="N1716" s="35"/>
      <c r="O1716" s="35"/>
      <c r="P1716" s="35"/>
      <c r="Q1716" s="35"/>
      <c r="R1716" s="35"/>
      <c r="S1716" s="35"/>
      <c r="T1716" s="35"/>
      <c r="U1716" s="35"/>
      <c r="V1716" s="35"/>
      <c r="W1716" s="35"/>
      <c r="X1716" s="35"/>
      <c r="Y1716" s="35"/>
      <c r="Z1716" s="35"/>
      <c r="AA1716" s="35"/>
      <c r="AB1716" s="35"/>
      <c r="AC1716" s="35"/>
      <c r="AD1716" s="35"/>
      <c r="AE1716" s="35"/>
      <c r="AF1716" s="35"/>
      <c r="AG1716" s="35"/>
      <c r="AH1716" s="35"/>
      <c r="AI1716" s="35"/>
      <c r="AJ1716" s="35"/>
      <c r="AK1716" s="35"/>
      <c r="AL1716" s="35"/>
      <c r="AM1716" s="35"/>
      <c r="AN1716" s="35"/>
      <c r="AO1716" s="35"/>
      <c r="AP1716" s="35"/>
      <c r="AQ1716" s="35"/>
      <c r="AR1716" s="35"/>
      <c r="AS1716" s="35"/>
      <c r="AT1716" s="35"/>
      <c r="AU1716" s="35"/>
      <c r="AV1716" s="35"/>
      <c r="AW1716" s="35"/>
      <c r="AX1716" s="35"/>
      <c r="AY1716" s="35"/>
      <c r="AZ1716" s="35"/>
      <c r="BA1716" s="35"/>
      <c r="BB1716" s="35"/>
      <c r="BC1716" s="35"/>
      <c r="BD1716" s="35"/>
      <c r="BE1716" s="35"/>
      <c r="BF1716" s="35"/>
      <c r="BG1716" s="35"/>
      <c r="BH1716" s="35"/>
      <c r="BI1716" s="133"/>
      <c r="BJ1716" s="133"/>
      <c r="BK1716" s="35"/>
      <c r="BL1716" s="266"/>
      <c r="BM1716" s="35"/>
      <c r="BN1716" s="35"/>
      <c r="BO1716" s="35"/>
      <c r="BP1716" s="35"/>
      <c r="BQ1716" s="35"/>
      <c r="BR1716" s="35"/>
      <c r="BS1716" s="35"/>
      <c r="BT1716" s="35"/>
      <c r="BU1716" s="35"/>
      <c r="BV1716" s="35"/>
      <c r="BW1716" s="35"/>
      <c r="BX1716" s="35"/>
      <c r="BY1716" s="35"/>
      <c r="BZ1716" s="287"/>
      <c r="CA1716" s="35"/>
      <c r="CB1716" s="35"/>
      <c r="CC1716" s="35"/>
      <c r="CD1716" s="35"/>
      <c r="CE1716" s="35"/>
      <c r="CF1716" s="35"/>
      <c r="CG1716" s="35"/>
      <c r="CH1716" s="35"/>
      <c r="CI1716" s="35"/>
      <c r="CJ1716" s="35"/>
      <c r="CK1716" s="35"/>
      <c r="CL1716" s="35"/>
      <c r="CM1716" s="35"/>
      <c r="CN1716" s="35"/>
      <c r="CO1716" s="35"/>
      <c r="CP1716" s="35"/>
      <c r="CQ1716" s="35"/>
      <c r="CR1716" s="35"/>
      <c r="CS1716" s="35"/>
      <c r="CT1716" s="35"/>
      <c r="CU1716" s="35"/>
      <c r="CV1716" s="35"/>
      <c r="CW1716" s="35"/>
      <c r="CX1716" s="35"/>
      <c r="CY1716" s="35"/>
      <c r="CZ1716" s="35"/>
      <c r="DA1716" s="35"/>
      <c r="DB1716" s="35"/>
      <c r="DC1716" s="35"/>
      <c r="DD1716" s="35"/>
      <c r="DE1716" s="35"/>
      <c r="DF1716" s="35"/>
      <c r="DG1716" s="35"/>
      <c r="DH1716" s="35"/>
      <c r="DI1716" s="35"/>
      <c r="DJ1716" s="35"/>
      <c r="DK1716" s="35"/>
      <c r="DL1716" s="35"/>
      <c r="DM1716" s="35"/>
      <c r="DN1716" s="35"/>
      <c r="DO1716" s="35"/>
      <c r="DP1716" s="35"/>
      <c r="DQ1716" s="35"/>
      <c r="DR1716" s="35"/>
      <c r="DS1716" s="35"/>
      <c r="DT1716" s="35"/>
      <c r="DU1716" s="35"/>
      <c r="DV1716" s="35"/>
      <c r="DW1716" s="35"/>
      <c r="DX1716" s="35"/>
      <c r="DY1716" s="35"/>
      <c r="DZ1716" s="35"/>
      <c r="EA1716" s="35"/>
      <c r="EB1716" s="35"/>
      <c r="EC1716" s="35"/>
      <c r="ED1716" s="35"/>
      <c r="EE1716" s="35"/>
      <c r="EF1716" s="35"/>
      <c r="EG1716" s="35"/>
      <c r="EH1716" s="35"/>
      <c r="EI1716" s="35"/>
      <c r="EJ1716" s="35"/>
      <c r="EK1716" s="35"/>
      <c r="EL1716" s="35"/>
      <c r="ET1716" s="20" t="s">
        <v>2078</v>
      </c>
      <c r="EU1716" s="20" t="s">
        <v>2076</v>
      </c>
    </row>
    <row r="1717" spans="1:151" ht="12" hidden="1" customHeight="1">
      <c r="A1717" s="35"/>
      <c r="B1717" s="47"/>
      <c r="C1717" s="35"/>
      <c r="D1717" s="47"/>
      <c r="E1717" s="47"/>
      <c r="F1717" s="47"/>
      <c r="G1717" s="47"/>
      <c r="H1717" s="47"/>
      <c r="I1717" s="47"/>
      <c r="J1717" s="47"/>
      <c r="K1717" s="47"/>
      <c r="L1717" s="47"/>
      <c r="M1717" s="35"/>
      <c r="N1717" s="35"/>
      <c r="O1717" s="35"/>
      <c r="P1717" s="35"/>
      <c r="Q1717" s="35"/>
      <c r="R1717" s="35"/>
      <c r="S1717" s="35"/>
      <c r="T1717" s="35"/>
      <c r="U1717" s="35"/>
      <c r="V1717" s="35"/>
      <c r="W1717" s="35"/>
      <c r="X1717" s="35"/>
      <c r="Y1717" s="35"/>
      <c r="Z1717" s="35"/>
      <c r="AA1717" s="35"/>
      <c r="AB1717" s="35"/>
      <c r="AC1717" s="35"/>
      <c r="AD1717" s="35"/>
      <c r="AE1717" s="35"/>
      <c r="AF1717" s="35"/>
      <c r="AG1717" s="35"/>
      <c r="AH1717" s="35"/>
      <c r="AI1717" s="35"/>
      <c r="AJ1717" s="35"/>
      <c r="AK1717" s="35"/>
      <c r="AL1717" s="35"/>
      <c r="AM1717" s="35"/>
      <c r="AN1717" s="35"/>
      <c r="AO1717" s="35"/>
      <c r="AP1717" s="35"/>
      <c r="AQ1717" s="35"/>
      <c r="AR1717" s="35"/>
      <c r="AS1717" s="35"/>
      <c r="AT1717" s="35"/>
      <c r="AU1717" s="35"/>
      <c r="AV1717" s="35"/>
      <c r="AW1717" s="35"/>
      <c r="AX1717" s="35"/>
      <c r="AY1717" s="35"/>
      <c r="AZ1717" s="35"/>
      <c r="BA1717" s="35"/>
      <c r="BB1717" s="35"/>
      <c r="BC1717" s="35"/>
      <c r="BD1717" s="35"/>
      <c r="BE1717" s="35"/>
      <c r="BF1717" s="35"/>
      <c r="BG1717" s="35"/>
      <c r="BH1717" s="35"/>
      <c r="BI1717" s="133"/>
      <c r="BJ1717" s="133"/>
      <c r="BK1717" s="35"/>
      <c r="BL1717" s="266"/>
      <c r="BM1717" s="35"/>
      <c r="BN1717" s="35"/>
      <c r="BO1717" s="35"/>
      <c r="BP1717" s="35"/>
      <c r="BQ1717" s="35"/>
      <c r="BR1717" s="35"/>
      <c r="BS1717" s="35"/>
      <c r="BT1717" s="35"/>
      <c r="BU1717" s="35"/>
      <c r="BV1717" s="35"/>
      <c r="BW1717" s="35"/>
      <c r="BX1717" s="35"/>
      <c r="BY1717" s="35"/>
      <c r="BZ1717" s="287"/>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5"/>
      <c r="ED1717" s="35"/>
      <c r="EE1717" s="35"/>
      <c r="EF1717" s="35"/>
      <c r="EG1717" s="35"/>
      <c r="EH1717" s="35"/>
      <c r="EI1717" s="35"/>
      <c r="EJ1717" s="35"/>
      <c r="EK1717" s="35"/>
      <c r="EL1717" s="35"/>
      <c r="ET1717" s="20" t="s">
        <v>2079</v>
      </c>
      <c r="EU1717" s="20" t="s">
        <v>2077</v>
      </c>
    </row>
    <row r="1718" spans="1:151" ht="12" hidden="1" customHeight="1">
      <c r="A1718" s="35"/>
      <c r="B1718" s="47"/>
      <c r="C1718" s="35"/>
      <c r="D1718" s="47"/>
      <c r="E1718" s="47"/>
      <c r="F1718" s="47"/>
      <c r="G1718" s="47"/>
      <c r="H1718" s="47"/>
      <c r="I1718" s="47"/>
      <c r="J1718" s="47"/>
      <c r="K1718" s="47"/>
      <c r="L1718" s="47"/>
      <c r="M1718" s="35"/>
      <c r="N1718" s="35"/>
      <c r="O1718" s="35"/>
      <c r="P1718" s="35"/>
      <c r="Q1718" s="35"/>
      <c r="R1718" s="35"/>
      <c r="S1718" s="35"/>
      <c r="T1718" s="35"/>
      <c r="U1718" s="35"/>
      <c r="V1718" s="35"/>
      <c r="W1718" s="35"/>
      <c r="X1718" s="35"/>
      <c r="Y1718" s="35"/>
      <c r="Z1718" s="35"/>
      <c r="AA1718" s="35"/>
      <c r="AB1718" s="35"/>
      <c r="AC1718" s="35"/>
      <c r="AD1718" s="35"/>
      <c r="AE1718" s="35"/>
      <c r="AF1718" s="35"/>
      <c r="AG1718" s="35"/>
      <c r="AH1718" s="35"/>
      <c r="AI1718" s="35"/>
      <c r="AJ1718" s="35"/>
      <c r="AK1718" s="35"/>
      <c r="AL1718" s="35"/>
      <c r="AM1718" s="35"/>
      <c r="AN1718" s="35"/>
      <c r="AO1718" s="35"/>
      <c r="AP1718" s="35"/>
      <c r="AQ1718" s="35"/>
      <c r="AR1718" s="35"/>
      <c r="AS1718" s="35"/>
      <c r="AT1718" s="35"/>
      <c r="AU1718" s="35"/>
      <c r="AV1718" s="35"/>
      <c r="AW1718" s="35"/>
      <c r="AX1718" s="35"/>
      <c r="AY1718" s="35"/>
      <c r="AZ1718" s="35"/>
      <c r="BA1718" s="35"/>
      <c r="BB1718" s="35"/>
      <c r="BC1718" s="35"/>
      <c r="BD1718" s="35"/>
      <c r="BE1718" s="35"/>
      <c r="BF1718" s="35"/>
      <c r="BG1718" s="35"/>
      <c r="BH1718" s="35"/>
      <c r="BI1718" s="133"/>
      <c r="BJ1718" s="133"/>
      <c r="BK1718" s="35"/>
      <c r="BL1718" s="266"/>
      <c r="BM1718" s="35"/>
      <c r="BN1718" s="35"/>
      <c r="BO1718" s="35"/>
      <c r="BP1718" s="35"/>
      <c r="BQ1718" s="35"/>
      <c r="BR1718" s="35"/>
      <c r="BS1718" s="35"/>
      <c r="BT1718" s="35"/>
      <c r="BU1718" s="35"/>
      <c r="BV1718" s="35"/>
      <c r="BW1718" s="35"/>
      <c r="BX1718" s="35"/>
      <c r="BY1718" s="35"/>
      <c r="BZ1718" s="287"/>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5"/>
      <c r="ED1718" s="35"/>
      <c r="EE1718" s="35"/>
      <c r="EF1718" s="35"/>
      <c r="EG1718" s="35"/>
      <c r="EH1718" s="35"/>
      <c r="EI1718" s="35"/>
      <c r="EJ1718" s="35"/>
      <c r="EK1718" s="35"/>
      <c r="EL1718" s="35"/>
      <c r="ET1718" s="20" t="s">
        <v>2080</v>
      </c>
      <c r="EU1718" s="20" t="s">
        <v>2078</v>
      </c>
    </row>
    <row r="1719" spans="1:151" ht="12" hidden="1" customHeight="1">
      <c r="A1719" s="35"/>
      <c r="B1719" s="47"/>
      <c r="C1719" s="35"/>
      <c r="D1719" s="47"/>
      <c r="E1719" s="47"/>
      <c r="F1719" s="47"/>
      <c r="G1719" s="47"/>
      <c r="H1719" s="47"/>
      <c r="I1719" s="47"/>
      <c r="J1719" s="47"/>
      <c r="K1719" s="47"/>
      <c r="L1719" s="47"/>
      <c r="M1719" s="35"/>
      <c r="N1719" s="35"/>
      <c r="O1719" s="35"/>
      <c r="P1719" s="35"/>
      <c r="Q1719" s="35"/>
      <c r="R1719" s="35"/>
      <c r="S1719" s="35"/>
      <c r="T1719" s="35"/>
      <c r="U1719" s="35"/>
      <c r="V1719" s="35"/>
      <c r="W1719" s="35"/>
      <c r="X1719" s="35"/>
      <c r="Y1719" s="35"/>
      <c r="Z1719" s="35"/>
      <c r="AA1719" s="35"/>
      <c r="AB1719" s="35"/>
      <c r="AC1719" s="35"/>
      <c r="AD1719" s="35"/>
      <c r="AE1719" s="35"/>
      <c r="AF1719" s="35"/>
      <c r="AG1719" s="35"/>
      <c r="AH1719" s="35"/>
      <c r="AI1719" s="35"/>
      <c r="AJ1719" s="35"/>
      <c r="AK1719" s="35"/>
      <c r="AL1719" s="35"/>
      <c r="AM1719" s="35"/>
      <c r="AN1719" s="35"/>
      <c r="AO1719" s="35"/>
      <c r="AP1719" s="35"/>
      <c r="AQ1719" s="35"/>
      <c r="AR1719" s="35"/>
      <c r="AS1719" s="35"/>
      <c r="AT1719" s="35"/>
      <c r="AU1719" s="35"/>
      <c r="AV1719" s="35"/>
      <c r="AW1719" s="35"/>
      <c r="AX1719" s="35"/>
      <c r="AY1719" s="35"/>
      <c r="AZ1719" s="35"/>
      <c r="BA1719" s="35"/>
      <c r="BB1719" s="35"/>
      <c r="BC1719" s="35"/>
      <c r="BD1719" s="35"/>
      <c r="BE1719" s="35"/>
      <c r="BF1719" s="35"/>
      <c r="BG1719" s="35"/>
      <c r="BH1719" s="35"/>
      <c r="BI1719" s="133"/>
      <c r="BJ1719" s="133"/>
      <c r="BK1719" s="35"/>
      <c r="BL1719" s="266"/>
      <c r="BM1719" s="35"/>
      <c r="BN1719" s="35"/>
      <c r="BO1719" s="35"/>
      <c r="BP1719" s="35"/>
      <c r="BQ1719" s="35"/>
      <c r="BR1719" s="35"/>
      <c r="BS1719" s="35"/>
      <c r="BT1719" s="35"/>
      <c r="BU1719" s="35"/>
      <c r="BV1719" s="35"/>
      <c r="BW1719" s="35"/>
      <c r="BX1719" s="35"/>
      <c r="BY1719" s="35"/>
      <c r="BZ1719" s="287"/>
      <c r="CA1719" s="35"/>
      <c r="CB1719" s="35"/>
      <c r="CC1719" s="35"/>
      <c r="CD1719" s="35"/>
      <c r="CE1719" s="35"/>
      <c r="CF1719" s="35"/>
      <c r="CG1719" s="35"/>
      <c r="CH1719" s="35"/>
      <c r="CI1719" s="35"/>
      <c r="CJ1719" s="35"/>
      <c r="CK1719" s="35"/>
      <c r="CL1719" s="35"/>
      <c r="CM1719" s="35"/>
      <c r="CN1719" s="35"/>
      <c r="CO1719" s="35"/>
      <c r="CP1719" s="35"/>
      <c r="CQ1719" s="35"/>
      <c r="CR1719" s="35"/>
      <c r="CS1719" s="35"/>
      <c r="CT1719" s="35"/>
      <c r="CU1719" s="35"/>
      <c r="CV1719" s="35"/>
      <c r="CW1719" s="35"/>
      <c r="CX1719" s="35"/>
      <c r="CY1719" s="35"/>
      <c r="CZ1719" s="35"/>
      <c r="DA1719" s="35"/>
      <c r="DB1719" s="35"/>
      <c r="DC1719" s="35"/>
      <c r="DD1719" s="35"/>
      <c r="DE1719" s="35"/>
      <c r="DF1719" s="35"/>
      <c r="DG1719" s="35"/>
      <c r="DH1719" s="35"/>
      <c r="DI1719" s="35"/>
      <c r="DJ1719" s="35"/>
      <c r="DK1719" s="35"/>
      <c r="DL1719" s="35"/>
      <c r="DM1719" s="35"/>
      <c r="DN1719" s="35"/>
      <c r="DO1719" s="35"/>
      <c r="DP1719" s="35"/>
      <c r="DQ1719" s="35"/>
      <c r="DR1719" s="35"/>
      <c r="DS1719" s="35"/>
      <c r="DT1719" s="35"/>
      <c r="DU1719" s="35"/>
      <c r="DV1719" s="35"/>
      <c r="DW1719" s="35"/>
      <c r="DX1719" s="35"/>
      <c r="DY1719" s="35"/>
      <c r="DZ1719" s="35"/>
      <c r="EA1719" s="35"/>
      <c r="EB1719" s="35"/>
      <c r="EC1719" s="35"/>
      <c r="ED1719" s="35"/>
      <c r="EE1719" s="35"/>
      <c r="EF1719" s="35"/>
      <c r="EG1719" s="35"/>
      <c r="EH1719" s="35"/>
      <c r="EI1719" s="35"/>
      <c r="EJ1719" s="35"/>
      <c r="EK1719" s="35"/>
      <c r="EL1719" s="35"/>
      <c r="ET1719" s="20" t="s">
        <v>2081</v>
      </c>
      <c r="EU1719" s="20" t="s">
        <v>2079</v>
      </c>
    </row>
    <row r="1720" spans="1:151" ht="12" hidden="1" customHeight="1">
      <c r="A1720" s="35"/>
      <c r="B1720" s="47"/>
      <c r="C1720" s="35"/>
      <c r="D1720" s="47"/>
      <c r="E1720" s="47"/>
      <c r="F1720" s="47"/>
      <c r="G1720" s="47"/>
      <c r="H1720" s="47"/>
      <c r="I1720" s="47"/>
      <c r="J1720" s="47"/>
      <c r="K1720" s="47"/>
      <c r="L1720" s="47"/>
      <c r="M1720" s="35"/>
      <c r="N1720" s="35"/>
      <c r="O1720" s="35"/>
      <c r="P1720" s="35"/>
      <c r="Q1720" s="35"/>
      <c r="R1720" s="35"/>
      <c r="S1720" s="35"/>
      <c r="T1720" s="35"/>
      <c r="U1720" s="35"/>
      <c r="V1720" s="35"/>
      <c r="W1720" s="35"/>
      <c r="X1720" s="35"/>
      <c r="Y1720" s="35"/>
      <c r="Z1720" s="35"/>
      <c r="AA1720" s="35"/>
      <c r="AB1720" s="35"/>
      <c r="AC1720" s="35"/>
      <c r="AD1720" s="35"/>
      <c r="AE1720" s="35"/>
      <c r="AF1720" s="35"/>
      <c r="AG1720" s="35"/>
      <c r="AH1720" s="35"/>
      <c r="AI1720" s="35"/>
      <c r="AJ1720" s="35"/>
      <c r="AK1720" s="35"/>
      <c r="AL1720" s="35"/>
      <c r="AM1720" s="35"/>
      <c r="AN1720" s="35"/>
      <c r="AO1720" s="35"/>
      <c r="AP1720" s="35"/>
      <c r="AQ1720" s="35"/>
      <c r="AR1720" s="35"/>
      <c r="AS1720" s="35"/>
      <c r="AT1720" s="35"/>
      <c r="AU1720" s="35"/>
      <c r="AV1720" s="35"/>
      <c r="AW1720" s="35"/>
      <c r="AX1720" s="35"/>
      <c r="AY1720" s="35"/>
      <c r="AZ1720" s="35"/>
      <c r="BA1720" s="35"/>
      <c r="BB1720" s="35"/>
      <c r="BC1720" s="35"/>
      <c r="BD1720" s="35"/>
      <c r="BE1720" s="35"/>
      <c r="BF1720" s="35"/>
      <c r="BG1720" s="35"/>
      <c r="BH1720" s="35"/>
      <c r="BI1720" s="133"/>
      <c r="BJ1720" s="133"/>
      <c r="BK1720" s="35"/>
      <c r="BL1720" s="266"/>
      <c r="BM1720" s="35"/>
      <c r="BN1720" s="35"/>
      <c r="BO1720" s="35"/>
      <c r="BP1720" s="35"/>
      <c r="BQ1720" s="35"/>
      <c r="BR1720" s="35"/>
      <c r="BS1720" s="35"/>
      <c r="BT1720" s="35"/>
      <c r="BU1720" s="35"/>
      <c r="BV1720" s="35"/>
      <c r="BW1720" s="35"/>
      <c r="BX1720" s="35"/>
      <c r="BY1720" s="35"/>
      <c r="BZ1720" s="287"/>
      <c r="CA1720" s="35"/>
      <c r="CB1720" s="35"/>
      <c r="CC1720" s="35"/>
      <c r="CD1720" s="35"/>
      <c r="CE1720" s="35"/>
      <c r="CF1720" s="35"/>
      <c r="CG1720" s="35"/>
      <c r="CH1720" s="35"/>
      <c r="CI1720" s="35"/>
      <c r="CJ1720" s="35"/>
      <c r="CK1720" s="35"/>
      <c r="CL1720" s="35"/>
      <c r="CM1720" s="35"/>
      <c r="CN1720" s="35"/>
      <c r="CO1720" s="35"/>
      <c r="CP1720" s="35"/>
      <c r="CQ1720" s="35"/>
      <c r="CR1720" s="35"/>
      <c r="CS1720" s="35"/>
      <c r="CT1720" s="35"/>
      <c r="CU1720" s="35"/>
      <c r="CV1720" s="35"/>
      <c r="CW1720" s="35"/>
      <c r="CX1720" s="35"/>
      <c r="CY1720" s="35"/>
      <c r="CZ1720" s="35"/>
      <c r="DA1720" s="35"/>
      <c r="DB1720" s="35"/>
      <c r="DC1720" s="35"/>
      <c r="DD1720" s="35"/>
      <c r="DE1720" s="35"/>
      <c r="DF1720" s="35"/>
      <c r="DG1720" s="35"/>
      <c r="DH1720" s="35"/>
      <c r="DI1720" s="35"/>
      <c r="DJ1720" s="35"/>
      <c r="DK1720" s="35"/>
      <c r="DL1720" s="35"/>
      <c r="DM1720" s="35"/>
      <c r="DN1720" s="35"/>
      <c r="DO1720" s="35"/>
      <c r="DP1720" s="35"/>
      <c r="DQ1720" s="35"/>
      <c r="DR1720" s="35"/>
      <c r="DS1720" s="35"/>
      <c r="DT1720" s="35"/>
      <c r="DU1720" s="35"/>
      <c r="DV1720" s="35"/>
      <c r="DW1720" s="35"/>
      <c r="DX1720" s="35"/>
      <c r="DY1720" s="35"/>
      <c r="DZ1720" s="35"/>
      <c r="EA1720" s="35"/>
      <c r="EB1720" s="35"/>
      <c r="EC1720" s="35"/>
      <c r="ED1720" s="35"/>
      <c r="EE1720" s="35"/>
      <c r="EF1720" s="35"/>
      <c r="EG1720" s="35"/>
      <c r="EH1720" s="35"/>
      <c r="EI1720" s="35"/>
      <c r="EJ1720" s="35"/>
      <c r="EK1720" s="35"/>
      <c r="EL1720" s="35"/>
      <c r="ET1720" s="20" t="s">
        <v>2082</v>
      </c>
      <c r="EU1720" s="20" t="s">
        <v>2080</v>
      </c>
    </row>
    <row r="1721" spans="1:151" ht="12" hidden="1" customHeight="1">
      <c r="A1721" s="35"/>
      <c r="B1721" s="47"/>
      <c r="C1721" s="35"/>
      <c r="D1721" s="47"/>
      <c r="E1721" s="47"/>
      <c r="F1721" s="47"/>
      <c r="G1721" s="47"/>
      <c r="H1721" s="47"/>
      <c r="I1721" s="47"/>
      <c r="J1721" s="47"/>
      <c r="K1721" s="47"/>
      <c r="L1721" s="47"/>
      <c r="M1721" s="35"/>
      <c r="N1721" s="35"/>
      <c r="O1721" s="35"/>
      <c r="P1721" s="35"/>
      <c r="Q1721" s="35"/>
      <c r="R1721" s="35"/>
      <c r="S1721" s="35"/>
      <c r="T1721" s="35"/>
      <c r="U1721" s="35"/>
      <c r="V1721" s="35"/>
      <c r="W1721" s="35"/>
      <c r="X1721" s="35"/>
      <c r="Y1721" s="35"/>
      <c r="Z1721" s="35"/>
      <c r="AA1721" s="35"/>
      <c r="AB1721" s="35"/>
      <c r="AC1721" s="35"/>
      <c r="AD1721" s="35"/>
      <c r="AE1721" s="35"/>
      <c r="AF1721" s="35"/>
      <c r="AG1721" s="35"/>
      <c r="AH1721" s="35"/>
      <c r="AI1721" s="35"/>
      <c r="AJ1721" s="35"/>
      <c r="AK1721" s="35"/>
      <c r="AL1721" s="35"/>
      <c r="AM1721" s="35"/>
      <c r="AN1721" s="35"/>
      <c r="AO1721" s="35"/>
      <c r="AP1721" s="35"/>
      <c r="AQ1721" s="35"/>
      <c r="AR1721" s="35"/>
      <c r="AS1721" s="35"/>
      <c r="AT1721" s="35"/>
      <c r="AU1721" s="35"/>
      <c r="AV1721" s="35"/>
      <c r="AW1721" s="35"/>
      <c r="AX1721" s="35"/>
      <c r="AY1721" s="35"/>
      <c r="AZ1721" s="35"/>
      <c r="BA1721" s="35"/>
      <c r="BB1721" s="35"/>
      <c r="BC1721" s="35"/>
      <c r="BD1721" s="35"/>
      <c r="BE1721" s="35"/>
      <c r="BF1721" s="35"/>
      <c r="BG1721" s="35"/>
      <c r="BH1721" s="35"/>
      <c r="BI1721" s="133"/>
      <c r="BJ1721" s="133"/>
      <c r="BK1721" s="35"/>
      <c r="BL1721" s="266"/>
      <c r="BM1721" s="35"/>
      <c r="BN1721" s="35"/>
      <c r="BO1721" s="35"/>
      <c r="BP1721" s="35"/>
      <c r="BQ1721" s="35"/>
      <c r="BR1721" s="35"/>
      <c r="BS1721" s="35"/>
      <c r="BT1721" s="35"/>
      <c r="BU1721" s="35"/>
      <c r="BV1721" s="35"/>
      <c r="BW1721" s="35"/>
      <c r="BX1721" s="35"/>
      <c r="BY1721" s="35"/>
      <c r="BZ1721" s="287"/>
      <c r="CA1721" s="35"/>
      <c r="CB1721" s="35"/>
      <c r="CC1721" s="35"/>
      <c r="CD1721" s="35"/>
      <c r="CE1721" s="35"/>
      <c r="CF1721" s="35"/>
      <c r="CG1721" s="35"/>
      <c r="CH1721" s="35"/>
      <c r="CI1721" s="35"/>
      <c r="CJ1721" s="35"/>
      <c r="CK1721" s="35"/>
      <c r="CL1721" s="35"/>
      <c r="CM1721" s="35"/>
      <c r="CN1721" s="35"/>
      <c r="CO1721" s="35"/>
      <c r="CP1721" s="35"/>
      <c r="CQ1721" s="35"/>
      <c r="CR1721" s="35"/>
      <c r="CS1721" s="35"/>
      <c r="CT1721" s="35"/>
      <c r="CU1721" s="35"/>
      <c r="CV1721" s="35"/>
      <c r="CW1721" s="35"/>
      <c r="CX1721" s="35"/>
      <c r="CY1721" s="35"/>
      <c r="CZ1721" s="35"/>
      <c r="DA1721" s="35"/>
      <c r="DB1721" s="35"/>
      <c r="DC1721" s="35"/>
      <c r="DD1721" s="35"/>
      <c r="DE1721" s="35"/>
      <c r="DF1721" s="35"/>
      <c r="DG1721" s="35"/>
      <c r="DH1721" s="35"/>
      <c r="DI1721" s="35"/>
      <c r="DJ1721" s="35"/>
      <c r="DK1721" s="35"/>
      <c r="DL1721" s="35"/>
      <c r="DM1721" s="35"/>
      <c r="DN1721" s="35"/>
      <c r="DO1721" s="35"/>
      <c r="DP1721" s="35"/>
      <c r="DQ1721" s="35"/>
      <c r="DR1721" s="35"/>
      <c r="DS1721" s="35"/>
      <c r="DT1721" s="35"/>
      <c r="DU1721" s="35"/>
      <c r="DV1721" s="35"/>
      <c r="DW1721" s="35"/>
      <c r="DX1721" s="35"/>
      <c r="DY1721" s="35"/>
      <c r="DZ1721" s="35"/>
      <c r="EA1721" s="35"/>
      <c r="EB1721" s="35"/>
      <c r="EC1721" s="35"/>
      <c r="ED1721" s="35"/>
      <c r="EE1721" s="35"/>
      <c r="EF1721" s="35"/>
      <c r="EG1721" s="35"/>
      <c r="EH1721" s="35"/>
      <c r="EI1721" s="35"/>
      <c r="EJ1721" s="35"/>
      <c r="EK1721" s="35"/>
      <c r="EL1721" s="35"/>
      <c r="ET1721" s="20" t="s">
        <v>2083</v>
      </c>
      <c r="EU1721" s="20" t="s">
        <v>2081</v>
      </c>
    </row>
    <row r="1722" spans="1:151" ht="12" hidden="1" customHeight="1">
      <c r="A1722" s="35"/>
      <c r="B1722" s="47"/>
      <c r="C1722" s="35"/>
      <c r="D1722" s="47"/>
      <c r="E1722" s="47"/>
      <c r="F1722" s="47"/>
      <c r="G1722" s="47"/>
      <c r="H1722" s="47"/>
      <c r="I1722" s="47"/>
      <c r="J1722" s="47"/>
      <c r="K1722" s="47"/>
      <c r="L1722" s="47"/>
      <c r="M1722" s="35"/>
      <c r="N1722" s="35"/>
      <c r="O1722" s="35"/>
      <c r="P1722" s="35"/>
      <c r="Q1722" s="35"/>
      <c r="R1722" s="35"/>
      <c r="S1722" s="35"/>
      <c r="T1722" s="35"/>
      <c r="U1722" s="35"/>
      <c r="V1722" s="35"/>
      <c r="W1722" s="35"/>
      <c r="X1722" s="35"/>
      <c r="Y1722" s="35"/>
      <c r="Z1722" s="35"/>
      <c r="AA1722" s="35"/>
      <c r="AB1722" s="35"/>
      <c r="AC1722" s="35"/>
      <c r="AD1722" s="35"/>
      <c r="AE1722" s="35"/>
      <c r="AF1722" s="35"/>
      <c r="AG1722" s="35"/>
      <c r="AH1722" s="35"/>
      <c r="AI1722" s="35"/>
      <c r="AJ1722" s="35"/>
      <c r="AK1722" s="35"/>
      <c r="AL1722" s="35"/>
      <c r="AM1722" s="35"/>
      <c r="AN1722" s="35"/>
      <c r="AO1722" s="35"/>
      <c r="AP1722" s="35"/>
      <c r="AQ1722" s="35"/>
      <c r="AR1722" s="35"/>
      <c r="AS1722" s="35"/>
      <c r="AT1722" s="35"/>
      <c r="AU1722" s="35"/>
      <c r="AV1722" s="35"/>
      <c r="AW1722" s="35"/>
      <c r="AX1722" s="35"/>
      <c r="AY1722" s="35"/>
      <c r="AZ1722" s="35"/>
      <c r="BA1722" s="35"/>
      <c r="BB1722" s="35"/>
      <c r="BC1722" s="35"/>
      <c r="BD1722" s="35"/>
      <c r="BE1722" s="35"/>
      <c r="BF1722" s="35"/>
      <c r="BG1722" s="35"/>
      <c r="BH1722" s="35"/>
      <c r="BI1722" s="133"/>
      <c r="BJ1722" s="133"/>
      <c r="BK1722" s="35"/>
      <c r="BL1722" s="266"/>
      <c r="BM1722" s="35"/>
      <c r="BN1722" s="35"/>
      <c r="BO1722" s="35"/>
      <c r="BP1722" s="35"/>
      <c r="BQ1722" s="35"/>
      <c r="BR1722" s="35"/>
      <c r="BS1722" s="35"/>
      <c r="BT1722" s="35"/>
      <c r="BU1722" s="35"/>
      <c r="BV1722" s="35"/>
      <c r="BW1722" s="35"/>
      <c r="BX1722" s="35"/>
      <c r="BY1722" s="35"/>
      <c r="BZ1722" s="287"/>
      <c r="CA1722" s="35"/>
      <c r="CB1722" s="35"/>
      <c r="CC1722" s="35"/>
      <c r="CD1722" s="35"/>
      <c r="CE1722" s="35"/>
      <c r="CF1722" s="35"/>
      <c r="CG1722" s="35"/>
      <c r="CH1722" s="35"/>
      <c r="CI1722" s="35"/>
      <c r="CJ1722" s="35"/>
      <c r="CK1722" s="35"/>
      <c r="CL1722" s="35"/>
      <c r="CM1722" s="35"/>
      <c r="CN1722" s="35"/>
      <c r="CO1722" s="35"/>
      <c r="CP1722" s="35"/>
      <c r="CQ1722" s="35"/>
      <c r="CR1722" s="35"/>
      <c r="CS1722" s="35"/>
      <c r="CT1722" s="35"/>
      <c r="CU1722" s="35"/>
      <c r="CV1722" s="35"/>
      <c r="CW1722" s="35"/>
      <c r="CX1722" s="35"/>
      <c r="CY1722" s="35"/>
      <c r="CZ1722" s="35"/>
      <c r="DA1722" s="35"/>
      <c r="DB1722" s="35"/>
      <c r="DC1722" s="35"/>
      <c r="DD1722" s="35"/>
      <c r="DE1722" s="35"/>
      <c r="DF1722" s="35"/>
      <c r="DG1722" s="35"/>
      <c r="DH1722" s="35"/>
      <c r="DI1722" s="35"/>
      <c r="DJ1722" s="35"/>
      <c r="DK1722" s="35"/>
      <c r="DL1722" s="35"/>
      <c r="DM1722" s="35"/>
      <c r="DN1722" s="35"/>
      <c r="DO1722" s="35"/>
      <c r="DP1722" s="35"/>
      <c r="DQ1722" s="35"/>
      <c r="DR1722" s="35"/>
      <c r="DS1722" s="35"/>
      <c r="DT1722" s="35"/>
      <c r="DU1722" s="35"/>
      <c r="DV1722" s="35"/>
      <c r="DW1722" s="35"/>
      <c r="DX1722" s="35"/>
      <c r="DY1722" s="35"/>
      <c r="DZ1722" s="35"/>
      <c r="EA1722" s="35"/>
      <c r="EB1722" s="35"/>
      <c r="EC1722" s="35"/>
      <c r="ED1722" s="35"/>
      <c r="EE1722" s="35"/>
      <c r="EF1722" s="35"/>
      <c r="EG1722" s="35"/>
      <c r="EH1722" s="35"/>
      <c r="EI1722" s="35"/>
      <c r="EJ1722" s="35"/>
      <c r="EK1722" s="35"/>
      <c r="EL1722" s="35"/>
      <c r="ET1722" s="20" t="s">
        <v>2084</v>
      </c>
      <c r="EU1722" s="20" t="s">
        <v>2082</v>
      </c>
    </row>
    <row r="1723" spans="1:151" ht="12" hidden="1" customHeight="1">
      <c r="A1723" s="35"/>
      <c r="B1723" s="47"/>
      <c r="C1723" s="35"/>
      <c r="D1723" s="47"/>
      <c r="E1723" s="47"/>
      <c r="F1723" s="47"/>
      <c r="G1723" s="47"/>
      <c r="H1723" s="47"/>
      <c r="I1723" s="47"/>
      <c r="J1723" s="47"/>
      <c r="K1723" s="47"/>
      <c r="L1723" s="47"/>
      <c r="M1723" s="35"/>
      <c r="N1723" s="35"/>
      <c r="O1723" s="35"/>
      <c r="P1723" s="35"/>
      <c r="Q1723" s="35"/>
      <c r="R1723" s="35"/>
      <c r="S1723" s="35"/>
      <c r="T1723" s="35"/>
      <c r="U1723" s="35"/>
      <c r="V1723" s="35"/>
      <c r="W1723" s="35"/>
      <c r="X1723" s="35"/>
      <c r="Y1723" s="35"/>
      <c r="Z1723" s="35"/>
      <c r="AA1723" s="35"/>
      <c r="AB1723" s="35"/>
      <c r="AC1723" s="35"/>
      <c r="AD1723" s="35"/>
      <c r="AE1723" s="35"/>
      <c r="AF1723" s="35"/>
      <c r="AG1723" s="35"/>
      <c r="AH1723" s="35"/>
      <c r="AI1723" s="35"/>
      <c r="AJ1723" s="35"/>
      <c r="AK1723" s="35"/>
      <c r="AL1723" s="35"/>
      <c r="AM1723" s="35"/>
      <c r="AN1723" s="35"/>
      <c r="AO1723" s="35"/>
      <c r="AP1723" s="35"/>
      <c r="AQ1723" s="35"/>
      <c r="AR1723" s="35"/>
      <c r="AS1723" s="35"/>
      <c r="AT1723" s="35"/>
      <c r="AU1723" s="35"/>
      <c r="AV1723" s="35"/>
      <c r="AW1723" s="35"/>
      <c r="AX1723" s="35"/>
      <c r="AY1723" s="35"/>
      <c r="AZ1723" s="35"/>
      <c r="BA1723" s="35"/>
      <c r="BB1723" s="35"/>
      <c r="BC1723" s="35"/>
      <c r="BD1723" s="35"/>
      <c r="BE1723" s="35"/>
      <c r="BF1723" s="35"/>
      <c r="BG1723" s="35"/>
      <c r="BH1723" s="35"/>
      <c r="BI1723" s="133"/>
      <c r="BJ1723" s="133"/>
      <c r="BK1723" s="35"/>
      <c r="BL1723" s="266"/>
      <c r="BM1723" s="35"/>
      <c r="BN1723" s="35"/>
      <c r="BO1723" s="35"/>
      <c r="BP1723" s="35"/>
      <c r="BQ1723" s="35"/>
      <c r="BR1723" s="35"/>
      <c r="BS1723" s="35"/>
      <c r="BT1723" s="35"/>
      <c r="BU1723" s="35"/>
      <c r="BV1723" s="35"/>
      <c r="BW1723" s="35"/>
      <c r="BX1723" s="35"/>
      <c r="BY1723" s="35"/>
      <c r="BZ1723" s="287"/>
      <c r="CA1723" s="35"/>
      <c r="CB1723" s="35"/>
      <c r="CC1723" s="35"/>
      <c r="CD1723" s="35"/>
      <c r="CE1723" s="35"/>
      <c r="CF1723" s="35"/>
      <c r="CG1723" s="35"/>
      <c r="CH1723" s="35"/>
      <c r="CI1723" s="35"/>
      <c r="CJ1723" s="35"/>
      <c r="CK1723" s="35"/>
      <c r="CL1723" s="35"/>
      <c r="CM1723" s="35"/>
      <c r="CN1723" s="35"/>
      <c r="CO1723" s="35"/>
      <c r="CP1723" s="35"/>
      <c r="CQ1723" s="35"/>
      <c r="CR1723" s="35"/>
      <c r="CS1723" s="35"/>
      <c r="CT1723" s="35"/>
      <c r="CU1723" s="35"/>
      <c r="CV1723" s="35"/>
      <c r="CW1723" s="35"/>
      <c r="CX1723" s="35"/>
      <c r="CY1723" s="35"/>
      <c r="CZ1723" s="35"/>
      <c r="DA1723" s="35"/>
      <c r="DB1723" s="35"/>
      <c r="DC1723" s="35"/>
      <c r="DD1723" s="35"/>
      <c r="DE1723" s="35"/>
      <c r="DF1723" s="35"/>
      <c r="DG1723" s="35"/>
      <c r="DH1723" s="35"/>
      <c r="DI1723" s="35"/>
      <c r="DJ1723" s="35"/>
      <c r="DK1723" s="35"/>
      <c r="DL1723" s="35"/>
      <c r="DM1723" s="35"/>
      <c r="DN1723" s="35"/>
      <c r="DO1723" s="35"/>
      <c r="DP1723" s="35"/>
      <c r="DQ1723" s="35"/>
      <c r="DR1723" s="35"/>
      <c r="DS1723" s="35"/>
      <c r="DT1723" s="35"/>
      <c r="DU1723" s="35"/>
      <c r="DV1723" s="35"/>
      <c r="DW1723" s="35"/>
      <c r="DX1723" s="35"/>
      <c r="DY1723" s="35"/>
      <c r="DZ1723" s="35"/>
      <c r="EA1723" s="35"/>
      <c r="EB1723" s="35"/>
      <c r="EC1723" s="35"/>
      <c r="ED1723" s="35"/>
      <c r="EE1723" s="35"/>
      <c r="EF1723" s="35"/>
      <c r="EG1723" s="35"/>
      <c r="EH1723" s="35"/>
      <c r="EI1723" s="35"/>
      <c r="EJ1723" s="35"/>
      <c r="EK1723" s="35"/>
      <c r="EL1723" s="35"/>
      <c r="ET1723" s="20" t="s">
        <v>2085</v>
      </c>
      <c r="EU1723" s="20" t="s">
        <v>2083</v>
      </c>
    </row>
    <row r="1724" spans="1:151" ht="12" hidden="1" customHeight="1">
      <c r="A1724" s="35"/>
      <c r="B1724" s="47"/>
      <c r="C1724" s="35"/>
      <c r="D1724" s="47"/>
      <c r="E1724" s="47"/>
      <c r="F1724" s="47"/>
      <c r="G1724" s="47"/>
      <c r="H1724" s="47"/>
      <c r="I1724" s="47"/>
      <c r="J1724" s="47"/>
      <c r="K1724" s="47"/>
      <c r="L1724" s="47"/>
      <c r="M1724" s="35"/>
      <c r="N1724" s="35"/>
      <c r="O1724" s="35"/>
      <c r="P1724" s="35"/>
      <c r="Q1724" s="35"/>
      <c r="R1724" s="35"/>
      <c r="S1724" s="35"/>
      <c r="T1724" s="35"/>
      <c r="U1724" s="35"/>
      <c r="V1724" s="35"/>
      <c r="W1724" s="35"/>
      <c r="X1724" s="35"/>
      <c r="Y1724" s="35"/>
      <c r="Z1724" s="35"/>
      <c r="AA1724" s="35"/>
      <c r="AB1724" s="35"/>
      <c r="AC1724" s="35"/>
      <c r="AD1724" s="35"/>
      <c r="AE1724" s="35"/>
      <c r="AF1724" s="35"/>
      <c r="AG1724" s="35"/>
      <c r="AH1724" s="35"/>
      <c r="AI1724" s="35"/>
      <c r="AJ1724" s="35"/>
      <c r="AK1724" s="35"/>
      <c r="AL1724" s="35"/>
      <c r="AM1724" s="35"/>
      <c r="AN1724" s="35"/>
      <c r="AO1724" s="35"/>
      <c r="AP1724" s="35"/>
      <c r="AQ1724" s="35"/>
      <c r="AR1724" s="35"/>
      <c r="AS1724" s="35"/>
      <c r="AT1724" s="35"/>
      <c r="AU1724" s="35"/>
      <c r="AV1724" s="35"/>
      <c r="AW1724" s="35"/>
      <c r="AX1724" s="35"/>
      <c r="AY1724" s="35"/>
      <c r="AZ1724" s="35"/>
      <c r="BA1724" s="35"/>
      <c r="BB1724" s="35"/>
      <c r="BC1724" s="35"/>
      <c r="BD1724" s="35"/>
      <c r="BE1724" s="35"/>
      <c r="BF1724" s="35"/>
      <c r="BG1724" s="35"/>
      <c r="BH1724" s="35"/>
      <c r="BI1724" s="133"/>
      <c r="BJ1724" s="133"/>
      <c r="BK1724" s="35"/>
      <c r="BL1724" s="266"/>
      <c r="BM1724" s="35"/>
      <c r="BN1724" s="35"/>
      <c r="BO1724" s="35"/>
      <c r="BP1724" s="35"/>
      <c r="BQ1724" s="35"/>
      <c r="BR1724" s="35"/>
      <c r="BS1724" s="35"/>
      <c r="BT1724" s="35"/>
      <c r="BU1724" s="35"/>
      <c r="BV1724" s="35"/>
      <c r="BW1724" s="35"/>
      <c r="BX1724" s="35"/>
      <c r="BY1724" s="35"/>
      <c r="BZ1724" s="287"/>
      <c r="CA1724" s="35"/>
      <c r="CB1724" s="35"/>
      <c r="CC1724" s="35"/>
      <c r="CD1724" s="35"/>
      <c r="CE1724" s="35"/>
      <c r="CF1724" s="35"/>
      <c r="CG1724" s="35"/>
      <c r="CH1724" s="35"/>
      <c r="CI1724" s="35"/>
      <c r="CJ1724" s="35"/>
      <c r="CK1724" s="35"/>
      <c r="CL1724" s="35"/>
      <c r="CM1724" s="35"/>
      <c r="CN1724" s="35"/>
      <c r="CO1724" s="35"/>
      <c r="CP1724" s="35"/>
      <c r="CQ1724" s="35"/>
      <c r="CR1724" s="35"/>
      <c r="CS1724" s="35"/>
      <c r="CT1724" s="35"/>
      <c r="CU1724" s="35"/>
      <c r="CV1724" s="35"/>
      <c r="CW1724" s="35"/>
      <c r="CX1724" s="35"/>
      <c r="CY1724" s="35"/>
      <c r="CZ1724" s="35"/>
      <c r="DA1724" s="35"/>
      <c r="DB1724" s="35"/>
      <c r="DC1724" s="35"/>
      <c r="DD1724" s="35"/>
      <c r="DE1724" s="35"/>
      <c r="DF1724" s="35"/>
      <c r="DG1724" s="35"/>
      <c r="DH1724" s="35"/>
      <c r="DI1724" s="35"/>
      <c r="DJ1724" s="35"/>
      <c r="DK1724" s="35"/>
      <c r="DL1724" s="35"/>
      <c r="DM1724" s="35"/>
      <c r="DN1724" s="35"/>
      <c r="DO1724" s="35"/>
      <c r="DP1724" s="35"/>
      <c r="DQ1724" s="35"/>
      <c r="DR1724" s="35"/>
      <c r="DS1724" s="35"/>
      <c r="DT1724" s="35"/>
      <c r="DU1724" s="35"/>
      <c r="DV1724" s="35"/>
      <c r="DW1724" s="35"/>
      <c r="DX1724" s="35"/>
      <c r="DY1724" s="35"/>
      <c r="DZ1724" s="35"/>
      <c r="EA1724" s="35"/>
      <c r="EB1724" s="35"/>
      <c r="EC1724" s="35"/>
      <c r="ED1724" s="35"/>
      <c r="EE1724" s="35"/>
      <c r="EF1724" s="35"/>
      <c r="EG1724" s="35"/>
      <c r="EH1724" s="35"/>
      <c r="EI1724" s="35"/>
      <c r="EJ1724" s="35"/>
      <c r="EK1724" s="35"/>
      <c r="EL1724" s="35"/>
      <c r="ET1724" s="20" t="s">
        <v>2086</v>
      </c>
      <c r="EU1724" s="20" t="s">
        <v>2084</v>
      </c>
    </row>
    <row r="1725" spans="1:151" ht="12" hidden="1" customHeight="1">
      <c r="A1725" s="35"/>
      <c r="B1725" s="47"/>
      <c r="C1725" s="35"/>
      <c r="D1725" s="47"/>
      <c r="E1725" s="47"/>
      <c r="F1725" s="47"/>
      <c r="G1725" s="47"/>
      <c r="H1725" s="47"/>
      <c r="I1725" s="47"/>
      <c r="J1725" s="47"/>
      <c r="K1725" s="47"/>
      <c r="L1725" s="47"/>
      <c r="M1725" s="35"/>
      <c r="N1725" s="35"/>
      <c r="O1725" s="35"/>
      <c r="P1725" s="35"/>
      <c r="Q1725" s="35"/>
      <c r="R1725" s="35"/>
      <c r="S1725" s="35"/>
      <c r="T1725" s="35"/>
      <c r="U1725" s="35"/>
      <c r="V1725" s="35"/>
      <c r="W1725" s="35"/>
      <c r="X1725" s="35"/>
      <c r="Y1725" s="35"/>
      <c r="Z1725" s="35"/>
      <c r="AA1725" s="35"/>
      <c r="AB1725" s="35"/>
      <c r="AC1725" s="35"/>
      <c r="AD1725" s="35"/>
      <c r="AE1725" s="35"/>
      <c r="AF1725" s="35"/>
      <c r="AG1725" s="35"/>
      <c r="AH1725" s="35"/>
      <c r="AI1725" s="35"/>
      <c r="AJ1725" s="35"/>
      <c r="AK1725" s="35"/>
      <c r="AL1725" s="35"/>
      <c r="AM1725" s="35"/>
      <c r="AN1725" s="35"/>
      <c r="AO1725" s="35"/>
      <c r="AP1725" s="35"/>
      <c r="AQ1725" s="35"/>
      <c r="AR1725" s="35"/>
      <c r="AS1725" s="35"/>
      <c r="AT1725" s="35"/>
      <c r="AU1725" s="35"/>
      <c r="AV1725" s="35"/>
      <c r="AW1725" s="35"/>
      <c r="AX1725" s="35"/>
      <c r="AY1725" s="35"/>
      <c r="AZ1725" s="35"/>
      <c r="BA1725" s="35"/>
      <c r="BB1725" s="35"/>
      <c r="BC1725" s="35"/>
      <c r="BD1725" s="35"/>
      <c r="BE1725" s="35"/>
      <c r="BF1725" s="35"/>
      <c r="BG1725" s="35"/>
      <c r="BH1725" s="35"/>
      <c r="BI1725" s="133"/>
      <c r="BJ1725" s="133"/>
      <c r="BK1725" s="35"/>
      <c r="BL1725" s="266"/>
      <c r="BM1725" s="35"/>
      <c r="BN1725" s="35"/>
      <c r="BO1725" s="35"/>
      <c r="BP1725" s="35"/>
      <c r="BQ1725" s="35"/>
      <c r="BR1725" s="35"/>
      <c r="BS1725" s="35"/>
      <c r="BT1725" s="35"/>
      <c r="BU1725" s="35"/>
      <c r="BV1725" s="35"/>
      <c r="BW1725" s="35"/>
      <c r="BX1725" s="35"/>
      <c r="BY1725" s="35"/>
      <c r="BZ1725" s="287"/>
      <c r="CA1725" s="35"/>
      <c r="CB1725" s="35"/>
      <c r="CC1725" s="35"/>
      <c r="CD1725" s="35"/>
      <c r="CE1725" s="35"/>
      <c r="CF1725" s="35"/>
      <c r="CG1725" s="35"/>
      <c r="CH1725" s="35"/>
      <c r="CI1725" s="35"/>
      <c r="CJ1725" s="35"/>
      <c r="CK1725" s="35"/>
      <c r="CL1725" s="35"/>
      <c r="CM1725" s="35"/>
      <c r="CN1725" s="35"/>
      <c r="CO1725" s="35"/>
      <c r="CP1725" s="35"/>
      <c r="CQ1725" s="35"/>
      <c r="CR1725" s="35"/>
      <c r="CS1725" s="35"/>
      <c r="CT1725" s="35"/>
      <c r="CU1725" s="35"/>
      <c r="CV1725" s="35"/>
      <c r="CW1725" s="35"/>
      <c r="CX1725" s="35"/>
      <c r="CY1725" s="35"/>
      <c r="CZ1725" s="35"/>
      <c r="DA1725" s="35"/>
      <c r="DB1725" s="35"/>
      <c r="DC1725" s="35"/>
      <c r="DD1725" s="35"/>
      <c r="DE1725" s="35"/>
      <c r="DF1725" s="35"/>
      <c r="DG1725" s="35"/>
      <c r="DH1725" s="35"/>
      <c r="DI1725" s="35"/>
      <c r="DJ1725" s="35"/>
      <c r="DK1725" s="35"/>
      <c r="DL1725" s="35"/>
      <c r="DM1725" s="35"/>
      <c r="DN1725" s="35"/>
      <c r="DO1725" s="35"/>
      <c r="DP1725" s="35"/>
      <c r="DQ1725" s="35"/>
      <c r="DR1725" s="35"/>
      <c r="DS1725" s="35"/>
      <c r="DT1725" s="35"/>
      <c r="DU1725" s="35"/>
      <c r="DV1725" s="35"/>
      <c r="DW1725" s="35"/>
      <c r="DX1725" s="35"/>
      <c r="DY1725" s="35"/>
      <c r="DZ1725" s="35"/>
      <c r="EA1725" s="35"/>
      <c r="EB1725" s="35"/>
      <c r="EC1725" s="35"/>
      <c r="ED1725" s="35"/>
      <c r="EE1725" s="35"/>
      <c r="EF1725" s="35"/>
      <c r="EG1725" s="35"/>
      <c r="EH1725" s="35"/>
      <c r="EI1725" s="35"/>
      <c r="EJ1725" s="35"/>
      <c r="EK1725" s="35"/>
      <c r="EL1725" s="35"/>
      <c r="ET1725" s="20" t="s">
        <v>2087</v>
      </c>
      <c r="EU1725" s="20" t="s">
        <v>2085</v>
      </c>
    </row>
    <row r="1726" spans="1:151" ht="12" hidden="1" customHeight="1">
      <c r="A1726" s="35"/>
      <c r="B1726" s="47"/>
      <c r="C1726" s="35"/>
      <c r="D1726" s="47"/>
      <c r="E1726" s="47"/>
      <c r="F1726" s="47"/>
      <c r="G1726" s="47"/>
      <c r="H1726" s="47"/>
      <c r="I1726" s="47"/>
      <c r="J1726" s="47"/>
      <c r="K1726" s="47"/>
      <c r="L1726" s="47"/>
      <c r="M1726" s="35"/>
      <c r="N1726" s="35"/>
      <c r="O1726" s="35"/>
      <c r="P1726" s="35"/>
      <c r="Q1726" s="35"/>
      <c r="R1726" s="35"/>
      <c r="S1726" s="35"/>
      <c r="T1726" s="35"/>
      <c r="U1726" s="35"/>
      <c r="V1726" s="35"/>
      <c r="W1726" s="35"/>
      <c r="X1726" s="35"/>
      <c r="Y1726" s="35"/>
      <c r="Z1726" s="35"/>
      <c r="AA1726" s="35"/>
      <c r="AB1726" s="35"/>
      <c r="AC1726" s="35"/>
      <c r="AD1726" s="35"/>
      <c r="AE1726" s="35"/>
      <c r="AF1726" s="35"/>
      <c r="AG1726" s="35"/>
      <c r="AH1726" s="35"/>
      <c r="AI1726" s="35"/>
      <c r="AJ1726" s="35"/>
      <c r="AK1726" s="35"/>
      <c r="AL1726" s="35"/>
      <c r="AM1726" s="35"/>
      <c r="AN1726" s="35"/>
      <c r="AO1726" s="35"/>
      <c r="AP1726" s="35"/>
      <c r="AQ1726" s="35"/>
      <c r="AR1726" s="35"/>
      <c r="AS1726" s="35"/>
      <c r="AT1726" s="35"/>
      <c r="AU1726" s="35"/>
      <c r="AV1726" s="35"/>
      <c r="AW1726" s="35"/>
      <c r="AX1726" s="35"/>
      <c r="AY1726" s="35"/>
      <c r="AZ1726" s="35"/>
      <c r="BA1726" s="35"/>
      <c r="BB1726" s="35"/>
      <c r="BC1726" s="35"/>
      <c r="BD1726" s="35"/>
      <c r="BE1726" s="35"/>
      <c r="BF1726" s="35"/>
      <c r="BG1726" s="35"/>
      <c r="BH1726" s="35"/>
      <c r="BI1726" s="133"/>
      <c r="BJ1726" s="133"/>
      <c r="BK1726" s="35"/>
      <c r="BL1726" s="266"/>
      <c r="BM1726" s="35"/>
      <c r="BN1726" s="35"/>
      <c r="BO1726" s="35"/>
      <c r="BP1726" s="35"/>
      <c r="BQ1726" s="35"/>
      <c r="BR1726" s="35"/>
      <c r="BS1726" s="35"/>
      <c r="BT1726" s="35"/>
      <c r="BU1726" s="35"/>
      <c r="BV1726" s="35"/>
      <c r="BW1726" s="35"/>
      <c r="BX1726" s="35"/>
      <c r="BY1726" s="35"/>
      <c r="BZ1726" s="287"/>
      <c r="CA1726" s="35"/>
      <c r="CB1726" s="35"/>
      <c r="CC1726" s="35"/>
      <c r="CD1726" s="35"/>
      <c r="CE1726" s="35"/>
      <c r="CF1726" s="35"/>
      <c r="CG1726" s="35"/>
      <c r="CH1726" s="35"/>
      <c r="CI1726" s="35"/>
      <c r="CJ1726" s="35"/>
      <c r="CK1726" s="35"/>
      <c r="CL1726" s="35"/>
      <c r="CM1726" s="35"/>
      <c r="CN1726" s="35"/>
      <c r="CO1726" s="35"/>
      <c r="CP1726" s="35"/>
      <c r="CQ1726" s="35"/>
      <c r="CR1726" s="35"/>
      <c r="CS1726" s="35"/>
      <c r="CT1726" s="35"/>
      <c r="CU1726" s="35"/>
      <c r="CV1726" s="35"/>
      <c r="CW1726" s="35"/>
      <c r="CX1726" s="35"/>
      <c r="CY1726" s="35"/>
      <c r="CZ1726" s="35"/>
      <c r="DA1726" s="35"/>
      <c r="DB1726" s="35"/>
      <c r="DC1726" s="35"/>
      <c r="DD1726" s="35"/>
      <c r="DE1726" s="35"/>
      <c r="DF1726" s="35"/>
      <c r="DG1726" s="35"/>
      <c r="DH1726" s="35"/>
      <c r="DI1726" s="35"/>
      <c r="DJ1726" s="35"/>
      <c r="DK1726" s="35"/>
      <c r="DL1726" s="35"/>
      <c r="DM1726" s="35"/>
      <c r="DN1726" s="35"/>
      <c r="DO1726" s="35"/>
      <c r="DP1726" s="35"/>
      <c r="DQ1726" s="35"/>
      <c r="DR1726" s="35"/>
      <c r="DS1726" s="35"/>
      <c r="DT1726" s="35"/>
      <c r="DU1726" s="35"/>
      <c r="DV1726" s="35"/>
      <c r="DW1726" s="35"/>
      <c r="DX1726" s="35"/>
      <c r="DY1726" s="35"/>
      <c r="DZ1726" s="35"/>
      <c r="EA1726" s="35"/>
      <c r="EB1726" s="35"/>
      <c r="EC1726" s="35"/>
      <c r="ED1726" s="35"/>
      <c r="EE1726" s="35"/>
      <c r="EF1726" s="35"/>
      <c r="EG1726" s="35"/>
      <c r="EH1726" s="35"/>
      <c r="EI1726" s="35"/>
      <c r="EJ1726" s="35"/>
      <c r="EK1726" s="35"/>
      <c r="EL1726" s="35"/>
      <c r="ET1726" s="20" t="s">
        <v>2088</v>
      </c>
      <c r="EU1726" s="20" t="s">
        <v>2086</v>
      </c>
    </row>
    <row r="1727" spans="1:151" ht="12" hidden="1" customHeight="1">
      <c r="A1727" s="35"/>
      <c r="B1727" s="47"/>
      <c r="C1727" s="35"/>
      <c r="D1727" s="47"/>
      <c r="E1727" s="47"/>
      <c r="F1727" s="47"/>
      <c r="G1727" s="47"/>
      <c r="H1727" s="47"/>
      <c r="I1727" s="47"/>
      <c r="J1727" s="47"/>
      <c r="K1727" s="47"/>
      <c r="L1727" s="47"/>
      <c r="M1727" s="35"/>
      <c r="N1727" s="35"/>
      <c r="O1727" s="35"/>
      <c r="P1727" s="35"/>
      <c r="Q1727" s="35"/>
      <c r="R1727" s="35"/>
      <c r="S1727" s="35"/>
      <c r="T1727" s="35"/>
      <c r="U1727" s="35"/>
      <c r="V1727" s="35"/>
      <c r="W1727" s="35"/>
      <c r="X1727" s="35"/>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c r="BE1727" s="35"/>
      <c r="BF1727" s="35"/>
      <c r="BG1727" s="35"/>
      <c r="BH1727" s="35"/>
      <c r="BI1727" s="133"/>
      <c r="BJ1727" s="133"/>
      <c r="BK1727" s="35"/>
      <c r="BL1727" s="266"/>
      <c r="BM1727" s="35"/>
      <c r="BN1727" s="35"/>
      <c r="BO1727" s="35"/>
      <c r="BP1727" s="35"/>
      <c r="BQ1727" s="35"/>
      <c r="BR1727" s="35"/>
      <c r="BS1727" s="35"/>
      <c r="BT1727" s="35"/>
      <c r="BU1727" s="35"/>
      <c r="BV1727" s="35"/>
      <c r="BW1727" s="35"/>
      <c r="BX1727" s="35"/>
      <c r="BY1727" s="35"/>
      <c r="BZ1727" s="287"/>
      <c r="CA1727" s="35"/>
      <c r="CB1727" s="35"/>
      <c r="CC1727" s="35"/>
      <c r="CD1727" s="35"/>
      <c r="CE1727" s="35"/>
      <c r="CF1727" s="35"/>
      <c r="CG1727" s="35"/>
      <c r="CH1727" s="35"/>
      <c r="CI1727" s="35"/>
      <c r="CJ1727" s="35"/>
      <c r="CK1727" s="35"/>
      <c r="CL1727" s="35"/>
      <c r="CM1727" s="35"/>
      <c r="CN1727" s="35"/>
      <c r="CO1727" s="35"/>
      <c r="CP1727" s="35"/>
      <c r="CQ1727" s="35"/>
      <c r="CR1727" s="35"/>
      <c r="CS1727" s="35"/>
      <c r="CT1727" s="35"/>
      <c r="CU1727" s="35"/>
      <c r="CV1727" s="35"/>
      <c r="CW1727" s="35"/>
      <c r="CX1727" s="35"/>
      <c r="CY1727" s="35"/>
      <c r="CZ1727" s="35"/>
      <c r="DA1727" s="35"/>
      <c r="DB1727" s="35"/>
      <c r="DC1727" s="35"/>
      <c r="DD1727" s="35"/>
      <c r="DE1727" s="35"/>
      <c r="DF1727" s="35"/>
      <c r="DG1727" s="35"/>
      <c r="DH1727" s="35"/>
      <c r="DI1727" s="35"/>
      <c r="DJ1727" s="35"/>
      <c r="DK1727" s="35"/>
      <c r="DL1727" s="35"/>
      <c r="DM1727" s="35"/>
      <c r="DN1727" s="35"/>
      <c r="DO1727" s="35"/>
      <c r="DP1727" s="35"/>
      <c r="DQ1727" s="35"/>
      <c r="DR1727" s="35"/>
      <c r="DS1727" s="35"/>
      <c r="DT1727" s="35"/>
      <c r="DU1727" s="35"/>
      <c r="DV1727" s="35"/>
      <c r="DW1727" s="35"/>
      <c r="DX1727" s="35"/>
      <c r="DY1727" s="35"/>
      <c r="DZ1727" s="35"/>
      <c r="EA1727" s="35"/>
      <c r="EB1727" s="35"/>
      <c r="EC1727" s="35"/>
      <c r="ED1727" s="35"/>
      <c r="EE1727" s="35"/>
      <c r="EF1727" s="35"/>
      <c r="EG1727" s="35"/>
      <c r="EH1727" s="35"/>
      <c r="EI1727" s="35"/>
      <c r="EJ1727" s="35"/>
      <c r="EK1727" s="35"/>
      <c r="EL1727" s="35"/>
      <c r="ET1727" s="20" t="s">
        <v>2089</v>
      </c>
      <c r="EU1727" s="20" t="s">
        <v>2087</v>
      </c>
    </row>
    <row r="1728" spans="1:151" ht="12" hidden="1" customHeight="1">
      <c r="A1728" s="35"/>
      <c r="B1728" s="47"/>
      <c r="C1728" s="35"/>
      <c r="D1728" s="47"/>
      <c r="E1728" s="47"/>
      <c r="F1728" s="47"/>
      <c r="G1728" s="47"/>
      <c r="H1728" s="47"/>
      <c r="I1728" s="47"/>
      <c r="J1728" s="47"/>
      <c r="K1728" s="47"/>
      <c r="L1728" s="47"/>
      <c r="M1728" s="35"/>
      <c r="N1728" s="35"/>
      <c r="O1728" s="35"/>
      <c r="P1728" s="35"/>
      <c r="Q1728" s="35"/>
      <c r="R1728" s="35"/>
      <c r="S1728" s="35"/>
      <c r="T1728" s="35"/>
      <c r="U1728" s="35"/>
      <c r="V1728" s="35"/>
      <c r="W1728" s="35"/>
      <c r="X1728" s="35"/>
      <c r="Y1728" s="35"/>
      <c r="Z1728" s="35"/>
      <c r="AA1728" s="35"/>
      <c r="AB1728" s="35"/>
      <c r="AC1728" s="35"/>
      <c r="AD1728" s="35"/>
      <c r="AE1728" s="35"/>
      <c r="AF1728" s="35"/>
      <c r="AG1728" s="35"/>
      <c r="AH1728" s="35"/>
      <c r="AI1728" s="35"/>
      <c r="AJ1728" s="35"/>
      <c r="AK1728" s="35"/>
      <c r="AL1728" s="35"/>
      <c r="AM1728" s="35"/>
      <c r="AN1728" s="35"/>
      <c r="AO1728" s="35"/>
      <c r="AP1728" s="35"/>
      <c r="AQ1728" s="35"/>
      <c r="AR1728" s="35"/>
      <c r="AS1728" s="35"/>
      <c r="AT1728" s="35"/>
      <c r="AU1728" s="35"/>
      <c r="AV1728" s="35"/>
      <c r="AW1728" s="35"/>
      <c r="AX1728" s="35"/>
      <c r="AY1728" s="35"/>
      <c r="AZ1728" s="35"/>
      <c r="BA1728" s="35"/>
      <c r="BB1728" s="35"/>
      <c r="BC1728" s="35"/>
      <c r="BD1728" s="35"/>
      <c r="BE1728" s="35"/>
      <c r="BF1728" s="35"/>
      <c r="BG1728" s="35"/>
      <c r="BH1728" s="35"/>
      <c r="BI1728" s="133"/>
      <c r="BJ1728" s="133"/>
      <c r="BK1728" s="35"/>
      <c r="BL1728" s="266"/>
      <c r="BM1728" s="35"/>
      <c r="BN1728" s="35"/>
      <c r="BO1728" s="35"/>
      <c r="BP1728" s="35"/>
      <c r="BQ1728" s="35"/>
      <c r="BR1728" s="35"/>
      <c r="BS1728" s="35"/>
      <c r="BT1728" s="35"/>
      <c r="BU1728" s="35"/>
      <c r="BV1728" s="35"/>
      <c r="BW1728" s="35"/>
      <c r="BX1728" s="35"/>
      <c r="BY1728" s="35"/>
      <c r="BZ1728" s="287"/>
      <c r="CA1728" s="35"/>
      <c r="CB1728" s="35"/>
      <c r="CC1728" s="35"/>
      <c r="CD1728" s="35"/>
      <c r="CE1728" s="35"/>
      <c r="CF1728" s="35"/>
      <c r="CG1728" s="35"/>
      <c r="CH1728" s="35"/>
      <c r="CI1728" s="35"/>
      <c r="CJ1728" s="35"/>
      <c r="CK1728" s="35"/>
      <c r="CL1728" s="35"/>
      <c r="CM1728" s="35"/>
      <c r="CN1728" s="35"/>
      <c r="CO1728" s="35"/>
      <c r="CP1728" s="35"/>
      <c r="CQ1728" s="35"/>
      <c r="CR1728" s="35"/>
      <c r="CS1728" s="35"/>
      <c r="CT1728" s="35"/>
      <c r="CU1728" s="35"/>
      <c r="CV1728" s="35"/>
      <c r="CW1728" s="35"/>
      <c r="CX1728" s="35"/>
      <c r="CY1728" s="35"/>
      <c r="CZ1728" s="35"/>
      <c r="DA1728" s="35"/>
      <c r="DB1728" s="35"/>
      <c r="DC1728" s="35"/>
      <c r="DD1728" s="35"/>
      <c r="DE1728" s="35"/>
      <c r="DF1728" s="35"/>
      <c r="DG1728" s="35"/>
      <c r="DH1728" s="35"/>
      <c r="DI1728" s="35"/>
      <c r="DJ1728" s="35"/>
      <c r="DK1728" s="35"/>
      <c r="DL1728" s="35"/>
      <c r="DM1728" s="35"/>
      <c r="DN1728" s="35"/>
      <c r="DO1728" s="35"/>
      <c r="DP1728" s="35"/>
      <c r="DQ1728" s="35"/>
      <c r="DR1728" s="35"/>
      <c r="DS1728" s="35"/>
      <c r="DT1728" s="35"/>
      <c r="DU1728" s="35"/>
      <c r="DV1728" s="35"/>
      <c r="DW1728" s="35"/>
      <c r="DX1728" s="35"/>
      <c r="DY1728" s="35"/>
      <c r="DZ1728" s="35"/>
      <c r="EA1728" s="35"/>
      <c r="EB1728" s="35"/>
      <c r="EC1728" s="35"/>
      <c r="ED1728" s="35"/>
      <c r="EE1728" s="35"/>
      <c r="EF1728" s="35"/>
      <c r="EG1728" s="35"/>
      <c r="EH1728" s="35"/>
      <c r="EI1728" s="35"/>
      <c r="EJ1728" s="35"/>
      <c r="EK1728" s="35"/>
      <c r="EL1728" s="35"/>
      <c r="ET1728" s="20" t="s">
        <v>2090</v>
      </c>
      <c r="EU1728" s="20" t="s">
        <v>2088</v>
      </c>
    </row>
    <row r="1729" spans="1:151" ht="12" hidden="1" customHeight="1">
      <c r="A1729" s="35"/>
      <c r="B1729" s="47"/>
      <c r="C1729" s="35"/>
      <c r="D1729" s="47"/>
      <c r="E1729" s="47"/>
      <c r="F1729" s="47"/>
      <c r="G1729" s="47"/>
      <c r="H1729" s="47"/>
      <c r="I1729" s="47"/>
      <c r="J1729" s="47"/>
      <c r="K1729" s="47"/>
      <c r="L1729" s="47"/>
      <c r="M1729" s="35"/>
      <c r="N1729" s="35"/>
      <c r="O1729" s="35"/>
      <c r="P1729" s="35"/>
      <c r="Q1729" s="35"/>
      <c r="R1729" s="35"/>
      <c r="S1729" s="35"/>
      <c r="T1729" s="35"/>
      <c r="U1729" s="35"/>
      <c r="V1729" s="35"/>
      <c r="W1729" s="35"/>
      <c r="X1729" s="35"/>
      <c r="Y1729" s="35"/>
      <c r="Z1729" s="35"/>
      <c r="AA1729" s="35"/>
      <c r="AB1729" s="35"/>
      <c r="AC1729" s="35"/>
      <c r="AD1729" s="35"/>
      <c r="AE1729" s="35"/>
      <c r="AF1729" s="35"/>
      <c r="AG1729" s="35"/>
      <c r="AH1729" s="35"/>
      <c r="AI1729" s="35"/>
      <c r="AJ1729" s="35"/>
      <c r="AK1729" s="35"/>
      <c r="AL1729" s="35"/>
      <c r="AM1729" s="35"/>
      <c r="AN1729" s="35"/>
      <c r="AO1729" s="35"/>
      <c r="AP1729" s="35"/>
      <c r="AQ1729" s="35"/>
      <c r="AR1729" s="35"/>
      <c r="AS1729" s="35"/>
      <c r="AT1729" s="35"/>
      <c r="AU1729" s="35"/>
      <c r="AV1729" s="35"/>
      <c r="AW1729" s="35"/>
      <c r="AX1729" s="35"/>
      <c r="AY1729" s="35"/>
      <c r="AZ1729" s="35"/>
      <c r="BA1729" s="35"/>
      <c r="BB1729" s="35"/>
      <c r="BC1729" s="35"/>
      <c r="BD1729" s="35"/>
      <c r="BE1729" s="35"/>
      <c r="BF1729" s="35"/>
      <c r="BG1729" s="35"/>
      <c r="BH1729" s="35"/>
      <c r="BI1729" s="133"/>
      <c r="BJ1729" s="133"/>
      <c r="BK1729" s="35"/>
      <c r="BL1729" s="266"/>
      <c r="BM1729" s="35"/>
      <c r="BN1729" s="35"/>
      <c r="BO1729" s="35"/>
      <c r="BP1729" s="35"/>
      <c r="BQ1729" s="35"/>
      <c r="BR1729" s="35"/>
      <c r="BS1729" s="35"/>
      <c r="BT1729" s="35"/>
      <c r="BU1729" s="35"/>
      <c r="BV1729" s="35"/>
      <c r="BW1729" s="35"/>
      <c r="BX1729" s="35"/>
      <c r="BY1729" s="35"/>
      <c r="BZ1729" s="287"/>
      <c r="CA1729" s="35"/>
      <c r="CB1729" s="35"/>
      <c r="CC1729" s="35"/>
      <c r="CD1729" s="35"/>
      <c r="CE1729" s="35"/>
      <c r="CF1729" s="35"/>
      <c r="CG1729" s="35"/>
      <c r="CH1729" s="35"/>
      <c r="CI1729" s="35"/>
      <c r="CJ1729" s="35"/>
      <c r="CK1729" s="35"/>
      <c r="CL1729" s="35"/>
      <c r="CM1729" s="35"/>
      <c r="CN1729" s="35"/>
      <c r="CO1729" s="35"/>
      <c r="CP1729" s="35"/>
      <c r="CQ1729" s="35"/>
      <c r="CR1729" s="35"/>
      <c r="CS1729" s="35"/>
      <c r="CT1729" s="35"/>
      <c r="CU1729" s="35"/>
      <c r="CV1729" s="35"/>
      <c r="CW1729" s="35"/>
      <c r="CX1729" s="35"/>
      <c r="CY1729" s="35"/>
      <c r="CZ1729" s="35"/>
      <c r="DA1729" s="35"/>
      <c r="DB1729" s="35"/>
      <c r="DC1729" s="35"/>
      <c r="DD1729" s="35"/>
      <c r="DE1729" s="35"/>
      <c r="DF1729" s="35"/>
      <c r="DG1729" s="35"/>
      <c r="DH1729" s="35"/>
      <c r="DI1729" s="35"/>
      <c r="DJ1729" s="35"/>
      <c r="DK1729" s="35"/>
      <c r="DL1729" s="35"/>
      <c r="DM1729" s="35"/>
      <c r="DN1729" s="35"/>
      <c r="DO1729" s="35"/>
      <c r="DP1729" s="35"/>
      <c r="DQ1729" s="35"/>
      <c r="DR1729" s="35"/>
      <c r="DS1729" s="35"/>
      <c r="DT1729" s="35"/>
      <c r="DU1729" s="35"/>
      <c r="DV1729" s="35"/>
      <c r="DW1729" s="35"/>
      <c r="DX1729" s="35"/>
      <c r="DY1729" s="35"/>
      <c r="DZ1729" s="35"/>
      <c r="EA1729" s="35"/>
      <c r="EB1729" s="35"/>
      <c r="EC1729" s="35"/>
      <c r="ED1729" s="35"/>
      <c r="EE1729" s="35"/>
      <c r="EF1729" s="35"/>
      <c r="EG1729" s="35"/>
      <c r="EH1729" s="35"/>
      <c r="EI1729" s="35"/>
      <c r="EJ1729" s="35"/>
      <c r="EK1729" s="35"/>
      <c r="EL1729" s="35"/>
      <c r="ET1729" s="20" t="s">
        <v>2091</v>
      </c>
      <c r="EU1729" s="20" t="s">
        <v>2089</v>
      </c>
    </row>
    <row r="1730" spans="1:151" ht="12" hidden="1" customHeight="1">
      <c r="A1730" s="35"/>
      <c r="B1730" s="47"/>
      <c r="C1730" s="35"/>
      <c r="D1730" s="47"/>
      <c r="E1730" s="47"/>
      <c r="F1730" s="47"/>
      <c r="G1730" s="47"/>
      <c r="H1730" s="47"/>
      <c r="I1730" s="47"/>
      <c r="J1730" s="47"/>
      <c r="K1730" s="47"/>
      <c r="L1730" s="47"/>
      <c r="M1730" s="35"/>
      <c r="N1730" s="35"/>
      <c r="O1730" s="35"/>
      <c r="P1730" s="35"/>
      <c r="Q1730" s="35"/>
      <c r="R1730" s="35"/>
      <c r="S1730" s="35"/>
      <c r="T1730" s="35"/>
      <c r="U1730" s="35"/>
      <c r="V1730" s="35"/>
      <c r="W1730" s="35"/>
      <c r="X1730" s="35"/>
      <c r="Y1730" s="35"/>
      <c r="Z1730" s="35"/>
      <c r="AA1730" s="35"/>
      <c r="AB1730" s="35"/>
      <c r="AC1730" s="35"/>
      <c r="AD1730" s="35"/>
      <c r="AE1730" s="35"/>
      <c r="AF1730" s="35"/>
      <c r="AG1730" s="35"/>
      <c r="AH1730" s="35"/>
      <c r="AI1730" s="35"/>
      <c r="AJ1730" s="35"/>
      <c r="AK1730" s="35"/>
      <c r="AL1730" s="35"/>
      <c r="AM1730" s="35"/>
      <c r="AN1730" s="35"/>
      <c r="AO1730" s="35"/>
      <c r="AP1730" s="35"/>
      <c r="AQ1730" s="35"/>
      <c r="AR1730" s="35"/>
      <c r="AS1730" s="35"/>
      <c r="AT1730" s="35"/>
      <c r="AU1730" s="35"/>
      <c r="AV1730" s="35"/>
      <c r="AW1730" s="35"/>
      <c r="AX1730" s="35"/>
      <c r="AY1730" s="35"/>
      <c r="AZ1730" s="35"/>
      <c r="BA1730" s="35"/>
      <c r="BB1730" s="35"/>
      <c r="BC1730" s="35"/>
      <c r="BD1730" s="35"/>
      <c r="BE1730" s="35"/>
      <c r="BF1730" s="35"/>
      <c r="BG1730" s="35"/>
      <c r="BH1730" s="35"/>
      <c r="BI1730" s="133"/>
      <c r="BJ1730" s="133"/>
      <c r="BK1730" s="35"/>
      <c r="BL1730" s="266"/>
      <c r="BM1730" s="35"/>
      <c r="BN1730" s="35"/>
      <c r="BO1730" s="35"/>
      <c r="BP1730" s="35"/>
      <c r="BQ1730" s="35"/>
      <c r="BR1730" s="35"/>
      <c r="BS1730" s="35"/>
      <c r="BT1730" s="35"/>
      <c r="BU1730" s="35"/>
      <c r="BV1730" s="35"/>
      <c r="BW1730" s="35"/>
      <c r="BX1730" s="35"/>
      <c r="BY1730" s="35"/>
      <c r="BZ1730" s="287"/>
      <c r="CA1730" s="35"/>
      <c r="CB1730" s="35"/>
      <c r="CC1730" s="35"/>
      <c r="CD1730" s="35"/>
      <c r="CE1730" s="35"/>
      <c r="CF1730" s="35"/>
      <c r="CG1730" s="35"/>
      <c r="CH1730" s="35"/>
      <c r="CI1730" s="35"/>
      <c r="CJ1730" s="35"/>
      <c r="CK1730" s="35"/>
      <c r="CL1730" s="35"/>
      <c r="CM1730" s="35"/>
      <c r="CN1730" s="35"/>
      <c r="CO1730" s="35"/>
      <c r="CP1730" s="35"/>
      <c r="CQ1730" s="35"/>
      <c r="CR1730" s="35"/>
      <c r="CS1730" s="35"/>
      <c r="CT1730" s="35"/>
      <c r="CU1730" s="35"/>
      <c r="CV1730" s="35"/>
      <c r="CW1730" s="35"/>
      <c r="CX1730" s="35"/>
      <c r="CY1730" s="35"/>
      <c r="CZ1730" s="35"/>
      <c r="DA1730" s="35"/>
      <c r="DB1730" s="35"/>
      <c r="DC1730" s="35"/>
      <c r="DD1730" s="35"/>
      <c r="DE1730" s="35"/>
      <c r="DF1730" s="35"/>
      <c r="DG1730" s="35"/>
      <c r="DH1730" s="35"/>
      <c r="DI1730" s="35"/>
      <c r="DJ1730" s="35"/>
      <c r="DK1730" s="35"/>
      <c r="DL1730" s="35"/>
      <c r="DM1730" s="35"/>
      <c r="DN1730" s="35"/>
      <c r="DO1730" s="35"/>
      <c r="DP1730" s="35"/>
      <c r="DQ1730" s="35"/>
      <c r="DR1730" s="35"/>
      <c r="DS1730" s="35"/>
      <c r="DT1730" s="35"/>
      <c r="DU1730" s="35"/>
      <c r="DV1730" s="35"/>
      <c r="DW1730" s="35"/>
      <c r="DX1730" s="35"/>
      <c r="DY1730" s="35"/>
      <c r="DZ1730" s="35"/>
      <c r="EA1730" s="35"/>
      <c r="EB1730" s="35"/>
      <c r="EC1730" s="35"/>
      <c r="ED1730" s="35"/>
      <c r="EE1730" s="35"/>
      <c r="EF1730" s="35"/>
      <c r="EG1730" s="35"/>
      <c r="EH1730" s="35"/>
      <c r="EI1730" s="35"/>
      <c r="EJ1730" s="35"/>
      <c r="EK1730" s="35"/>
      <c r="EL1730" s="35"/>
      <c r="ET1730" s="20" t="s">
        <v>2092</v>
      </c>
      <c r="EU1730" s="20" t="s">
        <v>2090</v>
      </c>
    </row>
    <row r="1731" spans="1:151" ht="12" hidden="1" customHeight="1">
      <c r="A1731" s="35"/>
      <c r="B1731" s="47"/>
      <c r="C1731" s="35"/>
      <c r="D1731" s="47"/>
      <c r="E1731" s="47"/>
      <c r="F1731" s="47"/>
      <c r="G1731" s="47"/>
      <c r="H1731" s="47"/>
      <c r="I1731" s="47"/>
      <c r="J1731" s="47"/>
      <c r="K1731" s="47"/>
      <c r="L1731" s="47"/>
      <c r="M1731" s="35"/>
      <c r="N1731" s="35"/>
      <c r="O1731" s="35"/>
      <c r="P1731" s="35"/>
      <c r="Q1731" s="35"/>
      <c r="R1731" s="35"/>
      <c r="S1731" s="35"/>
      <c r="T1731" s="35"/>
      <c r="U1731" s="35"/>
      <c r="V1731" s="35"/>
      <c r="W1731" s="35"/>
      <c r="X1731" s="35"/>
      <c r="Y1731" s="35"/>
      <c r="Z1731" s="35"/>
      <c r="AA1731" s="35"/>
      <c r="AB1731" s="35"/>
      <c r="AC1731" s="35"/>
      <c r="AD1731" s="35"/>
      <c r="AE1731" s="35"/>
      <c r="AF1731" s="35"/>
      <c r="AG1731" s="35"/>
      <c r="AH1731" s="35"/>
      <c r="AI1731" s="35"/>
      <c r="AJ1731" s="35"/>
      <c r="AK1731" s="35"/>
      <c r="AL1731" s="35"/>
      <c r="AM1731" s="35"/>
      <c r="AN1731" s="35"/>
      <c r="AO1731" s="35"/>
      <c r="AP1731" s="35"/>
      <c r="AQ1731" s="35"/>
      <c r="AR1731" s="35"/>
      <c r="AS1731" s="35"/>
      <c r="AT1731" s="35"/>
      <c r="AU1731" s="35"/>
      <c r="AV1731" s="35"/>
      <c r="AW1731" s="35"/>
      <c r="AX1731" s="35"/>
      <c r="AY1731" s="35"/>
      <c r="AZ1731" s="35"/>
      <c r="BA1731" s="35"/>
      <c r="BB1731" s="35"/>
      <c r="BC1731" s="35"/>
      <c r="BD1731" s="35"/>
      <c r="BE1731" s="35"/>
      <c r="BF1731" s="35"/>
      <c r="BG1731" s="35"/>
      <c r="BH1731" s="35"/>
      <c r="BI1731" s="133"/>
      <c r="BJ1731" s="133"/>
      <c r="BK1731" s="35"/>
      <c r="BL1731" s="266"/>
      <c r="BM1731" s="35"/>
      <c r="BN1731" s="35"/>
      <c r="BO1731" s="35"/>
      <c r="BP1731" s="35"/>
      <c r="BQ1731" s="35"/>
      <c r="BR1731" s="35"/>
      <c r="BS1731" s="35"/>
      <c r="BT1731" s="35"/>
      <c r="BU1731" s="35"/>
      <c r="BV1731" s="35"/>
      <c r="BW1731" s="35"/>
      <c r="BX1731" s="35"/>
      <c r="BY1731" s="35"/>
      <c r="BZ1731" s="287"/>
      <c r="CA1731" s="35"/>
      <c r="CB1731" s="35"/>
      <c r="CC1731" s="35"/>
      <c r="CD1731" s="35"/>
      <c r="CE1731" s="35"/>
      <c r="CF1731" s="35"/>
      <c r="CG1731" s="35"/>
      <c r="CH1731" s="35"/>
      <c r="CI1731" s="35"/>
      <c r="CJ1731" s="35"/>
      <c r="CK1731" s="35"/>
      <c r="CL1731" s="35"/>
      <c r="CM1731" s="35"/>
      <c r="CN1731" s="35"/>
      <c r="CO1731" s="35"/>
      <c r="CP1731" s="35"/>
      <c r="CQ1731" s="35"/>
      <c r="CR1731" s="35"/>
      <c r="CS1731" s="35"/>
      <c r="CT1731" s="35"/>
      <c r="CU1731" s="35"/>
      <c r="CV1731" s="35"/>
      <c r="CW1731" s="35"/>
      <c r="CX1731" s="35"/>
      <c r="CY1731" s="35"/>
      <c r="CZ1731" s="35"/>
      <c r="DA1731" s="35"/>
      <c r="DB1731" s="35"/>
      <c r="DC1731" s="35"/>
      <c r="DD1731" s="35"/>
      <c r="DE1731" s="35"/>
      <c r="DF1731" s="35"/>
      <c r="DG1731" s="35"/>
      <c r="DH1731" s="35"/>
      <c r="DI1731" s="35"/>
      <c r="DJ1731" s="35"/>
      <c r="DK1731" s="35"/>
      <c r="DL1731" s="35"/>
      <c r="DM1731" s="35"/>
      <c r="DN1731" s="35"/>
      <c r="DO1731" s="35"/>
      <c r="DP1731" s="35"/>
      <c r="DQ1731" s="35"/>
      <c r="DR1731" s="35"/>
      <c r="DS1731" s="35"/>
      <c r="DT1731" s="35"/>
      <c r="DU1731" s="35"/>
      <c r="DV1731" s="35"/>
      <c r="DW1731" s="35"/>
      <c r="DX1731" s="35"/>
      <c r="DY1731" s="35"/>
      <c r="DZ1731" s="35"/>
      <c r="EA1731" s="35"/>
      <c r="EB1731" s="35"/>
      <c r="EC1731" s="35"/>
      <c r="ED1731" s="35"/>
      <c r="EE1731" s="35"/>
      <c r="EF1731" s="35"/>
      <c r="EG1731" s="35"/>
      <c r="EH1731" s="35"/>
      <c r="EI1731" s="35"/>
      <c r="EJ1731" s="35"/>
      <c r="EK1731" s="35"/>
      <c r="EL1731" s="35"/>
      <c r="ET1731" s="20" t="s">
        <v>2093</v>
      </c>
      <c r="EU1731" s="20" t="s">
        <v>2091</v>
      </c>
    </row>
    <row r="1732" spans="1:151" ht="12" hidden="1" customHeight="1">
      <c r="A1732" s="35"/>
      <c r="B1732" s="47"/>
      <c r="C1732" s="35"/>
      <c r="D1732" s="47"/>
      <c r="E1732" s="47"/>
      <c r="F1732" s="47"/>
      <c r="G1732" s="47"/>
      <c r="H1732" s="47"/>
      <c r="I1732" s="47"/>
      <c r="J1732" s="47"/>
      <c r="K1732" s="47"/>
      <c r="L1732" s="47"/>
      <c r="M1732" s="35"/>
      <c r="N1732" s="35"/>
      <c r="O1732" s="35"/>
      <c r="P1732" s="35"/>
      <c r="Q1732" s="35"/>
      <c r="R1732" s="35"/>
      <c r="S1732" s="35"/>
      <c r="T1732" s="35"/>
      <c r="U1732" s="35"/>
      <c r="V1732" s="35"/>
      <c r="W1732" s="35"/>
      <c r="X1732" s="35"/>
      <c r="Y1732" s="35"/>
      <c r="Z1732" s="35"/>
      <c r="AA1732" s="35"/>
      <c r="AB1732" s="35"/>
      <c r="AC1732" s="35"/>
      <c r="AD1732" s="35"/>
      <c r="AE1732" s="35"/>
      <c r="AF1732" s="35"/>
      <c r="AG1732" s="35"/>
      <c r="AH1732" s="35"/>
      <c r="AI1732" s="35"/>
      <c r="AJ1732" s="35"/>
      <c r="AK1732" s="35"/>
      <c r="AL1732" s="35"/>
      <c r="AM1732" s="35"/>
      <c r="AN1732" s="35"/>
      <c r="AO1732" s="35"/>
      <c r="AP1732" s="35"/>
      <c r="AQ1732" s="35"/>
      <c r="AR1732" s="35"/>
      <c r="AS1732" s="35"/>
      <c r="AT1732" s="35"/>
      <c r="AU1732" s="35"/>
      <c r="AV1732" s="35"/>
      <c r="AW1732" s="35"/>
      <c r="AX1732" s="35"/>
      <c r="AY1732" s="35"/>
      <c r="AZ1732" s="35"/>
      <c r="BA1732" s="35"/>
      <c r="BB1732" s="35"/>
      <c r="BC1732" s="35"/>
      <c r="BD1732" s="35"/>
      <c r="BE1732" s="35"/>
      <c r="BF1732" s="35"/>
      <c r="BG1732" s="35"/>
      <c r="BH1732" s="35"/>
      <c r="BI1732" s="133"/>
      <c r="BJ1732" s="133"/>
      <c r="BK1732" s="35"/>
      <c r="BL1732" s="266"/>
      <c r="BM1732" s="35"/>
      <c r="BN1732" s="35"/>
      <c r="BO1732" s="35"/>
      <c r="BP1732" s="35"/>
      <c r="BQ1732" s="35"/>
      <c r="BR1732" s="35"/>
      <c r="BS1732" s="35"/>
      <c r="BT1732" s="35"/>
      <c r="BU1732" s="35"/>
      <c r="BV1732" s="35"/>
      <c r="BW1732" s="35"/>
      <c r="BX1732" s="35"/>
      <c r="BY1732" s="35"/>
      <c r="BZ1732" s="287"/>
      <c r="CA1732" s="35"/>
      <c r="CB1732" s="35"/>
      <c r="CC1732" s="35"/>
      <c r="CD1732" s="35"/>
      <c r="CE1732" s="35"/>
      <c r="CF1732" s="35"/>
      <c r="CG1732" s="35"/>
      <c r="CH1732" s="35"/>
      <c r="CI1732" s="35"/>
      <c r="CJ1732" s="35"/>
      <c r="CK1732" s="35"/>
      <c r="CL1732" s="35"/>
      <c r="CM1732" s="35"/>
      <c r="CN1732" s="35"/>
      <c r="CO1732" s="35"/>
      <c r="CP1732" s="35"/>
      <c r="CQ1732" s="35"/>
      <c r="CR1732" s="35"/>
      <c r="CS1732" s="35"/>
      <c r="CT1732" s="35"/>
      <c r="CU1732" s="35"/>
      <c r="CV1732" s="35"/>
      <c r="CW1732" s="35"/>
      <c r="CX1732" s="35"/>
      <c r="CY1732" s="35"/>
      <c r="CZ1732" s="35"/>
      <c r="DA1732" s="35"/>
      <c r="DB1732" s="35"/>
      <c r="DC1732" s="35"/>
      <c r="DD1732" s="35"/>
      <c r="DE1732" s="35"/>
      <c r="DF1732" s="35"/>
      <c r="DG1732" s="35"/>
      <c r="DH1732" s="35"/>
      <c r="DI1732" s="35"/>
      <c r="DJ1732" s="35"/>
      <c r="DK1732" s="35"/>
      <c r="DL1732" s="35"/>
      <c r="DM1732" s="35"/>
      <c r="DN1732" s="35"/>
      <c r="DO1732" s="35"/>
      <c r="DP1732" s="35"/>
      <c r="DQ1732" s="35"/>
      <c r="DR1732" s="35"/>
      <c r="DS1732" s="35"/>
      <c r="DT1732" s="35"/>
      <c r="DU1732" s="35"/>
      <c r="DV1732" s="35"/>
      <c r="DW1732" s="35"/>
      <c r="DX1732" s="35"/>
      <c r="DY1732" s="35"/>
      <c r="DZ1732" s="35"/>
      <c r="EA1732" s="35"/>
      <c r="EB1732" s="35"/>
      <c r="EC1732" s="35"/>
      <c r="ED1732" s="35"/>
      <c r="EE1732" s="35"/>
      <c r="EF1732" s="35"/>
      <c r="EG1732" s="35"/>
      <c r="EH1732" s="35"/>
      <c r="EI1732" s="35"/>
      <c r="EJ1732" s="35"/>
      <c r="EK1732" s="35"/>
      <c r="EL1732" s="35"/>
      <c r="ET1732" s="20" t="s">
        <v>2094</v>
      </c>
      <c r="EU1732" s="20" t="s">
        <v>2092</v>
      </c>
    </row>
    <row r="1733" spans="1:151" ht="12" hidden="1" customHeight="1">
      <c r="A1733" s="35"/>
      <c r="B1733" s="47"/>
      <c r="C1733" s="35"/>
      <c r="D1733" s="47"/>
      <c r="E1733" s="47"/>
      <c r="F1733" s="47"/>
      <c r="G1733" s="47"/>
      <c r="H1733" s="47"/>
      <c r="I1733" s="47"/>
      <c r="J1733" s="47"/>
      <c r="K1733" s="47"/>
      <c r="L1733" s="47"/>
      <c r="M1733" s="35"/>
      <c r="N1733" s="35"/>
      <c r="O1733" s="35"/>
      <c r="P1733" s="35"/>
      <c r="Q1733" s="35"/>
      <c r="R1733" s="35"/>
      <c r="S1733" s="35"/>
      <c r="T1733" s="35"/>
      <c r="U1733" s="35"/>
      <c r="V1733" s="35"/>
      <c r="W1733" s="35"/>
      <c r="X1733" s="35"/>
      <c r="Y1733" s="35"/>
      <c r="Z1733" s="35"/>
      <c r="AA1733" s="35"/>
      <c r="AB1733" s="35"/>
      <c r="AC1733" s="35"/>
      <c r="AD1733" s="35"/>
      <c r="AE1733" s="35"/>
      <c r="AF1733" s="35"/>
      <c r="AG1733" s="35"/>
      <c r="AH1733" s="35"/>
      <c r="AI1733" s="35"/>
      <c r="AJ1733" s="35"/>
      <c r="AK1733" s="35"/>
      <c r="AL1733" s="35"/>
      <c r="AM1733" s="35"/>
      <c r="AN1733" s="35"/>
      <c r="AO1733" s="35"/>
      <c r="AP1733" s="35"/>
      <c r="AQ1733" s="35"/>
      <c r="AR1733" s="35"/>
      <c r="AS1733" s="35"/>
      <c r="AT1733" s="35"/>
      <c r="AU1733" s="35"/>
      <c r="AV1733" s="35"/>
      <c r="AW1733" s="35"/>
      <c r="AX1733" s="35"/>
      <c r="AY1733" s="35"/>
      <c r="AZ1733" s="35"/>
      <c r="BA1733" s="35"/>
      <c r="BB1733" s="35"/>
      <c r="BC1733" s="35"/>
      <c r="BD1733" s="35"/>
      <c r="BE1733" s="35"/>
      <c r="BF1733" s="35"/>
      <c r="BG1733" s="35"/>
      <c r="BH1733" s="35"/>
      <c r="BI1733" s="133"/>
      <c r="BJ1733" s="133"/>
      <c r="BK1733" s="35"/>
      <c r="BL1733" s="266"/>
      <c r="BM1733" s="35"/>
      <c r="BN1733" s="35"/>
      <c r="BO1733" s="35"/>
      <c r="BP1733" s="35"/>
      <c r="BQ1733" s="35"/>
      <c r="BR1733" s="35"/>
      <c r="BS1733" s="35"/>
      <c r="BT1733" s="35"/>
      <c r="BU1733" s="35"/>
      <c r="BV1733" s="35"/>
      <c r="BW1733" s="35"/>
      <c r="BX1733" s="35"/>
      <c r="BY1733" s="35"/>
      <c r="BZ1733" s="287"/>
      <c r="CA1733" s="35"/>
      <c r="CB1733" s="35"/>
      <c r="CC1733" s="35"/>
      <c r="CD1733" s="35"/>
      <c r="CE1733" s="35"/>
      <c r="CF1733" s="35"/>
      <c r="CG1733" s="35"/>
      <c r="CH1733" s="35"/>
      <c r="CI1733" s="35"/>
      <c r="CJ1733" s="35"/>
      <c r="CK1733" s="35"/>
      <c r="CL1733" s="35"/>
      <c r="CM1733" s="35"/>
      <c r="CN1733" s="35"/>
      <c r="CO1733" s="35"/>
      <c r="CP1733" s="35"/>
      <c r="CQ1733" s="35"/>
      <c r="CR1733" s="35"/>
      <c r="CS1733" s="35"/>
      <c r="CT1733" s="35"/>
      <c r="CU1733" s="35"/>
      <c r="CV1733" s="35"/>
      <c r="CW1733" s="35"/>
      <c r="CX1733" s="35"/>
      <c r="CY1733" s="35"/>
      <c r="CZ1733" s="35"/>
      <c r="DA1733" s="35"/>
      <c r="DB1733" s="35"/>
      <c r="DC1733" s="35"/>
      <c r="DD1733" s="35"/>
      <c r="DE1733" s="35"/>
      <c r="DF1733" s="35"/>
      <c r="DG1733" s="35"/>
      <c r="DH1733" s="35"/>
      <c r="DI1733" s="35"/>
      <c r="DJ1733" s="35"/>
      <c r="DK1733" s="35"/>
      <c r="DL1733" s="35"/>
      <c r="DM1733" s="35"/>
      <c r="DN1733" s="35"/>
      <c r="DO1733" s="35"/>
      <c r="DP1733" s="35"/>
      <c r="DQ1733" s="35"/>
      <c r="DR1733" s="35"/>
      <c r="DS1733" s="35"/>
      <c r="DT1733" s="35"/>
      <c r="DU1733" s="35"/>
      <c r="DV1733" s="35"/>
      <c r="DW1733" s="35"/>
      <c r="DX1733" s="35"/>
      <c r="DY1733" s="35"/>
      <c r="DZ1733" s="35"/>
      <c r="EA1733" s="35"/>
      <c r="EB1733" s="35"/>
      <c r="EC1733" s="35"/>
      <c r="ED1733" s="35"/>
      <c r="EE1733" s="35"/>
      <c r="EF1733" s="35"/>
      <c r="EG1733" s="35"/>
      <c r="EH1733" s="35"/>
      <c r="EI1733" s="35"/>
      <c r="EJ1733" s="35"/>
      <c r="EK1733" s="35"/>
      <c r="EL1733" s="35"/>
      <c r="ET1733" s="20" t="s">
        <v>2095</v>
      </c>
      <c r="EU1733" s="20" t="s">
        <v>2093</v>
      </c>
    </row>
    <row r="1734" spans="1:151" ht="12" hidden="1" customHeight="1">
      <c r="A1734" s="35"/>
      <c r="B1734" s="47"/>
      <c r="C1734" s="35"/>
      <c r="D1734" s="47"/>
      <c r="E1734" s="47"/>
      <c r="F1734" s="47"/>
      <c r="G1734" s="47"/>
      <c r="H1734" s="47"/>
      <c r="I1734" s="47"/>
      <c r="J1734" s="47"/>
      <c r="K1734" s="47"/>
      <c r="L1734" s="47"/>
      <c r="M1734" s="35"/>
      <c r="N1734" s="35"/>
      <c r="O1734" s="35"/>
      <c r="P1734" s="35"/>
      <c r="Q1734" s="35"/>
      <c r="R1734" s="35"/>
      <c r="S1734" s="35"/>
      <c r="T1734" s="35"/>
      <c r="U1734" s="35"/>
      <c r="V1734" s="35"/>
      <c r="W1734" s="35"/>
      <c r="X1734" s="35"/>
      <c r="Y1734" s="35"/>
      <c r="Z1734" s="35"/>
      <c r="AA1734" s="35"/>
      <c r="AB1734" s="35"/>
      <c r="AC1734" s="35"/>
      <c r="AD1734" s="35"/>
      <c r="AE1734" s="35"/>
      <c r="AF1734" s="35"/>
      <c r="AG1734" s="35"/>
      <c r="AH1734" s="35"/>
      <c r="AI1734" s="35"/>
      <c r="AJ1734" s="35"/>
      <c r="AK1734" s="35"/>
      <c r="AL1734" s="35"/>
      <c r="AM1734" s="35"/>
      <c r="AN1734" s="35"/>
      <c r="AO1734" s="35"/>
      <c r="AP1734" s="35"/>
      <c r="AQ1734" s="35"/>
      <c r="AR1734" s="35"/>
      <c r="AS1734" s="35"/>
      <c r="AT1734" s="35"/>
      <c r="AU1734" s="35"/>
      <c r="AV1734" s="35"/>
      <c r="AW1734" s="35"/>
      <c r="AX1734" s="35"/>
      <c r="AY1734" s="35"/>
      <c r="AZ1734" s="35"/>
      <c r="BA1734" s="35"/>
      <c r="BB1734" s="35"/>
      <c r="BC1734" s="35"/>
      <c r="BD1734" s="35"/>
      <c r="BE1734" s="35"/>
      <c r="BF1734" s="35"/>
      <c r="BG1734" s="35"/>
      <c r="BH1734" s="35"/>
      <c r="BI1734" s="133"/>
      <c r="BJ1734" s="133"/>
      <c r="BK1734" s="35"/>
      <c r="BL1734" s="266"/>
      <c r="BM1734" s="35"/>
      <c r="BN1734" s="35"/>
      <c r="BO1734" s="35"/>
      <c r="BP1734" s="35"/>
      <c r="BQ1734" s="35"/>
      <c r="BR1734" s="35"/>
      <c r="BS1734" s="35"/>
      <c r="BT1734" s="35"/>
      <c r="BU1734" s="35"/>
      <c r="BV1734" s="35"/>
      <c r="BW1734" s="35"/>
      <c r="BX1734" s="35"/>
      <c r="BY1734" s="35"/>
      <c r="BZ1734" s="287"/>
      <c r="CA1734" s="35"/>
      <c r="CB1734" s="35"/>
      <c r="CC1734" s="35"/>
      <c r="CD1734" s="35"/>
      <c r="CE1734" s="35"/>
      <c r="CF1734" s="35"/>
      <c r="CG1734" s="35"/>
      <c r="CH1734" s="35"/>
      <c r="CI1734" s="35"/>
      <c r="CJ1734" s="35"/>
      <c r="CK1734" s="35"/>
      <c r="CL1734" s="35"/>
      <c r="CM1734" s="35"/>
      <c r="CN1734" s="35"/>
      <c r="CO1734" s="35"/>
      <c r="CP1734" s="35"/>
      <c r="CQ1734" s="35"/>
      <c r="CR1734" s="35"/>
      <c r="CS1734" s="35"/>
      <c r="CT1734" s="35"/>
      <c r="CU1734" s="35"/>
      <c r="CV1734" s="35"/>
      <c r="CW1734" s="35"/>
      <c r="CX1734" s="35"/>
      <c r="CY1734" s="35"/>
      <c r="CZ1734" s="35"/>
      <c r="DA1734" s="35"/>
      <c r="DB1734" s="35"/>
      <c r="DC1734" s="35"/>
      <c r="DD1734" s="35"/>
      <c r="DE1734" s="35"/>
      <c r="DF1734" s="35"/>
      <c r="DG1734" s="35"/>
      <c r="DH1734" s="35"/>
      <c r="DI1734" s="35"/>
      <c r="DJ1734" s="35"/>
      <c r="DK1734" s="35"/>
      <c r="DL1734" s="35"/>
      <c r="DM1734" s="35"/>
      <c r="DN1734" s="35"/>
      <c r="DO1734" s="35"/>
      <c r="DP1734" s="35"/>
      <c r="DQ1734" s="35"/>
      <c r="DR1734" s="35"/>
      <c r="DS1734" s="35"/>
      <c r="DT1734" s="35"/>
      <c r="DU1734" s="35"/>
      <c r="DV1734" s="35"/>
      <c r="DW1734" s="35"/>
      <c r="DX1734" s="35"/>
      <c r="DY1734" s="35"/>
      <c r="DZ1734" s="35"/>
      <c r="EA1734" s="35"/>
      <c r="EB1734" s="35"/>
      <c r="EC1734" s="35"/>
      <c r="ED1734" s="35"/>
      <c r="EE1734" s="35"/>
      <c r="EF1734" s="35"/>
      <c r="EG1734" s="35"/>
      <c r="EH1734" s="35"/>
      <c r="EI1734" s="35"/>
      <c r="EJ1734" s="35"/>
      <c r="EK1734" s="35"/>
      <c r="EL1734" s="35"/>
      <c r="ET1734" s="20" t="s">
        <v>2096</v>
      </c>
      <c r="EU1734" s="20" t="s">
        <v>2094</v>
      </c>
    </row>
    <row r="1735" spans="1:151" ht="12" hidden="1" customHeight="1">
      <c r="A1735" s="35"/>
      <c r="B1735" s="47"/>
      <c r="C1735" s="35"/>
      <c r="D1735" s="47"/>
      <c r="E1735" s="47"/>
      <c r="F1735" s="47"/>
      <c r="G1735" s="47"/>
      <c r="H1735" s="47"/>
      <c r="I1735" s="47"/>
      <c r="J1735" s="47"/>
      <c r="K1735" s="47"/>
      <c r="L1735" s="47"/>
      <c r="M1735" s="35"/>
      <c r="N1735" s="35"/>
      <c r="O1735" s="35"/>
      <c r="P1735" s="35"/>
      <c r="Q1735" s="35"/>
      <c r="R1735" s="35"/>
      <c r="S1735" s="35"/>
      <c r="T1735" s="35"/>
      <c r="U1735" s="35"/>
      <c r="V1735" s="35"/>
      <c r="W1735" s="35"/>
      <c r="X1735" s="35"/>
      <c r="Y1735" s="35"/>
      <c r="Z1735" s="35"/>
      <c r="AA1735" s="35"/>
      <c r="AB1735" s="35"/>
      <c r="AC1735" s="35"/>
      <c r="AD1735" s="35"/>
      <c r="AE1735" s="35"/>
      <c r="AF1735" s="35"/>
      <c r="AG1735" s="35"/>
      <c r="AH1735" s="35"/>
      <c r="AI1735" s="35"/>
      <c r="AJ1735" s="35"/>
      <c r="AK1735" s="35"/>
      <c r="AL1735" s="35"/>
      <c r="AM1735" s="35"/>
      <c r="AN1735" s="35"/>
      <c r="AO1735" s="35"/>
      <c r="AP1735" s="35"/>
      <c r="AQ1735" s="35"/>
      <c r="AR1735" s="35"/>
      <c r="AS1735" s="35"/>
      <c r="AT1735" s="35"/>
      <c r="AU1735" s="35"/>
      <c r="AV1735" s="35"/>
      <c r="AW1735" s="35"/>
      <c r="AX1735" s="35"/>
      <c r="AY1735" s="35"/>
      <c r="AZ1735" s="35"/>
      <c r="BA1735" s="35"/>
      <c r="BB1735" s="35"/>
      <c r="BC1735" s="35"/>
      <c r="BD1735" s="35"/>
      <c r="BE1735" s="35"/>
      <c r="BF1735" s="35"/>
      <c r="BG1735" s="35"/>
      <c r="BH1735" s="35"/>
      <c r="BI1735" s="133"/>
      <c r="BJ1735" s="133"/>
      <c r="BK1735" s="35"/>
      <c r="BL1735" s="266"/>
      <c r="BM1735" s="35"/>
      <c r="BN1735" s="35"/>
      <c r="BO1735" s="35"/>
      <c r="BP1735" s="35"/>
      <c r="BQ1735" s="35"/>
      <c r="BR1735" s="35"/>
      <c r="BS1735" s="35"/>
      <c r="BT1735" s="35"/>
      <c r="BU1735" s="35"/>
      <c r="BV1735" s="35"/>
      <c r="BW1735" s="35"/>
      <c r="BX1735" s="35"/>
      <c r="BY1735" s="35"/>
      <c r="BZ1735" s="287"/>
      <c r="CA1735" s="35"/>
      <c r="CB1735" s="35"/>
      <c r="CC1735" s="35"/>
      <c r="CD1735" s="35"/>
      <c r="CE1735" s="35"/>
      <c r="CF1735" s="35"/>
      <c r="CG1735" s="35"/>
      <c r="CH1735" s="35"/>
      <c r="CI1735" s="35"/>
      <c r="CJ1735" s="35"/>
      <c r="CK1735" s="35"/>
      <c r="CL1735" s="35"/>
      <c r="CM1735" s="35"/>
      <c r="CN1735" s="35"/>
      <c r="CO1735" s="35"/>
      <c r="CP1735" s="35"/>
      <c r="CQ1735" s="35"/>
      <c r="CR1735" s="35"/>
      <c r="CS1735" s="35"/>
      <c r="CT1735" s="35"/>
      <c r="CU1735" s="35"/>
      <c r="CV1735" s="35"/>
      <c r="CW1735" s="35"/>
      <c r="CX1735" s="35"/>
      <c r="CY1735" s="35"/>
      <c r="CZ1735" s="35"/>
      <c r="DA1735" s="35"/>
      <c r="DB1735" s="35"/>
      <c r="DC1735" s="35"/>
      <c r="DD1735" s="35"/>
      <c r="DE1735" s="35"/>
      <c r="DF1735" s="35"/>
      <c r="DG1735" s="35"/>
      <c r="DH1735" s="35"/>
      <c r="DI1735" s="35"/>
      <c r="DJ1735" s="35"/>
      <c r="DK1735" s="35"/>
      <c r="DL1735" s="35"/>
      <c r="DM1735" s="35"/>
      <c r="DN1735" s="35"/>
      <c r="DO1735" s="35"/>
      <c r="DP1735" s="35"/>
      <c r="DQ1735" s="35"/>
      <c r="DR1735" s="35"/>
      <c r="DS1735" s="35"/>
      <c r="DT1735" s="35"/>
      <c r="DU1735" s="35"/>
      <c r="DV1735" s="35"/>
      <c r="DW1735" s="35"/>
      <c r="DX1735" s="35"/>
      <c r="DY1735" s="35"/>
      <c r="DZ1735" s="35"/>
      <c r="EA1735" s="35"/>
      <c r="EB1735" s="35"/>
      <c r="EC1735" s="35"/>
      <c r="ED1735" s="35"/>
      <c r="EE1735" s="35"/>
      <c r="EF1735" s="35"/>
      <c r="EG1735" s="35"/>
      <c r="EH1735" s="35"/>
      <c r="EI1735" s="35"/>
      <c r="EJ1735" s="35"/>
      <c r="EK1735" s="35"/>
      <c r="EL1735" s="35"/>
      <c r="ET1735" s="20" t="s">
        <v>2097</v>
      </c>
      <c r="EU1735" s="20" t="s">
        <v>2095</v>
      </c>
    </row>
    <row r="1736" spans="1:151" ht="12" hidden="1" customHeight="1">
      <c r="A1736" s="35"/>
      <c r="B1736" s="47"/>
      <c r="C1736" s="35"/>
      <c r="D1736" s="47"/>
      <c r="E1736" s="47"/>
      <c r="F1736" s="47"/>
      <c r="G1736" s="47"/>
      <c r="H1736" s="47"/>
      <c r="I1736" s="47"/>
      <c r="J1736" s="47"/>
      <c r="K1736" s="47"/>
      <c r="L1736" s="47"/>
      <c r="M1736" s="35"/>
      <c r="N1736" s="35"/>
      <c r="O1736" s="35"/>
      <c r="P1736" s="35"/>
      <c r="Q1736" s="35"/>
      <c r="R1736" s="35"/>
      <c r="S1736" s="35"/>
      <c r="T1736" s="35"/>
      <c r="U1736" s="35"/>
      <c r="V1736" s="35"/>
      <c r="W1736" s="35"/>
      <c r="X1736" s="35"/>
      <c r="Y1736" s="35"/>
      <c r="Z1736" s="35"/>
      <c r="AA1736" s="35"/>
      <c r="AB1736" s="35"/>
      <c r="AC1736" s="35"/>
      <c r="AD1736" s="35"/>
      <c r="AE1736" s="35"/>
      <c r="AF1736" s="35"/>
      <c r="AG1736" s="35"/>
      <c r="AH1736" s="35"/>
      <c r="AI1736" s="35"/>
      <c r="AJ1736" s="35"/>
      <c r="AK1736" s="35"/>
      <c r="AL1736" s="35"/>
      <c r="AM1736" s="35"/>
      <c r="AN1736" s="35"/>
      <c r="AO1736" s="35"/>
      <c r="AP1736" s="35"/>
      <c r="AQ1736" s="35"/>
      <c r="AR1736" s="35"/>
      <c r="AS1736" s="35"/>
      <c r="AT1736" s="35"/>
      <c r="AU1736" s="35"/>
      <c r="AV1736" s="35"/>
      <c r="AW1736" s="35"/>
      <c r="AX1736" s="35"/>
      <c r="AY1736" s="35"/>
      <c r="AZ1736" s="35"/>
      <c r="BA1736" s="35"/>
      <c r="BB1736" s="35"/>
      <c r="BC1736" s="35"/>
      <c r="BD1736" s="35"/>
      <c r="BE1736" s="35"/>
      <c r="BF1736" s="35"/>
      <c r="BG1736" s="35"/>
      <c r="BH1736" s="35"/>
      <c r="BI1736" s="133"/>
      <c r="BJ1736" s="133"/>
      <c r="BK1736" s="35"/>
      <c r="BL1736" s="266"/>
      <c r="BM1736" s="35"/>
      <c r="BN1736" s="35"/>
      <c r="BO1736" s="35"/>
      <c r="BP1736" s="35"/>
      <c r="BQ1736" s="35"/>
      <c r="BR1736" s="35"/>
      <c r="BS1736" s="35"/>
      <c r="BT1736" s="35"/>
      <c r="BU1736" s="35"/>
      <c r="BV1736" s="35"/>
      <c r="BW1736" s="35"/>
      <c r="BX1736" s="35"/>
      <c r="BY1736" s="35"/>
      <c r="BZ1736" s="287"/>
      <c r="CA1736" s="35"/>
      <c r="CB1736" s="35"/>
      <c r="CC1736" s="35"/>
      <c r="CD1736" s="35"/>
      <c r="CE1736" s="35"/>
      <c r="CF1736" s="35"/>
      <c r="CG1736" s="35"/>
      <c r="CH1736" s="35"/>
      <c r="CI1736" s="35"/>
      <c r="CJ1736" s="35"/>
      <c r="CK1736" s="35"/>
      <c r="CL1736" s="35"/>
      <c r="CM1736" s="35"/>
      <c r="CN1736" s="35"/>
      <c r="CO1736" s="35"/>
      <c r="CP1736" s="35"/>
      <c r="CQ1736" s="35"/>
      <c r="CR1736" s="35"/>
      <c r="CS1736" s="35"/>
      <c r="CT1736" s="35"/>
      <c r="CU1736" s="35"/>
      <c r="CV1736" s="35"/>
      <c r="CW1736" s="35"/>
      <c r="CX1736" s="35"/>
      <c r="CY1736" s="35"/>
      <c r="CZ1736" s="35"/>
      <c r="DA1736" s="35"/>
      <c r="DB1736" s="35"/>
      <c r="DC1736" s="35"/>
      <c r="DD1736" s="35"/>
      <c r="DE1736" s="35"/>
      <c r="DF1736" s="35"/>
      <c r="DG1736" s="35"/>
      <c r="DH1736" s="35"/>
      <c r="DI1736" s="35"/>
      <c r="DJ1736" s="35"/>
      <c r="DK1736" s="35"/>
      <c r="DL1736" s="35"/>
      <c r="DM1736" s="35"/>
      <c r="DN1736" s="35"/>
      <c r="DO1736" s="35"/>
      <c r="DP1736" s="35"/>
      <c r="DQ1736" s="35"/>
      <c r="DR1736" s="35"/>
      <c r="DS1736" s="35"/>
      <c r="DT1736" s="35"/>
      <c r="DU1736" s="35"/>
      <c r="DV1736" s="35"/>
      <c r="DW1736" s="35"/>
      <c r="DX1736" s="35"/>
      <c r="DY1736" s="35"/>
      <c r="DZ1736" s="35"/>
      <c r="EA1736" s="35"/>
      <c r="EB1736" s="35"/>
      <c r="EC1736" s="35"/>
      <c r="ED1736" s="35"/>
      <c r="EE1736" s="35"/>
      <c r="EF1736" s="35"/>
      <c r="EG1736" s="35"/>
      <c r="EH1736" s="35"/>
      <c r="EI1736" s="35"/>
      <c r="EJ1736" s="35"/>
      <c r="EK1736" s="35"/>
      <c r="EL1736" s="35"/>
      <c r="ET1736" s="20" t="s">
        <v>2098</v>
      </c>
      <c r="EU1736" s="20" t="s">
        <v>2096</v>
      </c>
    </row>
    <row r="1737" spans="1:151" ht="12" hidden="1" customHeight="1">
      <c r="A1737" s="35"/>
      <c r="B1737" s="47"/>
      <c r="C1737" s="35"/>
      <c r="D1737" s="47"/>
      <c r="E1737" s="47"/>
      <c r="F1737" s="47"/>
      <c r="G1737" s="47"/>
      <c r="H1737" s="47"/>
      <c r="I1737" s="47"/>
      <c r="J1737" s="47"/>
      <c r="K1737" s="47"/>
      <c r="L1737" s="47"/>
      <c r="M1737" s="35"/>
      <c r="N1737" s="35"/>
      <c r="O1737" s="35"/>
      <c r="P1737" s="35"/>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1737" s="35"/>
      <c r="AN1737" s="35"/>
      <c r="AO1737" s="35"/>
      <c r="AP1737" s="35"/>
      <c r="AQ1737" s="35"/>
      <c r="AR1737" s="35"/>
      <c r="AS1737" s="35"/>
      <c r="AT1737" s="35"/>
      <c r="AU1737" s="35"/>
      <c r="AV1737" s="35"/>
      <c r="AW1737" s="35"/>
      <c r="AX1737" s="35"/>
      <c r="AY1737" s="35"/>
      <c r="AZ1737" s="35"/>
      <c r="BA1737" s="35"/>
      <c r="BB1737" s="35"/>
      <c r="BC1737" s="35"/>
      <c r="BD1737" s="35"/>
      <c r="BE1737" s="35"/>
      <c r="BF1737" s="35"/>
      <c r="BG1737" s="35"/>
      <c r="BH1737" s="35"/>
      <c r="BI1737" s="133"/>
      <c r="BJ1737" s="133"/>
      <c r="BK1737" s="35"/>
      <c r="BL1737" s="266"/>
      <c r="BM1737" s="35"/>
      <c r="BN1737" s="35"/>
      <c r="BO1737" s="35"/>
      <c r="BP1737" s="35"/>
      <c r="BQ1737" s="35"/>
      <c r="BR1737" s="35"/>
      <c r="BS1737" s="35"/>
      <c r="BT1737" s="35"/>
      <c r="BU1737" s="35"/>
      <c r="BV1737" s="35"/>
      <c r="BW1737" s="35"/>
      <c r="BX1737" s="35"/>
      <c r="BY1737" s="35"/>
      <c r="BZ1737" s="287"/>
      <c r="CA1737" s="35"/>
      <c r="CB1737" s="35"/>
      <c r="CC1737" s="35"/>
      <c r="CD1737" s="35"/>
      <c r="CE1737" s="35"/>
      <c r="CF1737" s="35"/>
      <c r="CG1737" s="35"/>
      <c r="CH1737" s="35"/>
      <c r="CI1737" s="35"/>
      <c r="CJ1737" s="35"/>
      <c r="CK1737" s="35"/>
      <c r="CL1737" s="35"/>
      <c r="CM1737" s="35"/>
      <c r="CN1737" s="35"/>
      <c r="CO1737" s="35"/>
      <c r="CP1737" s="35"/>
      <c r="CQ1737" s="35"/>
      <c r="CR1737" s="35"/>
      <c r="CS1737" s="35"/>
      <c r="CT1737" s="35"/>
      <c r="CU1737" s="35"/>
      <c r="CV1737" s="35"/>
      <c r="CW1737" s="35"/>
      <c r="CX1737" s="35"/>
      <c r="CY1737" s="35"/>
      <c r="CZ1737" s="35"/>
      <c r="DA1737" s="35"/>
      <c r="DB1737" s="35"/>
      <c r="DC1737" s="35"/>
      <c r="DD1737" s="35"/>
      <c r="DE1737" s="35"/>
      <c r="DF1737" s="35"/>
      <c r="DG1737" s="35"/>
      <c r="DH1737" s="35"/>
      <c r="DI1737" s="35"/>
      <c r="DJ1737" s="35"/>
      <c r="DK1737" s="35"/>
      <c r="DL1737" s="35"/>
      <c r="DM1737" s="35"/>
      <c r="DN1737" s="35"/>
      <c r="DO1737" s="35"/>
      <c r="DP1737" s="35"/>
      <c r="DQ1737" s="35"/>
      <c r="DR1737" s="35"/>
      <c r="DS1737" s="35"/>
      <c r="DT1737" s="35"/>
      <c r="DU1737" s="35"/>
      <c r="DV1737" s="35"/>
      <c r="DW1737" s="35"/>
      <c r="DX1737" s="35"/>
      <c r="DY1737" s="35"/>
      <c r="DZ1737" s="35"/>
      <c r="EA1737" s="35"/>
      <c r="EB1737" s="35"/>
      <c r="EC1737" s="35"/>
      <c r="ED1737" s="35"/>
      <c r="EE1737" s="35"/>
      <c r="EF1737" s="35"/>
      <c r="EG1737" s="35"/>
      <c r="EH1737" s="35"/>
      <c r="EI1737" s="35"/>
      <c r="EJ1737" s="35"/>
      <c r="EK1737" s="35"/>
      <c r="EL1737" s="35"/>
      <c r="ET1737" s="20" t="s">
        <v>2099</v>
      </c>
      <c r="EU1737" s="20" t="s">
        <v>2097</v>
      </c>
    </row>
    <row r="1738" spans="1:151" ht="12" hidden="1" customHeight="1">
      <c r="A1738" s="35"/>
      <c r="B1738" s="47"/>
      <c r="C1738" s="35"/>
      <c r="D1738" s="47"/>
      <c r="E1738" s="47"/>
      <c r="F1738" s="47"/>
      <c r="G1738" s="47"/>
      <c r="H1738" s="47"/>
      <c r="I1738" s="47"/>
      <c r="J1738" s="47"/>
      <c r="K1738" s="47"/>
      <c r="L1738" s="47"/>
      <c r="M1738" s="35"/>
      <c r="N1738" s="35"/>
      <c r="O1738" s="35"/>
      <c r="P1738" s="35"/>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1738" s="35"/>
      <c r="AN1738" s="35"/>
      <c r="AO1738" s="35"/>
      <c r="AP1738" s="35"/>
      <c r="AQ1738" s="35"/>
      <c r="AR1738" s="35"/>
      <c r="AS1738" s="35"/>
      <c r="AT1738" s="35"/>
      <c r="AU1738" s="35"/>
      <c r="AV1738" s="35"/>
      <c r="AW1738" s="35"/>
      <c r="AX1738" s="35"/>
      <c r="AY1738" s="35"/>
      <c r="AZ1738" s="35"/>
      <c r="BA1738" s="35"/>
      <c r="BB1738" s="35"/>
      <c r="BC1738" s="35"/>
      <c r="BD1738" s="35"/>
      <c r="BE1738" s="35"/>
      <c r="BF1738" s="35"/>
      <c r="BG1738" s="35"/>
      <c r="BH1738" s="35"/>
      <c r="BI1738" s="133"/>
      <c r="BJ1738" s="133"/>
      <c r="BK1738" s="35"/>
      <c r="BL1738" s="266"/>
      <c r="BM1738" s="35"/>
      <c r="BN1738" s="35"/>
      <c r="BO1738" s="35"/>
      <c r="BP1738" s="35"/>
      <c r="BQ1738" s="35"/>
      <c r="BR1738" s="35"/>
      <c r="BS1738" s="35"/>
      <c r="BT1738" s="35"/>
      <c r="BU1738" s="35"/>
      <c r="BV1738" s="35"/>
      <c r="BW1738" s="35"/>
      <c r="BX1738" s="35"/>
      <c r="BY1738" s="35"/>
      <c r="BZ1738" s="287"/>
      <c r="CA1738" s="35"/>
      <c r="CB1738" s="35"/>
      <c r="CC1738" s="35"/>
      <c r="CD1738" s="35"/>
      <c r="CE1738" s="35"/>
      <c r="CF1738" s="35"/>
      <c r="CG1738" s="35"/>
      <c r="CH1738" s="35"/>
      <c r="CI1738" s="35"/>
      <c r="CJ1738" s="35"/>
      <c r="CK1738" s="35"/>
      <c r="CL1738" s="35"/>
      <c r="CM1738" s="35"/>
      <c r="CN1738" s="35"/>
      <c r="CO1738" s="35"/>
      <c r="CP1738" s="35"/>
      <c r="CQ1738" s="35"/>
      <c r="CR1738" s="35"/>
      <c r="CS1738" s="35"/>
      <c r="CT1738" s="35"/>
      <c r="CU1738" s="35"/>
      <c r="CV1738" s="35"/>
      <c r="CW1738" s="35"/>
      <c r="CX1738" s="35"/>
      <c r="CY1738" s="35"/>
      <c r="CZ1738" s="35"/>
      <c r="DA1738" s="35"/>
      <c r="DB1738" s="35"/>
      <c r="DC1738" s="35"/>
      <c r="DD1738" s="35"/>
      <c r="DE1738" s="35"/>
      <c r="DF1738" s="35"/>
      <c r="DG1738" s="35"/>
      <c r="DH1738" s="35"/>
      <c r="DI1738" s="35"/>
      <c r="DJ1738" s="35"/>
      <c r="DK1738" s="35"/>
      <c r="DL1738" s="35"/>
      <c r="DM1738" s="35"/>
      <c r="DN1738" s="35"/>
      <c r="DO1738" s="35"/>
      <c r="DP1738" s="35"/>
      <c r="DQ1738" s="35"/>
      <c r="DR1738" s="35"/>
      <c r="DS1738" s="35"/>
      <c r="DT1738" s="35"/>
      <c r="DU1738" s="35"/>
      <c r="DV1738" s="35"/>
      <c r="DW1738" s="35"/>
      <c r="DX1738" s="35"/>
      <c r="DY1738" s="35"/>
      <c r="DZ1738" s="35"/>
      <c r="EA1738" s="35"/>
      <c r="EB1738" s="35"/>
      <c r="EC1738" s="35"/>
      <c r="ED1738" s="35"/>
      <c r="EE1738" s="35"/>
      <c r="EF1738" s="35"/>
      <c r="EG1738" s="35"/>
      <c r="EH1738" s="35"/>
      <c r="EI1738" s="35"/>
      <c r="EJ1738" s="35"/>
      <c r="EK1738" s="35"/>
      <c r="EL1738" s="35"/>
      <c r="ET1738" s="20" t="s">
        <v>2100</v>
      </c>
      <c r="EU1738" s="20" t="s">
        <v>2098</v>
      </c>
    </row>
    <row r="1739" spans="1:151" ht="12" hidden="1" customHeight="1">
      <c r="A1739" s="35"/>
      <c r="B1739" s="47"/>
      <c r="C1739" s="35"/>
      <c r="D1739" s="47"/>
      <c r="E1739" s="47"/>
      <c r="F1739" s="47"/>
      <c r="G1739" s="47"/>
      <c r="H1739" s="47"/>
      <c r="I1739" s="47"/>
      <c r="J1739" s="47"/>
      <c r="K1739" s="47"/>
      <c r="L1739" s="47"/>
      <c r="M1739" s="35"/>
      <c r="N1739" s="35"/>
      <c r="O1739" s="35"/>
      <c r="P1739" s="35"/>
      <c r="Q1739" s="35"/>
      <c r="R1739" s="35"/>
      <c r="S1739" s="35"/>
      <c r="T1739" s="35"/>
      <c r="U1739" s="35"/>
      <c r="V1739" s="35"/>
      <c r="W1739" s="35"/>
      <c r="X1739" s="35"/>
      <c r="Y1739" s="35"/>
      <c r="Z1739" s="35"/>
      <c r="AA1739" s="35"/>
      <c r="AB1739" s="35"/>
      <c r="AC1739" s="35"/>
      <c r="AD1739" s="35"/>
      <c r="AE1739" s="35"/>
      <c r="AF1739" s="35"/>
      <c r="AG1739" s="35"/>
      <c r="AH1739" s="35"/>
      <c r="AI1739" s="35"/>
      <c r="AJ1739" s="35"/>
      <c r="AK1739" s="35"/>
      <c r="AL1739" s="35"/>
      <c r="AM1739" s="35"/>
      <c r="AN1739" s="35"/>
      <c r="AO1739" s="35"/>
      <c r="AP1739" s="35"/>
      <c r="AQ1739" s="35"/>
      <c r="AR1739" s="35"/>
      <c r="AS1739" s="35"/>
      <c r="AT1739" s="35"/>
      <c r="AU1739" s="35"/>
      <c r="AV1739" s="35"/>
      <c r="AW1739" s="35"/>
      <c r="AX1739" s="35"/>
      <c r="AY1739" s="35"/>
      <c r="AZ1739" s="35"/>
      <c r="BA1739" s="35"/>
      <c r="BB1739" s="35"/>
      <c r="BC1739" s="35"/>
      <c r="BD1739" s="35"/>
      <c r="BE1739" s="35"/>
      <c r="BF1739" s="35"/>
      <c r="BG1739" s="35"/>
      <c r="BH1739" s="35"/>
      <c r="BI1739" s="133"/>
      <c r="BJ1739" s="133"/>
      <c r="BK1739" s="35"/>
      <c r="BL1739" s="266"/>
      <c r="BM1739" s="35"/>
      <c r="BN1739" s="35"/>
      <c r="BO1739" s="35"/>
      <c r="BP1739" s="35"/>
      <c r="BQ1739" s="35"/>
      <c r="BR1739" s="35"/>
      <c r="BS1739" s="35"/>
      <c r="BT1739" s="35"/>
      <c r="BU1739" s="35"/>
      <c r="BV1739" s="35"/>
      <c r="BW1739" s="35"/>
      <c r="BX1739" s="35"/>
      <c r="BY1739" s="35"/>
      <c r="BZ1739" s="287"/>
      <c r="CA1739" s="35"/>
      <c r="CB1739" s="35"/>
      <c r="CC1739" s="35"/>
      <c r="CD1739" s="35"/>
      <c r="CE1739" s="35"/>
      <c r="CF1739" s="35"/>
      <c r="CG1739" s="35"/>
      <c r="CH1739" s="35"/>
      <c r="CI1739" s="35"/>
      <c r="CJ1739" s="35"/>
      <c r="CK1739" s="35"/>
      <c r="CL1739" s="35"/>
      <c r="CM1739" s="35"/>
      <c r="CN1739" s="35"/>
      <c r="CO1739" s="35"/>
      <c r="CP1739" s="35"/>
      <c r="CQ1739" s="35"/>
      <c r="CR1739" s="35"/>
      <c r="CS1739" s="35"/>
      <c r="CT1739" s="35"/>
      <c r="CU1739" s="35"/>
      <c r="CV1739" s="35"/>
      <c r="CW1739" s="35"/>
      <c r="CX1739" s="35"/>
      <c r="CY1739" s="35"/>
      <c r="CZ1739" s="35"/>
      <c r="DA1739" s="35"/>
      <c r="DB1739" s="35"/>
      <c r="DC1739" s="35"/>
      <c r="DD1739" s="35"/>
      <c r="DE1739" s="35"/>
      <c r="DF1739" s="35"/>
      <c r="DG1739" s="35"/>
      <c r="DH1739" s="35"/>
      <c r="DI1739" s="35"/>
      <c r="DJ1739" s="35"/>
      <c r="DK1739" s="35"/>
      <c r="DL1739" s="35"/>
      <c r="DM1739" s="35"/>
      <c r="DN1739" s="35"/>
      <c r="DO1739" s="35"/>
      <c r="DP1739" s="35"/>
      <c r="DQ1739" s="35"/>
      <c r="DR1739" s="35"/>
      <c r="DS1739" s="35"/>
      <c r="DT1739" s="35"/>
      <c r="DU1739" s="35"/>
      <c r="DV1739" s="35"/>
      <c r="DW1739" s="35"/>
      <c r="DX1739" s="35"/>
      <c r="DY1739" s="35"/>
      <c r="DZ1739" s="35"/>
      <c r="EA1739" s="35"/>
      <c r="EB1739" s="35"/>
      <c r="EC1739" s="35"/>
      <c r="ED1739" s="35"/>
      <c r="EE1739" s="35"/>
      <c r="EF1739" s="35"/>
      <c r="EG1739" s="35"/>
      <c r="EH1739" s="35"/>
      <c r="EI1739" s="35"/>
      <c r="EJ1739" s="35"/>
      <c r="EK1739" s="35"/>
      <c r="EL1739" s="35"/>
      <c r="ET1739" s="20" t="s">
        <v>2101</v>
      </c>
      <c r="EU1739" s="20" t="s">
        <v>2099</v>
      </c>
    </row>
    <row r="1740" spans="1:151" ht="12" hidden="1" customHeight="1">
      <c r="A1740" s="35"/>
      <c r="B1740" s="47"/>
      <c r="C1740" s="35"/>
      <c r="D1740" s="47"/>
      <c r="E1740" s="47"/>
      <c r="F1740" s="47"/>
      <c r="G1740" s="47"/>
      <c r="H1740" s="47"/>
      <c r="I1740" s="47"/>
      <c r="J1740" s="47"/>
      <c r="K1740" s="47"/>
      <c r="L1740" s="47"/>
      <c r="M1740" s="35"/>
      <c r="N1740" s="35"/>
      <c r="O1740" s="35"/>
      <c r="P1740" s="35"/>
      <c r="Q1740" s="35"/>
      <c r="R1740" s="35"/>
      <c r="S1740" s="35"/>
      <c r="T1740" s="35"/>
      <c r="U1740" s="35"/>
      <c r="V1740" s="35"/>
      <c r="W1740" s="35"/>
      <c r="X1740" s="35"/>
      <c r="Y1740" s="35"/>
      <c r="Z1740" s="35"/>
      <c r="AA1740" s="35"/>
      <c r="AB1740" s="35"/>
      <c r="AC1740" s="35"/>
      <c r="AD1740" s="35"/>
      <c r="AE1740" s="35"/>
      <c r="AF1740" s="35"/>
      <c r="AG1740" s="35"/>
      <c r="AH1740" s="35"/>
      <c r="AI1740" s="35"/>
      <c r="AJ1740" s="35"/>
      <c r="AK1740" s="35"/>
      <c r="AL1740" s="35"/>
      <c r="AM1740" s="35"/>
      <c r="AN1740" s="35"/>
      <c r="AO1740" s="35"/>
      <c r="AP1740" s="35"/>
      <c r="AQ1740" s="35"/>
      <c r="AR1740" s="35"/>
      <c r="AS1740" s="35"/>
      <c r="AT1740" s="35"/>
      <c r="AU1740" s="35"/>
      <c r="AV1740" s="35"/>
      <c r="AW1740" s="35"/>
      <c r="AX1740" s="35"/>
      <c r="AY1740" s="35"/>
      <c r="AZ1740" s="35"/>
      <c r="BA1740" s="35"/>
      <c r="BB1740" s="35"/>
      <c r="BC1740" s="35"/>
      <c r="BD1740" s="35"/>
      <c r="BE1740" s="35"/>
      <c r="BF1740" s="35"/>
      <c r="BG1740" s="35"/>
      <c r="BH1740" s="35"/>
      <c r="BI1740" s="133"/>
      <c r="BJ1740" s="133"/>
      <c r="BK1740" s="35"/>
      <c r="BL1740" s="266"/>
      <c r="BM1740" s="35"/>
      <c r="BN1740" s="35"/>
      <c r="BO1740" s="35"/>
      <c r="BP1740" s="35"/>
      <c r="BQ1740" s="35"/>
      <c r="BR1740" s="35"/>
      <c r="BS1740" s="35"/>
      <c r="BT1740" s="35"/>
      <c r="BU1740" s="35"/>
      <c r="BV1740" s="35"/>
      <c r="BW1740" s="35"/>
      <c r="BX1740" s="35"/>
      <c r="BY1740" s="35"/>
      <c r="BZ1740" s="287"/>
      <c r="CA1740" s="35"/>
      <c r="CB1740" s="35"/>
      <c r="CC1740" s="35"/>
      <c r="CD1740" s="35"/>
      <c r="CE1740" s="35"/>
      <c r="CF1740" s="35"/>
      <c r="CG1740" s="35"/>
      <c r="CH1740" s="35"/>
      <c r="CI1740" s="35"/>
      <c r="CJ1740" s="35"/>
      <c r="CK1740" s="35"/>
      <c r="CL1740" s="35"/>
      <c r="CM1740" s="35"/>
      <c r="CN1740" s="35"/>
      <c r="CO1740" s="35"/>
      <c r="CP1740" s="35"/>
      <c r="CQ1740" s="35"/>
      <c r="CR1740" s="35"/>
      <c r="CS1740" s="35"/>
      <c r="CT1740" s="35"/>
      <c r="CU1740" s="35"/>
      <c r="CV1740" s="35"/>
      <c r="CW1740" s="35"/>
      <c r="CX1740" s="35"/>
      <c r="CY1740" s="35"/>
      <c r="CZ1740" s="35"/>
      <c r="DA1740" s="35"/>
      <c r="DB1740" s="35"/>
      <c r="DC1740" s="35"/>
      <c r="DD1740" s="35"/>
      <c r="DE1740" s="35"/>
      <c r="DF1740" s="35"/>
      <c r="DG1740" s="35"/>
      <c r="DH1740" s="35"/>
      <c r="DI1740" s="35"/>
      <c r="DJ1740" s="35"/>
      <c r="DK1740" s="35"/>
      <c r="DL1740" s="35"/>
      <c r="DM1740" s="35"/>
      <c r="DN1740" s="35"/>
      <c r="DO1740" s="35"/>
      <c r="DP1740" s="35"/>
      <c r="DQ1740" s="35"/>
      <c r="DR1740" s="35"/>
      <c r="DS1740" s="35"/>
      <c r="DT1740" s="35"/>
      <c r="DU1740" s="35"/>
      <c r="DV1740" s="35"/>
      <c r="DW1740" s="35"/>
      <c r="DX1740" s="35"/>
      <c r="DY1740" s="35"/>
      <c r="DZ1740" s="35"/>
      <c r="EA1740" s="35"/>
      <c r="EB1740" s="35"/>
      <c r="EC1740" s="35"/>
      <c r="ED1740" s="35"/>
      <c r="EE1740" s="35"/>
      <c r="EF1740" s="35"/>
      <c r="EG1740" s="35"/>
      <c r="EH1740" s="35"/>
      <c r="EI1740" s="35"/>
      <c r="EJ1740" s="35"/>
      <c r="EK1740" s="35"/>
      <c r="EL1740" s="35"/>
      <c r="ET1740" s="20" t="s">
        <v>2102</v>
      </c>
      <c r="EU1740" s="20" t="s">
        <v>2100</v>
      </c>
    </row>
    <row r="1741" spans="1:151" ht="12" hidden="1" customHeight="1">
      <c r="A1741" s="35"/>
      <c r="B1741" s="47"/>
      <c r="C1741" s="35"/>
      <c r="D1741" s="47"/>
      <c r="E1741" s="47"/>
      <c r="F1741" s="47"/>
      <c r="G1741" s="47"/>
      <c r="H1741" s="47"/>
      <c r="I1741" s="47"/>
      <c r="J1741" s="47"/>
      <c r="K1741" s="47"/>
      <c r="L1741" s="47"/>
      <c r="M1741" s="35"/>
      <c r="N1741" s="35"/>
      <c r="O1741" s="35"/>
      <c r="P1741" s="35"/>
      <c r="Q1741" s="35"/>
      <c r="R1741" s="35"/>
      <c r="S1741" s="35"/>
      <c r="T1741" s="35"/>
      <c r="U1741" s="35"/>
      <c r="V1741" s="35"/>
      <c r="W1741" s="35"/>
      <c r="X1741" s="35"/>
      <c r="Y1741" s="35"/>
      <c r="Z1741" s="35"/>
      <c r="AA1741" s="35"/>
      <c r="AB1741" s="35"/>
      <c r="AC1741" s="35"/>
      <c r="AD1741" s="35"/>
      <c r="AE1741" s="35"/>
      <c r="AF1741" s="35"/>
      <c r="AG1741" s="35"/>
      <c r="AH1741" s="35"/>
      <c r="AI1741" s="35"/>
      <c r="AJ1741" s="35"/>
      <c r="AK1741" s="35"/>
      <c r="AL1741" s="35"/>
      <c r="AM1741" s="35"/>
      <c r="AN1741" s="35"/>
      <c r="AO1741" s="35"/>
      <c r="AP1741" s="35"/>
      <c r="AQ1741" s="35"/>
      <c r="AR1741" s="35"/>
      <c r="AS1741" s="35"/>
      <c r="AT1741" s="35"/>
      <c r="AU1741" s="35"/>
      <c r="AV1741" s="35"/>
      <c r="AW1741" s="35"/>
      <c r="AX1741" s="35"/>
      <c r="AY1741" s="35"/>
      <c r="AZ1741" s="35"/>
      <c r="BA1741" s="35"/>
      <c r="BB1741" s="35"/>
      <c r="BC1741" s="35"/>
      <c r="BD1741" s="35"/>
      <c r="BE1741" s="35"/>
      <c r="BF1741" s="35"/>
      <c r="BG1741" s="35"/>
      <c r="BH1741" s="35"/>
      <c r="BI1741" s="133"/>
      <c r="BJ1741" s="133"/>
      <c r="BK1741" s="35"/>
      <c r="BL1741" s="266"/>
      <c r="BM1741" s="35"/>
      <c r="BN1741" s="35"/>
      <c r="BO1741" s="35"/>
      <c r="BP1741" s="35"/>
      <c r="BQ1741" s="35"/>
      <c r="BR1741" s="35"/>
      <c r="BS1741" s="35"/>
      <c r="BT1741" s="35"/>
      <c r="BU1741" s="35"/>
      <c r="BV1741" s="35"/>
      <c r="BW1741" s="35"/>
      <c r="BX1741" s="35"/>
      <c r="BY1741" s="35"/>
      <c r="BZ1741" s="287"/>
      <c r="CA1741" s="35"/>
      <c r="CB1741" s="35"/>
      <c r="CC1741" s="35"/>
      <c r="CD1741" s="35"/>
      <c r="CE1741" s="35"/>
      <c r="CF1741" s="35"/>
      <c r="CG1741" s="35"/>
      <c r="CH1741" s="35"/>
      <c r="CI1741" s="35"/>
      <c r="CJ1741" s="35"/>
      <c r="CK1741" s="35"/>
      <c r="CL1741" s="35"/>
      <c r="CM1741" s="35"/>
      <c r="CN1741" s="35"/>
      <c r="CO1741" s="35"/>
      <c r="CP1741" s="35"/>
      <c r="CQ1741" s="35"/>
      <c r="CR1741" s="35"/>
      <c r="CS1741" s="35"/>
      <c r="CT1741" s="35"/>
      <c r="CU1741" s="35"/>
      <c r="CV1741" s="35"/>
      <c r="CW1741" s="35"/>
      <c r="CX1741" s="35"/>
      <c r="CY1741" s="35"/>
      <c r="CZ1741" s="35"/>
      <c r="DA1741" s="35"/>
      <c r="DB1741" s="35"/>
      <c r="DC1741" s="35"/>
      <c r="DD1741" s="35"/>
      <c r="DE1741" s="35"/>
      <c r="DF1741" s="35"/>
      <c r="DG1741" s="35"/>
      <c r="DH1741" s="35"/>
      <c r="DI1741" s="35"/>
      <c r="DJ1741" s="35"/>
      <c r="DK1741" s="35"/>
      <c r="DL1741" s="35"/>
      <c r="DM1741" s="35"/>
      <c r="DN1741" s="35"/>
      <c r="DO1741" s="35"/>
      <c r="DP1741" s="35"/>
      <c r="DQ1741" s="35"/>
      <c r="DR1741" s="35"/>
      <c r="DS1741" s="35"/>
      <c r="DT1741" s="35"/>
      <c r="DU1741" s="35"/>
      <c r="DV1741" s="35"/>
      <c r="DW1741" s="35"/>
      <c r="DX1741" s="35"/>
      <c r="DY1741" s="35"/>
      <c r="DZ1741" s="35"/>
      <c r="EA1741" s="35"/>
      <c r="EB1741" s="35"/>
      <c r="EC1741" s="35"/>
      <c r="ED1741" s="35"/>
      <c r="EE1741" s="35"/>
      <c r="EF1741" s="35"/>
      <c r="EG1741" s="35"/>
      <c r="EH1741" s="35"/>
      <c r="EI1741" s="35"/>
      <c r="EJ1741" s="35"/>
      <c r="EK1741" s="35"/>
      <c r="EL1741" s="35"/>
      <c r="ET1741" s="20" t="s">
        <v>2103</v>
      </c>
      <c r="EU1741" s="20" t="s">
        <v>2101</v>
      </c>
    </row>
    <row r="1742" spans="1:151" ht="12" hidden="1" customHeight="1">
      <c r="A1742" s="35"/>
      <c r="B1742" s="47"/>
      <c r="C1742" s="35"/>
      <c r="D1742" s="47"/>
      <c r="E1742" s="47"/>
      <c r="F1742" s="47"/>
      <c r="G1742" s="47"/>
      <c r="H1742" s="47"/>
      <c r="I1742" s="47"/>
      <c r="J1742" s="47"/>
      <c r="K1742" s="47"/>
      <c r="L1742" s="47"/>
      <c r="M1742" s="35"/>
      <c r="N1742" s="35"/>
      <c r="O1742" s="35"/>
      <c r="P1742" s="35"/>
      <c r="Q1742" s="35"/>
      <c r="R1742" s="35"/>
      <c r="S1742" s="35"/>
      <c r="T1742" s="35"/>
      <c r="U1742" s="35"/>
      <c r="V1742" s="35"/>
      <c r="W1742" s="35"/>
      <c r="X1742" s="35"/>
      <c r="Y1742" s="35"/>
      <c r="Z1742" s="35"/>
      <c r="AA1742" s="35"/>
      <c r="AB1742" s="35"/>
      <c r="AC1742" s="35"/>
      <c r="AD1742" s="35"/>
      <c r="AE1742" s="35"/>
      <c r="AF1742" s="35"/>
      <c r="AG1742" s="35"/>
      <c r="AH1742" s="35"/>
      <c r="AI1742" s="35"/>
      <c r="AJ1742" s="35"/>
      <c r="AK1742" s="35"/>
      <c r="AL1742" s="35"/>
      <c r="AM1742" s="35"/>
      <c r="AN1742" s="35"/>
      <c r="AO1742" s="35"/>
      <c r="AP1742" s="35"/>
      <c r="AQ1742" s="35"/>
      <c r="AR1742" s="35"/>
      <c r="AS1742" s="35"/>
      <c r="AT1742" s="35"/>
      <c r="AU1742" s="35"/>
      <c r="AV1742" s="35"/>
      <c r="AW1742" s="35"/>
      <c r="AX1742" s="35"/>
      <c r="AY1742" s="35"/>
      <c r="AZ1742" s="35"/>
      <c r="BA1742" s="35"/>
      <c r="BB1742" s="35"/>
      <c r="BC1742" s="35"/>
      <c r="BD1742" s="35"/>
      <c r="BE1742" s="35"/>
      <c r="BF1742" s="35"/>
      <c r="BG1742" s="35"/>
      <c r="BH1742" s="35"/>
      <c r="BI1742" s="133"/>
      <c r="BJ1742" s="133"/>
      <c r="BK1742" s="35"/>
      <c r="BL1742" s="266"/>
      <c r="BM1742" s="35"/>
      <c r="BN1742" s="35"/>
      <c r="BO1742" s="35"/>
      <c r="BP1742" s="35"/>
      <c r="BQ1742" s="35"/>
      <c r="BR1742" s="35"/>
      <c r="BS1742" s="35"/>
      <c r="BT1742" s="35"/>
      <c r="BU1742" s="35"/>
      <c r="BV1742" s="35"/>
      <c r="BW1742" s="35"/>
      <c r="BX1742" s="35"/>
      <c r="BY1742" s="35"/>
      <c r="BZ1742" s="287"/>
      <c r="CA1742" s="35"/>
      <c r="CB1742" s="35"/>
      <c r="CC1742" s="35"/>
      <c r="CD1742" s="35"/>
      <c r="CE1742" s="35"/>
      <c r="CF1742" s="35"/>
      <c r="CG1742" s="35"/>
      <c r="CH1742" s="35"/>
      <c r="CI1742" s="35"/>
      <c r="CJ1742" s="35"/>
      <c r="CK1742" s="35"/>
      <c r="CL1742" s="35"/>
      <c r="CM1742" s="35"/>
      <c r="CN1742" s="35"/>
      <c r="CO1742" s="35"/>
      <c r="CP1742" s="35"/>
      <c r="CQ1742" s="35"/>
      <c r="CR1742" s="35"/>
      <c r="CS1742" s="35"/>
      <c r="CT1742" s="35"/>
      <c r="CU1742" s="35"/>
      <c r="CV1742" s="35"/>
      <c r="CW1742" s="35"/>
      <c r="CX1742" s="35"/>
      <c r="CY1742" s="35"/>
      <c r="CZ1742" s="35"/>
      <c r="DA1742" s="35"/>
      <c r="DB1742" s="35"/>
      <c r="DC1742" s="35"/>
      <c r="DD1742" s="35"/>
      <c r="DE1742" s="35"/>
      <c r="DF1742" s="35"/>
      <c r="DG1742" s="35"/>
      <c r="DH1742" s="35"/>
      <c r="DI1742" s="35"/>
      <c r="DJ1742" s="35"/>
      <c r="DK1742" s="35"/>
      <c r="DL1742" s="35"/>
      <c r="DM1742" s="35"/>
      <c r="DN1742" s="35"/>
      <c r="DO1742" s="35"/>
      <c r="DP1742" s="35"/>
      <c r="DQ1742" s="35"/>
      <c r="DR1742" s="35"/>
      <c r="DS1742" s="35"/>
      <c r="DT1742" s="35"/>
      <c r="DU1742" s="35"/>
      <c r="DV1742" s="35"/>
      <c r="DW1742" s="35"/>
      <c r="DX1742" s="35"/>
      <c r="DY1742" s="35"/>
      <c r="DZ1742" s="35"/>
      <c r="EA1742" s="35"/>
      <c r="EB1742" s="35"/>
      <c r="EC1742" s="35"/>
      <c r="ED1742" s="35"/>
      <c r="EE1742" s="35"/>
      <c r="EF1742" s="35"/>
      <c r="EG1742" s="35"/>
      <c r="EH1742" s="35"/>
      <c r="EI1742" s="35"/>
      <c r="EJ1742" s="35"/>
      <c r="EK1742" s="35"/>
      <c r="EL1742" s="35"/>
      <c r="ET1742" s="20" t="s">
        <v>2104</v>
      </c>
      <c r="EU1742" s="20" t="s">
        <v>2102</v>
      </c>
    </row>
    <row r="1743" spans="1:151" ht="12" hidden="1" customHeight="1">
      <c r="A1743" s="35"/>
      <c r="B1743" s="47"/>
      <c r="C1743" s="35"/>
      <c r="D1743" s="47"/>
      <c r="E1743" s="47"/>
      <c r="F1743" s="47"/>
      <c r="G1743" s="47"/>
      <c r="H1743" s="47"/>
      <c r="I1743" s="47"/>
      <c r="J1743" s="47"/>
      <c r="K1743" s="47"/>
      <c r="L1743" s="47"/>
      <c r="M1743" s="35"/>
      <c r="N1743" s="35"/>
      <c r="O1743" s="35"/>
      <c r="P1743" s="35"/>
      <c r="Q1743" s="35"/>
      <c r="R1743" s="35"/>
      <c r="S1743" s="35"/>
      <c r="T1743" s="35"/>
      <c r="U1743" s="35"/>
      <c r="V1743" s="35"/>
      <c r="W1743" s="35"/>
      <c r="X1743" s="35"/>
      <c r="Y1743" s="35"/>
      <c r="Z1743" s="35"/>
      <c r="AA1743" s="35"/>
      <c r="AB1743" s="35"/>
      <c r="AC1743" s="35"/>
      <c r="AD1743" s="35"/>
      <c r="AE1743" s="35"/>
      <c r="AF1743" s="35"/>
      <c r="AG1743" s="35"/>
      <c r="AH1743" s="35"/>
      <c r="AI1743" s="35"/>
      <c r="AJ1743" s="35"/>
      <c r="AK1743" s="35"/>
      <c r="AL1743" s="35"/>
      <c r="AM1743" s="35"/>
      <c r="AN1743" s="35"/>
      <c r="AO1743" s="35"/>
      <c r="AP1743" s="35"/>
      <c r="AQ1743" s="35"/>
      <c r="AR1743" s="35"/>
      <c r="AS1743" s="35"/>
      <c r="AT1743" s="35"/>
      <c r="AU1743" s="35"/>
      <c r="AV1743" s="35"/>
      <c r="AW1743" s="35"/>
      <c r="AX1743" s="35"/>
      <c r="AY1743" s="35"/>
      <c r="AZ1743" s="35"/>
      <c r="BA1743" s="35"/>
      <c r="BB1743" s="35"/>
      <c r="BC1743" s="35"/>
      <c r="BD1743" s="35"/>
      <c r="BE1743" s="35"/>
      <c r="BF1743" s="35"/>
      <c r="BG1743" s="35"/>
      <c r="BH1743" s="35"/>
      <c r="BI1743" s="133"/>
      <c r="BJ1743" s="133"/>
      <c r="BK1743" s="35"/>
      <c r="BL1743" s="266"/>
      <c r="BM1743" s="35"/>
      <c r="BN1743" s="35"/>
      <c r="BO1743" s="35"/>
      <c r="BP1743" s="35"/>
      <c r="BQ1743" s="35"/>
      <c r="BR1743" s="35"/>
      <c r="BS1743" s="35"/>
      <c r="BT1743" s="35"/>
      <c r="BU1743" s="35"/>
      <c r="BV1743" s="35"/>
      <c r="BW1743" s="35"/>
      <c r="BX1743" s="35"/>
      <c r="BY1743" s="35"/>
      <c r="BZ1743" s="287"/>
      <c r="CA1743" s="35"/>
      <c r="CB1743" s="35"/>
      <c r="CC1743" s="35"/>
      <c r="CD1743" s="35"/>
      <c r="CE1743" s="35"/>
      <c r="CF1743" s="35"/>
      <c r="CG1743" s="35"/>
      <c r="CH1743" s="35"/>
      <c r="CI1743" s="35"/>
      <c r="CJ1743" s="35"/>
      <c r="CK1743" s="35"/>
      <c r="CL1743" s="35"/>
      <c r="CM1743" s="35"/>
      <c r="CN1743" s="35"/>
      <c r="CO1743" s="35"/>
      <c r="CP1743" s="35"/>
      <c r="CQ1743" s="35"/>
      <c r="CR1743" s="35"/>
      <c r="CS1743" s="35"/>
      <c r="CT1743" s="35"/>
      <c r="CU1743" s="35"/>
      <c r="CV1743" s="35"/>
      <c r="CW1743" s="35"/>
      <c r="CX1743" s="35"/>
      <c r="CY1743" s="35"/>
      <c r="CZ1743" s="35"/>
      <c r="DA1743" s="35"/>
      <c r="DB1743" s="35"/>
      <c r="DC1743" s="35"/>
      <c r="DD1743" s="35"/>
      <c r="DE1743" s="35"/>
      <c r="DF1743" s="35"/>
      <c r="DG1743" s="35"/>
      <c r="DH1743" s="35"/>
      <c r="DI1743" s="35"/>
      <c r="DJ1743" s="35"/>
      <c r="DK1743" s="35"/>
      <c r="DL1743" s="35"/>
      <c r="DM1743" s="35"/>
      <c r="DN1743" s="35"/>
      <c r="DO1743" s="35"/>
      <c r="DP1743" s="35"/>
      <c r="DQ1743" s="35"/>
      <c r="DR1743" s="35"/>
      <c r="DS1743" s="35"/>
      <c r="DT1743" s="35"/>
      <c r="DU1743" s="35"/>
      <c r="DV1743" s="35"/>
      <c r="DW1743" s="35"/>
      <c r="DX1743" s="35"/>
      <c r="DY1743" s="35"/>
      <c r="DZ1743" s="35"/>
      <c r="EA1743" s="35"/>
      <c r="EB1743" s="35"/>
      <c r="EC1743" s="35"/>
      <c r="ED1743" s="35"/>
      <c r="EE1743" s="35"/>
      <c r="EF1743" s="35"/>
      <c r="EG1743" s="35"/>
      <c r="EH1743" s="35"/>
      <c r="EI1743" s="35"/>
      <c r="EJ1743" s="35"/>
      <c r="EK1743" s="35"/>
      <c r="EL1743" s="35"/>
      <c r="ET1743" s="20" t="s">
        <v>2105</v>
      </c>
      <c r="EU1743" s="20" t="s">
        <v>2103</v>
      </c>
    </row>
    <row r="1744" spans="1:151" ht="12" hidden="1" customHeight="1">
      <c r="A1744" s="35"/>
      <c r="B1744" s="47"/>
      <c r="C1744" s="35"/>
      <c r="D1744" s="47"/>
      <c r="E1744" s="47"/>
      <c r="F1744" s="47"/>
      <c r="G1744" s="47"/>
      <c r="H1744" s="47"/>
      <c r="I1744" s="47"/>
      <c r="J1744" s="47"/>
      <c r="K1744" s="47"/>
      <c r="L1744" s="47"/>
      <c r="M1744" s="35"/>
      <c r="N1744" s="35"/>
      <c r="O1744" s="35"/>
      <c r="P1744" s="35"/>
      <c r="Q1744" s="35"/>
      <c r="R1744" s="35"/>
      <c r="S1744" s="35"/>
      <c r="T1744" s="35"/>
      <c r="U1744" s="35"/>
      <c r="V1744" s="35"/>
      <c r="W1744" s="35"/>
      <c r="X1744" s="35"/>
      <c r="Y1744" s="35"/>
      <c r="Z1744" s="35"/>
      <c r="AA1744" s="35"/>
      <c r="AB1744" s="35"/>
      <c r="AC1744" s="35"/>
      <c r="AD1744" s="35"/>
      <c r="AE1744" s="35"/>
      <c r="AF1744" s="35"/>
      <c r="AG1744" s="35"/>
      <c r="AH1744" s="35"/>
      <c r="AI1744" s="35"/>
      <c r="AJ1744" s="35"/>
      <c r="AK1744" s="35"/>
      <c r="AL1744" s="35"/>
      <c r="AM1744" s="35"/>
      <c r="AN1744" s="35"/>
      <c r="AO1744" s="35"/>
      <c r="AP1744" s="35"/>
      <c r="AQ1744" s="35"/>
      <c r="AR1744" s="35"/>
      <c r="AS1744" s="35"/>
      <c r="AT1744" s="35"/>
      <c r="AU1744" s="35"/>
      <c r="AV1744" s="35"/>
      <c r="AW1744" s="35"/>
      <c r="AX1744" s="35"/>
      <c r="AY1744" s="35"/>
      <c r="AZ1744" s="35"/>
      <c r="BA1744" s="35"/>
      <c r="BB1744" s="35"/>
      <c r="BC1744" s="35"/>
      <c r="BD1744" s="35"/>
      <c r="BE1744" s="35"/>
      <c r="BF1744" s="35"/>
      <c r="BG1744" s="35"/>
      <c r="BH1744" s="35"/>
      <c r="BI1744" s="133"/>
      <c r="BJ1744" s="133"/>
      <c r="BK1744" s="35"/>
      <c r="BL1744" s="266"/>
      <c r="BM1744" s="35"/>
      <c r="BN1744" s="35"/>
      <c r="BO1744" s="35"/>
      <c r="BP1744" s="35"/>
      <c r="BQ1744" s="35"/>
      <c r="BR1744" s="35"/>
      <c r="BS1744" s="35"/>
      <c r="BT1744" s="35"/>
      <c r="BU1744" s="35"/>
      <c r="BV1744" s="35"/>
      <c r="BW1744" s="35"/>
      <c r="BX1744" s="35"/>
      <c r="BY1744" s="35"/>
      <c r="BZ1744" s="287"/>
      <c r="CA1744" s="35"/>
      <c r="CB1744" s="35"/>
      <c r="CC1744" s="35"/>
      <c r="CD1744" s="35"/>
      <c r="CE1744" s="35"/>
      <c r="CF1744" s="35"/>
      <c r="CG1744" s="35"/>
      <c r="CH1744" s="35"/>
      <c r="CI1744" s="35"/>
      <c r="CJ1744" s="35"/>
      <c r="CK1744" s="35"/>
      <c r="CL1744" s="35"/>
      <c r="CM1744" s="35"/>
      <c r="CN1744" s="35"/>
      <c r="CO1744" s="35"/>
      <c r="CP1744" s="35"/>
      <c r="CQ1744" s="35"/>
      <c r="CR1744" s="35"/>
      <c r="CS1744" s="35"/>
      <c r="CT1744" s="35"/>
      <c r="CU1744" s="35"/>
      <c r="CV1744" s="35"/>
      <c r="CW1744" s="35"/>
      <c r="CX1744" s="35"/>
      <c r="CY1744" s="35"/>
      <c r="CZ1744" s="35"/>
      <c r="DA1744" s="35"/>
      <c r="DB1744" s="35"/>
      <c r="DC1744" s="35"/>
      <c r="DD1744" s="35"/>
      <c r="DE1744" s="35"/>
      <c r="DF1744" s="35"/>
      <c r="DG1744" s="35"/>
      <c r="DH1744" s="35"/>
      <c r="DI1744" s="35"/>
      <c r="DJ1744" s="35"/>
      <c r="DK1744" s="35"/>
      <c r="DL1744" s="35"/>
      <c r="DM1744" s="35"/>
      <c r="DN1744" s="35"/>
      <c r="DO1744" s="35"/>
      <c r="DP1744" s="35"/>
      <c r="DQ1744" s="35"/>
      <c r="DR1744" s="35"/>
      <c r="DS1744" s="35"/>
      <c r="DT1744" s="35"/>
      <c r="DU1744" s="35"/>
      <c r="DV1744" s="35"/>
      <c r="DW1744" s="35"/>
      <c r="DX1744" s="35"/>
      <c r="DY1744" s="35"/>
      <c r="DZ1744" s="35"/>
      <c r="EA1744" s="35"/>
      <c r="EB1744" s="35"/>
      <c r="EC1744" s="35"/>
      <c r="ED1744" s="35"/>
      <c r="EE1744" s="35"/>
      <c r="EF1744" s="35"/>
      <c r="EG1744" s="35"/>
      <c r="EH1744" s="35"/>
      <c r="EI1744" s="35"/>
      <c r="EJ1744" s="35"/>
      <c r="EK1744" s="35"/>
      <c r="EL1744" s="35"/>
      <c r="ET1744" s="20" t="s">
        <v>2106</v>
      </c>
      <c r="EU1744" s="20" t="s">
        <v>2104</v>
      </c>
    </row>
    <row r="1745" spans="1:151" ht="12" hidden="1" customHeight="1">
      <c r="A1745" s="35"/>
      <c r="B1745" s="47"/>
      <c r="C1745" s="35"/>
      <c r="D1745" s="47"/>
      <c r="E1745" s="47"/>
      <c r="F1745" s="47"/>
      <c r="G1745" s="47"/>
      <c r="H1745" s="47"/>
      <c r="I1745" s="47"/>
      <c r="J1745" s="47"/>
      <c r="K1745" s="47"/>
      <c r="L1745" s="47"/>
      <c r="M1745" s="35"/>
      <c r="N1745" s="35"/>
      <c r="O1745" s="35"/>
      <c r="P1745" s="35"/>
      <c r="Q1745" s="35"/>
      <c r="R1745" s="35"/>
      <c r="S1745" s="35"/>
      <c r="T1745" s="35"/>
      <c r="U1745" s="35"/>
      <c r="V1745" s="35"/>
      <c r="W1745" s="35"/>
      <c r="X1745" s="35"/>
      <c r="Y1745" s="35"/>
      <c r="Z1745" s="35"/>
      <c r="AA1745" s="35"/>
      <c r="AB1745" s="35"/>
      <c r="AC1745" s="35"/>
      <c r="AD1745" s="35"/>
      <c r="AE1745" s="35"/>
      <c r="AF1745" s="35"/>
      <c r="AG1745" s="35"/>
      <c r="AH1745" s="35"/>
      <c r="AI1745" s="35"/>
      <c r="AJ1745" s="35"/>
      <c r="AK1745" s="35"/>
      <c r="AL1745" s="35"/>
      <c r="AM1745" s="35"/>
      <c r="AN1745" s="35"/>
      <c r="AO1745" s="35"/>
      <c r="AP1745" s="35"/>
      <c r="AQ1745" s="35"/>
      <c r="AR1745" s="35"/>
      <c r="AS1745" s="35"/>
      <c r="AT1745" s="35"/>
      <c r="AU1745" s="35"/>
      <c r="AV1745" s="35"/>
      <c r="AW1745" s="35"/>
      <c r="AX1745" s="35"/>
      <c r="AY1745" s="35"/>
      <c r="AZ1745" s="35"/>
      <c r="BA1745" s="35"/>
      <c r="BB1745" s="35"/>
      <c r="BC1745" s="35"/>
      <c r="BD1745" s="35"/>
      <c r="BE1745" s="35"/>
      <c r="BF1745" s="35"/>
      <c r="BG1745" s="35"/>
      <c r="BH1745" s="35"/>
      <c r="BI1745" s="133"/>
      <c r="BJ1745" s="133"/>
      <c r="BK1745" s="35"/>
      <c r="BL1745" s="266"/>
      <c r="BM1745" s="35"/>
      <c r="BN1745" s="35"/>
      <c r="BO1745" s="35"/>
      <c r="BP1745" s="35"/>
      <c r="BQ1745" s="35"/>
      <c r="BR1745" s="35"/>
      <c r="BS1745" s="35"/>
      <c r="BT1745" s="35"/>
      <c r="BU1745" s="35"/>
      <c r="BV1745" s="35"/>
      <c r="BW1745" s="35"/>
      <c r="BX1745" s="35"/>
      <c r="BY1745" s="35"/>
      <c r="BZ1745" s="287"/>
      <c r="CA1745" s="35"/>
      <c r="CB1745" s="35"/>
      <c r="CC1745" s="35"/>
      <c r="CD1745" s="35"/>
      <c r="CE1745" s="35"/>
      <c r="CF1745" s="35"/>
      <c r="CG1745" s="35"/>
      <c r="CH1745" s="35"/>
      <c r="CI1745" s="35"/>
      <c r="CJ1745" s="35"/>
      <c r="CK1745" s="35"/>
      <c r="CL1745" s="35"/>
      <c r="CM1745" s="35"/>
      <c r="CN1745" s="35"/>
      <c r="CO1745" s="35"/>
      <c r="CP1745" s="35"/>
      <c r="CQ1745" s="35"/>
      <c r="CR1745" s="35"/>
      <c r="CS1745" s="35"/>
      <c r="CT1745" s="35"/>
      <c r="CU1745" s="35"/>
      <c r="CV1745" s="35"/>
      <c r="CW1745" s="35"/>
      <c r="CX1745" s="35"/>
      <c r="CY1745" s="35"/>
      <c r="CZ1745" s="35"/>
      <c r="DA1745" s="35"/>
      <c r="DB1745" s="35"/>
      <c r="DC1745" s="35"/>
      <c r="DD1745" s="35"/>
      <c r="DE1745" s="35"/>
      <c r="DF1745" s="35"/>
      <c r="DG1745" s="35"/>
      <c r="DH1745" s="35"/>
      <c r="DI1745" s="35"/>
      <c r="DJ1745" s="35"/>
      <c r="DK1745" s="35"/>
      <c r="DL1745" s="35"/>
      <c r="DM1745" s="35"/>
      <c r="DN1745" s="35"/>
      <c r="DO1745" s="35"/>
      <c r="DP1745" s="35"/>
      <c r="DQ1745" s="35"/>
      <c r="DR1745" s="35"/>
      <c r="DS1745" s="35"/>
      <c r="DT1745" s="35"/>
      <c r="DU1745" s="35"/>
      <c r="DV1745" s="35"/>
      <c r="DW1745" s="35"/>
      <c r="DX1745" s="35"/>
      <c r="DY1745" s="35"/>
      <c r="DZ1745" s="35"/>
      <c r="EA1745" s="35"/>
      <c r="EB1745" s="35"/>
      <c r="EC1745" s="35"/>
      <c r="ED1745" s="35"/>
      <c r="EE1745" s="35"/>
      <c r="EF1745" s="35"/>
      <c r="EG1745" s="35"/>
      <c r="EH1745" s="35"/>
      <c r="EI1745" s="35"/>
      <c r="EJ1745" s="35"/>
      <c r="EK1745" s="35"/>
      <c r="EL1745" s="35"/>
      <c r="ET1745" s="20" t="s">
        <v>2107</v>
      </c>
      <c r="EU1745" s="20" t="s">
        <v>2105</v>
      </c>
    </row>
    <row r="1746" spans="1:151" ht="12" hidden="1" customHeight="1">
      <c r="A1746" s="35"/>
      <c r="B1746" s="47"/>
      <c r="C1746" s="35"/>
      <c r="D1746" s="47"/>
      <c r="E1746" s="47"/>
      <c r="F1746" s="47"/>
      <c r="G1746" s="47"/>
      <c r="H1746" s="47"/>
      <c r="I1746" s="47"/>
      <c r="J1746" s="47"/>
      <c r="K1746" s="47"/>
      <c r="L1746" s="47"/>
      <c r="M1746" s="35"/>
      <c r="N1746" s="35"/>
      <c r="O1746" s="35"/>
      <c r="P1746" s="35"/>
      <c r="Q1746" s="35"/>
      <c r="R1746" s="35"/>
      <c r="S1746" s="35"/>
      <c r="T1746" s="35"/>
      <c r="U1746" s="35"/>
      <c r="V1746" s="35"/>
      <c r="W1746" s="35"/>
      <c r="X1746" s="35"/>
      <c r="Y1746" s="35"/>
      <c r="Z1746" s="35"/>
      <c r="AA1746" s="35"/>
      <c r="AB1746" s="35"/>
      <c r="AC1746" s="35"/>
      <c r="AD1746" s="35"/>
      <c r="AE1746" s="35"/>
      <c r="AF1746" s="35"/>
      <c r="AG1746" s="35"/>
      <c r="AH1746" s="35"/>
      <c r="AI1746" s="35"/>
      <c r="AJ1746" s="35"/>
      <c r="AK1746" s="35"/>
      <c r="AL1746" s="35"/>
      <c r="AM1746" s="35"/>
      <c r="AN1746" s="35"/>
      <c r="AO1746" s="35"/>
      <c r="AP1746" s="35"/>
      <c r="AQ1746" s="35"/>
      <c r="AR1746" s="35"/>
      <c r="AS1746" s="35"/>
      <c r="AT1746" s="35"/>
      <c r="AU1746" s="35"/>
      <c r="AV1746" s="35"/>
      <c r="AW1746" s="35"/>
      <c r="AX1746" s="35"/>
      <c r="AY1746" s="35"/>
      <c r="AZ1746" s="35"/>
      <c r="BA1746" s="35"/>
      <c r="BB1746" s="35"/>
      <c r="BC1746" s="35"/>
      <c r="BD1746" s="35"/>
      <c r="BE1746" s="35"/>
      <c r="BF1746" s="35"/>
      <c r="BG1746" s="35"/>
      <c r="BH1746" s="35"/>
      <c r="BI1746" s="133"/>
      <c r="BJ1746" s="133"/>
      <c r="BK1746" s="35"/>
      <c r="BL1746" s="266"/>
      <c r="BM1746" s="35"/>
      <c r="BN1746" s="35"/>
      <c r="BO1746" s="35"/>
      <c r="BP1746" s="35"/>
      <c r="BQ1746" s="35"/>
      <c r="BR1746" s="35"/>
      <c r="BS1746" s="35"/>
      <c r="BT1746" s="35"/>
      <c r="BU1746" s="35"/>
      <c r="BV1746" s="35"/>
      <c r="BW1746" s="35"/>
      <c r="BX1746" s="35"/>
      <c r="BY1746" s="35"/>
      <c r="BZ1746" s="287"/>
      <c r="CA1746" s="35"/>
      <c r="CB1746" s="35"/>
      <c r="CC1746" s="35"/>
      <c r="CD1746" s="35"/>
      <c r="CE1746" s="35"/>
      <c r="CF1746" s="35"/>
      <c r="CG1746" s="35"/>
      <c r="CH1746" s="35"/>
      <c r="CI1746" s="35"/>
      <c r="CJ1746" s="35"/>
      <c r="CK1746" s="35"/>
      <c r="CL1746" s="35"/>
      <c r="CM1746" s="35"/>
      <c r="CN1746" s="35"/>
      <c r="CO1746" s="35"/>
      <c r="CP1746" s="35"/>
      <c r="CQ1746" s="35"/>
      <c r="CR1746" s="35"/>
      <c r="CS1746" s="35"/>
      <c r="CT1746" s="35"/>
      <c r="CU1746" s="35"/>
      <c r="CV1746" s="35"/>
      <c r="CW1746" s="35"/>
      <c r="CX1746" s="35"/>
      <c r="CY1746" s="35"/>
      <c r="CZ1746" s="35"/>
      <c r="DA1746" s="35"/>
      <c r="DB1746" s="35"/>
      <c r="DC1746" s="35"/>
      <c r="DD1746" s="35"/>
      <c r="DE1746" s="35"/>
      <c r="DF1746" s="35"/>
      <c r="DG1746" s="35"/>
      <c r="DH1746" s="35"/>
      <c r="DI1746" s="35"/>
      <c r="DJ1746" s="35"/>
      <c r="DK1746" s="35"/>
      <c r="DL1746" s="35"/>
      <c r="DM1746" s="35"/>
      <c r="DN1746" s="35"/>
      <c r="DO1746" s="35"/>
      <c r="DP1746" s="35"/>
      <c r="DQ1746" s="35"/>
      <c r="DR1746" s="35"/>
      <c r="DS1746" s="35"/>
      <c r="DT1746" s="35"/>
      <c r="DU1746" s="35"/>
      <c r="DV1746" s="35"/>
      <c r="DW1746" s="35"/>
      <c r="DX1746" s="35"/>
      <c r="DY1746" s="35"/>
      <c r="DZ1746" s="35"/>
      <c r="EA1746" s="35"/>
      <c r="EB1746" s="35"/>
      <c r="EC1746" s="35"/>
      <c r="ED1746" s="35"/>
      <c r="EE1746" s="35"/>
      <c r="EF1746" s="35"/>
      <c r="EG1746" s="35"/>
      <c r="EH1746" s="35"/>
      <c r="EI1746" s="35"/>
      <c r="EJ1746" s="35"/>
      <c r="EK1746" s="35"/>
      <c r="EL1746" s="35"/>
      <c r="ET1746" s="20" t="s">
        <v>2108</v>
      </c>
      <c r="EU1746" s="20" t="s">
        <v>2106</v>
      </c>
    </row>
    <row r="1747" spans="1:151" ht="12" hidden="1" customHeight="1">
      <c r="A1747" s="35"/>
      <c r="B1747" s="47"/>
      <c r="C1747" s="35"/>
      <c r="D1747" s="47"/>
      <c r="E1747" s="47"/>
      <c r="F1747" s="47"/>
      <c r="G1747" s="47"/>
      <c r="H1747" s="47"/>
      <c r="I1747" s="47"/>
      <c r="J1747" s="47"/>
      <c r="K1747" s="47"/>
      <c r="L1747" s="47"/>
      <c r="M1747" s="35"/>
      <c r="N1747" s="35"/>
      <c r="O1747" s="35"/>
      <c r="P1747" s="35"/>
      <c r="Q1747" s="35"/>
      <c r="R1747" s="35"/>
      <c r="S1747" s="35"/>
      <c r="T1747" s="35"/>
      <c r="U1747" s="35"/>
      <c r="V1747" s="35"/>
      <c r="W1747" s="35"/>
      <c r="X1747" s="35"/>
      <c r="Y1747" s="35"/>
      <c r="Z1747" s="35"/>
      <c r="AA1747" s="35"/>
      <c r="AB1747" s="35"/>
      <c r="AC1747" s="35"/>
      <c r="AD1747" s="35"/>
      <c r="AE1747" s="35"/>
      <c r="AF1747" s="35"/>
      <c r="AG1747" s="35"/>
      <c r="AH1747" s="35"/>
      <c r="AI1747" s="35"/>
      <c r="AJ1747" s="35"/>
      <c r="AK1747" s="35"/>
      <c r="AL1747" s="35"/>
      <c r="AM1747" s="35"/>
      <c r="AN1747" s="35"/>
      <c r="AO1747" s="35"/>
      <c r="AP1747" s="35"/>
      <c r="AQ1747" s="35"/>
      <c r="AR1747" s="35"/>
      <c r="AS1747" s="35"/>
      <c r="AT1747" s="35"/>
      <c r="AU1747" s="35"/>
      <c r="AV1747" s="35"/>
      <c r="AW1747" s="35"/>
      <c r="AX1747" s="35"/>
      <c r="AY1747" s="35"/>
      <c r="AZ1747" s="35"/>
      <c r="BA1747" s="35"/>
      <c r="BB1747" s="35"/>
      <c r="BC1747" s="35"/>
      <c r="BD1747" s="35"/>
      <c r="BE1747" s="35"/>
      <c r="BF1747" s="35"/>
      <c r="BG1747" s="35"/>
      <c r="BH1747" s="35"/>
      <c r="BI1747" s="133"/>
      <c r="BJ1747" s="133"/>
      <c r="BK1747" s="35"/>
      <c r="BL1747" s="266"/>
      <c r="BM1747" s="35"/>
      <c r="BN1747" s="35"/>
      <c r="BO1747" s="35"/>
      <c r="BP1747" s="35"/>
      <c r="BQ1747" s="35"/>
      <c r="BR1747" s="35"/>
      <c r="BS1747" s="35"/>
      <c r="BT1747" s="35"/>
      <c r="BU1747" s="35"/>
      <c r="BV1747" s="35"/>
      <c r="BW1747" s="35"/>
      <c r="BX1747" s="35"/>
      <c r="BY1747" s="35"/>
      <c r="BZ1747" s="287"/>
      <c r="CA1747" s="35"/>
      <c r="CB1747" s="35"/>
      <c r="CC1747" s="35"/>
      <c r="CD1747" s="35"/>
      <c r="CE1747" s="35"/>
      <c r="CF1747" s="35"/>
      <c r="CG1747" s="35"/>
      <c r="CH1747" s="35"/>
      <c r="CI1747" s="35"/>
      <c r="CJ1747" s="35"/>
      <c r="CK1747" s="35"/>
      <c r="CL1747" s="35"/>
      <c r="CM1747" s="35"/>
      <c r="CN1747" s="35"/>
      <c r="CO1747" s="35"/>
      <c r="CP1747" s="35"/>
      <c r="CQ1747" s="35"/>
      <c r="CR1747" s="35"/>
      <c r="CS1747" s="35"/>
      <c r="CT1747" s="35"/>
      <c r="CU1747" s="35"/>
      <c r="CV1747" s="35"/>
      <c r="CW1747" s="35"/>
      <c r="CX1747" s="35"/>
      <c r="CY1747" s="35"/>
      <c r="CZ1747" s="35"/>
      <c r="DA1747" s="35"/>
      <c r="DB1747" s="35"/>
      <c r="DC1747" s="35"/>
      <c r="DD1747" s="35"/>
      <c r="DE1747" s="35"/>
      <c r="DF1747" s="35"/>
      <c r="DG1747" s="35"/>
      <c r="DH1747" s="35"/>
      <c r="DI1747" s="35"/>
      <c r="DJ1747" s="35"/>
      <c r="DK1747" s="35"/>
      <c r="DL1747" s="35"/>
      <c r="DM1747" s="35"/>
      <c r="DN1747" s="35"/>
      <c r="DO1747" s="35"/>
      <c r="DP1747" s="35"/>
      <c r="DQ1747" s="35"/>
      <c r="DR1747" s="35"/>
      <c r="DS1747" s="35"/>
      <c r="DT1747" s="35"/>
      <c r="DU1747" s="35"/>
      <c r="DV1747" s="35"/>
      <c r="DW1747" s="35"/>
      <c r="DX1747" s="35"/>
      <c r="DY1747" s="35"/>
      <c r="DZ1747" s="35"/>
      <c r="EA1747" s="35"/>
      <c r="EB1747" s="35"/>
      <c r="EC1747" s="35"/>
      <c r="ED1747" s="35"/>
      <c r="EE1747" s="35"/>
      <c r="EF1747" s="35"/>
      <c r="EG1747" s="35"/>
      <c r="EH1747" s="35"/>
      <c r="EI1747" s="35"/>
      <c r="EJ1747" s="35"/>
      <c r="EK1747" s="35"/>
      <c r="EL1747" s="35"/>
      <c r="ET1747" s="20" t="s">
        <v>2109</v>
      </c>
      <c r="EU1747" s="20" t="s">
        <v>2107</v>
      </c>
    </row>
    <row r="1748" spans="1:151" ht="12" hidden="1" customHeight="1">
      <c r="A1748" s="35"/>
      <c r="B1748" s="47"/>
      <c r="C1748" s="35"/>
      <c r="D1748" s="47"/>
      <c r="E1748" s="47"/>
      <c r="F1748" s="47"/>
      <c r="G1748" s="47"/>
      <c r="H1748" s="47"/>
      <c r="I1748" s="47"/>
      <c r="J1748" s="47"/>
      <c r="K1748" s="47"/>
      <c r="L1748" s="47"/>
      <c r="M1748" s="35"/>
      <c r="N1748" s="35"/>
      <c r="O1748" s="35"/>
      <c r="P1748" s="35"/>
      <c r="Q1748" s="35"/>
      <c r="R1748" s="35"/>
      <c r="S1748" s="35"/>
      <c r="T1748" s="35"/>
      <c r="U1748" s="35"/>
      <c r="V1748" s="35"/>
      <c r="W1748" s="35"/>
      <c r="X1748" s="35"/>
      <c r="Y1748" s="35"/>
      <c r="Z1748" s="35"/>
      <c r="AA1748" s="35"/>
      <c r="AB1748" s="35"/>
      <c r="AC1748" s="35"/>
      <c r="AD1748" s="35"/>
      <c r="AE1748" s="35"/>
      <c r="AF1748" s="35"/>
      <c r="AG1748" s="35"/>
      <c r="AH1748" s="35"/>
      <c r="AI1748" s="35"/>
      <c r="AJ1748" s="35"/>
      <c r="AK1748" s="35"/>
      <c r="AL1748" s="35"/>
      <c r="AM1748" s="35"/>
      <c r="AN1748" s="35"/>
      <c r="AO1748" s="35"/>
      <c r="AP1748" s="35"/>
      <c r="AQ1748" s="35"/>
      <c r="AR1748" s="35"/>
      <c r="AS1748" s="35"/>
      <c r="AT1748" s="35"/>
      <c r="AU1748" s="35"/>
      <c r="AV1748" s="35"/>
      <c r="AW1748" s="35"/>
      <c r="AX1748" s="35"/>
      <c r="AY1748" s="35"/>
      <c r="AZ1748" s="35"/>
      <c r="BA1748" s="35"/>
      <c r="BB1748" s="35"/>
      <c r="BC1748" s="35"/>
      <c r="BD1748" s="35"/>
      <c r="BE1748" s="35"/>
      <c r="BF1748" s="35"/>
      <c r="BG1748" s="35"/>
      <c r="BH1748" s="35"/>
      <c r="BI1748" s="133"/>
      <c r="BJ1748" s="133"/>
      <c r="BK1748" s="35"/>
      <c r="BL1748" s="266"/>
      <c r="BM1748" s="35"/>
      <c r="BN1748" s="35"/>
      <c r="BO1748" s="35"/>
      <c r="BP1748" s="35"/>
      <c r="BQ1748" s="35"/>
      <c r="BR1748" s="35"/>
      <c r="BS1748" s="35"/>
      <c r="BT1748" s="35"/>
      <c r="BU1748" s="35"/>
      <c r="BV1748" s="35"/>
      <c r="BW1748" s="35"/>
      <c r="BX1748" s="35"/>
      <c r="BY1748" s="35"/>
      <c r="BZ1748" s="287"/>
      <c r="CA1748" s="35"/>
      <c r="CB1748" s="35"/>
      <c r="CC1748" s="35"/>
      <c r="CD1748" s="35"/>
      <c r="CE1748" s="35"/>
      <c r="CF1748" s="35"/>
      <c r="CG1748" s="35"/>
      <c r="CH1748" s="35"/>
      <c r="CI1748" s="35"/>
      <c r="CJ1748" s="35"/>
      <c r="CK1748" s="35"/>
      <c r="CL1748" s="35"/>
      <c r="CM1748" s="35"/>
      <c r="CN1748" s="35"/>
      <c r="CO1748" s="35"/>
      <c r="CP1748" s="35"/>
      <c r="CQ1748" s="35"/>
      <c r="CR1748" s="35"/>
      <c r="CS1748" s="35"/>
      <c r="CT1748" s="35"/>
      <c r="CU1748" s="35"/>
      <c r="CV1748" s="35"/>
      <c r="CW1748" s="35"/>
      <c r="CX1748" s="35"/>
      <c r="CY1748" s="35"/>
      <c r="CZ1748" s="35"/>
      <c r="DA1748" s="35"/>
      <c r="DB1748" s="35"/>
      <c r="DC1748" s="35"/>
      <c r="DD1748" s="35"/>
      <c r="DE1748" s="35"/>
      <c r="DF1748" s="35"/>
      <c r="DG1748" s="35"/>
      <c r="DH1748" s="35"/>
      <c r="DI1748" s="35"/>
      <c r="DJ1748" s="35"/>
      <c r="DK1748" s="35"/>
      <c r="DL1748" s="35"/>
      <c r="DM1748" s="35"/>
      <c r="DN1748" s="35"/>
      <c r="DO1748" s="35"/>
      <c r="DP1748" s="35"/>
      <c r="DQ1748" s="35"/>
      <c r="DR1748" s="35"/>
      <c r="DS1748" s="35"/>
      <c r="DT1748" s="35"/>
      <c r="DU1748" s="35"/>
      <c r="DV1748" s="35"/>
      <c r="DW1748" s="35"/>
      <c r="DX1748" s="35"/>
      <c r="DY1748" s="35"/>
      <c r="DZ1748" s="35"/>
      <c r="EA1748" s="35"/>
      <c r="EB1748" s="35"/>
      <c r="EC1748" s="35"/>
      <c r="ED1748" s="35"/>
      <c r="EE1748" s="35"/>
      <c r="EF1748" s="35"/>
      <c r="EG1748" s="35"/>
      <c r="EH1748" s="35"/>
      <c r="EI1748" s="35"/>
      <c r="EJ1748" s="35"/>
      <c r="EK1748" s="35"/>
      <c r="EL1748" s="35"/>
      <c r="ET1748" s="20" t="s">
        <v>2110</v>
      </c>
      <c r="EU1748" s="20" t="s">
        <v>2108</v>
      </c>
    </row>
    <row r="1749" spans="1:151" ht="12" hidden="1" customHeight="1">
      <c r="A1749" s="35"/>
      <c r="B1749" s="47"/>
      <c r="C1749" s="35"/>
      <c r="D1749" s="47"/>
      <c r="E1749" s="47"/>
      <c r="F1749" s="47"/>
      <c r="G1749" s="47"/>
      <c r="H1749" s="47"/>
      <c r="I1749" s="47"/>
      <c r="J1749" s="47"/>
      <c r="K1749" s="47"/>
      <c r="L1749" s="47"/>
      <c r="M1749" s="35"/>
      <c r="N1749" s="35"/>
      <c r="O1749" s="35"/>
      <c r="P1749" s="35"/>
      <c r="Q1749" s="35"/>
      <c r="R1749" s="35"/>
      <c r="S1749" s="35"/>
      <c r="T1749" s="35"/>
      <c r="U1749" s="35"/>
      <c r="V1749" s="35"/>
      <c r="W1749" s="35"/>
      <c r="X1749" s="35"/>
      <c r="Y1749" s="35"/>
      <c r="Z1749" s="35"/>
      <c r="AA1749" s="35"/>
      <c r="AB1749" s="35"/>
      <c r="AC1749" s="35"/>
      <c r="AD1749" s="35"/>
      <c r="AE1749" s="35"/>
      <c r="AF1749" s="35"/>
      <c r="AG1749" s="35"/>
      <c r="AH1749" s="35"/>
      <c r="AI1749" s="35"/>
      <c r="AJ1749" s="35"/>
      <c r="AK1749" s="35"/>
      <c r="AL1749" s="35"/>
      <c r="AM1749" s="35"/>
      <c r="AN1749" s="35"/>
      <c r="AO1749" s="35"/>
      <c r="AP1749" s="35"/>
      <c r="AQ1749" s="35"/>
      <c r="AR1749" s="35"/>
      <c r="AS1749" s="35"/>
      <c r="AT1749" s="35"/>
      <c r="AU1749" s="35"/>
      <c r="AV1749" s="35"/>
      <c r="AW1749" s="35"/>
      <c r="AX1749" s="35"/>
      <c r="AY1749" s="35"/>
      <c r="AZ1749" s="35"/>
      <c r="BA1749" s="35"/>
      <c r="BB1749" s="35"/>
      <c r="BC1749" s="35"/>
      <c r="BD1749" s="35"/>
      <c r="BE1749" s="35"/>
      <c r="BF1749" s="35"/>
      <c r="BG1749" s="35"/>
      <c r="BH1749" s="35"/>
      <c r="BI1749" s="133"/>
      <c r="BJ1749" s="133"/>
      <c r="BK1749" s="35"/>
      <c r="BL1749" s="266"/>
      <c r="BM1749" s="35"/>
      <c r="BN1749" s="35"/>
      <c r="BO1749" s="35"/>
      <c r="BP1749" s="35"/>
      <c r="BQ1749" s="35"/>
      <c r="BR1749" s="35"/>
      <c r="BS1749" s="35"/>
      <c r="BT1749" s="35"/>
      <c r="BU1749" s="35"/>
      <c r="BV1749" s="35"/>
      <c r="BW1749" s="35"/>
      <c r="BX1749" s="35"/>
      <c r="BY1749" s="35"/>
      <c r="BZ1749" s="287"/>
      <c r="CA1749" s="35"/>
      <c r="CB1749" s="35"/>
      <c r="CC1749" s="35"/>
      <c r="CD1749" s="35"/>
      <c r="CE1749" s="35"/>
      <c r="CF1749" s="35"/>
      <c r="CG1749" s="35"/>
      <c r="CH1749" s="35"/>
      <c r="CI1749" s="35"/>
      <c r="CJ1749" s="35"/>
      <c r="CK1749" s="35"/>
      <c r="CL1749" s="35"/>
      <c r="CM1749" s="35"/>
      <c r="CN1749" s="35"/>
      <c r="CO1749" s="35"/>
      <c r="CP1749" s="35"/>
      <c r="CQ1749" s="35"/>
      <c r="CR1749" s="35"/>
      <c r="CS1749" s="35"/>
      <c r="CT1749" s="35"/>
      <c r="CU1749" s="35"/>
      <c r="CV1749" s="35"/>
      <c r="CW1749" s="35"/>
      <c r="CX1749" s="35"/>
      <c r="CY1749" s="35"/>
      <c r="CZ1749" s="35"/>
      <c r="DA1749" s="35"/>
      <c r="DB1749" s="35"/>
      <c r="DC1749" s="35"/>
      <c r="DD1749" s="35"/>
      <c r="DE1749" s="35"/>
      <c r="DF1749" s="35"/>
      <c r="DG1749" s="35"/>
      <c r="DH1749" s="35"/>
      <c r="DI1749" s="35"/>
      <c r="DJ1749" s="35"/>
      <c r="DK1749" s="35"/>
      <c r="DL1749" s="35"/>
      <c r="DM1749" s="35"/>
      <c r="DN1749" s="35"/>
      <c r="DO1749" s="35"/>
      <c r="DP1749" s="35"/>
      <c r="DQ1749" s="35"/>
      <c r="DR1749" s="35"/>
      <c r="DS1749" s="35"/>
      <c r="DT1749" s="35"/>
      <c r="DU1749" s="35"/>
      <c r="DV1749" s="35"/>
      <c r="DW1749" s="35"/>
      <c r="DX1749" s="35"/>
      <c r="DY1749" s="35"/>
      <c r="DZ1749" s="35"/>
      <c r="EA1749" s="35"/>
      <c r="EB1749" s="35"/>
      <c r="EC1749" s="35"/>
      <c r="ED1749" s="35"/>
      <c r="EE1749" s="35"/>
      <c r="EF1749" s="35"/>
      <c r="EG1749" s="35"/>
      <c r="EH1749" s="35"/>
      <c r="EI1749" s="35"/>
      <c r="EJ1749" s="35"/>
      <c r="EK1749" s="35"/>
      <c r="EL1749" s="35"/>
      <c r="ET1749" s="20" t="s">
        <v>2111</v>
      </c>
      <c r="EU1749" s="20" t="s">
        <v>2109</v>
      </c>
    </row>
    <row r="1750" spans="1:151" ht="12" hidden="1" customHeight="1">
      <c r="A1750" s="35"/>
      <c r="B1750" s="47"/>
      <c r="C1750" s="35"/>
      <c r="D1750" s="47"/>
      <c r="E1750" s="47"/>
      <c r="F1750" s="47"/>
      <c r="G1750" s="47"/>
      <c r="H1750" s="47"/>
      <c r="I1750" s="47"/>
      <c r="J1750" s="47"/>
      <c r="K1750" s="47"/>
      <c r="L1750" s="47"/>
      <c r="M1750" s="35"/>
      <c r="N1750" s="35"/>
      <c r="O1750" s="35"/>
      <c r="P1750" s="35"/>
      <c r="Q1750" s="35"/>
      <c r="R1750" s="35"/>
      <c r="S1750" s="35"/>
      <c r="T1750" s="35"/>
      <c r="U1750" s="35"/>
      <c r="V1750" s="35"/>
      <c r="W1750" s="35"/>
      <c r="X1750" s="35"/>
      <c r="Y1750" s="35"/>
      <c r="Z1750" s="35"/>
      <c r="AA1750" s="35"/>
      <c r="AB1750" s="35"/>
      <c r="AC1750" s="35"/>
      <c r="AD1750" s="35"/>
      <c r="AE1750" s="35"/>
      <c r="AF1750" s="35"/>
      <c r="AG1750" s="35"/>
      <c r="AH1750" s="35"/>
      <c r="AI1750" s="35"/>
      <c r="AJ1750" s="35"/>
      <c r="AK1750" s="35"/>
      <c r="AL1750" s="35"/>
      <c r="AM1750" s="35"/>
      <c r="AN1750" s="35"/>
      <c r="AO1750" s="35"/>
      <c r="AP1750" s="35"/>
      <c r="AQ1750" s="35"/>
      <c r="AR1750" s="35"/>
      <c r="AS1750" s="35"/>
      <c r="AT1750" s="35"/>
      <c r="AU1750" s="35"/>
      <c r="AV1750" s="35"/>
      <c r="AW1750" s="35"/>
      <c r="AX1750" s="35"/>
      <c r="AY1750" s="35"/>
      <c r="AZ1750" s="35"/>
      <c r="BA1750" s="35"/>
      <c r="BB1750" s="35"/>
      <c r="BC1750" s="35"/>
      <c r="BD1750" s="35"/>
      <c r="BE1750" s="35"/>
      <c r="BF1750" s="35"/>
      <c r="BG1750" s="35"/>
      <c r="BH1750" s="35"/>
      <c r="BI1750" s="133"/>
      <c r="BJ1750" s="133"/>
      <c r="BK1750" s="35"/>
      <c r="BL1750" s="266"/>
      <c r="BM1750" s="35"/>
      <c r="BN1750" s="35"/>
      <c r="BO1750" s="35"/>
      <c r="BP1750" s="35"/>
      <c r="BQ1750" s="35"/>
      <c r="BR1750" s="35"/>
      <c r="BS1750" s="35"/>
      <c r="BT1750" s="35"/>
      <c r="BU1750" s="35"/>
      <c r="BV1750" s="35"/>
      <c r="BW1750" s="35"/>
      <c r="BX1750" s="35"/>
      <c r="BY1750" s="35"/>
      <c r="BZ1750" s="287"/>
      <c r="CA1750" s="35"/>
      <c r="CB1750" s="35"/>
      <c r="CC1750" s="35"/>
      <c r="CD1750" s="35"/>
      <c r="CE1750" s="35"/>
      <c r="CF1750" s="35"/>
      <c r="CG1750" s="35"/>
      <c r="CH1750" s="35"/>
      <c r="CI1750" s="35"/>
      <c r="CJ1750" s="35"/>
      <c r="CK1750" s="35"/>
      <c r="CL1750" s="35"/>
      <c r="CM1750" s="35"/>
      <c r="CN1750" s="35"/>
      <c r="CO1750" s="35"/>
      <c r="CP1750" s="35"/>
      <c r="CQ1750" s="35"/>
      <c r="CR1750" s="35"/>
      <c r="CS1750" s="35"/>
      <c r="CT1750" s="35"/>
      <c r="CU1750" s="35"/>
      <c r="CV1750" s="35"/>
      <c r="CW1750" s="35"/>
      <c r="CX1750" s="35"/>
      <c r="CY1750" s="35"/>
      <c r="CZ1750" s="35"/>
      <c r="DA1750" s="35"/>
      <c r="DB1750" s="35"/>
      <c r="DC1750" s="35"/>
      <c r="DD1750" s="35"/>
      <c r="DE1750" s="35"/>
      <c r="DF1750" s="35"/>
      <c r="DG1750" s="35"/>
      <c r="DH1750" s="35"/>
      <c r="DI1750" s="35"/>
      <c r="DJ1750" s="35"/>
      <c r="DK1750" s="35"/>
      <c r="DL1750" s="35"/>
      <c r="DM1750" s="35"/>
      <c r="DN1750" s="35"/>
      <c r="DO1750" s="35"/>
      <c r="DP1750" s="35"/>
      <c r="DQ1750" s="35"/>
      <c r="DR1750" s="35"/>
      <c r="DS1750" s="35"/>
      <c r="DT1750" s="35"/>
      <c r="DU1750" s="35"/>
      <c r="DV1750" s="35"/>
      <c r="DW1750" s="35"/>
      <c r="DX1750" s="35"/>
      <c r="DY1750" s="35"/>
      <c r="DZ1750" s="35"/>
      <c r="EA1750" s="35"/>
      <c r="EB1750" s="35"/>
      <c r="EC1750" s="35"/>
      <c r="ED1750" s="35"/>
      <c r="EE1750" s="35"/>
      <c r="EF1750" s="35"/>
      <c r="EG1750" s="35"/>
      <c r="EH1750" s="35"/>
      <c r="EI1750" s="35"/>
      <c r="EJ1750" s="35"/>
      <c r="EK1750" s="35"/>
      <c r="EL1750" s="35"/>
      <c r="ET1750" s="20" t="s">
        <v>2112</v>
      </c>
      <c r="EU1750" s="20" t="s">
        <v>2110</v>
      </c>
    </row>
    <row r="1751" spans="1:151" ht="12" hidden="1" customHeight="1">
      <c r="A1751" s="35"/>
      <c r="B1751" s="47"/>
      <c r="C1751" s="35"/>
      <c r="D1751" s="47"/>
      <c r="E1751" s="47"/>
      <c r="F1751" s="47"/>
      <c r="G1751" s="47"/>
      <c r="H1751" s="47"/>
      <c r="I1751" s="47"/>
      <c r="J1751" s="47"/>
      <c r="K1751" s="47"/>
      <c r="L1751" s="47"/>
      <c r="M1751" s="35"/>
      <c r="N1751" s="35"/>
      <c r="O1751" s="35"/>
      <c r="P1751" s="35"/>
      <c r="Q1751" s="35"/>
      <c r="R1751" s="35"/>
      <c r="S1751" s="35"/>
      <c r="T1751" s="35"/>
      <c r="U1751" s="35"/>
      <c r="V1751" s="35"/>
      <c r="W1751" s="35"/>
      <c r="X1751" s="35"/>
      <c r="Y1751" s="35"/>
      <c r="Z1751" s="35"/>
      <c r="AA1751" s="35"/>
      <c r="AB1751" s="35"/>
      <c r="AC1751" s="35"/>
      <c r="AD1751" s="35"/>
      <c r="AE1751" s="35"/>
      <c r="AF1751" s="35"/>
      <c r="AG1751" s="35"/>
      <c r="AH1751" s="35"/>
      <c r="AI1751" s="35"/>
      <c r="AJ1751" s="35"/>
      <c r="AK1751" s="35"/>
      <c r="AL1751" s="35"/>
      <c r="AM1751" s="35"/>
      <c r="AN1751" s="35"/>
      <c r="AO1751" s="35"/>
      <c r="AP1751" s="35"/>
      <c r="AQ1751" s="35"/>
      <c r="AR1751" s="35"/>
      <c r="AS1751" s="35"/>
      <c r="AT1751" s="35"/>
      <c r="AU1751" s="35"/>
      <c r="AV1751" s="35"/>
      <c r="AW1751" s="35"/>
      <c r="AX1751" s="35"/>
      <c r="AY1751" s="35"/>
      <c r="AZ1751" s="35"/>
      <c r="BA1751" s="35"/>
      <c r="BB1751" s="35"/>
      <c r="BC1751" s="35"/>
      <c r="BD1751" s="35"/>
      <c r="BE1751" s="35"/>
      <c r="BF1751" s="35"/>
      <c r="BG1751" s="35"/>
      <c r="BH1751" s="35"/>
      <c r="BI1751" s="133"/>
      <c r="BJ1751" s="133"/>
      <c r="BK1751" s="35"/>
      <c r="BL1751" s="266"/>
      <c r="BM1751" s="35"/>
      <c r="BN1751" s="35"/>
      <c r="BO1751" s="35"/>
      <c r="BP1751" s="35"/>
      <c r="BQ1751" s="35"/>
      <c r="BR1751" s="35"/>
      <c r="BS1751" s="35"/>
      <c r="BT1751" s="35"/>
      <c r="BU1751" s="35"/>
      <c r="BV1751" s="35"/>
      <c r="BW1751" s="35"/>
      <c r="BX1751" s="35"/>
      <c r="BY1751" s="35"/>
      <c r="BZ1751" s="287"/>
      <c r="CA1751" s="35"/>
      <c r="CB1751" s="35"/>
      <c r="CC1751" s="35"/>
      <c r="CD1751" s="35"/>
      <c r="CE1751" s="35"/>
      <c r="CF1751" s="35"/>
      <c r="CG1751" s="35"/>
      <c r="CH1751" s="35"/>
      <c r="CI1751" s="35"/>
      <c r="CJ1751" s="35"/>
      <c r="CK1751" s="35"/>
      <c r="CL1751" s="35"/>
      <c r="CM1751" s="35"/>
      <c r="CN1751" s="35"/>
      <c r="CO1751" s="35"/>
      <c r="CP1751" s="35"/>
      <c r="CQ1751" s="35"/>
      <c r="CR1751" s="35"/>
      <c r="CS1751" s="35"/>
      <c r="CT1751" s="35"/>
      <c r="CU1751" s="35"/>
      <c r="CV1751" s="35"/>
      <c r="CW1751" s="35"/>
      <c r="CX1751" s="35"/>
      <c r="CY1751" s="35"/>
      <c r="CZ1751" s="35"/>
      <c r="DA1751" s="35"/>
      <c r="DB1751" s="35"/>
      <c r="DC1751" s="35"/>
      <c r="DD1751" s="35"/>
      <c r="DE1751" s="35"/>
      <c r="DF1751" s="35"/>
      <c r="DG1751" s="35"/>
      <c r="DH1751" s="35"/>
      <c r="DI1751" s="35"/>
      <c r="DJ1751" s="35"/>
      <c r="DK1751" s="35"/>
      <c r="DL1751" s="35"/>
      <c r="DM1751" s="35"/>
      <c r="DN1751" s="35"/>
      <c r="DO1751" s="35"/>
      <c r="DP1751" s="35"/>
      <c r="DQ1751" s="35"/>
      <c r="DR1751" s="35"/>
      <c r="DS1751" s="35"/>
      <c r="DT1751" s="35"/>
      <c r="DU1751" s="35"/>
      <c r="DV1751" s="35"/>
      <c r="DW1751" s="35"/>
      <c r="DX1751" s="35"/>
      <c r="DY1751" s="35"/>
      <c r="DZ1751" s="35"/>
      <c r="EA1751" s="35"/>
      <c r="EB1751" s="35"/>
      <c r="EC1751" s="35"/>
      <c r="ED1751" s="35"/>
      <c r="EE1751" s="35"/>
      <c r="EF1751" s="35"/>
      <c r="EG1751" s="35"/>
      <c r="EH1751" s="35"/>
      <c r="EI1751" s="35"/>
      <c r="EJ1751" s="35"/>
      <c r="EK1751" s="35"/>
      <c r="EL1751" s="35"/>
      <c r="ET1751" s="20" t="s">
        <v>2113</v>
      </c>
      <c r="EU1751" s="20" t="s">
        <v>2111</v>
      </c>
    </row>
    <row r="1752" spans="1:151" ht="12" hidden="1" customHeight="1">
      <c r="A1752" s="35"/>
      <c r="B1752" s="47"/>
      <c r="C1752" s="35"/>
      <c r="D1752" s="47"/>
      <c r="E1752" s="47"/>
      <c r="F1752" s="47"/>
      <c r="G1752" s="47"/>
      <c r="H1752" s="47"/>
      <c r="I1752" s="47"/>
      <c r="J1752" s="47"/>
      <c r="K1752" s="47"/>
      <c r="L1752" s="47"/>
      <c r="M1752" s="35"/>
      <c r="N1752" s="35"/>
      <c r="O1752" s="35"/>
      <c r="P1752" s="35"/>
      <c r="Q1752" s="35"/>
      <c r="R1752" s="35"/>
      <c r="S1752" s="35"/>
      <c r="T1752" s="35"/>
      <c r="U1752" s="35"/>
      <c r="V1752" s="35"/>
      <c r="W1752" s="35"/>
      <c r="X1752" s="35"/>
      <c r="Y1752" s="35"/>
      <c r="Z1752" s="35"/>
      <c r="AA1752" s="35"/>
      <c r="AB1752" s="35"/>
      <c r="AC1752" s="35"/>
      <c r="AD1752" s="35"/>
      <c r="AE1752" s="35"/>
      <c r="AF1752" s="35"/>
      <c r="AG1752" s="35"/>
      <c r="AH1752" s="35"/>
      <c r="AI1752" s="35"/>
      <c r="AJ1752" s="35"/>
      <c r="AK1752" s="35"/>
      <c r="AL1752" s="35"/>
      <c r="AM1752" s="35"/>
      <c r="AN1752" s="35"/>
      <c r="AO1752" s="35"/>
      <c r="AP1752" s="35"/>
      <c r="AQ1752" s="35"/>
      <c r="AR1752" s="35"/>
      <c r="AS1752" s="35"/>
      <c r="AT1752" s="35"/>
      <c r="AU1752" s="35"/>
      <c r="AV1752" s="35"/>
      <c r="AW1752" s="35"/>
      <c r="AX1752" s="35"/>
      <c r="AY1752" s="35"/>
      <c r="AZ1752" s="35"/>
      <c r="BA1752" s="35"/>
      <c r="BB1752" s="35"/>
      <c r="BC1752" s="35"/>
      <c r="BD1752" s="35"/>
      <c r="BE1752" s="35"/>
      <c r="BF1752" s="35"/>
      <c r="BG1752" s="35"/>
      <c r="BH1752" s="35"/>
      <c r="BI1752" s="133"/>
      <c r="BJ1752" s="133"/>
      <c r="BK1752" s="35"/>
      <c r="BL1752" s="266"/>
      <c r="BM1752" s="35"/>
      <c r="BN1752" s="35"/>
      <c r="BO1752" s="35"/>
      <c r="BP1752" s="35"/>
      <c r="BQ1752" s="35"/>
      <c r="BR1752" s="35"/>
      <c r="BS1752" s="35"/>
      <c r="BT1752" s="35"/>
      <c r="BU1752" s="35"/>
      <c r="BV1752" s="35"/>
      <c r="BW1752" s="35"/>
      <c r="BX1752" s="35"/>
      <c r="BY1752" s="35"/>
      <c r="BZ1752" s="287"/>
      <c r="CA1752" s="35"/>
      <c r="CB1752" s="35"/>
      <c r="CC1752" s="35"/>
      <c r="CD1752" s="35"/>
      <c r="CE1752" s="35"/>
      <c r="CF1752" s="35"/>
      <c r="CG1752" s="35"/>
      <c r="CH1752" s="35"/>
      <c r="CI1752" s="35"/>
      <c r="CJ1752" s="35"/>
      <c r="CK1752" s="35"/>
      <c r="CL1752" s="35"/>
      <c r="CM1752" s="35"/>
      <c r="CN1752" s="35"/>
      <c r="CO1752" s="35"/>
      <c r="CP1752" s="35"/>
      <c r="CQ1752" s="35"/>
      <c r="CR1752" s="35"/>
      <c r="CS1752" s="35"/>
      <c r="CT1752" s="35"/>
      <c r="CU1752" s="35"/>
      <c r="CV1752" s="35"/>
      <c r="CW1752" s="35"/>
      <c r="CX1752" s="35"/>
      <c r="CY1752" s="35"/>
      <c r="CZ1752" s="35"/>
      <c r="DA1752" s="35"/>
      <c r="DB1752" s="35"/>
      <c r="DC1752" s="35"/>
      <c r="DD1752" s="35"/>
      <c r="DE1752" s="35"/>
      <c r="DF1752" s="35"/>
      <c r="DG1752" s="35"/>
      <c r="DH1752" s="35"/>
      <c r="DI1752" s="35"/>
      <c r="DJ1752" s="35"/>
      <c r="DK1752" s="35"/>
      <c r="DL1752" s="35"/>
      <c r="DM1752" s="35"/>
      <c r="DN1752" s="35"/>
      <c r="DO1752" s="35"/>
      <c r="DP1752" s="35"/>
      <c r="DQ1752" s="35"/>
      <c r="DR1752" s="35"/>
      <c r="DS1752" s="35"/>
      <c r="DT1752" s="35"/>
      <c r="DU1752" s="35"/>
      <c r="DV1752" s="35"/>
      <c r="DW1752" s="35"/>
      <c r="DX1752" s="35"/>
      <c r="DY1752" s="35"/>
      <c r="DZ1752" s="35"/>
      <c r="EA1752" s="35"/>
      <c r="EB1752" s="35"/>
      <c r="EC1752" s="35"/>
      <c r="ED1752" s="35"/>
      <c r="EE1752" s="35"/>
      <c r="EF1752" s="35"/>
      <c r="EG1752" s="35"/>
      <c r="EH1752" s="35"/>
      <c r="EI1752" s="35"/>
      <c r="EJ1752" s="35"/>
      <c r="EK1752" s="35"/>
      <c r="EL1752" s="35"/>
      <c r="ET1752" s="20" t="s">
        <v>2114</v>
      </c>
      <c r="EU1752" s="20" t="s">
        <v>2112</v>
      </c>
    </row>
    <row r="1753" spans="1:151" ht="12" hidden="1" customHeight="1">
      <c r="A1753" s="35"/>
      <c r="B1753" s="47"/>
      <c r="C1753" s="35"/>
      <c r="D1753" s="47"/>
      <c r="E1753" s="47"/>
      <c r="F1753" s="47"/>
      <c r="G1753" s="47"/>
      <c r="H1753" s="47"/>
      <c r="I1753" s="47"/>
      <c r="J1753" s="47"/>
      <c r="K1753" s="47"/>
      <c r="L1753" s="47"/>
      <c r="M1753" s="35"/>
      <c r="N1753" s="35"/>
      <c r="O1753" s="35"/>
      <c r="P1753" s="35"/>
      <c r="Q1753" s="35"/>
      <c r="R1753" s="35"/>
      <c r="S1753" s="35"/>
      <c r="T1753" s="35"/>
      <c r="U1753" s="35"/>
      <c r="V1753" s="35"/>
      <c r="W1753" s="35"/>
      <c r="X1753" s="35"/>
      <c r="Y1753" s="35"/>
      <c r="Z1753" s="35"/>
      <c r="AA1753" s="35"/>
      <c r="AB1753" s="35"/>
      <c r="AC1753" s="35"/>
      <c r="AD1753" s="35"/>
      <c r="AE1753" s="35"/>
      <c r="AF1753" s="35"/>
      <c r="AG1753" s="35"/>
      <c r="AH1753" s="35"/>
      <c r="AI1753" s="35"/>
      <c r="AJ1753" s="35"/>
      <c r="AK1753" s="35"/>
      <c r="AL1753" s="35"/>
      <c r="AM1753" s="35"/>
      <c r="AN1753" s="35"/>
      <c r="AO1753" s="35"/>
      <c r="AP1753" s="35"/>
      <c r="AQ1753" s="35"/>
      <c r="AR1753" s="35"/>
      <c r="AS1753" s="35"/>
      <c r="AT1753" s="35"/>
      <c r="AU1753" s="35"/>
      <c r="AV1753" s="35"/>
      <c r="AW1753" s="35"/>
      <c r="AX1753" s="35"/>
      <c r="AY1753" s="35"/>
      <c r="AZ1753" s="35"/>
      <c r="BA1753" s="35"/>
      <c r="BB1753" s="35"/>
      <c r="BC1753" s="35"/>
      <c r="BD1753" s="35"/>
      <c r="BE1753" s="35"/>
      <c r="BF1753" s="35"/>
      <c r="BG1753" s="35"/>
      <c r="BH1753" s="35"/>
      <c r="BI1753" s="133"/>
      <c r="BJ1753" s="133"/>
      <c r="BK1753" s="35"/>
      <c r="BL1753" s="266"/>
      <c r="BM1753" s="35"/>
      <c r="BN1753" s="35"/>
      <c r="BO1753" s="35"/>
      <c r="BP1753" s="35"/>
      <c r="BQ1753" s="35"/>
      <c r="BR1753" s="35"/>
      <c r="BS1753" s="35"/>
      <c r="BT1753" s="35"/>
      <c r="BU1753" s="35"/>
      <c r="BV1753" s="35"/>
      <c r="BW1753" s="35"/>
      <c r="BX1753" s="35"/>
      <c r="BY1753" s="35"/>
      <c r="BZ1753" s="287"/>
      <c r="CA1753" s="35"/>
      <c r="CB1753" s="35"/>
      <c r="CC1753" s="35"/>
      <c r="CD1753" s="35"/>
      <c r="CE1753" s="35"/>
      <c r="CF1753" s="35"/>
      <c r="CG1753" s="35"/>
      <c r="CH1753" s="35"/>
      <c r="CI1753" s="35"/>
      <c r="CJ1753" s="35"/>
      <c r="CK1753" s="35"/>
      <c r="CL1753" s="35"/>
      <c r="CM1753" s="35"/>
      <c r="CN1753" s="35"/>
      <c r="CO1753" s="35"/>
      <c r="CP1753" s="35"/>
      <c r="CQ1753" s="35"/>
      <c r="CR1753" s="35"/>
      <c r="CS1753" s="35"/>
      <c r="CT1753" s="35"/>
      <c r="CU1753" s="35"/>
      <c r="CV1753" s="35"/>
      <c r="CW1753" s="35"/>
      <c r="CX1753" s="35"/>
      <c r="CY1753" s="35"/>
      <c r="CZ1753" s="35"/>
      <c r="DA1753" s="35"/>
      <c r="DB1753" s="35"/>
      <c r="DC1753" s="35"/>
      <c r="DD1753" s="35"/>
      <c r="DE1753" s="35"/>
      <c r="DF1753" s="35"/>
      <c r="DG1753" s="35"/>
      <c r="DH1753" s="35"/>
      <c r="DI1753" s="35"/>
      <c r="DJ1753" s="35"/>
      <c r="DK1753" s="35"/>
      <c r="DL1753" s="35"/>
      <c r="DM1753" s="35"/>
      <c r="DN1753" s="35"/>
      <c r="DO1753" s="35"/>
      <c r="DP1753" s="35"/>
      <c r="DQ1753" s="35"/>
      <c r="DR1753" s="35"/>
      <c r="DS1753" s="35"/>
      <c r="DT1753" s="35"/>
      <c r="DU1753" s="35"/>
      <c r="DV1753" s="35"/>
      <c r="DW1753" s="35"/>
      <c r="DX1753" s="35"/>
      <c r="DY1753" s="35"/>
      <c r="DZ1753" s="35"/>
      <c r="EA1753" s="35"/>
      <c r="EB1753" s="35"/>
      <c r="EC1753" s="35"/>
      <c r="ED1753" s="35"/>
      <c r="EE1753" s="35"/>
      <c r="EF1753" s="35"/>
      <c r="EG1753" s="35"/>
      <c r="EH1753" s="35"/>
      <c r="EI1753" s="35"/>
      <c r="EJ1753" s="35"/>
      <c r="EK1753" s="35"/>
      <c r="EL1753" s="35"/>
      <c r="ET1753" s="20" t="s">
        <v>2115</v>
      </c>
      <c r="EU1753" s="20" t="s">
        <v>2113</v>
      </c>
    </row>
    <row r="1754" spans="1:151" ht="12" hidden="1" customHeight="1">
      <c r="A1754" s="35"/>
      <c r="B1754" s="47"/>
      <c r="C1754" s="35"/>
      <c r="D1754" s="47"/>
      <c r="E1754" s="47"/>
      <c r="F1754" s="47"/>
      <c r="G1754" s="47"/>
      <c r="H1754" s="47"/>
      <c r="I1754" s="47"/>
      <c r="J1754" s="47"/>
      <c r="K1754" s="47"/>
      <c r="L1754" s="47"/>
      <c r="M1754" s="35"/>
      <c r="N1754" s="35"/>
      <c r="O1754" s="35"/>
      <c r="P1754" s="35"/>
      <c r="Q1754" s="35"/>
      <c r="R1754" s="35"/>
      <c r="S1754" s="35"/>
      <c r="T1754" s="35"/>
      <c r="U1754" s="35"/>
      <c r="V1754" s="35"/>
      <c r="W1754" s="35"/>
      <c r="X1754" s="35"/>
      <c r="Y1754" s="35"/>
      <c r="Z1754" s="35"/>
      <c r="AA1754" s="35"/>
      <c r="AB1754" s="35"/>
      <c r="AC1754" s="35"/>
      <c r="AD1754" s="35"/>
      <c r="AE1754" s="35"/>
      <c r="AF1754" s="35"/>
      <c r="AG1754" s="35"/>
      <c r="AH1754" s="35"/>
      <c r="AI1754" s="35"/>
      <c r="AJ1754" s="35"/>
      <c r="AK1754" s="35"/>
      <c r="AL1754" s="35"/>
      <c r="AM1754" s="35"/>
      <c r="AN1754" s="35"/>
      <c r="AO1754" s="35"/>
      <c r="AP1754" s="35"/>
      <c r="AQ1754" s="35"/>
      <c r="AR1754" s="35"/>
      <c r="AS1754" s="35"/>
      <c r="AT1754" s="35"/>
      <c r="AU1754" s="35"/>
      <c r="AV1754" s="35"/>
      <c r="AW1754" s="35"/>
      <c r="AX1754" s="35"/>
      <c r="AY1754" s="35"/>
      <c r="AZ1754" s="35"/>
      <c r="BA1754" s="35"/>
      <c r="BB1754" s="35"/>
      <c r="BC1754" s="35"/>
      <c r="BD1754" s="35"/>
      <c r="BE1754" s="35"/>
      <c r="BF1754" s="35"/>
      <c r="BG1754" s="35"/>
      <c r="BH1754" s="35"/>
      <c r="BI1754" s="133"/>
      <c r="BJ1754" s="133"/>
      <c r="BK1754" s="35"/>
      <c r="BL1754" s="266"/>
      <c r="BM1754" s="35"/>
      <c r="BN1754" s="35"/>
      <c r="BO1754" s="35"/>
      <c r="BP1754" s="35"/>
      <c r="BQ1754" s="35"/>
      <c r="BR1754" s="35"/>
      <c r="BS1754" s="35"/>
      <c r="BT1754" s="35"/>
      <c r="BU1754" s="35"/>
      <c r="BV1754" s="35"/>
      <c r="BW1754" s="35"/>
      <c r="BX1754" s="35"/>
      <c r="BY1754" s="35"/>
      <c r="BZ1754" s="287"/>
      <c r="CA1754" s="35"/>
      <c r="CB1754" s="35"/>
      <c r="CC1754" s="35"/>
      <c r="CD1754" s="35"/>
      <c r="CE1754" s="35"/>
      <c r="CF1754" s="35"/>
      <c r="CG1754" s="35"/>
      <c r="CH1754" s="35"/>
      <c r="CI1754" s="35"/>
      <c r="CJ1754" s="35"/>
      <c r="CK1754" s="35"/>
      <c r="CL1754" s="35"/>
      <c r="CM1754" s="35"/>
      <c r="CN1754" s="35"/>
      <c r="CO1754" s="35"/>
      <c r="CP1754" s="35"/>
      <c r="CQ1754" s="35"/>
      <c r="CR1754" s="35"/>
      <c r="CS1754" s="35"/>
      <c r="CT1754" s="35"/>
      <c r="CU1754" s="35"/>
      <c r="CV1754" s="35"/>
      <c r="CW1754" s="35"/>
      <c r="CX1754" s="35"/>
      <c r="CY1754" s="35"/>
      <c r="CZ1754" s="35"/>
      <c r="DA1754" s="35"/>
      <c r="DB1754" s="35"/>
      <c r="DC1754" s="35"/>
      <c r="DD1754" s="35"/>
      <c r="DE1754" s="35"/>
      <c r="DF1754" s="35"/>
      <c r="DG1754" s="35"/>
      <c r="DH1754" s="35"/>
      <c r="DI1754" s="35"/>
      <c r="DJ1754" s="35"/>
      <c r="DK1754" s="35"/>
      <c r="DL1754" s="35"/>
      <c r="DM1754" s="35"/>
      <c r="DN1754" s="35"/>
      <c r="DO1754" s="35"/>
      <c r="DP1754" s="35"/>
      <c r="DQ1754" s="35"/>
      <c r="DR1754" s="35"/>
      <c r="DS1754" s="35"/>
      <c r="DT1754" s="35"/>
      <c r="DU1754" s="35"/>
      <c r="DV1754" s="35"/>
      <c r="DW1754" s="35"/>
      <c r="DX1754" s="35"/>
      <c r="DY1754" s="35"/>
      <c r="DZ1754" s="35"/>
      <c r="EA1754" s="35"/>
      <c r="EB1754" s="35"/>
      <c r="EC1754" s="35"/>
      <c r="ED1754" s="35"/>
      <c r="EE1754" s="35"/>
      <c r="EF1754" s="35"/>
      <c r="EG1754" s="35"/>
      <c r="EH1754" s="35"/>
      <c r="EI1754" s="35"/>
      <c r="EJ1754" s="35"/>
      <c r="EK1754" s="35"/>
      <c r="EL1754" s="35"/>
      <c r="ET1754" s="20" t="s">
        <v>2116</v>
      </c>
      <c r="EU1754" s="20" t="s">
        <v>2114</v>
      </c>
    </row>
    <row r="1755" spans="1:151" ht="12" hidden="1" customHeight="1">
      <c r="A1755" s="35"/>
      <c r="B1755" s="47"/>
      <c r="C1755" s="35"/>
      <c r="D1755" s="47"/>
      <c r="E1755" s="47"/>
      <c r="F1755" s="47"/>
      <c r="G1755" s="47"/>
      <c r="H1755" s="47"/>
      <c r="I1755" s="47"/>
      <c r="J1755" s="47"/>
      <c r="K1755" s="47"/>
      <c r="L1755" s="47"/>
      <c r="M1755" s="35"/>
      <c r="N1755" s="35"/>
      <c r="O1755" s="35"/>
      <c r="P1755" s="35"/>
      <c r="Q1755" s="35"/>
      <c r="R1755" s="35"/>
      <c r="S1755" s="35"/>
      <c r="T1755" s="35"/>
      <c r="U1755" s="35"/>
      <c r="V1755" s="35"/>
      <c r="W1755" s="35"/>
      <c r="X1755" s="35"/>
      <c r="Y1755" s="35"/>
      <c r="Z1755" s="35"/>
      <c r="AA1755" s="35"/>
      <c r="AB1755" s="35"/>
      <c r="AC1755" s="35"/>
      <c r="AD1755" s="35"/>
      <c r="AE1755" s="35"/>
      <c r="AF1755" s="35"/>
      <c r="AG1755" s="35"/>
      <c r="AH1755" s="35"/>
      <c r="AI1755" s="35"/>
      <c r="AJ1755" s="35"/>
      <c r="AK1755" s="35"/>
      <c r="AL1755" s="35"/>
      <c r="AM1755" s="35"/>
      <c r="AN1755" s="35"/>
      <c r="AO1755" s="35"/>
      <c r="AP1755" s="35"/>
      <c r="AQ1755" s="35"/>
      <c r="AR1755" s="35"/>
      <c r="AS1755" s="35"/>
      <c r="AT1755" s="35"/>
      <c r="AU1755" s="35"/>
      <c r="AV1755" s="35"/>
      <c r="AW1755" s="35"/>
      <c r="AX1755" s="35"/>
      <c r="AY1755" s="35"/>
      <c r="AZ1755" s="35"/>
      <c r="BA1755" s="35"/>
      <c r="BB1755" s="35"/>
      <c r="BC1755" s="35"/>
      <c r="BD1755" s="35"/>
      <c r="BE1755" s="35"/>
      <c r="BF1755" s="35"/>
      <c r="BG1755" s="35"/>
      <c r="BH1755" s="35"/>
      <c r="BI1755" s="133"/>
      <c r="BJ1755" s="133"/>
      <c r="BK1755" s="35"/>
      <c r="BL1755" s="266"/>
      <c r="BM1755" s="35"/>
      <c r="BN1755" s="35"/>
      <c r="BO1755" s="35"/>
      <c r="BP1755" s="35"/>
      <c r="BQ1755" s="35"/>
      <c r="BR1755" s="35"/>
      <c r="BS1755" s="35"/>
      <c r="BT1755" s="35"/>
      <c r="BU1755" s="35"/>
      <c r="BV1755" s="35"/>
      <c r="BW1755" s="35"/>
      <c r="BX1755" s="35"/>
      <c r="BY1755" s="35"/>
      <c r="BZ1755" s="287"/>
      <c r="CA1755" s="35"/>
      <c r="CB1755" s="35"/>
      <c r="CC1755" s="35"/>
      <c r="CD1755" s="35"/>
      <c r="CE1755" s="35"/>
      <c r="CF1755" s="35"/>
      <c r="CG1755" s="35"/>
      <c r="CH1755" s="35"/>
      <c r="CI1755" s="35"/>
      <c r="CJ1755" s="35"/>
      <c r="CK1755" s="35"/>
      <c r="CL1755" s="35"/>
      <c r="CM1755" s="35"/>
      <c r="CN1755" s="35"/>
      <c r="CO1755" s="35"/>
      <c r="CP1755" s="35"/>
      <c r="CQ1755" s="35"/>
      <c r="CR1755" s="35"/>
      <c r="CS1755" s="35"/>
      <c r="CT1755" s="35"/>
      <c r="CU1755" s="35"/>
      <c r="CV1755" s="35"/>
      <c r="CW1755" s="35"/>
      <c r="CX1755" s="35"/>
      <c r="CY1755" s="35"/>
      <c r="CZ1755" s="35"/>
      <c r="DA1755" s="35"/>
      <c r="DB1755" s="35"/>
      <c r="DC1755" s="35"/>
      <c r="DD1755" s="35"/>
      <c r="DE1755" s="35"/>
      <c r="DF1755" s="35"/>
      <c r="DG1755" s="35"/>
      <c r="DH1755" s="35"/>
      <c r="DI1755" s="35"/>
      <c r="DJ1755" s="35"/>
      <c r="DK1755" s="35"/>
      <c r="DL1755" s="35"/>
      <c r="DM1755" s="35"/>
      <c r="DN1755" s="35"/>
      <c r="DO1755" s="35"/>
      <c r="DP1755" s="35"/>
      <c r="DQ1755" s="35"/>
      <c r="DR1755" s="35"/>
      <c r="DS1755" s="35"/>
      <c r="DT1755" s="35"/>
      <c r="DU1755" s="35"/>
      <c r="DV1755" s="35"/>
      <c r="DW1755" s="35"/>
      <c r="DX1755" s="35"/>
      <c r="DY1755" s="35"/>
      <c r="DZ1755" s="35"/>
      <c r="EA1755" s="35"/>
      <c r="EB1755" s="35"/>
      <c r="EC1755" s="35"/>
      <c r="ED1755" s="35"/>
      <c r="EE1755" s="35"/>
      <c r="EF1755" s="35"/>
      <c r="EG1755" s="35"/>
      <c r="EH1755" s="35"/>
      <c r="EI1755" s="35"/>
      <c r="EJ1755" s="35"/>
      <c r="EK1755" s="35"/>
      <c r="EL1755" s="35"/>
      <c r="ET1755" s="20" t="s">
        <v>2117</v>
      </c>
      <c r="EU1755" s="20" t="s">
        <v>2115</v>
      </c>
    </row>
    <row r="1756" spans="1:151" ht="12" hidden="1" customHeight="1">
      <c r="A1756" s="35"/>
      <c r="B1756" s="47"/>
      <c r="C1756" s="35"/>
      <c r="D1756" s="47"/>
      <c r="E1756" s="47"/>
      <c r="F1756" s="47"/>
      <c r="G1756" s="47"/>
      <c r="H1756" s="47"/>
      <c r="I1756" s="47"/>
      <c r="J1756" s="47"/>
      <c r="K1756" s="47"/>
      <c r="L1756" s="47"/>
      <c r="M1756" s="35"/>
      <c r="N1756" s="35"/>
      <c r="O1756" s="35"/>
      <c r="P1756" s="35"/>
      <c r="Q1756" s="35"/>
      <c r="R1756" s="35"/>
      <c r="S1756" s="35"/>
      <c r="T1756" s="35"/>
      <c r="U1756" s="35"/>
      <c r="V1756" s="35"/>
      <c r="W1756" s="35"/>
      <c r="X1756" s="35"/>
      <c r="Y1756" s="35"/>
      <c r="Z1756" s="35"/>
      <c r="AA1756" s="35"/>
      <c r="AB1756" s="35"/>
      <c r="AC1756" s="35"/>
      <c r="AD1756" s="35"/>
      <c r="AE1756" s="35"/>
      <c r="AF1756" s="35"/>
      <c r="AG1756" s="35"/>
      <c r="AH1756" s="35"/>
      <c r="AI1756" s="35"/>
      <c r="AJ1756" s="35"/>
      <c r="AK1756" s="35"/>
      <c r="AL1756" s="35"/>
      <c r="AM1756" s="35"/>
      <c r="AN1756" s="35"/>
      <c r="AO1756" s="35"/>
      <c r="AP1756" s="35"/>
      <c r="AQ1756" s="35"/>
      <c r="AR1756" s="35"/>
      <c r="AS1756" s="35"/>
      <c r="AT1756" s="35"/>
      <c r="AU1756" s="35"/>
      <c r="AV1756" s="35"/>
      <c r="AW1756" s="35"/>
      <c r="AX1756" s="35"/>
      <c r="AY1756" s="35"/>
      <c r="AZ1756" s="35"/>
      <c r="BA1756" s="35"/>
      <c r="BB1756" s="35"/>
      <c r="BC1756" s="35"/>
      <c r="BD1756" s="35"/>
      <c r="BE1756" s="35"/>
      <c r="BF1756" s="35"/>
      <c r="BG1756" s="35"/>
      <c r="BH1756" s="35"/>
      <c r="BI1756" s="133"/>
      <c r="BJ1756" s="133"/>
      <c r="BK1756" s="35"/>
      <c r="BL1756" s="266"/>
      <c r="BM1756" s="35"/>
      <c r="BN1756" s="35"/>
      <c r="BO1756" s="35"/>
      <c r="BP1756" s="35"/>
      <c r="BQ1756" s="35"/>
      <c r="BR1756" s="35"/>
      <c r="BS1756" s="35"/>
      <c r="BT1756" s="35"/>
      <c r="BU1756" s="35"/>
      <c r="BV1756" s="35"/>
      <c r="BW1756" s="35"/>
      <c r="BX1756" s="35"/>
      <c r="BY1756" s="35"/>
      <c r="BZ1756" s="287"/>
      <c r="CA1756" s="35"/>
      <c r="CB1756" s="35"/>
      <c r="CC1756" s="35"/>
      <c r="CD1756" s="35"/>
      <c r="CE1756" s="35"/>
      <c r="CF1756" s="35"/>
      <c r="CG1756" s="35"/>
      <c r="CH1756" s="35"/>
      <c r="CI1756" s="35"/>
      <c r="CJ1756" s="35"/>
      <c r="CK1756" s="35"/>
      <c r="CL1756" s="35"/>
      <c r="CM1756" s="35"/>
      <c r="CN1756" s="35"/>
      <c r="CO1756" s="35"/>
      <c r="CP1756" s="35"/>
      <c r="CQ1756" s="35"/>
      <c r="CR1756" s="35"/>
      <c r="CS1756" s="35"/>
      <c r="CT1756" s="35"/>
      <c r="CU1756" s="35"/>
      <c r="CV1756" s="35"/>
      <c r="CW1756" s="35"/>
      <c r="CX1756" s="35"/>
      <c r="CY1756" s="35"/>
      <c r="CZ1756" s="35"/>
      <c r="DA1756" s="35"/>
      <c r="DB1756" s="35"/>
      <c r="DC1756" s="35"/>
      <c r="DD1756" s="35"/>
      <c r="DE1756" s="35"/>
      <c r="DF1756" s="35"/>
      <c r="DG1756" s="35"/>
      <c r="DH1756" s="35"/>
      <c r="DI1756" s="35"/>
      <c r="DJ1756" s="35"/>
      <c r="DK1756" s="35"/>
      <c r="DL1756" s="35"/>
      <c r="DM1756" s="35"/>
      <c r="DN1756" s="35"/>
      <c r="DO1756" s="35"/>
      <c r="DP1756" s="35"/>
      <c r="DQ1756" s="35"/>
      <c r="DR1756" s="35"/>
      <c r="DS1756" s="35"/>
      <c r="DT1756" s="35"/>
      <c r="DU1756" s="35"/>
      <c r="DV1756" s="35"/>
      <c r="DW1756" s="35"/>
      <c r="DX1756" s="35"/>
      <c r="DY1756" s="35"/>
      <c r="DZ1756" s="35"/>
      <c r="EA1756" s="35"/>
      <c r="EB1756" s="35"/>
      <c r="EC1756" s="35"/>
      <c r="ED1756" s="35"/>
      <c r="EE1756" s="35"/>
      <c r="EF1756" s="35"/>
      <c r="EG1756" s="35"/>
      <c r="EH1756" s="35"/>
      <c r="EI1756" s="35"/>
      <c r="EJ1756" s="35"/>
      <c r="EK1756" s="35"/>
      <c r="EL1756" s="35"/>
      <c r="ET1756" s="20" t="s">
        <v>2118</v>
      </c>
      <c r="EU1756" s="20" t="s">
        <v>2116</v>
      </c>
    </row>
    <row r="1757" spans="1:151" ht="12" hidden="1" customHeight="1">
      <c r="A1757" s="35"/>
      <c r="B1757" s="47"/>
      <c r="C1757" s="35"/>
      <c r="D1757" s="47"/>
      <c r="E1757" s="47"/>
      <c r="F1757" s="47"/>
      <c r="G1757" s="47"/>
      <c r="H1757" s="47"/>
      <c r="I1757" s="47"/>
      <c r="J1757" s="47"/>
      <c r="K1757" s="47"/>
      <c r="L1757" s="47"/>
      <c r="M1757" s="35"/>
      <c r="N1757" s="35"/>
      <c r="O1757" s="35"/>
      <c r="P1757" s="35"/>
      <c r="Q1757" s="35"/>
      <c r="R1757" s="35"/>
      <c r="S1757" s="35"/>
      <c r="T1757" s="35"/>
      <c r="U1757" s="35"/>
      <c r="V1757" s="35"/>
      <c r="W1757" s="35"/>
      <c r="X1757" s="35"/>
      <c r="Y1757" s="35"/>
      <c r="Z1757" s="35"/>
      <c r="AA1757" s="35"/>
      <c r="AB1757" s="35"/>
      <c r="AC1757" s="35"/>
      <c r="AD1757" s="35"/>
      <c r="AE1757" s="35"/>
      <c r="AF1757" s="35"/>
      <c r="AG1757" s="35"/>
      <c r="AH1757" s="35"/>
      <c r="AI1757" s="35"/>
      <c r="AJ1757" s="35"/>
      <c r="AK1757" s="35"/>
      <c r="AL1757" s="35"/>
      <c r="AM1757" s="35"/>
      <c r="AN1757" s="35"/>
      <c r="AO1757" s="35"/>
      <c r="AP1757" s="35"/>
      <c r="AQ1757" s="35"/>
      <c r="AR1757" s="35"/>
      <c r="AS1757" s="35"/>
      <c r="AT1757" s="35"/>
      <c r="AU1757" s="35"/>
      <c r="AV1757" s="35"/>
      <c r="AW1757" s="35"/>
      <c r="AX1757" s="35"/>
      <c r="AY1757" s="35"/>
      <c r="AZ1757" s="35"/>
      <c r="BA1757" s="35"/>
      <c r="BB1757" s="35"/>
      <c r="BC1757" s="35"/>
      <c r="BD1757" s="35"/>
      <c r="BE1757" s="35"/>
      <c r="BF1757" s="35"/>
      <c r="BG1757" s="35"/>
      <c r="BH1757" s="35"/>
      <c r="BI1757" s="133"/>
      <c r="BJ1757" s="133"/>
      <c r="BK1757" s="35"/>
      <c r="BL1757" s="266"/>
      <c r="BM1757" s="35"/>
      <c r="BN1757" s="35"/>
      <c r="BO1757" s="35"/>
      <c r="BP1757" s="35"/>
      <c r="BQ1757" s="35"/>
      <c r="BR1757" s="35"/>
      <c r="BS1757" s="35"/>
      <c r="BT1757" s="35"/>
      <c r="BU1757" s="35"/>
      <c r="BV1757" s="35"/>
      <c r="BW1757" s="35"/>
      <c r="BX1757" s="35"/>
      <c r="BY1757" s="35"/>
      <c r="BZ1757" s="287"/>
      <c r="CA1757" s="35"/>
      <c r="CB1757" s="35"/>
      <c r="CC1757" s="35"/>
      <c r="CD1757" s="35"/>
      <c r="CE1757" s="35"/>
      <c r="CF1757" s="35"/>
      <c r="CG1757" s="35"/>
      <c r="CH1757" s="35"/>
      <c r="CI1757" s="35"/>
      <c r="CJ1757" s="35"/>
      <c r="CK1757" s="35"/>
      <c r="CL1757" s="35"/>
      <c r="CM1757" s="35"/>
      <c r="CN1757" s="35"/>
      <c r="CO1757" s="35"/>
      <c r="CP1757" s="35"/>
      <c r="CQ1757" s="35"/>
      <c r="CR1757" s="35"/>
      <c r="CS1757" s="35"/>
      <c r="CT1757" s="35"/>
      <c r="CU1757" s="35"/>
      <c r="CV1757" s="35"/>
      <c r="CW1757" s="35"/>
      <c r="CX1757" s="35"/>
      <c r="CY1757" s="35"/>
      <c r="CZ1757" s="35"/>
      <c r="DA1757" s="35"/>
      <c r="DB1757" s="35"/>
      <c r="DC1757" s="35"/>
      <c r="DD1757" s="35"/>
      <c r="DE1757" s="35"/>
      <c r="DF1757" s="35"/>
      <c r="DG1757" s="35"/>
      <c r="DH1757" s="35"/>
      <c r="DI1757" s="35"/>
      <c r="DJ1757" s="35"/>
      <c r="DK1757" s="35"/>
      <c r="DL1757" s="35"/>
      <c r="DM1757" s="35"/>
      <c r="DN1757" s="35"/>
      <c r="DO1757" s="35"/>
      <c r="DP1757" s="35"/>
      <c r="DQ1757" s="35"/>
      <c r="DR1757" s="35"/>
      <c r="DS1757" s="35"/>
      <c r="DT1757" s="35"/>
      <c r="DU1757" s="35"/>
      <c r="DV1757" s="35"/>
      <c r="DW1757" s="35"/>
      <c r="DX1757" s="35"/>
      <c r="DY1757" s="35"/>
      <c r="DZ1757" s="35"/>
      <c r="EA1757" s="35"/>
      <c r="EB1757" s="35"/>
      <c r="EC1757" s="35"/>
      <c r="ED1757" s="35"/>
      <c r="EE1757" s="35"/>
      <c r="EF1757" s="35"/>
      <c r="EG1757" s="35"/>
      <c r="EH1757" s="35"/>
      <c r="EI1757" s="35"/>
      <c r="EJ1757" s="35"/>
      <c r="EK1757" s="35"/>
      <c r="EL1757" s="35"/>
      <c r="ET1757" s="20" t="s">
        <v>2119</v>
      </c>
      <c r="EU1757" s="20" t="s">
        <v>2117</v>
      </c>
    </row>
    <row r="1758" spans="1:151" ht="12" hidden="1" customHeight="1">
      <c r="A1758" s="35"/>
      <c r="B1758" s="47"/>
      <c r="C1758" s="35"/>
      <c r="D1758" s="47"/>
      <c r="E1758" s="47"/>
      <c r="F1758" s="47"/>
      <c r="G1758" s="47"/>
      <c r="H1758" s="47"/>
      <c r="I1758" s="47"/>
      <c r="J1758" s="47"/>
      <c r="K1758" s="47"/>
      <c r="L1758" s="47"/>
      <c r="M1758" s="35"/>
      <c r="N1758" s="35"/>
      <c r="O1758" s="35"/>
      <c r="P1758" s="35"/>
      <c r="Q1758" s="35"/>
      <c r="R1758" s="35"/>
      <c r="S1758" s="35"/>
      <c r="T1758" s="35"/>
      <c r="U1758" s="35"/>
      <c r="V1758" s="35"/>
      <c r="W1758" s="35"/>
      <c r="X1758" s="35"/>
      <c r="Y1758" s="35"/>
      <c r="Z1758" s="35"/>
      <c r="AA1758" s="35"/>
      <c r="AB1758" s="35"/>
      <c r="AC1758" s="35"/>
      <c r="AD1758" s="35"/>
      <c r="AE1758" s="35"/>
      <c r="AF1758" s="35"/>
      <c r="AG1758" s="35"/>
      <c r="AH1758" s="35"/>
      <c r="AI1758" s="35"/>
      <c r="AJ1758" s="35"/>
      <c r="AK1758" s="35"/>
      <c r="AL1758" s="35"/>
      <c r="AM1758" s="35"/>
      <c r="AN1758" s="35"/>
      <c r="AO1758" s="35"/>
      <c r="AP1758" s="35"/>
      <c r="AQ1758" s="35"/>
      <c r="AR1758" s="35"/>
      <c r="AS1758" s="35"/>
      <c r="AT1758" s="35"/>
      <c r="AU1758" s="35"/>
      <c r="AV1758" s="35"/>
      <c r="AW1758" s="35"/>
      <c r="AX1758" s="35"/>
      <c r="AY1758" s="35"/>
      <c r="AZ1758" s="35"/>
      <c r="BA1758" s="35"/>
      <c r="BB1758" s="35"/>
      <c r="BC1758" s="35"/>
      <c r="BD1758" s="35"/>
      <c r="BE1758" s="35"/>
      <c r="BF1758" s="35"/>
      <c r="BG1758" s="35"/>
      <c r="BH1758" s="35"/>
      <c r="BI1758" s="133"/>
      <c r="BJ1758" s="133"/>
      <c r="BK1758" s="35"/>
      <c r="BL1758" s="266"/>
      <c r="BM1758" s="35"/>
      <c r="BN1758" s="35"/>
      <c r="BO1758" s="35"/>
      <c r="BP1758" s="35"/>
      <c r="BQ1758" s="35"/>
      <c r="BR1758" s="35"/>
      <c r="BS1758" s="35"/>
      <c r="BT1758" s="35"/>
      <c r="BU1758" s="35"/>
      <c r="BV1758" s="35"/>
      <c r="BW1758" s="35"/>
      <c r="BX1758" s="35"/>
      <c r="BY1758" s="35"/>
      <c r="BZ1758" s="287"/>
      <c r="CA1758" s="35"/>
      <c r="CB1758" s="35"/>
      <c r="CC1758" s="35"/>
      <c r="CD1758" s="35"/>
      <c r="CE1758" s="35"/>
      <c r="CF1758" s="35"/>
      <c r="CG1758" s="35"/>
      <c r="CH1758" s="35"/>
      <c r="CI1758" s="35"/>
      <c r="CJ1758" s="35"/>
      <c r="CK1758" s="35"/>
      <c r="CL1758" s="35"/>
      <c r="CM1758" s="35"/>
      <c r="CN1758" s="35"/>
      <c r="CO1758" s="35"/>
      <c r="CP1758" s="35"/>
      <c r="CQ1758" s="35"/>
      <c r="CR1758" s="35"/>
      <c r="CS1758" s="35"/>
      <c r="CT1758" s="35"/>
      <c r="CU1758" s="35"/>
      <c r="CV1758" s="35"/>
      <c r="CW1758" s="35"/>
      <c r="CX1758" s="35"/>
      <c r="CY1758" s="35"/>
      <c r="CZ1758" s="35"/>
      <c r="DA1758" s="35"/>
      <c r="DB1758" s="35"/>
      <c r="DC1758" s="35"/>
      <c r="DD1758" s="35"/>
      <c r="DE1758" s="35"/>
      <c r="DF1758" s="35"/>
      <c r="DG1758" s="35"/>
      <c r="DH1758" s="35"/>
      <c r="DI1758" s="35"/>
      <c r="DJ1758" s="35"/>
      <c r="DK1758" s="35"/>
      <c r="DL1758" s="35"/>
      <c r="DM1758" s="35"/>
      <c r="DN1758" s="35"/>
      <c r="DO1758" s="35"/>
      <c r="DP1758" s="35"/>
      <c r="DQ1758" s="35"/>
      <c r="DR1758" s="35"/>
      <c r="DS1758" s="35"/>
      <c r="DT1758" s="35"/>
      <c r="DU1758" s="35"/>
      <c r="DV1758" s="35"/>
      <c r="DW1758" s="35"/>
      <c r="DX1758" s="35"/>
      <c r="DY1758" s="35"/>
      <c r="DZ1758" s="35"/>
      <c r="EA1758" s="35"/>
      <c r="EB1758" s="35"/>
      <c r="EC1758" s="35"/>
      <c r="ED1758" s="35"/>
      <c r="EE1758" s="35"/>
      <c r="EF1758" s="35"/>
      <c r="EG1758" s="35"/>
      <c r="EH1758" s="35"/>
      <c r="EI1758" s="35"/>
      <c r="EJ1758" s="35"/>
      <c r="EK1758" s="35"/>
      <c r="EL1758" s="35"/>
      <c r="ET1758" s="20" t="s">
        <v>2120</v>
      </c>
      <c r="EU1758" s="20" t="s">
        <v>2118</v>
      </c>
    </row>
    <row r="1759" spans="1:151" ht="12" hidden="1" customHeight="1">
      <c r="A1759" s="35"/>
      <c r="B1759" s="47"/>
      <c r="C1759" s="35"/>
      <c r="D1759" s="47"/>
      <c r="E1759" s="47"/>
      <c r="F1759" s="47"/>
      <c r="G1759" s="47"/>
      <c r="H1759" s="47"/>
      <c r="I1759" s="47"/>
      <c r="J1759" s="47"/>
      <c r="K1759" s="47"/>
      <c r="L1759" s="47"/>
      <c r="M1759" s="35"/>
      <c r="N1759" s="35"/>
      <c r="O1759" s="35"/>
      <c r="P1759" s="35"/>
      <c r="Q1759" s="35"/>
      <c r="R1759" s="35"/>
      <c r="S1759" s="35"/>
      <c r="T1759" s="35"/>
      <c r="U1759" s="35"/>
      <c r="V1759" s="35"/>
      <c r="W1759" s="35"/>
      <c r="X1759" s="35"/>
      <c r="Y1759" s="35"/>
      <c r="Z1759" s="35"/>
      <c r="AA1759" s="35"/>
      <c r="AB1759" s="35"/>
      <c r="AC1759" s="35"/>
      <c r="AD1759" s="35"/>
      <c r="AE1759" s="35"/>
      <c r="AF1759" s="35"/>
      <c r="AG1759" s="35"/>
      <c r="AH1759" s="35"/>
      <c r="AI1759" s="35"/>
      <c r="AJ1759" s="35"/>
      <c r="AK1759" s="35"/>
      <c r="AL1759" s="35"/>
      <c r="AM1759" s="35"/>
      <c r="AN1759" s="35"/>
      <c r="AO1759" s="35"/>
      <c r="AP1759" s="35"/>
      <c r="AQ1759" s="35"/>
      <c r="AR1759" s="35"/>
      <c r="AS1759" s="35"/>
      <c r="AT1759" s="35"/>
      <c r="AU1759" s="35"/>
      <c r="AV1759" s="35"/>
      <c r="AW1759" s="35"/>
      <c r="AX1759" s="35"/>
      <c r="AY1759" s="35"/>
      <c r="AZ1759" s="35"/>
      <c r="BA1759" s="35"/>
      <c r="BB1759" s="35"/>
      <c r="BC1759" s="35"/>
      <c r="BD1759" s="35"/>
      <c r="BE1759" s="35"/>
      <c r="BF1759" s="35"/>
      <c r="BG1759" s="35"/>
      <c r="BH1759" s="35"/>
      <c r="BI1759" s="133"/>
      <c r="BJ1759" s="133"/>
      <c r="BK1759" s="35"/>
      <c r="BL1759" s="266"/>
      <c r="BM1759" s="35"/>
      <c r="BN1759" s="35"/>
      <c r="BO1759" s="35"/>
      <c r="BP1759" s="35"/>
      <c r="BQ1759" s="35"/>
      <c r="BR1759" s="35"/>
      <c r="BS1759" s="35"/>
      <c r="BT1759" s="35"/>
      <c r="BU1759" s="35"/>
      <c r="BV1759" s="35"/>
      <c r="BW1759" s="35"/>
      <c r="BX1759" s="35"/>
      <c r="BY1759" s="35"/>
      <c r="BZ1759" s="287"/>
      <c r="CA1759" s="35"/>
      <c r="CB1759" s="35"/>
      <c r="CC1759" s="35"/>
      <c r="CD1759" s="35"/>
      <c r="CE1759" s="35"/>
      <c r="CF1759" s="35"/>
      <c r="CG1759" s="35"/>
      <c r="CH1759" s="35"/>
      <c r="CI1759" s="35"/>
      <c r="CJ1759" s="35"/>
      <c r="CK1759" s="35"/>
      <c r="CL1759" s="35"/>
      <c r="CM1759" s="35"/>
      <c r="CN1759" s="35"/>
      <c r="CO1759" s="35"/>
      <c r="CP1759" s="35"/>
      <c r="CQ1759" s="35"/>
      <c r="CR1759" s="35"/>
      <c r="CS1759" s="35"/>
      <c r="CT1759" s="35"/>
      <c r="CU1759" s="35"/>
      <c r="CV1759" s="35"/>
      <c r="CW1759" s="35"/>
      <c r="CX1759" s="35"/>
      <c r="CY1759" s="35"/>
      <c r="CZ1759" s="35"/>
      <c r="DA1759" s="35"/>
      <c r="DB1759" s="35"/>
      <c r="DC1759" s="35"/>
      <c r="DD1759" s="35"/>
      <c r="DE1759" s="35"/>
      <c r="DF1759" s="35"/>
      <c r="DG1759" s="35"/>
      <c r="DH1759" s="35"/>
      <c r="DI1759" s="35"/>
      <c r="DJ1759" s="35"/>
      <c r="DK1759" s="35"/>
      <c r="DL1759" s="35"/>
      <c r="DM1759" s="35"/>
      <c r="DN1759" s="35"/>
      <c r="DO1759" s="35"/>
      <c r="DP1759" s="35"/>
      <c r="DQ1759" s="35"/>
      <c r="DR1759" s="35"/>
      <c r="DS1759" s="35"/>
      <c r="DT1759" s="35"/>
      <c r="DU1759" s="35"/>
      <c r="DV1759" s="35"/>
      <c r="DW1759" s="35"/>
      <c r="DX1759" s="35"/>
      <c r="DY1759" s="35"/>
      <c r="DZ1759" s="35"/>
      <c r="EA1759" s="35"/>
      <c r="EB1759" s="35"/>
      <c r="EC1759" s="35"/>
      <c r="ED1759" s="35"/>
      <c r="EE1759" s="35"/>
      <c r="EF1759" s="35"/>
      <c r="EG1759" s="35"/>
      <c r="EH1759" s="35"/>
      <c r="EI1759" s="35"/>
      <c r="EJ1759" s="35"/>
      <c r="EK1759" s="35"/>
      <c r="EL1759" s="35"/>
      <c r="ET1759" s="20" t="s">
        <v>2121</v>
      </c>
      <c r="EU1759" s="20" t="s">
        <v>2119</v>
      </c>
    </row>
    <row r="1760" spans="1:151" ht="12" hidden="1" customHeight="1">
      <c r="A1760" s="35"/>
      <c r="B1760" s="47"/>
      <c r="C1760" s="35"/>
      <c r="D1760" s="47"/>
      <c r="E1760" s="47"/>
      <c r="F1760" s="47"/>
      <c r="G1760" s="47"/>
      <c r="H1760" s="47"/>
      <c r="I1760" s="47"/>
      <c r="J1760" s="47"/>
      <c r="K1760" s="47"/>
      <c r="L1760" s="47"/>
      <c r="M1760" s="35"/>
      <c r="N1760" s="35"/>
      <c r="O1760" s="35"/>
      <c r="P1760" s="35"/>
      <c r="Q1760" s="35"/>
      <c r="R1760" s="35"/>
      <c r="S1760" s="35"/>
      <c r="T1760" s="35"/>
      <c r="U1760" s="35"/>
      <c r="V1760" s="35"/>
      <c r="W1760" s="35"/>
      <c r="X1760" s="35"/>
      <c r="Y1760" s="35"/>
      <c r="Z1760" s="35"/>
      <c r="AA1760" s="35"/>
      <c r="AB1760" s="35"/>
      <c r="AC1760" s="35"/>
      <c r="AD1760" s="35"/>
      <c r="AE1760" s="35"/>
      <c r="AF1760" s="35"/>
      <c r="AG1760" s="35"/>
      <c r="AH1760" s="35"/>
      <c r="AI1760" s="35"/>
      <c r="AJ1760" s="35"/>
      <c r="AK1760" s="35"/>
      <c r="AL1760" s="35"/>
      <c r="AM1760" s="35"/>
      <c r="AN1760" s="35"/>
      <c r="AO1760" s="35"/>
      <c r="AP1760" s="35"/>
      <c r="AQ1760" s="35"/>
      <c r="AR1760" s="35"/>
      <c r="AS1760" s="35"/>
      <c r="AT1760" s="35"/>
      <c r="AU1760" s="35"/>
      <c r="AV1760" s="35"/>
      <c r="AW1760" s="35"/>
      <c r="AX1760" s="35"/>
      <c r="AY1760" s="35"/>
      <c r="AZ1760" s="35"/>
      <c r="BA1760" s="35"/>
      <c r="BB1760" s="35"/>
      <c r="BC1760" s="35"/>
      <c r="BD1760" s="35"/>
      <c r="BE1760" s="35"/>
      <c r="BF1760" s="35"/>
      <c r="BG1760" s="35"/>
      <c r="BH1760" s="35"/>
      <c r="BI1760" s="133"/>
      <c r="BJ1760" s="133"/>
      <c r="BK1760" s="35"/>
      <c r="BL1760" s="266"/>
      <c r="BM1760" s="35"/>
      <c r="BN1760" s="35"/>
      <c r="BO1760" s="35"/>
      <c r="BP1760" s="35"/>
      <c r="BQ1760" s="35"/>
      <c r="BR1760" s="35"/>
      <c r="BS1760" s="35"/>
      <c r="BT1760" s="35"/>
      <c r="BU1760" s="35"/>
      <c r="BV1760" s="35"/>
      <c r="BW1760" s="35"/>
      <c r="BX1760" s="35"/>
      <c r="BY1760" s="35"/>
      <c r="BZ1760" s="287"/>
      <c r="CA1760" s="35"/>
      <c r="CB1760" s="35"/>
      <c r="CC1760" s="35"/>
      <c r="CD1760" s="35"/>
      <c r="CE1760" s="35"/>
      <c r="CF1760" s="35"/>
      <c r="CG1760" s="35"/>
      <c r="CH1760" s="35"/>
      <c r="CI1760" s="35"/>
      <c r="CJ1760" s="35"/>
      <c r="CK1760" s="35"/>
      <c r="CL1760" s="35"/>
      <c r="CM1760" s="35"/>
      <c r="CN1760" s="35"/>
      <c r="CO1760" s="35"/>
      <c r="CP1760" s="35"/>
      <c r="CQ1760" s="35"/>
      <c r="CR1760" s="35"/>
      <c r="CS1760" s="35"/>
      <c r="CT1760" s="35"/>
      <c r="CU1760" s="35"/>
      <c r="CV1760" s="35"/>
      <c r="CW1760" s="35"/>
      <c r="CX1760" s="35"/>
      <c r="CY1760" s="35"/>
      <c r="CZ1760" s="35"/>
      <c r="DA1760" s="35"/>
      <c r="DB1760" s="35"/>
      <c r="DC1760" s="35"/>
      <c r="DD1760" s="35"/>
      <c r="DE1760" s="35"/>
      <c r="DF1760" s="35"/>
      <c r="DG1760" s="35"/>
      <c r="DH1760" s="35"/>
      <c r="DI1760" s="35"/>
      <c r="DJ1760" s="35"/>
      <c r="DK1760" s="35"/>
      <c r="DL1760" s="35"/>
      <c r="DM1760" s="35"/>
      <c r="DN1760" s="35"/>
      <c r="DO1760" s="35"/>
      <c r="DP1760" s="35"/>
      <c r="DQ1760" s="35"/>
      <c r="DR1760" s="35"/>
      <c r="DS1760" s="35"/>
      <c r="DT1760" s="35"/>
      <c r="DU1760" s="35"/>
      <c r="DV1760" s="35"/>
      <c r="DW1760" s="35"/>
      <c r="DX1760" s="35"/>
      <c r="DY1760" s="35"/>
      <c r="DZ1760" s="35"/>
      <c r="EA1760" s="35"/>
      <c r="EB1760" s="35"/>
      <c r="EC1760" s="35"/>
      <c r="ED1760" s="35"/>
      <c r="EE1760" s="35"/>
      <c r="EF1760" s="35"/>
      <c r="EG1760" s="35"/>
      <c r="EH1760" s="35"/>
      <c r="EI1760" s="35"/>
      <c r="EJ1760" s="35"/>
      <c r="EK1760" s="35"/>
      <c r="EL1760" s="35"/>
      <c r="ET1760" s="20" t="s">
        <v>2122</v>
      </c>
      <c r="EU1760" s="20" t="s">
        <v>2120</v>
      </c>
    </row>
    <row r="1761" spans="1:151" ht="12" hidden="1" customHeight="1">
      <c r="A1761" s="35"/>
      <c r="B1761" s="47"/>
      <c r="C1761" s="35"/>
      <c r="D1761" s="47"/>
      <c r="E1761" s="47"/>
      <c r="F1761" s="47"/>
      <c r="G1761" s="47"/>
      <c r="H1761" s="47"/>
      <c r="I1761" s="47"/>
      <c r="J1761" s="47"/>
      <c r="K1761" s="47"/>
      <c r="L1761" s="47"/>
      <c r="M1761" s="35"/>
      <c r="N1761" s="35"/>
      <c r="O1761" s="35"/>
      <c r="P1761" s="35"/>
      <c r="Q1761" s="35"/>
      <c r="R1761" s="35"/>
      <c r="S1761" s="35"/>
      <c r="T1761" s="35"/>
      <c r="U1761" s="35"/>
      <c r="V1761" s="35"/>
      <c r="W1761" s="35"/>
      <c r="X1761" s="35"/>
      <c r="Y1761" s="35"/>
      <c r="Z1761" s="35"/>
      <c r="AA1761" s="35"/>
      <c r="AB1761" s="35"/>
      <c r="AC1761" s="35"/>
      <c r="AD1761" s="35"/>
      <c r="AE1761" s="35"/>
      <c r="AF1761" s="35"/>
      <c r="AG1761" s="35"/>
      <c r="AH1761" s="35"/>
      <c r="AI1761" s="35"/>
      <c r="AJ1761" s="35"/>
      <c r="AK1761" s="35"/>
      <c r="AL1761" s="35"/>
      <c r="AM1761" s="35"/>
      <c r="AN1761" s="35"/>
      <c r="AO1761" s="35"/>
      <c r="AP1761" s="35"/>
      <c r="AQ1761" s="35"/>
      <c r="AR1761" s="35"/>
      <c r="AS1761" s="35"/>
      <c r="AT1761" s="35"/>
      <c r="AU1761" s="35"/>
      <c r="AV1761" s="35"/>
      <c r="AW1761" s="35"/>
      <c r="AX1761" s="35"/>
      <c r="AY1761" s="35"/>
      <c r="AZ1761" s="35"/>
      <c r="BA1761" s="35"/>
      <c r="BB1761" s="35"/>
      <c r="BC1761" s="35"/>
      <c r="BD1761" s="35"/>
      <c r="BE1761" s="35"/>
      <c r="BF1761" s="35"/>
      <c r="BG1761" s="35"/>
      <c r="BH1761" s="35"/>
      <c r="BI1761" s="133"/>
      <c r="BJ1761" s="133"/>
      <c r="BK1761" s="35"/>
      <c r="BL1761" s="266"/>
      <c r="BM1761" s="35"/>
      <c r="BN1761" s="35"/>
      <c r="BO1761" s="35"/>
      <c r="BP1761" s="35"/>
      <c r="BQ1761" s="35"/>
      <c r="BR1761" s="35"/>
      <c r="BS1761" s="35"/>
      <c r="BT1761" s="35"/>
      <c r="BU1761" s="35"/>
      <c r="BV1761" s="35"/>
      <c r="BW1761" s="35"/>
      <c r="BX1761" s="35"/>
      <c r="BY1761" s="35"/>
      <c r="BZ1761" s="287"/>
      <c r="CA1761" s="35"/>
      <c r="CB1761" s="35"/>
      <c r="CC1761" s="35"/>
      <c r="CD1761" s="35"/>
      <c r="CE1761" s="35"/>
      <c r="CF1761" s="35"/>
      <c r="CG1761" s="35"/>
      <c r="CH1761" s="35"/>
      <c r="CI1761" s="35"/>
      <c r="CJ1761" s="35"/>
      <c r="CK1761" s="35"/>
      <c r="CL1761" s="35"/>
      <c r="CM1761" s="35"/>
      <c r="CN1761" s="35"/>
      <c r="CO1761" s="35"/>
      <c r="CP1761" s="35"/>
      <c r="CQ1761" s="35"/>
      <c r="CR1761" s="35"/>
      <c r="CS1761" s="35"/>
      <c r="CT1761" s="35"/>
      <c r="CU1761" s="35"/>
      <c r="CV1761" s="35"/>
      <c r="CW1761" s="35"/>
      <c r="CX1761" s="35"/>
      <c r="CY1761" s="35"/>
      <c r="CZ1761" s="35"/>
      <c r="DA1761" s="35"/>
      <c r="DB1761" s="35"/>
      <c r="DC1761" s="35"/>
      <c r="DD1761" s="35"/>
      <c r="DE1761" s="35"/>
      <c r="DF1761" s="35"/>
      <c r="DG1761" s="35"/>
      <c r="DH1761" s="35"/>
      <c r="DI1761" s="35"/>
      <c r="DJ1761" s="35"/>
      <c r="DK1761" s="35"/>
      <c r="DL1761" s="35"/>
      <c r="DM1761" s="35"/>
      <c r="DN1761" s="35"/>
      <c r="DO1761" s="35"/>
      <c r="DP1761" s="35"/>
      <c r="DQ1761" s="35"/>
      <c r="DR1761" s="35"/>
      <c r="DS1761" s="35"/>
      <c r="DT1761" s="35"/>
      <c r="DU1761" s="35"/>
      <c r="DV1761" s="35"/>
      <c r="DW1761" s="35"/>
      <c r="DX1761" s="35"/>
      <c r="DY1761" s="35"/>
      <c r="DZ1761" s="35"/>
      <c r="EA1761" s="35"/>
      <c r="EB1761" s="35"/>
      <c r="EC1761" s="35"/>
      <c r="ED1761" s="35"/>
      <c r="EE1761" s="35"/>
      <c r="EF1761" s="35"/>
      <c r="EG1761" s="35"/>
      <c r="EH1761" s="35"/>
      <c r="EI1761" s="35"/>
      <c r="EJ1761" s="35"/>
      <c r="EK1761" s="35"/>
      <c r="EL1761" s="35"/>
      <c r="ET1761" s="20" t="s">
        <v>2123</v>
      </c>
      <c r="EU1761" s="20" t="s">
        <v>2121</v>
      </c>
    </row>
    <row r="1762" spans="1:151" ht="12" hidden="1" customHeight="1">
      <c r="A1762" s="35"/>
      <c r="B1762" s="47"/>
      <c r="C1762" s="35"/>
      <c r="D1762" s="47"/>
      <c r="E1762" s="47"/>
      <c r="F1762" s="47"/>
      <c r="G1762" s="47"/>
      <c r="H1762" s="47"/>
      <c r="I1762" s="47"/>
      <c r="J1762" s="47"/>
      <c r="K1762" s="47"/>
      <c r="L1762" s="47"/>
      <c r="M1762" s="35"/>
      <c r="N1762" s="35"/>
      <c r="O1762" s="35"/>
      <c r="P1762" s="35"/>
      <c r="Q1762" s="35"/>
      <c r="R1762" s="35"/>
      <c r="S1762" s="35"/>
      <c r="T1762" s="35"/>
      <c r="U1762" s="35"/>
      <c r="V1762" s="35"/>
      <c r="W1762" s="35"/>
      <c r="X1762" s="35"/>
      <c r="Y1762" s="35"/>
      <c r="Z1762" s="35"/>
      <c r="AA1762" s="35"/>
      <c r="AB1762" s="35"/>
      <c r="AC1762" s="35"/>
      <c r="AD1762" s="35"/>
      <c r="AE1762" s="35"/>
      <c r="AF1762" s="35"/>
      <c r="AG1762" s="35"/>
      <c r="AH1762" s="35"/>
      <c r="AI1762" s="35"/>
      <c r="AJ1762" s="35"/>
      <c r="AK1762" s="35"/>
      <c r="AL1762" s="35"/>
      <c r="AM1762" s="35"/>
      <c r="AN1762" s="35"/>
      <c r="AO1762" s="35"/>
      <c r="AP1762" s="35"/>
      <c r="AQ1762" s="35"/>
      <c r="AR1762" s="35"/>
      <c r="AS1762" s="35"/>
      <c r="AT1762" s="35"/>
      <c r="AU1762" s="35"/>
      <c r="AV1762" s="35"/>
      <c r="AW1762" s="35"/>
      <c r="AX1762" s="35"/>
      <c r="AY1762" s="35"/>
      <c r="AZ1762" s="35"/>
      <c r="BA1762" s="35"/>
      <c r="BB1762" s="35"/>
      <c r="BC1762" s="35"/>
      <c r="BD1762" s="35"/>
      <c r="BE1762" s="35"/>
      <c r="BF1762" s="35"/>
      <c r="BG1762" s="35"/>
      <c r="BH1762" s="35"/>
      <c r="BI1762" s="133"/>
      <c r="BJ1762" s="133"/>
      <c r="BK1762" s="35"/>
      <c r="BL1762" s="266"/>
      <c r="BM1762" s="35"/>
      <c r="BN1762" s="35"/>
      <c r="BO1762" s="35"/>
      <c r="BP1762" s="35"/>
      <c r="BQ1762" s="35"/>
      <c r="BR1762" s="35"/>
      <c r="BS1762" s="35"/>
      <c r="BT1762" s="35"/>
      <c r="BU1762" s="35"/>
      <c r="BV1762" s="35"/>
      <c r="BW1762" s="35"/>
      <c r="BX1762" s="35"/>
      <c r="BY1762" s="35"/>
      <c r="BZ1762" s="287"/>
      <c r="CA1762" s="35"/>
      <c r="CB1762" s="35"/>
      <c r="CC1762" s="35"/>
      <c r="CD1762" s="35"/>
      <c r="CE1762" s="35"/>
      <c r="CF1762" s="35"/>
      <c r="CG1762" s="35"/>
      <c r="CH1762" s="35"/>
      <c r="CI1762" s="35"/>
      <c r="CJ1762" s="35"/>
      <c r="CK1762" s="35"/>
      <c r="CL1762" s="35"/>
      <c r="CM1762" s="35"/>
      <c r="CN1762" s="35"/>
      <c r="CO1762" s="35"/>
      <c r="CP1762" s="35"/>
      <c r="CQ1762" s="35"/>
      <c r="CR1762" s="35"/>
      <c r="CS1762" s="35"/>
      <c r="CT1762" s="35"/>
      <c r="CU1762" s="35"/>
      <c r="CV1762" s="35"/>
      <c r="CW1762" s="35"/>
      <c r="CX1762" s="35"/>
      <c r="CY1762" s="35"/>
      <c r="CZ1762" s="35"/>
      <c r="DA1762" s="35"/>
      <c r="DB1762" s="35"/>
      <c r="DC1762" s="35"/>
      <c r="DD1762" s="35"/>
      <c r="DE1762" s="35"/>
      <c r="DF1762" s="35"/>
      <c r="DG1762" s="35"/>
      <c r="DH1762" s="35"/>
      <c r="DI1762" s="35"/>
      <c r="DJ1762" s="35"/>
      <c r="DK1762" s="35"/>
      <c r="DL1762" s="35"/>
      <c r="DM1762" s="35"/>
      <c r="DN1762" s="35"/>
      <c r="DO1762" s="35"/>
      <c r="DP1762" s="35"/>
      <c r="DQ1762" s="35"/>
      <c r="DR1762" s="35"/>
      <c r="DS1762" s="35"/>
      <c r="DT1762" s="35"/>
      <c r="DU1762" s="35"/>
      <c r="DV1762" s="35"/>
      <c r="DW1762" s="35"/>
      <c r="DX1762" s="35"/>
      <c r="DY1762" s="35"/>
      <c r="DZ1762" s="35"/>
      <c r="EA1762" s="35"/>
      <c r="EB1762" s="35"/>
      <c r="EC1762" s="35"/>
      <c r="ED1762" s="35"/>
      <c r="EE1762" s="35"/>
      <c r="EF1762" s="35"/>
      <c r="EG1762" s="35"/>
      <c r="EH1762" s="35"/>
      <c r="EI1762" s="35"/>
      <c r="EJ1762" s="35"/>
      <c r="EK1762" s="35"/>
      <c r="EL1762" s="35"/>
      <c r="ET1762" s="20" t="s">
        <v>2124</v>
      </c>
      <c r="EU1762" s="20" t="s">
        <v>2122</v>
      </c>
    </row>
    <row r="1763" spans="1:151" ht="12" hidden="1" customHeight="1">
      <c r="A1763" s="35"/>
      <c r="B1763" s="47"/>
      <c r="C1763" s="35"/>
      <c r="D1763" s="47"/>
      <c r="E1763" s="47"/>
      <c r="F1763" s="47"/>
      <c r="G1763" s="47"/>
      <c r="H1763" s="47"/>
      <c r="I1763" s="47"/>
      <c r="J1763" s="47"/>
      <c r="K1763" s="47"/>
      <c r="L1763" s="47"/>
      <c r="M1763" s="35"/>
      <c r="N1763" s="35"/>
      <c r="O1763" s="35"/>
      <c r="P1763" s="35"/>
      <c r="Q1763" s="35"/>
      <c r="R1763" s="35"/>
      <c r="S1763" s="35"/>
      <c r="T1763" s="35"/>
      <c r="U1763" s="35"/>
      <c r="V1763" s="35"/>
      <c r="W1763" s="35"/>
      <c r="X1763" s="35"/>
      <c r="Y1763" s="35"/>
      <c r="Z1763" s="35"/>
      <c r="AA1763" s="35"/>
      <c r="AB1763" s="35"/>
      <c r="AC1763" s="35"/>
      <c r="AD1763" s="35"/>
      <c r="AE1763" s="35"/>
      <c r="AF1763" s="35"/>
      <c r="AG1763" s="35"/>
      <c r="AH1763" s="35"/>
      <c r="AI1763" s="35"/>
      <c r="AJ1763" s="35"/>
      <c r="AK1763" s="35"/>
      <c r="AL1763" s="35"/>
      <c r="AM1763" s="35"/>
      <c r="AN1763" s="35"/>
      <c r="AO1763" s="35"/>
      <c r="AP1763" s="35"/>
      <c r="AQ1763" s="35"/>
      <c r="AR1763" s="35"/>
      <c r="AS1763" s="35"/>
      <c r="AT1763" s="35"/>
      <c r="AU1763" s="35"/>
      <c r="AV1763" s="35"/>
      <c r="AW1763" s="35"/>
      <c r="AX1763" s="35"/>
      <c r="AY1763" s="35"/>
      <c r="AZ1763" s="35"/>
      <c r="BA1763" s="35"/>
      <c r="BB1763" s="35"/>
      <c r="BC1763" s="35"/>
      <c r="BD1763" s="35"/>
      <c r="BE1763" s="35"/>
      <c r="BF1763" s="35"/>
      <c r="BG1763" s="35"/>
      <c r="BH1763" s="35"/>
      <c r="BI1763" s="133"/>
      <c r="BJ1763" s="133"/>
      <c r="BK1763" s="35"/>
      <c r="BL1763" s="266"/>
      <c r="BM1763" s="35"/>
      <c r="BN1763" s="35"/>
      <c r="BO1763" s="35"/>
      <c r="BP1763" s="35"/>
      <c r="BQ1763" s="35"/>
      <c r="BR1763" s="35"/>
      <c r="BS1763" s="35"/>
      <c r="BT1763" s="35"/>
      <c r="BU1763" s="35"/>
      <c r="BV1763" s="35"/>
      <c r="BW1763" s="35"/>
      <c r="BX1763" s="35"/>
      <c r="BY1763" s="35"/>
      <c r="BZ1763" s="287"/>
      <c r="CA1763" s="35"/>
      <c r="CB1763" s="35"/>
      <c r="CC1763" s="35"/>
      <c r="CD1763" s="35"/>
      <c r="CE1763" s="35"/>
      <c r="CF1763" s="35"/>
      <c r="CG1763" s="35"/>
      <c r="CH1763" s="35"/>
      <c r="CI1763" s="35"/>
      <c r="CJ1763" s="35"/>
      <c r="CK1763" s="35"/>
      <c r="CL1763" s="35"/>
      <c r="CM1763" s="35"/>
      <c r="CN1763" s="35"/>
      <c r="CO1763" s="35"/>
      <c r="CP1763" s="35"/>
      <c r="CQ1763" s="35"/>
      <c r="CR1763" s="35"/>
      <c r="CS1763" s="35"/>
      <c r="CT1763" s="35"/>
      <c r="CU1763" s="35"/>
      <c r="CV1763" s="35"/>
      <c r="CW1763" s="35"/>
      <c r="CX1763" s="35"/>
      <c r="CY1763" s="35"/>
      <c r="CZ1763" s="35"/>
      <c r="DA1763" s="35"/>
      <c r="DB1763" s="35"/>
      <c r="DC1763" s="35"/>
      <c r="DD1763" s="35"/>
      <c r="DE1763" s="35"/>
      <c r="DF1763" s="35"/>
      <c r="DG1763" s="35"/>
      <c r="DH1763" s="35"/>
      <c r="DI1763" s="35"/>
      <c r="DJ1763" s="35"/>
      <c r="DK1763" s="35"/>
      <c r="DL1763" s="35"/>
      <c r="DM1763" s="35"/>
      <c r="DN1763" s="35"/>
      <c r="DO1763" s="35"/>
      <c r="DP1763" s="35"/>
      <c r="DQ1763" s="35"/>
      <c r="DR1763" s="35"/>
      <c r="DS1763" s="35"/>
      <c r="DT1763" s="35"/>
      <c r="DU1763" s="35"/>
      <c r="DV1763" s="35"/>
      <c r="DW1763" s="35"/>
      <c r="DX1763" s="35"/>
      <c r="DY1763" s="35"/>
      <c r="DZ1763" s="35"/>
      <c r="EA1763" s="35"/>
      <c r="EB1763" s="35"/>
      <c r="EC1763" s="35"/>
      <c r="ED1763" s="35"/>
      <c r="EE1763" s="35"/>
      <c r="EF1763" s="35"/>
      <c r="EG1763" s="35"/>
      <c r="EH1763" s="35"/>
      <c r="EI1763" s="35"/>
      <c r="EJ1763" s="35"/>
      <c r="EK1763" s="35"/>
      <c r="EL1763" s="35"/>
      <c r="ET1763" s="20" t="s">
        <v>2125</v>
      </c>
      <c r="EU1763" s="20" t="s">
        <v>2123</v>
      </c>
    </row>
    <row r="1764" spans="1:151" ht="12" hidden="1" customHeight="1">
      <c r="A1764" s="35"/>
      <c r="B1764" s="47"/>
      <c r="C1764" s="35"/>
      <c r="D1764" s="47"/>
      <c r="E1764" s="47"/>
      <c r="F1764" s="47"/>
      <c r="G1764" s="47"/>
      <c r="H1764" s="47"/>
      <c r="I1764" s="47"/>
      <c r="J1764" s="47"/>
      <c r="K1764" s="47"/>
      <c r="L1764" s="47"/>
      <c r="M1764" s="35"/>
      <c r="N1764" s="35"/>
      <c r="O1764" s="35"/>
      <c r="P1764" s="35"/>
      <c r="Q1764" s="35"/>
      <c r="R1764" s="35"/>
      <c r="S1764" s="35"/>
      <c r="T1764" s="35"/>
      <c r="U1764" s="35"/>
      <c r="V1764" s="35"/>
      <c r="W1764" s="35"/>
      <c r="X1764" s="35"/>
      <c r="Y1764" s="35"/>
      <c r="Z1764" s="35"/>
      <c r="AA1764" s="35"/>
      <c r="AB1764" s="35"/>
      <c r="AC1764" s="35"/>
      <c r="AD1764" s="35"/>
      <c r="AE1764" s="35"/>
      <c r="AF1764" s="35"/>
      <c r="AG1764" s="35"/>
      <c r="AH1764" s="35"/>
      <c r="AI1764" s="35"/>
      <c r="AJ1764" s="35"/>
      <c r="AK1764" s="35"/>
      <c r="AL1764" s="35"/>
      <c r="AM1764" s="35"/>
      <c r="AN1764" s="35"/>
      <c r="AO1764" s="35"/>
      <c r="AP1764" s="35"/>
      <c r="AQ1764" s="35"/>
      <c r="AR1764" s="35"/>
      <c r="AS1764" s="35"/>
      <c r="AT1764" s="35"/>
      <c r="AU1764" s="35"/>
      <c r="AV1764" s="35"/>
      <c r="AW1764" s="35"/>
      <c r="AX1764" s="35"/>
      <c r="AY1764" s="35"/>
      <c r="AZ1764" s="35"/>
      <c r="BA1764" s="35"/>
      <c r="BB1764" s="35"/>
      <c r="BC1764" s="35"/>
      <c r="BD1764" s="35"/>
      <c r="BE1764" s="35"/>
      <c r="BF1764" s="35"/>
      <c r="BG1764" s="35"/>
      <c r="BH1764" s="35"/>
      <c r="BI1764" s="133"/>
      <c r="BJ1764" s="133"/>
      <c r="BK1764" s="35"/>
      <c r="BL1764" s="266"/>
      <c r="BM1764" s="35"/>
      <c r="BN1764" s="35"/>
      <c r="BO1764" s="35"/>
      <c r="BP1764" s="35"/>
      <c r="BQ1764" s="35"/>
      <c r="BR1764" s="35"/>
      <c r="BS1764" s="35"/>
      <c r="BT1764" s="35"/>
      <c r="BU1764" s="35"/>
      <c r="BV1764" s="35"/>
      <c r="BW1764" s="35"/>
      <c r="BX1764" s="35"/>
      <c r="BY1764" s="35"/>
      <c r="BZ1764" s="287"/>
      <c r="CA1764" s="35"/>
      <c r="CB1764" s="35"/>
      <c r="CC1764" s="35"/>
      <c r="CD1764" s="35"/>
      <c r="CE1764" s="35"/>
      <c r="CF1764" s="35"/>
      <c r="CG1764" s="35"/>
      <c r="CH1764" s="35"/>
      <c r="CI1764" s="35"/>
      <c r="CJ1764" s="35"/>
      <c r="CK1764" s="35"/>
      <c r="CL1764" s="35"/>
      <c r="CM1764" s="35"/>
      <c r="CN1764" s="35"/>
      <c r="CO1764" s="35"/>
      <c r="CP1764" s="35"/>
      <c r="CQ1764" s="35"/>
      <c r="CR1764" s="35"/>
      <c r="CS1764" s="35"/>
      <c r="CT1764" s="35"/>
      <c r="CU1764" s="35"/>
      <c r="CV1764" s="35"/>
      <c r="CW1764" s="35"/>
      <c r="CX1764" s="35"/>
      <c r="CY1764" s="35"/>
      <c r="CZ1764" s="35"/>
      <c r="DA1764" s="35"/>
      <c r="DB1764" s="35"/>
      <c r="DC1764" s="35"/>
      <c r="DD1764" s="35"/>
      <c r="DE1764" s="35"/>
      <c r="DF1764" s="35"/>
      <c r="DG1764" s="35"/>
      <c r="DH1764" s="35"/>
      <c r="DI1764" s="35"/>
      <c r="DJ1764" s="35"/>
      <c r="DK1764" s="35"/>
      <c r="DL1764" s="35"/>
      <c r="DM1764" s="35"/>
      <c r="DN1764" s="35"/>
      <c r="DO1764" s="35"/>
      <c r="DP1764" s="35"/>
      <c r="DQ1764" s="35"/>
      <c r="DR1764" s="35"/>
      <c r="DS1764" s="35"/>
      <c r="DT1764" s="35"/>
      <c r="DU1764" s="35"/>
      <c r="DV1764" s="35"/>
      <c r="DW1764" s="35"/>
      <c r="DX1764" s="35"/>
      <c r="DY1764" s="35"/>
      <c r="DZ1764" s="35"/>
      <c r="EA1764" s="35"/>
      <c r="EB1764" s="35"/>
      <c r="EC1764" s="35"/>
      <c r="ED1764" s="35"/>
      <c r="EE1764" s="35"/>
      <c r="EF1764" s="35"/>
      <c r="EG1764" s="35"/>
      <c r="EH1764" s="35"/>
      <c r="EI1764" s="35"/>
      <c r="EJ1764" s="35"/>
      <c r="EK1764" s="35"/>
      <c r="EL1764" s="35"/>
      <c r="ET1764" s="20" t="s">
        <v>2126</v>
      </c>
      <c r="EU1764" s="20" t="s">
        <v>2124</v>
      </c>
    </row>
    <row r="1765" spans="1:151" ht="12" hidden="1" customHeight="1">
      <c r="A1765" s="35"/>
      <c r="B1765" s="47"/>
      <c r="C1765" s="35"/>
      <c r="D1765" s="47"/>
      <c r="E1765" s="47"/>
      <c r="F1765" s="47"/>
      <c r="G1765" s="47"/>
      <c r="H1765" s="47"/>
      <c r="I1765" s="47"/>
      <c r="J1765" s="47"/>
      <c r="K1765" s="47"/>
      <c r="L1765" s="47"/>
      <c r="M1765" s="35"/>
      <c r="N1765" s="35"/>
      <c r="O1765" s="35"/>
      <c r="P1765" s="35"/>
      <c r="Q1765" s="35"/>
      <c r="R1765" s="35"/>
      <c r="S1765" s="35"/>
      <c r="T1765" s="35"/>
      <c r="U1765" s="35"/>
      <c r="V1765" s="35"/>
      <c r="W1765" s="35"/>
      <c r="X1765" s="35"/>
      <c r="Y1765" s="35"/>
      <c r="Z1765" s="35"/>
      <c r="AA1765" s="35"/>
      <c r="AB1765" s="35"/>
      <c r="AC1765" s="35"/>
      <c r="AD1765" s="35"/>
      <c r="AE1765" s="35"/>
      <c r="AF1765" s="35"/>
      <c r="AG1765" s="35"/>
      <c r="AH1765" s="35"/>
      <c r="AI1765" s="35"/>
      <c r="AJ1765" s="35"/>
      <c r="AK1765" s="35"/>
      <c r="AL1765" s="35"/>
      <c r="AM1765" s="35"/>
      <c r="AN1765" s="35"/>
      <c r="AO1765" s="35"/>
      <c r="AP1765" s="35"/>
      <c r="AQ1765" s="35"/>
      <c r="AR1765" s="35"/>
      <c r="AS1765" s="35"/>
      <c r="AT1765" s="35"/>
      <c r="AU1765" s="35"/>
      <c r="AV1765" s="35"/>
      <c r="AW1765" s="35"/>
      <c r="AX1765" s="35"/>
      <c r="AY1765" s="35"/>
      <c r="AZ1765" s="35"/>
      <c r="BA1765" s="35"/>
      <c r="BB1765" s="35"/>
      <c r="BC1765" s="35"/>
      <c r="BD1765" s="35"/>
      <c r="BE1765" s="35"/>
      <c r="BF1765" s="35"/>
      <c r="BG1765" s="35"/>
      <c r="BH1765" s="35"/>
      <c r="BI1765" s="133"/>
      <c r="BJ1765" s="133"/>
      <c r="BK1765" s="35"/>
      <c r="BL1765" s="266"/>
      <c r="BM1765" s="35"/>
      <c r="BN1765" s="35"/>
      <c r="BO1765" s="35"/>
      <c r="BP1765" s="35"/>
      <c r="BQ1765" s="35"/>
      <c r="BR1765" s="35"/>
      <c r="BS1765" s="35"/>
      <c r="BT1765" s="35"/>
      <c r="BU1765" s="35"/>
      <c r="BV1765" s="35"/>
      <c r="BW1765" s="35"/>
      <c r="BX1765" s="35"/>
      <c r="BY1765" s="35"/>
      <c r="BZ1765" s="287"/>
      <c r="CA1765" s="35"/>
      <c r="CB1765" s="35"/>
      <c r="CC1765" s="35"/>
      <c r="CD1765" s="35"/>
      <c r="CE1765" s="35"/>
      <c r="CF1765" s="35"/>
      <c r="CG1765" s="35"/>
      <c r="CH1765" s="35"/>
      <c r="CI1765" s="35"/>
      <c r="CJ1765" s="35"/>
      <c r="CK1765" s="35"/>
      <c r="CL1765" s="35"/>
      <c r="CM1765" s="35"/>
      <c r="CN1765" s="35"/>
      <c r="CO1765" s="35"/>
      <c r="CP1765" s="35"/>
      <c r="CQ1765" s="35"/>
      <c r="CR1765" s="35"/>
      <c r="CS1765" s="35"/>
      <c r="CT1765" s="35"/>
      <c r="CU1765" s="35"/>
      <c r="CV1765" s="35"/>
      <c r="CW1765" s="35"/>
      <c r="CX1765" s="35"/>
      <c r="CY1765" s="35"/>
      <c r="CZ1765" s="35"/>
      <c r="DA1765" s="35"/>
      <c r="DB1765" s="35"/>
      <c r="DC1765" s="35"/>
      <c r="DD1765" s="35"/>
      <c r="DE1765" s="35"/>
      <c r="DF1765" s="35"/>
      <c r="DG1765" s="35"/>
      <c r="DH1765" s="35"/>
      <c r="DI1765" s="35"/>
      <c r="DJ1765" s="35"/>
      <c r="DK1765" s="35"/>
      <c r="DL1765" s="35"/>
      <c r="DM1765" s="35"/>
      <c r="DN1765" s="35"/>
      <c r="DO1765" s="35"/>
      <c r="DP1765" s="35"/>
      <c r="DQ1765" s="35"/>
      <c r="DR1765" s="35"/>
      <c r="DS1765" s="35"/>
      <c r="DT1765" s="35"/>
      <c r="DU1765" s="35"/>
      <c r="DV1765" s="35"/>
      <c r="DW1765" s="35"/>
      <c r="DX1765" s="35"/>
      <c r="DY1765" s="35"/>
      <c r="DZ1765" s="35"/>
      <c r="EA1765" s="35"/>
      <c r="EB1765" s="35"/>
      <c r="EC1765" s="35"/>
      <c r="ED1765" s="35"/>
      <c r="EE1765" s="35"/>
      <c r="EF1765" s="35"/>
      <c r="EG1765" s="35"/>
      <c r="EH1765" s="35"/>
      <c r="EI1765" s="35"/>
      <c r="EJ1765" s="35"/>
      <c r="EK1765" s="35"/>
      <c r="EL1765" s="35"/>
      <c r="ET1765" s="20" t="s">
        <v>2127</v>
      </c>
      <c r="EU1765" s="20" t="s">
        <v>2125</v>
      </c>
    </row>
    <row r="1766" spans="1:151" ht="12" hidden="1" customHeight="1">
      <c r="A1766" s="35"/>
      <c r="B1766" s="47"/>
      <c r="C1766" s="35"/>
      <c r="D1766" s="47"/>
      <c r="E1766" s="47"/>
      <c r="F1766" s="47"/>
      <c r="G1766" s="47"/>
      <c r="H1766" s="47"/>
      <c r="I1766" s="47"/>
      <c r="J1766" s="47"/>
      <c r="K1766" s="47"/>
      <c r="L1766" s="47"/>
      <c r="M1766" s="35"/>
      <c r="N1766" s="35"/>
      <c r="O1766" s="35"/>
      <c r="P1766" s="35"/>
      <c r="Q1766" s="35"/>
      <c r="R1766" s="35"/>
      <c r="S1766" s="35"/>
      <c r="T1766" s="35"/>
      <c r="U1766" s="35"/>
      <c r="V1766" s="35"/>
      <c r="W1766" s="35"/>
      <c r="X1766" s="35"/>
      <c r="Y1766" s="35"/>
      <c r="Z1766" s="35"/>
      <c r="AA1766" s="35"/>
      <c r="AB1766" s="35"/>
      <c r="AC1766" s="35"/>
      <c r="AD1766" s="35"/>
      <c r="AE1766" s="35"/>
      <c r="AF1766" s="35"/>
      <c r="AG1766" s="35"/>
      <c r="AH1766" s="35"/>
      <c r="AI1766" s="35"/>
      <c r="AJ1766" s="35"/>
      <c r="AK1766" s="35"/>
      <c r="AL1766" s="35"/>
      <c r="AM1766" s="35"/>
      <c r="AN1766" s="35"/>
      <c r="AO1766" s="35"/>
      <c r="AP1766" s="35"/>
      <c r="AQ1766" s="35"/>
      <c r="AR1766" s="35"/>
      <c r="AS1766" s="35"/>
      <c r="AT1766" s="35"/>
      <c r="AU1766" s="35"/>
      <c r="AV1766" s="35"/>
      <c r="AW1766" s="35"/>
      <c r="AX1766" s="35"/>
      <c r="AY1766" s="35"/>
      <c r="AZ1766" s="35"/>
      <c r="BA1766" s="35"/>
      <c r="BB1766" s="35"/>
      <c r="BC1766" s="35"/>
      <c r="BD1766" s="35"/>
      <c r="BE1766" s="35"/>
      <c r="BF1766" s="35"/>
      <c r="BG1766" s="35"/>
      <c r="BH1766" s="35"/>
      <c r="BI1766" s="133"/>
      <c r="BJ1766" s="133"/>
      <c r="BK1766" s="35"/>
      <c r="BL1766" s="266"/>
      <c r="BM1766" s="35"/>
      <c r="BN1766" s="35"/>
      <c r="BO1766" s="35"/>
      <c r="BP1766" s="35"/>
      <c r="BQ1766" s="35"/>
      <c r="BR1766" s="35"/>
      <c r="BS1766" s="35"/>
      <c r="BT1766" s="35"/>
      <c r="BU1766" s="35"/>
      <c r="BV1766" s="35"/>
      <c r="BW1766" s="35"/>
      <c r="BX1766" s="35"/>
      <c r="BY1766" s="35"/>
      <c r="BZ1766" s="287"/>
      <c r="CA1766" s="35"/>
      <c r="CB1766" s="35"/>
      <c r="CC1766" s="35"/>
      <c r="CD1766" s="35"/>
      <c r="CE1766" s="35"/>
      <c r="CF1766" s="35"/>
      <c r="CG1766" s="35"/>
      <c r="CH1766" s="35"/>
      <c r="CI1766" s="35"/>
      <c r="CJ1766" s="35"/>
      <c r="CK1766" s="35"/>
      <c r="CL1766" s="35"/>
      <c r="CM1766" s="35"/>
      <c r="CN1766" s="35"/>
      <c r="CO1766" s="35"/>
      <c r="CP1766" s="35"/>
      <c r="CQ1766" s="35"/>
      <c r="CR1766" s="35"/>
      <c r="CS1766" s="35"/>
      <c r="CT1766" s="35"/>
      <c r="CU1766" s="35"/>
      <c r="CV1766" s="35"/>
      <c r="CW1766" s="35"/>
      <c r="CX1766" s="35"/>
      <c r="CY1766" s="35"/>
      <c r="CZ1766" s="35"/>
      <c r="DA1766" s="35"/>
      <c r="DB1766" s="35"/>
      <c r="DC1766" s="35"/>
      <c r="DD1766" s="35"/>
      <c r="DE1766" s="35"/>
      <c r="DF1766" s="35"/>
      <c r="DG1766" s="35"/>
      <c r="DH1766" s="35"/>
      <c r="DI1766" s="35"/>
      <c r="DJ1766" s="35"/>
      <c r="DK1766" s="35"/>
      <c r="DL1766" s="35"/>
      <c r="DM1766" s="35"/>
      <c r="DN1766" s="35"/>
      <c r="DO1766" s="35"/>
      <c r="DP1766" s="35"/>
      <c r="DQ1766" s="35"/>
      <c r="DR1766" s="35"/>
      <c r="DS1766" s="35"/>
      <c r="DT1766" s="35"/>
      <c r="DU1766" s="35"/>
      <c r="DV1766" s="35"/>
      <c r="DW1766" s="35"/>
      <c r="DX1766" s="35"/>
      <c r="DY1766" s="35"/>
      <c r="DZ1766" s="35"/>
      <c r="EA1766" s="35"/>
      <c r="EB1766" s="35"/>
      <c r="EC1766" s="35"/>
      <c r="ED1766" s="35"/>
      <c r="EE1766" s="35"/>
      <c r="EF1766" s="35"/>
      <c r="EG1766" s="35"/>
      <c r="EH1766" s="35"/>
      <c r="EI1766" s="35"/>
      <c r="EJ1766" s="35"/>
      <c r="EK1766" s="35"/>
      <c r="EL1766" s="35"/>
      <c r="ET1766" s="20" t="s">
        <v>2128</v>
      </c>
      <c r="EU1766" s="20" t="s">
        <v>2126</v>
      </c>
    </row>
    <row r="1767" spans="1:151" ht="12" hidden="1" customHeight="1">
      <c r="A1767" s="35"/>
      <c r="B1767" s="47"/>
      <c r="C1767" s="35"/>
      <c r="D1767" s="47"/>
      <c r="E1767" s="47"/>
      <c r="F1767" s="47"/>
      <c r="G1767" s="47"/>
      <c r="H1767" s="47"/>
      <c r="I1767" s="47"/>
      <c r="J1767" s="47"/>
      <c r="K1767" s="47"/>
      <c r="L1767" s="47"/>
      <c r="M1767" s="35"/>
      <c r="N1767" s="35"/>
      <c r="O1767" s="35"/>
      <c r="P1767" s="35"/>
      <c r="Q1767" s="35"/>
      <c r="R1767" s="35"/>
      <c r="S1767" s="35"/>
      <c r="T1767" s="35"/>
      <c r="U1767" s="35"/>
      <c r="V1767" s="35"/>
      <c r="W1767" s="35"/>
      <c r="X1767" s="35"/>
      <c r="Y1767" s="35"/>
      <c r="Z1767" s="35"/>
      <c r="AA1767" s="35"/>
      <c r="AB1767" s="35"/>
      <c r="AC1767" s="35"/>
      <c r="AD1767" s="35"/>
      <c r="AE1767" s="35"/>
      <c r="AF1767" s="35"/>
      <c r="AG1767" s="35"/>
      <c r="AH1767" s="35"/>
      <c r="AI1767" s="35"/>
      <c r="AJ1767" s="35"/>
      <c r="AK1767" s="35"/>
      <c r="AL1767" s="35"/>
      <c r="AM1767" s="35"/>
      <c r="AN1767" s="35"/>
      <c r="AO1767" s="35"/>
      <c r="AP1767" s="35"/>
      <c r="AQ1767" s="35"/>
      <c r="AR1767" s="35"/>
      <c r="AS1767" s="35"/>
      <c r="AT1767" s="35"/>
      <c r="AU1767" s="35"/>
      <c r="AV1767" s="35"/>
      <c r="AW1767" s="35"/>
      <c r="AX1767" s="35"/>
      <c r="AY1767" s="35"/>
      <c r="AZ1767" s="35"/>
      <c r="BA1767" s="35"/>
      <c r="BB1767" s="35"/>
      <c r="BC1767" s="35"/>
      <c r="BD1767" s="35"/>
      <c r="BE1767" s="35"/>
      <c r="BF1767" s="35"/>
      <c r="BG1767" s="35"/>
      <c r="BH1767" s="35"/>
      <c r="BI1767" s="133"/>
      <c r="BJ1767" s="133"/>
      <c r="BK1767" s="35"/>
      <c r="BL1767" s="266"/>
      <c r="BM1767" s="35"/>
      <c r="BN1767" s="35"/>
      <c r="BO1767" s="35"/>
      <c r="BP1767" s="35"/>
      <c r="BQ1767" s="35"/>
      <c r="BR1767" s="35"/>
      <c r="BS1767" s="35"/>
      <c r="BT1767" s="35"/>
      <c r="BU1767" s="35"/>
      <c r="BV1767" s="35"/>
      <c r="BW1767" s="35"/>
      <c r="BX1767" s="35"/>
      <c r="BY1767" s="35"/>
      <c r="BZ1767" s="287"/>
      <c r="CA1767" s="35"/>
      <c r="CB1767" s="35"/>
      <c r="CC1767" s="35"/>
      <c r="CD1767" s="35"/>
      <c r="CE1767" s="35"/>
      <c r="CF1767" s="35"/>
      <c r="CG1767" s="35"/>
      <c r="CH1767" s="35"/>
      <c r="CI1767" s="35"/>
      <c r="CJ1767" s="35"/>
      <c r="CK1767" s="35"/>
      <c r="CL1767" s="35"/>
      <c r="CM1767" s="35"/>
      <c r="CN1767" s="35"/>
      <c r="CO1767" s="35"/>
      <c r="CP1767" s="35"/>
      <c r="CQ1767" s="35"/>
      <c r="CR1767" s="35"/>
      <c r="CS1767" s="35"/>
      <c r="CT1767" s="35"/>
      <c r="CU1767" s="35"/>
      <c r="CV1767" s="35"/>
      <c r="CW1767" s="35"/>
      <c r="CX1767" s="35"/>
      <c r="CY1767" s="35"/>
      <c r="CZ1767" s="35"/>
      <c r="DA1767" s="35"/>
      <c r="DB1767" s="35"/>
      <c r="DC1767" s="35"/>
      <c r="DD1767" s="35"/>
      <c r="DE1767" s="35"/>
      <c r="DF1767" s="35"/>
      <c r="DG1767" s="35"/>
      <c r="DH1767" s="35"/>
      <c r="DI1767" s="35"/>
      <c r="DJ1767" s="35"/>
      <c r="DK1767" s="35"/>
      <c r="DL1767" s="35"/>
      <c r="DM1767" s="35"/>
      <c r="DN1767" s="35"/>
      <c r="DO1767" s="35"/>
      <c r="DP1767" s="35"/>
      <c r="DQ1767" s="35"/>
      <c r="DR1767" s="35"/>
      <c r="DS1767" s="35"/>
      <c r="DT1767" s="35"/>
      <c r="DU1767" s="35"/>
      <c r="DV1767" s="35"/>
      <c r="DW1767" s="35"/>
      <c r="DX1767" s="35"/>
      <c r="DY1767" s="35"/>
      <c r="DZ1767" s="35"/>
      <c r="EA1767" s="35"/>
      <c r="EB1767" s="35"/>
      <c r="EC1767" s="35"/>
      <c r="ED1767" s="35"/>
      <c r="EE1767" s="35"/>
      <c r="EF1767" s="35"/>
      <c r="EG1767" s="35"/>
      <c r="EH1767" s="35"/>
      <c r="EI1767" s="35"/>
      <c r="EJ1767" s="35"/>
      <c r="EK1767" s="35"/>
      <c r="EL1767" s="35"/>
      <c r="ET1767" s="20" t="s">
        <v>2129</v>
      </c>
      <c r="EU1767" s="20" t="s">
        <v>2127</v>
      </c>
    </row>
    <row r="1768" spans="1:151" ht="12" hidden="1" customHeight="1">
      <c r="A1768" s="35"/>
      <c r="B1768" s="47"/>
      <c r="C1768" s="35"/>
      <c r="D1768" s="47"/>
      <c r="E1768" s="47"/>
      <c r="F1768" s="47"/>
      <c r="G1768" s="47"/>
      <c r="H1768" s="47"/>
      <c r="I1768" s="47"/>
      <c r="J1768" s="47"/>
      <c r="K1768" s="47"/>
      <c r="L1768" s="47"/>
      <c r="M1768" s="35"/>
      <c r="N1768" s="35"/>
      <c r="O1768" s="35"/>
      <c r="P1768" s="35"/>
      <c r="Q1768" s="35"/>
      <c r="R1768" s="35"/>
      <c r="S1768" s="35"/>
      <c r="T1768" s="35"/>
      <c r="U1768" s="35"/>
      <c r="V1768" s="35"/>
      <c r="W1768" s="35"/>
      <c r="X1768" s="35"/>
      <c r="Y1768" s="35"/>
      <c r="Z1768" s="35"/>
      <c r="AA1768" s="35"/>
      <c r="AB1768" s="35"/>
      <c r="AC1768" s="35"/>
      <c r="AD1768" s="35"/>
      <c r="AE1768" s="35"/>
      <c r="AF1768" s="35"/>
      <c r="AG1768" s="35"/>
      <c r="AH1768" s="35"/>
      <c r="AI1768" s="35"/>
      <c r="AJ1768" s="35"/>
      <c r="AK1768" s="35"/>
      <c r="AL1768" s="35"/>
      <c r="AM1768" s="35"/>
      <c r="AN1768" s="35"/>
      <c r="AO1768" s="35"/>
      <c r="AP1768" s="35"/>
      <c r="AQ1768" s="35"/>
      <c r="AR1768" s="35"/>
      <c r="AS1768" s="35"/>
      <c r="AT1768" s="35"/>
      <c r="AU1768" s="35"/>
      <c r="AV1768" s="35"/>
      <c r="AW1768" s="35"/>
      <c r="AX1768" s="35"/>
      <c r="AY1768" s="35"/>
      <c r="AZ1768" s="35"/>
      <c r="BA1768" s="35"/>
      <c r="BB1768" s="35"/>
      <c r="BC1768" s="35"/>
      <c r="BD1768" s="35"/>
      <c r="BE1768" s="35"/>
      <c r="BF1768" s="35"/>
      <c r="BG1768" s="35"/>
      <c r="BH1768" s="35"/>
      <c r="BI1768" s="133"/>
      <c r="BJ1768" s="133"/>
      <c r="BK1768" s="35"/>
      <c r="BL1768" s="266"/>
      <c r="BM1768" s="35"/>
      <c r="BN1768" s="35"/>
      <c r="BO1768" s="35"/>
      <c r="BP1768" s="35"/>
      <c r="BQ1768" s="35"/>
      <c r="BR1768" s="35"/>
      <c r="BS1768" s="35"/>
      <c r="BT1768" s="35"/>
      <c r="BU1768" s="35"/>
      <c r="BV1768" s="35"/>
      <c r="BW1768" s="35"/>
      <c r="BX1768" s="35"/>
      <c r="BY1768" s="35"/>
      <c r="BZ1768" s="287"/>
      <c r="CA1768" s="35"/>
      <c r="CB1768" s="35"/>
      <c r="CC1768" s="35"/>
      <c r="CD1768" s="35"/>
      <c r="CE1768" s="35"/>
      <c r="CF1768" s="35"/>
      <c r="CG1768" s="35"/>
      <c r="CH1768" s="35"/>
      <c r="CI1768" s="35"/>
      <c r="CJ1768" s="35"/>
      <c r="CK1768" s="35"/>
      <c r="CL1768" s="35"/>
      <c r="CM1768" s="35"/>
      <c r="CN1768" s="35"/>
      <c r="CO1768" s="35"/>
      <c r="CP1768" s="35"/>
      <c r="CQ1768" s="35"/>
      <c r="CR1768" s="35"/>
      <c r="CS1768" s="35"/>
      <c r="CT1768" s="35"/>
      <c r="CU1768" s="35"/>
      <c r="CV1768" s="35"/>
      <c r="CW1768" s="35"/>
      <c r="CX1768" s="35"/>
      <c r="CY1768" s="35"/>
      <c r="CZ1768" s="35"/>
      <c r="DA1768" s="35"/>
      <c r="DB1768" s="35"/>
      <c r="DC1768" s="35"/>
      <c r="DD1768" s="35"/>
      <c r="DE1768" s="35"/>
      <c r="DF1768" s="35"/>
      <c r="DG1768" s="35"/>
      <c r="DH1768" s="35"/>
      <c r="DI1768" s="35"/>
      <c r="DJ1768" s="35"/>
      <c r="DK1768" s="35"/>
      <c r="DL1768" s="35"/>
      <c r="DM1768" s="35"/>
      <c r="DN1768" s="35"/>
      <c r="DO1768" s="35"/>
      <c r="DP1768" s="35"/>
      <c r="DQ1768" s="35"/>
      <c r="DR1768" s="35"/>
      <c r="DS1768" s="35"/>
      <c r="DT1768" s="35"/>
      <c r="DU1768" s="35"/>
      <c r="DV1768" s="35"/>
      <c r="DW1768" s="35"/>
      <c r="DX1768" s="35"/>
      <c r="DY1768" s="35"/>
      <c r="DZ1768" s="35"/>
      <c r="EA1768" s="35"/>
      <c r="EB1768" s="35"/>
      <c r="EC1768" s="35"/>
      <c r="ED1768" s="35"/>
      <c r="EE1768" s="35"/>
      <c r="EF1768" s="35"/>
      <c r="EG1768" s="35"/>
      <c r="EH1768" s="35"/>
      <c r="EI1768" s="35"/>
      <c r="EJ1768" s="35"/>
      <c r="EK1768" s="35"/>
      <c r="EL1768" s="35"/>
      <c r="ET1768" s="20" t="s">
        <v>2130</v>
      </c>
      <c r="EU1768" s="20" t="s">
        <v>2128</v>
      </c>
    </row>
    <row r="1769" spans="1:151" ht="12" hidden="1" customHeight="1">
      <c r="A1769" s="35"/>
      <c r="B1769" s="47"/>
      <c r="C1769" s="35"/>
      <c r="D1769" s="47"/>
      <c r="E1769" s="47"/>
      <c r="F1769" s="47"/>
      <c r="G1769" s="47"/>
      <c r="H1769" s="47"/>
      <c r="I1769" s="47"/>
      <c r="J1769" s="47"/>
      <c r="K1769" s="47"/>
      <c r="L1769" s="47"/>
      <c r="M1769" s="35"/>
      <c r="N1769" s="35"/>
      <c r="O1769" s="35"/>
      <c r="P1769" s="35"/>
      <c r="Q1769" s="35"/>
      <c r="R1769" s="35"/>
      <c r="S1769" s="35"/>
      <c r="T1769" s="35"/>
      <c r="U1769" s="35"/>
      <c r="V1769" s="35"/>
      <c r="W1769" s="35"/>
      <c r="X1769" s="35"/>
      <c r="Y1769" s="35"/>
      <c r="Z1769" s="35"/>
      <c r="AA1769" s="35"/>
      <c r="AB1769" s="35"/>
      <c r="AC1769" s="35"/>
      <c r="AD1769" s="35"/>
      <c r="AE1769" s="35"/>
      <c r="AF1769" s="35"/>
      <c r="AG1769" s="35"/>
      <c r="AH1769" s="35"/>
      <c r="AI1769" s="35"/>
      <c r="AJ1769" s="35"/>
      <c r="AK1769" s="35"/>
      <c r="AL1769" s="35"/>
      <c r="AM1769" s="35"/>
      <c r="AN1769" s="35"/>
      <c r="AO1769" s="35"/>
      <c r="AP1769" s="35"/>
      <c r="AQ1769" s="35"/>
      <c r="AR1769" s="35"/>
      <c r="AS1769" s="35"/>
      <c r="AT1769" s="35"/>
      <c r="AU1769" s="35"/>
      <c r="AV1769" s="35"/>
      <c r="AW1769" s="35"/>
      <c r="AX1769" s="35"/>
      <c r="AY1769" s="35"/>
      <c r="AZ1769" s="35"/>
      <c r="BA1769" s="35"/>
      <c r="BB1769" s="35"/>
      <c r="BC1769" s="35"/>
      <c r="BD1769" s="35"/>
      <c r="BE1769" s="35"/>
      <c r="BF1769" s="35"/>
      <c r="BG1769" s="35"/>
      <c r="BH1769" s="35"/>
      <c r="BI1769" s="133"/>
      <c r="BJ1769" s="133"/>
      <c r="BK1769" s="35"/>
      <c r="BL1769" s="266"/>
      <c r="BM1769" s="35"/>
      <c r="BN1769" s="35"/>
      <c r="BO1769" s="35"/>
      <c r="BP1769" s="35"/>
      <c r="BQ1769" s="35"/>
      <c r="BR1769" s="35"/>
      <c r="BS1769" s="35"/>
      <c r="BT1769" s="35"/>
      <c r="BU1769" s="35"/>
      <c r="BV1769" s="35"/>
      <c r="BW1769" s="35"/>
      <c r="BX1769" s="35"/>
      <c r="BY1769" s="35"/>
      <c r="BZ1769" s="287"/>
      <c r="CA1769" s="35"/>
      <c r="CB1769" s="35"/>
      <c r="CC1769" s="35"/>
      <c r="CD1769" s="35"/>
      <c r="CE1769" s="35"/>
      <c r="CF1769" s="35"/>
      <c r="CG1769" s="35"/>
      <c r="CH1769" s="35"/>
      <c r="CI1769" s="35"/>
      <c r="CJ1769" s="35"/>
      <c r="CK1769" s="35"/>
      <c r="CL1769" s="35"/>
      <c r="CM1769" s="35"/>
      <c r="CN1769" s="35"/>
      <c r="CO1769" s="35"/>
      <c r="CP1769" s="35"/>
      <c r="CQ1769" s="35"/>
      <c r="CR1769" s="35"/>
      <c r="CS1769" s="35"/>
      <c r="CT1769" s="35"/>
      <c r="CU1769" s="35"/>
      <c r="CV1769" s="35"/>
      <c r="CW1769" s="35"/>
      <c r="CX1769" s="35"/>
      <c r="CY1769" s="35"/>
      <c r="CZ1769" s="35"/>
      <c r="DA1769" s="35"/>
      <c r="DB1769" s="35"/>
      <c r="DC1769" s="35"/>
      <c r="DD1769" s="35"/>
      <c r="DE1769" s="35"/>
      <c r="DF1769" s="35"/>
      <c r="DG1769" s="35"/>
      <c r="DH1769" s="35"/>
      <c r="DI1769" s="35"/>
      <c r="DJ1769" s="35"/>
      <c r="DK1769" s="35"/>
      <c r="DL1769" s="35"/>
      <c r="DM1769" s="35"/>
      <c r="DN1769" s="35"/>
      <c r="DO1769" s="35"/>
      <c r="DP1769" s="35"/>
      <c r="DQ1769" s="35"/>
      <c r="DR1769" s="35"/>
      <c r="DS1769" s="35"/>
      <c r="DT1769" s="35"/>
      <c r="DU1769" s="35"/>
      <c r="DV1769" s="35"/>
      <c r="DW1769" s="35"/>
      <c r="DX1769" s="35"/>
      <c r="DY1769" s="35"/>
      <c r="DZ1769" s="35"/>
      <c r="EA1769" s="35"/>
      <c r="EB1769" s="35"/>
      <c r="EC1769" s="35"/>
      <c r="ED1769" s="35"/>
      <c r="EE1769" s="35"/>
      <c r="EF1769" s="35"/>
      <c r="EG1769" s="35"/>
      <c r="EH1769" s="35"/>
      <c r="EI1769" s="35"/>
      <c r="EJ1769" s="35"/>
      <c r="EK1769" s="35"/>
      <c r="EL1769" s="35"/>
      <c r="ET1769" s="20" t="s">
        <v>2131</v>
      </c>
      <c r="EU1769" s="20" t="s">
        <v>2129</v>
      </c>
    </row>
    <row r="1770" spans="1:151" ht="12" hidden="1" customHeight="1">
      <c r="A1770" s="35"/>
      <c r="B1770" s="47"/>
      <c r="C1770" s="35"/>
      <c r="D1770" s="47"/>
      <c r="E1770" s="47"/>
      <c r="F1770" s="47"/>
      <c r="G1770" s="47"/>
      <c r="H1770" s="47"/>
      <c r="I1770" s="47"/>
      <c r="J1770" s="47"/>
      <c r="K1770" s="47"/>
      <c r="L1770" s="47"/>
      <c r="M1770" s="35"/>
      <c r="N1770" s="35"/>
      <c r="O1770" s="35"/>
      <c r="P1770" s="35"/>
      <c r="Q1770" s="35"/>
      <c r="R1770" s="35"/>
      <c r="S1770" s="35"/>
      <c r="T1770" s="35"/>
      <c r="U1770" s="35"/>
      <c r="V1770" s="35"/>
      <c r="W1770" s="35"/>
      <c r="X1770" s="35"/>
      <c r="Y1770" s="35"/>
      <c r="Z1770" s="35"/>
      <c r="AA1770" s="35"/>
      <c r="AB1770" s="35"/>
      <c r="AC1770" s="35"/>
      <c r="AD1770" s="35"/>
      <c r="AE1770" s="35"/>
      <c r="AF1770" s="35"/>
      <c r="AG1770" s="35"/>
      <c r="AH1770" s="35"/>
      <c r="AI1770" s="35"/>
      <c r="AJ1770" s="35"/>
      <c r="AK1770" s="35"/>
      <c r="AL1770" s="35"/>
      <c r="AM1770" s="35"/>
      <c r="AN1770" s="35"/>
      <c r="AO1770" s="35"/>
      <c r="AP1770" s="35"/>
      <c r="AQ1770" s="35"/>
      <c r="AR1770" s="35"/>
      <c r="AS1770" s="35"/>
      <c r="AT1770" s="35"/>
      <c r="AU1770" s="35"/>
      <c r="AV1770" s="35"/>
      <c r="AW1770" s="35"/>
      <c r="AX1770" s="35"/>
      <c r="AY1770" s="35"/>
      <c r="AZ1770" s="35"/>
      <c r="BA1770" s="35"/>
      <c r="BB1770" s="35"/>
      <c r="BC1770" s="35"/>
      <c r="BD1770" s="35"/>
      <c r="BE1770" s="35"/>
      <c r="BF1770" s="35"/>
      <c r="BG1770" s="35"/>
      <c r="BH1770" s="35"/>
      <c r="BI1770" s="133"/>
      <c r="BJ1770" s="133"/>
      <c r="BK1770" s="35"/>
      <c r="BL1770" s="266"/>
      <c r="BM1770" s="35"/>
      <c r="BN1770" s="35"/>
      <c r="BO1770" s="35"/>
      <c r="BP1770" s="35"/>
      <c r="BQ1770" s="35"/>
      <c r="BR1770" s="35"/>
      <c r="BS1770" s="35"/>
      <c r="BT1770" s="35"/>
      <c r="BU1770" s="35"/>
      <c r="BV1770" s="35"/>
      <c r="BW1770" s="35"/>
      <c r="BX1770" s="35"/>
      <c r="BY1770" s="35"/>
      <c r="BZ1770" s="287"/>
      <c r="CA1770" s="35"/>
      <c r="CB1770" s="35"/>
      <c r="CC1770" s="35"/>
      <c r="CD1770" s="35"/>
      <c r="CE1770" s="35"/>
      <c r="CF1770" s="35"/>
      <c r="CG1770" s="35"/>
      <c r="CH1770" s="35"/>
      <c r="CI1770" s="35"/>
      <c r="CJ1770" s="35"/>
      <c r="CK1770" s="35"/>
      <c r="CL1770" s="35"/>
      <c r="CM1770" s="35"/>
      <c r="CN1770" s="35"/>
      <c r="CO1770" s="35"/>
      <c r="CP1770" s="35"/>
      <c r="CQ1770" s="35"/>
      <c r="CR1770" s="35"/>
      <c r="CS1770" s="35"/>
      <c r="CT1770" s="35"/>
      <c r="CU1770" s="35"/>
      <c r="CV1770" s="35"/>
      <c r="CW1770" s="35"/>
      <c r="CX1770" s="35"/>
      <c r="CY1770" s="35"/>
      <c r="CZ1770" s="35"/>
      <c r="DA1770" s="35"/>
      <c r="DB1770" s="35"/>
      <c r="DC1770" s="35"/>
      <c r="DD1770" s="35"/>
      <c r="DE1770" s="35"/>
      <c r="DF1770" s="35"/>
      <c r="DG1770" s="35"/>
      <c r="DH1770" s="35"/>
      <c r="DI1770" s="35"/>
      <c r="DJ1770" s="35"/>
      <c r="DK1770" s="35"/>
      <c r="DL1770" s="35"/>
      <c r="DM1770" s="35"/>
      <c r="DN1770" s="35"/>
      <c r="DO1770" s="35"/>
      <c r="DP1770" s="35"/>
      <c r="DQ1770" s="35"/>
      <c r="DR1770" s="35"/>
      <c r="DS1770" s="35"/>
      <c r="DT1770" s="35"/>
      <c r="DU1770" s="35"/>
      <c r="DV1770" s="35"/>
      <c r="DW1770" s="35"/>
      <c r="DX1770" s="35"/>
      <c r="DY1770" s="35"/>
      <c r="DZ1770" s="35"/>
      <c r="EA1770" s="35"/>
      <c r="EB1770" s="35"/>
      <c r="EC1770" s="35"/>
      <c r="ED1770" s="35"/>
      <c r="EE1770" s="35"/>
      <c r="EF1770" s="35"/>
      <c r="EG1770" s="35"/>
      <c r="EH1770" s="35"/>
      <c r="EI1770" s="35"/>
      <c r="EJ1770" s="35"/>
      <c r="EK1770" s="35"/>
      <c r="EL1770" s="35"/>
      <c r="ET1770" s="20" t="s">
        <v>2132</v>
      </c>
      <c r="EU1770" s="20" t="s">
        <v>2130</v>
      </c>
    </row>
    <row r="1771" spans="1:151" ht="12" hidden="1" customHeight="1">
      <c r="A1771" s="35"/>
      <c r="B1771" s="47"/>
      <c r="C1771" s="35"/>
      <c r="D1771" s="47"/>
      <c r="E1771" s="47"/>
      <c r="F1771" s="47"/>
      <c r="G1771" s="47"/>
      <c r="H1771" s="47"/>
      <c r="I1771" s="47"/>
      <c r="J1771" s="47"/>
      <c r="K1771" s="47"/>
      <c r="L1771" s="47"/>
      <c r="M1771" s="35"/>
      <c r="N1771" s="35"/>
      <c r="O1771" s="35"/>
      <c r="P1771" s="35"/>
      <c r="Q1771" s="35"/>
      <c r="R1771" s="35"/>
      <c r="S1771" s="35"/>
      <c r="T1771" s="35"/>
      <c r="U1771" s="35"/>
      <c r="V1771" s="35"/>
      <c r="W1771" s="35"/>
      <c r="X1771" s="35"/>
      <c r="Y1771" s="35"/>
      <c r="Z1771" s="35"/>
      <c r="AA1771" s="35"/>
      <c r="AB1771" s="35"/>
      <c r="AC1771" s="35"/>
      <c r="AD1771" s="35"/>
      <c r="AE1771" s="35"/>
      <c r="AF1771" s="35"/>
      <c r="AG1771" s="35"/>
      <c r="AH1771" s="35"/>
      <c r="AI1771" s="35"/>
      <c r="AJ1771" s="35"/>
      <c r="AK1771" s="35"/>
      <c r="AL1771" s="35"/>
      <c r="AM1771" s="35"/>
      <c r="AN1771" s="35"/>
      <c r="AO1771" s="35"/>
      <c r="AP1771" s="35"/>
      <c r="AQ1771" s="35"/>
      <c r="AR1771" s="35"/>
      <c r="AS1771" s="35"/>
      <c r="AT1771" s="35"/>
      <c r="AU1771" s="35"/>
      <c r="AV1771" s="35"/>
      <c r="AW1771" s="35"/>
      <c r="AX1771" s="35"/>
      <c r="AY1771" s="35"/>
      <c r="AZ1771" s="35"/>
      <c r="BA1771" s="35"/>
      <c r="BB1771" s="35"/>
      <c r="BC1771" s="35"/>
      <c r="BD1771" s="35"/>
      <c r="BE1771" s="35"/>
      <c r="BF1771" s="35"/>
      <c r="BG1771" s="35"/>
      <c r="BH1771" s="35"/>
      <c r="BI1771" s="133"/>
      <c r="BJ1771" s="133"/>
      <c r="BK1771" s="35"/>
      <c r="BL1771" s="266"/>
      <c r="BM1771" s="35"/>
      <c r="BN1771" s="35"/>
      <c r="BO1771" s="35"/>
      <c r="BP1771" s="35"/>
      <c r="BQ1771" s="35"/>
      <c r="BR1771" s="35"/>
      <c r="BS1771" s="35"/>
      <c r="BT1771" s="35"/>
      <c r="BU1771" s="35"/>
      <c r="BV1771" s="35"/>
      <c r="BW1771" s="35"/>
      <c r="BX1771" s="35"/>
      <c r="BY1771" s="35"/>
      <c r="BZ1771" s="287"/>
      <c r="CA1771" s="35"/>
      <c r="CB1771" s="35"/>
      <c r="CC1771" s="35"/>
      <c r="CD1771" s="35"/>
      <c r="CE1771" s="35"/>
      <c r="CF1771" s="35"/>
      <c r="CG1771" s="35"/>
      <c r="CH1771" s="35"/>
      <c r="CI1771" s="35"/>
      <c r="CJ1771" s="35"/>
      <c r="CK1771" s="35"/>
      <c r="CL1771" s="35"/>
      <c r="CM1771" s="35"/>
      <c r="CN1771" s="35"/>
      <c r="CO1771" s="35"/>
      <c r="CP1771" s="35"/>
      <c r="CQ1771" s="35"/>
      <c r="CR1771" s="35"/>
      <c r="CS1771" s="35"/>
      <c r="CT1771" s="35"/>
      <c r="CU1771" s="35"/>
      <c r="CV1771" s="35"/>
      <c r="CW1771" s="35"/>
      <c r="CX1771" s="35"/>
      <c r="CY1771" s="35"/>
      <c r="CZ1771" s="35"/>
      <c r="DA1771" s="35"/>
      <c r="DB1771" s="35"/>
      <c r="DC1771" s="35"/>
      <c r="DD1771" s="35"/>
      <c r="DE1771" s="35"/>
      <c r="DF1771" s="35"/>
      <c r="DG1771" s="35"/>
      <c r="DH1771" s="35"/>
      <c r="DI1771" s="35"/>
      <c r="DJ1771" s="35"/>
      <c r="DK1771" s="35"/>
      <c r="DL1771" s="35"/>
      <c r="DM1771" s="35"/>
      <c r="DN1771" s="35"/>
      <c r="DO1771" s="35"/>
      <c r="DP1771" s="35"/>
      <c r="DQ1771" s="35"/>
      <c r="DR1771" s="35"/>
      <c r="DS1771" s="35"/>
      <c r="DT1771" s="35"/>
      <c r="DU1771" s="35"/>
      <c r="DV1771" s="35"/>
      <c r="DW1771" s="35"/>
      <c r="DX1771" s="35"/>
      <c r="DY1771" s="35"/>
      <c r="DZ1771" s="35"/>
      <c r="EA1771" s="35"/>
      <c r="EB1771" s="35"/>
      <c r="EC1771" s="35"/>
      <c r="ED1771" s="35"/>
      <c r="EE1771" s="35"/>
      <c r="EF1771" s="35"/>
      <c r="EG1771" s="35"/>
      <c r="EH1771" s="35"/>
      <c r="EI1771" s="35"/>
      <c r="EJ1771" s="35"/>
      <c r="EK1771" s="35"/>
      <c r="EL1771" s="35"/>
      <c r="ET1771" s="20" t="s">
        <v>2133</v>
      </c>
      <c r="EU1771" s="20" t="s">
        <v>2131</v>
      </c>
    </row>
    <row r="1772" spans="1:151" ht="12" hidden="1" customHeight="1">
      <c r="A1772" s="35"/>
      <c r="B1772" s="47"/>
      <c r="C1772" s="35"/>
      <c r="D1772" s="47"/>
      <c r="E1772" s="47"/>
      <c r="F1772" s="47"/>
      <c r="G1772" s="47"/>
      <c r="H1772" s="47"/>
      <c r="I1772" s="47"/>
      <c r="J1772" s="47"/>
      <c r="K1772" s="47"/>
      <c r="L1772" s="47"/>
      <c r="M1772" s="35"/>
      <c r="N1772" s="35"/>
      <c r="O1772" s="35"/>
      <c r="P1772" s="35"/>
      <c r="Q1772" s="35"/>
      <c r="R1772" s="35"/>
      <c r="S1772" s="35"/>
      <c r="T1772" s="35"/>
      <c r="U1772" s="35"/>
      <c r="V1772" s="35"/>
      <c r="W1772" s="35"/>
      <c r="X1772" s="35"/>
      <c r="Y1772" s="35"/>
      <c r="Z1772" s="35"/>
      <c r="AA1772" s="35"/>
      <c r="AB1772" s="35"/>
      <c r="AC1772" s="35"/>
      <c r="AD1772" s="35"/>
      <c r="AE1772" s="35"/>
      <c r="AF1772" s="35"/>
      <c r="AG1772" s="35"/>
      <c r="AH1772" s="35"/>
      <c r="AI1772" s="35"/>
      <c r="AJ1772" s="35"/>
      <c r="AK1772" s="35"/>
      <c r="AL1772" s="35"/>
      <c r="AM1772" s="35"/>
      <c r="AN1772" s="35"/>
      <c r="AO1772" s="35"/>
      <c r="AP1772" s="35"/>
      <c r="AQ1772" s="35"/>
      <c r="AR1772" s="35"/>
      <c r="AS1772" s="35"/>
      <c r="AT1772" s="35"/>
      <c r="AU1772" s="35"/>
      <c r="AV1772" s="35"/>
      <c r="AW1772" s="35"/>
      <c r="AX1772" s="35"/>
      <c r="AY1772" s="35"/>
      <c r="AZ1772" s="35"/>
      <c r="BA1772" s="35"/>
      <c r="BB1772" s="35"/>
      <c r="BC1772" s="35"/>
      <c r="BD1772" s="35"/>
      <c r="BE1772" s="35"/>
      <c r="BF1772" s="35"/>
      <c r="BG1772" s="35"/>
      <c r="BH1772" s="35"/>
      <c r="BI1772" s="133"/>
      <c r="BJ1772" s="133"/>
      <c r="BK1772" s="35"/>
      <c r="BL1772" s="266"/>
      <c r="BM1772" s="35"/>
      <c r="BN1772" s="35"/>
      <c r="BO1772" s="35"/>
      <c r="BP1772" s="35"/>
      <c r="BQ1772" s="35"/>
      <c r="BR1772" s="35"/>
      <c r="BS1772" s="35"/>
      <c r="BT1772" s="35"/>
      <c r="BU1772" s="35"/>
      <c r="BV1772" s="35"/>
      <c r="BW1772" s="35"/>
      <c r="BX1772" s="35"/>
      <c r="BY1772" s="35"/>
      <c r="BZ1772" s="287"/>
      <c r="CA1772" s="35"/>
      <c r="CB1772" s="35"/>
      <c r="CC1772" s="35"/>
      <c r="CD1772" s="35"/>
      <c r="CE1772" s="35"/>
      <c r="CF1772" s="35"/>
      <c r="CG1772" s="35"/>
      <c r="CH1772" s="35"/>
      <c r="CI1772" s="35"/>
      <c r="CJ1772" s="35"/>
      <c r="CK1772" s="35"/>
      <c r="CL1772" s="35"/>
      <c r="CM1772" s="35"/>
      <c r="CN1772" s="35"/>
      <c r="CO1772" s="35"/>
      <c r="CP1772" s="35"/>
      <c r="CQ1772" s="35"/>
      <c r="CR1772" s="35"/>
      <c r="CS1772" s="35"/>
      <c r="CT1772" s="35"/>
      <c r="CU1772" s="35"/>
      <c r="CV1772" s="35"/>
      <c r="CW1772" s="35"/>
      <c r="CX1772" s="35"/>
      <c r="CY1772" s="35"/>
      <c r="CZ1772" s="35"/>
      <c r="DA1772" s="35"/>
      <c r="DB1772" s="35"/>
      <c r="DC1772" s="35"/>
      <c r="DD1772" s="35"/>
      <c r="DE1772" s="35"/>
      <c r="DF1772" s="35"/>
      <c r="DG1772" s="35"/>
      <c r="DH1772" s="35"/>
      <c r="DI1772" s="35"/>
      <c r="DJ1772" s="35"/>
      <c r="DK1772" s="35"/>
      <c r="DL1772" s="35"/>
      <c r="DM1772" s="35"/>
      <c r="DN1772" s="35"/>
      <c r="DO1772" s="35"/>
      <c r="DP1772" s="35"/>
      <c r="DQ1772" s="35"/>
      <c r="DR1772" s="35"/>
      <c r="DS1772" s="35"/>
      <c r="DT1772" s="35"/>
      <c r="DU1772" s="35"/>
      <c r="DV1772" s="35"/>
      <c r="DW1772" s="35"/>
      <c r="DX1772" s="35"/>
      <c r="DY1772" s="35"/>
      <c r="DZ1772" s="35"/>
      <c r="EA1772" s="35"/>
      <c r="EB1772" s="35"/>
      <c r="EC1772" s="35"/>
      <c r="ED1772" s="35"/>
      <c r="EE1772" s="35"/>
      <c r="EF1772" s="35"/>
      <c r="EG1772" s="35"/>
      <c r="EH1772" s="35"/>
      <c r="EI1772" s="35"/>
      <c r="EJ1772" s="35"/>
      <c r="EK1772" s="35"/>
      <c r="EL1772" s="35"/>
      <c r="ET1772" s="20" t="s">
        <v>2134</v>
      </c>
      <c r="EU1772" s="20" t="s">
        <v>2132</v>
      </c>
    </row>
    <row r="1773" spans="1:151" ht="12" hidden="1" customHeight="1">
      <c r="A1773" s="35"/>
      <c r="B1773" s="47"/>
      <c r="C1773" s="35"/>
      <c r="D1773" s="47"/>
      <c r="E1773" s="47"/>
      <c r="F1773" s="47"/>
      <c r="G1773" s="47"/>
      <c r="H1773" s="47"/>
      <c r="I1773" s="47"/>
      <c r="J1773" s="47"/>
      <c r="K1773" s="47"/>
      <c r="L1773" s="47"/>
      <c r="M1773" s="35"/>
      <c r="N1773" s="35"/>
      <c r="O1773" s="35"/>
      <c r="P1773" s="35"/>
      <c r="Q1773" s="35"/>
      <c r="R1773" s="35"/>
      <c r="S1773" s="35"/>
      <c r="T1773" s="35"/>
      <c r="U1773" s="35"/>
      <c r="V1773" s="35"/>
      <c r="W1773" s="35"/>
      <c r="X1773" s="35"/>
      <c r="Y1773" s="35"/>
      <c r="Z1773" s="35"/>
      <c r="AA1773" s="35"/>
      <c r="AB1773" s="35"/>
      <c r="AC1773" s="35"/>
      <c r="AD1773" s="35"/>
      <c r="AE1773" s="35"/>
      <c r="AF1773" s="35"/>
      <c r="AG1773" s="35"/>
      <c r="AH1773" s="35"/>
      <c r="AI1773" s="35"/>
      <c r="AJ1773" s="35"/>
      <c r="AK1773" s="35"/>
      <c r="AL1773" s="35"/>
      <c r="AM1773" s="35"/>
      <c r="AN1773" s="35"/>
      <c r="AO1773" s="35"/>
      <c r="AP1773" s="35"/>
      <c r="AQ1773" s="35"/>
      <c r="AR1773" s="35"/>
      <c r="AS1773" s="35"/>
      <c r="AT1773" s="35"/>
      <c r="AU1773" s="35"/>
      <c r="AV1773" s="35"/>
      <c r="AW1773" s="35"/>
      <c r="AX1773" s="35"/>
      <c r="AY1773" s="35"/>
      <c r="AZ1773" s="35"/>
      <c r="BA1773" s="35"/>
      <c r="BB1773" s="35"/>
      <c r="BC1773" s="35"/>
      <c r="BD1773" s="35"/>
      <c r="BE1773" s="35"/>
      <c r="BF1773" s="35"/>
      <c r="BG1773" s="35"/>
      <c r="BH1773" s="35"/>
      <c r="BI1773" s="133"/>
      <c r="BJ1773" s="133"/>
      <c r="BK1773" s="35"/>
      <c r="BL1773" s="266"/>
      <c r="BM1773" s="35"/>
      <c r="BN1773" s="35"/>
      <c r="BO1773" s="35"/>
      <c r="BP1773" s="35"/>
      <c r="BQ1773" s="35"/>
      <c r="BR1773" s="35"/>
      <c r="BS1773" s="35"/>
      <c r="BT1773" s="35"/>
      <c r="BU1773" s="35"/>
      <c r="BV1773" s="35"/>
      <c r="BW1773" s="35"/>
      <c r="BX1773" s="35"/>
      <c r="BY1773" s="35"/>
      <c r="BZ1773" s="287"/>
      <c r="CA1773" s="35"/>
      <c r="CB1773" s="35"/>
      <c r="CC1773" s="35"/>
      <c r="CD1773" s="35"/>
      <c r="CE1773" s="35"/>
      <c r="CF1773" s="35"/>
      <c r="CG1773" s="35"/>
      <c r="CH1773" s="35"/>
      <c r="CI1773" s="35"/>
      <c r="CJ1773" s="35"/>
      <c r="CK1773" s="35"/>
      <c r="CL1773" s="35"/>
      <c r="CM1773" s="35"/>
      <c r="CN1773" s="35"/>
      <c r="CO1773" s="35"/>
      <c r="CP1773" s="35"/>
      <c r="CQ1773" s="35"/>
      <c r="CR1773" s="35"/>
      <c r="CS1773" s="35"/>
      <c r="CT1773" s="35"/>
      <c r="CU1773" s="35"/>
      <c r="CV1773" s="35"/>
      <c r="CW1773" s="35"/>
      <c r="CX1773" s="35"/>
      <c r="CY1773" s="35"/>
      <c r="CZ1773" s="35"/>
      <c r="DA1773" s="35"/>
      <c r="DB1773" s="35"/>
      <c r="DC1773" s="35"/>
      <c r="DD1773" s="35"/>
      <c r="DE1773" s="35"/>
      <c r="DF1773" s="35"/>
      <c r="DG1773" s="35"/>
      <c r="DH1773" s="35"/>
      <c r="DI1773" s="35"/>
      <c r="DJ1773" s="35"/>
      <c r="DK1773" s="35"/>
      <c r="DL1773" s="35"/>
      <c r="DM1773" s="35"/>
      <c r="DN1773" s="35"/>
      <c r="DO1773" s="35"/>
      <c r="DP1773" s="35"/>
      <c r="DQ1773" s="35"/>
      <c r="DR1773" s="35"/>
      <c r="DS1773" s="35"/>
      <c r="DT1773" s="35"/>
      <c r="DU1773" s="35"/>
      <c r="DV1773" s="35"/>
      <c r="DW1773" s="35"/>
      <c r="DX1773" s="35"/>
      <c r="DY1773" s="35"/>
      <c r="DZ1773" s="35"/>
      <c r="EA1773" s="35"/>
      <c r="EB1773" s="35"/>
      <c r="EC1773" s="35"/>
      <c r="ED1773" s="35"/>
      <c r="EE1773" s="35"/>
      <c r="EF1773" s="35"/>
      <c r="EG1773" s="35"/>
      <c r="EH1773" s="35"/>
      <c r="EI1773" s="35"/>
      <c r="EJ1773" s="35"/>
      <c r="EK1773" s="35"/>
      <c r="EL1773" s="35"/>
      <c r="ET1773" s="20" t="s">
        <v>2135</v>
      </c>
      <c r="EU1773" s="20" t="s">
        <v>2133</v>
      </c>
    </row>
    <row r="1774" spans="1:151" ht="12" hidden="1" customHeight="1">
      <c r="A1774" s="35"/>
      <c r="B1774" s="47"/>
      <c r="C1774" s="35"/>
      <c r="D1774" s="47"/>
      <c r="E1774" s="47"/>
      <c r="F1774" s="47"/>
      <c r="G1774" s="47"/>
      <c r="H1774" s="47"/>
      <c r="I1774" s="47"/>
      <c r="J1774" s="47"/>
      <c r="K1774" s="47"/>
      <c r="L1774" s="47"/>
      <c r="M1774" s="35"/>
      <c r="N1774" s="35"/>
      <c r="O1774" s="35"/>
      <c r="P1774" s="35"/>
      <c r="Q1774" s="35"/>
      <c r="R1774" s="35"/>
      <c r="S1774" s="35"/>
      <c r="T1774" s="35"/>
      <c r="U1774" s="35"/>
      <c r="V1774" s="35"/>
      <c r="W1774" s="35"/>
      <c r="X1774" s="35"/>
      <c r="Y1774" s="35"/>
      <c r="Z1774" s="35"/>
      <c r="AA1774" s="35"/>
      <c r="AB1774" s="35"/>
      <c r="AC1774" s="35"/>
      <c r="AD1774" s="35"/>
      <c r="AE1774" s="35"/>
      <c r="AF1774" s="35"/>
      <c r="AG1774" s="35"/>
      <c r="AH1774" s="35"/>
      <c r="AI1774" s="35"/>
      <c r="AJ1774" s="35"/>
      <c r="AK1774" s="35"/>
      <c r="AL1774" s="35"/>
      <c r="AM1774" s="35"/>
      <c r="AN1774" s="35"/>
      <c r="AO1774" s="35"/>
      <c r="AP1774" s="35"/>
      <c r="AQ1774" s="35"/>
      <c r="AR1774" s="35"/>
      <c r="AS1774" s="35"/>
      <c r="AT1774" s="35"/>
      <c r="AU1774" s="35"/>
      <c r="AV1774" s="35"/>
      <c r="AW1774" s="35"/>
      <c r="AX1774" s="35"/>
      <c r="AY1774" s="35"/>
      <c r="AZ1774" s="35"/>
      <c r="BA1774" s="35"/>
      <c r="BB1774" s="35"/>
      <c r="BC1774" s="35"/>
      <c r="BD1774" s="35"/>
      <c r="BE1774" s="35"/>
      <c r="BF1774" s="35"/>
      <c r="BG1774" s="35"/>
      <c r="BH1774" s="35"/>
      <c r="BI1774" s="133"/>
      <c r="BJ1774" s="133"/>
      <c r="BK1774" s="35"/>
      <c r="BL1774" s="266"/>
      <c r="BM1774" s="35"/>
      <c r="BN1774" s="35"/>
      <c r="BO1774" s="35"/>
      <c r="BP1774" s="35"/>
      <c r="BQ1774" s="35"/>
      <c r="BR1774" s="35"/>
      <c r="BS1774" s="35"/>
      <c r="BT1774" s="35"/>
      <c r="BU1774" s="35"/>
      <c r="BV1774" s="35"/>
      <c r="BW1774" s="35"/>
      <c r="BX1774" s="35"/>
      <c r="BY1774" s="35"/>
      <c r="BZ1774" s="287"/>
      <c r="CA1774" s="35"/>
      <c r="CB1774" s="35"/>
      <c r="CC1774" s="35"/>
      <c r="CD1774" s="35"/>
      <c r="CE1774" s="35"/>
      <c r="CF1774" s="35"/>
      <c r="CG1774" s="35"/>
      <c r="CH1774" s="35"/>
      <c r="CI1774" s="35"/>
      <c r="CJ1774" s="35"/>
      <c r="CK1774" s="35"/>
      <c r="CL1774" s="35"/>
      <c r="CM1774" s="35"/>
      <c r="CN1774" s="35"/>
      <c r="CO1774" s="35"/>
      <c r="CP1774" s="35"/>
      <c r="CQ1774" s="35"/>
      <c r="CR1774" s="35"/>
      <c r="CS1774" s="35"/>
      <c r="CT1774" s="35"/>
      <c r="CU1774" s="35"/>
      <c r="CV1774" s="35"/>
      <c r="CW1774" s="35"/>
      <c r="CX1774" s="35"/>
      <c r="CY1774" s="35"/>
      <c r="CZ1774" s="35"/>
      <c r="DA1774" s="35"/>
      <c r="DB1774" s="35"/>
      <c r="DC1774" s="35"/>
      <c r="DD1774" s="35"/>
      <c r="DE1774" s="35"/>
      <c r="DF1774" s="35"/>
      <c r="DG1774" s="35"/>
      <c r="DH1774" s="35"/>
      <c r="DI1774" s="35"/>
      <c r="DJ1774" s="35"/>
      <c r="DK1774" s="35"/>
      <c r="DL1774" s="35"/>
      <c r="DM1774" s="35"/>
      <c r="DN1774" s="35"/>
      <c r="DO1774" s="35"/>
      <c r="DP1774" s="35"/>
      <c r="DQ1774" s="35"/>
      <c r="DR1774" s="35"/>
      <c r="DS1774" s="35"/>
      <c r="DT1774" s="35"/>
      <c r="DU1774" s="35"/>
      <c r="DV1774" s="35"/>
      <c r="DW1774" s="35"/>
      <c r="DX1774" s="35"/>
      <c r="DY1774" s="35"/>
      <c r="DZ1774" s="35"/>
      <c r="EA1774" s="35"/>
      <c r="EB1774" s="35"/>
      <c r="EC1774" s="35"/>
      <c r="ED1774" s="35"/>
      <c r="EE1774" s="35"/>
      <c r="EF1774" s="35"/>
      <c r="EG1774" s="35"/>
      <c r="EH1774" s="35"/>
      <c r="EI1774" s="35"/>
      <c r="EJ1774" s="35"/>
      <c r="EK1774" s="35"/>
      <c r="EL1774" s="35"/>
      <c r="ET1774" s="20" t="s">
        <v>2136</v>
      </c>
      <c r="EU1774" s="20" t="s">
        <v>2134</v>
      </c>
    </row>
    <row r="1775" spans="1:151" ht="12" hidden="1" customHeight="1">
      <c r="A1775" s="35"/>
      <c r="B1775" s="47"/>
      <c r="C1775" s="35"/>
      <c r="D1775" s="47"/>
      <c r="E1775" s="47"/>
      <c r="F1775" s="47"/>
      <c r="G1775" s="47"/>
      <c r="H1775" s="47"/>
      <c r="I1775" s="47"/>
      <c r="J1775" s="47"/>
      <c r="K1775" s="47"/>
      <c r="L1775" s="47"/>
      <c r="M1775" s="35"/>
      <c r="N1775" s="35"/>
      <c r="O1775" s="35"/>
      <c r="P1775" s="35"/>
      <c r="Q1775" s="35"/>
      <c r="R1775" s="35"/>
      <c r="S1775" s="35"/>
      <c r="T1775" s="35"/>
      <c r="U1775" s="35"/>
      <c r="V1775" s="35"/>
      <c r="W1775" s="35"/>
      <c r="X1775" s="35"/>
      <c r="Y1775" s="35"/>
      <c r="Z1775" s="35"/>
      <c r="AA1775" s="35"/>
      <c r="AB1775" s="35"/>
      <c r="AC1775" s="35"/>
      <c r="AD1775" s="35"/>
      <c r="AE1775" s="35"/>
      <c r="AF1775" s="35"/>
      <c r="AG1775" s="35"/>
      <c r="AH1775" s="35"/>
      <c r="AI1775" s="35"/>
      <c r="AJ1775" s="35"/>
      <c r="AK1775" s="35"/>
      <c r="AL1775" s="35"/>
      <c r="AM1775" s="35"/>
      <c r="AN1775" s="35"/>
      <c r="AO1775" s="35"/>
      <c r="AP1775" s="35"/>
      <c r="AQ1775" s="35"/>
      <c r="AR1775" s="35"/>
      <c r="AS1775" s="35"/>
      <c r="AT1775" s="35"/>
      <c r="AU1775" s="35"/>
      <c r="AV1775" s="35"/>
      <c r="AW1775" s="35"/>
      <c r="AX1775" s="35"/>
      <c r="AY1775" s="35"/>
      <c r="AZ1775" s="35"/>
      <c r="BA1775" s="35"/>
      <c r="BB1775" s="35"/>
      <c r="BC1775" s="35"/>
      <c r="BD1775" s="35"/>
      <c r="BE1775" s="35"/>
      <c r="BF1775" s="35"/>
      <c r="BG1775" s="35"/>
      <c r="BH1775" s="35"/>
      <c r="BI1775" s="133"/>
      <c r="BJ1775" s="133"/>
      <c r="BK1775" s="35"/>
      <c r="BL1775" s="266"/>
      <c r="BM1775" s="35"/>
      <c r="BN1775" s="35"/>
      <c r="BO1775" s="35"/>
      <c r="BP1775" s="35"/>
      <c r="BQ1775" s="35"/>
      <c r="BR1775" s="35"/>
      <c r="BS1775" s="35"/>
      <c r="BT1775" s="35"/>
      <c r="BU1775" s="35"/>
      <c r="BV1775" s="35"/>
      <c r="BW1775" s="35"/>
      <c r="BX1775" s="35"/>
      <c r="BY1775" s="35"/>
      <c r="BZ1775" s="287"/>
      <c r="CA1775" s="35"/>
      <c r="CB1775" s="35"/>
      <c r="CC1775" s="35"/>
      <c r="CD1775" s="35"/>
      <c r="CE1775" s="35"/>
      <c r="CF1775" s="35"/>
      <c r="CG1775" s="35"/>
      <c r="CH1775" s="35"/>
      <c r="CI1775" s="35"/>
      <c r="CJ1775" s="35"/>
      <c r="CK1775" s="35"/>
      <c r="CL1775" s="35"/>
      <c r="CM1775" s="35"/>
      <c r="CN1775" s="35"/>
      <c r="CO1775" s="35"/>
      <c r="CP1775" s="35"/>
      <c r="CQ1775" s="35"/>
      <c r="CR1775" s="35"/>
      <c r="CS1775" s="35"/>
      <c r="CT1775" s="35"/>
      <c r="CU1775" s="35"/>
      <c r="CV1775" s="35"/>
      <c r="CW1775" s="35"/>
      <c r="CX1775" s="35"/>
      <c r="CY1775" s="35"/>
      <c r="CZ1775" s="35"/>
      <c r="DA1775" s="35"/>
      <c r="DB1775" s="35"/>
      <c r="DC1775" s="35"/>
      <c r="DD1775" s="35"/>
      <c r="DE1775" s="35"/>
      <c r="DF1775" s="35"/>
      <c r="DG1775" s="35"/>
      <c r="DH1775" s="35"/>
      <c r="DI1775" s="35"/>
      <c r="DJ1775" s="35"/>
      <c r="DK1775" s="35"/>
      <c r="DL1775" s="35"/>
      <c r="DM1775" s="35"/>
      <c r="DN1775" s="35"/>
      <c r="DO1775" s="35"/>
      <c r="DP1775" s="35"/>
      <c r="DQ1775" s="35"/>
      <c r="DR1775" s="35"/>
      <c r="DS1775" s="35"/>
      <c r="DT1775" s="35"/>
      <c r="DU1775" s="35"/>
      <c r="DV1775" s="35"/>
      <c r="DW1775" s="35"/>
      <c r="DX1775" s="35"/>
      <c r="DY1775" s="35"/>
      <c r="DZ1775" s="35"/>
      <c r="EA1775" s="35"/>
      <c r="EB1775" s="35"/>
      <c r="EC1775" s="35"/>
      <c r="ED1775" s="35"/>
      <c r="EE1775" s="35"/>
      <c r="EF1775" s="35"/>
      <c r="EG1775" s="35"/>
      <c r="EH1775" s="35"/>
      <c r="EI1775" s="35"/>
      <c r="EJ1775" s="35"/>
      <c r="EK1775" s="35"/>
      <c r="EL1775" s="35"/>
      <c r="ET1775" s="20" t="s">
        <v>2137</v>
      </c>
      <c r="EU1775" s="20" t="s">
        <v>2135</v>
      </c>
    </row>
    <row r="1776" spans="1:151" ht="12" hidden="1" customHeight="1">
      <c r="A1776" s="35"/>
      <c r="B1776" s="47"/>
      <c r="C1776" s="35"/>
      <c r="D1776" s="47"/>
      <c r="E1776" s="47"/>
      <c r="F1776" s="47"/>
      <c r="G1776" s="47"/>
      <c r="H1776" s="47"/>
      <c r="I1776" s="47"/>
      <c r="J1776" s="47"/>
      <c r="K1776" s="47"/>
      <c r="L1776" s="47"/>
      <c r="M1776" s="35"/>
      <c r="N1776" s="35"/>
      <c r="O1776" s="35"/>
      <c r="P1776" s="35"/>
      <c r="Q1776" s="35"/>
      <c r="R1776" s="35"/>
      <c r="S1776" s="35"/>
      <c r="T1776" s="35"/>
      <c r="U1776" s="35"/>
      <c r="V1776" s="35"/>
      <c r="W1776" s="35"/>
      <c r="X1776" s="35"/>
      <c r="Y1776" s="35"/>
      <c r="Z1776" s="35"/>
      <c r="AA1776" s="35"/>
      <c r="AB1776" s="35"/>
      <c r="AC1776" s="35"/>
      <c r="AD1776" s="35"/>
      <c r="AE1776" s="35"/>
      <c r="AF1776" s="35"/>
      <c r="AG1776" s="35"/>
      <c r="AH1776" s="35"/>
      <c r="AI1776" s="35"/>
      <c r="AJ1776" s="35"/>
      <c r="AK1776" s="35"/>
      <c r="AL1776" s="35"/>
      <c r="AM1776" s="35"/>
      <c r="AN1776" s="35"/>
      <c r="AO1776" s="35"/>
      <c r="AP1776" s="35"/>
      <c r="AQ1776" s="35"/>
      <c r="AR1776" s="35"/>
      <c r="AS1776" s="35"/>
      <c r="AT1776" s="35"/>
      <c r="AU1776" s="35"/>
      <c r="AV1776" s="35"/>
      <c r="AW1776" s="35"/>
      <c r="AX1776" s="35"/>
      <c r="AY1776" s="35"/>
      <c r="AZ1776" s="35"/>
      <c r="BA1776" s="35"/>
      <c r="BB1776" s="35"/>
      <c r="BC1776" s="35"/>
      <c r="BD1776" s="35"/>
      <c r="BE1776" s="35"/>
      <c r="BF1776" s="35"/>
      <c r="BG1776" s="35"/>
      <c r="BH1776" s="35"/>
      <c r="BI1776" s="133"/>
      <c r="BJ1776" s="133"/>
      <c r="BK1776" s="35"/>
      <c r="BL1776" s="266"/>
      <c r="BM1776" s="35"/>
      <c r="BN1776" s="35"/>
      <c r="BO1776" s="35"/>
      <c r="BP1776" s="35"/>
      <c r="BQ1776" s="35"/>
      <c r="BR1776" s="35"/>
      <c r="BS1776" s="35"/>
      <c r="BT1776" s="35"/>
      <c r="BU1776" s="35"/>
      <c r="BV1776" s="35"/>
      <c r="BW1776" s="35"/>
      <c r="BX1776" s="35"/>
      <c r="BY1776" s="35"/>
      <c r="BZ1776" s="287"/>
      <c r="CA1776" s="35"/>
      <c r="CB1776" s="35"/>
      <c r="CC1776" s="35"/>
      <c r="CD1776" s="35"/>
      <c r="CE1776" s="35"/>
      <c r="CF1776" s="35"/>
      <c r="CG1776" s="35"/>
      <c r="CH1776" s="35"/>
      <c r="CI1776" s="35"/>
      <c r="CJ1776" s="35"/>
      <c r="CK1776" s="35"/>
      <c r="CL1776" s="35"/>
      <c r="CM1776" s="35"/>
      <c r="CN1776" s="35"/>
      <c r="CO1776" s="35"/>
      <c r="CP1776" s="35"/>
      <c r="CQ1776" s="35"/>
      <c r="CR1776" s="35"/>
      <c r="CS1776" s="35"/>
      <c r="CT1776" s="35"/>
      <c r="CU1776" s="35"/>
      <c r="CV1776" s="35"/>
      <c r="CW1776" s="35"/>
      <c r="CX1776" s="35"/>
      <c r="CY1776" s="35"/>
      <c r="CZ1776" s="35"/>
      <c r="DA1776" s="35"/>
      <c r="DB1776" s="35"/>
      <c r="DC1776" s="35"/>
      <c r="DD1776" s="35"/>
      <c r="DE1776" s="35"/>
      <c r="DF1776" s="35"/>
      <c r="DG1776" s="35"/>
      <c r="DH1776" s="35"/>
      <c r="DI1776" s="35"/>
      <c r="DJ1776" s="35"/>
      <c r="DK1776" s="35"/>
      <c r="DL1776" s="35"/>
      <c r="DM1776" s="35"/>
      <c r="DN1776" s="35"/>
      <c r="DO1776" s="35"/>
      <c r="DP1776" s="35"/>
      <c r="DQ1776" s="35"/>
      <c r="DR1776" s="35"/>
      <c r="DS1776" s="35"/>
      <c r="DT1776" s="35"/>
      <c r="DU1776" s="35"/>
      <c r="DV1776" s="35"/>
      <c r="DW1776" s="35"/>
      <c r="DX1776" s="35"/>
      <c r="DY1776" s="35"/>
      <c r="DZ1776" s="35"/>
      <c r="EA1776" s="35"/>
      <c r="EB1776" s="35"/>
      <c r="EC1776" s="35"/>
      <c r="ED1776" s="35"/>
      <c r="EE1776" s="35"/>
      <c r="EF1776" s="35"/>
      <c r="EG1776" s="35"/>
      <c r="EH1776" s="35"/>
      <c r="EI1776" s="35"/>
      <c r="EJ1776" s="35"/>
      <c r="EK1776" s="35"/>
      <c r="EL1776" s="35"/>
      <c r="ET1776" s="20" t="s">
        <v>2138</v>
      </c>
      <c r="EU1776" s="20" t="s">
        <v>2136</v>
      </c>
    </row>
    <row r="1777" spans="1:151" ht="12" hidden="1" customHeight="1">
      <c r="A1777" s="35"/>
      <c r="B1777" s="47"/>
      <c r="C1777" s="35"/>
      <c r="D1777" s="47"/>
      <c r="E1777" s="47"/>
      <c r="F1777" s="47"/>
      <c r="G1777" s="47"/>
      <c r="H1777" s="47"/>
      <c r="I1777" s="47"/>
      <c r="J1777" s="47"/>
      <c r="K1777" s="47"/>
      <c r="L1777" s="47"/>
      <c r="M1777" s="35"/>
      <c r="N1777" s="35"/>
      <c r="O1777" s="35"/>
      <c r="P1777" s="35"/>
      <c r="Q1777" s="35"/>
      <c r="R1777" s="35"/>
      <c r="S1777" s="35"/>
      <c r="T1777" s="35"/>
      <c r="U1777" s="35"/>
      <c r="V1777" s="35"/>
      <c r="W1777" s="35"/>
      <c r="X1777" s="35"/>
      <c r="Y1777" s="35"/>
      <c r="Z1777" s="35"/>
      <c r="AA1777" s="35"/>
      <c r="AB1777" s="35"/>
      <c r="AC1777" s="35"/>
      <c r="AD1777" s="35"/>
      <c r="AE1777" s="35"/>
      <c r="AF1777" s="35"/>
      <c r="AG1777" s="35"/>
      <c r="AH1777" s="35"/>
      <c r="AI1777" s="35"/>
      <c r="AJ1777" s="35"/>
      <c r="AK1777" s="35"/>
      <c r="AL1777" s="35"/>
      <c r="AM1777" s="35"/>
      <c r="AN1777" s="35"/>
      <c r="AO1777" s="35"/>
      <c r="AP1777" s="35"/>
      <c r="AQ1777" s="35"/>
      <c r="AR1777" s="35"/>
      <c r="AS1777" s="35"/>
      <c r="AT1777" s="35"/>
      <c r="AU1777" s="35"/>
      <c r="AV1777" s="35"/>
      <c r="AW1777" s="35"/>
      <c r="AX1777" s="35"/>
      <c r="AY1777" s="35"/>
      <c r="AZ1777" s="35"/>
      <c r="BA1777" s="35"/>
      <c r="BB1777" s="35"/>
      <c r="BC1777" s="35"/>
      <c r="BD1777" s="35"/>
      <c r="BE1777" s="35"/>
      <c r="BF1777" s="35"/>
      <c r="BG1777" s="35"/>
      <c r="BH1777" s="35"/>
      <c r="BI1777" s="133"/>
      <c r="BJ1777" s="133"/>
      <c r="BK1777" s="35"/>
      <c r="BL1777" s="266"/>
      <c r="BM1777" s="35"/>
      <c r="BN1777" s="35"/>
      <c r="BO1777" s="35"/>
      <c r="BP1777" s="35"/>
      <c r="BQ1777" s="35"/>
      <c r="BR1777" s="35"/>
      <c r="BS1777" s="35"/>
      <c r="BT1777" s="35"/>
      <c r="BU1777" s="35"/>
      <c r="BV1777" s="35"/>
      <c r="BW1777" s="35"/>
      <c r="BX1777" s="35"/>
      <c r="BY1777" s="35"/>
      <c r="BZ1777" s="287"/>
      <c r="CA1777" s="35"/>
      <c r="CB1777" s="35"/>
      <c r="CC1777" s="35"/>
      <c r="CD1777" s="35"/>
      <c r="CE1777" s="35"/>
      <c r="CF1777" s="35"/>
      <c r="CG1777" s="35"/>
      <c r="CH1777" s="35"/>
      <c r="CI1777" s="35"/>
      <c r="CJ1777" s="35"/>
      <c r="CK1777" s="35"/>
      <c r="CL1777" s="35"/>
      <c r="CM1777" s="35"/>
      <c r="CN1777" s="35"/>
      <c r="CO1777" s="35"/>
      <c r="CP1777" s="35"/>
      <c r="CQ1777" s="35"/>
      <c r="CR1777" s="35"/>
      <c r="CS1777" s="35"/>
      <c r="CT1777" s="35"/>
      <c r="CU1777" s="35"/>
      <c r="CV1777" s="35"/>
      <c r="CW1777" s="35"/>
      <c r="CX1777" s="35"/>
      <c r="CY1777" s="35"/>
      <c r="CZ1777" s="35"/>
      <c r="DA1777" s="35"/>
      <c r="DB1777" s="35"/>
      <c r="DC1777" s="35"/>
      <c r="DD1777" s="35"/>
      <c r="DE1777" s="35"/>
      <c r="DF1777" s="35"/>
      <c r="DG1777" s="35"/>
      <c r="DH1777" s="35"/>
      <c r="DI1777" s="35"/>
      <c r="DJ1777" s="35"/>
      <c r="DK1777" s="35"/>
      <c r="DL1777" s="35"/>
      <c r="DM1777" s="35"/>
      <c r="DN1777" s="35"/>
      <c r="DO1777" s="35"/>
      <c r="DP1777" s="35"/>
      <c r="DQ1777" s="35"/>
      <c r="DR1777" s="35"/>
      <c r="DS1777" s="35"/>
      <c r="DT1777" s="35"/>
      <c r="DU1777" s="35"/>
      <c r="DV1777" s="35"/>
      <c r="DW1777" s="35"/>
      <c r="DX1777" s="35"/>
      <c r="DY1777" s="35"/>
      <c r="DZ1777" s="35"/>
      <c r="EA1777" s="35"/>
      <c r="EB1777" s="35"/>
      <c r="EC1777" s="35"/>
      <c r="ED1777" s="35"/>
      <c r="EE1777" s="35"/>
      <c r="EF1777" s="35"/>
      <c r="EG1777" s="35"/>
      <c r="EH1777" s="35"/>
      <c r="EI1777" s="35"/>
      <c r="EJ1777" s="35"/>
      <c r="EK1777" s="35"/>
      <c r="EL1777" s="35"/>
      <c r="ET1777" s="20" t="s">
        <v>2139</v>
      </c>
      <c r="EU1777" s="20" t="s">
        <v>2137</v>
      </c>
    </row>
    <row r="1778" spans="1:151" ht="12" hidden="1" customHeight="1">
      <c r="A1778" s="35"/>
      <c r="B1778" s="47"/>
      <c r="C1778" s="35"/>
      <c r="D1778" s="47"/>
      <c r="E1778" s="47"/>
      <c r="F1778" s="47"/>
      <c r="G1778" s="47"/>
      <c r="H1778" s="47"/>
      <c r="I1778" s="47"/>
      <c r="J1778" s="47"/>
      <c r="K1778" s="47"/>
      <c r="L1778" s="47"/>
      <c r="M1778" s="35"/>
      <c r="N1778" s="35"/>
      <c r="O1778" s="35"/>
      <c r="P1778" s="35"/>
      <c r="Q1778" s="35"/>
      <c r="R1778" s="35"/>
      <c r="S1778" s="35"/>
      <c r="T1778" s="35"/>
      <c r="U1778" s="35"/>
      <c r="V1778" s="35"/>
      <c r="W1778" s="35"/>
      <c r="X1778" s="35"/>
      <c r="Y1778" s="35"/>
      <c r="Z1778" s="35"/>
      <c r="AA1778" s="35"/>
      <c r="AB1778" s="35"/>
      <c r="AC1778" s="35"/>
      <c r="AD1778" s="35"/>
      <c r="AE1778" s="35"/>
      <c r="AF1778" s="35"/>
      <c r="AG1778" s="35"/>
      <c r="AH1778" s="35"/>
      <c r="AI1778" s="35"/>
      <c r="AJ1778" s="35"/>
      <c r="AK1778" s="35"/>
      <c r="AL1778" s="35"/>
      <c r="AM1778" s="35"/>
      <c r="AN1778" s="35"/>
      <c r="AO1778" s="35"/>
      <c r="AP1778" s="35"/>
      <c r="AQ1778" s="35"/>
      <c r="AR1778" s="35"/>
      <c r="AS1778" s="35"/>
      <c r="AT1778" s="35"/>
      <c r="AU1778" s="35"/>
      <c r="AV1778" s="35"/>
      <c r="AW1778" s="35"/>
      <c r="AX1778" s="35"/>
      <c r="AY1778" s="35"/>
      <c r="AZ1778" s="35"/>
      <c r="BA1778" s="35"/>
      <c r="BB1778" s="35"/>
      <c r="BC1778" s="35"/>
      <c r="BD1778" s="35"/>
      <c r="BE1778" s="35"/>
      <c r="BF1778" s="35"/>
      <c r="BG1778" s="35"/>
      <c r="BH1778" s="35"/>
      <c r="BI1778" s="133"/>
      <c r="BJ1778" s="133"/>
      <c r="BK1778" s="35"/>
      <c r="BL1778" s="266"/>
      <c r="BM1778" s="35"/>
      <c r="BN1778" s="35"/>
      <c r="BO1778" s="35"/>
      <c r="BP1778" s="35"/>
      <c r="BQ1778" s="35"/>
      <c r="BR1778" s="35"/>
      <c r="BS1778" s="35"/>
      <c r="BT1778" s="35"/>
      <c r="BU1778" s="35"/>
      <c r="BV1778" s="35"/>
      <c r="BW1778" s="35"/>
      <c r="BX1778" s="35"/>
      <c r="BY1778" s="35"/>
      <c r="BZ1778" s="287"/>
      <c r="CA1778" s="35"/>
      <c r="CB1778" s="35"/>
      <c r="CC1778" s="35"/>
      <c r="CD1778" s="35"/>
      <c r="CE1778" s="35"/>
      <c r="CF1778" s="35"/>
      <c r="CG1778" s="35"/>
      <c r="CH1778" s="35"/>
      <c r="CI1778" s="35"/>
      <c r="CJ1778" s="35"/>
      <c r="CK1778" s="35"/>
      <c r="CL1778" s="35"/>
      <c r="CM1778" s="35"/>
      <c r="CN1778" s="35"/>
      <c r="CO1778" s="35"/>
      <c r="CP1778" s="35"/>
      <c r="CQ1778" s="35"/>
      <c r="CR1778" s="35"/>
      <c r="CS1778" s="35"/>
      <c r="CT1778" s="35"/>
      <c r="CU1778" s="35"/>
      <c r="CV1778" s="35"/>
      <c r="CW1778" s="35"/>
      <c r="CX1778" s="35"/>
      <c r="CY1778" s="35"/>
      <c r="CZ1778" s="35"/>
      <c r="DA1778" s="35"/>
      <c r="DB1778" s="35"/>
      <c r="DC1778" s="35"/>
      <c r="DD1778" s="35"/>
      <c r="DE1778" s="35"/>
      <c r="DF1778" s="35"/>
      <c r="DG1778" s="35"/>
      <c r="DH1778" s="35"/>
      <c r="DI1778" s="35"/>
      <c r="DJ1778" s="35"/>
      <c r="DK1778" s="35"/>
      <c r="DL1778" s="35"/>
      <c r="DM1778" s="35"/>
      <c r="DN1778" s="35"/>
      <c r="DO1778" s="35"/>
      <c r="DP1778" s="35"/>
      <c r="DQ1778" s="35"/>
      <c r="DR1778" s="35"/>
      <c r="DS1778" s="35"/>
      <c r="DT1778" s="35"/>
      <c r="DU1778" s="35"/>
      <c r="DV1778" s="35"/>
      <c r="DW1778" s="35"/>
      <c r="DX1778" s="35"/>
      <c r="DY1778" s="35"/>
      <c r="DZ1778" s="35"/>
      <c r="EA1778" s="35"/>
      <c r="EB1778" s="35"/>
      <c r="EC1778" s="35"/>
      <c r="ED1778" s="35"/>
      <c r="EE1778" s="35"/>
      <c r="EF1778" s="35"/>
      <c r="EG1778" s="35"/>
      <c r="EH1778" s="35"/>
      <c r="EI1778" s="35"/>
      <c r="EJ1778" s="35"/>
      <c r="EK1778" s="35"/>
      <c r="EL1778" s="35"/>
      <c r="ET1778" s="20" t="s">
        <v>2140</v>
      </c>
      <c r="EU1778" s="20" t="s">
        <v>2138</v>
      </c>
    </row>
    <row r="1779" spans="1:151" ht="12" hidden="1" customHeight="1">
      <c r="A1779" s="35"/>
      <c r="B1779" s="47"/>
      <c r="C1779" s="35"/>
      <c r="D1779" s="47"/>
      <c r="E1779" s="47"/>
      <c r="F1779" s="47"/>
      <c r="G1779" s="47"/>
      <c r="H1779" s="47"/>
      <c r="I1779" s="47"/>
      <c r="J1779" s="47"/>
      <c r="K1779" s="47"/>
      <c r="L1779" s="47"/>
      <c r="M1779" s="35"/>
      <c r="N1779" s="35"/>
      <c r="O1779" s="35"/>
      <c r="P1779" s="35"/>
      <c r="Q1779" s="35"/>
      <c r="R1779" s="35"/>
      <c r="S1779" s="35"/>
      <c r="T1779" s="35"/>
      <c r="U1779" s="35"/>
      <c r="V1779" s="35"/>
      <c r="W1779" s="35"/>
      <c r="X1779" s="35"/>
      <c r="Y1779" s="35"/>
      <c r="Z1779" s="35"/>
      <c r="AA1779" s="35"/>
      <c r="AB1779" s="35"/>
      <c r="AC1779" s="35"/>
      <c r="AD1779" s="35"/>
      <c r="AE1779" s="35"/>
      <c r="AF1779" s="35"/>
      <c r="AG1779" s="35"/>
      <c r="AH1779" s="35"/>
      <c r="AI1779" s="35"/>
      <c r="AJ1779" s="35"/>
      <c r="AK1779" s="35"/>
      <c r="AL1779" s="35"/>
      <c r="AM1779" s="35"/>
      <c r="AN1779" s="35"/>
      <c r="AO1779" s="35"/>
      <c r="AP1779" s="35"/>
      <c r="AQ1779" s="35"/>
      <c r="AR1779" s="35"/>
      <c r="AS1779" s="35"/>
      <c r="AT1779" s="35"/>
      <c r="AU1779" s="35"/>
      <c r="AV1779" s="35"/>
      <c r="AW1779" s="35"/>
      <c r="AX1779" s="35"/>
      <c r="AY1779" s="35"/>
      <c r="AZ1779" s="35"/>
      <c r="BA1779" s="35"/>
      <c r="BB1779" s="35"/>
      <c r="BC1779" s="35"/>
      <c r="BD1779" s="35"/>
      <c r="BE1779" s="35"/>
      <c r="BF1779" s="35"/>
      <c r="BG1779" s="35"/>
      <c r="BH1779" s="35"/>
      <c r="BI1779" s="133"/>
      <c r="BJ1779" s="133"/>
      <c r="BK1779" s="35"/>
      <c r="BL1779" s="266"/>
      <c r="BM1779" s="35"/>
      <c r="BN1779" s="35"/>
      <c r="BO1779" s="35"/>
      <c r="BP1779" s="35"/>
      <c r="BQ1779" s="35"/>
      <c r="BR1779" s="35"/>
      <c r="BS1779" s="35"/>
      <c r="BT1779" s="35"/>
      <c r="BU1779" s="35"/>
      <c r="BV1779" s="35"/>
      <c r="BW1779" s="35"/>
      <c r="BX1779" s="35"/>
      <c r="BY1779" s="35"/>
      <c r="BZ1779" s="287"/>
      <c r="CA1779" s="35"/>
      <c r="CB1779" s="35"/>
      <c r="CC1779" s="35"/>
      <c r="CD1779" s="35"/>
      <c r="CE1779" s="35"/>
      <c r="CF1779" s="35"/>
      <c r="CG1779" s="35"/>
      <c r="CH1779" s="35"/>
      <c r="CI1779" s="35"/>
      <c r="CJ1779" s="35"/>
      <c r="CK1779" s="35"/>
      <c r="CL1779" s="35"/>
      <c r="CM1779" s="35"/>
      <c r="CN1779" s="35"/>
      <c r="CO1779" s="35"/>
      <c r="CP1779" s="35"/>
      <c r="CQ1779" s="35"/>
      <c r="CR1779" s="35"/>
      <c r="CS1779" s="35"/>
      <c r="CT1779" s="35"/>
      <c r="CU1779" s="35"/>
      <c r="CV1779" s="35"/>
      <c r="CW1779" s="35"/>
      <c r="CX1779" s="35"/>
      <c r="CY1779" s="35"/>
      <c r="CZ1779" s="35"/>
      <c r="DA1779" s="35"/>
      <c r="DB1779" s="35"/>
      <c r="DC1779" s="35"/>
      <c r="DD1779" s="35"/>
      <c r="DE1779" s="35"/>
      <c r="DF1779" s="35"/>
      <c r="DG1779" s="35"/>
      <c r="DH1779" s="35"/>
      <c r="DI1779" s="35"/>
      <c r="DJ1779" s="35"/>
      <c r="DK1779" s="35"/>
      <c r="DL1779" s="35"/>
      <c r="DM1779" s="35"/>
      <c r="DN1779" s="35"/>
      <c r="DO1779" s="35"/>
      <c r="DP1779" s="35"/>
      <c r="DQ1779" s="35"/>
      <c r="DR1779" s="35"/>
      <c r="DS1779" s="35"/>
      <c r="DT1779" s="35"/>
      <c r="DU1779" s="35"/>
      <c r="DV1779" s="35"/>
      <c r="DW1779" s="35"/>
      <c r="DX1779" s="35"/>
      <c r="DY1779" s="35"/>
      <c r="DZ1779" s="35"/>
      <c r="EA1779" s="35"/>
      <c r="EB1779" s="35"/>
      <c r="EC1779" s="35"/>
      <c r="ED1779" s="35"/>
      <c r="EE1779" s="35"/>
      <c r="EF1779" s="35"/>
      <c r="EG1779" s="35"/>
      <c r="EH1779" s="35"/>
      <c r="EI1779" s="35"/>
      <c r="EJ1779" s="35"/>
      <c r="EK1779" s="35"/>
      <c r="EL1779" s="35"/>
      <c r="ET1779" s="20" t="s">
        <v>2141</v>
      </c>
      <c r="EU1779" s="20" t="s">
        <v>2139</v>
      </c>
    </row>
    <row r="1780" spans="1:151" ht="12" hidden="1" customHeight="1">
      <c r="A1780" s="35"/>
      <c r="B1780" s="47"/>
      <c r="C1780" s="35"/>
      <c r="D1780" s="47"/>
      <c r="E1780" s="47"/>
      <c r="F1780" s="47"/>
      <c r="G1780" s="47"/>
      <c r="H1780" s="47"/>
      <c r="I1780" s="47"/>
      <c r="J1780" s="47"/>
      <c r="K1780" s="47"/>
      <c r="L1780" s="47"/>
      <c r="M1780" s="35"/>
      <c r="N1780" s="35"/>
      <c r="O1780" s="35"/>
      <c r="P1780" s="35"/>
      <c r="Q1780" s="35"/>
      <c r="R1780" s="35"/>
      <c r="S1780" s="35"/>
      <c r="T1780" s="35"/>
      <c r="U1780" s="35"/>
      <c r="V1780" s="35"/>
      <c r="W1780" s="35"/>
      <c r="X1780" s="35"/>
      <c r="Y1780" s="35"/>
      <c r="Z1780" s="35"/>
      <c r="AA1780" s="35"/>
      <c r="AB1780" s="35"/>
      <c r="AC1780" s="35"/>
      <c r="AD1780" s="35"/>
      <c r="AE1780" s="35"/>
      <c r="AF1780" s="35"/>
      <c r="AG1780" s="35"/>
      <c r="AH1780" s="35"/>
      <c r="AI1780" s="35"/>
      <c r="AJ1780" s="35"/>
      <c r="AK1780" s="35"/>
      <c r="AL1780" s="35"/>
      <c r="AM1780" s="35"/>
      <c r="AN1780" s="35"/>
      <c r="AO1780" s="35"/>
      <c r="AP1780" s="35"/>
      <c r="AQ1780" s="35"/>
      <c r="AR1780" s="35"/>
      <c r="AS1780" s="35"/>
      <c r="AT1780" s="35"/>
      <c r="AU1780" s="35"/>
      <c r="AV1780" s="35"/>
      <c r="AW1780" s="35"/>
      <c r="AX1780" s="35"/>
      <c r="AY1780" s="35"/>
      <c r="AZ1780" s="35"/>
      <c r="BA1780" s="35"/>
      <c r="BB1780" s="35"/>
      <c r="BC1780" s="35"/>
      <c r="BD1780" s="35"/>
      <c r="BE1780" s="35"/>
      <c r="BF1780" s="35"/>
      <c r="BG1780" s="35"/>
      <c r="BH1780" s="35"/>
      <c r="BI1780" s="133"/>
      <c r="BJ1780" s="133"/>
      <c r="BK1780" s="35"/>
      <c r="BL1780" s="266"/>
      <c r="BM1780" s="35"/>
      <c r="BN1780" s="35"/>
      <c r="BO1780" s="35"/>
      <c r="BP1780" s="35"/>
      <c r="BQ1780" s="35"/>
      <c r="BR1780" s="35"/>
      <c r="BS1780" s="35"/>
      <c r="BT1780" s="35"/>
      <c r="BU1780" s="35"/>
      <c r="BV1780" s="35"/>
      <c r="BW1780" s="35"/>
      <c r="BX1780" s="35"/>
      <c r="BY1780" s="35"/>
      <c r="BZ1780" s="287"/>
      <c r="CA1780" s="35"/>
      <c r="CB1780" s="35"/>
      <c r="CC1780" s="35"/>
      <c r="CD1780" s="35"/>
      <c r="CE1780" s="35"/>
      <c r="CF1780" s="35"/>
      <c r="CG1780" s="35"/>
      <c r="CH1780" s="35"/>
      <c r="CI1780" s="35"/>
      <c r="CJ1780" s="35"/>
      <c r="CK1780" s="35"/>
      <c r="CL1780" s="35"/>
      <c r="CM1780" s="35"/>
      <c r="CN1780" s="35"/>
      <c r="CO1780" s="35"/>
      <c r="CP1780" s="35"/>
      <c r="CQ1780" s="35"/>
      <c r="CR1780" s="35"/>
      <c r="CS1780" s="35"/>
      <c r="CT1780" s="35"/>
      <c r="CU1780" s="35"/>
      <c r="CV1780" s="35"/>
      <c r="CW1780" s="35"/>
      <c r="CX1780" s="35"/>
      <c r="CY1780" s="35"/>
      <c r="CZ1780" s="35"/>
      <c r="DA1780" s="35"/>
      <c r="DB1780" s="35"/>
      <c r="DC1780" s="35"/>
      <c r="DD1780" s="35"/>
      <c r="DE1780" s="35"/>
      <c r="DF1780" s="35"/>
      <c r="DG1780" s="35"/>
      <c r="DH1780" s="35"/>
      <c r="DI1780" s="35"/>
      <c r="DJ1780" s="35"/>
      <c r="DK1780" s="35"/>
      <c r="DL1780" s="35"/>
      <c r="DM1780" s="35"/>
      <c r="DN1780" s="35"/>
      <c r="DO1780" s="35"/>
      <c r="DP1780" s="35"/>
      <c r="DQ1780" s="35"/>
      <c r="DR1780" s="35"/>
      <c r="DS1780" s="35"/>
      <c r="DT1780" s="35"/>
      <c r="DU1780" s="35"/>
      <c r="DV1780" s="35"/>
      <c r="DW1780" s="35"/>
      <c r="DX1780" s="35"/>
      <c r="DY1780" s="35"/>
      <c r="DZ1780" s="35"/>
      <c r="EA1780" s="35"/>
      <c r="EB1780" s="35"/>
      <c r="EC1780" s="35"/>
      <c r="ED1780" s="35"/>
      <c r="EE1780" s="35"/>
      <c r="EF1780" s="35"/>
      <c r="EG1780" s="35"/>
      <c r="EH1780" s="35"/>
      <c r="EI1780" s="35"/>
      <c r="EJ1780" s="35"/>
      <c r="EK1780" s="35"/>
      <c r="EL1780" s="35"/>
      <c r="ET1780" s="20" t="s">
        <v>2142</v>
      </c>
      <c r="EU1780" s="20" t="s">
        <v>2140</v>
      </c>
    </row>
    <row r="1781" spans="1:151" ht="12" hidden="1" customHeight="1">
      <c r="A1781" s="35"/>
      <c r="B1781" s="47"/>
      <c r="C1781" s="35"/>
      <c r="D1781" s="47"/>
      <c r="E1781" s="47"/>
      <c r="F1781" s="47"/>
      <c r="G1781" s="47"/>
      <c r="H1781" s="47"/>
      <c r="I1781" s="47"/>
      <c r="J1781" s="47"/>
      <c r="K1781" s="47"/>
      <c r="L1781" s="47"/>
      <c r="M1781" s="35"/>
      <c r="N1781" s="35"/>
      <c r="O1781" s="35"/>
      <c r="P1781" s="35"/>
      <c r="Q1781" s="35"/>
      <c r="R1781" s="35"/>
      <c r="S1781" s="35"/>
      <c r="T1781" s="35"/>
      <c r="U1781" s="35"/>
      <c r="V1781" s="35"/>
      <c r="W1781" s="35"/>
      <c r="X1781" s="35"/>
      <c r="Y1781" s="35"/>
      <c r="Z1781" s="35"/>
      <c r="AA1781" s="35"/>
      <c r="AB1781" s="35"/>
      <c r="AC1781" s="35"/>
      <c r="AD1781" s="35"/>
      <c r="AE1781" s="35"/>
      <c r="AF1781" s="35"/>
      <c r="AG1781" s="35"/>
      <c r="AH1781" s="35"/>
      <c r="AI1781" s="35"/>
      <c r="AJ1781" s="35"/>
      <c r="AK1781" s="35"/>
      <c r="AL1781" s="35"/>
      <c r="AM1781" s="35"/>
      <c r="AN1781" s="35"/>
      <c r="AO1781" s="35"/>
      <c r="AP1781" s="35"/>
      <c r="AQ1781" s="35"/>
      <c r="AR1781" s="35"/>
      <c r="AS1781" s="35"/>
      <c r="AT1781" s="35"/>
      <c r="AU1781" s="35"/>
      <c r="AV1781" s="35"/>
      <c r="AW1781" s="35"/>
      <c r="AX1781" s="35"/>
      <c r="AY1781" s="35"/>
      <c r="AZ1781" s="35"/>
      <c r="BA1781" s="35"/>
      <c r="BB1781" s="35"/>
      <c r="BC1781" s="35"/>
      <c r="BD1781" s="35"/>
      <c r="BE1781" s="35"/>
      <c r="BF1781" s="35"/>
      <c r="BG1781" s="35"/>
      <c r="BH1781" s="35"/>
      <c r="BI1781" s="133"/>
      <c r="BJ1781" s="133"/>
      <c r="BK1781" s="35"/>
      <c r="BL1781" s="266"/>
      <c r="BM1781" s="35"/>
      <c r="BN1781" s="35"/>
      <c r="BO1781" s="35"/>
      <c r="BP1781" s="35"/>
      <c r="BQ1781" s="35"/>
      <c r="BR1781" s="35"/>
      <c r="BS1781" s="35"/>
      <c r="BT1781" s="35"/>
      <c r="BU1781" s="35"/>
      <c r="BV1781" s="35"/>
      <c r="BW1781" s="35"/>
      <c r="BX1781" s="35"/>
      <c r="BY1781" s="35"/>
      <c r="BZ1781" s="287"/>
      <c r="CA1781" s="35"/>
      <c r="CB1781" s="35"/>
      <c r="CC1781" s="35"/>
      <c r="CD1781" s="35"/>
      <c r="CE1781" s="35"/>
      <c r="CF1781" s="35"/>
      <c r="CG1781" s="35"/>
      <c r="CH1781" s="35"/>
      <c r="CI1781" s="35"/>
      <c r="CJ1781" s="35"/>
      <c r="CK1781" s="35"/>
      <c r="CL1781" s="35"/>
      <c r="CM1781" s="35"/>
      <c r="CN1781" s="35"/>
      <c r="CO1781" s="35"/>
      <c r="CP1781" s="35"/>
      <c r="CQ1781" s="35"/>
      <c r="CR1781" s="35"/>
      <c r="CS1781" s="35"/>
      <c r="CT1781" s="35"/>
      <c r="CU1781" s="35"/>
      <c r="CV1781" s="35"/>
      <c r="CW1781" s="35"/>
      <c r="CX1781" s="35"/>
      <c r="CY1781" s="35"/>
      <c r="CZ1781" s="35"/>
      <c r="DA1781" s="35"/>
      <c r="DB1781" s="35"/>
      <c r="DC1781" s="35"/>
      <c r="DD1781" s="35"/>
      <c r="DE1781" s="35"/>
      <c r="DF1781" s="35"/>
      <c r="DG1781" s="35"/>
      <c r="DH1781" s="35"/>
      <c r="DI1781" s="35"/>
      <c r="DJ1781" s="35"/>
      <c r="DK1781" s="35"/>
      <c r="DL1781" s="35"/>
      <c r="DM1781" s="35"/>
      <c r="DN1781" s="35"/>
      <c r="DO1781" s="35"/>
      <c r="DP1781" s="35"/>
      <c r="DQ1781" s="35"/>
      <c r="DR1781" s="35"/>
      <c r="DS1781" s="35"/>
      <c r="DT1781" s="35"/>
      <c r="DU1781" s="35"/>
      <c r="DV1781" s="35"/>
      <c r="DW1781" s="35"/>
      <c r="DX1781" s="35"/>
      <c r="DY1781" s="35"/>
      <c r="DZ1781" s="35"/>
      <c r="EA1781" s="35"/>
      <c r="EB1781" s="35"/>
      <c r="EC1781" s="35"/>
      <c r="ED1781" s="35"/>
      <c r="EE1781" s="35"/>
      <c r="EF1781" s="35"/>
      <c r="EG1781" s="35"/>
      <c r="EH1781" s="35"/>
      <c r="EI1781" s="35"/>
      <c r="EJ1781" s="35"/>
      <c r="EK1781" s="35"/>
      <c r="EL1781" s="35"/>
      <c r="ET1781" s="20" t="s">
        <v>586</v>
      </c>
      <c r="EU1781" s="20" t="s">
        <v>2141</v>
      </c>
    </row>
    <row r="1782" spans="1:151" ht="12" hidden="1" customHeight="1">
      <c r="A1782" s="35"/>
      <c r="B1782" s="47"/>
      <c r="C1782" s="35"/>
      <c r="D1782" s="47"/>
      <c r="E1782" s="47"/>
      <c r="F1782" s="47"/>
      <c r="G1782" s="47"/>
      <c r="H1782" s="47"/>
      <c r="I1782" s="47"/>
      <c r="J1782" s="47"/>
      <c r="K1782" s="47"/>
      <c r="L1782" s="47"/>
      <c r="M1782" s="35"/>
      <c r="N1782" s="35"/>
      <c r="O1782" s="35"/>
      <c r="P1782" s="35"/>
      <c r="Q1782" s="35"/>
      <c r="R1782" s="35"/>
      <c r="S1782" s="35"/>
      <c r="T1782" s="35"/>
      <c r="U1782" s="35"/>
      <c r="V1782" s="35"/>
      <c r="W1782" s="35"/>
      <c r="X1782" s="35"/>
      <c r="Y1782" s="35"/>
      <c r="Z1782" s="35"/>
      <c r="AA1782" s="35"/>
      <c r="AB1782" s="35"/>
      <c r="AC1782" s="35"/>
      <c r="AD1782" s="35"/>
      <c r="AE1782" s="35"/>
      <c r="AF1782" s="35"/>
      <c r="AG1782" s="35"/>
      <c r="AH1782" s="35"/>
      <c r="AI1782" s="35"/>
      <c r="AJ1782" s="35"/>
      <c r="AK1782" s="35"/>
      <c r="AL1782" s="35"/>
      <c r="AM1782" s="35"/>
      <c r="AN1782" s="35"/>
      <c r="AO1782" s="35"/>
      <c r="AP1782" s="35"/>
      <c r="AQ1782" s="35"/>
      <c r="AR1782" s="35"/>
      <c r="AS1782" s="35"/>
      <c r="AT1782" s="35"/>
      <c r="AU1782" s="35"/>
      <c r="AV1782" s="35"/>
      <c r="AW1782" s="35"/>
      <c r="AX1782" s="35"/>
      <c r="AY1782" s="35"/>
      <c r="AZ1782" s="35"/>
      <c r="BA1782" s="35"/>
      <c r="BB1782" s="35"/>
      <c r="BC1782" s="35"/>
      <c r="BD1782" s="35"/>
      <c r="BE1782" s="35"/>
      <c r="BF1782" s="35"/>
      <c r="BG1782" s="35"/>
      <c r="BH1782" s="35"/>
      <c r="BI1782" s="133"/>
      <c r="BJ1782" s="133"/>
      <c r="BK1782" s="35"/>
      <c r="BL1782" s="266"/>
      <c r="BM1782" s="35"/>
      <c r="BN1782" s="35"/>
      <c r="BO1782" s="35"/>
      <c r="BP1782" s="35"/>
      <c r="BQ1782" s="35"/>
      <c r="BR1782" s="35"/>
      <c r="BS1782" s="35"/>
      <c r="BT1782" s="35"/>
      <c r="BU1782" s="35"/>
      <c r="BV1782" s="35"/>
      <c r="BW1782" s="35"/>
      <c r="BX1782" s="35"/>
      <c r="BY1782" s="35"/>
      <c r="BZ1782" s="287"/>
      <c r="CA1782" s="35"/>
      <c r="CB1782" s="35"/>
      <c r="CC1782" s="35"/>
      <c r="CD1782" s="35"/>
      <c r="CE1782" s="35"/>
      <c r="CF1782" s="35"/>
      <c r="CG1782" s="35"/>
      <c r="CH1782" s="35"/>
      <c r="CI1782" s="35"/>
      <c r="CJ1782" s="35"/>
      <c r="CK1782" s="35"/>
      <c r="CL1782" s="35"/>
      <c r="CM1782" s="35"/>
      <c r="CN1782" s="35"/>
      <c r="CO1782" s="35"/>
      <c r="CP1782" s="35"/>
      <c r="CQ1782" s="35"/>
      <c r="CR1782" s="35"/>
      <c r="CS1782" s="35"/>
      <c r="CT1782" s="35"/>
      <c r="CU1782" s="35"/>
      <c r="CV1782" s="35"/>
      <c r="CW1782" s="35"/>
      <c r="CX1782" s="35"/>
      <c r="CY1782" s="35"/>
      <c r="CZ1782" s="35"/>
      <c r="DA1782" s="35"/>
      <c r="DB1782" s="35"/>
      <c r="DC1782" s="35"/>
      <c r="DD1782" s="35"/>
      <c r="DE1782" s="35"/>
      <c r="DF1782" s="35"/>
      <c r="DG1782" s="35"/>
      <c r="DH1782" s="35"/>
      <c r="DI1782" s="35"/>
      <c r="DJ1782" s="35"/>
      <c r="DK1782" s="35"/>
      <c r="DL1782" s="35"/>
      <c r="DM1782" s="35"/>
      <c r="DN1782" s="35"/>
      <c r="DO1782" s="35"/>
      <c r="DP1782" s="35"/>
      <c r="DQ1782" s="35"/>
      <c r="DR1782" s="35"/>
      <c r="DS1782" s="35"/>
      <c r="DT1782" s="35"/>
      <c r="DU1782" s="35"/>
      <c r="DV1782" s="35"/>
      <c r="DW1782" s="35"/>
      <c r="DX1782" s="35"/>
      <c r="DY1782" s="35"/>
      <c r="DZ1782" s="35"/>
      <c r="EA1782" s="35"/>
      <c r="EB1782" s="35"/>
      <c r="EC1782" s="35"/>
      <c r="ED1782" s="35"/>
      <c r="EE1782" s="35"/>
      <c r="EF1782" s="35"/>
      <c r="EG1782" s="35"/>
      <c r="EH1782" s="35"/>
      <c r="EI1782" s="35"/>
      <c r="EJ1782" s="35"/>
      <c r="EK1782" s="35"/>
      <c r="EL1782" s="35"/>
      <c r="ET1782" s="20" t="s">
        <v>2143</v>
      </c>
      <c r="EU1782" s="20" t="s">
        <v>2142</v>
      </c>
    </row>
    <row r="1783" spans="1:151" ht="12" hidden="1" customHeight="1">
      <c r="A1783" s="35"/>
      <c r="B1783" s="47"/>
      <c r="C1783" s="35"/>
      <c r="D1783" s="47"/>
      <c r="E1783" s="47"/>
      <c r="F1783" s="47"/>
      <c r="G1783" s="47"/>
      <c r="H1783" s="47"/>
      <c r="I1783" s="47"/>
      <c r="J1783" s="47"/>
      <c r="K1783" s="47"/>
      <c r="L1783" s="47"/>
      <c r="M1783" s="35"/>
      <c r="N1783" s="35"/>
      <c r="O1783" s="35"/>
      <c r="P1783" s="35"/>
      <c r="Q1783" s="35"/>
      <c r="R1783" s="35"/>
      <c r="S1783" s="35"/>
      <c r="T1783" s="35"/>
      <c r="U1783" s="35"/>
      <c r="V1783" s="35"/>
      <c r="W1783" s="35"/>
      <c r="X1783" s="35"/>
      <c r="Y1783" s="35"/>
      <c r="Z1783" s="35"/>
      <c r="AA1783" s="35"/>
      <c r="AB1783" s="35"/>
      <c r="AC1783" s="35"/>
      <c r="AD1783" s="35"/>
      <c r="AE1783" s="35"/>
      <c r="AF1783" s="35"/>
      <c r="AG1783" s="35"/>
      <c r="AH1783" s="35"/>
      <c r="AI1783" s="35"/>
      <c r="AJ1783" s="35"/>
      <c r="AK1783" s="35"/>
      <c r="AL1783" s="35"/>
      <c r="AM1783" s="35"/>
      <c r="AN1783" s="35"/>
      <c r="AO1783" s="35"/>
      <c r="AP1783" s="35"/>
      <c r="AQ1783" s="35"/>
      <c r="AR1783" s="35"/>
      <c r="AS1783" s="35"/>
      <c r="AT1783" s="35"/>
      <c r="AU1783" s="35"/>
      <c r="AV1783" s="35"/>
      <c r="AW1783" s="35"/>
      <c r="AX1783" s="35"/>
      <c r="AY1783" s="35"/>
      <c r="AZ1783" s="35"/>
      <c r="BA1783" s="35"/>
      <c r="BB1783" s="35"/>
      <c r="BC1783" s="35"/>
      <c r="BD1783" s="35"/>
      <c r="BE1783" s="35"/>
      <c r="BF1783" s="35"/>
      <c r="BG1783" s="35"/>
      <c r="BH1783" s="35"/>
      <c r="BI1783" s="133"/>
      <c r="BJ1783" s="133"/>
      <c r="BK1783" s="35"/>
      <c r="BL1783" s="266"/>
      <c r="BM1783" s="35"/>
      <c r="BN1783" s="35"/>
      <c r="BO1783" s="35"/>
      <c r="BP1783" s="35"/>
      <c r="BQ1783" s="35"/>
      <c r="BR1783" s="35"/>
      <c r="BS1783" s="35"/>
      <c r="BT1783" s="35"/>
      <c r="BU1783" s="35"/>
      <c r="BV1783" s="35"/>
      <c r="BW1783" s="35"/>
      <c r="BX1783" s="35"/>
      <c r="BY1783" s="35"/>
      <c r="BZ1783" s="287"/>
      <c r="CA1783" s="35"/>
      <c r="CB1783" s="35"/>
      <c r="CC1783" s="35"/>
      <c r="CD1783" s="35"/>
      <c r="CE1783" s="35"/>
      <c r="CF1783" s="35"/>
      <c r="CG1783" s="35"/>
      <c r="CH1783" s="35"/>
      <c r="CI1783" s="35"/>
      <c r="CJ1783" s="35"/>
      <c r="CK1783" s="35"/>
      <c r="CL1783" s="35"/>
      <c r="CM1783" s="35"/>
      <c r="CN1783" s="35"/>
      <c r="CO1783" s="35"/>
      <c r="CP1783" s="35"/>
      <c r="CQ1783" s="35"/>
      <c r="CR1783" s="35"/>
      <c r="CS1783" s="35"/>
      <c r="CT1783" s="35"/>
      <c r="CU1783" s="35"/>
      <c r="CV1783" s="35"/>
      <c r="CW1783" s="35"/>
      <c r="CX1783" s="35"/>
      <c r="CY1783" s="35"/>
      <c r="CZ1783" s="35"/>
      <c r="DA1783" s="35"/>
      <c r="DB1783" s="35"/>
      <c r="DC1783" s="35"/>
      <c r="DD1783" s="35"/>
      <c r="DE1783" s="35"/>
      <c r="DF1783" s="35"/>
      <c r="DG1783" s="35"/>
      <c r="DH1783" s="35"/>
      <c r="DI1783" s="35"/>
      <c r="DJ1783" s="35"/>
      <c r="DK1783" s="35"/>
      <c r="DL1783" s="35"/>
      <c r="DM1783" s="35"/>
      <c r="DN1783" s="35"/>
      <c r="DO1783" s="35"/>
      <c r="DP1783" s="35"/>
      <c r="DQ1783" s="35"/>
      <c r="DR1783" s="35"/>
      <c r="DS1783" s="35"/>
      <c r="DT1783" s="35"/>
      <c r="DU1783" s="35"/>
      <c r="DV1783" s="35"/>
      <c r="DW1783" s="35"/>
      <c r="DX1783" s="35"/>
      <c r="DY1783" s="35"/>
      <c r="DZ1783" s="35"/>
      <c r="EA1783" s="35"/>
      <c r="EB1783" s="35"/>
      <c r="EC1783" s="35"/>
      <c r="ED1783" s="35"/>
      <c r="EE1783" s="35"/>
      <c r="EF1783" s="35"/>
      <c r="EG1783" s="35"/>
      <c r="EH1783" s="35"/>
      <c r="EI1783" s="35"/>
      <c r="EJ1783" s="35"/>
      <c r="EK1783" s="35"/>
      <c r="EL1783" s="35"/>
      <c r="ET1783" s="20" t="s">
        <v>2144</v>
      </c>
      <c r="EU1783" s="20" t="s">
        <v>586</v>
      </c>
    </row>
    <row r="1784" spans="1:151" ht="12" hidden="1" customHeight="1">
      <c r="A1784" s="35"/>
      <c r="B1784" s="47"/>
      <c r="C1784" s="35"/>
      <c r="D1784" s="47"/>
      <c r="E1784" s="47"/>
      <c r="F1784" s="47"/>
      <c r="G1784" s="47"/>
      <c r="H1784" s="47"/>
      <c r="I1784" s="47"/>
      <c r="J1784" s="47"/>
      <c r="K1784" s="47"/>
      <c r="L1784" s="47"/>
      <c r="M1784" s="35"/>
      <c r="N1784" s="35"/>
      <c r="O1784" s="35"/>
      <c r="P1784" s="35"/>
      <c r="Q1784" s="35"/>
      <c r="R1784" s="35"/>
      <c r="S1784" s="35"/>
      <c r="T1784" s="35"/>
      <c r="U1784" s="35"/>
      <c r="V1784" s="35"/>
      <c r="W1784" s="35"/>
      <c r="X1784" s="35"/>
      <c r="Y1784" s="35"/>
      <c r="Z1784" s="35"/>
      <c r="AA1784" s="35"/>
      <c r="AB1784" s="35"/>
      <c r="AC1784" s="35"/>
      <c r="AD1784" s="35"/>
      <c r="AE1784" s="35"/>
      <c r="AF1784" s="35"/>
      <c r="AG1784" s="35"/>
      <c r="AH1784" s="35"/>
      <c r="AI1784" s="35"/>
      <c r="AJ1784" s="35"/>
      <c r="AK1784" s="35"/>
      <c r="AL1784" s="35"/>
      <c r="AM1784" s="35"/>
      <c r="AN1784" s="35"/>
      <c r="AO1784" s="35"/>
      <c r="AP1784" s="35"/>
      <c r="AQ1784" s="35"/>
      <c r="AR1784" s="35"/>
      <c r="AS1784" s="35"/>
      <c r="AT1784" s="35"/>
      <c r="AU1784" s="35"/>
      <c r="AV1784" s="35"/>
      <c r="AW1784" s="35"/>
      <c r="AX1784" s="35"/>
      <c r="AY1784" s="35"/>
      <c r="AZ1784" s="35"/>
      <c r="BA1784" s="35"/>
      <c r="BB1784" s="35"/>
      <c r="BC1784" s="35"/>
      <c r="BD1784" s="35"/>
      <c r="BE1784" s="35"/>
      <c r="BF1784" s="35"/>
      <c r="BG1784" s="35"/>
      <c r="BH1784" s="35"/>
      <c r="BI1784" s="133"/>
      <c r="BJ1784" s="133"/>
      <c r="BK1784" s="35"/>
      <c r="BL1784" s="266"/>
      <c r="BM1784" s="35"/>
      <c r="BN1784" s="35"/>
      <c r="BO1784" s="35"/>
      <c r="BP1784" s="35"/>
      <c r="BQ1784" s="35"/>
      <c r="BR1784" s="35"/>
      <c r="BS1784" s="35"/>
      <c r="BT1784" s="35"/>
      <c r="BU1784" s="35"/>
      <c r="BV1784" s="35"/>
      <c r="BW1784" s="35"/>
      <c r="BX1784" s="35"/>
      <c r="BY1784" s="35"/>
      <c r="BZ1784" s="287"/>
      <c r="CA1784" s="35"/>
      <c r="CB1784" s="35"/>
      <c r="CC1784" s="35"/>
      <c r="CD1784" s="35"/>
      <c r="CE1784" s="35"/>
      <c r="CF1784" s="35"/>
      <c r="CG1784" s="35"/>
      <c r="CH1784" s="35"/>
      <c r="CI1784" s="35"/>
      <c r="CJ1784" s="35"/>
      <c r="CK1784" s="35"/>
      <c r="CL1784" s="35"/>
      <c r="CM1784" s="35"/>
      <c r="CN1784" s="35"/>
      <c r="CO1784" s="35"/>
      <c r="CP1784" s="35"/>
      <c r="CQ1784" s="35"/>
      <c r="CR1784" s="35"/>
      <c r="CS1784" s="35"/>
      <c r="CT1784" s="35"/>
      <c r="CU1784" s="35"/>
      <c r="CV1784" s="35"/>
      <c r="CW1784" s="35"/>
      <c r="CX1784" s="35"/>
      <c r="CY1784" s="35"/>
      <c r="CZ1784" s="35"/>
      <c r="DA1784" s="35"/>
      <c r="DB1784" s="35"/>
      <c r="DC1784" s="35"/>
      <c r="DD1784" s="35"/>
      <c r="DE1784" s="35"/>
      <c r="DF1784" s="35"/>
      <c r="DG1784" s="35"/>
      <c r="DH1784" s="35"/>
      <c r="DI1784" s="35"/>
      <c r="DJ1784" s="35"/>
      <c r="DK1784" s="35"/>
      <c r="DL1784" s="35"/>
      <c r="DM1784" s="35"/>
      <c r="DN1784" s="35"/>
      <c r="DO1784" s="35"/>
      <c r="DP1784" s="35"/>
      <c r="DQ1784" s="35"/>
      <c r="DR1784" s="35"/>
      <c r="DS1784" s="35"/>
      <c r="DT1784" s="35"/>
      <c r="DU1784" s="35"/>
      <c r="DV1784" s="35"/>
      <c r="DW1784" s="35"/>
      <c r="DX1784" s="35"/>
      <c r="DY1784" s="35"/>
      <c r="DZ1784" s="35"/>
      <c r="EA1784" s="35"/>
      <c r="EB1784" s="35"/>
      <c r="EC1784" s="35"/>
      <c r="ED1784" s="35"/>
      <c r="EE1784" s="35"/>
      <c r="EF1784" s="35"/>
      <c r="EG1784" s="35"/>
      <c r="EH1784" s="35"/>
      <c r="EI1784" s="35"/>
      <c r="EJ1784" s="35"/>
      <c r="EK1784" s="35"/>
      <c r="EL1784" s="35"/>
      <c r="ET1784" s="20" t="s">
        <v>2145</v>
      </c>
      <c r="EU1784" s="20" t="s">
        <v>2143</v>
      </c>
    </row>
    <row r="1785" spans="1:151" ht="12" hidden="1" customHeight="1">
      <c r="A1785" s="35"/>
      <c r="B1785" s="47"/>
      <c r="C1785" s="35"/>
      <c r="D1785" s="47"/>
      <c r="E1785" s="47"/>
      <c r="F1785" s="47"/>
      <c r="G1785" s="47"/>
      <c r="H1785" s="47"/>
      <c r="I1785" s="47"/>
      <c r="J1785" s="47"/>
      <c r="K1785" s="47"/>
      <c r="L1785" s="47"/>
      <c r="M1785" s="35"/>
      <c r="N1785" s="35"/>
      <c r="O1785" s="35"/>
      <c r="P1785" s="35"/>
      <c r="Q1785" s="35"/>
      <c r="R1785" s="35"/>
      <c r="S1785" s="35"/>
      <c r="T1785" s="35"/>
      <c r="U1785" s="35"/>
      <c r="V1785" s="35"/>
      <c r="W1785" s="35"/>
      <c r="X1785" s="35"/>
      <c r="Y1785" s="35"/>
      <c r="Z1785" s="35"/>
      <c r="AA1785" s="35"/>
      <c r="AB1785" s="35"/>
      <c r="AC1785" s="35"/>
      <c r="AD1785" s="35"/>
      <c r="AE1785" s="35"/>
      <c r="AF1785" s="35"/>
      <c r="AG1785" s="35"/>
      <c r="AH1785" s="35"/>
      <c r="AI1785" s="35"/>
      <c r="AJ1785" s="35"/>
      <c r="AK1785" s="35"/>
      <c r="AL1785" s="35"/>
      <c r="AM1785" s="35"/>
      <c r="AN1785" s="35"/>
      <c r="AO1785" s="35"/>
      <c r="AP1785" s="35"/>
      <c r="AQ1785" s="35"/>
      <c r="AR1785" s="35"/>
      <c r="AS1785" s="35"/>
      <c r="AT1785" s="35"/>
      <c r="AU1785" s="35"/>
      <c r="AV1785" s="35"/>
      <c r="AW1785" s="35"/>
      <c r="AX1785" s="35"/>
      <c r="AY1785" s="35"/>
      <c r="AZ1785" s="35"/>
      <c r="BA1785" s="35"/>
      <c r="BB1785" s="35"/>
      <c r="BC1785" s="35"/>
      <c r="BD1785" s="35"/>
      <c r="BE1785" s="35"/>
      <c r="BF1785" s="35"/>
      <c r="BG1785" s="35"/>
      <c r="BH1785" s="35"/>
      <c r="BI1785" s="133"/>
      <c r="BJ1785" s="133"/>
      <c r="BK1785" s="35"/>
      <c r="BL1785" s="266"/>
      <c r="BM1785" s="35"/>
      <c r="BN1785" s="35"/>
      <c r="BO1785" s="35"/>
      <c r="BP1785" s="35"/>
      <c r="BQ1785" s="35"/>
      <c r="BR1785" s="35"/>
      <c r="BS1785" s="35"/>
      <c r="BT1785" s="35"/>
      <c r="BU1785" s="35"/>
      <c r="BV1785" s="35"/>
      <c r="BW1785" s="35"/>
      <c r="BX1785" s="35"/>
      <c r="BY1785" s="35"/>
      <c r="BZ1785" s="287"/>
      <c r="CA1785" s="35"/>
      <c r="CB1785" s="35"/>
      <c r="CC1785" s="35"/>
      <c r="CD1785" s="35"/>
      <c r="CE1785" s="35"/>
      <c r="CF1785" s="35"/>
      <c r="CG1785" s="35"/>
      <c r="CH1785" s="35"/>
      <c r="CI1785" s="35"/>
      <c r="CJ1785" s="35"/>
      <c r="CK1785" s="35"/>
      <c r="CL1785" s="35"/>
      <c r="CM1785" s="35"/>
      <c r="CN1785" s="35"/>
      <c r="CO1785" s="35"/>
      <c r="CP1785" s="35"/>
      <c r="CQ1785" s="35"/>
      <c r="CR1785" s="35"/>
      <c r="CS1785" s="35"/>
      <c r="CT1785" s="35"/>
      <c r="CU1785" s="35"/>
      <c r="CV1785" s="35"/>
      <c r="CW1785" s="35"/>
      <c r="CX1785" s="35"/>
      <c r="CY1785" s="35"/>
      <c r="CZ1785" s="35"/>
      <c r="DA1785" s="35"/>
      <c r="DB1785" s="35"/>
      <c r="DC1785" s="35"/>
      <c r="DD1785" s="35"/>
      <c r="DE1785" s="35"/>
      <c r="DF1785" s="35"/>
      <c r="DG1785" s="35"/>
      <c r="DH1785" s="35"/>
      <c r="DI1785" s="35"/>
      <c r="DJ1785" s="35"/>
      <c r="DK1785" s="35"/>
      <c r="DL1785" s="35"/>
      <c r="DM1785" s="35"/>
      <c r="DN1785" s="35"/>
      <c r="DO1785" s="35"/>
      <c r="DP1785" s="35"/>
      <c r="DQ1785" s="35"/>
      <c r="DR1785" s="35"/>
      <c r="DS1785" s="35"/>
      <c r="DT1785" s="35"/>
      <c r="DU1785" s="35"/>
      <c r="DV1785" s="35"/>
      <c r="DW1785" s="35"/>
      <c r="DX1785" s="35"/>
      <c r="DY1785" s="35"/>
      <c r="DZ1785" s="35"/>
      <c r="EA1785" s="35"/>
      <c r="EB1785" s="35"/>
      <c r="EC1785" s="35"/>
      <c r="ED1785" s="35"/>
      <c r="EE1785" s="35"/>
      <c r="EF1785" s="35"/>
      <c r="EG1785" s="35"/>
      <c r="EH1785" s="35"/>
      <c r="EI1785" s="35"/>
      <c r="EJ1785" s="35"/>
      <c r="EK1785" s="35"/>
      <c r="EL1785" s="35"/>
      <c r="ET1785" s="20" t="s">
        <v>2146</v>
      </c>
      <c r="EU1785" s="20" t="s">
        <v>2144</v>
      </c>
    </row>
    <row r="1786" spans="1:151" ht="12" hidden="1" customHeight="1">
      <c r="A1786" s="35"/>
      <c r="B1786" s="47"/>
      <c r="C1786" s="35"/>
      <c r="D1786" s="47"/>
      <c r="E1786" s="47"/>
      <c r="F1786" s="47"/>
      <c r="G1786" s="47"/>
      <c r="H1786" s="47"/>
      <c r="I1786" s="47"/>
      <c r="J1786" s="47"/>
      <c r="K1786" s="47"/>
      <c r="L1786" s="47"/>
      <c r="M1786" s="35"/>
      <c r="N1786" s="35"/>
      <c r="O1786" s="35"/>
      <c r="P1786" s="35"/>
      <c r="Q1786" s="35"/>
      <c r="R1786" s="35"/>
      <c r="S1786" s="35"/>
      <c r="T1786" s="35"/>
      <c r="U1786" s="35"/>
      <c r="V1786" s="35"/>
      <c r="W1786" s="35"/>
      <c r="X1786" s="35"/>
      <c r="Y1786" s="35"/>
      <c r="Z1786" s="35"/>
      <c r="AA1786" s="35"/>
      <c r="AB1786" s="35"/>
      <c r="AC1786" s="35"/>
      <c r="AD1786" s="35"/>
      <c r="AE1786" s="35"/>
      <c r="AF1786" s="35"/>
      <c r="AG1786" s="35"/>
      <c r="AH1786" s="35"/>
      <c r="AI1786" s="35"/>
      <c r="AJ1786" s="35"/>
      <c r="AK1786" s="35"/>
      <c r="AL1786" s="35"/>
      <c r="AM1786" s="35"/>
      <c r="AN1786" s="35"/>
      <c r="AO1786" s="35"/>
      <c r="AP1786" s="35"/>
      <c r="AQ1786" s="35"/>
      <c r="AR1786" s="35"/>
      <c r="AS1786" s="35"/>
      <c r="AT1786" s="35"/>
      <c r="AU1786" s="35"/>
      <c r="AV1786" s="35"/>
      <c r="AW1786" s="35"/>
      <c r="AX1786" s="35"/>
      <c r="AY1786" s="35"/>
      <c r="AZ1786" s="35"/>
      <c r="BA1786" s="35"/>
      <c r="BB1786" s="35"/>
      <c r="BC1786" s="35"/>
      <c r="BD1786" s="35"/>
      <c r="BE1786" s="35"/>
      <c r="BF1786" s="35"/>
      <c r="BG1786" s="35"/>
      <c r="BH1786" s="35"/>
      <c r="BI1786" s="133"/>
      <c r="BJ1786" s="133"/>
      <c r="BK1786" s="35"/>
      <c r="BL1786" s="266"/>
      <c r="BM1786" s="35"/>
      <c r="BN1786" s="35"/>
      <c r="BO1786" s="35"/>
      <c r="BP1786" s="35"/>
      <c r="BQ1786" s="35"/>
      <c r="BR1786" s="35"/>
      <c r="BS1786" s="35"/>
      <c r="BT1786" s="35"/>
      <c r="BU1786" s="35"/>
      <c r="BV1786" s="35"/>
      <c r="BW1786" s="35"/>
      <c r="BX1786" s="35"/>
      <c r="BY1786" s="35"/>
      <c r="BZ1786" s="287"/>
      <c r="CA1786" s="35"/>
      <c r="CB1786" s="35"/>
      <c r="CC1786" s="35"/>
      <c r="CD1786" s="35"/>
      <c r="CE1786" s="35"/>
      <c r="CF1786" s="35"/>
      <c r="CG1786" s="35"/>
      <c r="CH1786" s="35"/>
      <c r="CI1786" s="35"/>
      <c r="CJ1786" s="35"/>
      <c r="CK1786" s="35"/>
      <c r="CL1786" s="35"/>
      <c r="CM1786" s="35"/>
      <c r="CN1786" s="35"/>
      <c r="CO1786" s="35"/>
      <c r="CP1786" s="35"/>
      <c r="CQ1786" s="35"/>
      <c r="CR1786" s="35"/>
      <c r="CS1786" s="35"/>
      <c r="CT1786" s="35"/>
      <c r="CU1786" s="35"/>
      <c r="CV1786" s="35"/>
      <c r="CW1786" s="35"/>
      <c r="CX1786" s="35"/>
      <c r="CY1786" s="35"/>
      <c r="CZ1786" s="35"/>
      <c r="DA1786" s="35"/>
      <c r="DB1786" s="35"/>
      <c r="DC1786" s="35"/>
      <c r="DD1786" s="35"/>
      <c r="DE1786" s="35"/>
      <c r="DF1786" s="35"/>
      <c r="DG1786" s="35"/>
      <c r="DH1786" s="35"/>
      <c r="DI1786" s="35"/>
      <c r="DJ1786" s="35"/>
      <c r="DK1786" s="35"/>
      <c r="DL1786" s="35"/>
      <c r="DM1786" s="35"/>
      <c r="DN1786" s="35"/>
      <c r="DO1786" s="35"/>
      <c r="DP1786" s="35"/>
      <c r="DQ1786" s="35"/>
      <c r="DR1786" s="35"/>
      <c r="DS1786" s="35"/>
      <c r="DT1786" s="35"/>
      <c r="DU1786" s="35"/>
      <c r="DV1786" s="35"/>
      <c r="DW1786" s="35"/>
      <c r="DX1786" s="35"/>
      <c r="DY1786" s="35"/>
      <c r="DZ1786" s="35"/>
      <c r="EA1786" s="35"/>
      <c r="EB1786" s="35"/>
      <c r="EC1786" s="35"/>
      <c r="ED1786" s="35"/>
      <c r="EE1786" s="35"/>
      <c r="EF1786" s="35"/>
      <c r="EG1786" s="35"/>
      <c r="EH1786" s="35"/>
      <c r="EI1786" s="35"/>
      <c r="EJ1786" s="35"/>
      <c r="EK1786" s="35"/>
      <c r="EL1786" s="35"/>
      <c r="ET1786" s="20" t="s">
        <v>2147</v>
      </c>
      <c r="EU1786" s="20" t="s">
        <v>2145</v>
      </c>
    </row>
    <row r="1787" spans="1:151" ht="12" hidden="1" customHeight="1">
      <c r="A1787" s="35"/>
      <c r="B1787" s="47"/>
      <c r="C1787" s="35"/>
      <c r="D1787" s="47"/>
      <c r="E1787" s="47"/>
      <c r="F1787" s="47"/>
      <c r="G1787" s="47"/>
      <c r="H1787" s="47"/>
      <c r="I1787" s="47"/>
      <c r="J1787" s="47"/>
      <c r="K1787" s="47"/>
      <c r="L1787" s="47"/>
      <c r="M1787" s="35"/>
      <c r="N1787" s="35"/>
      <c r="O1787" s="35"/>
      <c r="P1787" s="35"/>
      <c r="Q1787" s="35"/>
      <c r="R1787" s="35"/>
      <c r="S1787" s="35"/>
      <c r="T1787" s="35"/>
      <c r="U1787" s="35"/>
      <c r="V1787" s="35"/>
      <c r="W1787" s="35"/>
      <c r="X1787" s="35"/>
      <c r="Y1787" s="35"/>
      <c r="Z1787" s="35"/>
      <c r="AA1787" s="35"/>
      <c r="AB1787" s="35"/>
      <c r="AC1787" s="35"/>
      <c r="AD1787" s="35"/>
      <c r="AE1787" s="35"/>
      <c r="AF1787" s="35"/>
      <c r="AG1787" s="35"/>
      <c r="AH1787" s="35"/>
      <c r="AI1787" s="35"/>
      <c r="AJ1787" s="35"/>
      <c r="AK1787" s="35"/>
      <c r="AL1787" s="35"/>
      <c r="AM1787" s="35"/>
      <c r="AN1787" s="35"/>
      <c r="AO1787" s="35"/>
      <c r="AP1787" s="35"/>
      <c r="AQ1787" s="35"/>
      <c r="AR1787" s="35"/>
      <c r="AS1787" s="35"/>
      <c r="AT1787" s="35"/>
      <c r="AU1787" s="35"/>
      <c r="AV1787" s="35"/>
      <c r="AW1787" s="35"/>
      <c r="AX1787" s="35"/>
      <c r="AY1787" s="35"/>
      <c r="AZ1787" s="35"/>
      <c r="BA1787" s="35"/>
      <c r="BB1787" s="35"/>
      <c r="BC1787" s="35"/>
      <c r="BD1787" s="35"/>
      <c r="BE1787" s="35"/>
      <c r="BF1787" s="35"/>
      <c r="BG1787" s="35"/>
      <c r="BH1787" s="35"/>
      <c r="BI1787" s="133"/>
      <c r="BJ1787" s="133"/>
      <c r="BK1787" s="35"/>
      <c r="BL1787" s="266"/>
      <c r="BM1787" s="35"/>
      <c r="BN1787" s="35"/>
      <c r="BO1787" s="35"/>
      <c r="BP1787" s="35"/>
      <c r="BQ1787" s="35"/>
      <c r="BR1787" s="35"/>
      <c r="BS1787" s="35"/>
      <c r="BT1787" s="35"/>
      <c r="BU1787" s="35"/>
      <c r="BV1787" s="35"/>
      <c r="BW1787" s="35"/>
      <c r="BX1787" s="35"/>
      <c r="BY1787" s="35"/>
      <c r="BZ1787" s="287"/>
      <c r="CA1787" s="35"/>
      <c r="CB1787" s="35"/>
      <c r="CC1787" s="35"/>
      <c r="CD1787" s="35"/>
      <c r="CE1787" s="35"/>
      <c r="CF1787" s="35"/>
      <c r="CG1787" s="35"/>
      <c r="CH1787" s="35"/>
      <c r="CI1787" s="35"/>
      <c r="CJ1787" s="35"/>
      <c r="CK1787" s="35"/>
      <c r="CL1787" s="35"/>
      <c r="CM1787" s="35"/>
      <c r="CN1787" s="35"/>
      <c r="CO1787" s="35"/>
      <c r="CP1787" s="35"/>
      <c r="CQ1787" s="35"/>
      <c r="CR1787" s="35"/>
      <c r="CS1787" s="35"/>
      <c r="CT1787" s="35"/>
      <c r="CU1787" s="35"/>
      <c r="CV1787" s="35"/>
      <c r="CW1787" s="35"/>
      <c r="CX1787" s="35"/>
      <c r="CY1787" s="35"/>
      <c r="CZ1787" s="35"/>
      <c r="DA1787" s="35"/>
      <c r="DB1787" s="35"/>
      <c r="DC1787" s="35"/>
      <c r="DD1787" s="35"/>
      <c r="DE1787" s="35"/>
      <c r="DF1787" s="35"/>
      <c r="DG1787" s="35"/>
      <c r="DH1787" s="35"/>
      <c r="DI1787" s="35"/>
      <c r="DJ1787" s="35"/>
      <c r="DK1787" s="35"/>
      <c r="DL1787" s="35"/>
      <c r="DM1787" s="35"/>
      <c r="DN1787" s="35"/>
      <c r="DO1787" s="35"/>
      <c r="DP1787" s="35"/>
      <c r="DQ1787" s="35"/>
      <c r="DR1787" s="35"/>
      <c r="DS1787" s="35"/>
      <c r="DT1787" s="35"/>
      <c r="DU1787" s="35"/>
      <c r="DV1787" s="35"/>
      <c r="DW1787" s="35"/>
      <c r="DX1787" s="35"/>
      <c r="DY1787" s="35"/>
      <c r="DZ1787" s="35"/>
      <c r="EA1787" s="35"/>
      <c r="EB1787" s="35"/>
      <c r="EC1787" s="35"/>
      <c r="ED1787" s="35"/>
      <c r="EE1787" s="35"/>
      <c r="EF1787" s="35"/>
      <c r="EG1787" s="35"/>
      <c r="EH1787" s="35"/>
      <c r="EI1787" s="35"/>
      <c r="EJ1787" s="35"/>
      <c r="EK1787" s="35"/>
      <c r="EL1787" s="35"/>
      <c r="ET1787" s="20" t="s">
        <v>2148</v>
      </c>
      <c r="EU1787" s="20" t="s">
        <v>2146</v>
      </c>
    </row>
    <row r="1788" spans="1:151" ht="12" hidden="1" customHeight="1">
      <c r="A1788" s="35"/>
      <c r="B1788" s="47"/>
      <c r="C1788" s="35"/>
      <c r="D1788" s="47"/>
      <c r="E1788" s="47"/>
      <c r="F1788" s="47"/>
      <c r="G1788" s="47"/>
      <c r="H1788" s="47"/>
      <c r="I1788" s="47"/>
      <c r="J1788" s="47"/>
      <c r="K1788" s="47"/>
      <c r="L1788" s="47"/>
      <c r="M1788" s="35"/>
      <c r="N1788" s="35"/>
      <c r="O1788" s="35"/>
      <c r="P1788" s="35"/>
      <c r="Q1788" s="35"/>
      <c r="R1788" s="35"/>
      <c r="S1788" s="35"/>
      <c r="T1788" s="35"/>
      <c r="U1788" s="35"/>
      <c r="V1788" s="35"/>
      <c r="W1788" s="35"/>
      <c r="X1788" s="35"/>
      <c r="Y1788" s="35"/>
      <c r="Z1788" s="35"/>
      <c r="AA1788" s="35"/>
      <c r="AB1788" s="35"/>
      <c r="AC1788" s="35"/>
      <c r="AD1788" s="35"/>
      <c r="AE1788" s="35"/>
      <c r="AF1788" s="35"/>
      <c r="AG1788" s="35"/>
      <c r="AH1788" s="35"/>
      <c r="AI1788" s="35"/>
      <c r="AJ1788" s="35"/>
      <c r="AK1788" s="35"/>
      <c r="AL1788" s="35"/>
      <c r="AM1788" s="35"/>
      <c r="AN1788" s="35"/>
      <c r="AO1788" s="35"/>
      <c r="AP1788" s="35"/>
      <c r="AQ1788" s="35"/>
      <c r="AR1788" s="35"/>
      <c r="AS1788" s="35"/>
      <c r="AT1788" s="35"/>
      <c r="AU1788" s="35"/>
      <c r="AV1788" s="35"/>
      <c r="AW1788" s="35"/>
      <c r="AX1788" s="35"/>
      <c r="AY1788" s="35"/>
      <c r="AZ1788" s="35"/>
      <c r="BA1788" s="35"/>
      <c r="BB1788" s="35"/>
      <c r="BC1788" s="35"/>
      <c r="BD1788" s="35"/>
      <c r="BE1788" s="35"/>
      <c r="BF1788" s="35"/>
      <c r="BG1788" s="35"/>
      <c r="BH1788" s="35"/>
      <c r="BI1788" s="133"/>
      <c r="BJ1788" s="133"/>
      <c r="BK1788" s="35"/>
      <c r="BL1788" s="266"/>
      <c r="BM1788" s="35"/>
      <c r="BN1788" s="35"/>
      <c r="BO1788" s="35"/>
      <c r="BP1788" s="35"/>
      <c r="BQ1788" s="35"/>
      <c r="BR1788" s="35"/>
      <c r="BS1788" s="35"/>
      <c r="BT1788" s="35"/>
      <c r="BU1788" s="35"/>
      <c r="BV1788" s="35"/>
      <c r="BW1788" s="35"/>
      <c r="BX1788" s="35"/>
      <c r="BY1788" s="35"/>
      <c r="BZ1788" s="287"/>
      <c r="CA1788" s="35"/>
      <c r="CB1788" s="35"/>
      <c r="CC1788" s="35"/>
      <c r="CD1788" s="35"/>
      <c r="CE1788" s="35"/>
      <c r="CF1788" s="35"/>
      <c r="CG1788" s="35"/>
      <c r="CH1788" s="35"/>
      <c r="CI1788" s="35"/>
      <c r="CJ1788" s="35"/>
      <c r="CK1788" s="35"/>
      <c r="CL1788" s="35"/>
      <c r="CM1788" s="35"/>
      <c r="CN1788" s="35"/>
      <c r="CO1788" s="35"/>
      <c r="CP1788" s="35"/>
      <c r="CQ1788" s="35"/>
      <c r="CR1788" s="35"/>
      <c r="CS1788" s="35"/>
      <c r="CT1788" s="35"/>
      <c r="CU1788" s="35"/>
      <c r="CV1788" s="35"/>
      <c r="CW1788" s="35"/>
      <c r="CX1788" s="35"/>
      <c r="CY1788" s="35"/>
      <c r="CZ1788" s="35"/>
      <c r="DA1788" s="35"/>
      <c r="DB1788" s="35"/>
      <c r="DC1788" s="35"/>
      <c r="DD1788" s="35"/>
      <c r="DE1788" s="35"/>
      <c r="DF1788" s="35"/>
      <c r="DG1788" s="35"/>
      <c r="DH1788" s="35"/>
      <c r="DI1788" s="35"/>
      <c r="DJ1788" s="35"/>
      <c r="DK1788" s="35"/>
      <c r="DL1788" s="35"/>
      <c r="DM1788" s="35"/>
      <c r="DN1788" s="35"/>
      <c r="DO1788" s="35"/>
      <c r="DP1788" s="35"/>
      <c r="DQ1788" s="35"/>
      <c r="DR1788" s="35"/>
      <c r="DS1788" s="35"/>
      <c r="DT1788" s="35"/>
      <c r="DU1788" s="35"/>
      <c r="DV1788" s="35"/>
      <c r="DW1788" s="35"/>
      <c r="DX1788" s="35"/>
      <c r="DY1788" s="35"/>
      <c r="DZ1788" s="35"/>
      <c r="EA1788" s="35"/>
      <c r="EB1788" s="35"/>
      <c r="EC1788" s="35"/>
      <c r="ED1788" s="35"/>
      <c r="EE1788" s="35"/>
      <c r="EF1788" s="35"/>
      <c r="EG1788" s="35"/>
      <c r="EH1788" s="35"/>
      <c r="EI1788" s="35"/>
      <c r="EJ1788" s="35"/>
      <c r="EK1788" s="35"/>
      <c r="EL1788" s="35"/>
      <c r="ET1788" s="20" t="s">
        <v>2149</v>
      </c>
      <c r="EU1788" s="20" t="s">
        <v>2147</v>
      </c>
    </row>
    <row r="1789" spans="1:151" ht="12" hidden="1" customHeight="1">
      <c r="A1789" s="35"/>
      <c r="B1789" s="47"/>
      <c r="C1789" s="35"/>
      <c r="D1789" s="47"/>
      <c r="E1789" s="47"/>
      <c r="F1789" s="47"/>
      <c r="G1789" s="47"/>
      <c r="H1789" s="47"/>
      <c r="I1789" s="47"/>
      <c r="J1789" s="47"/>
      <c r="K1789" s="47"/>
      <c r="L1789" s="47"/>
      <c r="M1789" s="35"/>
      <c r="N1789" s="35"/>
      <c r="O1789" s="35"/>
      <c r="P1789" s="35"/>
      <c r="Q1789" s="35"/>
      <c r="R1789" s="35"/>
      <c r="S1789" s="35"/>
      <c r="T1789" s="35"/>
      <c r="U1789" s="35"/>
      <c r="V1789" s="35"/>
      <c r="W1789" s="35"/>
      <c r="X1789" s="35"/>
      <c r="Y1789" s="35"/>
      <c r="Z1789" s="35"/>
      <c r="AA1789" s="35"/>
      <c r="AB1789" s="35"/>
      <c r="AC1789" s="35"/>
      <c r="AD1789" s="35"/>
      <c r="AE1789" s="35"/>
      <c r="AF1789" s="35"/>
      <c r="AG1789" s="35"/>
      <c r="AH1789" s="35"/>
      <c r="AI1789" s="35"/>
      <c r="AJ1789" s="35"/>
      <c r="AK1789" s="35"/>
      <c r="AL1789" s="35"/>
      <c r="AM1789" s="35"/>
      <c r="AN1789" s="35"/>
      <c r="AO1789" s="35"/>
      <c r="AP1789" s="35"/>
      <c r="AQ1789" s="35"/>
      <c r="AR1789" s="35"/>
      <c r="AS1789" s="35"/>
      <c r="AT1789" s="35"/>
      <c r="AU1789" s="35"/>
      <c r="AV1789" s="35"/>
      <c r="AW1789" s="35"/>
      <c r="AX1789" s="35"/>
      <c r="AY1789" s="35"/>
      <c r="AZ1789" s="35"/>
      <c r="BA1789" s="35"/>
      <c r="BB1789" s="35"/>
      <c r="BC1789" s="35"/>
      <c r="BD1789" s="35"/>
      <c r="BE1789" s="35"/>
      <c r="BF1789" s="35"/>
      <c r="BG1789" s="35"/>
      <c r="BH1789" s="35"/>
      <c r="BI1789" s="133"/>
      <c r="BJ1789" s="133"/>
      <c r="BK1789" s="35"/>
      <c r="BL1789" s="266"/>
      <c r="BM1789" s="35"/>
      <c r="BN1789" s="35"/>
      <c r="BO1789" s="35"/>
      <c r="BP1789" s="35"/>
      <c r="BQ1789" s="35"/>
      <c r="BR1789" s="35"/>
      <c r="BS1789" s="35"/>
      <c r="BT1789" s="35"/>
      <c r="BU1789" s="35"/>
      <c r="BV1789" s="35"/>
      <c r="BW1789" s="35"/>
      <c r="BX1789" s="35"/>
      <c r="BY1789" s="35"/>
      <c r="BZ1789" s="287"/>
      <c r="CA1789" s="35"/>
      <c r="CB1789" s="35"/>
      <c r="CC1789" s="35"/>
      <c r="CD1789" s="35"/>
      <c r="CE1789" s="35"/>
      <c r="CF1789" s="35"/>
      <c r="CG1789" s="35"/>
      <c r="CH1789" s="35"/>
      <c r="CI1789" s="35"/>
      <c r="CJ1789" s="35"/>
      <c r="CK1789" s="35"/>
      <c r="CL1789" s="35"/>
      <c r="CM1789" s="35"/>
      <c r="CN1789" s="35"/>
      <c r="CO1789" s="35"/>
      <c r="CP1789" s="35"/>
      <c r="CQ1789" s="35"/>
      <c r="CR1789" s="35"/>
      <c r="CS1789" s="35"/>
      <c r="CT1789" s="35"/>
      <c r="CU1789" s="35"/>
      <c r="CV1789" s="35"/>
      <c r="CW1789" s="35"/>
      <c r="CX1789" s="35"/>
      <c r="CY1789" s="35"/>
      <c r="CZ1789" s="35"/>
      <c r="DA1789" s="35"/>
      <c r="DB1789" s="35"/>
      <c r="DC1789" s="35"/>
      <c r="DD1789" s="35"/>
      <c r="DE1789" s="35"/>
      <c r="DF1789" s="35"/>
      <c r="DG1789" s="35"/>
      <c r="DH1789" s="35"/>
      <c r="DI1789" s="35"/>
      <c r="DJ1789" s="35"/>
      <c r="DK1789" s="35"/>
      <c r="DL1789" s="35"/>
      <c r="DM1789" s="35"/>
      <c r="DN1789" s="35"/>
      <c r="DO1789" s="35"/>
      <c r="DP1789" s="35"/>
      <c r="DQ1789" s="35"/>
      <c r="DR1789" s="35"/>
      <c r="DS1789" s="35"/>
      <c r="DT1789" s="35"/>
      <c r="DU1789" s="35"/>
      <c r="DV1789" s="35"/>
      <c r="DW1789" s="35"/>
      <c r="DX1789" s="35"/>
      <c r="DY1789" s="35"/>
      <c r="DZ1789" s="35"/>
      <c r="EA1789" s="35"/>
      <c r="EB1789" s="35"/>
      <c r="EC1789" s="35"/>
      <c r="ED1789" s="35"/>
      <c r="EE1789" s="35"/>
      <c r="EF1789" s="35"/>
      <c r="EG1789" s="35"/>
      <c r="EH1789" s="35"/>
      <c r="EI1789" s="35"/>
      <c r="EJ1789" s="35"/>
      <c r="EK1789" s="35"/>
      <c r="EL1789" s="35"/>
      <c r="ET1789" s="20" t="s">
        <v>2150</v>
      </c>
      <c r="EU1789" s="20" t="s">
        <v>2148</v>
      </c>
    </row>
    <row r="1790" spans="1:151" ht="12" hidden="1" customHeight="1">
      <c r="A1790" s="35"/>
      <c r="B1790" s="47"/>
      <c r="C1790" s="35"/>
      <c r="D1790" s="47"/>
      <c r="E1790" s="47"/>
      <c r="F1790" s="47"/>
      <c r="G1790" s="47"/>
      <c r="H1790" s="47"/>
      <c r="I1790" s="47"/>
      <c r="J1790" s="47"/>
      <c r="K1790" s="47"/>
      <c r="L1790" s="47"/>
      <c r="M1790" s="35"/>
      <c r="N1790" s="35"/>
      <c r="O1790" s="35"/>
      <c r="P1790" s="35"/>
      <c r="Q1790" s="35"/>
      <c r="R1790" s="35"/>
      <c r="S1790" s="35"/>
      <c r="T1790" s="35"/>
      <c r="U1790" s="35"/>
      <c r="V1790" s="35"/>
      <c r="W1790" s="35"/>
      <c r="X1790" s="35"/>
      <c r="Y1790" s="35"/>
      <c r="Z1790" s="35"/>
      <c r="AA1790" s="35"/>
      <c r="AB1790" s="35"/>
      <c r="AC1790" s="35"/>
      <c r="AD1790" s="35"/>
      <c r="AE1790" s="35"/>
      <c r="AF1790" s="35"/>
      <c r="AG1790" s="35"/>
      <c r="AH1790" s="35"/>
      <c r="AI1790" s="35"/>
      <c r="AJ1790" s="35"/>
      <c r="AK1790" s="35"/>
      <c r="AL1790" s="35"/>
      <c r="AM1790" s="35"/>
      <c r="AN1790" s="35"/>
      <c r="AO1790" s="35"/>
      <c r="AP1790" s="35"/>
      <c r="AQ1790" s="35"/>
      <c r="AR1790" s="35"/>
      <c r="AS1790" s="35"/>
      <c r="AT1790" s="35"/>
      <c r="AU1790" s="35"/>
      <c r="AV1790" s="35"/>
      <c r="AW1790" s="35"/>
      <c r="AX1790" s="35"/>
      <c r="AY1790" s="35"/>
      <c r="AZ1790" s="35"/>
      <c r="BA1790" s="35"/>
      <c r="BB1790" s="35"/>
      <c r="BC1790" s="35"/>
      <c r="BD1790" s="35"/>
      <c r="BE1790" s="35"/>
      <c r="BF1790" s="35"/>
      <c r="BG1790" s="35"/>
      <c r="BH1790" s="35"/>
      <c r="BI1790" s="133"/>
      <c r="BJ1790" s="133"/>
      <c r="BK1790" s="35"/>
      <c r="BL1790" s="266"/>
      <c r="BM1790" s="35"/>
      <c r="BN1790" s="35"/>
      <c r="BO1790" s="35"/>
      <c r="BP1790" s="35"/>
      <c r="BQ1790" s="35"/>
      <c r="BR1790" s="35"/>
      <c r="BS1790" s="35"/>
      <c r="BT1790" s="35"/>
      <c r="BU1790" s="35"/>
      <c r="BV1790" s="35"/>
      <c r="BW1790" s="35"/>
      <c r="BX1790" s="35"/>
      <c r="BY1790" s="35"/>
      <c r="BZ1790" s="287"/>
      <c r="CA1790" s="35"/>
      <c r="CB1790" s="35"/>
      <c r="CC1790" s="35"/>
      <c r="CD1790" s="35"/>
      <c r="CE1790" s="35"/>
      <c r="CF1790" s="35"/>
      <c r="CG1790" s="35"/>
      <c r="CH1790" s="35"/>
      <c r="CI1790" s="35"/>
      <c r="CJ1790" s="35"/>
      <c r="CK1790" s="35"/>
      <c r="CL1790" s="35"/>
      <c r="CM1790" s="35"/>
      <c r="CN1790" s="35"/>
      <c r="CO1790" s="35"/>
      <c r="CP1790" s="35"/>
      <c r="CQ1790" s="35"/>
      <c r="CR1790" s="35"/>
      <c r="CS1790" s="35"/>
      <c r="CT1790" s="35"/>
      <c r="CU1790" s="35"/>
      <c r="CV1790" s="35"/>
      <c r="CW1790" s="35"/>
      <c r="CX1790" s="35"/>
      <c r="CY1790" s="35"/>
      <c r="CZ1790" s="35"/>
      <c r="DA1790" s="35"/>
      <c r="DB1790" s="35"/>
      <c r="DC1790" s="35"/>
      <c r="DD1790" s="35"/>
      <c r="DE1790" s="35"/>
      <c r="DF1790" s="35"/>
      <c r="DG1790" s="35"/>
      <c r="DH1790" s="35"/>
      <c r="DI1790" s="35"/>
      <c r="DJ1790" s="35"/>
      <c r="DK1790" s="35"/>
      <c r="DL1790" s="35"/>
      <c r="DM1790" s="35"/>
      <c r="DN1790" s="35"/>
      <c r="DO1790" s="35"/>
      <c r="DP1790" s="35"/>
      <c r="DQ1790" s="35"/>
      <c r="DR1790" s="35"/>
      <c r="DS1790" s="35"/>
      <c r="DT1790" s="35"/>
      <c r="DU1790" s="35"/>
      <c r="DV1790" s="35"/>
      <c r="DW1790" s="35"/>
      <c r="DX1790" s="35"/>
      <c r="DY1790" s="35"/>
      <c r="DZ1790" s="35"/>
      <c r="EA1790" s="35"/>
      <c r="EB1790" s="35"/>
      <c r="EC1790" s="35"/>
      <c r="ED1790" s="35"/>
      <c r="EE1790" s="35"/>
      <c r="EF1790" s="35"/>
      <c r="EG1790" s="35"/>
      <c r="EH1790" s="35"/>
      <c r="EI1790" s="35"/>
      <c r="EJ1790" s="35"/>
      <c r="EK1790" s="35"/>
      <c r="EL1790" s="35"/>
      <c r="ET1790" s="20" t="s">
        <v>2151</v>
      </c>
      <c r="EU1790" s="20" t="s">
        <v>2149</v>
      </c>
    </row>
    <row r="1791" spans="1:151" ht="12" hidden="1" customHeight="1">
      <c r="A1791" s="35"/>
      <c r="B1791" s="47"/>
      <c r="C1791" s="35"/>
      <c r="D1791" s="47"/>
      <c r="E1791" s="47"/>
      <c r="F1791" s="47"/>
      <c r="G1791" s="47"/>
      <c r="H1791" s="47"/>
      <c r="I1791" s="47"/>
      <c r="J1791" s="47"/>
      <c r="K1791" s="47"/>
      <c r="L1791" s="47"/>
      <c r="M1791" s="35"/>
      <c r="N1791" s="35"/>
      <c r="O1791" s="35"/>
      <c r="P1791" s="35"/>
      <c r="Q1791" s="35"/>
      <c r="R1791" s="35"/>
      <c r="S1791" s="35"/>
      <c r="T1791" s="35"/>
      <c r="U1791" s="35"/>
      <c r="V1791" s="35"/>
      <c r="W1791" s="35"/>
      <c r="X1791" s="35"/>
      <c r="Y1791" s="35"/>
      <c r="Z1791" s="35"/>
      <c r="AA1791" s="35"/>
      <c r="AB1791" s="35"/>
      <c r="AC1791" s="35"/>
      <c r="AD1791" s="35"/>
      <c r="AE1791" s="35"/>
      <c r="AF1791" s="35"/>
      <c r="AG1791" s="35"/>
      <c r="AH1791" s="35"/>
      <c r="AI1791" s="35"/>
      <c r="AJ1791" s="35"/>
      <c r="AK1791" s="35"/>
      <c r="AL1791" s="35"/>
      <c r="AM1791" s="35"/>
      <c r="AN1791" s="35"/>
      <c r="AO1791" s="35"/>
      <c r="AP1791" s="35"/>
      <c r="AQ1791" s="35"/>
      <c r="AR1791" s="35"/>
      <c r="AS1791" s="35"/>
      <c r="AT1791" s="35"/>
      <c r="AU1791" s="35"/>
      <c r="AV1791" s="35"/>
      <c r="AW1791" s="35"/>
      <c r="AX1791" s="35"/>
      <c r="AY1791" s="35"/>
      <c r="AZ1791" s="35"/>
      <c r="BA1791" s="35"/>
      <c r="BB1791" s="35"/>
      <c r="BC1791" s="35"/>
      <c r="BD1791" s="35"/>
      <c r="BE1791" s="35"/>
      <c r="BF1791" s="35"/>
      <c r="BG1791" s="35"/>
      <c r="BH1791" s="35"/>
      <c r="BI1791" s="133"/>
      <c r="BJ1791" s="133"/>
      <c r="BK1791" s="35"/>
      <c r="BL1791" s="266"/>
      <c r="BM1791" s="35"/>
      <c r="BN1791" s="35"/>
      <c r="BO1791" s="35"/>
      <c r="BP1791" s="35"/>
      <c r="BQ1791" s="35"/>
      <c r="BR1791" s="35"/>
      <c r="BS1791" s="35"/>
      <c r="BT1791" s="35"/>
      <c r="BU1791" s="35"/>
      <c r="BV1791" s="35"/>
      <c r="BW1791" s="35"/>
      <c r="BX1791" s="35"/>
      <c r="BY1791" s="35"/>
      <c r="BZ1791" s="287"/>
      <c r="CA1791" s="35"/>
      <c r="CB1791" s="35"/>
      <c r="CC1791" s="35"/>
      <c r="CD1791" s="35"/>
      <c r="CE1791" s="35"/>
      <c r="CF1791" s="35"/>
      <c r="CG1791" s="35"/>
      <c r="CH1791" s="35"/>
      <c r="CI1791" s="35"/>
      <c r="CJ1791" s="35"/>
      <c r="CK1791" s="35"/>
      <c r="CL1791" s="35"/>
      <c r="CM1791" s="35"/>
      <c r="CN1791" s="35"/>
      <c r="CO1791" s="35"/>
      <c r="CP1791" s="35"/>
      <c r="CQ1791" s="35"/>
      <c r="CR1791" s="35"/>
      <c r="CS1791" s="35"/>
      <c r="CT1791" s="35"/>
      <c r="CU1791" s="35"/>
      <c r="CV1791" s="35"/>
      <c r="CW1791" s="35"/>
      <c r="CX1791" s="35"/>
      <c r="CY1791" s="35"/>
      <c r="CZ1791" s="35"/>
      <c r="DA1791" s="35"/>
      <c r="DB1791" s="35"/>
      <c r="DC1791" s="35"/>
      <c r="DD1791" s="35"/>
      <c r="DE1791" s="35"/>
      <c r="DF1791" s="35"/>
      <c r="DG1791" s="35"/>
      <c r="DH1791" s="35"/>
      <c r="DI1791" s="35"/>
      <c r="DJ1791" s="35"/>
      <c r="DK1791" s="35"/>
      <c r="DL1791" s="35"/>
      <c r="DM1791" s="35"/>
      <c r="DN1791" s="35"/>
      <c r="DO1791" s="35"/>
      <c r="DP1791" s="35"/>
      <c r="DQ1791" s="35"/>
      <c r="DR1791" s="35"/>
      <c r="DS1791" s="35"/>
      <c r="DT1791" s="35"/>
      <c r="DU1791" s="35"/>
      <c r="DV1791" s="35"/>
      <c r="DW1791" s="35"/>
      <c r="DX1791" s="35"/>
      <c r="DY1791" s="35"/>
      <c r="DZ1791" s="35"/>
      <c r="EA1791" s="35"/>
      <c r="EB1791" s="35"/>
      <c r="EC1791" s="35"/>
      <c r="ED1791" s="35"/>
      <c r="EE1791" s="35"/>
      <c r="EF1791" s="35"/>
      <c r="EG1791" s="35"/>
      <c r="EH1791" s="35"/>
      <c r="EI1791" s="35"/>
      <c r="EJ1791" s="35"/>
      <c r="EK1791" s="35"/>
      <c r="EL1791" s="35"/>
      <c r="ET1791" s="20" t="s">
        <v>2152</v>
      </c>
      <c r="EU1791" s="20" t="s">
        <v>2150</v>
      </c>
    </row>
    <row r="1792" spans="1:151" ht="12" hidden="1" customHeight="1">
      <c r="A1792" s="35"/>
      <c r="B1792" s="47"/>
      <c r="C1792" s="35"/>
      <c r="D1792" s="47"/>
      <c r="E1792" s="47"/>
      <c r="F1792" s="47"/>
      <c r="G1792" s="47"/>
      <c r="H1792" s="47"/>
      <c r="I1792" s="47"/>
      <c r="J1792" s="47"/>
      <c r="K1792" s="47"/>
      <c r="L1792" s="47"/>
      <c r="M1792" s="35"/>
      <c r="N1792" s="35"/>
      <c r="O1792" s="35"/>
      <c r="P1792" s="35"/>
      <c r="Q1792" s="35"/>
      <c r="R1792" s="35"/>
      <c r="S1792" s="35"/>
      <c r="T1792" s="35"/>
      <c r="U1792" s="35"/>
      <c r="V1792" s="35"/>
      <c r="W1792" s="35"/>
      <c r="X1792" s="35"/>
      <c r="Y1792" s="35"/>
      <c r="Z1792" s="35"/>
      <c r="AA1792" s="35"/>
      <c r="AB1792" s="35"/>
      <c r="AC1792" s="35"/>
      <c r="AD1792" s="35"/>
      <c r="AE1792" s="35"/>
      <c r="AF1792" s="35"/>
      <c r="AG1792" s="35"/>
      <c r="AH1792" s="35"/>
      <c r="AI1792" s="35"/>
      <c r="AJ1792" s="35"/>
      <c r="AK1792" s="35"/>
      <c r="AL1792" s="35"/>
      <c r="AM1792" s="35"/>
      <c r="AN1792" s="35"/>
      <c r="AO1792" s="35"/>
      <c r="AP1792" s="35"/>
      <c r="AQ1792" s="35"/>
      <c r="AR1792" s="35"/>
      <c r="AS1792" s="35"/>
      <c r="AT1792" s="35"/>
      <c r="AU1792" s="35"/>
      <c r="AV1792" s="35"/>
      <c r="AW1792" s="35"/>
      <c r="AX1792" s="35"/>
      <c r="AY1792" s="35"/>
      <c r="AZ1792" s="35"/>
      <c r="BA1792" s="35"/>
      <c r="BB1792" s="35"/>
      <c r="BC1792" s="35"/>
      <c r="BD1792" s="35"/>
      <c r="BE1792" s="35"/>
      <c r="BF1792" s="35"/>
      <c r="BG1792" s="35"/>
      <c r="BH1792" s="35"/>
      <c r="BI1792" s="133"/>
      <c r="BJ1792" s="133"/>
      <c r="BK1792" s="35"/>
      <c r="BL1792" s="266"/>
      <c r="BM1792" s="35"/>
      <c r="BN1792" s="35"/>
      <c r="BO1792" s="35"/>
      <c r="BP1792" s="35"/>
      <c r="BQ1792" s="35"/>
      <c r="BR1792" s="35"/>
      <c r="BS1792" s="35"/>
      <c r="BT1792" s="35"/>
      <c r="BU1792" s="35"/>
      <c r="BV1792" s="35"/>
      <c r="BW1792" s="35"/>
      <c r="BX1792" s="35"/>
      <c r="BY1792" s="35"/>
      <c r="BZ1792" s="287"/>
      <c r="CA1792" s="35"/>
      <c r="CB1792" s="35"/>
      <c r="CC1792" s="35"/>
      <c r="CD1792" s="35"/>
      <c r="CE1792" s="35"/>
      <c r="CF1792" s="35"/>
      <c r="CG1792" s="35"/>
      <c r="CH1792" s="35"/>
      <c r="CI1792" s="35"/>
      <c r="CJ1792" s="35"/>
      <c r="CK1792" s="35"/>
      <c r="CL1792" s="35"/>
      <c r="CM1792" s="35"/>
      <c r="CN1792" s="35"/>
      <c r="CO1792" s="35"/>
      <c r="CP1792" s="35"/>
      <c r="CQ1792" s="35"/>
      <c r="CR1792" s="35"/>
      <c r="CS1792" s="35"/>
      <c r="CT1792" s="35"/>
      <c r="CU1792" s="35"/>
      <c r="CV1792" s="35"/>
      <c r="CW1792" s="35"/>
      <c r="CX1792" s="35"/>
      <c r="CY1792" s="35"/>
      <c r="CZ1792" s="35"/>
      <c r="DA1792" s="35"/>
      <c r="DB1792" s="35"/>
      <c r="DC1792" s="35"/>
      <c r="DD1792" s="35"/>
      <c r="DE1792" s="35"/>
      <c r="DF1792" s="35"/>
      <c r="DG1792" s="35"/>
      <c r="DH1792" s="35"/>
      <c r="DI1792" s="35"/>
      <c r="DJ1792" s="35"/>
      <c r="DK1792" s="35"/>
      <c r="DL1792" s="35"/>
      <c r="DM1792" s="35"/>
      <c r="DN1792" s="35"/>
      <c r="DO1792" s="35"/>
      <c r="DP1792" s="35"/>
      <c r="DQ1792" s="35"/>
      <c r="DR1792" s="35"/>
      <c r="DS1792" s="35"/>
      <c r="DT1792" s="35"/>
      <c r="DU1792" s="35"/>
      <c r="DV1792" s="35"/>
      <c r="DW1792" s="35"/>
      <c r="DX1792" s="35"/>
      <c r="DY1792" s="35"/>
      <c r="DZ1792" s="35"/>
      <c r="EA1792" s="35"/>
      <c r="EB1792" s="35"/>
      <c r="EC1792" s="35"/>
      <c r="ED1792" s="35"/>
      <c r="EE1792" s="35"/>
      <c r="EF1792" s="35"/>
      <c r="EG1792" s="35"/>
      <c r="EH1792" s="35"/>
      <c r="EI1792" s="35"/>
      <c r="EJ1792" s="35"/>
      <c r="EK1792" s="35"/>
      <c r="EL1792" s="35"/>
      <c r="ET1792" s="20" t="s">
        <v>2153</v>
      </c>
      <c r="EU1792" s="20" t="s">
        <v>2151</v>
      </c>
    </row>
    <row r="1793" spans="1:151" ht="12" hidden="1" customHeight="1">
      <c r="A1793" s="35"/>
      <c r="B1793" s="47"/>
      <c r="C1793" s="35"/>
      <c r="D1793" s="47"/>
      <c r="E1793" s="47"/>
      <c r="F1793" s="47"/>
      <c r="G1793" s="47"/>
      <c r="H1793" s="47"/>
      <c r="I1793" s="47"/>
      <c r="J1793" s="47"/>
      <c r="K1793" s="47"/>
      <c r="L1793" s="47"/>
      <c r="M1793" s="35"/>
      <c r="N1793" s="35"/>
      <c r="O1793" s="35"/>
      <c r="P1793" s="35"/>
      <c r="Q1793" s="35"/>
      <c r="R1793" s="35"/>
      <c r="S1793" s="35"/>
      <c r="T1793" s="35"/>
      <c r="U1793" s="35"/>
      <c r="V1793" s="35"/>
      <c r="W1793" s="35"/>
      <c r="X1793" s="35"/>
      <c r="Y1793" s="35"/>
      <c r="Z1793" s="35"/>
      <c r="AA1793" s="35"/>
      <c r="AB1793" s="35"/>
      <c r="AC1793" s="35"/>
      <c r="AD1793" s="35"/>
      <c r="AE1793" s="35"/>
      <c r="AF1793" s="35"/>
      <c r="AG1793" s="35"/>
      <c r="AH1793" s="35"/>
      <c r="AI1793" s="35"/>
      <c r="AJ1793" s="35"/>
      <c r="AK1793" s="35"/>
      <c r="AL1793" s="35"/>
      <c r="AM1793" s="35"/>
      <c r="AN1793" s="35"/>
      <c r="AO1793" s="35"/>
      <c r="AP1793" s="35"/>
      <c r="AQ1793" s="35"/>
      <c r="AR1793" s="35"/>
      <c r="AS1793" s="35"/>
      <c r="AT1793" s="35"/>
      <c r="AU1793" s="35"/>
      <c r="AV1793" s="35"/>
      <c r="AW1793" s="35"/>
      <c r="AX1793" s="35"/>
      <c r="AY1793" s="35"/>
      <c r="AZ1793" s="35"/>
      <c r="BA1793" s="35"/>
      <c r="BB1793" s="35"/>
      <c r="BC1793" s="35"/>
      <c r="BD1793" s="35"/>
      <c r="BE1793" s="35"/>
      <c r="BF1793" s="35"/>
      <c r="BG1793" s="35"/>
      <c r="BH1793" s="35"/>
      <c r="BI1793" s="133"/>
      <c r="BJ1793" s="133"/>
      <c r="BK1793" s="35"/>
      <c r="BL1793" s="266"/>
      <c r="BM1793" s="35"/>
      <c r="BN1793" s="35"/>
      <c r="BO1793" s="35"/>
      <c r="BP1793" s="35"/>
      <c r="BQ1793" s="35"/>
      <c r="BR1793" s="35"/>
      <c r="BS1793" s="35"/>
      <c r="BT1793" s="35"/>
      <c r="BU1793" s="35"/>
      <c r="BV1793" s="35"/>
      <c r="BW1793" s="35"/>
      <c r="BX1793" s="35"/>
      <c r="BY1793" s="35"/>
      <c r="BZ1793" s="287"/>
      <c r="CA1793" s="35"/>
      <c r="CB1793" s="35"/>
      <c r="CC1793" s="35"/>
      <c r="CD1793" s="35"/>
      <c r="CE1793" s="35"/>
      <c r="CF1793" s="35"/>
      <c r="CG1793" s="35"/>
      <c r="CH1793" s="35"/>
      <c r="CI1793" s="35"/>
      <c r="CJ1793" s="35"/>
      <c r="CK1793" s="35"/>
      <c r="CL1793" s="35"/>
      <c r="CM1793" s="35"/>
      <c r="CN1793" s="35"/>
      <c r="CO1793" s="35"/>
      <c r="CP1793" s="35"/>
      <c r="CQ1793" s="35"/>
      <c r="CR1793" s="35"/>
      <c r="CS1793" s="35"/>
      <c r="CT1793" s="35"/>
      <c r="CU1793" s="35"/>
      <c r="CV1793" s="35"/>
      <c r="CW1793" s="35"/>
      <c r="CX1793" s="35"/>
      <c r="CY1793" s="35"/>
      <c r="CZ1793" s="35"/>
      <c r="DA1793" s="35"/>
      <c r="DB1793" s="35"/>
      <c r="DC1793" s="35"/>
      <c r="DD1793" s="35"/>
      <c r="DE1793" s="35"/>
      <c r="DF1793" s="35"/>
      <c r="DG1793" s="35"/>
      <c r="DH1793" s="35"/>
      <c r="DI1793" s="35"/>
      <c r="DJ1793" s="35"/>
      <c r="DK1793" s="35"/>
      <c r="DL1793" s="35"/>
      <c r="DM1793" s="35"/>
      <c r="DN1793" s="35"/>
      <c r="DO1793" s="35"/>
      <c r="DP1793" s="35"/>
      <c r="DQ1793" s="35"/>
      <c r="DR1793" s="35"/>
      <c r="DS1793" s="35"/>
      <c r="DT1793" s="35"/>
      <c r="DU1793" s="35"/>
      <c r="DV1793" s="35"/>
      <c r="DW1793" s="35"/>
      <c r="DX1793" s="35"/>
      <c r="DY1793" s="35"/>
      <c r="DZ1793" s="35"/>
      <c r="EA1793" s="35"/>
      <c r="EB1793" s="35"/>
      <c r="EC1793" s="35"/>
      <c r="ED1793" s="35"/>
      <c r="EE1793" s="35"/>
      <c r="EF1793" s="35"/>
      <c r="EG1793" s="35"/>
      <c r="EH1793" s="35"/>
      <c r="EI1793" s="35"/>
      <c r="EJ1793" s="35"/>
      <c r="EK1793" s="35"/>
      <c r="EL1793" s="35"/>
      <c r="ET1793" s="20" t="s">
        <v>2154</v>
      </c>
      <c r="EU1793" s="20" t="s">
        <v>2152</v>
      </c>
    </row>
    <row r="1794" spans="1:151" ht="12" hidden="1" customHeight="1">
      <c r="A1794" s="35"/>
      <c r="B1794" s="47"/>
      <c r="C1794" s="35"/>
      <c r="D1794" s="47"/>
      <c r="E1794" s="47"/>
      <c r="F1794" s="47"/>
      <c r="G1794" s="47"/>
      <c r="H1794" s="47"/>
      <c r="I1794" s="47"/>
      <c r="J1794" s="47"/>
      <c r="K1794" s="47"/>
      <c r="L1794" s="47"/>
      <c r="M1794" s="35"/>
      <c r="N1794" s="35"/>
      <c r="O1794" s="35"/>
      <c r="P1794" s="35"/>
      <c r="Q1794" s="35"/>
      <c r="R1794" s="35"/>
      <c r="S1794" s="35"/>
      <c r="T1794" s="35"/>
      <c r="U1794" s="35"/>
      <c r="V1794" s="35"/>
      <c r="W1794" s="35"/>
      <c r="X1794" s="35"/>
      <c r="Y1794" s="35"/>
      <c r="Z1794" s="35"/>
      <c r="AA1794" s="35"/>
      <c r="AB1794" s="35"/>
      <c r="AC1794" s="35"/>
      <c r="AD1794" s="35"/>
      <c r="AE1794" s="35"/>
      <c r="AF1794" s="35"/>
      <c r="AG1794" s="35"/>
      <c r="AH1794" s="35"/>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5"/>
      <c r="BH1794" s="35"/>
      <c r="BI1794" s="133"/>
      <c r="BJ1794" s="133"/>
      <c r="BK1794" s="35"/>
      <c r="BL1794" s="266"/>
      <c r="BM1794" s="35"/>
      <c r="BN1794" s="35"/>
      <c r="BO1794" s="35"/>
      <c r="BP1794" s="35"/>
      <c r="BQ1794" s="35"/>
      <c r="BR1794" s="35"/>
      <c r="BS1794" s="35"/>
      <c r="BT1794" s="35"/>
      <c r="BU1794" s="35"/>
      <c r="BV1794" s="35"/>
      <c r="BW1794" s="35"/>
      <c r="BX1794" s="35"/>
      <c r="BY1794" s="35"/>
      <c r="BZ1794" s="287"/>
      <c r="CA1794" s="35"/>
      <c r="CB1794" s="35"/>
      <c r="CC1794" s="35"/>
      <c r="CD1794" s="35"/>
      <c r="CE1794" s="35"/>
      <c r="CF1794" s="35"/>
      <c r="CG1794" s="35"/>
      <c r="CH1794" s="35"/>
      <c r="CI1794" s="35"/>
      <c r="CJ1794" s="35"/>
      <c r="CK1794" s="35"/>
      <c r="CL1794" s="35"/>
      <c r="CM1794" s="35"/>
      <c r="CN1794" s="35"/>
      <c r="CO1794" s="35"/>
      <c r="CP1794" s="35"/>
      <c r="CQ1794" s="35"/>
      <c r="CR1794" s="35"/>
      <c r="CS1794" s="35"/>
      <c r="CT1794" s="35"/>
      <c r="CU1794" s="35"/>
      <c r="CV1794" s="35"/>
      <c r="CW1794" s="35"/>
      <c r="CX1794" s="35"/>
      <c r="CY1794" s="35"/>
      <c r="CZ1794" s="35"/>
      <c r="DA1794" s="35"/>
      <c r="DB1794" s="35"/>
      <c r="DC1794" s="35"/>
      <c r="DD1794" s="35"/>
      <c r="DE1794" s="35"/>
      <c r="DF1794" s="35"/>
      <c r="DG1794" s="35"/>
      <c r="DH1794" s="35"/>
      <c r="DI1794" s="35"/>
      <c r="DJ1794" s="35"/>
      <c r="DK1794" s="35"/>
      <c r="DL1794" s="35"/>
      <c r="DM1794" s="35"/>
      <c r="DN1794" s="35"/>
      <c r="DO1794" s="35"/>
      <c r="DP1794" s="35"/>
      <c r="DQ1794" s="35"/>
      <c r="DR1794" s="35"/>
      <c r="DS1794" s="35"/>
      <c r="DT1794" s="35"/>
      <c r="DU1794" s="35"/>
      <c r="DV1794" s="35"/>
      <c r="DW1794" s="35"/>
      <c r="DX1794" s="35"/>
      <c r="DY1794" s="35"/>
      <c r="DZ1794" s="35"/>
      <c r="EA1794" s="35"/>
      <c r="EB1794" s="35"/>
      <c r="EC1794" s="35"/>
      <c r="ED1794" s="35"/>
      <c r="EE1794" s="35"/>
      <c r="EF1794" s="35"/>
      <c r="EG1794" s="35"/>
      <c r="EH1794" s="35"/>
      <c r="EI1794" s="35"/>
      <c r="EJ1794" s="35"/>
      <c r="EK1794" s="35"/>
      <c r="EL1794" s="35"/>
      <c r="ET1794" s="20" t="s">
        <v>2155</v>
      </c>
      <c r="EU1794" s="20" t="s">
        <v>2153</v>
      </c>
    </row>
    <row r="1795" spans="1:151" ht="12" hidden="1" customHeight="1">
      <c r="A1795" s="35"/>
      <c r="B1795" s="47"/>
      <c r="C1795" s="35"/>
      <c r="D1795" s="47"/>
      <c r="E1795" s="47"/>
      <c r="F1795" s="47"/>
      <c r="G1795" s="47"/>
      <c r="H1795" s="47"/>
      <c r="I1795" s="47"/>
      <c r="J1795" s="47"/>
      <c r="K1795" s="47"/>
      <c r="L1795" s="47"/>
      <c r="M1795" s="35"/>
      <c r="N1795" s="35"/>
      <c r="O1795" s="35"/>
      <c r="P1795" s="35"/>
      <c r="Q1795" s="35"/>
      <c r="R1795" s="35"/>
      <c r="S1795" s="35"/>
      <c r="T1795" s="35"/>
      <c r="U1795" s="35"/>
      <c r="V1795" s="35"/>
      <c r="W1795" s="35"/>
      <c r="X1795" s="35"/>
      <c r="Y1795" s="35"/>
      <c r="Z1795" s="35"/>
      <c r="AA1795" s="35"/>
      <c r="AB1795" s="35"/>
      <c r="AC1795" s="35"/>
      <c r="AD1795" s="35"/>
      <c r="AE1795" s="35"/>
      <c r="AF1795" s="35"/>
      <c r="AG1795" s="35"/>
      <c r="AH1795" s="35"/>
      <c r="AI1795" s="35"/>
      <c r="AJ1795" s="35"/>
      <c r="AK1795" s="35"/>
      <c r="AL1795" s="35"/>
      <c r="AM1795" s="35"/>
      <c r="AN1795" s="35"/>
      <c r="AO1795" s="35"/>
      <c r="AP1795" s="35"/>
      <c r="AQ1795" s="35"/>
      <c r="AR1795" s="35"/>
      <c r="AS1795" s="35"/>
      <c r="AT1795" s="35"/>
      <c r="AU1795" s="35"/>
      <c r="AV1795" s="35"/>
      <c r="AW1795" s="35"/>
      <c r="AX1795" s="35"/>
      <c r="AY1795" s="35"/>
      <c r="AZ1795" s="35"/>
      <c r="BA1795" s="35"/>
      <c r="BB1795" s="35"/>
      <c r="BC1795" s="35"/>
      <c r="BD1795" s="35"/>
      <c r="BE1795" s="35"/>
      <c r="BF1795" s="35"/>
      <c r="BG1795" s="35"/>
      <c r="BH1795" s="35"/>
      <c r="BI1795" s="133"/>
      <c r="BJ1795" s="133"/>
      <c r="BK1795" s="35"/>
      <c r="BL1795" s="266"/>
      <c r="BM1795" s="35"/>
      <c r="BN1795" s="35"/>
      <c r="BO1795" s="35"/>
      <c r="BP1795" s="35"/>
      <c r="BQ1795" s="35"/>
      <c r="BR1795" s="35"/>
      <c r="BS1795" s="35"/>
      <c r="BT1795" s="35"/>
      <c r="BU1795" s="35"/>
      <c r="BV1795" s="35"/>
      <c r="BW1795" s="35"/>
      <c r="BX1795" s="35"/>
      <c r="BY1795" s="35"/>
      <c r="BZ1795" s="287"/>
      <c r="CA1795" s="35"/>
      <c r="CB1795" s="35"/>
      <c r="CC1795" s="35"/>
      <c r="CD1795" s="35"/>
      <c r="CE1795" s="35"/>
      <c r="CF1795" s="35"/>
      <c r="CG1795" s="35"/>
      <c r="CH1795" s="35"/>
      <c r="CI1795" s="35"/>
      <c r="CJ1795" s="35"/>
      <c r="CK1795" s="35"/>
      <c r="CL1795" s="35"/>
      <c r="CM1795" s="35"/>
      <c r="CN1795" s="35"/>
      <c r="CO1795" s="35"/>
      <c r="CP1795" s="35"/>
      <c r="CQ1795" s="35"/>
      <c r="CR1795" s="35"/>
      <c r="CS1795" s="35"/>
      <c r="CT1795" s="35"/>
      <c r="CU1795" s="35"/>
      <c r="CV1795" s="35"/>
      <c r="CW1795" s="35"/>
      <c r="CX1795" s="35"/>
      <c r="CY1795" s="35"/>
      <c r="CZ1795" s="35"/>
      <c r="DA1795" s="35"/>
      <c r="DB1795" s="35"/>
      <c r="DC1795" s="35"/>
      <c r="DD1795" s="35"/>
      <c r="DE1795" s="35"/>
      <c r="DF1795" s="35"/>
      <c r="DG1795" s="35"/>
      <c r="DH1795" s="35"/>
      <c r="DI1795" s="35"/>
      <c r="DJ1795" s="35"/>
      <c r="DK1795" s="35"/>
      <c r="DL1795" s="35"/>
      <c r="DM1795" s="35"/>
      <c r="DN1795" s="35"/>
      <c r="DO1795" s="35"/>
      <c r="DP1795" s="35"/>
      <c r="DQ1795" s="35"/>
      <c r="DR1795" s="35"/>
      <c r="DS1795" s="35"/>
      <c r="DT1795" s="35"/>
      <c r="DU1795" s="35"/>
      <c r="DV1795" s="35"/>
      <c r="DW1795" s="35"/>
      <c r="DX1795" s="35"/>
      <c r="DY1795" s="35"/>
      <c r="DZ1795" s="35"/>
      <c r="EA1795" s="35"/>
      <c r="EB1795" s="35"/>
      <c r="EC1795" s="35"/>
      <c r="ED1795" s="35"/>
      <c r="EE1795" s="35"/>
      <c r="EF1795" s="35"/>
      <c r="EG1795" s="35"/>
      <c r="EH1795" s="35"/>
      <c r="EI1795" s="35"/>
      <c r="EJ1795" s="35"/>
      <c r="EK1795" s="35"/>
      <c r="EL1795" s="35"/>
      <c r="ET1795" s="20" t="s">
        <v>2156</v>
      </c>
      <c r="EU1795" s="20" t="s">
        <v>2154</v>
      </c>
    </row>
    <row r="1796" spans="1:151" ht="12" hidden="1" customHeight="1">
      <c r="A1796" s="35"/>
      <c r="B1796" s="47"/>
      <c r="C1796" s="35"/>
      <c r="D1796" s="47"/>
      <c r="E1796" s="47"/>
      <c r="F1796" s="47"/>
      <c r="G1796" s="47"/>
      <c r="H1796" s="47"/>
      <c r="I1796" s="47"/>
      <c r="J1796" s="47"/>
      <c r="K1796" s="47"/>
      <c r="L1796" s="47"/>
      <c r="M1796" s="35"/>
      <c r="N1796" s="35"/>
      <c r="O1796" s="35"/>
      <c r="P1796" s="35"/>
      <c r="Q1796" s="35"/>
      <c r="R1796" s="35"/>
      <c r="S1796" s="35"/>
      <c r="T1796" s="35"/>
      <c r="U1796" s="35"/>
      <c r="V1796" s="35"/>
      <c r="W1796" s="35"/>
      <c r="X1796" s="35"/>
      <c r="Y1796" s="35"/>
      <c r="Z1796" s="35"/>
      <c r="AA1796" s="35"/>
      <c r="AB1796" s="35"/>
      <c r="AC1796" s="35"/>
      <c r="AD1796" s="35"/>
      <c r="AE1796" s="35"/>
      <c r="AF1796" s="35"/>
      <c r="AG1796" s="35"/>
      <c r="AH1796" s="35"/>
      <c r="AI1796" s="35"/>
      <c r="AJ1796" s="35"/>
      <c r="AK1796" s="35"/>
      <c r="AL1796" s="35"/>
      <c r="AM1796" s="35"/>
      <c r="AN1796" s="35"/>
      <c r="AO1796" s="35"/>
      <c r="AP1796" s="35"/>
      <c r="AQ1796" s="35"/>
      <c r="AR1796" s="35"/>
      <c r="AS1796" s="35"/>
      <c r="AT1796" s="35"/>
      <c r="AU1796" s="35"/>
      <c r="AV1796" s="35"/>
      <c r="AW1796" s="35"/>
      <c r="AX1796" s="35"/>
      <c r="AY1796" s="35"/>
      <c r="AZ1796" s="35"/>
      <c r="BA1796" s="35"/>
      <c r="BB1796" s="35"/>
      <c r="BC1796" s="35"/>
      <c r="BD1796" s="35"/>
      <c r="BE1796" s="35"/>
      <c r="BF1796" s="35"/>
      <c r="BG1796" s="35"/>
      <c r="BH1796" s="35"/>
      <c r="BI1796" s="133"/>
      <c r="BJ1796" s="133"/>
      <c r="BK1796" s="35"/>
      <c r="BL1796" s="266"/>
      <c r="BM1796" s="35"/>
      <c r="BN1796" s="35"/>
      <c r="BO1796" s="35"/>
      <c r="BP1796" s="35"/>
      <c r="BQ1796" s="35"/>
      <c r="BR1796" s="35"/>
      <c r="BS1796" s="35"/>
      <c r="BT1796" s="35"/>
      <c r="BU1796" s="35"/>
      <c r="BV1796" s="35"/>
      <c r="BW1796" s="35"/>
      <c r="BX1796" s="35"/>
      <c r="BY1796" s="35"/>
      <c r="BZ1796" s="287"/>
      <c r="CA1796" s="35"/>
      <c r="CB1796" s="35"/>
      <c r="CC1796" s="35"/>
      <c r="CD1796" s="35"/>
      <c r="CE1796" s="35"/>
      <c r="CF1796" s="35"/>
      <c r="CG1796" s="35"/>
      <c r="CH1796" s="35"/>
      <c r="CI1796" s="35"/>
      <c r="CJ1796" s="35"/>
      <c r="CK1796" s="35"/>
      <c r="CL1796" s="35"/>
      <c r="CM1796" s="35"/>
      <c r="CN1796" s="35"/>
      <c r="CO1796" s="35"/>
      <c r="CP1796" s="35"/>
      <c r="CQ1796" s="35"/>
      <c r="CR1796" s="35"/>
      <c r="CS1796" s="35"/>
      <c r="CT1796" s="35"/>
      <c r="CU1796" s="35"/>
      <c r="CV1796" s="35"/>
      <c r="CW1796" s="35"/>
      <c r="CX1796" s="35"/>
      <c r="CY1796" s="35"/>
      <c r="CZ1796" s="35"/>
      <c r="DA1796" s="35"/>
      <c r="DB1796" s="35"/>
      <c r="DC1796" s="35"/>
      <c r="DD1796" s="35"/>
      <c r="DE1796" s="35"/>
      <c r="DF1796" s="35"/>
      <c r="DG1796" s="35"/>
      <c r="DH1796" s="35"/>
      <c r="DI1796" s="35"/>
      <c r="DJ1796" s="35"/>
      <c r="DK1796" s="35"/>
      <c r="DL1796" s="35"/>
      <c r="DM1796" s="35"/>
      <c r="DN1796" s="35"/>
      <c r="DO1796" s="35"/>
      <c r="DP1796" s="35"/>
      <c r="DQ1796" s="35"/>
      <c r="DR1796" s="35"/>
      <c r="DS1796" s="35"/>
      <c r="DT1796" s="35"/>
      <c r="DU1796" s="35"/>
      <c r="DV1796" s="35"/>
      <c r="DW1796" s="35"/>
      <c r="DX1796" s="35"/>
      <c r="DY1796" s="35"/>
      <c r="DZ1796" s="35"/>
      <c r="EA1796" s="35"/>
      <c r="EB1796" s="35"/>
      <c r="EC1796" s="35"/>
      <c r="ED1796" s="35"/>
      <c r="EE1796" s="35"/>
      <c r="EF1796" s="35"/>
      <c r="EG1796" s="35"/>
      <c r="EH1796" s="35"/>
      <c r="EI1796" s="35"/>
      <c r="EJ1796" s="35"/>
      <c r="EK1796" s="35"/>
      <c r="EL1796" s="35"/>
      <c r="ET1796" s="20" t="s">
        <v>2157</v>
      </c>
      <c r="EU1796" s="20" t="s">
        <v>2155</v>
      </c>
    </row>
    <row r="1797" spans="1:151" ht="12" hidden="1" customHeight="1">
      <c r="A1797" s="35"/>
      <c r="B1797" s="47"/>
      <c r="C1797" s="35"/>
      <c r="D1797" s="47"/>
      <c r="E1797" s="47"/>
      <c r="F1797" s="47"/>
      <c r="G1797" s="47"/>
      <c r="H1797" s="47"/>
      <c r="I1797" s="47"/>
      <c r="J1797" s="47"/>
      <c r="K1797" s="47"/>
      <c r="L1797" s="47"/>
      <c r="M1797" s="35"/>
      <c r="N1797" s="35"/>
      <c r="O1797" s="35"/>
      <c r="P1797" s="35"/>
      <c r="Q1797" s="35"/>
      <c r="R1797" s="35"/>
      <c r="S1797" s="35"/>
      <c r="T1797" s="35"/>
      <c r="U1797" s="35"/>
      <c r="V1797" s="35"/>
      <c r="W1797" s="35"/>
      <c r="X1797" s="35"/>
      <c r="Y1797" s="35"/>
      <c r="Z1797" s="35"/>
      <c r="AA1797" s="35"/>
      <c r="AB1797" s="35"/>
      <c r="AC1797" s="35"/>
      <c r="AD1797" s="35"/>
      <c r="AE1797" s="35"/>
      <c r="AF1797" s="35"/>
      <c r="AG1797" s="35"/>
      <c r="AH1797" s="35"/>
      <c r="AI1797" s="35"/>
      <c r="AJ1797" s="35"/>
      <c r="AK1797" s="35"/>
      <c r="AL1797" s="35"/>
      <c r="AM1797" s="35"/>
      <c r="AN1797" s="35"/>
      <c r="AO1797" s="35"/>
      <c r="AP1797" s="35"/>
      <c r="AQ1797" s="35"/>
      <c r="AR1797" s="35"/>
      <c r="AS1797" s="35"/>
      <c r="AT1797" s="35"/>
      <c r="AU1797" s="35"/>
      <c r="AV1797" s="35"/>
      <c r="AW1797" s="35"/>
      <c r="AX1797" s="35"/>
      <c r="AY1797" s="35"/>
      <c r="AZ1797" s="35"/>
      <c r="BA1797" s="35"/>
      <c r="BB1797" s="35"/>
      <c r="BC1797" s="35"/>
      <c r="BD1797" s="35"/>
      <c r="BE1797" s="35"/>
      <c r="BF1797" s="35"/>
      <c r="BG1797" s="35"/>
      <c r="BH1797" s="35"/>
      <c r="BI1797" s="133"/>
      <c r="BJ1797" s="133"/>
      <c r="BK1797" s="35"/>
      <c r="BL1797" s="266"/>
      <c r="BM1797" s="35"/>
      <c r="BN1797" s="35"/>
      <c r="BO1797" s="35"/>
      <c r="BP1797" s="35"/>
      <c r="BQ1797" s="35"/>
      <c r="BR1797" s="35"/>
      <c r="BS1797" s="35"/>
      <c r="BT1797" s="35"/>
      <c r="BU1797" s="35"/>
      <c r="BV1797" s="35"/>
      <c r="BW1797" s="35"/>
      <c r="BX1797" s="35"/>
      <c r="BY1797" s="35"/>
      <c r="BZ1797" s="287"/>
      <c r="CA1797" s="35"/>
      <c r="CB1797" s="35"/>
      <c r="CC1797" s="35"/>
      <c r="CD1797" s="35"/>
      <c r="CE1797" s="35"/>
      <c r="CF1797" s="35"/>
      <c r="CG1797" s="35"/>
      <c r="CH1797" s="35"/>
      <c r="CI1797" s="35"/>
      <c r="CJ1797" s="35"/>
      <c r="CK1797" s="35"/>
      <c r="CL1797" s="35"/>
      <c r="CM1797" s="35"/>
      <c r="CN1797" s="35"/>
      <c r="CO1797" s="35"/>
      <c r="CP1797" s="35"/>
      <c r="CQ1797" s="35"/>
      <c r="CR1797" s="35"/>
      <c r="CS1797" s="35"/>
      <c r="CT1797" s="35"/>
      <c r="CU1797" s="35"/>
      <c r="CV1797" s="35"/>
      <c r="CW1797" s="35"/>
      <c r="CX1797" s="35"/>
      <c r="CY1797" s="35"/>
      <c r="CZ1797" s="35"/>
      <c r="DA1797" s="35"/>
      <c r="DB1797" s="35"/>
      <c r="DC1797" s="35"/>
      <c r="DD1797" s="35"/>
      <c r="DE1797" s="35"/>
      <c r="DF1797" s="35"/>
      <c r="DG1797" s="35"/>
      <c r="DH1797" s="35"/>
      <c r="DI1797" s="35"/>
      <c r="DJ1797" s="35"/>
      <c r="DK1797" s="35"/>
      <c r="DL1797" s="35"/>
      <c r="DM1797" s="35"/>
      <c r="DN1797" s="35"/>
      <c r="DO1797" s="35"/>
      <c r="DP1797" s="35"/>
      <c r="DQ1797" s="35"/>
      <c r="DR1797" s="35"/>
      <c r="DS1797" s="35"/>
      <c r="DT1797" s="35"/>
      <c r="DU1797" s="35"/>
      <c r="DV1797" s="35"/>
      <c r="DW1797" s="35"/>
      <c r="DX1797" s="35"/>
      <c r="DY1797" s="35"/>
      <c r="DZ1797" s="35"/>
      <c r="EA1797" s="35"/>
      <c r="EB1797" s="35"/>
      <c r="EC1797" s="35"/>
      <c r="ED1797" s="35"/>
      <c r="EE1797" s="35"/>
      <c r="EF1797" s="35"/>
      <c r="EG1797" s="35"/>
      <c r="EH1797" s="35"/>
      <c r="EI1797" s="35"/>
      <c r="EJ1797" s="35"/>
      <c r="EK1797" s="35"/>
      <c r="EL1797" s="35"/>
      <c r="ET1797" s="20" t="s">
        <v>2158</v>
      </c>
      <c r="EU1797" s="20" t="s">
        <v>2156</v>
      </c>
    </row>
    <row r="1798" spans="1:151" ht="12" hidden="1" customHeight="1">
      <c r="A1798" s="35"/>
      <c r="B1798" s="47"/>
      <c r="C1798" s="35"/>
      <c r="D1798" s="47"/>
      <c r="E1798" s="47"/>
      <c r="F1798" s="47"/>
      <c r="G1798" s="47"/>
      <c r="H1798" s="47"/>
      <c r="I1798" s="47"/>
      <c r="J1798" s="47"/>
      <c r="K1798" s="47"/>
      <c r="L1798" s="47"/>
      <c r="M1798" s="35"/>
      <c r="N1798" s="35"/>
      <c r="O1798" s="35"/>
      <c r="P1798" s="35"/>
      <c r="Q1798" s="35"/>
      <c r="R1798" s="35"/>
      <c r="S1798" s="35"/>
      <c r="T1798" s="35"/>
      <c r="U1798" s="35"/>
      <c r="V1798" s="35"/>
      <c r="W1798" s="35"/>
      <c r="X1798" s="35"/>
      <c r="Y1798" s="35"/>
      <c r="Z1798" s="35"/>
      <c r="AA1798" s="35"/>
      <c r="AB1798" s="35"/>
      <c r="AC1798" s="35"/>
      <c r="AD1798" s="35"/>
      <c r="AE1798" s="35"/>
      <c r="AF1798" s="35"/>
      <c r="AG1798" s="35"/>
      <c r="AH1798" s="35"/>
      <c r="AI1798" s="35"/>
      <c r="AJ1798" s="35"/>
      <c r="AK1798" s="35"/>
      <c r="AL1798" s="35"/>
      <c r="AM1798" s="35"/>
      <c r="AN1798" s="35"/>
      <c r="AO1798" s="35"/>
      <c r="AP1798" s="35"/>
      <c r="AQ1798" s="35"/>
      <c r="AR1798" s="35"/>
      <c r="AS1798" s="35"/>
      <c r="AT1798" s="35"/>
      <c r="AU1798" s="35"/>
      <c r="AV1798" s="35"/>
      <c r="AW1798" s="35"/>
      <c r="AX1798" s="35"/>
      <c r="AY1798" s="35"/>
      <c r="AZ1798" s="35"/>
      <c r="BA1798" s="35"/>
      <c r="BB1798" s="35"/>
      <c r="BC1798" s="35"/>
      <c r="BD1798" s="35"/>
      <c r="BE1798" s="35"/>
      <c r="BF1798" s="35"/>
      <c r="BG1798" s="35"/>
      <c r="BH1798" s="35"/>
      <c r="BI1798" s="133"/>
      <c r="BJ1798" s="133"/>
      <c r="BK1798" s="35"/>
      <c r="BL1798" s="266"/>
      <c r="BM1798" s="35"/>
      <c r="BN1798" s="35"/>
      <c r="BO1798" s="35"/>
      <c r="BP1798" s="35"/>
      <c r="BQ1798" s="35"/>
      <c r="BR1798" s="35"/>
      <c r="BS1798" s="35"/>
      <c r="BT1798" s="35"/>
      <c r="BU1798" s="35"/>
      <c r="BV1798" s="35"/>
      <c r="BW1798" s="35"/>
      <c r="BX1798" s="35"/>
      <c r="BY1798" s="35"/>
      <c r="BZ1798" s="287"/>
      <c r="CA1798" s="35"/>
      <c r="CB1798" s="35"/>
      <c r="CC1798" s="35"/>
      <c r="CD1798" s="35"/>
      <c r="CE1798" s="35"/>
      <c r="CF1798" s="35"/>
      <c r="CG1798" s="35"/>
      <c r="CH1798" s="35"/>
      <c r="CI1798" s="35"/>
      <c r="CJ1798" s="35"/>
      <c r="CK1798" s="35"/>
      <c r="CL1798" s="35"/>
      <c r="CM1798" s="35"/>
      <c r="CN1798" s="35"/>
      <c r="CO1798" s="35"/>
      <c r="CP1798" s="35"/>
      <c r="CQ1798" s="35"/>
      <c r="CR1798" s="35"/>
      <c r="CS1798" s="35"/>
      <c r="CT1798" s="35"/>
      <c r="CU1798" s="35"/>
      <c r="CV1798" s="35"/>
      <c r="CW1798" s="35"/>
      <c r="CX1798" s="35"/>
      <c r="CY1798" s="35"/>
      <c r="CZ1798" s="35"/>
      <c r="DA1798" s="35"/>
      <c r="DB1798" s="35"/>
      <c r="DC1798" s="35"/>
      <c r="DD1798" s="35"/>
      <c r="DE1798" s="35"/>
      <c r="DF1798" s="35"/>
      <c r="DG1798" s="35"/>
      <c r="DH1798" s="35"/>
      <c r="DI1798" s="35"/>
      <c r="DJ1798" s="35"/>
      <c r="DK1798" s="35"/>
      <c r="DL1798" s="35"/>
      <c r="DM1798" s="35"/>
      <c r="DN1798" s="35"/>
      <c r="DO1798" s="35"/>
      <c r="DP1798" s="35"/>
      <c r="DQ1798" s="35"/>
      <c r="DR1798" s="35"/>
      <c r="DS1798" s="35"/>
      <c r="DT1798" s="35"/>
      <c r="DU1798" s="35"/>
      <c r="DV1798" s="35"/>
      <c r="DW1798" s="35"/>
      <c r="DX1798" s="35"/>
      <c r="DY1798" s="35"/>
      <c r="DZ1798" s="35"/>
      <c r="EA1798" s="35"/>
      <c r="EB1798" s="35"/>
      <c r="EC1798" s="35"/>
      <c r="ED1798" s="35"/>
      <c r="EE1798" s="35"/>
      <c r="EF1798" s="35"/>
      <c r="EG1798" s="35"/>
      <c r="EH1798" s="35"/>
      <c r="EI1798" s="35"/>
      <c r="EJ1798" s="35"/>
      <c r="EK1798" s="35"/>
      <c r="EL1798" s="35"/>
      <c r="ET1798" s="20" t="s">
        <v>2159</v>
      </c>
      <c r="EU1798" s="20" t="s">
        <v>2157</v>
      </c>
    </row>
    <row r="1799" spans="1:151" ht="12" hidden="1" customHeight="1">
      <c r="A1799" s="35"/>
      <c r="B1799" s="47"/>
      <c r="C1799" s="35"/>
      <c r="D1799" s="47"/>
      <c r="E1799" s="47"/>
      <c r="F1799" s="47"/>
      <c r="G1799" s="47"/>
      <c r="H1799" s="47"/>
      <c r="I1799" s="47"/>
      <c r="J1799" s="47"/>
      <c r="K1799" s="47"/>
      <c r="L1799" s="47"/>
      <c r="M1799" s="35"/>
      <c r="N1799" s="35"/>
      <c r="O1799" s="35"/>
      <c r="P1799" s="35"/>
      <c r="Q1799" s="35"/>
      <c r="R1799" s="35"/>
      <c r="S1799" s="35"/>
      <c r="T1799" s="35"/>
      <c r="U1799" s="35"/>
      <c r="V1799" s="35"/>
      <c r="W1799" s="35"/>
      <c r="X1799" s="35"/>
      <c r="Y1799" s="35"/>
      <c r="Z1799" s="35"/>
      <c r="AA1799" s="35"/>
      <c r="AB1799" s="35"/>
      <c r="AC1799" s="35"/>
      <c r="AD1799" s="35"/>
      <c r="AE1799" s="35"/>
      <c r="AF1799" s="35"/>
      <c r="AG1799" s="35"/>
      <c r="AH1799" s="35"/>
      <c r="AI1799" s="35"/>
      <c r="AJ1799" s="35"/>
      <c r="AK1799" s="35"/>
      <c r="AL1799" s="35"/>
      <c r="AM1799" s="35"/>
      <c r="AN1799" s="35"/>
      <c r="AO1799" s="35"/>
      <c r="AP1799" s="35"/>
      <c r="AQ1799" s="35"/>
      <c r="AR1799" s="35"/>
      <c r="AS1799" s="35"/>
      <c r="AT1799" s="35"/>
      <c r="AU1799" s="35"/>
      <c r="AV1799" s="35"/>
      <c r="AW1799" s="35"/>
      <c r="AX1799" s="35"/>
      <c r="AY1799" s="35"/>
      <c r="AZ1799" s="35"/>
      <c r="BA1799" s="35"/>
      <c r="BB1799" s="35"/>
      <c r="BC1799" s="35"/>
      <c r="BD1799" s="35"/>
      <c r="BE1799" s="35"/>
      <c r="BF1799" s="35"/>
      <c r="BG1799" s="35"/>
      <c r="BH1799" s="35"/>
      <c r="BI1799" s="133"/>
      <c r="BJ1799" s="133"/>
      <c r="BK1799" s="35"/>
      <c r="BL1799" s="266"/>
      <c r="BM1799" s="35"/>
      <c r="BN1799" s="35"/>
      <c r="BO1799" s="35"/>
      <c r="BP1799" s="35"/>
      <c r="BQ1799" s="35"/>
      <c r="BR1799" s="35"/>
      <c r="BS1799" s="35"/>
      <c r="BT1799" s="35"/>
      <c r="BU1799" s="35"/>
      <c r="BV1799" s="35"/>
      <c r="BW1799" s="35"/>
      <c r="BX1799" s="35"/>
      <c r="BY1799" s="35"/>
      <c r="BZ1799" s="287"/>
      <c r="CA1799" s="35"/>
      <c r="CB1799" s="35"/>
      <c r="CC1799" s="35"/>
      <c r="CD1799" s="35"/>
      <c r="CE1799" s="35"/>
      <c r="CF1799" s="35"/>
      <c r="CG1799" s="35"/>
      <c r="CH1799" s="35"/>
      <c r="CI1799" s="35"/>
      <c r="CJ1799" s="35"/>
      <c r="CK1799" s="35"/>
      <c r="CL1799" s="35"/>
      <c r="CM1799" s="35"/>
      <c r="CN1799" s="35"/>
      <c r="CO1799" s="35"/>
      <c r="CP1799" s="35"/>
      <c r="CQ1799" s="35"/>
      <c r="CR1799" s="35"/>
      <c r="CS1799" s="35"/>
      <c r="CT1799" s="35"/>
      <c r="CU1799" s="35"/>
      <c r="CV1799" s="35"/>
      <c r="CW1799" s="35"/>
      <c r="CX1799" s="35"/>
      <c r="CY1799" s="35"/>
      <c r="CZ1799" s="35"/>
      <c r="DA1799" s="35"/>
      <c r="DB1799" s="35"/>
      <c r="DC1799" s="35"/>
      <c r="DD1799" s="35"/>
      <c r="DE1799" s="35"/>
      <c r="DF1799" s="35"/>
      <c r="DG1799" s="35"/>
      <c r="DH1799" s="35"/>
      <c r="DI1799" s="35"/>
      <c r="DJ1799" s="35"/>
      <c r="DK1799" s="35"/>
      <c r="DL1799" s="35"/>
      <c r="DM1799" s="35"/>
      <c r="DN1799" s="35"/>
      <c r="DO1799" s="35"/>
      <c r="DP1799" s="35"/>
      <c r="DQ1799" s="35"/>
      <c r="DR1799" s="35"/>
      <c r="DS1799" s="35"/>
      <c r="DT1799" s="35"/>
      <c r="DU1799" s="35"/>
      <c r="DV1799" s="35"/>
      <c r="DW1799" s="35"/>
      <c r="DX1799" s="35"/>
      <c r="DY1799" s="35"/>
      <c r="DZ1799" s="35"/>
      <c r="EA1799" s="35"/>
      <c r="EB1799" s="35"/>
      <c r="EC1799" s="35"/>
      <c r="ED1799" s="35"/>
      <c r="EE1799" s="35"/>
      <c r="EF1799" s="35"/>
      <c r="EG1799" s="35"/>
      <c r="EH1799" s="35"/>
      <c r="EI1799" s="35"/>
      <c r="EJ1799" s="35"/>
      <c r="EK1799" s="35"/>
      <c r="EL1799" s="35"/>
      <c r="ET1799" s="20" t="s">
        <v>2160</v>
      </c>
      <c r="EU1799" s="20" t="s">
        <v>2158</v>
      </c>
    </row>
    <row r="1800" spans="1:151" ht="12" hidden="1" customHeight="1">
      <c r="A1800" s="35"/>
      <c r="B1800" s="47"/>
      <c r="C1800" s="35"/>
      <c r="D1800" s="47"/>
      <c r="E1800" s="47"/>
      <c r="F1800" s="47"/>
      <c r="G1800" s="47"/>
      <c r="H1800" s="47"/>
      <c r="I1800" s="47"/>
      <c r="J1800" s="47"/>
      <c r="K1800" s="47"/>
      <c r="L1800" s="47"/>
      <c r="M1800" s="35"/>
      <c r="N1800" s="35"/>
      <c r="O1800" s="35"/>
      <c r="P1800" s="35"/>
      <c r="Q1800" s="35"/>
      <c r="R1800" s="35"/>
      <c r="S1800" s="35"/>
      <c r="T1800" s="35"/>
      <c r="U1800" s="35"/>
      <c r="V1800" s="35"/>
      <c r="W1800" s="35"/>
      <c r="X1800" s="35"/>
      <c r="Y1800" s="35"/>
      <c r="Z1800" s="35"/>
      <c r="AA1800" s="35"/>
      <c r="AB1800" s="35"/>
      <c r="AC1800" s="35"/>
      <c r="AD1800" s="35"/>
      <c r="AE1800" s="35"/>
      <c r="AF1800" s="35"/>
      <c r="AG1800" s="35"/>
      <c r="AH1800" s="35"/>
      <c r="AI1800" s="35"/>
      <c r="AJ1800" s="35"/>
      <c r="AK1800" s="35"/>
      <c r="AL1800" s="35"/>
      <c r="AM1800" s="35"/>
      <c r="AN1800" s="35"/>
      <c r="AO1800" s="35"/>
      <c r="AP1800" s="35"/>
      <c r="AQ1800" s="35"/>
      <c r="AR1800" s="35"/>
      <c r="AS1800" s="35"/>
      <c r="AT1800" s="35"/>
      <c r="AU1800" s="35"/>
      <c r="AV1800" s="35"/>
      <c r="AW1800" s="35"/>
      <c r="AX1800" s="35"/>
      <c r="AY1800" s="35"/>
      <c r="AZ1800" s="35"/>
      <c r="BA1800" s="35"/>
      <c r="BB1800" s="35"/>
      <c r="BC1800" s="35"/>
      <c r="BD1800" s="35"/>
      <c r="BE1800" s="35"/>
      <c r="BF1800" s="35"/>
      <c r="BG1800" s="35"/>
      <c r="BH1800" s="35"/>
      <c r="BI1800" s="133"/>
      <c r="BJ1800" s="133"/>
      <c r="BK1800" s="35"/>
      <c r="BL1800" s="266"/>
      <c r="BM1800" s="35"/>
      <c r="BN1800" s="35"/>
      <c r="BO1800" s="35"/>
      <c r="BP1800" s="35"/>
      <c r="BQ1800" s="35"/>
      <c r="BR1800" s="35"/>
      <c r="BS1800" s="35"/>
      <c r="BT1800" s="35"/>
      <c r="BU1800" s="35"/>
      <c r="BV1800" s="35"/>
      <c r="BW1800" s="35"/>
      <c r="BX1800" s="35"/>
      <c r="BY1800" s="35"/>
      <c r="BZ1800" s="287"/>
      <c r="CA1800" s="35"/>
      <c r="CB1800" s="35"/>
      <c r="CC1800" s="35"/>
      <c r="CD1800" s="35"/>
      <c r="CE1800" s="35"/>
      <c r="CF1800" s="35"/>
      <c r="CG1800" s="35"/>
      <c r="CH1800" s="35"/>
      <c r="CI1800" s="35"/>
      <c r="CJ1800" s="35"/>
      <c r="CK1800" s="35"/>
      <c r="CL1800" s="35"/>
      <c r="CM1800" s="35"/>
      <c r="CN1800" s="35"/>
      <c r="CO1800" s="35"/>
      <c r="CP1800" s="35"/>
      <c r="CQ1800" s="35"/>
      <c r="CR1800" s="35"/>
      <c r="CS1800" s="35"/>
      <c r="CT1800" s="35"/>
      <c r="CU1800" s="35"/>
      <c r="CV1800" s="35"/>
      <c r="CW1800" s="35"/>
      <c r="CX1800" s="35"/>
      <c r="CY1800" s="35"/>
      <c r="CZ1800" s="35"/>
      <c r="DA1800" s="35"/>
      <c r="DB1800" s="35"/>
      <c r="DC1800" s="35"/>
      <c r="DD1800" s="35"/>
      <c r="DE1800" s="35"/>
      <c r="DF1800" s="35"/>
      <c r="DG1800" s="35"/>
      <c r="DH1800" s="35"/>
      <c r="DI1800" s="35"/>
      <c r="DJ1800" s="35"/>
      <c r="DK1800" s="35"/>
      <c r="DL1800" s="35"/>
      <c r="DM1800" s="35"/>
      <c r="DN1800" s="35"/>
      <c r="DO1800" s="35"/>
      <c r="DP1800" s="35"/>
      <c r="DQ1800" s="35"/>
      <c r="DR1800" s="35"/>
      <c r="DS1800" s="35"/>
      <c r="DT1800" s="35"/>
      <c r="DU1800" s="35"/>
      <c r="DV1800" s="35"/>
      <c r="DW1800" s="35"/>
      <c r="DX1800" s="35"/>
      <c r="DY1800" s="35"/>
      <c r="DZ1800" s="35"/>
      <c r="EA1800" s="35"/>
      <c r="EB1800" s="35"/>
      <c r="EC1800" s="35"/>
      <c r="ED1800" s="35"/>
      <c r="EE1800" s="35"/>
      <c r="EF1800" s="35"/>
      <c r="EG1800" s="35"/>
      <c r="EH1800" s="35"/>
      <c r="EI1800" s="35"/>
      <c r="EJ1800" s="35"/>
      <c r="EK1800" s="35"/>
      <c r="EL1800" s="35"/>
      <c r="ET1800" s="20" t="s">
        <v>2161</v>
      </c>
      <c r="EU1800" s="20" t="s">
        <v>2159</v>
      </c>
    </row>
    <row r="1801" spans="1:151" ht="12" hidden="1" customHeight="1">
      <c r="A1801" s="35"/>
      <c r="B1801" s="47"/>
      <c r="C1801" s="35"/>
      <c r="D1801" s="47"/>
      <c r="E1801" s="47"/>
      <c r="F1801" s="47"/>
      <c r="G1801" s="47"/>
      <c r="H1801" s="47"/>
      <c r="I1801" s="47"/>
      <c r="J1801" s="47"/>
      <c r="K1801" s="47"/>
      <c r="L1801" s="47"/>
      <c r="M1801" s="35"/>
      <c r="N1801" s="35"/>
      <c r="O1801" s="35"/>
      <c r="P1801" s="35"/>
      <c r="Q1801" s="35"/>
      <c r="R1801" s="35"/>
      <c r="S1801" s="35"/>
      <c r="T1801" s="35"/>
      <c r="U1801" s="35"/>
      <c r="V1801" s="35"/>
      <c r="W1801" s="35"/>
      <c r="X1801" s="35"/>
      <c r="Y1801" s="35"/>
      <c r="Z1801" s="35"/>
      <c r="AA1801" s="35"/>
      <c r="AB1801" s="35"/>
      <c r="AC1801" s="35"/>
      <c r="AD1801" s="35"/>
      <c r="AE1801" s="35"/>
      <c r="AF1801" s="35"/>
      <c r="AG1801" s="35"/>
      <c r="AH1801" s="35"/>
      <c r="AI1801" s="35"/>
      <c r="AJ1801" s="35"/>
      <c r="AK1801" s="35"/>
      <c r="AL1801" s="35"/>
      <c r="AM1801" s="35"/>
      <c r="AN1801" s="35"/>
      <c r="AO1801" s="35"/>
      <c r="AP1801" s="35"/>
      <c r="AQ1801" s="35"/>
      <c r="AR1801" s="35"/>
      <c r="AS1801" s="35"/>
      <c r="AT1801" s="35"/>
      <c r="AU1801" s="35"/>
      <c r="AV1801" s="35"/>
      <c r="AW1801" s="35"/>
      <c r="AX1801" s="35"/>
      <c r="AY1801" s="35"/>
      <c r="AZ1801" s="35"/>
      <c r="BA1801" s="35"/>
      <c r="BB1801" s="35"/>
      <c r="BC1801" s="35"/>
      <c r="BD1801" s="35"/>
      <c r="BE1801" s="35"/>
      <c r="BF1801" s="35"/>
      <c r="BG1801" s="35"/>
      <c r="BH1801" s="35"/>
      <c r="BI1801" s="133"/>
      <c r="BJ1801" s="133"/>
      <c r="BK1801" s="35"/>
      <c r="BL1801" s="266"/>
      <c r="BM1801" s="35"/>
      <c r="BN1801" s="35"/>
      <c r="BO1801" s="35"/>
      <c r="BP1801" s="35"/>
      <c r="BQ1801" s="35"/>
      <c r="BR1801" s="35"/>
      <c r="BS1801" s="35"/>
      <c r="BT1801" s="35"/>
      <c r="BU1801" s="35"/>
      <c r="BV1801" s="35"/>
      <c r="BW1801" s="35"/>
      <c r="BX1801" s="35"/>
      <c r="BY1801" s="35"/>
      <c r="BZ1801" s="287"/>
      <c r="CA1801" s="35"/>
      <c r="CB1801" s="35"/>
      <c r="CC1801" s="35"/>
      <c r="CD1801" s="35"/>
      <c r="CE1801" s="35"/>
      <c r="CF1801" s="35"/>
      <c r="CG1801" s="35"/>
      <c r="CH1801" s="35"/>
      <c r="CI1801" s="35"/>
      <c r="CJ1801" s="35"/>
      <c r="CK1801" s="35"/>
      <c r="CL1801" s="35"/>
      <c r="CM1801" s="35"/>
      <c r="CN1801" s="35"/>
      <c r="CO1801" s="35"/>
      <c r="CP1801" s="35"/>
      <c r="CQ1801" s="35"/>
      <c r="CR1801" s="35"/>
      <c r="CS1801" s="35"/>
      <c r="CT1801" s="35"/>
      <c r="CU1801" s="35"/>
      <c r="CV1801" s="35"/>
      <c r="CW1801" s="35"/>
      <c r="CX1801" s="35"/>
      <c r="CY1801" s="35"/>
      <c r="CZ1801" s="35"/>
      <c r="DA1801" s="35"/>
      <c r="DB1801" s="35"/>
      <c r="DC1801" s="35"/>
      <c r="DD1801" s="35"/>
      <c r="DE1801" s="35"/>
      <c r="DF1801" s="35"/>
      <c r="DG1801" s="35"/>
      <c r="DH1801" s="35"/>
      <c r="DI1801" s="35"/>
      <c r="DJ1801" s="35"/>
      <c r="DK1801" s="35"/>
      <c r="DL1801" s="35"/>
      <c r="DM1801" s="35"/>
      <c r="DN1801" s="35"/>
      <c r="DO1801" s="35"/>
      <c r="DP1801" s="35"/>
      <c r="DQ1801" s="35"/>
      <c r="DR1801" s="35"/>
      <c r="DS1801" s="35"/>
      <c r="DT1801" s="35"/>
      <c r="DU1801" s="35"/>
      <c r="DV1801" s="35"/>
      <c r="DW1801" s="35"/>
      <c r="DX1801" s="35"/>
      <c r="DY1801" s="35"/>
      <c r="DZ1801" s="35"/>
      <c r="EA1801" s="35"/>
      <c r="EB1801" s="35"/>
      <c r="EC1801" s="35"/>
      <c r="ED1801" s="35"/>
      <c r="EE1801" s="35"/>
      <c r="EF1801" s="35"/>
      <c r="EG1801" s="35"/>
      <c r="EH1801" s="35"/>
      <c r="EI1801" s="35"/>
      <c r="EJ1801" s="35"/>
      <c r="EK1801" s="35"/>
      <c r="EL1801" s="35"/>
      <c r="ET1801" s="20" t="s">
        <v>2162</v>
      </c>
      <c r="EU1801" s="20" t="s">
        <v>2160</v>
      </c>
    </row>
    <row r="1802" spans="1:151" ht="12" hidden="1" customHeight="1">
      <c r="A1802" s="35"/>
      <c r="B1802" s="47"/>
      <c r="C1802" s="35"/>
      <c r="D1802" s="47"/>
      <c r="E1802" s="47"/>
      <c r="F1802" s="47"/>
      <c r="G1802" s="47"/>
      <c r="H1802" s="47"/>
      <c r="I1802" s="47"/>
      <c r="J1802" s="47"/>
      <c r="K1802" s="47"/>
      <c r="L1802" s="47"/>
      <c r="M1802" s="35"/>
      <c r="N1802" s="35"/>
      <c r="O1802" s="35"/>
      <c r="P1802" s="35"/>
      <c r="Q1802" s="35"/>
      <c r="R1802" s="35"/>
      <c r="S1802" s="35"/>
      <c r="T1802" s="35"/>
      <c r="U1802" s="35"/>
      <c r="V1802" s="35"/>
      <c r="W1802" s="35"/>
      <c r="X1802" s="35"/>
      <c r="Y1802" s="35"/>
      <c r="Z1802" s="35"/>
      <c r="AA1802" s="35"/>
      <c r="AB1802" s="35"/>
      <c r="AC1802" s="35"/>
      <c r="AD1802" s="35"/>
      <c r="AE1802" s="35"/>
      <c r="AF1802" s="35"/>
      <c r="AG1802" s="35"/>
      <c r="AH1802" s="35"/>
      <c r="AI1802" s="35"/>
      <c r="AJ1802" s="35"/>
      <c r="AK1802" s="35"/>
      <c r="AL1802" s="35"/>
      <c r="AM1802" s="35"/>
      <c r="AN1802" s="35"/>
      <c r="AO1802" s="35"/>
      <c r="AP1802" s="35"/>
      <c r="AQ1802" s="35"/>
      <c r="AR1802" s="35"/>
      <c r="AS1802" s="35"/>
      <c r="AT1802" s="35"/>
      <c r="AU1802" s="35"/>
      <c r="AV1802" s="35"/>
      <c r="AW1802" s="35"/>
      <c r="AX1802" s="35"/>
      <c r="AY1802" s="35"/>
      <c r="AZ1802" s="35"/>
      <c r="BA1802" s="35"/>
      <c r="BB1802" s="35"/>
      <c r="BC1802" s="35"/>
      <c r="BD1802" s="35"/>
      <c r="BE1802" s="35"/>
      <c r="BF1802" s="35"/>
      <c r="BG1802" s="35"/>
      <c r="BH1802" s="35"/>
      <c r="BI1802" s="133"/>
      <c r="BJ1802" s="133"/>
      <c r="BK1802" s="35"/>
      <c r="BL1802" s="266"/>
      <c r="BM1802" s="35"/>
      <c r="BN1802" s="35"/>
      <c r="BO1802" s="35"/>
      <c r="BP1802" s="35"/>
      <c r="BQ1802" s="35"/>
      <c r="BR1802" s="35"/>
      <c r="BS1802" s="35"/>
      <c r="BT1802" s="35"/>
      <c r="BU1802" s="35"/>
      <c r="BV1802" s="35"/>
      <c r="BW1802" s="35"/>
      <c r="BX1802" s="35"/>
      <c r="BY1802" s="35"/>
      <c r="BZ1802" s="287"/>
      <c r="CA1802" s="35"/>
      <c r="CB1802" s="35"/>
      <c r="CC1802" s="35"/>
      <c r="CD1802" s="35"/>
      <c r="CE1802" s="35"/>
      <c r="CF1802" s="35"/>
      <c r="CG1802" s="35"/>
      <c r="CH1802" s="35"/>
      <c r="CI1802" s="35"/>
      <c r="CJ1802" s="35"/>
      <c r="CK1802" s="35"/>
      <c r="CL1802" s="35"/>
      <c r="CM1802" s="35"/>
      <c r="CN1802" s="35"/>
      <c r="CO1802" s="35"/>
      <c r="CP1802" s="35"/>
      <c r="CQ1802" s="35"/>
      <c r="CR1802" s="35"/>
      <c r="CS1802" s="35"/>
      <c r="CT1802" s="35"/>
      <c r="CU1802" s="35"/>
      <c r="CV1802" s="35"/>
      <c r="CW1802" s="35"/>
      <c r="CX1802" s="35"/>
      <c r="CY1802" s="35"/>
      <c r="CZ1802" s="35"/>
      <c r="DA1802" s="35"/>
      <c r="DB1802" s="35"/>
      <c r="DC1802" s="35"/>
      <c r="DD1802" s="35"/>
      <c r="DE1802" s="35"/>
      <c r="DF1802" s="35"/>
      <c r="DG1802" s="35"/>
      <c r="DH1802" s="35"/>
      <c r="DI1802" s="35"/>
      <c r="DJ1802" s="35"/>
      <c r="DK1802" s="35"/>
      <c r="DL1802" s="35"/>
      <c r="DM1802" s="35"/>
      <c r="DN1802" s="35"/>
      <c r="DO1802" s="35"/>
      <c r="DP1802" s="35"/>
      <c r="DQ1802" s="35"/>
      <c r="DR1802" s="35"/>
      <c r="DS1802" s="35"/>
      <c r="DT1802" s="35"/>
      <c r="DU1802" s="35"/>
      <c r="DV1802" s="35"/>
      <c r="DW1802" s="35"/>
      <c r="DX1802" s="35"/>
      <c r="DY1802" s="35"/>
      <c r="DZ1802" s="35"/>
      <c r="EA1802" s="35"/>
      <c r="EB1802" s="35"/>
      <c r="EC1802" s="35"/>
      <c r="ED1802" s="35"/>
      <c r="EE1802" s="35"/>
      <c r="EF1802" s="35"/>
      <c r="EG1802" s="35"/>
      <c r="EH1802" s="35"/>
      <c r="EI1802" s="35"/>
      <c r="EJ1802" s="35"/>
      <c r="EK1802" s="35"/>
      <c r="EL1802" s="35"/>
      <c r="ET1802" s="20" t="s">
        <v>2163</v>
      </c>
      <c r="EU1802" s="20" t="s">
        <v>2161</v>
      </c>
    </row>
    <row r="1803" spans="1:151" ht="12" hidden="1" customHeight="1">
      <c r="A1803" s="35"/>
      <c r="B1803" s="47"/>
      <c r="C1803" s="35"/>
      <c r="D1803" s="47"/>
      <c r="E1803" s="47"/>
      <c r="F1803" s="47"/>
      <c r="G1803" s="47"/>
      <c r="H1803" s="47"/>
      <c r="I1803" s="47"/>
      <c r="J1803" s="47"/>
      <c r="K1803" s="47"/>
      <c r="L1803" s="47"/>
      <c r="M1803" s="35"/>
      <c r="N1803" s="35"/>
      <c r="O1803" s="35"/>
      <c r="P1803" s="35"/>
      <c r="Q1803" s="35"/>
      <c r="R1803" s="35"/>
      <c r="S1803" s="35"/>
      <c r="T1803" s="35"/>
      <c r="U1803" s="35"/>
      <c r="V1803" s="35"/>
      <c r="W1803" s="35"/>
      <c r="X1803" s="35"/>
      <c r="Y1803" s="35"/>
      <c r="Z1803" s="35"/>
      <c r="AA1803" s="35"/>
      <c r="AB1803" s="35"/>
      <c r="AC1803" s="35"/>
      <c r="AD1803" s="35"/>
      <c r="AE1803" s="35"/>
      <c r="AF1803" s="35"/>
      <c r="AG1803" s="35"/>
      <c r="AH1803" s="35"/>
      <c r="AI1803" s="35"/>
      <c r="AJ1803" s="35"/>
      <c r="AK1803" s="35"/>
      <c r="AL1803" s="35"/>
      <c r="AM1803" s="35"/>
      <c r="AN1803" s="35"/>
      <c r="AO1803" s="35"/>
      <c r="AP1803" s="35"/>
      <c r="AQ1803" s="35"/>
      <c r="AR1803" s="35"/>
      <c r="AS1803" s="35"/>
      <c r="AT1803" s="35"/>
      <c r="AU1803" s="35"/>
      <c r="AV1803" s="35"/>
      <c r="AW1803" s="35"/>
      <c r="AX1803" s="35"/>
      <c r="AY1803" s="35"/>
      <c r="AZ1803" s="35"/>
      <c r="BA1803" s="35"/>
      <c r="BB1803" s="35"/>
      <c r="BC1803" s="35"/>
      <c r="BD1803" s="35"/>
      <c r="BE1803" s="35"/>
      <c r="BF1803" s="35"/>
      <c r="BG1803" s="35"/>
      <c r="BH1803" s="35"/>
      <c r="BI1803" s="133"/>
      <c r="BJ1803" s="133"/>
      <c r="BK1803" s="35"/>
      <c r="BL1803" s="266"/>
      <c r="BM1803" s="35"/>
      <c r="BN1803" s="35"/>
      <c r="BO1803" s="35"/>
      <c r="BP1803" s="35"/>
      <c r="BQ1803" s="35"/>
      <c r="BR1803" s="35"/>
      <c r="BS1803" s="35"/>
      <c r="BT1803" s="35"/>
      <c r="BU1803" s="35"/>
      <c r="BV1803" s="35"/>
      <c r="BW1803" s="35"/>
      <c r="BX1803" s="35"/>
      <c r="BY1803" s="35"/>
      <c r="BZ1803" s="287"/>
      <c r="CA1803" s="35"/>
      <c r="CB1803" s="35"/>
      <c r="CC1803" s="35"/>
      <c r="CD1803" s="35"/>
      <c r="CE1803" s="35"/>
      <c r="CF1803" s="35"/>
      <c r="CG1803" s="35"/>
      <c r="CH1803" s="35"/>
      <c r="CI1803" s="35"/>
      <c r="CJ1803" s="35"/>
      <c r="CK1803" s="35"/>
      <c r="CL1803" s="35"/>
      <c r="CM1803" s="35"/>
      <c r="CN1803" s="35"/>
      <c r="CO1803" s="35"/>
      <c r="CP1803" s="35"/>
      <c r="CQ1803" s="35"/>
      <c r="CR1803" s="35"/>
      <c r="CS1803" s="35"/>
      <c r="CT1803" s="35"/>
      <c r="CU1803" s="35"/>
      <c r="CV1803" s="35"/>
      <c r="CW1803" s="35"/>
      <c r="CX1803" s="35"/>
      <c r="CY1803" s="35"/>
      <c r="CZ1803" s="35"/>
      <c r="DA1803" s="35"/>
      <c r="DB1803" s="35"/>
      <c r="DC1803" s="35"/>
      <c r="DD1803" s="35"/>
      <c r="DE1803" s="35"/>
      <c r="DF1803" s="35"/>
      <c r="DG1803" s="35"/>
      <c r="DH1803" s="35"/>
      <c r="DI1803" s="35"/>
      <c r="DJ1803" s="35"/>
      <c r="DK1803" s="35"/>
      <c r="DL1803" s="35"/>
      <c r="DM1803" s="35"/>
      <c r="DN1803" s="35"/>
      <c r="DO1803" s="35"/>
      <c r="DP1803" s="35"/>
      <c r="DQ1803" s="35"/>
      <c r="DR1803" s="35"/>
      <c r="DS1803" s="35"/>
      <c r="DT1803" s="35"/>
      <c r="DU1803" s="35"/>
      <c r="DV1803" s="35"/>
      <c r="DW1803" s="35"/>
      <c r="DX1803" s="35"/>
      <c r="DY1803" s="35"/>
      <c r="DZ1803" s="35"/>
      <c r="EA1803" s="35"/>
      <c r="EB1803" s="35"/>
      <c r="EC1803" s="35"/>
      <c r="ED1803" s="35"/>
      <c r="EE1803" s="35"/>
      <c r="EF1803" s="35"/>
      <c r="EG1803" s="35"/>
      <c r="EH1803" s="35"/>
      <c r="EI1803" s="35"/>
      <c r="EJ1803" s="35"/>
      <c r="EK1803" s="35"/>
      <c r="EL1803" s="35"/>
      <c r="ET1803" s="20" t="s">
        <v>586</v>
      </c>
      <c r="EU1803" s="20" t="s">
        <v>2162</v>
      </c>
    </row>
    <row r="1804" spans="1:151" ht="12" hidden="1" customHeight="1">
      <c r="A1804" s="35"/>
      <c r="B1804" s="47"/>
      <c r="C1804" s="35"/>
      <c r="D1804" s="47"/>
      <c r="E1804" s="47"/>
      <c r="F1804" s="47"/>
      <c r="G1804" s="47"/>
      <c r="H1804" s="47"/>
      <c r="I1804" s="47"/>
      <c r="J1804" s="47"/>
      <c r="K1804" s="47"/>
      <c r="L1804" s="47"/>
      <c r="M1804" s="35"/>
      <c r="N1804" s="35"/>
      <c r="O1804" s="35"/>
      <c r="P1804" s="35"/>
      <c r="Q1804" s="35"/>
      <c r="R1804" s="35"/>
      <c r="S1804" s="35"/>
      <c r="T1804" s="35"/>
      <c r="U1804" s="35"/>
      <c r="V1804" s="35"/>
      <c r="W1804" s="35"/>
      <c r="X1804" s="35"/>
      <c r="Y1804" s="35"/>
      <c r="Z1804" s="35"/>
      <c r="AA1804" s="35"/>
      <c r="AB1804" s="35"/>
      <c r="AC1804" s="35"/>
      <c r="AD1804" s="35"/>
      <c r="AE1804" s="35"/>
      <c r="AF1804" s="35"/>
      <c r="AG1804" s="35"/>
      <c r="AH1804" s="35"/>
      <c r="AI1804" s="35"/>
      <c r="AJ1804" s="35"/>
      <c r="AK1804" s="35"/>
      <c r="AL1804" s="35"/>
      <c r="AM1804" s="35"/>
      <c r="AN1804" s="35"/>
      <c r="AO1804" s="35"/>
      <c r="AP1804" s="35"/>
      <c r="AQ1804" s="35"/>
      <c r="AR1804" s="35"/>
      <c r="AS1804" s="35"/>
      <c r="AT1804" s="35"/>
      <c r="AU1804" s="35"/>
      <c r="AV1804" s="35"/>
      <c r="AW1804" s="35"/>
      <c r="AX1804" s="35"/>
      <c r="AY1804" s="35"/>
      <c r="AZ1804" s="35"/>
      <c r="BA1804" s="35"/>
      <c r="BB1804" s="35"/>
      <c r="BC1804" s="35"/>
      <c r="BD1804" s="35"/>
      <c r="BE1804" s="35"/>
      <c r="BF1804" s="35"/>
      <c r="BG1804" s="35"/>
      <c r="BH1804" s="35"/>
      <c r="BI1804" s="133"/>
      <c r="BJ1804" s="133"/>
      <c r="BK1804" s="35"/>
      <c r="BL1804" s="266"/>
      <c r="BM1804" s="35"/>
      <c r="BN1804" s="35"/>
      <c r="BO1804" s="35"/>
      <c r="BP1804" s="35"/>
      <c r="BQ1804" s="35"/>
      <c r="BR1804" s="35"/>
      <c r="BS1804" s="35"/>
      <c r="BT1804" s="35"/>
      <c r="BU1804" s="35"/>
      <c r="BV1804" s="35"/>
      <c r="BW1804" s="35"/>
      <c r="BX1804" s="35"/>
      <c r="BY1804" s="35"/>
      <c r="BZ1804" s="287"/>
      <c r="CA1804" s="35"/>
      <c r="CB1804" s="35"/>
      <c r="CC1804" s="35"/>
      <c r="CD1804" s="35"/>
      <c r="CE1804" s="35"/>
      <c r="CF1804" s="35"/>
      <c r="CG1804" s="35"/>
      <c r="CH1804" s="35"/>
      <c r="CI1804" s="35"/>
      <c r="CJ1804" s="35"/>
      <c r="CK1804" s="35"/>
      <c r="CL1804" s="35"/>
      <c r="CM1804" s="35"/>
      <c r="CN1804" s="35"/>
      <c r="CO1804" s="35"/>
      <c r="CP1804" s="35"/>
      <c r="CQ1804" s="35"/>
      <c r="CR1804" s="35"/>
      <c r="CS1804" s="35"/>
      <c r="CT1804" s="35"/>
      <c r="CU1804" s="35"/>
      <c r="CV1804" s="35"/>
      <c r="CW1804" s="35"/>
      <c r="CX1804" s="35"/>
      <c r="CY1804" s="35"/>
      <c r="CZ1804" s="35"/>
      <c r="DA1804" s="35"/>
      <c r="DB1804" s="35"/>
      <c r="DC1804" s="35"/>
      <c r="DD1804" s="35"/>
      <c r="DE1804" s="35"/>
      <c r="DF1804" s="35"/>
      <c r="DG1804" s="35"/>
      <c r="DH1804" s="35"/>
      <c r="DI1804" s="35"/>
      <c r="DJ1804" s="35"/>
      <c r="DK1804" s="35"/>
      <c r="DL1804" s="35"/>
      <c r="DM1804" s="35"/>
      <c r="DN1804" s="35"/>
      <c r="DO1804" s="35"/>
      <c r="DP1804" s="35"/>
      <c r="DQ1804" s="35"/>
      <c r="DR1804" s="35"/>
      <c r="DS1804" s="35"/>
      <c r="DT1804" s="35"/>
      <c r="DU1804" s="35"/>
      <c r="DV1804" s="35"/>
      <c r="DW1804" s="35"/>
      <c r="DX1804" s="35"/>
      <c r="DY1804" s="35"/>
      <c r="DZ1804" s="35"/>
      <c r="EA1804" s="35"/>
      <c r="EB1804" s="35"/>
      <c r="EC1804" s="35"/>
      <c r="ED1804" s="35"/>
      <c r="EE1804" s="35"/>
      <c r="EF1804" s="35"/>
      <c r="EG1804" s="35"/>
      <c r="EH1804" s="35"/>
      <c r="EI1804" s="35"/>
      <c r="EJ1804" s="35"/>
      <c r="EK1804" s="35"/>
      <c r="EL1804" s="35"/>
      <c r="ET1804" s="20" t="s">
        <v>2164</v>
      </c>
      <c r="EU1804" s="20" t="s">
        <v>2163</v>
      </c>
    </row>
    <row r="1805" spans="1:151" ht="12" hidden="1" customHeight="1">
      <c r="A1805" s="35"/>
      <c r="B1805" s="47"/>
      <c r="C1805" s="35"/>
      <c r="D1805" s="47"/>
      <c r="E1805" s="47"/>
      <c r="F1805" s="47"/>
      <c r="G1805" s="47"/>
      <c r="H1805" s="47"/>
      <c r="I1805" s="47"/>
      <c r="J1805" s="47"/>
      <c r="K1805" s="47"/>
      <c r="L1805" s="47"/>
      <c r="M1805" s="35"/>
      <c r="N1805" s="35"/>
      <c r="O1805" s="35"/>
      <c r="P1805" s="35"/>
      <c r="Q1805" s="35"/>
      <c r="R1805" s="35"/>
      <c r="S1805" s="35"/>
      <c r="T1805" s="35"/>
      <c r="U1805" s="35"/>
      <c r="V1805" s="35"/>
      <c r="W1805" s="35"/>
      <c r="X1805" s="35"/>
      <c r="Y1805" s="35"/>
      <c r="Z1805" s="35"/>
      <c r="AA1805" s="35"/>
      <c r="AB1805" s="35"/>
      <c r="AC1805" s="35"/>
      <c r="AD1805" s="35"/>
      <c r="AE1805" s="35"/>
      <c r="AF1805" s="35"/>
      <c r="AG1805" s="35"/>
      <c r="AH1805" s="35"/>
      <c r="AI1805" s="35"/>
      <c r="AJ1805" s="35"/>
      <c r="AK1805" s="35"/>
      <c r="AL1805" s="35"/>
      <c r="AM1805" s="35"/>
      <c r="AN1805" s="35"/>
      <c r="AO1805" s="35"/>
      <c r="AP1805" s="35"/>
      <c r="AQ1805" s="35"/>
      <c r="AR1805" s="35"/>
      <c r="AS1805" s="35"/>
      <c r="AT1805" s="35"/>
      <c r="AU1805" s="35"/>
      <c r="AV1805" s="35"/>
      <c r="AW1805" s="35"/>
      <c r="AX1805" s="35"/>
      <c r="AY1805" s="35"/>
      <c r="AZ1805" s="35"/>
      <c r="BA1805" s="35"/>
      <c r="BB1805" s="35"/>
      <c r="BC1805" s="35"/>
      <c r="BD1805" s="35"/>
      <c r="BE1805" s="35"/>
      <c r="BF1805" s="35"/>
      <c r="BG1805" s="35"/>
      <c r="BH1805" s="35"/>
      <c r="BI1805" s="133"/>
      <c r="BJ1805" s="133"/>
      <c r="BK1805" s="35"/>
      <c r="BL1805" s="266"/>
      <c r="BM1805" s="35"/>
      <c r="BN1805" s="35"/>
      <c r="BO1805" s="35"/>
      <c r="BP1805" s="35"/>
      <c r="BQ1805" s="35"/>
      <c r="BR1805" s="35"/>
      <c r="BS1805" s="35"/>
      <c r="BT1805" s="35"/>
      <c r="BU1805" s="35"/>
      <c r="BV1805" s="35"/>
      <c r="BW1805" s="35"/>
      <c r="BX1805" s="35"/>
      <c r="BY1805" s="35"/>
      <c r="BZ1805" s="287"/>
      <c r="CA1805" s="35"/>
      <c r="CB1805" s="35"/>
      <c r="CC1805" s="35"/>
      <c r="CD1805" s="35"/>
      <c r="CE1805" s="35"/>
      <c r="CF1805" s="35"/>
      <c r="CG1805" s="35"/>
      <c r="CH1805" s="35"/>
      <c r="CI1805" s="35"/>
      <c r="CJ1805" s="35"/>
      <c r="CK1805" s="35"/>
      <c r="CL1805" s="35"/>
      <c r="CM1805" s="35"/>
      <c r="CN1805" s="35"/>
      <c r="CO1805" s="35"/>
      <c r="CP1805" s="35"/>
      <c r="CQ1805" s="35"/>
      <c r="CR1805" s="35"/>
      <c r="CS1805" s="35"/>
      <c r="CT1805" s="35"/>
      <c r="CU1805" s="35"/>
      <c r="CV1805" s="35"/>
      <c r="CW1805" s="35"/>
      <c r="CX1805" s="35"/>
      <c r="CY1805" s="35"/>
      <c r="CZ1805" s="35"/>
      <c r="DA1805" s="35"/>
      <c r="DB1805" s="35"/>
      <c r="DC1805" s="35"/>
      <c r="DD1805" s="35"/>
      <c r="DE1805" s="35"/>
      <c r="DF1805" s="35"/>
      <c r="DG1805" s="35"/>
      <c r="DH1805" s="35"/>
      <c r="DI1805" s="35"/>
      <c r="DJ1805" s="35"/>
      <c r="DK1805" s="35"/>
      <c r="DL1805" s="35"/>
      <c r="DM1805" s="35"/>
      <c r="DN1805" s="35"/>
      <c r="DO1805" s="35"/>
      <c r="DP1805" s="35"/>
      <c r="DQ1805" s="35"/>
      <c r="DR1805" s="35"/>
      <c r="DS1805" s="35"/>
      <c r="DT1805" s="35"/>
      <c r="DU1805" s="35"/>
      <c r="DV1805" s="35"/>
      <c r="DW1805" s="35"/>
      <c r="DX1805" s="35"/>
      <c r="DY1805" s="35"/>
      <c r="DZ1805" s="35"/>
      <c r="EA1805" s="35"/>
      <c r="EB1805" s="35"/>
      <c r="EC1805" s="35"/>
      <c r="ED1805" s="35"/>
      <c r="EE1805" s="35"/>
      <c r="EF1805" s="35"/>
      <c r="EG1805" s="35"/>
      <c r="EH1805" s="35"/>
      <c r="EI1805" s="35"/>
      <c r="EJ1805" s="35"/>
      <c r="EK1805" s="35"/>
      <c r="EL1805" s="35"/>
      <c r="ET1805" s="20" t="s">
        <v>2165</v>
      </c>
      <c r="EU1805" s="20" t="s">
        <v>586</v>
      </c>
    </row>
    <row r="1806" spans="1:151" ht="12" hidden="1" customHeight="1">
      <c r="A1806" s="35"/>
      <c r="B1806" s="47"/>
      <c r="C1806" s="35"/>
      <c r="D1806" s="47"/>
      <c r="E1806" s="47"/>
      <c r="F1806" s="47"/>
      <c r="G1806" s="47"/>
      <c r="H1806" s="47"/>
      <c r="I1806" s="47"/>
      <c r="J1806" s="47"/>
      <c r="K1806" s="47"/>
      <c r="L1806" s="47"/>
      <c r="M1806" s="35"/>
      <c r="N1806" s="35"/>
      <c r="O1806" s="35"/>
      <c r="P1806" s="35"/>
      <c r="Q1806" s="35"/>
      <c r="R1806" s="35"/>
      <c r="S1806" s="35"/>
      <c r="T1806" s="35"/>
      <c r="U1806" s="35"/>
      <c r="V1806" s="35"/>
      <c r="W1806" s="35"/>
      <c r="X1806" s="35"/>
      <c r="Y1806" s="35"/>
      <c r="Z1806" s="35"/>
      <c r="AA1806" s="35"/>
      <c r="AB1806" s="35"/>
      <c r="AC1806" s="35"/>
      <c r="AD1806" s="35"/>
      <c r="AE1806" s="35"/>
      <c r="AF1806" s="35"/>
      <c r="AG1806" s="35"/>
      <c r="AH1806" s="35"/>
      <c r="AI1806" s="35"/>
      <c r="AJ1806" s="35"/>
      <c r="AK1806" s="35"/>
      <c r="AL1806" s="35"/>
      <c r="AM1806" s="35"/>
      <c r="AN1806" s="35"/>
      <c r="AO1806" s="35"/>
      <c r="AP1806" s="35"/>
      <c r="AQ1806" s="35"/>
      <c r="AR1806" s="35"/>
      <c r="AS1806" s="35"/>
      <c r="AT1806" s="35"/>
      <c r="AU1806" s="35"/>
      <c r="AV1806" s="35"/>
      <c r="AW1806" s="35"/>
      <c r="AX1806" s="35"/>
      <c r="AY1806" s="35"/>
      <c r="AZ1806" s="35"/>
      <c r="BA1806" s="35"/>
      <c r="BB1806" s="35"/>
      <c r="BC1806" s="35"/>
      <c r="BD1806" s="35"/>
      <c r="BE1806" s="35"/>
      <c r="BF1806" s="35"/>
      <c r="BG1806" s="35"/>
      <c r="BH1806" s="35"/>
      <c r="BI1806" s="133"/>
      <c r="BJ1806" s="133"/>
      <c r="BK1806" s="35"/>
      <c r="BL1806" s="266"/>
      <c r="BM1806" s="35"/>
      <c r="BN1806" s="35"/>
      <c r="BO1806" s="35"/>
      <c r="BP1806" s="35"/>
      <c r="BQ1806" s="35"/>
      <c r="BR1806" s="35"/>
      <c r="BS1806" s="35"/>
      <c r="BT1806" s="35"/>
      <c r="BU1806" s="35"/>
      <c r="BV1806" s="35"/>
      <c r="BW1806" s="35"/>
      <c r="BX1806" s="35"/>
      <c r="BY1806" s="35"/>
      <c r="BZ1806" s="287"/>
      <c r="CA1806" s="35"/>
      <c r="CB1806" s="35"/>
      <c r="CC1806" s="35"/>
      <c r="CD1806" s="35"/>
      <c r="CE1806" s="35"/>
      <c r="CF1806" s="35"/>
      <c r="CG1806" s="35"/>
      <c r="CH1806" s="35"/>
      <c r="CI1806" s="35"/>
      <c r="CJ1806" s="35"/>
      <c r="CK1806" s="35"/>
      <c r="CL1806" s="35"/>
      <c r="CM1806" s="35"/>
      <c r="CN1806" s="35"/>
      <c r="CO1806" s="35"/>
      <c r="CP1806" s="35"/>
      <c r="CQ1806" s="35"/>
      <c r="CR1806" s="35"/>
      <c r="CS1806" s="35"/>
      <c r="CT1806" s="35"/>
      <c r="CU1806" s="35"/>
      <c r="CV1806" s="35"/>
      <c r="CW1806" s="35"/>
      <c r="CX1806" s="35"/>
      <c r="CY1806" s="35"/>
      <c r="CZ1806" s="35"/>
      <c r="DA1806" s="35"/>
      <c r="DB1806" s="35"/>
      <c r="DC1806" s="35"/>
      <c r="DD1806" s="35"/>
      <c r="DE1806" s="35"/>
      <c r="DF1806" s="35"/>
      <c r="DG1806" s="35"/>
      <c r="DH1806" s="35"/>
      <c r="DI1806" s="35"/>
      <c r="DJ1806" s="35"/>
      <c r="DK1806" s="35"/>
      <c r="DL1806" s="35"/>
      <c r="DM1806" s="35"/>
      <c r="DN1806" s="35"/>
      <c r="DO1806" s="35"/>
      <c r="DP1806" s="35"/>
      <c r="DQ1806" s="35"/>
      <c r="DR1806" s="35"/>
      <c r="DS1806" s="35"/>
      <c r="DT1806" s="35"/>
      <c r="DU1806" s="35"/>
      <c r="DV1806" s="35"/>
      <c r="DW1806" s="35"/>
      <c r="DX1806" s="35"/>
      <c r="DY1806" s="35"/>
      <c r="DZ1806" s="35"/>
      <c r="EA1806" s="35"/>
      <c r="EB1806" s="35"/>
      <c r="EC1806" s="35"/>
      <c r="ED1806" s="35"/>
      <c r="EE1806" s="35"/>
      <c r="EF1806" s="35"/>
      <c r="EG1806" s="35"/>
      <c r="EH1806" s="35"/>
      <c r="EI1806" s="35"/>
      <c r="EJ1806" s="35"/>
      <c r="EK1806" s="35"/>
      <c r="EL1806" s="35"/>
      <c r="ET1806" s="20" t="s">
        <v>2166</v>
      </c>
      <c r="EU1806" s="20" t="s">
        <v>2164</v>
      </c>
    </row>
    <row r="1807" spans="1:151" ht="12" hidden="1" customHeight="1">
      <c r="A1807" s="35"/>
      <c r="B1807" s="47"/>
      <c r="C1807" s="35"/>
      <c r="D1807" s="47"/>
      <c r="E1807" s="47"/>
      <c r="F1807" s="47"/>
      <c r="G1807" s="47"/>
      <c r="H1807" s="47"/>
      <c r="I1807" s="47"/>
      <c r="J1807" s="47"/>
      <c r="K1807" s="47"/>
      <c r="L1807" s="47"/>
      <c r="M1807" s="35"/>
      <c r="N1807" s="35"/>
      <c r="O1807" s="35"/>
      <c r="P1807" s="35"/>
      <c r="Q1807" s="35"/>
      <c r="R1807" s="35"/>
      <c r="S1807" s="35"/>
      <c r="T1807" s="35"/>
      <c r="U1807" s="35"/>
      <c r="V1807" s="35"/>
      <c r="W1807" s="35"/>
      <c r="X1807" s="35"/>
      <c r="Y1807" s="35"/>
      <c r="Z1807" s="35"/>
      <c r="AA1807" s="35"/>
      <c r="AB1807" s="35"/>
      <c r="AC1807" s="35"/>
      <c r="AD1807" s="35"/>
      <c r="AE1807" s="35"/>
      <c r="AF1807" s="35"/>
      <c r="AG1807" s="35"/>
      <c r="AH1807" s="35"/>
      <c r="AI1807" s="35"/>
      <c r="AJ1807" s="35"/>
      <c r="AK1807" s="35"/>
      <c r="AL1807" s="35"/>
      <c r="AM1807" s="35"/>
      <c r="AN1807" s="35"/>
      <c r="AO1807" s="35"/>
      <c r="AP1807" s="35"/>
      <c r="AQ1807" s="35"/>
      <c r="AR1807" s="35"/>
      <c r="AS1807" s="35"/>
      <c r="AT1807" s="35"/>
      <c r="AU1807" s="35"/>
      <c r="AV1807" s="35"/>
      <c r="AW1807" s="35"/>
      <c r="AX1807" s="35"/>
      <c r="AY1807" s="35"/>
      <c r="AZ1807" s="35"/>
      <c r="BA1807" s="35"/>
      <c r="BB1807" s="35"/>
      <c r="BC1807" s="35"/>
      <c r="BD1807" s="35"/>
      <c r="BE1807" s="35"/>
      <c r="BF1807" s="35"/>
      <c r="BG1807" s="35"/>
      <c r="BH1807" s="35"/>
      <c r="BI1807" s="133"/>
      <c r="BJ1807" s="133"/>
      <c r="BK1807" s="35"/>
      <c r="BL1807" s="266"/>
      <c r="BM1807" s="35"/>
      <c r="BN1807" s="35"/>
      <c r="BO1807" s="35"/>
      <c r="BP1807" s="35"/>
      <c r="BQ1807" s="35"/>
      <c r="BR1807" s="35"/>
      <c r="BS1807" s="35"/>
      <c r="BT1807" s="35"/>
      <c r="BU1807" s="35"/>
      <c r="BV1807" s="35"/>
      <c r="BW1807" s="35"/>
      <c r="BX1807" s="35"/>
      <c r="BY1807" s="35"/>
      <c r="BZ1807" s="287"/>
      <c r="CA1807" s="35"/>
      <c r="CB1807" s="35"/>
      <c r="CC1807" s="35"/>
      <c r="CD1807" s="35"/>
      <c r="CE1807" s="35"/>
      <c r="CF1807" s="35"/>
      <c r="CG1807" s="35"/>
      <c r="CH1807" s="35"/>
      <c r="CI1807" s="35"/>
      <c r="CJ1807" s="35"/>
      <c r="CK1807" s="35"/>
      <c r="CL1807" s="35"/>
      <c r="CM1807" s="35"/>
      <c r="CN1807" s="35"/>
      <c r="CO1807" s="35"/>
      <c r="CP1807" s="35"/>
      <c r="CQ1807" s="35"/>
      <c r="CR1807" s="35"/>
      <c r="CS1807" s="35"/>
      <c r="CT1807" s="35"/>
      <c r="CU1807" s="35"/>
      <c r="CV1807" s="35"/>
      <c r="CW1807" s="35"/>
      <c r="CX1807" s="35"/>
      <c r="CY1807" s="35"/>
      <c r="CZ1807" s="35"/>
      <c r="DA1807" s="35"/>
      <c r="DB1807" s="35"/>
      <c r="DC1807" s="35"/>
      <c r="DD1807" s="35"/>
      <c r="DE1807" s="35"/>
      <c r="DF1807" s="35"/>
      <c r="DG1807" s="35"/>
      <c r="DH1807" s="35"/>
      <c r="DI1807" s="35"/>
      <c r="DJ1807" s="35"/>
      <c r="DK1807" s="35"/>
      <c r="DL1807" s="35"/>
      <c r="DM1807" s="35"/>
      <c r="DN1807" s="35"/>
      <c r="DO1807" s="35"/>
      <c r="DP1807" s="35"/>
      <c r="DQ1807" s="35"/>
      <c r="DR1807" s="35"/>
      <c r="DS1807" s="35"/>
      <c r="DT1807" s="35"/>
      <c r="DU1807" s="35"/>
      <c r="DV1807" s="35"/>
      <c r="DW1807" s="35"/>
      <c r="DX1807" s="35"/>
      <c r="DY1807" s="35"/>
      <c r="DZ1807" s="35"/>
      <c r="EA1807" s="35"/>
      <c r="EB1807" s="35"/>
      <c r="EC1807" s="35"/>
      <c r="ED1807" s="35"/>
      <c r="EE1807" s="35"/>
      <c r="EF1807" s="35"/>
      <c r="EG1807" s="35"/>
      <c r="EH1807" s="35"/>
      <c r="EI1807" s="35"/>
      <c r="EJ1807" s="35"/>
      <c r="EK1807" s="35"/>
      <c r="EL1807" s="35"/>
      <c r="ET1807" s="20" t="s">
        <v>2167</v>
      </c>
      <c r="EU1807" s="20" t="s">
        <v>2165</v>
      </c>
    </row>
    <row r="1808" spans="1:151" ht="12" hidden="1" customHeight="1">
      <c r="A1808" s="35"/>
      <c r="B1808" s="47"/>
      <c r="C1808" s="35"/>
      <c r="D1808" s="47"/>
      <c r="E1808" s="47"/>
      <c r="F1808" s="47"/>
      <c r="G1808" s="47"/>
      <c r="H1808" s="47"/>
      <c r="I1808" s="47"/>
      <c r="J1808" s="47"/>
      <c r="K1808" s="47"/>
      <c r="L1808" s="47"/>
      <c r="M1808" s="35"/>
      <c r="N1808" s="35"/>
      <c r="O1808" s="35"/>
      <c r="P1808" s="35"/>
      <c r="Q1808" s="35"/>
      <c r="R1808" s="35"/>
      <c r="S1808" s="35"/>
      <c r="T1808" s="35"/>
      <c r="U1808" s="35"/>
      <c r="V1808" s="35"/>
      <c r="W1808" s="35"/>
      <c r="X1808" s="35"/>
      <c r="Y1808" s="35"/>
      <c r="Z1808" s="35"/>
      <c r="AA1808" s="35"/>
      <c r="AB1808" s="35"/>
      <c r="AC1808" s="35"/>
      <c r="AD1808" s="35"/>
      <c r="AE1808" s="35"/>
      <c r="AF1808" s="35"/>
      <c r="AG1808" s="35"/>
      <c r="AH1808" s="35"/>
      <c r="AI1808" s="35"/>
      <c r="AJ1808" s="35"/>
      <c r="AK1808" s="35"/>
      <c r="AL1808" s="35"/>
      <c r="AM1808" s="35"/>
      <c r="AN1808" s="35"/>
      <c r="AO1808" s="35"/>
      <c r="AP1808" s="35"/>
      <c r="AQ1808" s="35"/>
      <c r="AR1808" s="35"/>
      <c r="AS1808" s="35"/>
      <c r="AT1808" s="35"/>
      <c r="AU1808" s="35"/>
      <c r="AV1808" s="35"/>
      <c r="AW1808" s="35"/>
      <c r="AX1808" s="35"/>
      <c r="AY1808" s="35"/>
      <c r="AZ1808" s="35"/>
      <c r="BA1808" s="35"/>
      <c r="BB1808" s="35"/>
      <c r="BC1808" s="35"/>
      <c r="BD1808" s="35"/>
      <c r="BE1808" s="35"/>
      <c r="BF1808" s="35"/>
      <c r="BG1808" s="35"/>
      <c r="BH1808" s="35"/>
      <c r="BI1808" s="133"/>
      <c r="BJ1808" s="133"/>
      <c r="BK1808" s="35"/>
      <c r="BL1808" s="266"/>
      <c r="BM1808" s="35"/>
      <c r="BN1808" s="35"/>
      <c r="BO1808" s="35"/>
      <c r="BP1808" s="35"/>
      <c r="BQ1808" s="35"/>
      <c r="BR1808" s="35"/>
      <c r="BS1808" s="35"/>
      <c r="BT1808" s="35"/>
      <c r="BU1808" s="35"/>
      <c r="BV1808" s="35"/>
      <c r="BW1808" s="35"/>
      <c r="BX1808" s="35"/>
      <c r="BY1808" s="35"/>
      <c r="BZ1808" s="287"/>
      <c r="CA1808" s="35"/>
      <c r="CB1808" s="35"/>
      <c r="CC1808" s="35"/>
      <c r="CD1808" s="35"/>
      <c r="CE1808" s="35"/>
      <c r="CF1808" s="35"/>
      <c r="CG1808" s="35"/>
      <c r="CH1808" s="35"/>
      <c r="CI1808" s="35"/>
      <c r="CJ1808" s="35"/>
      <c r="CK1808" s="35"/>
      <c r="CL1808" s="35"/>
      <c r="CM1808" s="35"/>
      <c r="CN1808" s="35"/>
      <c r="CO1808" s="35"/>
      <c r="CP1808" s="35"/>
      <c r="CQ1808" s="35"/>
      <c r="CR1808" s="35"/>
      <c r="CS1808" s="35"/>
      <c r="CT1808" s="35"/>
      <c r="CU1808" s="35"/>
      <c r="CV1808" s="35"/>
      <c r="CW1808" s="35"/>
      <c r="CX1808" s="35"/>
      <c r="CY1808" s="35"/>
      <c r="CZ1808" s="35"/>
      <c r="DA1808" s="35"/>
      <c r="DB1808" s="35"/>
      <c r="DC1808" s="35"/>
      <c r="DD1808" s="35"/>
      <c r="DE1808" s="35"/>
      <c r="DF1808" s="35"/>
      <c r="DG1808" s="35"/>
      <c r="DH1808" s="35"/>
      <c r="DI1808" s="35"/>
      <c r="DJ1808" s="35"/>
      <c r="DK1808" s="35"/>
      <c r="DL1808" s="35"/>
      <c r="DM1808" s="35"/>
      <c r="DN1808" s="35"/>
      <c r="DO1808" s="35"/>
      <c r="DP1808" s="35"/>
      <c r="DQ1808" s="35"/>
      <c r="DR1808" s="35"/>
      <c r="DS1808" s="35"/>
      <c r="DT1808" s="35"/>
      <c r="DU1808" s="35"/>
      <c r="DV1808" s="35"/>
      <c r="DW1808" s="35"/>
      <c r="DX1808" s="35"/>
      <c r="DY1808" s="35"/>
      <c r="DZ1808" s="35"/>
      <c r="EA1808" s="35"/>
      <c r="EB1808" s="35"/>
      <c r="EC1808" s="35"/>
      <c r="ED1808" s="35"/>
      <c r="EE1808" s="35"/>
      <c r="EF1808" s="35"/>
      <c r="EG1808" s="35"/>
      <c r="EH1808" s="35"/>
      <c r="EI1808" s="35"/>
      <c r="EJ1808" s="35"/>
      <c r="EK1808" s="35"/>
      <c r="EL1808" s="35"/>
      <c r="ET1808" s="20" t="s">
        <v>2168</v>
      </c>
      <c r="EU1808" s="20" t="s">
        <v>2166</v>
      </c>
    </row>
    <row r="1809" spans="1:151" ht="12" hidden="1" customHeight="1">
      <c r="A1809" s="35"/>
      <c r="B1809" s="47"/>
      <c r="C1809" s="35"/>
      <c r="D1809" s="47"/>
      <c r="E1809" s="47"/>
      <c r="F1809" s="47"/>
      <c r="G1809" s="47"/>
      <c r="H1809" s="47"/>
      <c r="I1809" s="47"/>
      <c r="J1809" s="47"/>
      <c r="K1809" s="47"/>
      <c r="L1809" s="47"/>
      <c r="M1809" s="35"/>
      <c r="N1809" s="35"/>
      <c r="O1809" s="35"/>
      <c r="P1809" s="35"/>
      <c r="Q1809" s="35"/>
      <c r="R1809" s="35"/>
      <c r="S1809" s="35"/>
      <c r="T1809" s="35"/>
      <c r="U1809" s="35"/>
      <c r="V1809" s="35"/>
      <c r="W1809" s="35"/>
      <c r="X1809" s="35"/>
      <c r="Y1809" s="35"/>
      <c r="Z1809" s="35"/>
      <c r="AA1809" s="35"/>
      <c r="AB1809" s="35"/>
      <c r="AC1809" s="35"/>
      <c r="AD1809" s="35"/>
      <c r="AE1809" s="35"/>
      <c r="AF1809" s="35"/>
      <c r="AG1809" s="35"/>
      <c r="AH1809" s="35"/>
      <c r="AI1809" s="35"/>
      <c r="AJ1809" s="35"/>
      <c r="AK1809" s="35"/>
      <c r="AL1809" s="35"/>
      <c r="AM1809" s="35"/>
      <c r="AN1809" s="35"/>
      <c r="AO1809" s="35"/>
      <c r="AP1809" s="35"/>
      <c r="AQ1809" s="35"/>
      <c r="AR1809" s="35"/>
      <c r="AS1809" s="35"/>
      <c r="AT1809" s="35"/>
      <c r="AU1809" s="35"/>
      <c r="AV1809" s="35"/>
      <c r="AW1809" s="35"/>
      <c r="AX1809" s="35"/>
      <c r="AY1809" s="35"/>
      <c r="AZ1809" s="35"/>
      <c r="BA1809" s="35"/>
      <c r="BB1809" s="35"/>
      <c r="BC1809" s="35"/>
      <c r="BD1809" s="35"/>
      <c r="BE1809" s="35"/>
      <c r="BF1809" s="35"/>
      <c r="BG1809" s="35"/>
      <c r="BH1809" s="35"/>
      <c r="BI1809" s="133"/>
      <c r="BJ1809" s="133"/>
      <c r="BK1809" s="35"/>
      <c r="BL1809" s="266"/>
      <c r="BM1809" s="35"/>
      <c r="BN1809" s="35"/>
      <c r="BO1809" s="35"/>
      <c r="BP1809" s="35"/>
      <c r="BQ1809" s="35"/>
      <c r="BR1809" s="35"/>
      <c r="BS1809" s="35"/>
      <c r="BT1809" s="35"/>
      <c r="BU1809" s="35"/>
      <c r="BV1809" s="35"/>
      <c r="BW1809" s="35"/>
      <c r="BX1809" s="35"/>
      <c r="BY1809" s="35"/>
      <c r="BZ1809" s="287"/>
      <c r="CA1809" s="35"/>
      <c r="CB1809" s="35"/>
      <c r="CC1809" s="35"/>
      <c r="CD1809" s="35"/>
      <c r="CE1809" s="35"/>
      <c r="CF1809" s="35"/>
      <c r="CG1809" s="35"/>
      <c r="CH1809" s="35"/>
      <c r="CI1809" s="35"/>
      <c r="CJ1809" s="35"/>
      <c r="CK1809" s="35"/>
      <c r="CL1809" s="35"/>
      <c r="CM1809" s="35"/>
      <c r="CN1809" s="35"/>
      <c r="CO1809" s="35"/>
      <c r="CP1809" s="35"/>
      <c r="CQ1809" s="35"/>
      <c r="CR1809" s="35"/>
      <c r="CS1809" s="35"/>
      <c r="CT1809" s="35"/>
      <c r="CU1809" s="35"/>
      <c r="CV1809" s="35"/>
      <c r="CW1809" s="35"/>
      <c r="CX1809" s="35"/>
      <c r="CY1809" s="35"/>
      <c r="CZ1809" s="35"/>
      <c r="DA1809" s="35"/>
      <c r="DB1809" s="35"/>
      <c r="DC1809" s="35"/>
      <c r="DD1809" s="35"/>
      <c r="DE1809" s="35"/>
      <c r="DF1809" s="35"/>
      <c r="DG1809" s="35"/>
      <c r="DH1809" s="35"/>
      <c r="DI1809" s="35"/>
      <c r="DJ1809" s="35"/>
      <c r="DK1809" s="35"/>
      <c r="DL1809" s="35"/>
      <c r="DM1809" s="35"/>
      <c r="DN1809" s="35"/>
      <c r="DO1809" s="35"/>
      <c r="DP1809" s="35"/>
      <c r="DQ1809" s="35"/>
      <c r="DR1809" s="35"/>
      <c r="DS1809" s="35"/>
      <c r="DT1809" s="35"/>
      <c r="DU1809" s="35"/>
      <c r="DV1809" s="35"/>
      <c r="DW1809" s="35"/>
      <c r="DX1809" s="35"/>
      <c r="DY1809" s="35"/>
      <c r="DZ1809" s="35"/>
      <c r="EA1809" s="35"/>
      <c r="EB1809" s="35"/>
      <c r="EC1809" s="35"/>
      <c r="ED1809" s="35"/>
      <c r="EE1809" s="35"/>
      <c r="EF1809" s="35"/>
      <c r="EG1809" s="35"/>
      <c r="EH1809" s="35"/>
      <c r="EI1809" s="35"/>
      <c r="EJ1809" s="35"/>
      <c r="EK1809" s="35"/>
      <c r="EL1809" s="35"/>
      <c r="ET1809" s="20" t="s">
        <v>2169</v>
      </c>
      <c r="EU1809" s="20" t="s">
        <v>2167</v>
      </c>
    </row>
    <row r="1810" spans="1:151" ht="12" hidden="1" customHeight="1">
      <c r="A1810" s="35"/>
      <c r="B1810" s="47"/>
      <c r="C1810" s="35"/>
      <c r="D1810" s="47"/>
      <c r="E1810" s="47"/>
      <c r="F1810" s="47"/>
      <c r="G1810" s="47"/>
      <c r="H1810" s="47"/>
      <c r="I1810" s="47"/>
      <c r="J1810" s="47"/>
      <c r="K1810" s="47"/>
      <c r="L1810" s="47"/>
      <c r="M1810" s="35"/>
      <c r="N1810" s="35"/>
      <c r="O1810" s="35"/>
      <c r="P1810" s="35"/>
      <c r="Q1810" s="35"/>
      <c r="R1810" s="35"/>
      <c r="S1810" s="35"/>
      <c r="T1810" s="35"/>
      <c r="U1810" s="35"/>
      <c r="V1810" s="35"/>
      <c r="W1810" s="35"/>
      <c r="X1810" s="35"/>
      <c r="Y1810" s="35"/>
      <c r="Z1810" s="35"/>
      <c r="AA1810" s="35"/>
      <c r="AB1810" s="35"/>
      <c r="AC1810" s="35"/>
      <c r="AD1810" s="35"/>
      <c r="AE1810" s="35"/>
      <c r="AF1810" s="35"/>
      <c r="AG1810" s="35"/>
      <c r="AH1810" s="35"/>
      <c r="AI1810" s="35"/>
      <c r="AJ1810" s="35"/>
      <c r="AK1810" s="35"/>
      <c r="AL1810" s="35"/>
      <c r="AM1810" s="35"/>
      <c r="AN1810" s="35"/>
      <c r="AO1810" s="35"/>
      <c r="AP1810" s="35"/>
      <c r="AQ1810" s="35"/>
      <c r="AR1810" s="35"/>
      <c r="AS1810" s="35"/>
      <c r="AT1810" s="35"/>
      <c r="AU1810" s="35"/>
      <c r="AV1810" s="35"/>
      <c r="AW1810" s="35"/>
      <c r="AX1810" s="35"/>
      <c r="AY1810" s="35"/>
      <c r="AZ1810" s="35"/>
      <c r="BA1810" s="35"/>
      <c r="BB1810" s="35"/>
      <c r="BC1810" s="35"/>
      <c r="BD1810" s="35"/>
      <c r="BE1810" s="35"/>
      <c r="BF1810" s="35"/>
      <c r="BG1810" s="35"/>
      <c r="BH1810" s="35"/>
      <c r="BI1810" s="133"/>
      <c r="BJ1810" s="133"/>
      <c r="BK1810" s="35"/>
      <c r="BL1810" s="266"/>
      <c r="BM1810" s="35"/>
      <c r="BN1810" s="35"/>
      <c r="BO1810" s="35"/>
      <c r="BP1810" s="35"/>
      <c r="BQ1810" s="35"/>
      <c r="BR1810" s="35"/>
      <c r="BS1810" s="35"/>
      <c r="BT1810" s="35"/>
      <c r="BU1810" s="35"/>
      <c r="BV1810" s="35"/>
      <c r="BW1810" s="35"/>
      <c r="BX1810" s="35"/>
      <c r="BY1810" s="35"/>
      <c r="BZ1810" s="287"/>
      <c r="CA1810" s="35"/>
      <c r="CB1810" s="35"/>
      <c r="CC1810" s="35"/>
      <c r="CD1810" s="35"/>
      <c r="CE1810" s="35"/>
      <c r="CF1810" s="35"/>
      <c r="CG1810" s="35"/>
      <c r="CH1810" s="35"/>
      <c r="CI1810" s="35"/>
      <c r="CJ1810" s="35"/>
      <c r="CK1810" s="35"/>
      <c r="CL1810" s="35"/>
      <c r="CM1810" s="35"/>
      <c r="CN1810" s="35"/>
      <c r="CO1810" s="35"/>
      <c r="CP1810" s="35"/>
      <c r="CQ1810" s="35"/>
      <c r="CR1810" s="35"/>
      <c r="CS1810" s="35"/>
      <c r="CT1810" s="35"/>
      <c r="CU1810" s="35"/>
      <c r="CV1810" s="35"/>
      <c r="CW1810" s="35"/>
      <c r="CX1810" s="35"/>
      <c r="CY1810" s="35"/>
      <c r="CZ1810" s="35"/>
      <c r="DA1810" s="35"/>
      <c r="DB1810" s="35"/>
      <c r="DC1810" s="35"/>
      <c r="DD1810" s="35"/>
      <c r="DE1810" s="35"/>
      <c r="DF1810" s="35"/>
      <c r="DG1810" s="35"/>
      <c r="DH1810" s="35"/>
      <c r="DI1810" s="35"/>
      <c r="DJ1810" s="35"/>
      <c r="DK1810" s="35"/>
      <c r="DL1810" s="35"/>
      <c r="DM1810" s="35"/>
      <c r="DN1810" s="35"/>
      <c r="DO1810" s="35"/>
      <c r="DP1810" s="35"/>
      <c r="DQ1810" s="35"/>
      <c r="DR1810" s="35"/>
      <c r="DS1810" s="35"/>
      <c r="DT1810" s="35"/>
      <c r="DU1810" s="35"/>
      <c r="DV1810" s="35"/>
      <c r="DW1810" s="35"/>
      <c r="DX1810" s="35"/>
      <c r="DY1810" s="35"/>
      <c r="DZ1810" s="35"/>
      <c r="EA1810" s="35"/>
      <c r="EB1810" s="35"/>
      <c r="EC1810" s="35"/>
      <c r="ED1810" s="35"/>
      <c r="EE1810" s="35"/>
      <c r="EF1810" s="35"/>
      <c r="EG1810" s="35"/>
      <c r="EH1810" s="35"/>
      <c r="EI1810" s="35"/>
      <c r="EJ1810" s="35"/>
      <c r="EK1810" s="35"/>
      <c r="EL1810" s="35"/>
      <c r="ET1810" s="20" t="s">
        <v>2170</v>
      </c>
      <c r="EU1810" s="20" t="s">
        <v>2168</v>
      </c>
    </row>
    <row r="1811" spans="1:151" ht="12" hidden="1" customHeight="1">
      <c r="A1811" s="35"/>
      <c r="B1811" s="47"/>
      <c r="C1811" s="35"/>
      <c r="D1811" s="47"/>
      <c r="E1811" s="47"/>
      <c r="F1811" s="47"/>
      <c r="G1811" s="47"/>
      <c r="H1811" s="47"/>
      <c r="I1811" s="47"/>
      <c r="J1811" s="47"/>
      <c r="K1811" s="47"/>
      <c r="L1811" s="47"/>
      <c r="M1811" s="35"/>
      <c r="N1811" s="35"/>
      <c r="O1811" s="35"/>
      <c r="P1811" s="35"/>
      <c r="Q1811" s="35"/>
      <c r="R1811" s="35"/>
      <c r="S1811" s="35"/>
      <c r="T1811" s="35"/>
      <c r="U1811" s="35"/>
      <c r="V1811" s="35"/>
      <c r="W1811" s="35"/>
      <c r="X1811" s="35"/>
      <c r="Y1811" s="35"/>
      <c r="Z1811" s="35"/>
      <c r="AA1811" s="35"/>
      <c r="AB1811" s="35"/>
      <c r="AC1811" s="35"/>
      <c r="AD1811" s="35"/>
      <c r="AE1811" s="35"/>
      <c r="AF1811" s="35"/>
      <c r="AG1811" s="35"/>
      <c r="AH1811" s="35"/>
      <c r="AI1811" s="35"/>
      <c r="AJ1811" s="35"/>
      <c r="AK1811" s="35"/>
      <c r="AL1811" s="35"/>
      <c r="AM1811" s="35"/>
      <c r="AN1811" s="35"/>
      <c r="AO1811" s="35"/>
      <c r="AP1811" s="35"/>
      <c r="AQ1811" s="35"/>
      <c r="AR1811" s="35"/>
      <c r="AS1811" s="35"/>
      <c r="AT1811" s="35"/>
      <c r="AU1811" s="35"/>
      <c r="AV1811" s="35"/>
      <c r="AW1811" s="35"/>
      <c r="AX1811" s="35"/>
      <c r="AY1811" s="35"/>
      <c r="AZ1811" s="35"/>
      <c r="BA1811" s="35"/>
      <c r="BB1811" s="35"/>
      <c r="BC1811" s="35"/>
      <c r="BD1811" s="35"/>
      <c r="BE1811" s="35"/>
      <c r="BF1811" s="35"/>
      <c r="BG1811" s="35"/>
      <c r="BH1811" s="35"/>
      <c r="BI1811" s="133"/>
      <c r="BJ1811" s="133"/>
      <c r="BK1811" s="35"/>
      <c r="BL1811" s="266"/>
      <c r="BM1811" s="35"/>
      <c r="BN1811" s="35"/>
      <c r="BO1811" s="35"/>
      <c r="BP1811" s="35"/>
      <c r="BQ1811" s="35"/>
      <c r="BR1811" s="35"/>
      <c r="BS1811" s="35"/>
      <c r="BT1811" s="35"/>
      <c r="BU1811" s="35"/>
      <c r="BV1811" s="35"/>
      <c r="BW1811" s="35"/>
      <c r="BX1811" s="35"/>
      <c r="BY1811" s="35"/>
      <c r="BZ1811" s="287"/>
      <c r="CA1811" s="35"/>
      <c r="CB1811" s="35"/>
      <c r="CC1811" s="35"/>
      <c r="CD1811" s="35"/>
      <c r="CE1811" s="35"/>
      <c r="CF1811" s="35"/>
      <c r="CG1811" s="35"/>
      <c r="CH1811" s="35"/>
      <c r="CI1811" s="35"/>
      <c r="CJ1811" s="35"/>
      <c r="CK1811" s="35"/>
      <c r="CL1811" s="35"/>
      <c r="CM1811" s="35"/>
      <c r="CN1811" s="35"/>
      <c r="CO1811" s="35"/>
      <c r="CP1811" s="35"/>
      <c r="CQ1811" s="35"/>
      <c r="CR1811" s="35"/>
      <c r="CS1811" s="35"/>
      <c r="CT1811" s="35"/>
      <c r="CU1811" s="35"/>
      <c r="CV1811" s="35"/>
      <c r="CW1811" s="35"/>
      <c r="CX1811" s="35"/>
      <c r="CY1811" s="35"/>
      <c r="CZ1811" s="35"/>
      <c r="DA1811" s="35"/>
      <c r="DB1811" s="35"/>
      <c r="DC1811" s="35"/>
      <c r="DD1811" s="35"/>
      <c r="DE1811" s="35"/>
      <c r="DF1811" s="35"/>
      <c r="DG1811" s="35"/>
      <c r="DH1811" s="35"/>
      <c r="DI1811" s="35"/>
      <c r="DJ1811" s="35"/>
      <c r="DK1811" s="35"/>
      <c r="DL1811" s="35"/>
      <c r="DM1811" s="35"/>
      <c r="DN1811" s="35"/>
      <c r="DO1811" s="35"/>
      <c r="DP1811" s="35"/>
      <c r="DQ1811" s="35"/>
      <c r="DR1811" s="35"/>
      <c r="DS1811" s="35"/>
      <c r="DT1811" s="35"/>
      <c r="DU1811" s="35"/>
      <c r="DV1811" s="35"/>
      <c r="DW1811" s="35"/>
      <c r="DX1811" s="35"/>
      <c r="DY1811" s="35"/>
      <c r="DZ1811" s="35"/>
      <c r="EA1811" s="35"/>
      <c r="EB1811" s="35"/>
      <c r="EC1811" s="35"/>
      <c r="ED1811" s="35"/>
      <c r="EE1811" s="35"/>
      <c r="EF1811" s="35"/>
      <c r="EG1811" s="35"/>
      <c r="EH1811" s="35"/>
      <c r="EI1811" s="35"/>
      <c r="EJ1811" s="35"/>
      <c r="EK1811" s="35"/>
      <c r="EL1811" s="35"/>
      <c r="ET1811" s="20" t="s">
        <v>2171</v>
      </c>
      <c r="EU1811" s="20" t="s">
        <v>2169</v>
      </c>
    </row>
    <row r="1812" spans="1:151" ht="12" hidden="1" customHeight="1">
      <c r="A1812" s="35"/>
      <c r="B1812" s="47"/>
      <c r="C1812" s="35"/>
      <c r="D1812" s="47"/>
      <c r="E1812" s="47"/>
      <c r="F1812" s="47"/>
      <c r="G1812" s="47"/>
      <c r="H1812" s="47"/>
      <c r="I1812" s="47"/>
      <c r="J1812" s="47"/>
      <c r="K1812" s="47"/>
      <c r="L1812" s="47"/>
      <c r="M1812" s="35"/>
      <c r="N1812" s="35"/>
      <c r="O1812" s="35"/>
      <c r="P1812" s="35"/>
      <c r="Q1812" s="35"/>
      <c r="R1812" s="35"/>
      <c r="S1812" s="35"/>
      <c r="T1812" s="35"/>
      <c r="U1812" s="35"/>
      <c r="V1812" s="35"/>
      <c r="W1812" s="35"/>
      <c r="X1812" s="35"/>
      <c r="Y1812" s="35"/>
      <c r="Z1812" s="35"/>
      <c r="AA1812" s="35"/>
      <c r="AB1812" s="35"/>
      <c r="AC1812" s="35"/>
      <c r="AD1812" s="35"/>
      <c r="AE1812" s="35"/>
      <c r="AF1812" s="35"/>
      <c r="AG1812" s="35"/>
      <c r="AH1812" s="35"/>
      <c r="AI1812" s="35"/>
      <c r="AJ1812" s="35"/>
      <c r="AK1812" s="35"/>
      <c r="AL1812" s="35"/>
      <c r="AM1812" s="35"/>
      <c r="AN1812" s="35"/>
      <c r="AO1812" s="35"/>
      <c r="AP1812" s="35"/>
      <c r="AQ1812" s="35"/>
      <c r="AR1812" s="35"/>
      <c r="AS1812" s="35"/>
      <c r="AT1812" s="35"/>
      <c r="AU1812" s="35"/>
      <c r="AV1812" s="35"/>
      <c r="AW1812" s="35"/>
      <c r="AX1812" s="35"/>
      <c r="AY1812" s="35"/>
      <c r="AZ1812" s="35"/>
      <c r="BA1812" s="35"/>
      <c r="BB1812" s="35"/>
      <c r="BC1812" s="35"/>
      <c r="BD1812" s="35"/>
      <c r="BE1812" s="35"/>
      <c r="BF1812" s="35"/>
      <c r="BG1812" s="35"/>
      <c r="BH1812" s="35"/>
      <c r="BI1812" s="133"/>
      <c r="BJ1812" s="133"/>
      <c r="BK1812" s="35"/>
      <c r="BL1812" s="266"/>
      <c r="BM1812" s="35"/>
      <c r="BN1812" s="35"/>
      <c r="BO1812" s="35"/>
      <c r="BP1812" s="35"/>
      <c r="BQ1812" s="35"/>
      <c r="BR1812" s="35"/>
      <c r="BS1812" s="35"/>
      <c r="BT1812" s="35"/>
      <c r="BU1812" s="35"/>
      <c r="BV1812" s="35"/>
      <c r="BW1812" s="35"/>
      <c r="BX1812" s="35"/>
      <c r="BY1812" s="35"/>
      <c r="BZ1812" s="287"/>
      <c r="CA1812" s="35"/>
      <c r="CB1812" s="35"/>
      <c r="CC1812" s="35"/>
      <c r="CD1812" s="35"/>
      <c r="CE1812" s="35"/>
      <c r="CF1812" s="35"/>
      <c r="CG1812" s="35"/>
      <c r="CH1812" s="35"/>
      <c r="CI1812" s="35"/>
      <c r="CJ1812" s="35"/>
      <c r="CK1812" s="35"/>
      <c r="CL1812" s="35"/>
      <c r="CM1812" s="35"/>
      <c r="CN1812" s="35"/>
      <c r="CO1812" s="35"/>
      <c r="CP1812" s="35"/>
      <c r="CQ1812" s="35"/>
      <c r="CR1812" s="35"/>
      <c r="CS1812" s="35"/>
      <c r="CT1812" s="35"/>
      <c r="CU1812" s="35"/>
      <c r="CV1812" s="35"/>
      <c r="CW1812" s="35"/>
      <c r="CX1812" s="35"/>
      <c r="CY1812" s="35"/>
      <c r="CZ1812" s="35"/>
      <c r="DA1812" s="35"/>
      <c r="DB1812" s="35"/>
      <c r="DC1812" s="35"/>
      <c r="DD1812" s="35"/>
      <c r="DE1812" s="35"/>
      <c r="DF1812" s="35"/>
      <c r="DG1812" s="35"/>
      <c r="DH1812" s="35"/>
      <c r="DI1812" s="35"/>
      <c r="DJ1812" s="35"/>
      <c r="DK1812" s="35"/>
      <c r="DL1812" s="35"/>
      <c r="DM1812" s="35"/>
      <c r="DN1812" s="35"/>
      <c r="DO1812" s="35"/>
      <c r="DP1812" s="35"/>
      <c r="DQ1812" s="35"/>
      <c r="DR1812" s="35"/>
      <c r="DS1812" s="35"/>
      <c r="DT1812" s="35"/>
      <c r="DU1812" s="35"/>
      <c r="DV1812" s="35"/>
      <c r="DW1812" s="35"/>
      <c r="DX1812" s="35"/>
      <c r="DY1812" s="35"/>
      <c r="DZ1812" s="35"/>
      <c r="EA1812" s="35"/>
      <c r="EB1812" s="35"/>
      <c r="EC1812" s="35"/>
      <c r="ED1812" s="35"/>
      <c r="EE1812" s="35"/>
      <c r="EF1812" s="35"/>
      <c r="EG1812" s="35"/>
      <c r="EH1812" s="35"/>
      <c r="EI1812" s="35"/>
      <c r="EJ1812" s="35"/>
      <c r="EK1812" s="35"/>
      <c r="EL1812" s="35"/>
      <c r="ET1812" s="20" t="s">
        <v>2172</v>
      </c>
      <c r="EU1812" s="20" t="s">
        <v>2170</v>
      </c>
    </row>
    <row r="1813" spans="1:151" ht="12" hidden="1" customHeight="1">
      <c r="A1813" s="35"/>
      <c r="B1813" s="47"/>
      <c r="C1813" s="35"/>
      <c r="D1813" s="47"/>
      <c r="E1813" s="47"/>
      <c r="F1813" s="47"/>
      <c r="G1813" s="47"/>
      <c r="H1813" s="47"/>
      <c r="I1813" s="47"/>
      <c r="J1813" s="47"/>
      <c r="K1813" s="47"/>
      <c r="L1813" s="47"/>
      <c r="M1813" s="35"/>
      <c r="N1813" s="35"/>
      <c r="O1813" s="35"/>
      <c r="P1813" s="35"/>
      <c r="Q1813" s="35"/>
      <c r="R1813" s="35"/>
      <c r="S1813" s="35"/>
      <c r="T1813" s="35"/>
      <c r="U1813" s="35"/>
      <c r="V1813" s="35"/>
      <c r="W1813" s="35"/>
      <c r="X1813" s="35"/>
      <c r="Y1813" s="35"/>
      <c r="Z1813" s="35"/>
      <c r="AA1813" s="35"/>
      <c r="AB1813" s="35"/>
      <c r="AC1813" s="35"/>
      <c r="AD1813" s="35"/>
      <c r="AE1813" s="35"/>
      <c r="AF1813" s="35"/>
      <c r="AG1813" s="35"/>
      <c r="AH1813" s="35"/>
      <c r="AI1813" s="35"/>
      <c r="AJ1813" s="35"/>
      <c r="AK1813" s="35"/>
      <c r="AL1813" s="35"/>
      <c r="AM1813" s="35"/>
      <c r="AN1813" s="35"/>
      <c r="AO1813" s="35"/>
      <c r="AP1813" s="35"/>
      <c r="AQ1813" s="35"/>
      <c r="AR1813" s="35"/>
      <c r="AS1813" s="35"/>
      <c r="AT1813" s="35"/>
      <c r="AU1813" s="35"/>
      <c r="AV1813" s="35"/>
      <c r="AW1813" s="35"/>
      <c r="AX1813" s="35"/>
      <c r="AY1813" s="35"/>
      <c r="AZ1813" s="35"/>
      <c r="BA1813" s="35"/>
      <c r="BB1813" s="35"/>
      <c r="BC1813" s="35"/>
      <c r="BD1813" s="35"/>
      <c r="BE1813" s="35"/>
      <c r="BF1813" s="35"/>
      <c r="BG1813" s="35"/>
      <c r="BH1813" s="35"/>
      <c r="BI1813" s="133"/>
      <c r="BJ1813" s="133"/>
      <c r="BK1813" s="35"/>
      <c r="BL1813" s="266"/>
      <c r="BM1813" s="35"/>
      <c r="BN1813" s="35"/>
      <c r="BO1813" s="35"/>
      <c r="BP1813" s="35"/>
      <c r="BQ1813" s="35"/>
      <c r="BR1813" s="35"/>
      <c r="BS1813" s="35"/>
      <c r="BT1813" s="35"/>
      <c r="BU1813" s="35"/>
      <c r="BV1813" s="35"/>
      <c r="BW1813" s="35"/>
      <c r="BX1813" s="35"/>
      <c r="BY1813" s="35"/>
      <c r="BZ1813" s="287"/>
      <c r="CA1813" s="35"/>
      <c r="CB1813" s="35"/>
      <c r="CC1813" s="35"/>
      <c r="CD1813" s="35"/>
      <c r="CE1813" s="35"/>
      <c r="CF1813" s="35"/>
      <c r="CG1813" s="35"/>
      <c r="CH1813" s="35"/>
      <c r="CI1813" s="35"/>
      <c r="CJ1813" s="35"/>
      <c r="CK1813" s="35"/>
      <c r="CL1813" s="35"/>
      <c r="CM1813" s="35"/>
      <c r="CN1813" s="35"/>
      <c r="CO1813" s="35"/>
      <c r="CP1813" s="35"/>
      <c r="CQ1813" s="35"/>
      <c r="CR1813" s="35"/>
      <c r="CS1813" s="35"/>
      <c r="CT1813" s="35"/>
      <c r="CU1813" s="35"/>
      <c r="CV1813" s="35"/>
      <c r="CW1813" s="35"/>
      <c r="CX1813" s="35"/>
      <c r="CY1813" s="35"/>
      <c r="CZ1813" s="35"/>
      <c r="DA1813" s="35"/>
      <c r="DB1813" s="35"/>
      <c r="DC1813" s="35"/>
      <c r="DD1813" s="35"/>
      <c r="DE1813" s="35"/>
      <c r="DF1813" s="35"/>
      <c r="DG1813" s="35"/>
      <c r="DH1813" s="35"/>
      <c r="DI1813" s="35"/>
      <c r="DJ1813" s="35"/>
      <c r="DK1813" s="35"/>
      <c r="DL1813" s="35"/>
      <c r="DM1813" s="35"/>
      <c r="DN1813" s="35"/>
      <c r="DO1813" s="35"/>
      <c r="DP1813" s="35"/>
      <c r="DQ1813" s="35"/>
      <c r="DR1813" s="35"/>
      <c r="DS1813" s="35"/>
      <c r="DT1813" s="35"/>
      <c r="DU1813" s="35"/>
      <c r="DV1813" s="35"/>
      <c r="DW1813" s="35"/>
      <c r="DX1813" s="35"/>
      <c r="DY1813" s="35"/>
      <c r="DZ1813" s="35"/>
      <c r="EA1813" s="35"/>
      <c r="EB1813" s="35"/>
      <c r="EC1813" s="35"/>
      <c r="ED1813" s="35"/>
      <c r="EE1813" s="35"/>
      <c r="EF1813" s="35"/>
      <c r="EG1813" s="35"/>
      <c r="EH1813" s="35"/>
      <c r="EI1813" s="35"/>
      <c r="EJ1813" s="35"/>
      <c r="EK1813" s="35"/>
      <c r="EL1813" s="35"/>
      <c r="ET1813" s="20" t="s">
        <v>2173</v>
      </c>
      <c r="EU1813" s="20" t="s">
        <v>2171</v>
      </c>
    </row>
    <row r="1814" spans="1:151" ht="12" hidden="1" customHeight="1">
      <c r="A1814" s="35"/>
      <c r="B1814" s="47"/>
      <c r="C1814" s="35"/>
      <c r="D1814" s="47"/>
      <c r="E1814" s="47"/>
      <c r="F1814" s="47"/>
      <c r="G1814" s="47"/>
      <c r="H1814" s="47"/>
      <c r="I1814" s="47"/>
      <c r="J1814" s="47"/>
      <c r="K1814" s="47"/>
      <c r="L1814" s="47"/>
      <c r="M1814" s="35"/>
      <c r="N1814" s="35"/>
      <c r="O1814" s="35"/>
      <c r="P1814" s="35"/>
      <c r="Q1814" s="35"/>
      <c r="R1814" s="35"/>
      <c r="S1814" s="35"/>
      <c r="T1814" s="35"/>
      <c r="U1814" s="35"/>
      <c r="V1814" s="35"/>
      <c r="W1814" s="35"/>
      <c r="X1814" s="35"/>
      <c r="Y1814" s="35"/>
      <c r="Z1814" s="35"/>
      <c r="AA1814" s="35"/>
      <c r="AB1814" s="35"/>
      <c r="AC1814" s="35"/>
      <c r="AD1814" s="35"/>
      <c r="AE1814" s="35"/>
      <c r="AF1814" s="35"/>
      <c r="AG1814" s="35"/>
      <c r="AH1814" s="35"/>
      <c r="AI1814" s="35"/>
      <c r="AJ1814" s="35"/>
      <c r="AK1814" s="35"/>
      <c r="AL1814" s="35"/>
      <c r="AM1814" s="35"/>
      <c r="AN1814" s="35"/>
      <c r="AO1814" s="35"/>
      <c r="AP1814" s="35"/>
      <c r="AQ1814" s="35"/>
      <c r="AR1814" s="35"/>
      <c r="AS1814" s="35"/>
      <c r="AT1814" s="35"/>
      <c r="AU1814" s="35"/>
      <c r="AV1814" s="35"/>
      <c r="AW1814" s="35"/>
      <c r="AX1814" s="35"/>
      <c r="AY1814" s="35"/>
      <c r="AZ1814" s="35"/>
      <c r="BA1814" s="35"/>
      <c r="BB1814" s="35"/>
      <c r="BC1814" s="35"/>
      <c r="BD1814" s="35"/>
      <c r="BE1814" s="35"/>
      <c r="BF1814" s="35"/>
      <c r="BG1814" s="35"/>
      <c r="BH1814" s="35"/>
      <c r="BI1814" s="133"/>
      <c r="BJ1814" s="133"/>
      <c r="BK1814" s="35"/>
      <c r="BL1814" s="266"/>
      <c r="BM1814" s="35"/>
      <c r="BN1814" s="35"/>
      <c r="BO1814" s="35"/>
      <c r="BP1814" s="35"/>
      <c r="BQ1814" s="35"/>
      <c r="BR1814" s="35"/>
      <c r="BS1814" s="35"/>
      <c r="BT1814" s="35"/>
      <c r="BU1814" s="35"/>
      <c r="BV1814" s="35"/>
      <c r="BW1814" s="35"/>
      <c r="BX1814" s="35"/>
      <c r="BY1814" s="35"/>
      <c r="BZ1814" s="287"/>
      <c r="CA1814" s="35"/>
      <c r="CB1814" s="35"/>
      <c r="CC1814" s="35"/>
      <c r="CD1814" s="35"/>
      <c r="CE1814" s="35"/>
      <c r="CF1814" s="35"/>
      <c r="CG1814" s="35"/>
      <c r="CH1814" s="35"/>
      <c r="CI1814" s="35"/>
      <c r="CJ1814" s="35"/>
      <c r="CK1814" s="35"/>
      <c r="CL1814" s="35"/>
      <c r="CM1814" s="35"/>
      <c r="CN1814" s="35"/>
      <c r="CO1814" s="35"/>
      <c r="CP1814" s="35"/>
      <c r="CQ1814" s="35"/>
      <c r="CR1814" s="35"/>
      <c r="CS1814" s="35"/>
      <c r="CT1814" s="35"/>
      <c r="CU1814" s="35"/>
      <c r="CV1814" s="35"/>
      <c r="CW1814" s="35"/>
      <c r="CX1814" s="35"/>
      <c r="CY1814" s="35"/>
      <c r="CZ1814" s="35"/>
      <c r="DA1814" s="35"/>
      <c r="DB1814" s="35"/>
      <c r="DC1814" s="35"/>
      <c r="DD1814" s="35"/>
      <c r="DE1814" s="35"/>
      <c r="DF1814" s="35"/>
      <c r="DG1814" s="35"/>
      <c r="DH1814" s="35"/>
      <c r="DI1814" s="35"/>
      <c r="DJ1814" s="35"/>
      <c r="DK1814" s="35"/>
      <c r="DL1814" s="35"/>
      <c r="DM1814" s="35"/>
      <c r="DN1814" s="35"/>
      <c r="DO1814" s="35"/>
      <c r="DP1814" s="35"/>
      <c r="DQ1814" s="35"/>
      <c r="DR1814" s="35"/>
      <c r="DS1814" s="35"/>
      <c r="DT1814" s="35"/>
      <c r="DU1814" s="35"/>
      <c r="DV1814" s="35"/>
      <c r="DW1814" s="35"/>
      <c r="DX1814" s="35"/>
      <c r="DY1814" s="35"/>
      <c r="DZ1814" s="35"/>
      <c r="EA1814" s="35"/>
      <c r="EB1814" s="35"/>
      <c r="EC1814" s="35"/>
      <c r="ED1814" s="35"/>
      <c r="EE1814" s="35"/>
      <c r="EF1814" s="35"/>
      <c r="EG1814" s="35"/>
      <c r="EH1814" s="35"/>
      <c r="EI1814" s="35"/>
      <c r="EJ1814" s="35"/>
      <c r="EK1814" s="35"/>
      <c r="EL1814" s="35"/>
      <c r="ET1814" s="20" t="s">
        <v>2174</v>
      </c>
      <c r="EU1814" s="20" t="s">
        <v>2172</v>
      </c>
    </row>
    <row r="1815" spans="1:151" ht="12" hidden="1" customHeight="1">
      <c r="A1815" s="35"/>
      <c r="B1815" s="47"/>
      <c r="C1815" s="35"/>
      <c r="D1815" s="47"/>
      <c r="E1815" s="47"/>
      <c r="F1815" s="47"/>
      <c r="G1815" s="47"/>
      <c r="H1815" s="47"/>
      <c r="I1815" s="47"/>
      <c r="J1815" s="47"/>
      <c r="K1815" s="47"/>
      <c r="L1815" s="47"/>
      <c r="M1815" s="35"/>
      <c r="N1815" s="35"/>
      <c r="O1815" s="35"/>
      <c r="P1815" s="35"/>
      <c r="Q1815" s="35"/>
      <c r="R1815" s="35"/>
      <c r="S1815" s="35"/>
      <c r="T1815" s="35"/>
      <c r="U1815" s="35"/>
      <c r="V1815" s="35"/>
      <c r="W1815" s="35"/>
      <c r="X1815" s="35"/>
      <c r="Y1815" s="35"/>
      <c r="Z1815" s="35"/>
      <c r="AA1815" s="35"/>
      <c r="AB1815" s="35"/>
      <c r="AC1815" s="35"/>
      <c r="AD1815" s="35"/>
      <c r="AE1815" s="35"/>
      <c r="AF1815" s="35"/>
      <c r="AG1815" s="35"/>
      <c r="AH1815" s="35"/>
      <c r="AI1815" s="35"/>
      <c r="AJ1815" s="35"/>
      <c r="AK1815" s="35"/>
      <c r="AL1815" s="35"/>
      <c r="AM1815" s="35"/>
      <c r="AN1815" s="35"/>
      <c r="AO1815" s="35"/>
      <c r="AP1815" s="35"/>
      <c r="AQ1815" s="35"/>
      <c r="AR1815" s="35"/>
      <c r="AS1815" s="35"/>
      <c r="AT1815" s="35"/>
      <c r="AU1815" s="35"/>
      <c r="AV1815" s="35"/>
      <c r="AW1815" s="35"/>
      <c r="AX1815" s="35"/>
      <c r="AY1815" s="35"/>
      <c r="AZ1815" s="35"/>
      <c r="BA1815" s="35"/>
      <c r="BB1815" s="35"/>
      <c r="BC1815" s="35"/>
      <c r="BD1815" s="35"/>
      <c r="BE1815" s="35"/>
      <c r="BF1815" s="35"/>
      <c r="BG1815" s="35"/>
      <c r="BH1815" s="35"/>
      <c r="BI1815" s="133"/>
      <c r="BJ1815" s="133"/>
      <c r="BK1815" s="35"/>
      <c r="BL1815" s="266"/>
      <c r="BM1815" s="35"/>
      <c r="BN1815" s="35"/>
      <c r="BO1815" s="35"/>
      <c r="BP1815" s="35"/>
      <c r="BQ1815" s="35"/>
      <c r="BR1815" s="35"/>
      <c r="BS1815" s="35"/>
      <c r="BT1815" s="35"/>
      <c r="BU1815" s="35"/>
      <c r="BV1815" s="35"/>
      <c r="BW1815" s="35"/>
      <c r="BX1815" s="35"/>
      <c r="BY1815" s="35"/>
      <c r="BZ1815" s="287"/>
      <c r="CA1815" s="35"/>
      <c r="CB1815" s="35"/>
      <c r="CC1815" s="35"/>
      <c r="CD1815" s="35"/>
      <c r="CE1815" s="35"/>
      <c r="CF1815" s="35"/>
      <c r="CG1815" s="35"/>
      <c r="CH1815" s="35"/>
      <c r="CI1815" s="35"/>
      <c r="CJ1815" s="35"/>
      <c r="CK1815" s="35"/>
      <c r="CL1815" s="35"/>
      <c r="CM1815" s="35"/>
      <c r="CN1815" s="35"/>
      <c r="CO1815" s="35"/>
      <c r="CP1815" s="35"/>
      <c r="CQ1815" s="35"/>
      <c r="CR1815" s="35"/>
      <c r="CS1815" s="35"/>
      <c r="CT1815" s="35"/>
      <c r="CU1815" s="35"/>
      <c r="CV1815" s="35"/>
      <c r="CW1815" s="35"/>
      <c r="CX1815" s="35"/>
      <c r="CY1815" s="35"/>
      <c r="CZ1815" s="35"/>
      <c r="DA1815" s="35"/>
      <c r="DB1815" s="35"/>
      <c r="DC1815" s="35"/>
      <c r="DD1815" s="35"/>
      <c r="DE1815" s="35"/>
      <c r="DF1815" s="35"/>
      <c r="DG1815" s="35"/>
      <c r="DH1815" s="35"/>
      <c r="DI1815" s="35"/>
      <c r="DJ1815" s="35"/>
      <c r="DK1815" s="35"/>
      <c r="DL1815" s="35"/>
      <c r="DM1815" s="35"/>
      <c r="DN1815" s="35"/>
      <c r="DO1815" s="35"/>
      <c r="DP1815" s="35"/>
      <c r="DQ1815" s="35"/>
      <c r="DR1815" s="35"/>
      <c r="DS1815" s="35"/>
      <c r="DT1815" s="35"/>
      <c r="DU1815" s="35"/>
      <c r="DV1815" s="35"/>
      <c r="DW1815" s="35"/>
      <c r="DX1815" s="35"/>
      <c r="DY1815" s="35"/>
      <c r="DZ1815" s="35"/>
      <c r="EA1815" s="35"/>
      <c r="EB1815" s="35"/>
      <c r="EC1815" s="35"/>
      <c r="ED1815" s="35"/>
      <c r="EE1815" s="35"/>
      <c r="EF1815" s="35"/>
      <c r="EG1815" s="35"/>
      <c r="EH1815" s="35"/>
      <c r="EI1815" s="35"/>
      <c r="EJ1815" s="35"/>
      <c r="EK1815" s="35"/>
      <c r="EL1815" s="35"/>
      <c r="ET1815" s="20" t="s">
        <v>2175</v>
      </c>
      <c r="EU1815" s="20" t="s">
        <v>2173</v>
      </c>
    </row>
    <row r="1816" spans="1:151" ht="12" hidden="1" customHeight="1">
      <c r="A1816" s="35"/>
      <c r="B1816" s="47"/>
      <c r="C1816" s="35"/>
      <c r="D1816" s="47"/>
      <c r="E1816" s="47"/>
      <c r="F1816" s="47"/>
      <c r="G1816" s="47"/>
      <c r="H1816" s="47"/>
      <c r="I1816" s="47"/>
      <c r="J1816" s="47"/>
      <c r="K1816" s="47"/>
      <c r="L1816" s="47"/>
      <c r="M1816" s="35"/>
      <c r="N1816" s="35"/>
      <c r="O1816" s="35"/>
      <c r="P1816" s="35"/>
      <c r="Q1816" s="35"/>
      <c r="R1816" s="35"/>
      <c r="S1816" s="35"/>
      <c r="T1816" s="35"/>
      <c r="U1816" s="35"/>
      <c r="V1816" s="35"/>
      <c r="W1816" s="35"/>
      <c r="X1816" s="35"/>
      <c r="Y1816" s="35"/>
      <c r="Z1816" s="35"/>
      <c r="AA1816" s="35"/>
      <c r="AB1816" s="35"/>
      <c r="AC1816" s="35"/>
      <c r="AD1816" s="35"/>
      <c r="AE1816" s="35"/>
      <c r="AF1816" s="35"/>
      <c r="AG1816" s="35"/>
      <c r="AH1816" s="35"/>
      <c r="AI1816" s="35"/>
      <c r="AJ1816" s="35"/>
      <c r="AK1816" s="35"/>
      <c r="AL1816" s="35"/>
      <c r="AM1816" s="35"/>
      <c r="AN1816" s="35"/>
      <c r="AO1816" s="35"/>
      <c r="AP1816" s="35"/>
      <c r="AQ1816" s="35"/>
      <c r="AR1816" s="35"/>
      <c r="AS1816" s="35"/>
      <c r="AT1816" s="35"/>
      <c r="AU1816" s="35"/>
      <c r="AV1816" s="35"/>
      <c r="AW1816" s="35"/>
      <c r="AX1816" s="35"/>
      <c r="AY1816" s="35"/>
      <c r="AZ1816" s="35"/>
      <c r="BA1816" s="35"/>
      <c r="BB1816" s="35"/>
      <c r="BC1816" s="35"/>
      <c r="BD1816" s="35"/>
      <c r="BE1816" s="35"/>
      <c r="BF1816" s="35"/>
      <c r="BG1816" s="35"/>
      <c r="BH1816" s="35"/>
      <c r="BI1816" s="133"/>
      <c r="BJ1816" s="133"/>
      <c r="BK1816" s="35"/>
      <c r="BL1816" s="266"/>
      <c r="BM1816" s="35"/>
      <c r="BN1816" s="35"/>
      <c r="BO1816" s="35"/>
      <c r="BP1816" s="35"/>
      <c r="BQ1816" s="35"/>
      <c r="BR1816" s="35"/>
      <c r="BS1816" s="35"/>
      <c r="BT1816" s="35"/>
      <c r="BU1816" s="35"/>
      <c r="BV1816" s="35"/>
      <c r="BW1816" s="35"/>
      <c r="BX1816" s="35"/>
      <c r="BY1816" s="35"/>
      <c r="BZ1816" s="287"/>
      <c r="CA1816" s="35"/>
      <c r="CB1816" s="35"/>
      <c r="CC1816" s="35"/>
      <c r="CD1816" s="35"/>
      <c r="CE1816" s="35"/>
      <c r="CF1816" s="35"/>
      <c r="CG1816" s="35"/>
      <c r="CH1816" s="35"/>
      <c r="CI1816" s="35"/>
      <c r="CJ1816" s="35"/>
      <c r="CK1816" s="35"/>
      <c r="CL1816" s="35"/>
      <c r="CM1816" s="35"/>
      <c r="CN1816" s="35"/>
      <c r="CO1816" s="35"/>
      <c r="CP1816" s="35"/>
      <c r="CQ1816" s="35"/>
      <c r="CR1816" s="35"/>
      <c r="CS1816" s="35"/>
      <c r="CT1816" s="35"/>
      <c r="CU1816" s="35"/>
      <c r="CV1816" s="35"/>
      <c r="CW1816" s="35"/>
      <c r="CX1816" s="35"/>
      <c r="CY1816" s="35"/>
      <c r="CZ1816" s="35"/>
      <c r="DA1816" s="35"/>
      <c r="DB1816" s="35"/>
      <c r="DC1816" s="35"/>
      <c r="DD1816" s="35"/>
      <c r="DE1816" s="35"/>
      <c r="DF1816" s="35"/>
      <c r="DG1816" s="35"/>
      <c r="DH1816" s="35"/>
      <c r="DI1816" s="35"/>
      <c r="DJ1816" s="35"/>
      <c r="DK1816" s="35"/>
      <c r="DL1816" s="35"/>
      <c r="DM1816" s="35"/>
      <c r="DN1816" s="35"/>
      <c r="DO1816" s="35"/>
      <c r="DP1816" s="35"/>
      <c r="DQ1816" s="35"/>
      <c r="DR1816" s="35"/>
      <c r="DS1816" s="35"/>
      <c r="DT1816" s="35"/>
      <c r="DU1816" s="35"/>
      <c r="DV1816" s="35"/>
      <c r="DW1816" s="35"/>
      <c r="DX1816" s="35"/>
      <c r="DY1816" s="35"/>
      <c r="DZ1816" s="35"/>
      <c r="EA1816" s="35"/>
      <c r="EB1816" s="35"/>
      <c r="EC1816" s="35"/>
      <c r="ED1816" s="35"/>
      <c r="EE1816" s="35"/>
      <c r="EF1816" s="35"/>
      <c r="EG1816" s="35"/>
      <c r="EH1816" s="35"/>
      <c r="EI1816" s="35"/>
      <c r="EJ1816" s="35"/>
      <c r="EK1816" s="35"/>
      <c r="EL1816" s="35"/>
      <c r="ET1816" s="20" t="s">
        <v>2176</v>
      </c>
      <c r="EU1816" s="20" t="s">
        <v>2174</v>
      </c>
    </row>
    <row r="1817" spans="1:151" ht="12" hidden="1" customHeight="1">
      <c r="A1817" s="35"/>
      <c r="B1817" s="47"/>
      <c r="C1817" s="35"/>
      <c r="D1817" s="47"/>
      <c r="E1817" s="47"/>
      <c r="F1817" s="47"/>
      <c r="G1817" s="47"/>
      <c r="H1817" s="47"/>
      <c r="I1817" s="47"/>
      <c r="J1817" s="47"/>
      <c r="K1817" s="47"/>
      <c r="L1817" s="47"/>
      <c r="M1817" s="35"/>
      <c r="N1817" s="35"/>
      <c r="O1817" s="35"/>
      <c r="P1817" s="35"/>
      <c r="Q1817" s="35"/>
      <c r="R1817" s="35"/>
      <c r="S1817" s="35"/>
      <c r="T1817" s="35"/>
      <c r="U1817" s="35"/>
      <c r="V1817" s="35"/>
      <c r="W1817" s="35"/>
      <c r="X1817" s="35"/>
      <c r="Y1817" s="35"/>
      <c r="Z1817" s="35"/>
      <c r="AA1817" s="35"/>
      <c r="AB1817" s="35"/>
      <c r="AC1817" s="35"/>
      <c r="AD1817" s="35"/>
      <c r="AE1817" s="35"/>
      <c r="AF1817" s="35"/>
      <c r="AG1817" s="35"/>
      <c r="AH1817" s="35"/>
      <c r="AI1817" s="35"/>
      <c r="AJ1817" s="35"/>
      <c r="AK1817" s="35"/>
      <c r="AL1817" s="35"/>
      <c r="AM1817" s="35"/>
      <c r="AN1817" s="35"/>
      <c r="AO1817" s="35"/>
      <c r="AP1817" s="35"/>
      <c r="AQ1817" s="35"/>
      <c r="AR1817" s="35"/>
      <c r="AS1817" s="35"/>
      <c r="AT1817" s="35"/>
      <c r="AU1817" s="35"/>
      <c r="AV1817" s="35"/>
      <c r="AW1817" s="35"/>
      <c r="AX1817" s="35"/>
      <c r="AY1817" s="35"/>
      <c r="AZ1817" s="35"/>
      <c r="BA1817" s="35"/>
      <c r="BB1817" s="35"/>
      <c r="BC1817" s="35"/>
      <c r="BD1817" s="35"/>
      <c r="BE1817" s="35"/>
      <c r="BF1817" s="35"/>
      <c r="BG1817" s="35"/>
      <c r="BH1817" s="35"/>
      <c r="BI1817" s="133"/>
      <c r="BJ1817" s="133"/>
      <c r="BK1817" s="35"/>
      <c r="BL1817" s="266"/>
      <c r="BM1817" s="35"/>
      <c r="BN1817" s="35"/>
      <c r="BO1817" s="35"/>
      <c r="BP1817" s="35"/>
      <c r="BQ1817" s="35"/>
      <c r="BR1817" s="35"/>
      <c r="BS1817" s="35"/>
      <c r="BT1817" s="35"/>
      <c r="BU1817" s="35"/>
      <c r="BV1817" s="35"/>
      <c r="BW1817" s="35"/>
      <c r="BX1817" s="35"/>
      <c r="BY1817" s="35"/>
      <c r="BZ1817" s="287"/>
      <c r="CA1817" s="35"/>
      <c r="CB1817" s="35"/>
      <c r="CC1817" s="35"/>
      <c r="CD1817" s="35"/>
      <c r="CE1817" s="35"/>
      <c r="CF1817" s="35"/>
      <c r="CG1817" s="35"/>
      <c r="CH1817" s="35"/>
      <c r="CI1817" s="35"/>
      <c r="CJ1817" s="35"/>
      <c r="CK1817" s="35"/>
      <c r="CL1817" s="35"/>
      <c r="CM1817" s="35"/>
      <c r="CN1817" s="35"/>
      <c r="CO1817" s="35"/>
      <c r="CP1817" s="35"/>
      <c r="CQ1817" s="35"/>
      <c r="CR1817" s="35"/>
      <c r="CS1817" s="35"/>
      <c r="CT1817" s="35"/>
      <c r="CU1817" s="35"/>
      <c r="CV1817" s="35"/>
      <c r="CW1817" s="35"/>
      <c r="CX1817" s="35"/>
      <c r="CY1817" s="35"/>
      <c r="CZ1817" s="35"/>
      <c r="DA1817" s="35"/>
      <c r="DB1817" s="35"/>
      <c r="DC1817" s="35"/>
      <c r="DD1817" s="35"/>
      <c r="DE1817" s="35"/>
      <c r="DF1817" s="35"/>
      <c r="DG1817" s="35"/>
      <c r="DH1817" s="35"/>
      <c r="DI1817" s="35"/>
      <c r="DJ1817" s="35"/>
      <c r="DK1817" s="35"/>
      <c r="DL1817" s="35"/>
      <c r="DM1817" s="35"/>
      <c r="DN1817" s="35"/>
      <c r="DO1817" s="35"/>
      <c r="DP1817" s="35"/>
      <c r="DQ1817" s="35"/>
      <c r="DR1817" s="35"/>
      <c r="DS1817" s="35"/>
      <c r="DT1817" s="35"/>
      <c r="DU1817" s="35"/>
      <c r="DV1817" s="35"/>
      <c r="DW1817" s="35"/>
      <c r="DX1817" s="35"/>
      <c r="DY1817" s="35"/>
      <c r="DZ1817" s="35"/>
      <c r="EA1817" s="35"/>
      <c r="EB1817" s="35"/>
      <c r="EC1817" s="35"/>
      <c r="ED1817" s="35"/>
      <c r="EE1817" s="35"/>
      <c r="EF1817" s="35"/>
      <c r="EG1817" s="35"/>
      <c r="EH1817" s="35"/>
      <c r="EI1817" s="35"/>
      <c r="EJ1817" s="35"/>
      <c r="EK1817" s="35"/>
      <c r="EL1817" s="35"/>
      <c r="ET1817" s="20" t="s">
        <v>2177</v>
      </c>
      <c r="EU1817" s="20" t="s">
        <v>2175</v>
      </c>
    </row>
    <row r="1818" spans="1:151" ht="12" hidden="1" customHeight="1">
      <c r="A1818" s="35"/>
      <c r="B1818" s="47"/>
      <c r="C1818" s="35"/>
      <c r="D1818" s="47"/>
      <c r="E1818" s="47"/>
      <c r="F1818" s="47"/>
      <c r="G1818" s="47"/>
      <c r="H1818" s="47"/>
      <c r="I1818" s="47"/>
      <c r="J1818" s="47"/>
      <c r="K1818" s="47"/>
      <c r="L1818" s="47"/>
      <c r="M1818" s="35"/>
      <c r="N1818" s="35"/>
      <c r="O1818" s="35"/>
      <c r="P1818" s="35"/>
      <c r="Q1818" s="35"/>
      <c r="R1818" s="35"/>
      <c r="S1818" s="35"/>
      <c r="T1818" s="35"/>
      <c r="U1818" s="35"/>
      <c r="V1818" s="35"/>
      <c r="W1818" s="35"/>
      <c r="X1818" s="35"/>
      <c r="Y1818" s="35"/>
      <c r="Z1818" s="35"/>
      <c r="AA1818" s="35"/>
      <c r="AB1818" s="35"/>
      <c r="AC1818" s="35"/>
      <c r="AD1818" s="35"/>
      <c r="AE1818" s="35"/>
      <c r="AF1818" s="35"/>
      <c r="AG1818" s="35"/>
      <c r="AH1818" s="35"/>
      <c r="AI1818" s="35"/>
      <c r="AJ1818" s="35"/>
      <c r="AK1818" s="35"/>
      <c r="AL1818" s="35"/>
      <c r="AM1818" s="35"/>
      <c r="AN1818" s="35"/>
      <c r="AO1818" s="35"/>
      <c r="AP1818" s="35"/>
      <c r="AQ1818" s="35"/>
      <c r="AR1818" s="35"/>
      <c r="AS1818" s="35"/>
      <c r="AT1818" s="35"/>
      <c r="AU1818" s="35"/>
      <c r="AV1818" s="35"/>
      <c r="AW1818" s="35"/>
      <c r="AX1818" s="35"/>
      <c r="AY1818" s="35"/>
      <c r="AZ1818" s="35"/>
      <c r="BA1818" s="35"/>
      <c r="BB1818" s="35"/>
      <c r="BC1818" s="35"/>
      <c r="BD1818" s="35"/>
      <c r="BE1818" s="35"/>
      <c r="BF1818" s="35"/>
      <c r="BG1818" s="35"/>
      <c r="BH1818" s="35"/>
      <c r="BI1818" s="133"/>
      <c r="BJ1818" s="133"/>
      <c r="BK1818" s="35"/>
      <c r="BL1818" s="266"/>
      <c r="BM1818" s="35"/>
      <c r="BN1818" s="35"/>
      <c r="BO1818" s="35"/>
      <c r="BP1818" s="35"/>
      <c r="BQ1818" s="35"/>
      <c r="BR1818" s="35"/>
      <c r="BS1818" s="35"/>
      <c r="BT1818" s="35"/>
      <c r="BU1818" s="35"/>
      <c r="BV1818" s="35"/>
      <c r="BW1818" s="35"/>
      <c r="BX1818" s="35"/>
      <c r="BY1818" s="35"/>
      <c r="BZ1818" s="287"/>
      <c r="CA1818" s="35"/>
      <c r="CB1818" s="35"/>
      <c r="CC1818" s="35"/>
      <c r="CD1818" s="35"/>
      <c r="CE1818" s="35"/>
      <c r="CF1818" s="35"/>
      <c r="CG1818" s="35"/>
      <c r="CH1818" s="35"/>
      <c r="CI1818" s="35"/>
      <c r="CJ1818" s="35"/>
      <c r="CK1818" s="35"/>
      <c r="CL1818" s="35"/>
      <c r="CM1818" s="35"/>
      <c r="CN1818" s="35"/>
      <c r="CO1818" s="35"/>
      <c r="CP1818" s="35"/>
      <c r="CQ1818" s="35"/>
      <c r="CR1818" s="35"/>
      <c r="CS1818" s="35"/>
      <c r="CT1818" s="35"/>
      <c r="CU1818" s="35"/>
      <c r="CV1818" s="35"/>
      <c r="CW1818" s="35"/>
      <c r="CX1818" s="35"/>
      <c r="CY1818" s="35"/>
      <c r="CZ1818" s="35"/>
      <c r="DA1818" s="35"/>
      <c r="DB1818" s="35"/>
      <c r="DC1818" s="35"/>
      <c r="DD1818" s="35"/>
      <c r="DE1818" s="35"/>
      <c r="DF1818" s="35"/>
      <c r="DG1818" s="35"/>
      <c r="DH1818" s="35"/>
      <c r="DI1818" s="35"/>
      <c r="DJ1818" s="35"/>
      <c r="DK1818" s="35"/>
      <c r="DL1818" s="35"/>
      <c r="DM1818" s="35"/>
      <c r="DN1818" s="35"/>
      <c r="DO1818" s="35"/>
      <c r="DP1818" s="35"/>
      <c r="DQ1818" s="35"/>
      <c r="DR1818" s="35"/>
      <c r="DS1818" s="35"/>
      <c r="DT1818" s="35"/>
      <c r="DU1818" s="35"/>
      <c r="DV1818" s="35"/>
      <c r="DW1818" s="35"/>
      <c r="DX1818" s="35"/>
      <c r="DY1818" s="35"/>
      <c r="DZ1818" s="35"/>
      <c r="EA1818" s="35"/>
      <c r="EB1818" s="35"/>
      <c r="EC1818" s="35"/>
      <c r="ED1818" s="35"/>
      <c r="EE1818" s="35"/>
      <c r="EF1818" s="35"/>
      <c r="EG1818" s="35"/>
      <c r="EH1818" s="35"/>
      <c r="EI1818" s="35"/>
      <c r="EJ1818" s="35"/>
      <c r="EK1818" s="35"/>
      <c r="EL1818" s="35"/>
      <c r="ET1818" s="20" t="s">
        <v>2178</v>
      </c>
      <c r="EU1818" s="20" t="s">
        <v>2176</v>
      </c>
    </row>
    <row r="1819" spans="1:151" ht="12" hidden="1" customHeight="1">
      <c r="A1819" s="35"/>
      <c r="B1819" s="47"/>
      <c r="C1819" s="35"/>
      <c r="D1819" s="47"/>
      <c r="E1819" s="47"/>
      <c r="F1819" s="47"/>
      <c r="G1819" s="47"/>
      <c r="H1819" s="47"/>
      <c r="I1819" s="47"/>
      <c r="J1819" s="47"/>
      <c r="K1819" s="47"/>
      <c r="L1819" s="47"/>
      <c r="M1819" s="35"/>
      <c r="N1819" s="35"/>
      <c r="O1819" s="35"/>
      <c r="P1819" s="35"/>
      <c r="Q1819" s="35"/>
      <c r="R1819" s="35"/>
      <c r="S1819" s="35"/>
      <c r="T1819" s="35"/>
      <c r="U1819" s="35"/>
      <c r="V1819" s="35"/>
      <c r="W1819" s="35"/>
      <c r="X1819" s="35"/>
      <c r="Y1819" s="35"/>
      <c r="Z1819" s="35"/>
      <c r="AA1819" s="35"/>
      <c r="AB1819" s="35"/>
      <c r="AC1819" s="35"/>
      <c r="AD1819" s="35"/>
      <c r="AE1819" s="35"/>
      <c r="AF1819" s="35"/>
      <c r="AG1819" s="35"/>
      <c r="AH1819" s="35"/>
      <c r="AI1819" s="35"/>
      <c r="AJ1819" s="35"/>
      <c r="AK1819" s="35"/>
      <c r="AL1819" s="35"/>
      <c r="AM1819" s="35"/>
      <c r="AN1819" s="35"/>
      <c r="AO1819" s="35"/>
      <c r="AP1819" s="35"/>
      <c r="AQ1819" s="35"/>
      <c r="AR1819" s="35"/>
      <c r="AS1819" s="35"/>
      <c r="AT1819" s="35"/>
      <c r="AU1819" s="35"/>
      <c r="AV1819" s="35"/>
      <c r="AW1819" s="35"/>
      <c r="AX1819" s="35"/>
      <c r="AY1819" s="35"/>
      <c r="AZ1819" s="35"/>
      <c r="BA1819" s="35"/>
      <c r="BB1819" s="35"/>
      <c r="BC1819" s="35"/>
      <c r="BD1819" s="35"/>
      <c r="BE1819" s="35"/>
      <c r="BF1819" s="35"/>
      <c r="BG1819" s="35"/>
      <c r="BH1819" s="35"/>
      <c r="BI1819" s="133"/>
      <c r="BJ1819" s="133"/>
      <c r="BK1819" s="35"/>
      <c r="BL1819" s="266"/>
      <c r="BM1819" s="35"/>
      <c r="BN1819" s="35"/>
      <c r="BO1819" s="35"/>
      <c r="BP1819" s="35"/>
      <c r="BQ1819" s="35"/>
      <c r="BR1819" s="35"/>
      <c r="BS1819" s="35"/>
      <c r="BT1819" s="35"/>
      <c r="BU1819" s="35"/>
      <c r="BV1819" s="35"/>
      <c r="BW1819" s="35"/>
      <c r="BX1819" s="35"/>
      <c r="BY1819" s="35"/>
      <c r="BZ1819" s="287"/>
      <c r="CA1819" s="35"/>
      <c r="CB1819" s="35"/>
      <c r="CC1819" s="35"/>
      <c r="CD1819" s="35"/>
      <c r="CE1819" s="35"/>
      <c r="CF1819" s="35"/>
      <c r="CG1819" s="35"/>
      <c r="CH1819" s="35"/>
      <c r="CI1819" s="35"/>
      <c r="CJ1819" s="35"/>
      <c r="CK1819" s="35"/>
      <c r="CL1819" s="35"/>
      <c r="CM1819" s="35"/>
      <c r="CN1819" s="35"/>
      <c r="CO1819" s="35"/>
      <c r="CP1819" s="35"/>
      <c r="CQ1819" s="35"/>
      <c r="CR1819" s="35"/>
      <c r="CS1819" s="35"/>
      <c r="CT1819" s="35"/>
      <c r="CU1819" s="35"/>
      <c r="CV1819" s="35"/>
      <c r="CW1819" s="35"/>
      <c r="CX1819" s="35"/>
      <c r="CY1819" s="35"/>
      <c r="CZ1819" s="35"/>
      <c r="DA1819" s="35"/>
      <c r="DB1819" s="35"/>
      <c r="DC1819" s="35"/>
      <c r="DD1819" s="35"/>
      <c r="DE1819" s="35"/>
      <c r="DF1819" s="35"/>
      <c r="DG1819" s="35"/>
      <c r="DH1819" s="35"/>
      <c r="DI1819" s="35"/>
      <c r="DJ1819" s="35"/>
      <c r="DK1819" s="35"/>
      <c r="DL1819" s="35"/>
      <c r="DM1819" s="35"/>
      <c r="DN1819" s="35"/>
      <c r="DO1819" s="35"/>
      <c r="DP1819" s="35"/>
      <c r="DQ1819" s="35"/>
      <c r="DR1819" s="35"/>
      <c r="DS1819" s="35"/>
      <c r="DT1819" s="35"/>
      <c r="DU1819" s="35"/>
      <c r="DV1819" s="35"/>
      <c r="DW1819" s="35"/>
      <c r="DX1819" s="35"/>
      <c r="DY1819" s="35"/>
      <c r="DZ1819" s="35"/>
      <c r="EA1819" s="35"/>
      <c r="EB1819" s="35"/>
      <c r="EC1819" s="35"/>
      <c r="ED1819" s="35"/>
      <c r="EE1819" s="35"/>
      <c r="EF1819" s="35"/>
      <c r="EG1819" s="35"/>
      <c r="EH1819" s="35"/>
      <c r="EI1819" s="35"/>
      <c r="EJ1819" s="35"/>
      <c r="EK1819" s="35"/>
      <c r="EL1819" s="35"/>
      <c r="ET1819" s="20" t="s">
        <v>2179</v>
      </c>
      <c r="EU1819" s="20" t="s">
        <v>2177</v>
      </c>
    </row>
    <row r="1820" spans="1:151" ht="12" hidden="1" customHeight="1">
      <c r="A1820" s="35"/>
      <c r="B1820" s="47"/>
      <c r="C1820" s="35"/>
      <c r="D1820" s="47"/>
      <c r="E1820" s="47"/>
      <c r="F1820" s="47"/>
      <c r="G1820" s="47"/>
      <c r="H1820" s="47"/>
      <c r="I1820" s="47"/>
      <c r="J1820" s="47"/>
      <c r="K1820" s="47"/>
      <c r="L1820" s="47"/>
      <c r="M1820" s="35"/>
      <c r="N1820" s="35"/>
      <c r="O1820" s="35"/>
      <c r="P1820" s="35"/>
      <c r="Q1820" s="35"/>
      <c r="R1820" s="35"/>
      <c r="S1820" s="35"/>
      <c r="T1820" s="35"/>
      <c r="U1820" s="35"/>
      <c r="V1820" s="35"/>
      <c r="W1820" s="35"/>
      <c r="X1820" s="35"/>
      <c r="Y1820" s="35"/>
      <c r="Z1820" s="35"/>
      <c r="AA1820" s="35"/>
      <c r="AB1820" s="35"/>
      <c r="AC1820" s="35"/>
      <c r="AD1820" s="35"/>
      <c r="AE1820" s="35"/>
      <c r="AF1820" s="35"/>
      <c r="AG1820" s="35"/>
      <c r="AH1820" s="35"/>
      <c r="AI1820" s="35"/>
      <c r="AJ1820" s="35"/>
      <c r="AK1820" s="35"/>
      <c r="AL1820" s="35"/>
      <c r="AM1820" s="35"/>
      <c r="AN1820" s="35"/>
      <c r="AO1820" s="35"/>
      <c r="AP1820" s="35"/>
      <c r="AQ1820" s="35"/>
      <c r="AR1820" s="35"/>
      <c r="AS1820" s="35"/>
      <c r="AT1820" s="35"/>
      <c r="AU1820" s="35"/>
      <c r="AV1820" s="35"/>
      <c r="AW1820" s="35"/>
      <c r="AX1820" s="35"/>
      <c r="AY1820" s="35"/>
      <c r="AZ1820" s="35"/>
      <c r="BA1820" s="35"/>
      <c r="BB1820" s="35"/>
      <c r="BC1820" s="35"/>
      <c r="BD1820" s="35"/>
      <c r="BE1820" s="35"/>
      <c r="BF1820" s="35"/>
      <c r="BG1820" s="35"/>
      <c r="BH1820" s="35"/>
      <c r="BI1820" s="133"/>
      <c r="BJ1820" s="133"/>
      <c r="BK1820" s="35"/>
      <c r="BL1820" s="266"/>
      <c r="BM1820" s="35"/>
      <c r="BN1820" s="35"/>
      <c r="BO1820" s="35"/>
      <c r="BP1820" s="35"/>
      <c r="BQ1820" s="35"/>
      <c r="BR1820" s="35"/>
      <c r="BS1820" s="35"/>
      <c r="BT1820" s="35"/>
      <c r="BU1820" s="35"/>
      <c r="BV1820" s="35"/>
      <c r="BW1820" s="35"/>
      <c r="BX1820" s="35"/>
      <c r="BY1820" s="35"/>
      <c r="BZ1820" s="287"/>
      <c r="CA1820" s="35"/>
      <c r="CB1820" s="35"/>
      <c r="CC1820" s="35"/>
      <c r="CD1820" s="35"/>
      <c r="CE1820" s="35"/>
      <c r="CF1820" s="35"/>
      <c r="CG1820" s="35"/>
      <c r="CH1820" s="35"/>
      <c r="CI1820" s="35"/>
      <c r="CJ1820" s="35"/>
      <c r="CK1820" s="35"/>
      <c r="CL1820" s="35"/>
      <c r="CM1820" s="35"/>
      <c r="CN1820" s="35"/>
      <c r="CO1820" s="35"/>
      <c r="CP1820" s="35"/>
      <c r="CQ1820" s="35"/>
      <c r="CR1820" s="35"/>
      <c r="CS1820" s="35"/>
      <c r="CT1820" s="35"/>
      <c r="CU1820" s="35"/>
      <c r="CV1820" s="35"/>
      <c r="CW1820" s="35"/>
      <c r="CX1820" s="35"/>
      <c r="CY1820" s="35"/>
      <c r="CZ1820" s="35"/>
      <c r="DA1820" s="35"/>
      <c r="DB1820" s="35"/>
      <c r="DC1820" s="35"/>
      <c r="DD1820" s="35"/>
      <c r="DE1820" s="35"/>
      <c r="DF1820" s="35"/>
      <c r="DG1820" s="35"/>
      <c r="DH1820" s="35"/>
      <c r="DI1820" s="35"/>
      <c r="DJ1820" s="35"/>
      <c r="DK1820" s="35"/>
      <c r="DL1820" s="35"/>
      <c r="DM1820" s="35"/>
      <c r="DN1820" s="35"/>
      <c r="DO1820" s="35"/>
      <c r="DP1820" s="35"/>
      <c r="DQ1820" s="35"/>
      <c r="DR1820" s="35"/>
      <c r="DS1820" s="35"/>
      <c r="DT1820" s="35"/>
      <c r="DU1820" s="35"/>
      <c r="DV1820" s="35"/>
      <c r="DW1820" s="35"/>
      <c r="DX1820" s="35"/>
      <c r="DY1820" s="35"/>
      <c r="DZ1820" s="35"/>
      <c r="EA1820" s="35"/>
      <c r="EB1820" s="35"/>
      <c r="EC1820" s="35"/>
      <c r="ED1820" s="35"/>
      <c r="EE1820" s="35"/>
      <c r="EF1820" s="35"/>
      <c r="EG1820" s="35"/>
      <c r="EH1820" s="35"/>
      <c r="EI1820" s="35"/>
      <c r="EJ1820" s="35"/>
      <c r="EK1820" s="35"/>
      <c r="EL1820" s="35"/>
      <c r="ET1820" s="20" t="s">
        <v>2180</v>
      </c>
      <c r="EU1820" s="20" t="s">
        <v>2178</v>
      </c>
    </row>
    <row r="1821" spans="1:151" ht="12" hidden="1" customHeight="1">
      <c r="A1821" s="35"/>
      <c r="B1821" s="47"/>
      <c r="C1821" s="35"/>
      <c r="D1821" s="47"/>
      <c r="E1821" s="47"/>
      <c r="F1821" s="47"/>
      <c r="G1821" s="47"/>
      <c r="H1821" s="47"/>
      <c r="I1821" s="47"/>
      <c r="J1821" s="47"/>
      <c r="K1821" s="47"/>
      <c r="L1821" s="47"/>
      <c r="M1821" s="35"/>
      <c r="N1821" s="35"/>
      <c r="O1821" s="35"/>
      <c r="P1821" s="35"/>
      <c r="Q1821" s="35"/>
      <c r="R1821" s="35"/>
      <c r="S1821" s="35"/>
      <c r="T1821" s="35"/>
      <c r="U1821" s="35"/>
      <c r="V1821" s="35"/>
      <c r="W1821" s="35"/>
      <c r="X1821" s="35"/>
      <c r="Y1821" s="35"/>
      <c r="Z1821" s="35"/>
      <c r="AA1821" s="35"/>
      <c r="AB1821" s="35"/>
      <c r="AC1821" s="35"/>
      <c r="AD1821" s="35"/>
      <c r="AE1821" s="35"/>
      <c r="AF1821" s="35"/>
      <c r="AG1821" s="35"/>
      <c r="AH1821" s="35"/>
      <c r="AI1821" s="35"/>
      <c r="AJ1821" s="35"/>
      <c r="AK1821" s="35"/>
      <c r="AL1821" s="35"/>
      <c r="AM1821" s="35"/>
      <c r="AN1821" s="35"/>
      <c r="AO1821" s="35"/>
      <c r="AP1821" s="35"/>
      <c r="AQ1821" s="35"/>
      <c r="AR1821" s="35"/>
      <c r="AS1821" s="35"/>
      <c r="AT1821" s="35"/>
      <c r="AU1821" s="35"/>
      <c r="AV1821" s="35"/>
      <c r="AW1821" s="35"/>
      <c r="AX1821" s="35"/>
      <c r="AY1821" s="35"/>
      <c r="AZ1821" s="35"/>
      <c r="BA1821" s="35"/>
      <c r="BB1821" s="35"/>
      <c r="BC1821" s="35"/>
      <c r="BD1821" s="35"/>
      <c r="BE1821" s="35"/>
      <c r="BF1821" s="35"/>
      <c r="BG1821" s="35"/>
      <c r="BH1821" s="35"/>
      <c r="BI1821" s="133"/>
      <c r="BJ1821" s="133"/>
      <c r="BK1821" s="35"/>
      <c r="BL1821" s="266"/>
      <c r="BM1821" s="35"/>
      <c r="BN1821" s="35"/>
      <c r="BO1821" s="35"/>
      <c r="BP1821" s="35"/>
      <c r="BQ1821" s="35"/>
      <c r="BR1821" s="35"/>
      <c r="BS1821" s="35"/>
      <c r="BT1821" s="35"/>
      <c r="BU1821" s="35"/>
      <c r="BV1821" s="35"/>
      <c r="BW1821" s="35"/>
      <c r="BX1821" s="35"/>
      <c r="BY1821" s="35"/>
      <c r="BZ1821" s="287"/>
      <c r="CA1821" s="35"/>
      <c r="CB1821" s="35"/>
      <c r="CC1821" s="35"/>
      <c r="CD1821" s="35"/>
      <c r="CE1821" s="35"/>
      <c r="CF1821" s="35"/>
      <c r="CG1821" s="35"/>
      <c r="CH1821" s="35"/>
      <c r="CI1821" s="35"/>
      <c r="CJ1821" s="35"/>
      <c r="CK1821" s="35"/>
      <c r="CL1821" s="35"/>
      <c r="CM1821" s="35"/>
      <c r="CN1821" s="35"/>
      <c r="CO1821" s="35"/>
      <c r="CP1821" s="35"/>
      <c r="CQ1821" s="35"/>
      <c r="CR1821" s="35"/>
      <c r="CS1821" s="35"/>
      <c r="CT1821" s="35"/>
      <c r="CU1821" s="35"/>
      <c r="CV1821" s="35"/>
      <c r="CW1821" s="35"/>
      <c r="CX1821" s="35"/>
      <c r="CY1821" s="35"/>
      <c r="CZ1821" s="35"/>
      <c r="DA1821" s="35"/>
      <c r="DB1821" s="35"/>
      <c r="DC1821" s="35"/>
      <c r="DD1821" s="35"/>
      <c r="DE1821" s="35"/>
      <c r="DF1821" s="35"/>
      <c r="DG1821" s="35"/>
      <c r="DH1821" s="35"/>
      <c r="DI1821" s="35"/>
      <c r="DJ1821" s="35"/>
      <c r="DK1821" s="35"/>
      <c r="DL1821" s="35"/>
      <c r="DM1821" s="35"/>
      <c r="DN1821" s="35"/>
      <c r="DO1821" s="35"/>
      <c r="DP1821" s="35"/>
      <c r="DQ1821" s="35"/>
      <c r="DR1821" s="35"/>
      <c r="DS1821" s="35"/>
      <c r="DT1821" s="35"/>
      <c r="DU1821" s="35"/>
      <c r="DV1821" s="35"/>
      <c r="DW1821" s="35"/>
      <c r="DX1821" s="35"/>
      <c r="DY1821" s="35"/>
      <c r="DZ1821" s="35"/>
      <c r="EA1821" s="35"/>
      <c r="EB1821" s="35"/>
      <c r="EC1821" s="35"/>
      <c r="ED1821" s="35"/>
      <c r="EE1821" s="35"/>
      <c r="EF1821" s="35"/>
      <c r="EG1821" s="35"/>
      <c r="EH1821" s="35"/>
      <c r="EI1821" s="35"/>
      <c r="EJ1821" s="35"/>
      <c r="EK1821" s="35"/>
      <c r="EL1821" s="35"/>
      <c r="ET1821" s="20" t="s">
        <v>2181</v>
      </c>
      <c r="EU1821" s="20" t="s">
        <v>2179</v>
      </c>
    </row>
    <row r="1822" spans="1:151" ht="12" hidden="1" customHeight="1">
      <c r="A1822" s="35"/>
      <c r="B1822" s="47"/>
      <c r="C1822" s="35"/>
      <c r="D1822" s="47"/>
      <c r="E1822" s="47"/>
      <c r="F1822" s="47"/>
      <c r="G1822" s="47"/>
      <c r="H1822" s="47"/>
      <c r="I1822" s="47"/>
      <c r="J1822" s="47"/>
      <c r="K1822" s="47"/>
      <c r="L1822" s="47"/>
      <c r="M1822" s="35"/>
      <c r="N1822" s="35"/>
      <c r="O1822" s="35"/>
      <c r="P1822" s="35"/>
      <c r="Q1822" s="35"/>
      <c r="R1822" s="35"/>
      <c r="S1822" s="35"/>
      <c r="T1822" s="35"/>
      <c r="U1822" s="35"/>
      <c r="V1822" s="35"/>
      <c r="W1822" s="35"/>
      <c r="X1822" s="35"/>
      <c r="Y1822" s="35"/>
      <c r="Z1822" s="35"/>
      <c r="AA1822" s="35"/>
      <c r="AB1822" s="35"/>
      <c r="AC1822" s="35"/>
      <c r="AD1822" s="35"/>
      <c r="AE1822" s="35"/>
      <c r="AF1822" s="35"/>
      <c r="AG1822" s="35"/>
      <c r="AH1822" s="35"/>
      <c r="AI1822" s="35"/>
      <c r="AJ1822" s="35"/>
      <c r="AK1822" s="35"/>
      <c r="AL1822" s="35"/>
      <c r="AM1822" s="35"/>
      <c r="AN1822" s="35"/>
      <c r="AO1822" s="35"/>
      <c r="AP1822" s="35"/>
      <c r="AQ1822" s="35"/>
      <c r="AR1822" s="35"/>
      <c r="AS1822" s="35"/>
      <c r="AT1822" s="35"/>
      <c r="AU1822" s="35"/>
      <c r="AV1822" s="35"/>
      <c r="AW1822" s="35"/>
      <c r="AX1822" s="35"/>
      <c r="AY1822" s="35"/>
      <c r="AZ1822" s="35"/>
      <c r="BA1822" s="35"/>
      <c r="BB1822" s="35"/>
      <c r="BC1822" s="35"/>
      <c r="BD1822" s="35"/>
      <c r="BE1822" s="35"/>
      <c r="BF1822" s="35"/>
      <c r="BG1822" s="35"/>
      <c r="BH1822" s="35"/>
      <c r="BI1822" s="133"/>
      <c r="BJ1822" s="133"/>
      <c r="BK1822" s="35"/>
      <c r="BL1822" s="266"/>
      <c r="BM1822" s="35"/>
      <c r="BN1822" s="35"/>
      <c r="BO1822" s="35"/>
      <c r="BP1822" s="35"/>
      <c r="BQ1822" s="35"/>
      <c r="BR1822" s="35"/>
      <c r="BS1822" s="35"/>
      <c r="BT1822" s="35"/>
      <c r="BU1822" s="35"/>
      <c r="BV1822" s="35"/>
      <c r="BW1822" s="35"/>
      <c r="BX1822" s="35"/>
      <c r="BY1822" s="35"/>
      <c r="BZ1822" s="287"/>
      <c r="CA1822" s="35"/>
      <c r="CB1822" s="35"/>
      <c r="CC1822" s="35"/>
      <c r="CD1822" s="35"/>
      <c r="CE1822" s="35"/>
      <c r="CF1822" s="35"/>
      <c r="CG1822" s="35"/>
      <c r="CH1822" s="35"/>
      <c r="CI1822" s="35"/>
      <c r="CJ1822" s="35"/>
      <c r="CK1822" s="35"/>
      <c r="CL1822" s="35"/>
      <c r="CM1822" s="35"/>
      <c r="CN1822" s="35"/>
      <c r="CO1822" s="35"/>
      <c r="CP1822" s="35"/>
      <c r="CQ1822" s="35"/>
      <c r="CR1822" s="35"/>
      <c r="CS1822" s="35"/>
      <c r="CT1822" s="35"/>
      <c r="CU1822" s="35"/>
      <c r="CV1822" s="35"/>
      <c r="CW1822" s="35"/>
      <c r="CX1822" s="35"/>
      <c r="CY1822" s="35"/>
      <c r="CZ1822" s="35"/>
      <c r="DA1822" s="35"/>
      <c r="DB1822" s="35"/>
      <c r="DC1822" s="35"/>
      <c r="DD1822" s="35"/>
      <c r="DE1822" s="35"/>
      <c r="DF1822" s="35"/>
      <c r="DG1822" s="35"/>
      <c r="DH1822" s="35"/>
      <c r="DI1822" s="35"/>
      <c r="DJ1822" s="35"/>
      <c r="DK1822" s="35"/>
      <c r="DL1822" s="35"/>
      <c r="DM1822" s="35"/>
      <c r="DN1822" s="35"/>
      <c r="DO1822" s="35"/>
      <c r="DP1822" s="35"/>
      <c r="DQ1822" s="35"/>
      <c r="DR1822" s="35"/>
      <c r="DS1822" s="35"/>
      <c r="DT1822" s="35"/>
      <c r="DU1822" s="35"/>
      <c r="DV1822" s="35"/>
      <c r="DW1822" s="35"/>
      <c r="DX1822" s="35"/>
      <c r="DY1822" s="35"/>
      <c r="DZ1822" s="35"/>
      <c r="EA1822" s="35"/>
      <c r="EB1822" s="35"/>
      <c r="EC1822" s="35"/>
      <c r="ED1822" s="35"/>
      <c r="EE1822" s="35"/>
      <c r="EF1822" s="35"/>
      <c r="EG1822" s="35"/>
      <c r="EH1822" s="35"/>
      <c r="EI1822" s="35"/>
      <c r="EJ1822" s="35"/>
      <c r="EK1822" s="35"/>
      <c r="EL1822" s="35"/>
      <c r="ET1822" s="20" t="s">
        <v>2182</v>
      </c>
      <c r="EU1822" s="20" t="s">
        <v>2180</v>
      </c>
    </row>
    <row r="1823" spans="1:151" ht="12" hidden="1" customHeight="1">
      <c r="A1823" s="35"/>
      <c r="B1823" s="47"/>
      <c r="C1823" s="35"/>
      <c r="D1823" s="47"/>
      <c r="E1823" s="47"/>
      <c r="F1823" s="47"/>
      <c r="G1823" s="47"/>
      <c r="H1823" s="47"/>
      <c r="I1823" s="47"/>
      <c r="J1823" s="47"/>
      <c r="K1823" s="47"/>
      <c r="L1823" s="47"/>
      <c r="M1823" s="35"/>
      <c r="N1823" s="35"/>
      <c r="O1823" s="35"/>
      <c r="P1823" s="35"/>
      <c r="Q1823" s="35"/>
      <c r="R1823" s="35"/>
      <c r="S1823" s="35"/>
      <c r="T1823" s="35"/>
      <c r="U1823" s="35"/>
      <c r="V1823" s="35"/>
      <c r="W1823" s="35"/>
      <c r="X1823" s="35"/>
      <c r="Y1823" s="35"/>
      <c r="Z1823" s="35"/>
      <c r="AA1823" s="35"/>
      <c r="AB1823" s="35"/>
      <c r="AC1823" s="35"/>
      <c r="AD1823" s="35"/>
      <c r="AE1823" s="35"/>
      <c r="AF1823" s="35"/>
      <c r="AG1823" s="35"/>
      <c r="AH1823" s="35"/>
      <c r="AI1823" s="35"/>
      <c r="AJ1823" s="35"/>
      <c r="AK1823" s="35"/>
      <c r="AL1823" s="35"/>
      <c r="AM1823" s="35"/>
      <c r="AN1823" s="35"/>
      <c r="AO1823" s="35"/>
      <c r="AP1823" s="35"/>
      <c r="AQ1823" s="35"/>
      <c r="AR1823" s="35"/>
      <c r="AS1823" s="35"/>
      <c r="AT1823" s="35"/>
      <c r="AU1823" s="35"/>
      <c r="AV1823" s="35"/>
      <c r="AW1823" s="35"/>
      <c r="AX1823" s="35"/>
      <c r="AY1823" s="35"/>
      <c r="AZ1823" s="35"/>
      <c r="BA1823" s="35"/>
      <c r="BB1823" s="35"/>
      <c r="BC1823" s="35"/>
      <c r="BD1823" s="35"/>
      <c r="BE1823" s="35"/>
      <c r="BF1823" s="35"/>
      <c r="BG1823" s="35"/>
      <c r="BH1823" s="35"/>
      <c r="BI1823" s="133"/>
      <c r="BJ1823" s="133"/>
      <c r="BK1823" s="35"/>
      <c r="BL1823" s="266"/>
      <c r="BM1823" s="35"/>
      <c r="BN1823" s="35"/>
      <c r="BO1823" s="35"/>
      <c r="BP1823" s="35"/>
      <c r="BQ1823" s="35"/>
      <c r="BR1823" s="35"/>
      <c r="BS1823" s="35"/>
      <c r="BT1823" s="35"/>
      <c r="BU1823" s="35"/>
      <c r="BV1823" s="35"/>
      <c r="BW1823" s="35"/>
      <c r="BX1823" s="35"/>
      <c r="BY1823" s="35"/>
      <c r="BZ1823" s="287"/>
      <c r="CA1823" s="35"/>
      <c r="CB1823" s="35"/>
      <c r="CC1823" s="35"/>
      <c r="CD1823" s="35"/>
      <c r="CE1823" s="35"/>
      <c r="CF1823" s="35"/>
      <c r="CG1823" s="35"/>
      <c r="CH1823" s="35"/>
      <c r="CI1823" s="35"/>
      <c r="CJ1823" s="35"/>
      <c r="CK1823" s="35"/>
      <c r="CL1823" s="35"/>
      <c r="CM1823" s="35"/>
      <c r="CN1823" s="35"/>
      <c r="CO1823" s="35"/>
      <c r="CP1823" s="35"/>
      <c r="CQ1823" s="35"/>
      <c r="CR1823" s="35"/>
      <c r="CS1823" s="35"/>
      <c r="CT1823" s="35"/>
      <c r="CU1823" s="35"/>
      <c r="CV1823" s="35"/>
      <c r="CW1823" s="35"/>
      <c r="CX1823" s="35"/>
      <c r="CY1823" s="35"/>
      <c r="CZ1823" s="35"/>
      <c r="DA1823" s="35"/>
      <c r="DB1823" s="35"/>
      <c r="DC1823" s="35"/>
      <c r="DD1823" s="35"/>
      <c r="DE1823" s="35"/>
      <c r="DF1823" s="35"/>
      <c r="DG1823" s="35"/>
      <c r="DH1823" s="35"/>
      <c r="DI1823" s="35"/>
      <c r="DJ1823" s="35"/>
      <c r="DK1823" s="35"/>
      <c r="DL1823" s="35"/>
      <c r="DM1823" s="35"/>
      <c r="DN1823" s="35"/>
      <c r="DO1823" s="35"/>
      <c r="DP1823" s="35"/>
      <c r="DQ1823" s="35"/>
      <c r="DR1823" s="35"/>
      <c r="DS1823" s="35"/>
      <c r="DT1823" s="35"/>
      <c r="DU1823" s="35"/>
      <c r="DV1823" s="35"/>
      <c r="DW1823" s="35"/>
      <c r="DX1823" s="35"/>
      <c r="DY1823" s="35"/>
      <c r="DZ1823" s="35"/>
      <c r="EA1823" s="35"/>
      <c r="EB1823" s="35"/>
      <c r="EC1823" s="35"/>
      <c r="ED1823" s="35"/>
      <c r="EE1823" s="35"/>
      <c r="EF1823" s="35"/>
      <c r="EG1823" s="35"/>
      <c r="EH1823" s="35"/>
      <c r="EI1823" s="35"/>
      <c r="EJ1823" s="35"/>
      <c r="EK1823" s="35"/>
      <c r="EL1823" s="35"/>
      <c r="ET1823" s="20" t="s">
        <v>2183</v>
      </c>
      <c r="EU1823" s="20" t="s">
        <v>2181</v>
      </c>
    </row>
    <row r="1824" spans="1:151" ht="12" hidden="1" customHeight="1">
      <c r="A1824" s="35"/>
      <c r="B1824" s="47"/>
      <c r="C1824" s="35"/>
      <c r="D1824" s="47"/>
      <c r="E1824" s="47"/>
      <c r="F1824" s="47"/>
      <c r="G1824" s="47"/>
      <c r="H1824" s="47"/>
      <c r="I1824" s="47"/>
      <c r="J1824" s="47"/>
      <c r="K1824" s="47"/>
      <c r="L1824" s="47"/>
      <c r="M1824" s="35"/>
      <c r="N1824" s="35"/>
      <c r="O1824" s="35"/>
      <c r="P1824" s="35"/>
      <c r="Q1824" s="35"/>
      <c r="R1824" s="35"/>
      <c r="S1824" s="35"/>
      <c r="T1824" s="35"/>
      <c r="U1824" s="35"/>
      <c r="V1824" s="35"/>
      <c r="W1824" s="35"/>
      <c r="X1824" s="35"/>
      <c r="Y1824" s="35"/>
      <c r="Z1824" s="35"/>
      <c r="AA1824" s="35"/>
      <c r="AB1824" s="35"/>
      <c r="AC1824" s="35"/>
      <c r="AD1824" s="35"/>
      <c r="AE1824" s="35"/>
      <c r="AF1824" s="35"/>
      <c r="AG1824" s="35"/>
      <c r="AH1824" s="35"/>
      <c r="AI1824" s="35"/>
      <c r="AJ1824" s="35"/>
      <c r="AK1824" s="35"/>
      <c r="AL1824" s="35"/>
      <c r="AM1824" s="35"/>
      <c r="AN1824" s="35"/>
      <c r="AO1824" s="35"/>
      <c r="AP1824" s="35"/>
      <c r="AQ1824" s="35"/>
      <c r="AR1824" s="35"/>
      <c r="AS1824" s="35"/>
      <c r="AT1824" s="35"/>
      <c r="AU1824" s="35"/>
      <c r="AV1824" s="35"/>
      <c r="AW1824" s="35"/>
      <c r="AX1824" s="35"/>
      <c r="AY1824" s="35"/>
      <c r="AZ1824" s="35"/>
      <c r="BA1824" s="35"/>
      <c r="BB1824" s="35"/>
      <c r="BC1824" s="35"/>
      <c r="BD1824" s="35"/>
      <c r="BE1824" s="35"/>
      <c r="BF1824" s="35"/>
      <c r="BG1824" s="35"/>
      <c r="BH1824" s="35"/>
      <c r="BI1824" s="133"/>
      <c r="BJ1824" s="133"/>
      <c r="BK1824" s="35"/>
      <c r="BL1824" s="266"/>
      <c r="BM1824" s="35"/>
      <c r="BN1824" s="35"/>
      <c r="BO1824" s="35"/>
      <c r="BP1824" s="35"/>
      <c r="BQ1824" s="35"/>
      <c r="BR1824" s="35"/>
      <c r="BS1824" s="35"/>
      <c r="BT1824" s="35"/>
      <c r="BU1824" s="35"/>
      <c r="BV1824" s="35"/>
      <c r="BW1824" s="35"/>
      <c r="BX1824" s="35"/>
      <c r="BY1824" s="35"/>
      <c r="BZ1824" s="287"/>
      <c r="CA1824" s="35"/>
      <c r="CB1824" s="35"/>
      <c r="CC1824" s="35"/>
      <c r="CD1824" s="35"/>
      <c r="CE1824" s="35"/>
      <c r="CF1824" s="35"/>
      <c r="CG1824" s="35"/>
      <c r="CH1824" s="35"/>
      <c r="CI1824" s="35"/>
      <c r="CJ1824" s="35"/>
      <c r="CK1824" s="35"/>
      <c r="CL1824" s="35"/>
      <c r="CM1824" s="35"/>
      <c r="CN1824" s="35"/>
      <c r="CO1824" s="35"/>
      <c r="CP1824" s="35"/>
      <c r="CQ1824" s="35"/>
      <c r="CR1824" s="35"/>
      <c r="CS1824" s="35"/>
      <c r="CT1824" s="35"/>
      <c r="CU1824" s="35"/>
      <c r="CV1824" s="35"/>
      <c r="CW1824" s="35"/>
      <c r="CX1824" s="35"/>
      <c r="CY1824" s="35"/>
      <c r="CZ1824" s="35"/>
      <c r="DA1824" s="35"/>
      <c r="DB1824" s="35"/>
      <c r="DC1824" s="35"/>
      <c r="DD1824" s="35"/>
      <c r="DE1824" s="35"/>
      <c r="DF1824" s="35"/>
      <c r="DG1824" s="35"/>
      <c r="DH1824" s="35"/>
      <c r="DI1824" s="35"/>
      <c r="DJ1824" s="35"/>
      <c r="DK1824" s="35"/>
      <c r="DL1824" s="35"/>
      <c r="DM1824" s="35"/>
      <c r="DN1824" s="35"/>
      <c r="DO1824" s="35"/>
      <c r="DP1824" s="35"/>
      <c r="DQ1824" s="35"/>
      <c r="DR1824" s="35"/>
      <c r="DS1824" s="35"/>
      <c r="DT1824" s="35"/>
      <c r="DU1824" s="35"/>
      <c r="DV1824" s="35"/>
      <c r="DW1824" s="35"/>
      <c r="DX1824" s="35"/>
      <c r="DY1824" s="35"/>
      <c r="DZ1824" s="35"/>
      <c r="EA1824" s="35"/>
      <c r="EB1824" s="35"/>
      <c r="EC1824" s="35"/>
      <c r="ED1824" s="35"/>
      <c r="EE1824" s="35"/>
      <c r="EF1824" s="35"/>
      <c r="EG1824" s="35"/>
      <c r="EH1824" s="35"/>
      <c r="EI1824" s="35"/>
      <c r="EJ1824" s="35"/>
      <c r="EK1824" s="35"/>
      <c r="EL1824" s="35"/>
      <c r="ET1824" s="20" t="s">
        <v>2184</v>
      </c>
      <c r="EU1824" s="20" t="s">
        <v>2182</v>
      </c>
    </row>
    <row r="1825" spans="1:151" ht="12" hidden="1" customHeight="1">
      <c r="A1825" s="35"/>
      <c r="B1825" s="47"/>
      <c r="C1825" s="35"/>
      <c r="D1825" s="47"/>
      <c r="E1825" s="47"/>
      <c r="F1825" s="47"/>
      <c r="G1825" s="47"/>
      <c r="H1825" s="47"/>
      <c r="I1825" s="47"/>
      <c r="J1825" s="47"/>
      <c r="K1825" s="47"/>
      <c r="L1825" s="47"/>
      <c r="M1825" s="35"/>
      <c r="N1825" s="35"/>
      <c r="O1825" s="35"/>
      <c r="P1825" s="35"/>
      <c r="Q1825" s="35"/>
      <c r="R1825" s="35"/>
      <c r="S1825" s="35"/>
      <c r="T1825" s="35"/>
      <c r="U1825" s="35"/>
      <c r="V1825" s="35"/>
      <c r="W1825" s="35"/>
      <c r="X1825" s="35"/>
      <c r="Y1825" s="35"/>
      <c r="Z1825" s="35"/>
      <c r="AA1825" s="35"/>
      <c r="AB1825" s="35"/>
      <c r="AC1825" s="35"/>
      <c r="AD1825" s="35"/>
      <c r="AE1825" s="35"/>
      <c r="AF1825" s="35"/>
      <c r="AG1825" s="35"/>
      <c r="AH1825" s="35"/>
      <c r="AI1825" s="35"/>
      <c r="AJ1825" s="35"/>
      <c r="AK1825" s="35"/>
      <c r="AL1825" s="35"/>
      <c r="AM1825" s="35"/>
      <c r="AN1825" s="35"/>
      <c r="AO1825" s="35"/>
      <c r="AP1825" s="35"/>
      <c r="AQ1825" s="35"/>
      <c r="AR1825" s="35"/>
      <c r="AS1825" s="35"/>
      <c r="AT1825" s="35"/>
      <c r="AU1825" s="35"/>
      <c r="AV1825" s="35"/>
      <c r="AW1825" s="35"/>
      <c r="AX1825" s="35"/>
      <c r="AY1825" s="35"/>
      <c r="AZ1825" s="35"/>
      <c r="BA1825" s="35"/>
      <c r="BB1825" s="35"/>
      <c r="BC1825" s="35"/>
      <c r="BD1825" s="35"/>
      <c r="BE1825" s="35"/>
      <c r="BF1825" s="35"/>
      <c r="BG1825" s="35"/>
      <c r="BH1825" s="35"/>
      <c r="BI1825" s="133"/>
      <c r="BJ1825" s="133"/>
      <c r="BK1825" s="35"/>
      <c r="BL1825" s="266"/>
      <c r="BM1825" s="35"/>
      <c r="BN1825" s="35"/>
      <c r="BO1825" s="35"/>
      <c r="BP1825" s="35"/>
      <c r="BQ1825" s="35"/>
      <c r="BR1825" s="35"/>
      <c r="BS1825" s="35"/>
      <c r="BT1825" s="35"/>
      <c r="BU1825" s="35"/>
      <c r="BV1825" s="35"/>
      <c r="BW1825" s="35"/>
      <c r="BX1825" s="35"/>
      <c r="BY1825" s="35"/>
      <c r="BZ1825" s="287"/>
      <c r="CA1825" s="35"/>
      <c r="CB1825" s="35"/>
      <c r="CC1825" s="35"/>
      <c r="CD1825" s="35"/>
      <c r="CE1825" s="35"/>
      <c r="CF1825" s="35"/>
      <c r="CG1825" s="35"/>
      <c r="CH1825" s="35"/>
      <c r="CI1825" s="35"/>
      <c r="CJ1825" s="35"/>
      <c r="CK1825" s="35"/>
      <c r="CL1825" s="35"/>
      <c r="CM1825" s="35"/>
      <c r="CN1825" s="35"/>
      <c r="CO1825" s="35"/>
      <c r="CP1825" s="35"/>
      <c r="CQ1825" s="35"/>
      <c r="CR1825" s="35"/>
      <c r="CS1825" s="35"/>
      <c r="CT1825" s="35"/>
      <c r="CU1825" s="35"/>
      <c r="CV1825" s="35"/>
      <c r="CW1825" s="35"/>
      <c r="CX1825" s="35"/>
      <c r="CY1825" s="35"/>
      <c r="CZ1825" s="35"/>
      <c r="DA1825" s="35"/>
      <c r="DB1825" s="35"/>
      <c r="DC1825" s="35"/>
      <c r="DD1825" s="35"/>
      <c r="DE1825" s="35"/>
      <c r="DF1825" s="35"/>
      <c r="DG1825" s="35"/>
      <c r="DH1825" s="35"/>
      <c r="DI1825" s="35"/>
      <c r="DJ1825" s="35"/>
      <c r="DK1825" s="35"/>
      <c r="DL1825" s="35"/>
      <c r="DM1825" s="35"/>
      <c r="DN1825" s="35"/>
      <c r="DO1825" s="35"/>
      <c r="DP1825" s="35"/>
      <c r="DQ1825" s="35"/>
      <c r="DR1825" s="35"/>
      <c r="DS1825" s="35"/>
      <c r="DT1825" s="35"/>
      <c r="DU1825" s="35"/>
      <c r="DV1825" s="35"/>
      <c r="DW1825" s="35"/>
      <c r="DX1825" s="35"/>
      <c r="DY1825" s="35"/>
      <c r="DZ1825" s="35"/>
      <c r="EA1825" s="35"/>
      <c r="EB1825" s="35"/>
      <c r="EC1825" s="35"/>
      <c r="ED1825" s="35"/>
      <c r="EE1825" s="35"/>
      <c r="EF1825" s="35"/>
      <c r="EG1825" s="35"/>
      <c r="EH1825" s="35"/>
      <c r="EI1825" s="35"/>
      <c r="EJ1825" s="35"/>
      <c r="EK1825" s="35"/>
      <c r="EL1825" s="35"/>
      <c r="ET1825" s="20" t="s">
        <v>2185</v>
      </c>
      <c r="EU1825" s="20" t="s">
        <v>2183</v>
      </c>
    </row>
    <row r="1826" spans="1:151" ht="12" hidden="1" customHeight="1">
      <c r="A1826" s="35"/>
      <c r="B1826" s="47"/>
      <c r="C1826" s="35"/>
      <c r="D1826" s="47"/>
      <c r="E1826" s="47"/>
      <c r="F1826" s="47"/>
      <c r="G1826" s="47"/>
      <c r="H1826" s="47"/>
      <c r="I1826" s="47"/>
      <c r="J1826" s="47"/>
      <c r="K1826" s="47"/>
      <c r="L1826" s="47"/>
      <c r="M1826" s="35"/>
      <c r="N1826" s="35"/>
      <c r="O1826" s="35"/>
      <c r="P1826" s="35"/>
      <c r="Q1826" s="35"/>
      <c r="R1826" s="35"/>
      <c r="S1826" s="35"/>
      <c r="T1826" s="35"/>
      <c r="U1826" s="35"/>
      <c r="V1826" s="35"/>
      <c r="W1826" s="35"/>
      <c r="X1826" s="35"/>
      <c r="Y1826" s="35"/>
      <c r="Z1826" s="35"/>
      <c r="AA1826" s="35"/>
      <c r="AB1826" s="35"/>
      <c r="AC1826" s="35"/>
      <c r="AD1826" s="35"/>
      <c r="AE1826" s="35"/>
      <c r="AF1826" s="35"/>
      <c r="AG1826" s="35"/>
      <c r="AH1826" s="35"/>
      <c r="AI1826" s="35"/>
      <c r="AJ1826" s="35"/>
      <c r="AK1826" s="35"/>
      <c r="AL1826" s="35"/>
      <c r="AM1826" s="35"/>
      <c r="AN1826" s="35"/>
      <c r="AO1826" s="35"/>
      <c r="AP1826" s="35"/>
      <c r="AQ1826" s="35"/>
      <c r="AR1826" s="35"/>
      <c r="AS1826" s="35"/>
      <c r="AT1826" s="35"/>
      <c r="AU1826" s="35"/>
      <c r="AV1826" s="35"/>
      <c r="AW1826" s="35"/>
      <c r="AX1826" s="35"/>
      <c r="AY1826" s="35"/>
      <c r="AZ1826" s="35"/>
      <c r="BA1826" s="35"/>
      <c r="BB1826" s="35"/>
      <c r="BC1826" s="35"/>
      <c r="BD1826" s="35"/>
      <c r="BE1826" s="35"/>
      <c r="BF1826" s="35"/>
      <c r="BG1826" s="35"/>
      <c r="BH1826" s="35"/>
      <c r="BI1826" s="133"/>
      <c r="BJ1826" s="133"/>
      <c r="BK1826" s="35"/>
      <c r="BL1826" s="266"/>
      <c r="BM1826" s="35"/>
      <c r="BN1826" s="35"/>
      <c r="BO1826" s="35"/>
      <c r="BP1826" s="35"/>
      <c r="BQ1826" s="35"/>
      <c r="BR1826" s="35"/>
      <c r="BS1826" s="35"/>
      <c r="BT1826" s="35"/>
      <c r="BU1826" s="35"/>
      <c r="BV1826" s="35"/>
      <c r="BW1826" s="35"/>
      <c r="BX1826" s="35"/>
      <c r="BY1826" s="35"/>
      <c r="BZ1826" s="287"/>
      <c r="CA1826" s="35"/>
      <c r="CB1826" s="35"/>
      <c r="CC1826" s="35"/>
      <c r="CD1826" s="35"/>
      <c r="CE1826" s="35"/>
      <c r="CF1826" s="35"/>
      <c r="CG1826" s="35"/>
      <c r="CH1826" s="35"/>
      <c r="CI1826" s="35"/>
      <c r="CJ1826" s="35"/>
      <c r="CK1826" s="35"/>
      <c r="CL1826" s="35"/>
      <c r="CM1826" s="35"/>
      <c r="CN1826" s="35"/>
      <c r="CO1826" s="35"/>
      <c r="CP1826" s="35"/>
      <c r="CQ1826" s="35"/>
      <c r="CR1826" s="35"/>
      <c r="CS1826" s="35"/>
      <c r="CT1826" s="35"/>
      <c r="CU1826" s="35"/>
      <c r="CV1826" s="35"/>
      <c r="CW1826" s="35"/>
      <c r="CX1826" s="35"/>
      <c r="CY1826" s="35"/>
      <c r="CZ1826" s="35"/>
      <c r="DA1826" s="35"/>
      <c r="DB1826" s="35"/>
      <c r="DC1826" s="35"/>
      <c r="DD1826" s="35"/>
      <c r="DE1826" s="35"/>
      <c r="DF1826" s="35"/>
      <c r="DG1826" s="35"/>
      <c r="DH1826" s="35"/>
      <c r="DI1826" s="35"/>
      <c r="DJ1826" s="35"/>
      <c r="DK1826" s="35"/>
      <c r="DL1826" s="35"/>
      <c r="DM1826" s="35"/>
      <c r="DN1826" s="35"/>
      <c r="DO1826" s="35"/>
      <c r="DP1826" s="35"/>
      <c r="DQ1826" s="35"/>
      <c r="DR1826" s="35"/>
      <c r="DS1826" s="35"/>
      <c r="DT1826" s="35"/>
      <c r="DU1826" s="35"/>
      <c r="DV1826" s="35"/>
      <c r="DW1826" s="35"/>
      <c r="DX1826" s="35"/>
      <c r="DY1826" s="35"/>
      <c r="DZ1826" s="35"/>
      <c r="EA1826" s="35"/>
      <c r="EB1826" s="35"/>
      <c r="EC1826" s="35"/>
      <c r="ED1826" s="35"/>
      <c r="EE1826" s="35"/>
      <c r="EF1826" s="35"/>
      <c r="EG1826" s="35"/>
      <c r="EH1826" s="35"/>
      <c r="EI1826" s="35"/>
      <c r="EJ1826" s="35"/>
      <c r="EK1826" s="35"/>
      <c r="EL1826" s="35"/>
      <c r="ET1826" s="20" t="s">
        <v>586</v>
      </c>
      <c r="EU1826" s="20" t="s">
        <v>2184</v>
      </c>
    </row>
    <row r="1827" spans="1:151" ht="12" hidden="1" customHeight="1">
      <c r="A1827" s="35"/>
      <c r="B1827" s="47"/>
      <c r="C1827" s="35"/>
      <c r="D1827" s="47"/>
      <c r="E1827" s="47"/>
      <c r="F1827" s="47"/>
      <c r="G1827" s="47"/>
      <c r="H1827" s="47"/>
      <c r="I1827" s="47"/>
      <c r="J1827" s="47"/>
      <c r="K1827" s="47"/>
      <c r="L1827" s="47"/>
      <c r="M1827" s="35"/>
      <c r="N1827" s="35"/>
      <c r="O1827" s="35"/>
      <c r="P1827" s="35"/>
      <c r="Q1827" s="35"/>
      <c r="R1827" s="35"/>
      <c r="S1827" s="35"/>
      <c r="T1827" s="35"/>
      <c r="U1827" s="35"/>
      <c r="V1827" s="35"/>
      <c r="W1827" s="35"/>
      <c r="X1827" s="35"/>
      <c r="Y1827" s="35"/>
      <c r="Z1827" s="35"/>
      <c r="AA1827" s="35"/>
      <c r="AB1827" s="35"/>
      <c r="AC1827" s="35"/>
      <c r="AD1827" s="35"/>
      <c r="AE1827" s="35"/>
      <c r="AF1827" s="35"/>
      <c r="AG1827" s="35"/>
      <c r="AH1827" s="35"/>
      <c r="AI1827" s="35"/>
      <c r="AJ1827" s="35"/>
      <c r="AK1827" s="35"/>
      <c r="AL1827" s="35"/>
      <c r="AM1827" s="35"/>
      <c r="AN1827" s="35"/>
      <c r="AO1827" s="35"/>
      <c r="AP1827" s="35"/>
      <c r="AQ1827" s="35"/>
      <c r="AR1827" s="35"/>
      <c r="AS1827" s="35"/>
      <c r="AT1827" s="35"/>
      <c r="AU1827" s="35"/>
      <c r="AV1827" s="35"/>
      <c r="AW1827" s="35"/>
      <c r="AX1827" s="35"/>
      <c r="AY1827" s="35"/>
      <c r="AZ1827" s="35"/>
      <c r="BA1827" s="35"/>
      <c r="BB1827" s="35"/>
      <c r="BC1827" s="35"/>
      <c r="BD1827" s="35"/>
      <c r="BE1827" s="35"/>
      <c r="BF1827" s="35"/>
      <c r="BG1827" s="35"/>
      <c r="BH1827" s="35"/>
      <c r="BI1827" s="133"/>
      <c r="BJ1827" s="133"/>
      <c r="BK1827" s="35"/>
      <c r="BL1827" s="266"/>
      <c r="BM1827" s="35"/>
      <c r="BN1827" s="35"/>
      <c r="BO1827" s="35"/>
      <c r="BP1827" s="35"/>
      <c r="BQ1827" s="35"/>
      <c r="BR1827" s="35"/>
      <c r="BS1827" s="35"/>
      <c r="BT1827" s="35"/>
      <c r="BU1827" s="35"/>
      <c r="BV1827" s="35"/>
      <c r="BW1827" s="35"/>
      <c r="BX1827" s="35"/>
      <c r="BY1827" s="35"/>
      <c r="BZ1827" s="287"/>
      <c r="CA1827" s="35"/>
      <c r="CB1827" s="35"/>
      <c r="CC1827" s="35"/>
      <c r="CD1827" s="35"/>
      <c r="CE1827" s="35"/>
      <c r="CF1827" s="35"/>
      <c r="CG1827" s="35"/>
      <c r="CH1827" s="35"/>
      <c r="CI1827" s="35"/>
      <c r="CJ1827" s="35"/>
      <c r="CK1827" s="35"/>
      <c r="CL1827" s="35"/>
      <c r="CM1827" s="35"/>
      <c r="CN1827" s="35"/>
      <c r="CO1827" s="35"/>
      <c r="CP1827" s="35"/>
      <c r="CQ1827" s="35"/>
      <c r="CR1827" s="35"/>
      <c r="CS1827" s="35"/>
      <c r="CT1827" s="35"/>
      <c r="CU1827" s="35"/>
      <c r="CV1827" s="35"/>
      <c r="CW1827" s="35"/>
      <c r="CX1827" s="35"/>
      <c r="CY1827" s="35"/>
      <c r="CZ1827" s="35"/>
      <c r="DA1827" s="35"/>
      <c r="DB1827" s="35"/>
      <c r="DC1827" s="35"/>
      <c r="DD1827" s="35"/>
      <c r="DE1827" s="35"/>
      <c r="DF1827" s="35"/>
      <c r="DG1827" s="35"/>
      <c r="DH1827" s="35"/>
      <c r="DI1827" s="35"/>
      <c r="DJ1827" s="35"/>
      <c r="DK1827" s="35"/>
      <c r="DL1827" s="35"/>
      <c r="DM1827" s="35"/>
      <c r="DN1827" s="35"/>
      <c r="DO1827" s="35"/>
      <c r="DP1827" s="35"/>
      <c r="DQ1827" s="35"/>
      <c r="DR1827" s="35"/>
      <c r="DS1827" s="35"/>
      <c r="DT1827" s="35"/>
      <c r="DU1827" s="35"/>
      <c r="DV1827" s="35"/>
      <c r="DW1827" s="35"/>
      <c r="DX1827" s="35"/>
      <c r="DY1827" s="35"/>
      <c r="DZ1827" s="35"/>
      <c r="EA1827" s="35"/>
      <c r="EB1827" s="35"/>
      <c r="EC1827" s="35"/>
      <c r="ED1827" s="35"/>
      <c r="EE1827" s="35"/>
      <c r="EF1827" s="35"/>
      <c r="EG1827" s="35"/>
      <c r="EH1827" s="35"/>
      <c r="EI1827" s="35"/>
      <c r="EJ1827" s="35"/>
      <c r="EK1827" s="35"/>
      <c r="EL1827" s="35"/>
      <c r="ET1827" s="20" t="s">
        <v>2186</v>
      </c>
      <c r="EU1827" s="20" t="s">
        <v>2185</v>
      </c>
    </row>
    <row r="1828" spans="1:151" ht="12" hidden="1" customHeight="1">
      <c r="A1828" s="35"/>
      <c r="B1828" s="47"/>
      <c r="C1828" s="35"/>
      <c r="D1828" s="47"/>
      <c r="E1828" s="47"/>
      <c r="F1828" s="47"/>
      <c r="G1828" s="47"/>
      <c r="H1828" s="47"/>
      <c r="I1828" s="47"/>
      <c r="J1828" s="47"/>
      <c r="K1828" s="47"/>
      <c r="L1828" s="47"/>
      <c r="M1828" s="35"/>
      <c r="N1828" s="35"/>
      <c r="O1828" s="35"/>
      <c r="P1828" s="35"/>
      <c r="Q1828" s="35"/>
      <c r="R1828" s="35"/>
      <c r="S1828" s="35"/>
      <c r="T1828" s="35"/>
      <c r="U1828" s="35"/>
      <c r="V1828" s="35"/>
      <c r="W1828" s="35"/>
      <c r="X1828" s="35"/>
      <c r="Y1828" s="35"/>
      <c r="Z1828" s="35"/>
      <c r="AA1828" s="35"/>
      <c r="AB1828" s="35"/>
      <c r="AC1828" s="35"/>
      <c r="AD1828" s="35"/>
      <c r="AE1828" s="35"/>
      <c r="AF1828" s="35"/>
      <c r="AG1828" s="35"/>
      <c r="AH1828" s="35"/>
      <c r="AI1828" s="35"/>
      <c r="AJ1828" s="35"/>
      <c r="AK1828" s="35"/>
      <c r="AL1828" s="35"/>
      <c r="AM1828" s="35"/>
      <c r="AN1828" s="35"/>
      <c r="AO1828" s="35"/>
      <c r="AP1828" s="35"/>
      <c r="AQ1828" s="35"/>
      <c r="AR1828" s="35"/>
      <c r="AS1828" s="35"/>
      <c r="AT1828" s="35"/>
      <c r="AU1828" s="35"/>
      <c r="AV1828" s="35"/>
      <c r="AW1828" s="35"/>
      <c r="AX1828" s="35"/>
      <c r="AY1828" s="35"/>
      <c r="AZ1828" s="35"/>
      <c r="BA1828" s="35"/>
      <c r="BB1828" s="35"/>
      <c r="BC1828" s="35"/>
      <c r="BD1828" s="35"/>
      <c r="BE1828" s="35"/>
      <c r="BF1828" s="35"/>
      <c r="BG1828" s="35"/>
      <c r="BH1828" s="35"/>
      <c r="BI1828" s="133"/>
      <c r="BJ1828" s="133"/>
      <c r="BK1828" s="35"/>
      <c r="BL1828" s="266"/>
      <c r="BM1828" s="35"/>
      <c r="BN1828" s="35"/>
      <c r="BO1828" s="35"/>
      <c r="BP1828" s="35"/>
      <c r="BQ1828" s="35"/>
      <c r="BR1828" s="35"/>
      <c r="BS1828" s="35"/>
      <c r="BT1828" s="35"/>
      <c r="BU1828" s="35"/>
      <c r="BV1828" s="35"/>
      <c r="BW1828" s="35"/>
      <c r="BX1828" s="35"/>
      <c r="BY1828" s="35"/>
      <c r="BZ1828" s="287"/>
      <c r="CA1828" s="35"/>
      <c r="CB1828" s="35"/>
      <c r="CC1828" s="35"/>
      <c r="CD1828" s="35"/>
      <c r="CE1828" s="35"/>
      <c r="CF1828" s="35"/>
      <c r="CG1828" s="35"/>
      <c r="CH1828" s="35"/>
      <c r="CI1828" s="35"/>
      <c r="CJ1828" s="35"/>
      <c r="CK1828" s="35"/>
      <c r="CL1828" s="35"/>
      <c r="CM1828" s="35"/>
      <c r="CN1828" s="35"/>
      <c r="CO1828" s="35"/>
      <c r="CP1828" s="35"/>
      <c r="CQ1828" s="35"/>
      <c r="CR1828" s="35"/>
      <c r="CS1828" s="35"/>
      <c r="CT1828" s="35"/>
      <c r="CU1828" s="35"/>
      <c r="CV1828" s="35"/>
      <c r="CW1828" s="35"/>
      <c r="CX1828" s="35"/>
      <c r="CY1828" s="35"/>
      <c r="CZ1828" s="35"/>
      <c r="DA1828" s="35"/>
      <c r="DB1828" s="35"/>
      <c r="DC1828" s="35"/>
      <c r="DD1828" s="35"/>
      <c r="DE1828" s="35"/>
      <c r="DF1828" s="35"/>
      <c r="DG1828" s="35"/>
      <c r="DH1828" s="35"/>
      <c r="DI1828" s="35"/>
      <c r="DJ1828" s="35"/>
      <c r="DK1828" s="35"/>
      <c r="DL1828" s="35"/>
      <c r="DM1828" s="35"/>
      <c r="DN1828" s="35"/>
      <c r="DO1828" s="35"/>
      <c r="DP1828" s="35"/>
      <c r="DQ1828" s="35"/>
      <c r="DR1828" s="35"/>
      <c r="DS1828" s="35"/>
      <c r="DT1828" s="35"/>
      <c r="DU1828" s="35"/>
      <c r="DV1828" s="35"/>
      <c r="DW1828" s="35"/>
      <c r="DX1828" s="35"/>
      <c r="DY1828" s="35"/>
      <c r="DZ1828" s="35"/>
      <c r="EA1828" s="35"/>
      <c r="EB1828" s="35"/>
      <c r="EC1828" s="35"/>
      <c r="ED1828" s="35"/>
      <c r="EE1828" s="35"/>
      <c r="EF1828" s="35"/>
      <c r="EG1828" s="35"/>
      <c r="EH1828" s="35"/>
      <c r="EI1828" s="35"/>
      <c r="EJ1828" s="35"/>
      <c r="EK1828" s="35"/>
      <c r="EL1828" s="35"/>
      <c r="ET1828" s="20" t="s">
        <v>2187</v>
      </c>
      <c r="EU1828" s="20" t="s">
        <v>586</v>
      </c>
    </row>
    <row r="1829" spans="1:151" ht="12" hidden="1" customHeight="1">
      <c r="A1829" s="35"/>
      <c r="B1829" s="47"/>
      <c r="C1829" s="35"/>
      <c r="D1829" s="47"/>
      <c r="E1829" s="47"/>
      <c r="F1829" s="47"/>
      <c r="G1829" s="47"/>
      <c r="H1829" s="47"/>
      <c r="I1829" s="47"/>
      <c r="J1829" s="47"/>
      <c r="K1829" s="47"/>
      <c r="L1829" s="47"/>
      <c r="M1829" s="35"/>
      <c r="N1829" s="35"/>
      <c r="O1829" s="35"/>
      <c r="P1829" s="35"/>
      <c r="Q1829" s="35"/>
      <c r="R1829" s="35"/>
      <c r="S1829" s="35"/>
      <c r="T1829" s="35"/>
      <c r="U1829" s="35"/>
      <c r="V1829" s="35"/>
      <c r="W1829" s="35"/>
      <c r="X1829" s="35"/>
      <c r="Y1829" s="35"/>
      <c r="Z1829" s="35"/>
      <c r="AA1829" s="35"/>
      <c r="AB1829" s="35"/>
      <c r="AC1829" s="35"/>
      <c r="AD1829" s="35"/>
      <c r="AE1829" s="35"/>
      <c r="AF1829" s="35"/>
      <c r="AG1829" s="35"/>
      <c r="AH1829" s="35"/>
      <c r="AI1829" s="35"/>
      <c r="AJ1829" s="35"/>
      <c r="AK1829" s="35"/>
      <c r="AL1829" s="35"/>
      <c r="AM1829" s="35"/>
      <c r="AN1829" s="35"/>
      <c r="AO1829" s="35"/>
      <c r="AP1829" s="35"/>
      <c r="AQ1829" s="35"/>
      <c r="AR1829" s="35"/>
      <c r="AS1829" s="35"/>
      <c r="AT1829" s="35"/>
      <c r="AU1829" s="35"/>
      <c r="AV1829" s="35"/>
      <c r="AW1829" s="35"/>
      <c r="AX1829" s="35"/>
      <c r="AY1829" s="35"/>
      <c r="AZ1829" s="35"/>
      <c r="BA1829" s="35"/>
      <c r="BB1829" s="35"/>
      <c r="BC1829" s="35"/>
      <c r="BD1829" s="35"/>
      <c r="BE1829" s="35"/>
      <c r="BF1829" s="35"/>
      <c r="BG1829" s="35"/>
      <c r="BH1829" s="35"/>
      <c r="BI1829" s="133"/>
      <c r="BJ1829" s="133"/>
      <c r="BK1829" s="35"/>
      <c r="BL1829" s="266"/>
      <c r="BM1829" s="35"/>
      <c r="BN1829" s="35"/>
      <c r="BO1829" s="35"/>
      <c r="BP1829" s="35"/>
      <c r="BQ1829" s="35"/>
      <c r="BR1829" s="35"/>
      <c r="BS1829" s="35"/>
      <c r="BT1829" s="35"/>
      <c r="BU1829" s="35"/>
      <c r="BV1829" s="35"/>
      <c r="BW1829" s="35"/>
      <c r="BX1829" s="35"/>
      <c r="BY1829" s="35"/>
      <c r="BZ1829" s="287"/>
      <c r="CA1829" s="35"/>
      <c r="CB1829" s="35"/>
      <c r="CC1829" s="35"/>
      <c r="CD1829" s="35"/>
      <c r="CE1829" s="35"/>
      <c r="CF1829" s="35"/>
      <c r="CG1829" s="35"/>
      <c r="CH1829" s="35"/>
      <c r="CI1829" s="35"/>
      <c r="CJ1829" s="35"/>
      <c r="CK1829" s="35"/>
      <c r="CL1829" s="35"/>
      <c r="CM1829" s="35"/>
      <c r="CN1829" s="35"/>
      <c r="CO1829" s="35"/>
      <c r="CP1829" s="35"/>
      <c r="CQ1829" s="35"/>
      <c r="CR1829" s="35"/>
      <c r="CS1829" s="35"/>
      <c r="CT1829" s="35"/>
      <c r="CU1829" s="35"/>
      <c r="CV1829" s="35"/>
      <c r="CW1829" s="35"/>
      <c r="CX1829" s="35"/>
      <c r="CY1829" s="35"/>
      <c r="CZ1829" s="35"/>
      <c r="DA1829" s="35"/>
      <c r="DB1829" s="35"/>
      <c r="DC1829" s="35"/>
      <c r="DD1829" s="35"/>
      <c r="DE1829" s="35"/>
      <c r="DF1829" s="35"/>
      <c r="DG1829" s="35"/>
      <c r="DH1829" s="35"/>
      <c r="DI1829" s="35"/>
      <c r="DJ1829" s="35"/>
      <c r="DK1829" s="35"/>
      <c r="DL1829" s="35"/>
      <c r="DM1829" s="35"/>
      <c r="DN1829" s="35"/>
      <c r="DO1829" s="35"/>
      <c r="DP1829" s="35"/>
      <c r="DQ1829" s="35"/>
      <c r="DR1829" s="35"/>
      <c r="DS1829" s="35"/>
      <c r="DT1829" s="35"/>
      <c r="DU1829" s="35"/>
      <c r="DV1829" s="35"/>
      <c r="DW1829" s="35"/>
      <c r="DX1829" s="35"/>
      <c r="DY1829" s="35"/>
      <c r="DZ1829" s="35"/>
      <c r="EA1829" s="35"/>
      <c r="EB1829" s="35"/>
      <c r="EC1829" s="35"/>
      <c r="ED1829" s="35"/>
      <c r="EE1829" s="35"/>
      <c r="EF1829" s="35"/>
      <c r="EG1829" s="35"/>
      <c r="EH1829" s="35"/>
      <c r="EI1829" s="35"/>
      <c r="EJ1829" s="35"/>
      <c r="EK1829" s="35"/>
      <c r="EL1829" s="35"/>
      <c r="ET1829" s="20" t="s">
        <v>2188</v>
      </c>
      <c r="EU1829" s="20" t="s">
        <v>2186</v>
      </c>
    </row>
    <row r="1830" spans="1:151" ht="12" hidden="1" customHeight="1">
      <c r="A1830" s="35"/>
      <c r="B1830" s="47"/>
      <c r="C1830" s="35"/>
      <c r="D1830" s="47"/>
      <c r="E1830" s="47"/>
      <c r="F1830" s="47"/>
      <c r="G1830" s="47"/>
      <c r="H1830" s="47"/>
      <c r="I1830" s="47"/>
      <c r="J1830" s="47"/>
      <c r="K1830" s="47"/>
      <c r="L1830" s="47"/>
      <c r="M1830" s="35"/>
      <c r="N1830" s="35"/>
      <c r="O1830" s="35"/>
      <c r="P1830" s="35"/>
      <c r="Q1830" s="35"/>
      <c r="R1830" s="35"/>
      <c r="S1830" s="35"/>
      <c r="T1830" s="35"/>
      <c r="U1830" s="35"/>
      <c r="V1830" s="35"/>
      <c r="W1830" s="35"/>
      <c r="X1830" s="35"/>
      <c r="Y1830" s="35"/>
      <c r="Z1830" s="35"/>
      <c r="AA1830" s="35"/>
      <c r="AB1830" s="35"/>
      <c r="AC1830" s="35"/>
      <c r="AD1830" s="35"/>
      <c r="AE1830" s="35"/>
      <c r="AF1830" s="35"/>
      <c r="AG1830" s="35"/>
      <c r="AH1830" s="35"/>
      <c r="AI1830" s="35"/>
      <c r="AJ1830" s="35"/>
      <c r="AK1830" s="35"/>
      <c r="AL1830" s="35"/>
      <c r="AM1830" s="35"/>
      <c r="AN1830" s="35"/>
      <c r="AO1830" s="35"/>
      <c r="AP1830" s="35"/>
      <c r="AQ1830" s="35"/>
      <c r="AR1830" s="35"/>
      <c r="AS1830" s="35"/>
      <c r="AT1830" s="35"/>
      <c r="AU1830" s="35"/>
      <c r="AV1830" s="35"/>
      <c r="AW1830" s="35"/>
      <c r="AX1830" s="35"/>
      <c r="AY1830" s="35"/>
      <c r="AZ1830" s="35"/>
      <c r="BA1830" s="35"/>
      <c r="BB1830" s="35"/>
      <c r="BC1830" s="35"/>
      <c r="BD1830" s="35"/>
      <c r="BE1830" s="35"/>
      <c r="BF1830" s="35"/>
      <c r="BG1830" s="35"/>
      <c r="BH1830" s="35"/>
      <c r="BI1830" s="133"/>
      <c r="BJ1830" s="133"/>
      <c r="BK1830" s="35"/>
      <c r="BL1830" s="266"/>
      <c r="BM1830" s="35"/>
      <c r="BN1830" s="35"/>
      <c r="BO1830" s="35"/>
      <c r="BP1830" s="35"/>
      <c r="BQ1830" s="35"/>
      <c r="BR1830" s="35"/>
      <c r="BS1830" s="35"/>
      <c r="BT1830" s="35"/>
      <c r="BU1830" s="35"/>
      <c r="BV1830" s="35"/>
      <c r="BW1830" s="35"/>
      <c r="BX1830" s="35"/>
      <c r="BY1830" s="35"/>
      <c r="BZ1830" s="287"/>
      <c r="CA1830" s="35"/>
      <c r="CB1830" s="35"/>
      <c r="CC1830" s="35"/>
      <c r="CD1830" s="35"/>
      <c r="CE1830" s="35"/>
      <c r="CF1830" s="35"/>
      <c r="CG1830" s="35"/>
      <c r="CH1830" s="35"/>
      <c r="CI1830" s="35"/>
      <c r="CJ1830" s="35"/>
      <c r="CK1830" s="35"/>
      <c r="CL1830" s="35"/>
      <c r="CM1830" s="35"/>
      <c r="CN1830" s="35"/>
      <c r="CO1830" s="35"/>
      <c r="CP1830" s="35"/>
      <c r="CQ1830" s="35"/>
      <c r="CR1830" s="35"/>
      <c r="CS1830" s="35"/>
      <c r="CT1830" s="35"/>
      <c r="CU1830" s="35"/>
      <c r="CV1830" s="35"/>
      <c r="CW1830" s="35"/>
      <c r="CX1830" s="35"/>
      <c r="CY1830" s="35"/>
      <c r="CZ1830" s="35"/>
      <c r="DA1830" s="35"/>
      <c r="DB1830" s="35"/>
      <c r="DC1830" s="35"/>
      <c r="DD1830" s="35"/>
      <c r="DE1830" s="35"/>
      <c r="DF1830" s="35"/>
      <c r="DG1830" s="35"/>
      <c r="DH1830" s="35"/>
      <c r="DI1830" s="35"/>
      <c r="DJ1830" s="35"/>
      <c r="DK1830" s="35"/>
      <c r="DL1830" s="35"/>
      <c r="DM1830" s="35"/>
      <c r="DN1830" s="35"/>
      <c r="DO1830" s="35"/>
      <c r="DP1830" s="35"/>
      <c r="DQ1830" s="35"/>
      <c r="DR1830" s="35"/>
      <c r="DS1830" s="35"/>
      <c r="DT1830" s="35"/>
      <c r="DU1830" s="35"/>
      <c r="DV1830" s="35"/>
      <c r="DW1830" s="35"/>
      <c r="DX1830" s="35"/>
      <c r="DY1830" s="35"/>
      <c r="DZ1830" s="35"/>
      <c r="EA1830" s="35"/>
      <c r="EB1830" s="35"/>
      <c r="EC1830" s="35"/>
      <c r="ED1830" s="35"/>
      <c r="EE1830" s="35"/>
      <c r="EF1830" s="35"/>
      <c r="EG1830" s="35"/>
      <c r="EH1830" s="35"/>
      <c r="EI1830" s="35"/>
      <c r="EJ1830" s="35"/>
      <c r="EK1830" s="35"/>
      <c r="EL1830" s="35"/>
      <c r="ET1830" s="20" t="s">
        <v>2189</v>
      </c>
      <c r="EU1830" s="20" t="s">
        <v>2187</v>
      </c>
    </row>
    <row r="1831" spans="1:151" ht="12" hidden="1" customHeight="1">
      <c r="A1831" s="35"/>
      <c r="B1831" s="47"/>
      <c r="C1831" s="35"/>
      <c r="D1831" s="47"/>
      <c r="E1831" s="47"/>
      <c r="F1831" s="47"/>
      <c r="G1831" s="47"/>
      <c r="H1831" s="47"/>
      <c r="I1831" s="47"/>
      <c r="J1831" s="47"/>
      <c r="K1831" s="47"/>
      <c r="L1831" s="47"/>
      <c r="M1831" s="35"/>
      <c r="N1831" s="35"/>
      <c r="O1831" s="35"/>
      <c r="P1831" s="35"/>
      <c r="Q1831" s="35"/>
      <c r="R1831" s="35"/>
      <c r="S1831" s="35"/>
      <c r="T1831" s="35"/>
      <c r="U1831" s="35"/>
      <c r="V1831" s="35"/>
      <c r="W1831" s="35"/>
      <c r="X1831" s="35"/>
      <c r="Y1831" s="35"/>
      <c r="Z1831" s="35"/>
      <c r="AA1831" s="35"/>
      <c r="AB1831" s="35"/>
      <c r="AC1831" s="35"/>
      <c r="AD1831" s="35"/>
      <c r="AE1831" s="35"/>
      <c r="AF1831" s="35"/>
      <c r="AG1831" s="35"/>
      <c r="AH1831" s="35"/>
      <c r="AI1831" s="35"/>
      <c r="AJ1831" s="35"/>
      <c r="AK1831" s="35"/>
      <c r="AL1831" s="35"/>
      <c r="AM1831" s="35"/>
      <c r="AN1831" s="35"/>
      <c r="AO1831" s="35"/>
      <c r="AP1831" s="35"/>
      <c r="AQ1831" s="35"/>
      <c r="AR1831" s="35"/>
      <c r="AS1831" s="35"/>
      <c r="AT1831" s="35"/>
      <c r="AU1831" s="35"/>
      <c r="AV1831" s="35"/>
      <c r="AW1831" s="35"/>
      <c r="AX1831" s="35"/>
      <c r="AY1831" s="35"/>
      <c r="AZ1831" s="35"/>
      <c r="BA1831" s="35"/>
      <c r="BB1831" s="35"/>
      <c r="BC1831" s="35"/>
      <c r="BD1831" s="35"/>
      <c r="BE1831" s="35"/>
      <c r="BF1831" s="35"/>
      <c r="BG1831" s="35"/>
      <c r="BH1831" s="35"/>
      <c r="BI1831" s="133"/>
      <c r="BJ1831" s="133"/>
      <c r="BK1831" s="35"/>
      <c r="BL1831" s="266"/>
      <c r="BM1831" s="35"/>
      <c r="BN1831" s="35"/>
      <c r="BO1831" s="35"/>
      <c r="BP1831" s="35"/>
      <c r="BQ1831" s="35"/>
      <c r="BR1831" s="35"/>
      <c r="BS1831" s="35"/>
      <c r="BT1831" s="35"/>
      <c r="BU1831" s="35"/>
      <c r="BV1831" s="35"/>
      <c r="BW1831" s="35"/>
      <c r="BX1831" s="35"/>
      <c r="BY1831" s="35"/>
      <c r="BZ1831" s="287"/>
      <c r="CA1831" s="35"/>
      <c r="CB1831" s="35"/>
      <c r="CC1831" s="35"/>
      <c r="CD1831" s="35"/>
      <c r="CE1831" s="35"/>
      <c r="CF1831" s="35"/>
      <c r="CG1831" s="35"/>
      <c r="CH1831" s="35"/>
      <c r="CI1831" s="35"/>
      <c r="CJ1831" s="35"/>
      <c r="CK1831" s="35"/>
      <c r="CL1831" s="35"/>
      <c r="CM1831" s="35"/>
      <c r="CN1831" s="35"/>
      <c r="CO1831" s="35"/>
      <c r="CP1831" s="35"/>
      <c r="CQ1831" s="35"/>
      <c r="CR1831" s="35"/>
      <c r="CS1831" s="35"/>
      <c r="CT1831" s="35"/>
      <c r="CU1831" s="35"/>
      <c r="CV1831" s="35"/>
      <c r="CW1831" s="35"/>
      <c r="CX1831" s="35"/>
      <c r="CY1831" s="35"/>
      <c r="CZ1831" s="35"/>
      <c r="DA1831" s="35"/>
      <c r="DB1831" s="35"/>
      <c r="DC1831" s="35"/>
      <c r="DD1831" s="35"/>
      <c r="DE1831" s="35"/>
      <c r="DF1831" s="35"/>
      <c r="DG1831" s="35"/>
      <c r="DH1831" s="35"/>
      <c r="DI1831" s="35"/>
      <c r="DJ1831" s="35"/>
      <c r="DK1831" s="35"/>
      <c r="DL1831" s="35"/>
      <c r="DM1831" s="35"/>
      <c r="DN1831" s="35"/>
      <c r="DO1831" s="35"/>
      <c r="DP1831" s="35"/>
      <c r="DQ1831" s="35"/>
      <c r="DR1831" s="35"/>
      <c r="DS1831" s="35"/>
      <c r="DT1831" s="35"/>
      <c r="DU1831" s="35"/>
      <c r="DV1831" s="35"/>
      <c r="DW1831" s="35"/>
      <c r="DX1831" s="35"/>
      <c r="DY1831" s="35"/>
      <c r="DZ1831" s="35"/>
      <c r="EA1831" s="35"/>
      <c r="EB1831" s="35"/>
      <c r="EC1831" s="35"/>
      <c r="ED1831" s="35"/>
      <c r="EE1831" s="35"/>
      <c r="EF1831" s="35"/>
      <c r="EG1831" s="35"/>
      <c r="EH1831" s="35"/>
      <c r="EI1831" s="35"/>
      <c r="EJ1831" s="35"/>
      <c r="EK1831" s="35"/>
      <c r="EL1831" s="35"/>
      <c r="ET1831" s="20" t="s">
        <v>2190</v>
      </c>
      <c r="EU1831" s="20" t="s">
        <v>2188</v>
      </c>
    </row>
    <row r="1832" spans="1:151" ht="12" hidden="1" customHeight="1">
      <c r="A1832" s="35"/>
      <c r="B1832" s="47"/>
      <c r="C1832" s="35"/>
      <c r="D1832" s="47"/>
      <c r="E1832" s="47"/>
      <c r="F1832" s="47"/>
      <c r="G1832" s="47"/>
      <c r="H1832" s="47"/>
      <c r="I1832" s="47"/>
      <c r="J1832" s="47"/>
      <c r="K1832" s="47"/>
      <c r="L1832" s="47"/>
      <c r="M1832" s="35"/>
      <c r="N1832" s="35"/>
      <c r="O1832" s="35"/>
      <c r="P1832" s="35"/>
      <c r="Q1832" s="35"/>
      <c r="R1832" s="35"/>
      <c r="S1832" s="35"/>
      <c r="T1832" s="35"/>
      <c r="U1832" s="35"/>
      <c r="V1832" s="35"/>
      <c r="W1832" s="35"/>
      <c r="X1832" s="35"/>
      <c r="Y1832" s="35"/>
      <c r="Z1832" s="35"/>
      <c r="AA1832" s="35"/>
      <c r="AB1832" s="35"/>
      <c r="AC1832" s="35"/>
      <c r="AD1832" s="35"/>
      <c r="AE1832" s="35"/>
      <c r="AF1832" s="35"/>
      <c r="AG1832" s="35"/>
      <c r="AH1832" s="35"/>
      <c r="AI1832" s="35"/>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133"/>
      <c r="BJ1832" s="133"/>
      <c r="BK1832" s="35"/>
      <c r="BL1832" s="266"/>
      <c r="BM1832" s="35"/>
      <c r="BN1832" s="35"/>
      <c r="BO1832" s="35"/>
      <c r="BP1832" s="35"/>
      <c r="BQ1832" s="35"/>
      <c r="BR1832" s="35"/>
      <c r="BS1832" s="35"/>
      <c r="BT1832" s="35"/>
      <c r="BU1832" s="35"/>
      <c r="BV1832" s="35"/>
      <c r="BW1832" s="35"/>
      <c r="BX1832" s="35"/>
      <c r="BY1832" s="35"/>
      <c r="BZ1832" s="287"/>
      <c r="CA1832" s="35"/>
      <c r="CB1832" s="35"/>
      <c r="CC1832" s="35"/>
      <c r="CD1832" s="35"/>
      <c r="CE1832" s="35"/>
      <c r="CF1832" s="35"/>
      <c r="CG1832" s="35"/>
      <c r="CH1832" s="35"/>
      <c r="CI1832" s="35"/>
      <c r="CJ1832" s="35"/>
      <c r="CK1832" s="35"/>
      <c r="CL1832" s="35"/>
      <c r="CM1832" s="35"/>
      <c r="CN1832" s="35"/>
      <c r="CO1832" s="35"/>
      <c r="CP1832" s="35"/>
      <c r="CQ1832" s="35"/>
      <c r="CR1832" s="35"/>
      <c r="CS1832" s="35"/>
      <c r="CT1832" s="35"/>
      <c r="CU1832" s="35"/>
      <c r="CV1832" s="35"/>
      <c r="CW1832" s="35"/>
      <c r="CX1832" s="35"/>
      <c r="CY1832" s="35"/>
      <c r="CZ1832" s="35"/>
      <c r="DA1832" s="35"/>
      <c r="DB1832" s="35"/>
      <c r="DC1832" s="35"/>
      <c r="DD1832" s="35"/>
      <c r="DE1832" s="35"/>
      <c r="DF1832" s="35"/>
      <c r="DG1832" s="35"/>
      <c r="DH1832" s="35"/>
      <c r="DI1832" s="35"/>
      <c r="DJ1832" s="35"/>
      <c r="DK1832" s="35"/>
      <c r="DL1832" s="35"/>
      <c r="DM1832" s="35"/>
      <c r="DN1832" s="35"/>
      <c r="DO1832" s="35"/>
      <c r="DP1832" s="35"/>
      <c r="DQ1832" s="35"/>
      <c r="DR1832" s="35"/>
      <c r="DS1832" s="35"/>
      <c r="DT1832" s="35"/>
      <c r="DU1832" s="35"/>
      <c r="DV1832" s="35"/>
      <c r="DW1832" s="35"/>
      <c r="DX1832" s="35"/>
      <c r="DY1832" s="35"/>
      <c r="DZ1832" s="35"/>
      <c r="EA1832" s="35"/>
      <c r="EB1832" s="35"/>
      <c r="EC1832" s="35"/>
      <c r="ED1832" s="35"/>
      <c r="EE1832" s="35"/>
      <c r="EF1832" s="35"/>
      <c r="EG1832" s="35"/>
      <c r="EH1832" s="35"/>
      <c r="EI1832" s="35"/>
      <c r="EJ1832" s="35"/>
      <c r="EK1832" s="35"/>
      <c r="EL1832" s="35"/>
      <c r="ET1832" s="20" t="s">
        <v>2191</v>
      </c>
      <c r="EU1832" s="20" t="s">
        <v>2189</v>
      </c>
    </row>
    <row r="1833" spans="1:151" ht="12" hidden="1" customHeight="1">
      <c r="A1833" s="35"/>
      <c r="B1833" s="47"/>
      <c r="C1833" s="35"/>
      <c r="D1833" s="47"/>
      <c r="E1833" s="47"/>
      <c r="F1833" s="47"/>
      <c r="G1833" s="47"/>
      <c r="H1833" s="47"/>
      <c r="I1833" s="47"/>
      <c r="J1833" s="47"/>
      <c r="K1833" s="47"/>
      <c r="L1833" s="47"/>
      <c r="M1833" s="35"/>
      <c r="N1833" s="35"/>
      <c r="O1833" s="35"/>
      <c r="P1833" s="35"/>
      <c r="Q1833" s="35"/>
      <c r="R1833" s="35"/>
      <c r="S1833" s="35"/>
      <c r="T1833" s="35"/>
      <c r="U1833" s="35"/>
      <c r="V1833" s="35"/>
      <c r="W1833" s="35"/>
      <c r="X1833" s="35"/>
      <c r="Y1833" s="35"/>
      <c r="Z1833" s="35"/>
      <c r="AA1833" s="35"/>
      <c r="AB1833" s="35"/>
      <c r="AC1833" s="35"/>
      <c r="AD1833" s="35"/>
      <c r="AE1833" s="35"/>
      <c r="AF1833" s="35"/>
      <c r="AG1833" s="35"/>
      <c r="AH1833" s="35"/>
      <c r="AI1833" s="35"/>
      <c r="AJ1833" s="35"/>
      <c r="AK1833" s="35"/>
      <c r="AL1833" s="35"/>
      <c r="AM1833" s="35"/>
      <c r="AN1833" s="35"/>
      <c r="AO1833" s="35"/>
      <c r="AP1833" s="35"/>
      <c r="AQ1833" s="35"/>
      <c r="AR1833" s="35"/>
      <c r="AS1833" s="35"/>
      <c r="AT1833" s="35"/>
      <c r="AU1833" s="35"/>
      <c r="AV1833" s="35"/>
      <c r="AW1833" s="35"/>
      <c r="AX1833" s="35"/>
      <c r="AY1833" s="35"/>
      <c r="AZ1833" s="35"/>
      <c r="BA1833" s="35"/>
      <c r="BB1833" s="35"/>
      <c r="BC1833" s="35"/>
      <c r="BD1833" s="35"/>
      <c r="BE1833" s="35"/>
      <c r="BF1833" s="35"/>
      <c r="BG1833" s="35"/>
      <c r="BH1833" s="35"/>
      <c r="BI1833" s="133"/>
      <c r="BJ1833" s="133"/>
      <c r="BK1833" s="35"/>
      <c r="BL1833" s="266"/>
      <c r="BM1833" s="35"/>
      <c r="BN1833" s="35"/>
      <c r="BO1833" s="35"/>
      <c r="BP1833" s="35"/>
      <c r="BQ1833" s="35"/>
      <c r="BR1833" s="35"/>
      <c r="BS1833" s="35"/>
      <c r="BT1833" s="35"/>
      <c r="BU1833" s="35"/>
      <c r="BV1833" s="35"/>
      <c r="BW1833" s="35"/>
      <c r="BX1833" s="35"/>
      <c r="BY1833" s="35"/>
      <c r="BZ1833" s="287"/>
      <c r="CA1833" s="35"/>
      <c r="CB1833" s="35"/>
      <c r="CC1833" s="35"/>
      <c r="CD1833" s="35"/>
      <c r="CE1833" s="35"/>
      <c r="CF1833" s="35"/>
      <c r="CG1833" s="35"/>
      <c r="CH1833" s="35"/>
      <c r="CI1833" s="35"/>
      <c r="CJ1833" s="35"/>
      <c r="CK1833" s="35"/>
      <c r="CL1833" s="35"/>
      <c r="CM1833" s="35"/>
      <c r="CN1833" s="35"/>
      <c r="CO1833" s="35"/>
      <c r="CP1833" s="35"/>
      <c r="CQ1833" s="35"/>
      <c r="CR1833" s="35"/>
      <c r="CS1833" s="35"/>
      <c r="CT1833" s="35"/>
      <c r="CU1833" s="35"/>
      <c r="CV1833" s="35"/>
      <c r="CW1833" s="35"/>
      <c r="CX1833" s="35"/>
      <c r="CY1833" s="35"/>
      <c r="CZ1833" s="35"/>
      <c r="DA1833" s="35"/>
      <c r="DB1833" s="35"/>
      <c r="DC1833" s="35"/>
      <c r="DD1833" s="35"/>
      <c r="DE1833" s="35"/>
      <c r="DF1833" s="35"/>
      <c r="DG1833" s="35"/>
      <c r="DH1833" s="35"/>
      <c r="DI1833" s="35"/>
      <c r="DJ1833" s="35"/>
      <c r="DK1833" s="35"/>
      <c r="DL1833" s="35"/>
      <c r="DM1833" s="35"/>
      <c r="DN1833" s="35"/>
      <c r="DO1833" s="35"/>
      <c r="DP1833" s="35"/>
      <c r="DQ1833" s="35"/>
      <c r="DR1833" s="35"/>
      <c r="DS1833" s="35"/>
      <c r="DT1833" s="35"/>
      <c r="DU1833" s="35"/>
      <c r="DV1833" s="35"/>
      <c r="DW1833" s="35"/>
      <c r="DX1833" s="35"/>
      <c r="DY1833" s="35"/>
      <c r="DZ1833" s="35"/>
      <c r="EA1833" s="35"/>
      <c r="EB1833" s="35"/>
      <c r="EC1833" s="35"/>
      <c r="ED1833" s="35"/>
      <c r="EE1833" s="35"/>
      <c r="EF1833" s="35"/>
      <c r="EG1833" s="35"/>
      <c r="EH1833" s="35"/>
      <c r="EI1833" s="35"/>
      <c r="EJ1833" s="35"/>
      <c r="EK1833" s="35"/>
      <c r="EL1833" s="35"/>
      <c r="ET1833" s="20" t="s">
        <v>2192</v>
      </c>
      <c r="EU1833" s="20" t="s">
        <v>2190</v>
      </c>
    </row>
    <row r="1834" spans="1:151" ht="12" hidden="1" customHeight="1">
      <c r="A1834" s="35"/>
      <c r="B1834" s="47"/>
      <c r="C1834" s="35"/>
      <c r="D1834" s="47"/>
      <c r="E1834" s="47"/>
      <c r="F1834" s="47"/>
      <c r="G1834" s="47"/>
      <c r="H1834" s="47"/>
      <c r="I1834" s="47"/>
      <c r="J1834" s="47"/>
      <c r="K1834" s="47"/>
      <c r="L1834" s="47"/>
      <c r="M1834" s="35"/>
      <c r="N1834" s="35"/>
      <c r="O1834" s="35"/>
      <c r="P1834" s="35"/>
      <c r="Q1834" s="35"/>
      <c r="R1834" s="35"/>
      <c r="S1834" s="35"/>
      <c r="T1834" s="35"/>
      <c r="U1834" s="35"/>
      <c r="V1834" s="35"/>
      <c r="W1834" s="35"/>
      <c r="X1834" s="35"/>
      <c r="Y1834" s="35"/>
      <c r="Z1834" s="35"/>
      <c r="AA1834" s="35"/>
      <c r="AB1834" s="35"/>
      <c r="AC1834" s="35"/>
      <c r="AD1834" s="35"/>
      <c r="AE1834" s="35"/>
      <c r="AF1834" s="35"/>
      <c r="AG1834" s="35"/>
      <c r="AH1834" s="35"/>
      <c r="AI1834" s="35"/>
      <c r="AJ1834" s="35"/>
      <c r="AK1834" s="35"/>
      <c r="AL1834" s="35"/>
      <c r="AM1834" s="35"/>
      <c r="AN1834" s="35"/>
      <c r="AO1834" s="35"/>
      <c r="AP1834" s="35"/>
      <c r="AQ1834" s="35"/>
      <c r="AR1834" s="35"/>
      <c r="AS1834" s="35"/>
      <c r="AT1834" s="35"/>
      <c r="AU1834" s="35"/>
      <c r="AV1834" s="35"/>
      <c r="AW1834" s="35"/>
      <c r="AX1834" s="35"/>
      <c r="AY1834" s="35"/>
      <c r="AZ1834" s="35"/>
      <c r="BA1834" s="35"/>
      <c r="BB1834" s="35"/>
      <c r="BC1834" s="35"/>
      <c r="BD1834" s="35"/>
      <c r="BE1834" s="35"/>
      <c r="BF1834" s="35"/>
      <c r="BG1834" s="35"/>
      <c r="BH1834" s="35"/>
      <c r="BI1834" s="133"/>
      <c r="BJ1834" s="133"/>
      <c r="BK1834" s="35"/>
      <c r="BL1834" s="266"/>
      <c r="BM1834" s="35"/>
      <c r="BN1834" s="35"/>
      <c r="BO1834" s="35"/>
      <c r="BP1834" s="35"/>
      <c r="BQ1834" s="35"/>
      <c r="BR1834" s="35"/>
      <c r="BS1834" s="35"/>
      <c r="BT1834" s="35"/>
      <c r="BU1834" s="35"/>
      <c r="BV1834" s="35"/>
      <c r="BW1834" s="35"/>
      <c r="BX1834" s="35"/>
      <c r="BY1834" s="35"/>
      <c r="BZ1834" s="287"/>
      <c r="CA1834" s="35"/>
      <c r="CB1834" s="35"/>
      <c r="CC1834" s="35"/>
      <c r="CD1834" s="35"/>
      <c r="CE1834" s="35"/>
      <c r="CF1834" s="35"/>
      <c r="CG1834" s="35"/>
      <c r="CH1834" s="35"/>
      <c r="CI1834" s="35"/>
      <c r="CJ1834" s="35"/>
      <c r="CK1834" s="35"/>
      <c r="CL1834" s="35"/>
      <c r="CM1834" s="35"/>
      <c r="CN1834" s="35"/>
      <c r="CO1834" s="35"/>
      <c r="CP1834" s="35"/>
      <c r="CQ1834" s="35"/>
      <c r="CR1834" s="35"/>
      <c r="CS1834" s="35"/>
      <c r="CT1834" s="35"/>
      <c r="CU1834" s="35"/>
      <c r="CV1834" s="35"/>
      <c r="CW1834" s="35"/>
      <c r="CX1834" s="35"/>
      <c r="CY1834" s="35"/>
      <c r="CZ1834" s="35"/>
      <c r="DA1834" s="35"/>
      <c r="DB1834" s="35"/>
      <c r="DC1834" s="35"/>
      <c r="DD1834" s="35"/>
      <c r="DE1834" s="35"/>
      <c r="DF1834" s="35"/>
      <c r="DG1834" s="35"/>
      <c r="DH1834" s="35"/>
      <c r="DI1834" s="35"/>
      <c r="DJ1834" s="35"/>
      <c r="DK1834" s="35"/>
      <c r="DL1834" s="35"/>
      <c r="DM1834" s="35"/>
      <c r="DN1834" s="35"/>
      <c r="DO1834" s="35"/>
      <c r="DP1834" s="35"/>
      <c r="DQ1834" s="35"/>
      <c r="DR1834" s="35"/>
      <c r="DS1834" s="35"/>
      <c r="DT1834" s="35"/>
      <c r="DU1834" s="35"/>
      <c r="DV1834" s="35"/>
      <c r="DW1834" s="35"/>
      <c r="DX1834" s="35"/>
      <c r="DY1834" s="35"/>
      <c r="DZ1834" s="35"/>
      <c r="EA1834" s="35"/>
      <c r="EB1834" s="35"/>
      <c r="EC1834" s="35"/>
      <c r="ED1834" s="35"/>
      <c r="EE1834" s="35"/>
      <c r="EF1834" s="35"/>
      <c r="EG1834" s="35"/>
      <c r="EH1834" s="35"/>
      <c r="EI1834" s="35"/>
      <c r="EJ1834" s="35"/>
      <c r="EK1834" s="35"/>
      <c r="EL1834" s="35"/>
      <c r="ET1834" s="20" t="s">
        <v>2193</v>
      </c>
      <c r="EU1834" s="20" t="s">
        <v>2191</v>
      </c>
    </row>
    <row r="1835" spans="1:151" ht="12" hidden="1" customHeight="1">
      <c r="A1835" s="35"/>
      <c r="B1835" s="47"/>
      <c r="C1835" s="35"/>
      <c r="D1835" s="47"/>
      <c r="E1835" s="47"/>
      <c r="F1835" s="47"/>
      <c r="G1835" s="47"/>
      <c r="H1835" s="47"/>
      <c r="I1835" s="47"/>
      <c r="J1835" s="47"/>
      <c r="K1835" s="47"/>
      <c r="L1835" s="47"/>
      <c r="M1835" s="35"/>
      <c r="N1835" s="35"/>
      <c r="O1835" s="35"/>
      <c r="P1835" s="35"/>
      <c r="Q1835" s="35"/>
      <c r="R1835" s="35"/>
      <c r="S1835" s="35"/>
      <c r="T1835" s="35"/>
      <c r="U1835" s="35"/>
      <c r="V1835" s="35"/>
      <c r="W1835" s="35"/>
      <c r="X1835" s="35"/>
      <c r="Y1835" s="35"/>
      <c r="Z1835" s="35"/>
      <c r="AA1835" s="35"/>
      <c r="AB1835" s="35"/>
      <c r="AC1835" s="35"/>
      <c r="AD1835" s="35"/>
      <c r="AE1835" s="35"/>
      <c r="AF1835" s="35"/>
      <c r="AG1835" s="35"/>
      <c r="AH1835" s="35"/>
      <c r="AI1835" s="35"/>
      <c r="AJ1835" s="35"/>
      <c r="AK1835" s="35"/>
      <c r="AL1835" s="35"/>
      <c r="AM1835" s="35"/>
      <c r="AN1835" s="35"/>
      <c r="AO1835" s="35"/>
      <c r="AP1835" s="35"/>
      <c r="AQ1835" s="35"/>
      <c r="AR1835" s="35"/>
      <c r="AS1835" s="35"/>
      <c r="AT1835" s="35"/>
      <c r="AU1835" s="35"/>
      <c r="AV1835" s="35"/>
      <c r="AW1835" s="35"/>
      <c r="AX1835" s="35"/>
      <c r="AY1835" s="35"/>
      <c r="AZ1835" s="35"/>
      <c r="BA1835" s="35"/>
      <c r="BB1835" s="35"/>
      <c r="BC1835" s="35"/>
      <c r="BD1835" s="35"/>
      <c r="BE1835" s="35"/>
      <c r="BF1835" s="35"/>
      <c r="BG1835" s="35"/>
      <c r="BH1835" s="35"/>
      <c r="BI1835" s="133"/>
      <c r="BJ1835" s="133"/>
      <c r="BK1835" s="35"/>
      <c r="BL1835" s="266"/>
      <c r="BM1835" s="35"/>
      <c r="BN1835" s="35"/>
      <c r="BO1835" s="35"/>
      <c r="BP1835" s="35"/>
      <c r="BQ1835" s="35"/>
      <c r="BR1835" s="35"/>
      <c r="BS1835" s="35"/>
      <c r="BT1835" s="35"/>
      <c r="BU1835" s="35"/>
      <c r="BV1835" s="35"/>
      <c r="BW1835" s="35"/>
      <c r="BX1835" s="35"/>
      <c r="BY1835" s="35"/>
      <c r="BZ1835" s="287"/>
      <c r="CA1835" s="35"/>
      <c r="CB1835" s="35"/>
      <c r="CC1835" s="35"/>
      <c r="CD1835" s="35"/>
      <c r="CE1835" s="35"/>
      <c r="CF1835" s="35"/>
      <c r="CG1835" s="35"/>
      <c r="CH1835" s="35"/>
      <c r="CI1835" s="35"/>
      <c r="CJ1835" s="35"/>
      <c r="CK1835" s="35"/>
      <c r="CL1835" s="35"/>
      <c r="CM1835" s="35"/>
      <c r="CN1835" s="35"/>
      <c r="CO1835" s="35"/>
      <c r="CP1835" s="35"/>
      <c r="CQ1835" s="35"/>
      <c r="CR1835" s="35"/>
      <c r="CS1835" s="35"/>
      <c r="CT1835" s="35"/>
      <c r="CU1835" s="35"/>
      <c r="CV1835" s="35"/>
      <c r="CW1835" s="35"/>
      <c r="CX1835" s="35"/>
      <c r="CY1835" s="35"/>
      <c r="CZ1835" s="35"/>
      <c r="DA1835" s="35"/>
      <c r="DB1835" s="35"/>
      <c r="DC1835" s="35"/>
      <c r="DD1835" s="35"/>
      <c r="DE1835" s="35"/>
      <c r="DF1835" s="35"/>
      <c r="DG1835" s="35"/>
      <c r="DH1835" s="35"/>
      <c r="DI1835" s="35"/>
      <c r="DJ1835" s="35"/>
      <c r="DK1835" s="35"/>
      <c r="DL1835" s="35"/>
      <c r="DM1835" s="35"/>
      <c r="DN1835" s="35"/>
      <c r="DO1835" s="35"/>
      <c r="DP1835" s="35"/>
      <c r="DQ1835" s="35"/>
      <c r="DR1835" s="35"/>
      <c r="DS1835" s="35"/>
      <c r="DT1835" s="35"/>
      <c r="DU1835" s="35"/>
      <c r="DV1835" s="35"/>
      <c r="DW1835" s="35"/>
      <c r="DX1835" s="35"/>
      <c r="DY1835" s="35"/>
      <c r="DZ1835" s="35"/>
      <c r="EA1835" s="35"/>
      <c r="EB1835" s="35"/>
      <c r="EC1835" s="35"/>
      <c r="ED1835" s="35"/>
      <c r="EE1835" s="35"/>
      <c r="EF1835" s="35"/>
      <c r="EG1835" s="35"/>
      <c r="EH1835" s="35"/>
      <c r="EI1835" s="35"/>
      <c r="EJ1835" s="35"/>
      <c r="EK1835" s="35"/>
      <c r="EL1835" s="35"/>
      <c r="ET1835" s="20" t="s">
        <v>2194</v>
      </c>
      <c r="EU1835" s="20" t="s">
        <v>2192</v>
      </c>
    </row>
    <row r="1836" spans="1:151" ht="12" hidden="1" customHeight="1">
      <c r="A1836" s="35"/>
      <c r="B1836" s="47"/>
      <c r="C1836" s="35"/>
      <c r="D1836" s="47"/>
      <c r="E1836" s="47"/>
      <c r="F1836" s="47"/>
      <c r="G1836" s="47"/>
      <c r="H1836" s="47"/>
      <c r="I1836" s="47"/>
      <c r="J1836" s="47"/>
      <c r="K1836" s="47"/>
      <c r="L1836" s="47"/>
      <c r="M1836" s="35"/>
      <c r="N1836" s="35"/>
      <c r="O1836" s="35"/>
      <c r="P1836" s="35"/>
      <c r="Q1836" s="35"/>
      <c r="R1836" s="35"/>
      <c r="S1836" s="35"/>
      <c r="T1836" s="35"/>
      <c r="U1836" s="35"/>
      <c r="V1836" s="35"/>
      <c r="W1836" s="35"/>
      <c r="X1836" s="35"/>
      <c r="Y1836" s="35"/>
      <c r="Z1836" s="35"/>
      <c r="AA1836" s="35"/>
      <c r="AB1836" s="35"/>
      <c r="AC1836" s="35"/>
      <c r="AD1836" s="35"/>
      <c r="AE1836" s="35"/>
      <c r="AF1836" s="35"/>
      <c r="AG1836" s="35"/>
      <c r="AH1836" s="35"/>
      <c r="AI1836" s="35"/>
      <c r="AJ1836" s="35"/>
      <c r="AK1836" s="35"/>
      <c r="AL1836" s="35"/>
      <c r="AM1836" s="35"/>
      <c r="AN1836" s="35"/>
      <c r="AO1836" s="35"/>
      <c r="AP1836" s="35"/>
      <c r="AQ1836" s="35"/>
      <c r="AR1836" s="35"/>
      <c r="AS1836" s="35"/>
      <c r="AT1836" s="35"/>
      <c r="AU1836" s="35"/>
      <c r="AV1836" s="35"/>
      <c r="AW1836" s="35"/>
      <c r="AX1836" s="35"/>
      <c r="AY1836" s="35"/>
      <c r="AZ1836" s="35"/>
      <c r="BA1836" s="35"/>
      <c r="BB1836" s="35"/>
      <c r="BC1836" s="35"/>
      <c r="BD1836" s="35"/>
      <c r="BE1836" s="35"/>
      <c r="BF1836" s="35"/>
      <c r="BG1836" s="35"/>
      <c r="BH1836" s="35"/>
      <c r="BI1836" s="133"/>
      <c r="BJ1836" s="133"/>
      <c r="BK1836" s="35"/>
      <c r="BL1836" s="266"/>
      <c r="BM1836" s="35"/>
      <c r="BN1836" s="35"/>
      <c r="BO1836" s="35"/>
      <c r="BP1836" s="35"/>
      <c r="BQ1836" s="35"/>
      <c r="BR1836" s="35"/>
      <c r="BS1836" s="35"/>
      <c r="BT1836" s="35"/>
      <c r="BU1836" s="35"/>
      <c r="BV1836" s="35"/>
      <c r="BW1836" s="35"/>
      <c r="BX1836" s="35"/>
      <c r="BY1836" s="35"/>
      <c r="BZ1836" s="287"/>
      <c r="CA1836" s="35"/>
      <c r="CB1836" s="35"/>
      <c r="CC1836" s="35"/>
      <c r="CD1836" s="35"/>
      <c r="CE1836" s="35"/>
      <c r="CF1836" s="35"/>
      <c r="CG1836" s="35"/>
      <c r="CH1836" s="35"/>
      <c r="CI1836" s="35"/>
      <c r="CJ1836" s="35"/>
      <c r="CK1836" s="35"/>
      <c r="CL1836" s="35"/>
      <c r="CM1836" s="35"/>
      <c r="CN1836" s="35"/>
      <c r="CO1836" s="35"/>
      <c r="CP1836" s="35"/>
      <c r="CQ1836" s="35"/>
      <c r="CR1836" s="35"/>
      <c r="CS1836" s="35"/>
      <c r="CT1836" s="35"/>
      <c r="CU1836" s="35"/>
      <c r="CV1836" s="35"/>
      <c r="CW1836" s="35"/>
      <c r="CX1836" s="35"/>
      <c r="CY1836" s="35"/>
      <c r="CZ1836" s="35"/>
      <c r="DA1836" s="35"/>
      <c r="DB1836" s="35"/>
      <c r="DC1836" s="35"/>
      <c r="DD1836" s="35"/>
      <c r="DE1836" s="35"/>
      <c r="DF1836" s="35"/>
      <c r="DG1836" s="35"/>
      <c r="DH1836" s="35"/>
      <c r="DI1836" s="35"/>
      <c r="DJ1836" s="35"/>
      <c r="DK1836" s="35"/>
      <c r="DL1836" s="35"/>
      <c r="DM1836" s="35"/>
      <c r="DN1836" s="35"/>
      <c r="DO1836" s="35"/>
      <c r="DP1836" s="35"/>
      <c r="DQ1836" s="35"/>
      <c r="DR1836" s="35"/>
      <c r="DS1836" s="35"/>
      <c r="DT1836" s="35"/>
      <c r="DU1836" s="35"/>
      <c r="DV1836" s="35"/>
      <c r="DW1836" s="35"/>
      <c r="DX1836" s="35"/>
      <c r="DY1836" s="35"/>
      <c r="DZ1836" s="35"/>
      <c r="EA1836" s="35"/>
      <c r="EB1836" s="35"/>
      <c r="EC1836" s="35"/>
      <c r="ED1836" s="35"/>
      <c r="EE1836" s="35"/>
      <c r="EF1836" s="35"/>
      <c r="EG1836" s="35"/>
      <c r="EH1836" s="35"/>
      <c r="EI1836" s="35"/>
      <c r="EJ1836" s="35"/>
      <c r="EK1836" s="35"/>
      <c r="EL1836" s="35"/>
      <c r="ET1836" s="20" t="s">
        <v>2195</v>
      </c>
      <c r="EU1836" s="20" t="s">
        <v>2193</v>
      </c>
    </row>
    <row r="1837" spans="1:151" ht="12" hidden="1" customHeight="1">
      <c r="A1837" s="35"/>
      <c r="B1837" s="47"/>
      <c r="C1837" s="35"/>
      <c r="D1837" s="47"/>
      <c r="E1837" s="47"/>
      <c r="F1837" s="47"/>
      <c r="G1837" s="47"/>
      <c r="H1837" s="47"/>
      <c r="I1837" s="47"/>
      <c r="J1837" s="47"/>
      <c r="K1837" s="47"/>
      <c r="L1837" s="47"/>
      <c r="M1837" s="35"/>
      <c r="N1837" s="35"/>
      <c r="O1837" s="35"/>
      <c r="P1837" s="35"/>
      <c r="Q1837" s="35"/>
      <c r="R1837" s="35"/>
      <c r="S1837" s="35"/>
      <c r="T1837" s="35"/>
      <c r="U1837" s="35"/>
      <c r="V1837" s="35"/>
      <c r="W1837" s="35"/>
      <c r="X1837" s="35"/>
      <c r="Y1837" s="35"/>
      <c r="Z1837" s="35"/>
      <c r="AA1837" s="35"/>
      <c r="AB1837" s="35"/>
      <c r="AC1837" s="35"/>
      <c r="AD1837" s="35"/>
      <c r="AE1837" s="35"/>
      <c r="AF1837" s="35"/>
      <c r="AG1837" s="35"/>
      <c r="AH1837" s="35"/>
      <c r="AI1837" s="35"/>
      <c r="AJ1837" s="35"/>
      <c r="AK1837" s="35"/>
      <c r="AL1837" s="35"/>
      <c r="AM1837" s="35"/>
      <c r="AN1837" s="35"/>
      <c r="AO1837" s="35"/>
      <c r="AP1837" s="35"/>
      <c r="AQ1837" s="35"/>
      <c r="AR1837" s="35"/>
      <c r="AS1837" s="35"/>
      <c r="AT1837" s="35"/>
      <c r="AU1837" s="35"/>
      <c r="AV1837" s="35"/>
      <c r="AW1837" s="35"/>
      <c r="AX1837" s="35"/>
      <c r="AY1837" s="35"/>
      <c r="AZ1837" s="35"/>
      <c r="BA1837" s="35"/>
      <c r="BB1837" s="35"/>
      <c r="BC1837" s="35"/>
      <c r="BD1837" s="35"/>
      <c r="BE1837" s="35"/>
      <c r="BF1837" s="35"/>
      <c r="BG1837" s="35"/>
      <c r="BH1837" s="35"/>
      <c r="BI1837" s="133"/>
      <c r="BJ1837" s="133"/>
      <c r="BK1837" s="35"/>
      <c r="BL1837" s="266"/>
      <c r="BM1837" s="35"/>
      <c r="BN1837" s="35"/>
      <c r="BO1837" s="35"/>
      <c r="BP1837" s="35"/>
      <c r="BQ1837" s="35"/>
      <c r="BR1837" s="35"/>
      <c r="BS1837" s="35"/>
      <c r="BT1837" s="35"/>
      <c r="BU1837" s="35"/>
      <c r="BV1837" s="35"/>
      <c r="BW1837" s="35"/>
      <c r="BX1837" s="35"/>
      <c r="BY1837" s="35"/>
      <c r="BZ1837" s="287"/>
      <c r="CA1837" s="35"/>
      <c r="CB1837" s="35"/>
      <c r="CC1837" s="35"/>
      <c r="CD1837" s="35"/>
      <c r="CE1837" s="35"/>
      <c r="CF1837" s="35"/>
      <c r="CG1837" s="35"/>
      <c r="CH1837" s="35"/>
      <c r="CI1837" s="35"/>
      <c r="CJ1837" s="35"/>
      <c r="CK1837" s="35"/>
      <c r="CL1837" s="35"/>
      <c r="CM1837" s="35"/>
      <c r="CN1837" s="35"/>
      <c r="CO1837" s="35"/>
      <c r="CP1837" s="35"/>
      <c r="CQ1837" s="35"/>
      <c r="CR1837" s="35"/>
      <c r="CS1837" s="35"/>
      <c r="CT1837" s="35"/>
      <c r="CU1837" s="35"/>
      <c r="CV1837" s="35"/>
      <c r="CW1837" s="35"/>
      <c r="CX1837" s="35"/>
      <c r="CY1837" s="35"/>
      <c r="CZ1837" s="35"/>
      <c r="DA1837" s="35"/>
      <c r="DB1837" s="35"/>
      <c r="DC1837" s="35"/>
      <c r="DD1837" s="35"/>
      <c r="DE1837" s="35"/>
      <c r="DF1837" s="35"/>
      <c r="DG1837" s="35"/>
      <c r="DH1837" s="35"/>
      <c r="DI1837" s="35"/>
      <c r="DJ1837" s="35"/>
      <c r="DK1837" s="35"/>
      <c r="DL1837" s="35"/>
      <c r="DM1837" s="35"/>
      <c r="DN1837" s="35"/>
      <c r="DO1837" s="35"/>
      <c r="DP1837" s="35"/>
      <c r="DQ1837" s="35"/>
      <c r="DR1837" s="35"/>
      <c r="DS1837" s="35"/>
      <c r="DT1837" s="35"/>
      <c r="DU1837" s="35"/>
      <c r="DV1837" s="35"/>
      <c r="DW1837" s="35"/>
      <c r="DX1837" s="35"/>
      <c r="DY1837" s="35"/>
      <c r="DZ1837" s="35"/>
      <c r="EA1837" s="35"/>
      <c r="EB1837" s="35"/>
      <c r="EC1837" s="35"/>
      <c r="ED1837" s="35"/>
      <c r="EE1837" s="35"/>
      <c r="EF1837" s="35"/>
      <c r="EG1837" s="35"/>
      <c r="EH1837" s="35"/>
      <c r="EI1837" s="35"/>
      <c r="EJ1837" s="35"/>
      <c r="EK1837" s="35"/>
      <c r="EL1837" s="35"/>
      <c r="ET1837" s="20" t="s">
        <v>2196</v>
      </c>
      <c r="EU1837" s="20" t="s">
        <v>2194</v>
      </c>
    </row>
    <row r="1838" spans="1:151" ht="12" hidden="1" customHeight="1">
      <c r="A1838" s="35"/>
      <c r="B1838" s="47"/>
      <c r="C1838" s="35"/>
      <c r="D1838" s="47"/>
      <c r="E1838" s="47"/>
      <c r="F1838" s="47"/>
      <c r="G1838" s="47"/>
      <c r="H1838" s="47"/>
      <c r="I1838" s="47"/>
      <c r="J1838" s="47"/>
      <c r="K1838" s="47"/>
      <c r="L1838" s="47"/>
      <c r="M1838" s="35"/>
      <c r="N1838" s="35"/>
      <c r="O1838" s="35"/>
      <c r="P1838" s="35"/>
      <c r="Q1838" s="35"/>
      <c r="R1838" s="35"/>
      <c r="S1838" s="35"/>
      <c r="T1838" s="35"/>
      <c r="U1838" s="35"/>
      <c r="V1838" s="35"/>
      <c r="W1838" s="35"/>
      <c r="X1838" s="35"/>
      <c r="Y1838" s="35"/>
      <c r="Z1838" s="35"/>
      <c r="AA1838" s="35"/>
      <c r="AB1838" s="35"/>
      <c r="AC1838" s="35"/>
      <c r="AD1838" s="35"/>
      <c r="AE1838" s="35"/>
      <c r="AF1838" s="35"/>
      <c r="AG1838" s="35"/>
      <c r="AH1838" s="35"/>
      <c r="AI1838" s="35"/>
      <c r="AJ1838" s="35"/>
      <c r="AK1838" s="35"/>
      <c r="AL1838" s="35"/>
      <c r="AM1838" s="35"/>
      <c r="AN1838" s="35"/>
      <c r="AO1838" s="35"/>
      <c r="AP1838" s="35"/>
      <c r="AQ1838" s="35"/>
      <c r="AR1838" s="35"/>
      <c r="AS1838" s="35"/>
      <c r="AT1838" s="35"/>
      <c r="AU1838" s="35"/>
      <c r="AV1838" s="35"/>
      <c r="AW1838" s="35"/>
      <c r="AX1838" s="35"/>
      <c r="AY1838" s="35"/>
      <c r="AZ1838" s="35"/>
      <c r="BA1838" s="35"/>
      <c r="BB1838" s="35"/>
      <c r="BC1838" s="35"/>
      <c r="BD1838" s="35"/>
      <c r="BE1838" s="35"/>
      <c r="BF1838" s="35"/>
      <c r="BG1838" s="35"/>
      <c r="BH1838" s="35"/>
      <c r="BI1838" s="133"/>
      <c r="BJ1838" s="133"/>
      <c r="BK1838" s="35"/>
      <c r="BL1838" s="266"/>
      <c r="BM1838" s="35"/>
      <c r="BN1838" s="35"/>
      <c r="BO1838" s="35"/>
      <c r="BP1838" s="35"/>
      <c r="BQ1838" s="35"/>
      <c r="BR1838" s="35"/>
      <c r="BS1838" s="35"/>
      <c r="BT1838" s="35"/>
      <c r="BU1838" s="35"/>
      <c r="BV1838" s="35"/>
      <c r="BW1838" s="35"/>
      <c r="BX1838" s="35"/>
      <c r="BY1838" s="35"/>
      <c r="BZ1838" s="287"/>
      <c r="CA1838" s="35"/>
      <c r="CB1838" s="35"/>
      <c r="CC1838" s="35"/>
      <c r="CD1838" s="35"/>
      <c r="CE1838" s="35"/>
      <c r="CF1838" s="35"/>
      <c r="CG1838" s="35"/>
      <c r="CH1838" s="35"/>
      <c r="CI1838" s="35"/>
      <c r="CJ1838" s="35"/>
      <c r="CK1838" s="35"/>
      <c r="CL1838" s="35"/>
      <c r="CM1838" s="35"/>
      <c r="CN1838" s="35"/>
      <c r="CO1838" s="35"/>
      <c r="CP1838" s="35"/>
      <c r="CQ1838" s="35"/>
      <c r="CR1838" s="35"/>
      <c r="CS1838" s="35"/>
      <c r="CT1838" s="35"/>
      <c r="CU1838" s="35"/>
      <c r="CV1838" s="35"/>
      <c r="CW1838" s="35"/>
      <c r="CX1838" s="35"/>
      <c r="CY1838" s="35"/>
      <c r="CZ1838" s="35"/>
      <c r="DA1838" s="35"/>
      <c r="DB1838" s="35"/>
      <c r="DC1838" s="35"/>
      <c r="DD1838" s="35"/>
      <c r="DE1838" s="35"/>
      <c r="DF1838" s="35"/>
      <c r="DG1838" s="35"/>
      <c r="DH1838" s="35"/>
      <c r="DI1838" s="35"/>
      <c r="DJ1838" s="35"/>
      <c r="DK1838" s="35"/>
      <c r="DL1838" s="35"/>
      <c r="DM1838" s="35"/>
      <c r="DN1838" s="35"/>
      <c r="DO1838" s="35"/>
      <c r="DP1838" s="35"/>
      <c r="DQ1838" s="35"/>
      <c r="DR1838" s="35"/>
      <c r="DS1838" s="35"/>
      <c r="DT1838" s="35"/>
      <c r="DU1838" s="35"/>
      <c r="DV1838" s="35"/>
      <c r="DW1838" s="35"/>
      <c r="DX1838" s="35"/>
      <c r="DY1838" s="35"/>
      <c r="DZ1838" s="35"/>
      <c r="EA1838" s="35"/>
      <c r="EB1838" s="35"/>
      <c r="EC1838" s="35"/>
      <c r="ED1838" s="35"/>
      <c r="EE1838" s="35"/>
      <c r="EF1838" s="35"/>
      <c r="EG1838" s="35"/>
      <c r="EH1838" s="35"/>
      <c r="EI1838" s="35"/>
      <c r="EJ1838" s="35"/>
      <c r="EK1838" s="35"/>
      <c r="EL1838" s="35"/>
      <c r="ET1838" s="20" t="s">
        <v>2197</v>
      </c>
      <c r="EU1838" s="20" t="s">
        <v>2195</v>
      </c>
    </row>
    <row r="1839" spans="1:151" ht="12" hidden="1" customHeight="1">
      <c r="A1839" s="35"/>
      <c r="B1839" s="47"/>
      <c r="C1839" s="35"/>
      <c r="D1839" s="47"/>
      <c r="E1839" s="47"/>
      <c r="F1839" s="47"/>
      <c r="G1839" s="47"/>
      <c r="H1839" s="47"/>
      <c r="I1839" s="47"/>
      <c r="J1839" s="47"/>
      <c r="K1839" s="47"/>
      <c r="L1839" s="47"/>
      <c r="M1839" s="35"/>
      <c r="N1839" s="35"/>
      <c r="O1839" s="35"/>
      <c r="P1839" s="35"/>
      <c r="Q1839" s="35"/>
      <c r="R1839" s="35"/>
      <c r="S1839" s="35"/>
      <c r="T1839" s="35"/>
      <c r="U1839" s="35"/>
      <c r="V1839" s="35"/>
      <c r="W1839" s="35"/>
      <c r="X1839" s="35"/>
      <c r="Y1839" s="35"/>
      <c r="Z1839" s="35"/>
      <c r="AA1839" s="35"/>
      <c r="AB1839" s="35"/>
      <c r="AC1839" s="35"/>
      <c r="AD1839" s="35"/>
      <c r="AE1839" s="35"/>
      <c r="AF1839" s="35"/>
      <c r="AG1839" s="35"/>
      <c r="AH1839" s="35"/>
      <c r="AI1839" s="35"/>
      <c r="AJ1839" s="35"/>
      <c r="AK1839" s="35"/>
      <c r="AL1839" s="35"/>
      <c r="AM1839" s="35"/>
      <c r="AN1839" s="35"/>
      <c r="AO1839" s="35"/>
      <c r="AP1839" s="35"/>
      <c r="AQ1839" s="35"/>
      <c r="AR1839" s="35"/>
      <c r="AS1839" s="35"/>
      <c r="AT1839" s="35"/>
      <c r="AU1839" s="35"/>
      <c r="AV1839" s="35"/>
      <c r="AW1839" s="35"/>
      <c r="AX1839" s="35"/>
      <c r="AY1839" s="35"/>
      <c r="AZ1839" s="35"/>
      <c r="BA1839" s="35"/>
      <c r="BB1839" s="35"/>
      <c r="BC1839" s="35"/>
      <c r="BD1839" s="35"/>
      <c r="BE1839" s="35"/>
      <c r="BF1839" s="35"/>
      <c r="BG1839" s="35"/>
      <c r="BH1839" s="35"/>
      <c r="BI1839" s="133"/>
      <c r="BJ1839" s="133"/>
      <c r="BK1839" s="35"/>
      <c r="BL1839" s="266"/>
      <c r="BM1839" s="35"/>
      <c r="BN1839" s="35"/>
      <c r="BO1839" s="35"/>
      <c r="BP1839" s="35"/>
      <c r="BQ1839" s="35"/>
      <c r="BR1839" s="35"/>
      <c r="BS1839" s="35"/>
      <c r="BT1839" s="35"/>
      <c r="BU1839" s="35"/>
      <c r="BV1839" s="35"/>
      <c r="BW1839" s="35"/>
      <c r="BX1839" s="35"/>
      <c r="BY1839" s="35"/>
      <c r="BZ1839" s="287"/>
      <c r="CA1839" s="35"/>
      <c r="CB1839" s="35"/>
      <c r="CC1839" s="35"/>
      <c r="CD1839" s="35"/>
      <c r="CE1839" s="35"/>
      <c r="CF1839" s="35"/>
      <c r="CG1839" s="35"/>
      <c r="CH1839" s="35"/>
      <c r="CI1839" s="35"/>
      <c r="CJ1839" s="35"/>
      <c r="CK1839" s="35"/>
      <c r="CL1839" s="35"/>
      <c r="CM1839" s="35"/>
      <c r="CN1839" s="35"/>
      <c r="CO1839" s="35"/>
      <c r="CP1839" s="35"/>
      <c r="CQ1839" s="35"/>
      <c r="CR1839" s="35"/>
      <c r="CS1839" s="35"/>
      <c r="CT1839" s="35"/>
      <c r="CU1839" s="35"/>
      <c r="CV1839" s="35"/>
      <c r="CW1839" s="35"/>
      <c r="CX1839" s="35"/>
      <c r="CY1839" s="35"/>
      <c r="CZ1839" s="35"/>
      <c r="DA1839" s="35"/>
      <c r="DB1839" s="35"/>
      <c r="DC1839" s="35"/>
      <c r="DD1839" s="35"/>
      <c r="DE1839" s="35"/>
      <c r="DF1839" s="35"/>
      <c r="DG1839" s="35"/>
      <c r="DH1839" s="35"/>
      <c r="DI1839" s="35"/>
      <c r="DJ1839" s="35"/>
      <c r="DK1839" s="35"/>
      <c r="DL1839" s="35"/>
      <c r="DM1839" s="35"/>
      <c r="DN1839" s="35"/>
      <c r="DO1839" s="35"/>
      <c r="DP1839" s="35"/>
      <c r="DQ1839" s="35"/>
      <c r="DR1839" s="35"/>
      <c r="DS1839" s="35"/>
      <c r="DT1839" s="35"/>
      <c r="DU1839" s="35"/>
      <c r="DV1839" s="35"/>
      <c r="DW1839" s="35"/>
      <c r="DX1839" s="35"/>
      <c r="DY1839" s="35"/>
      <c r="DZ1839" s="35"/>
      <c r="EA1839" s="35"/>
      <c r="EB1839" s="35"/>
      <c r="EC1839" s="35"/>
      <c r="ED1839" s="35"/>
      <c r="EE1839" s="35"/>
      <c r="EF1839" s="35"/>
      <c r="EG1839" s="35"/>
      <c r="EH1839" s="35"/>
      <c r="EI1839" s="35"/>
      <c r="EJ1839" s="35"/>
      <c r="EK1839" s="35"/>
      <c r="EL1839" s="35"/>
      <c r="ET1839" s="20" t="s">
        <v>2198</v>
      </c>
      <c r="EU1839" s="20" t="s">
        <v>2196</v>
      </c>
    </row>
    <row r="1840" spans="1:151" ht="12" hidden="1" customHeight="1">
      <c r="A1840" s="35"/>
      <c r="B1840" s="47"/>
      <c r="C1840" s="35"/>
      <c r="D1840" s="47"/>
      <c r="E1840" s="47"/>
      <c r="F1840" s="47"/>
      <c r="G1840" s="47"/>
      <c r="H1840" s="47"/>
      <c r="I1840" s="47"/>
      <c r="J1840" s="47"/>
      <c r="K1840" s="47"/>
      <c r="L1840" s="47"/>
      <c r="M1840" s="35"/>
      <c r="N1840" s="35"/>
      <c r="O1840" s="35"/>
      <c r="P1840" s="35"/>
      <c r="Q1840" s="35"/>
      <c r="R1840" s="35"/>
      <c r="S1840" s="35"/>
      <c r="T1840" s="35"/>
      <c r="U1840" s="35"/>
      <c r="V1840" s="35"/>
      <c r="W1840" s="35"/>
      <c r="X1840" s="35"/>
      <c r="Y1840" s="35"/>
      <c r="Z1840" s="35"/>
      <c r="AA1840" s="35"/>
      <c r="AB1840" s="35"/>
      <c r="AC1840" s="35"/>
      <c r="AD1840" s="35"/>
      <c r="AE1840" s="35"/>
      <c r="AF1840" s="35"/>
      <c r="AG1840" s="35"/>
      <c r="AH1840" s="35"/>
      <c r="AI1840" s="35"/>
      <c r="AJ1840" s="35"/>
      <c r="AK1840" s="35"/>
      <c r="AL1840" s="35"/>
      <c r="AM1840" s="35"/>
      <c r="AN1840" s="35"/>
      <c r="AO1840" s="35"/>
      <c r="AP1840" s="35"/>
      <c r="AQ1840" s="35"/>
      <c r="AR1840" s="35"/>
      <c r="AS1840" s="35"/>
      <c r="AT1840" s="35"/>
      <c r="AU1840" s="35"/>
      <c r="AV1840" s="35"/>
      <c r="AW1840" s="35"/>
      <c r="AX1840" s="35"/>
      <c r="AY1840" s="35"/>
      <c r="AZ1840" s="35"/>
      <c r="BA1840" s="35"/>
      <c r="BB1840" s="35"/>
      <c r="BC1840" s="35"/>
      <c r="BD1840" s="35"/>
      <c r="BE1840" s="35"/>
      <c r="BF1840" s="35"/>
      <c r="BG1840" s="35"/>
      <c r="BH1840" s="35"/>
      <c r="BI1840" s="133"/>
      <c r="BJ1840" s="133"/>
      <c r="BK1840" s="35"/>
      <c r="BL1840" s="266"/>
      <c r="BM1840" s="35"/>
      <c r="BN1840" s="35"/>
      <c r="BO1840" s="35"/>
      <c r="BP1840" s="35"/>
      <c r="BQ1840" s="35"/>
      <c r="BR1840" s="35"/>
      <c r="BS1840" s="35"/>
      <c r="BT1840" s="35"/>
      <c r="BU1840" s="35"/>
      <c r="BV1840" s="35"/>
      <c r="BW1840" s="35"/>
      <c r="BX1840" s="35"/>
      <c r="BY1840" s="35"/>
      <c r="BZ1840" s="287"/>
      <c r="CA1840" s="35"/>
      <c r="CB1840" s="35"/>
      <c r="CC1840" s="35"/>
      <c r="CD1840" s="35"/>
      <c r="CE1840" s="35"/>
      <c r="CF1840" s="35"/>
      <c r="CG1840" s="35"/>
      <c r="CH1840" s="35"/>
      <c r="CI1840" s="35"/>
      <c r="CJ1840" s="35"/>
      <c r="CK1840" s="35"/>
      <c r="CL1840" s="35"/>
      <c r="CM1840" s="35"/>
      <c r="CN1840" s="35"/>
      <c r="CO1840" s="35"/>
      <c r="CP1840" s="35"/>
      <c r="CQ1840" s="35"/>
      <c r="CR1840" s="35"/>
      <c r="CS1840" s="35"/>
      <c r="CT1840" s="35"/>
      <c r="CU1840" s="35"/>
      <c r="CV1840" s="35"/>
      <c r="CW1840" s="35"/>
      <c r="CX1840" s="35"/>
      <c r="CY1840" s="35"/>
      <c r="CZ1840" s="35"/>
      <c r="DA1840" s="35"/>
      <c r="DB1840" s="35"/>
      <c r="DC1840" s="35"/>
      <c r="DD1840" s="35"/>
      <c r="DE1840" s="35"/>
      <c r="DF1840" s="35"/>
      <c r="DG1840" s="35"/>
      <c r="DH1840" s="35"/>
      <c r="DI1840" s="35"/>
      <c r="DJ1840" s="35"/>
      <c r="DK1840" s="35"/>
      <c r="DL1840" s="35"/>
      <c r="DM1840" s="35"/>
      <c r="DN1840" s="35"/>
      <c r="DO1840" s="35"/>
      <c r="DP1840" s="35"/>
      <c r="DQ1840" s="35"/>
      <c r="DR1840" s="35"/>
      <c r="DS1840" s="35"/>
      <c r="DT1840" s="35"/>
      <c r="DU1840" s="35"/>
      <c r="DV1840" s="35"/>
      <c r="DW1840" s="35"/>
      <c r="DX1840" s="35"/>
      <c r="DY1840" s="35"/>
      <c r="DZ1840" s="35"/>
      <c r="EA1840" s="35"/>
      <c r="EB1840" s="35"/>
      <c r="EC1840" s="35"/>
      <c r="ED1840" s="35"/>
      <c r="EE1840" s="35"/>
      <c r="EF1840" s="35"/>
      <c r="EG1840" s="35"/>
      <c r="EH1840" s="35"/>
      <c r="EI1840" s="35"/>
      <c r="EJ1840" s="35"/>
      <c r="EK1840" s="35"/>
      <c r="EL1840" s="35"/>
      <c r="ET1840" s="20" t="s">
        <v>2199</v>
      </c>
      <c r="EU1840" s="20" t="s">
        <v>2197</v>
      </c>
    </row>
    <row r="1841" spans="1:151" ht="12" hidden="1" customHeight="1">
      <c r="A1841" s="35"/>
      <c r="B1841" s="47"/>
      <c r="C1841" s="35"/>
      <c r="D1841" s="47"/>
      <c r="E1841" s="47"/>
      <c r="F1841" s="47"/>
      <c r="G1841" s="47"/>
      <c r="H1841" s="47"/>
      <c r="I1841" s="47"/>
      <c r="J1841" s="47"/>
      <c r="K1841" s="47"/>
      <c r="L1841" s="47"/>
      <c r="M1841" s="35"/>
      <c r="N1841" s="35"/>
      <c r="O1841" s="35"/>
      <c r="P1841" s="35"/>
      <c r="Q1841" s="35"/>
      <c r="R1841" s="35"/>
      <c r="S1841" s="35"/>
      <c r="T1841" s="35"/>
      <c r="U1841" s="35"/>
      <c r="V1841" s="35"/>
      <c r="W1841" s="35"/>
      <c r="X1841" s="35"/>
      <c r="Y1841" s="35"/>
      <c r="Z1841" s="35"/>
      <c r="AA1841" s="35"/>
      <c r="AB1841" s="35"/>
      <c r="AC1841" s="35"/>
      <c r="AD1841" s="35"/>
      <c r="AE1841" s="35"/>
      <c r="AF1841" s="35"/>
      <c r="AG1841" s="35"/>
      <c r="AH1841" s="35"/>
      <c r="AI1841" s="35"/>
      <c r="AJ1841" s="35"/>
      <c r="AK1841" s="35"/>
      <c r="AL1841" s="35"/>
      <c r="AM1841" s="35"/>
      <c r="AN1841" s="35"/>
      <c r="AO1841" s="35"/>
      <c r="AP1841" s="35"/>
      <c r="AQ1841" s="35"/>
      <c r="AR1841" s="35"/>
      <c r="AS1841" s="35"/>
      <c r="AT1841" s="35"/>
      <c r="AU1841" s="35"/>
      <c r="AV1841" s="35"/>
      <c r="AW1841" s="35"/>
      <c r="AX1841" s="35"/>
      <c r="AY1841" s="35"/>
      <c r="AZ1841" s="35"/>
      <c r="BA1841" s="35"/>
      <c r="BB1841" s="35"/>
      <c r="BC1841" s="35"/>
      <c r="BD1841" s="35"/>
      <c r="BE1841" s="35"/>
      <c r="BF1841" s="35"/>
      <c r="BG1841" s="35"/>
      <c r="BH1841" s="35"/>
      <c r="BI1841" s="133"/>
      <c r="BJ1841" s="133"/>
      <c r="BK1841" s="35"/>
      <c r="BL1841" s="266"/>
      <c r="BM1841" s="35"/>
      <c r="BN1841" s="35"/>
      <c r="BO1841" s="35"/>
      <c r="BP1841" s="35"/>
      <c r="BQ1841" s="35"/>
      <c r="BR1841" s="35"/>
      <c r="BS1841" s="35"/>
      <c r="BT1841" s="35"/>
      <c r="BU1841" s="35"/>
      <c r="BV1841" s="35"/>
      <c r="BW1841" s="35"/>
      <c r="BX1841" s="35"/>
      <c r="BY1841" s="35"/>
      <c r="BZ1841" s="287"/>
      <c r="CA1841" s="35"/>
      <c r="CB1841" s="35"/>
      <c r="CC1841" s="35"/>
      <c r="CD1841" s="35"/>
      <c r="CE1841" s="35"/>
      <c r="CF1841" s="35"/>
      <c r="CG1841" s="35"/>
      <c r="CH1841" s="35"/>
      <c r="CI1841" s="35"/>
      <c r="CJ1841" s="35"/>
      <c r="CK1841" s="35"/>
      <c r="CL1841" s="35"/>
      <c r="CM1841" s="35"/>
      <c r="CN1841" s="35"/>
      <c r="CO1841" s="35"/>
      <c r="CP1841" s="35"/>
      <c r="CQ1841" s="35"/>
      <c r="CR1841" s="35"/>
      <c r="CS1841" s="35"/>
      <c r="CT1841" s="35"/>
      <c r="CU1841" s="35"/>
      <c r="CV1841" s="35"/>
      <c r="CW1841" s="35"/>
      <c r="CX1841" s="35"/>
      <c r="CY1841" s="35"/>
      <c r="CZ1841" s="35"/>
      <c r="DA1841" s="35"/>
      <c r="DB1841" s="35"/>
      <c r="DC1841" s="35"/>
      <c r="DD1841" s="35"/>
      <c r="DE1841" s="35"/>
      <c r="DF1841" s="35"/>
      <c r="DG1841" s="35"/>
      <c r="DH1841" s="35"/>
      <c r="DI1841" s="35"/>
      <c r="DJ1841" s="35"/>
      <c r="DK1841" s="35"/>
      <c r="DL1841" s="35"/>
      <c r="DM1841" s="35"/>
      <c r="DN1841" s="35"/>
      <c r="DO1841" s="35"/>
      <c r="DP1841" s="35"/>
      <c r="DQ1841" s="35"/>
      <c r="DR1841" s="35"/>
      <c r="DS1841" s="35"/>
      <c r="DT1841" s="35"/>
      <c r="DU1841" s="35"/>
      <c r="DV1841" s="35"/>
      <c r="DW1841" s="35"/>
      <c r="DX1841" s="35"/>
      <c r="DY1841" s="35"/>
      <c r="DZ1841" s="35"/>
      <c r="EA1841" s="35"/>
      <c r="EB1841" s="35"/>
      <c r="EC1841" s="35"/>
      <c r="ED1841" s="35"/>
      <c r="EE1841" s="35"/>
      <c r="EF1841" s="35"/>
      <c r="EG1841" s="35"/>
      <c r="EH1841" s="35"/>
      <c r="EI1841" s="35"/>
      <c r="EJ1841" s="35"/>
      <c r="EK1841" s="35"/>
      <c r="EL1841" s="35"/>
      <c r="ET1841" s="20" t="s">
        <v>2200</v>
      </c>
      <c r="EU1841" s="20" t="s">
        <v>2198</v>
      </c>
    </row>
    <row r="1842" spans="1:151" ht="12" hidden="1" customHeight="1">
      <c r="A1842" s="35"/>
      <c r="B1842" s="47"/>
      <c r="C1842" s="35"/>
      <c r="D1842" s="47"/>
      <c r="E1842" s="47"/>
      <c r="F1842" s="47"/>
      <c r="G1842" s="47"/>
      <c r="H1842" s="47"/>
      <c r="I1842" s="47"/>
      <c r="J1842" s="47"/>
      <c r="K1842" s="47"/>
      <c r="L1842" s="47"/>
      <c r="M1842" s="35"/>
      <c r="N1842" s="35"/>
      <c r="O1842" s="35"/>
      <c r="P1842" s="35"/>
      <c r="Q1842" s="35"/>
      <c r="R1842" s="35"/>
      <c r="S1842" s="35"/>
      <c r="T1842" s="35"/>
      <c r="U1842" s="35"/>
      <c r="V1842" s="35"/>
      <c r="W1842" s="35"/>
      <c r="X1842" s="35"/>
      <c r="Y1842" s="35"/>
      <c r="Z1842" s="35"/>
      <c r="AA1842" s="35"/>
      <c r="AB1842" s="35"/>
      <c r="AC1842" s="35"/>
      <c r="AD1842" s="35"/>
      <c r="AE1842" s="35"/>
      <c r="AF1842" s="35"/>
      <c r="AG1842" s="35"/>
      <c r="AH1842" s="35"/>
      <c r="AI1842" s="35"/>
      <c r="AJ1842" s="35"/>
      <c r="AK1842" s="35"/>
      <c r="AL1842" s="35"/>
      <c r="AM1842" s="35"/>
      <c r="AN1842" s="35"/>
      <c r="AO1842" s="35"/>
      <c r="AP1842" s="35"/>
      <c r="AQ1842" s="35"/>
      <c r="AR1842" s="35"/>
      <c r="AS1842" s="35"/>
      <c r="AT1842" s="35"/>
      <c r="AU1842" s="35"/>
      <c r="AV1842" s="35"/>
      <c r="AW1842" s="35"/>
      <c r="AX1842" s="35"/>
      <c r="AY1842" s="35"/>
      <c r="AZ1842" s="35"/>
      <c r="BA1842" s="35"/>
      <c r="BB1842" s="35"/>
      <c r="BC1842" s="35"/>
      <c r="BD1842" s="35"/>
      <c r="BE1842" s="35"/>
      <c r="BF1842" s="35"/>
      <c r="BG1842" s="35"/>
      <c r="BH1842" s="35"/>
      <c r="BI1842" s="133"/>
      <c r="BJ1842" s="133"/>
      <c r="BK1842" s="35"/>
      <c r="BL1842" s="266"/>
      <c r="BM1842" s="35"/>
      <c r="BN1842" s="35"/>
      <c r="BO1842" s="35"/>
      <c r="BP1842" s="35"/>
      <c r="BQ1842" s="35"/>
      <c r="BR1842" s="35"/>
      <c r="BS1842" s="35"/>
      <c r="BT1842" s="35"/>
      <c r="BU1842" s="35"/>
      <c r="BV1842" s="35"/>
      <c r="BW1842" s="35"/>
      <c r="BX1842" s="35"/>
      <c r="BY1842" s="35"/>
      <c r="BZ1842" s="287"/>
      <c r="CA1842" s="35"/>
      <c r="CB1842" s="35"/>
      <c r="CC1842" s="35"/>
      <c r="CD1842" s="35"/>
      <c r="CE1842" s="35"/>
      <c r="CF1842" s="35"/>
      <c r="CG1842" s="35"/>
      <c r="CH1842" s="35"/>
      <c r="CI1842" s="35"/>
      <c r="CJ1842" s="35"/>
      <c r="CK1842" s="35"/>
      <c r="CL1842" s="35"/>
      <c r="CM1842" s="35"/>
      <c r="CN1842" s="35"/>
      <c r="CO1842" s="35"/>
      <c r="CP1842" s="35"/>
      <c r="CQ1842" s="35"/>
      <c r="CR1842" s="35"/>
      <c r="CS1842" s="35"/>
      <c r="CT1842" s="35"/>
      <c r="CU1842" s="35"/>
      <c r="CV1842" s="35"/>
      <c r="CW1842" s="35"/>
      <c r="CX1842" s="35"/>
      <c r="CY1842" s="35"/>
      <c r="CZ1842" s="35"/>
      <c r="DA1842" s="35"/>
      <c r="DB1842" s="35"/>
      <c r="DC1842" s="35"/>
      <c r="DD1842" s="35"/>
      <c r="DE1842" s="35"/>
      <c r="DF1842" s="35"/>
      <c r="DG1842" s="35"/>
      <c r="DH1842" s="35"/>
      <c r="DI1842" s="35"/>
      <c r="DJ1842" s="35"/>
      <c r="DK1842" s="35"/>
      <c r="DL1842" s="35"/>
      <c r="DM1842" s="35"/>
      <c r="DN1842" s="35"/>
      <c r="DO1842" s="35"/>
      <c r="DP1842" s="35"/>
      <c r="DQ1842" s="35"/>
      <c r="DR1842" s="35"/>
      <c r="DS1842" s="35"/>
      <c r="DT1842" s="35"/>
      <c r="DU1842" s="35"/>
      <c r="DV1842" s="35"/>
      <c r="DW1842" s="35"/>
      <c r="DX1842" s="35"/>
      <c r="DY1842" s="35"/>
      <c r="DZ1842" s="35"/>
      <c r="EA1842" s="35"/>
      <c r="EB1842" s="35"/>
      <c r="EC1842" s="35"/>
      <c r="ED1842" s="35"/>
      <c r="EE1842" s="35"/>
      <c r="EF1842" s="35"/>
      <c r="EG1842" s="35"/>
      <c r="EH1842" s="35"/>
      <c r="EI1842" s="35"/>
      <c r="EJ1842" s="35"/>
      <c r="EK1842" s="35"/>
      <c r="EL1842" s="35"/>
      <c r="ET1842" s="20" t="s">
        <v>2201</v>
      </c>
      <c r="EU1842" s="20" t="s">
        <v>2199</v>
      </c>
    </row>
    <row r="1843" spans="1:151" ht="12" hidden="1" customHeight="1">
      <c r="A1843" s="35"/>
      <c r="B1843" s="47"/>
      <c r="C1843" s="35"/>
      <c r="D1843" s="47"/>
      <c r="E1843" s="47"/>
      <c r="F1843" s="47"/>
      <c r="G1843" s="47"/>
      <c r="H1843" s="47"/>
      <c r="I1843" s="47"/>
      <c r="J1843" s="47"/>
      <c r="K1843" s="47"/>
      <c r="L1843" s="47"/>
      <c r="M1843" s="35"/>
      <c r="N1843" s="35"/>
      <c r="O1843" s="35"/>
      <c r="P1843" s="35"/>
      <c r="Q1843" s="35"/>
      <c r="R1843" s="35"/>
      <c r="S1843" s="35"/>
      <c r="T1843" s="35"/>
      <c r="U1843" s="35"/>
      <c r="V1843" s="35"/>
      <c r="W1843" s="35"/>
      <c r="X1843" s="35"/>
      <c r="Y1843" s="35"/>
      <c r="Z1843" s="35"/>
      <c r="AA1843" s="35"/>
      <c r="AB1843" s="35"/>
      <c r="AC1843" s="35"/>
      <c r="AD1843" s="35"/>
      <c r="AE1843" s="35"/>
      <c r="AF1843" s="35"/>
      <c r="AG1843" s="35"/>
      <c r="AH1843" s="35"/>
      <c r="AI1843" s="35"/>
      <c r="AJ1843" s="35"/>
      <c r="AK1843" s="35"/>
      <c r="AL1843" s="35"/>
      <c r="AM1843" s="35"/>
      <c r="AN1843" s="35"/>
      <c r="AO1843" s="35"/>
      <c r="AP1843" s="35"/>
      <c r="AQ1843" s="35"/>
      <c r="AR1843" s="35"/>
      <c r="AS1843" s="35"/>
      <c r="AT1843" s="35"/>
      <c r="AU1843" s="35"/>
      <c r="AV1843" s="35"/>
      <c r="AW1843" s="35"/>
      <c r="AX1843" s="35"/>
      <c r="AY1843" s="35"/>
      <c r="AZ1843" s="35"/>
      <c r="BA1843" s="35"/>
      <c r="BB1843" s="35"/>
      <c r="BC1843" s="35"/>
      <c r="BD1843" s="35"/>
      <c r="BE1843" s="35"/>
      <c r="BF1843" s="35"/>
      <c r="BG1843" s="35"/>
      <c r="BH1843" s="35"/>
      <c r="BI1843" s="133"/>
      <c r="BJ1843" s="133"/>
      <c r="BK1843" s="35"/>
      <c r="BL1843" s="266"/>
      <c r="BM1843" s="35"/>
      <c r="BN1843" s="35"/>
      <c r="BO1843" s="35"/>
      <c r="BP1843" s="35"/>
      <c r="BQ1843" s="35"/>
      <c r="BR1843" s="35"/>
      <c r="BS1843" s="35"/>
      <c r="BT1843" s="35"/>
      <c r="BU1843" s="35"/>
      <c r="BV1843" s="35"/>
      <c r="BW1843" s="35"/>
      <c r="BX1843" s="35"/>
      <c r="BY1843" s="35"/>
      <c r="BZ1843" s="287"/>
      <c r="CA1843" s="35"/>
      <c r="CB1843" s="35"/>
      <c r="CC1843" s="35"/>
      <c r="CD1843" s="35"/>
      <c r="CE1843" s="35"/>
      <c r="CF1843" s="35"/>
      <c r="CG1843" s="35"/>
      <c r="CH1843" s="35"/>
      <c r="CI1843" s="35"/>
      <c r="CJ1843" s="35"/>
      <c r="CK1843" s="35"/>
      <c r="CL1843" s="35"/>
      <c r="CM1843" s="35"/>
      <c r="CN1843" s="35"/>
      <c r="CO1843" s="35"/>
      <c r="CP1843" s="35"/>
      <c r="CQ1843" s="35"/>
      <c r="CR1843" s="35"/>
      <c r="CS1843" s="35"/>
      <c r="CT1843" s="35"/>
      <c r="CU1843" s="35"/>
      <c r="CV1843" s="35"/>
      <c r="CW1843" s="35"/>
      <c r="CX1843" s="35"/>
      <c r="CY1843" s="35"/>
      <c r="CZ1843" s="35"/>
      <c r="DA1843" s="35"/>
      <c r="DB1843" s="35"/>
      <c r="DC1843" s="35"/>
      <c r="DD1843" s="35"/>
      <c r="DE1843" s="35"/>
      <c r="DF1843" s="35"/>
      <c r="DG1843" s="35"/>
      <c r="DH1843" s="35"/>
      <c r="DI1843" s="35"/>
      <c r="DJ1843" s="35"/>
      <c r="DK1843" s="35"/>
      <c r="DL1843" s="35"/>
      <c r="DM1843" s="35"/>
      <c r="DN1843" s="35"/>
      <c r="DO1843" s="35"/>
      <c r="DP1843" s="35"/>
      <c r="DQ1843" s="35"/>
      <c r="DR1843" s="35"/>
      <c r="DS1843" s="35"/>
      <c r="DT1843" s="35"/>
      <c r="DU1843" s="35"/>
      <c r="DV1843" s="35"/>
      <c r="DW1843" s="35"/>
      <c r="DX1843" s="35"/>
      <c r="DY1843" s="35"/>
      <c r="DZ1843" s="35"/>
      <c r="EA1843" s="35"/>
      <c r="EB1843" s="35"/>
      <c r="EC1843" s="35"/>
      <c r="ED1843" s="35"/>
      <c r="EE1843" s="35"/>
      <c r="EF1843" s="35"/>
      <c r="EG1843" s="35"/>
      <c r="EH1843" s="35"/>
      <c r="EI1843" s="35"/>
      <c r="EJ1843" s="35"/>
      <c r="EK1843" s="35"/>
      <c r="EL1843" s="35"/>
      <c r="ET1843" s="20" t="s">
        <v>2202</v>
      </c>
      <c r="EU1843" s="20" t="s">
        <v>2200</v>
      </c>
    </row>
    <row r="1844" spans="1:151" ht="12" hidden="1" customHeight="1">
      <c r="A1844" s="35"/>
      <c r="B1844" s="47"/>
      <c r="C1844" s="35"/>
      <c r="D1844" s="47"/>
      <c r="E1844" s="47"/>
      <c r="F1844" s="47"/>
      <c r="G1844" s="47"/>
      <c r="H1844" s="47"/>
      <c r="I1844" s="47"/>
      <c r="J1844" s="47"/>
      <c r="K1844" s="47"/>
      <c r="L1844" s="47"/>
      <c r="M1844" s="35"/>
      <c r="N1844" s="35"/>
      <c r="O1844" s="35"/>
      <c r="P1844" s="35"/>
      <c r="Q1844" s="35"/>
      <c r="R1844" s="35"/>
      <c r="S1844" s="35"/>
      <c r="T1844" s="35"/>
      <c r="U1844" s="35"/>
      <c r="V1844" s="35"/>
      <c r="W1844" s="35"/>
      <c r="X1844" s="35"/>
      <c r="Y1844" s="35"/>
      <c r="Z1844" s="35"/>
      <c r="AA1844" s="35"/>
      <c r="AB1844" s="35"/>
      <c r="AC1844" s="35"/>
      <c r="AD1844" s="35"/>
      <c r="AE1844" s="35"/>
      <c r="AF1844" s="35"/>
      <c r="AG1844" s="35"/>
      <c r="AH1844" s="35"/>
      <c r="AI1844" s="35"/>
      <c r="AJ1844" s="35"/>
      <c r="AK1844" s="35"/>
      <c r="AL1844" s="35"/>
      <c r="AM1844" s="35"/>
      <c r="AN1844" s="35"/>
      <c r="AO1844" s="35"/>
      <c r="AP1844" s="35"/>
      <c r="AQ1844" s="35"/>
      <c r="AR1844" s="35"/>
      <c r="AS1844" s="35"/>
      <c r="AT1844" s="35"/>
      <c r="AU1844" s="35"/>
      <c r="AV1844" s="35"/>
      <c r="AW1844" s="35"/>
      <c r="AX1844" s="35"/>
      <c r="AY1844" s="35"/>
      <c r="AZ1844" s="35"/>
      <c r="BA1844" s="35"/>
      <c r="BB1844" s="35"/>
      <c r="BC1844" s="35"/>
      <c r="BD1844" s="35"/>
      <c r="BE1844" s="35"/>
      <c r="BF1844" s="35"/>
      <c r="BG1844" s="35"/>
      <c r="BH1844" s="35"/>
      <c r="BI1844" s="133"/>
      <c r="BJ1844" s="133"/>
      <c r="BK1844" s="35"/>
      <c r="BL1844" s="266"/>
      <c r="BM1844" s="35"/>
      <c r="BN1844" s="35"/>
      <c r="BO1844" s="35"/>
      <c r="BP1844" s="35"/>
      <c r="BQ1844" s="35"/>
      <c r="BR1844" s="35"/>
      <c r="BS1844" s="35"/>
      <c r="BT1844" s="35"/>
      <c r="BU1844" s="35"/>
      <c r="BV1844" s="35"/>
      <c r="BW1844" s="35"/>
      <c r="BX1844" s="35"/>
      <c r="BY1844" s="35"/>
      <c r="BZ1844" s="287"/>
      <c r="CA1844" s="35"/>
      <c r="CB1844" s="35"/>
      <c r="CC1844" s="35"/>
      <c r="CD1844" s="35"/>
      <c r="CE1844" s="35"/>
      <c r="CF1844" s="35"/>
      <c r="CG1844" s="35"/>
      <c r="CH1844" s="35"/>
      <c r="CI1844" s="35"/>
      <c r="CJ1844" s="35"/>
      <c r="CK1844" s="35"/>
      <c r="CL1844" s="35"/>
      <c r="CM1844" s="35"/>
      <c r="CN1844" s="35"/>
      <c r="CO1844" s="35"/>
      <c r="CP1844" s="35"/>
      <c r="CQ1844" s="35"/>
      <c r="CR1844" s="35"/>
      <c r="CS1844" s="35"/>
      <c r="CT1844" s="35"/>
      <c r="CU1844" s="35"/>
      <c r="CV1844" s="35"/>
      <c r="CW1844" s="35"/>
      <c r="CX1844" s="35"/>
      <c r="CY1844" s="35"/>
      <c r="CZ1844" s="35"/>
      <c r="DA1844" s="35"/>
      <c r="DB1844" s="35"/>
      <c r="DC1844" s="35"/>
      <c r="DD1844" s="35"/>
      <c r="DE1844" s="35"/>
      <c r="DF1844" s="35"/>
      <c r="DG1844" s="35"/>
      <c r="DH1844" s="35"/>
      <c r="DI1844" s="35"/>
      <c r="DJ1844" s="35"/>
      <c r="DK1844" s="35"/>
      <c r="DL1844" s="35"/>
      <c r="DM1844" s="35"/>
      <c r="DN1844" s="35"/>
      <c r="DO1844" s="35"/>
      <c r="DP1844" s="35"/>
      <c r="DQ1844" s="35"/>
      <c r="DR1844" s="35"/>
      <c r="DS1844" s="35"/>
      <c r="DT1844" s="35"/>
      <c r="DU1844" s="35"/>
      <c r="DV1844" s="35"/>
      <c r="DW1844" s="35"/>
      <c r="DX1844" s="35"/>
      <c r="DY1844" s="35"/>
      <c r="DZ1844" s="35"/>
      <c r="EA1844" s="35"/>
      <c r="EB1844" s="35"/>
      <c r="EC1844" s="35"/>
      <c r="ED1844" s="35"/>
      <c r="EE1844" s="35"/>
      <c r="EF1844" s="35"/>
      <c r="EG1844" s="35"/>
      <c r="EH1844" s="35"/>
      <c r="EI1844" s="35"/>
      <c r="EJ1844" s="35"/>
      <c r="EK1844" s="35"/>
      <c r="EL1844" s="35"/>
      <c r="ET1844" s="20" t="s">
        <v>2203</v>
      </c>
      <c r="EU1844" s="20" t="s">
        <v>2201</v>
      </c>
    </row>
    <row r="1845" spans="1:151" ht="12" hidden="1" customHeight="1">
      <c r="A1845" s="35"/>
      <c r="B1845" s="47"/>
      <c r="C1845" s="35"/>
      <c r="D1845" s="47"/>
      <c r="E1845" s="47"/>
      <c r="F1845" s="47"/>
      <c r="G1845" s="47"/>
      <c r="H1845" s="47"/>
      <c r="I1845" s="47"/>
      <c r="J1845" s="47"/>
      <c r="K1845" s="47"/>
      <c r="L1845" s="47"/>
      <c r="M1845" s="35"/>
      <c r="N1845" s="35"/>
      <c r="O1845" s="35"/>
      <c r="P1845" s="35"/>
      <c r="Q1845" s="35"/>
      <c r="R1845" s="35"/>
      <c r="S1845" s="35"/>
      <c r="T1845" s="35"/>
      <c r="U1845" s="35"/>
      <c r="V1845" s="35"/>
      <c r="W1845" s="35"/>
      <c r="X1845" s="35"/>
      <c r="Y1845" s="35"/>
      <c r="Z1845" s="35"/>
      <c r="AA1845" s="35"/>
      <c r="AB1845" s="35"/>
      <c r="AC1845" s="35"/>
      <c r="AD1845" s="35"/>
      <c r="AE1845" s="35"/>
      <c r="AF1845" s="35"/>
      <c r="AG1845" s="35"/>
      <c r="AH1845" s="35"/>
      <c r="AI1845" s="35"/>
      <c r="AJ1845" s="35"/>
      <c r="AK1845" s="35"/>
      <c r="AL1845" s="35"/>
      <c r="AM1845" s="35"/>
      <c r="AN1845" s="35"/>
      <c r="AO1845" s="35"/>
      <c r="AP1845" s="35"/>
      <c r="AQ1845" s="35"/>
      <c r="AR1845" s="35"/>
      <c r="AS1845" s="35"/>
      <c r="AT1845" s="35"/>
      <c r="AU1845" s="35"/>
      <c r="AV1845" s="35"/>
      <c r="AW1845" s="35"/>
      <c r="AX1845" s="35"/>
      <c r="AY1845" s="35"/>
      <c r="AZ1845" s="35"/>
      <c r="BA1845" s="35"/>
      <c r="BB1845" s="35"/>
      <c r="BC1845" s="35"/>
      <c r="BD1845" s="35"/>
      <c r="BE1845" s="35"/>
      <c r="BF1845" s="35"/>
      <c r="BG1845" s="35"/>
      <c r="BH1845" s="35"/>
      <c r="BI1845" s="133"/>
      <c r="BJ1845" s="133"/>
      <c r="BK1845" s="35"/>
      <c r="BL1845" s="266"/>
      <c r="BM1845" s="35"/>
      <c r="BN1845" s="35"/>
      <c r="BO1845" s="35"/>
      <c r="BP1845" s="35"/>
      <c r="BQ1845" s="35"/>
      <c r="BR1845" s="35"/>
      <c r="BS1845" s="35"/>
      <c r="BT1845" s="35"/>
      <c r="BU1845" s="35"/>
      <c r="BV1845" s="35"/>
      <c r="BW1845" s="35"/>
      <c r="BX1845" s="35"/>
      <c r="BY1845" s="35"/>
      <c r="BZ1845" s="287"/>
      <c r="CA1845" s="35"/>
      <c r="CB1845" s="35"/>
      <c r="CC1845" s="35"/>
      <c r="CD1845" s="35"/>
      <c r="CE1845" s="35"/>
      <c r="CF1845" s="35"/>
      <c r="CG1845" s="35"/>
      <c r="CH1845" s="35"/>
      <c r="CI1845" s="35"/>
      <c r="CJ1845" s="35"/>
      <c r="CK1845" s="35"/>
      <c r="CL1845" s="35"/>
      <c r="CM1845" s="35"/>
      <c r="CN1845" s="35"/>
      <c r="CO1845" s="35"/>
      <c r="CP1845" s="35"/>
      <c r="CQ1845" s="35"/>
      <c r="CR1845" s="35"/>
      <c r="CS1845" s="35"/>
      <c r="CT1845" s="35"/>
      <c r="CU1845" s="35"/>
      <c r="CV1845" s="35"/>
      <c r="CW1845" s="35"/>
      <c r="CX1845" s="35"/>
      <c r="CY1845" s="35"/>
      <c r="CZ1845" s="35"/>
      <c r="DA1845" s="35"/>
      <c r="DB1845" s="35"/>
      <c r="DC1845" s="35"/>
      <c r="DD1845" s="35"/>
      <c r="DE1845" s="35"/>
      <c r="DF1845" s="35"/>
      <c r="DG1845" s="35"/>
      <c r="DH1845" s="35"/>
      <c r="DI1845" s="35"/>
      <c r="DJ1845" s="35"/>
      <c r="DK1845" s="35"/>
      <c r="DL1845" s="35"/>
      <c r="DM1845" s="35"/>
      <c r="DN1845" s="35"/>
      <c r="DO1845" s="35"/>
      <c r="DP1845" s="35"/>
      <c r="DQ1845" s="35"/>
      <c r="DR1845" s="35"/>
      <c r="DS1845" s="35"/>
      <c r="DT1845" s="35"/>
      <c r="DU1845" s="35"/>
      <c r="DV1845" s="35"/>
      <c r="DW1845" s="35"/>
      <c r="DX1845" s="35"/>
      <c r="DY1845" s="35"/>
      <c r="DZ1845" s="35"/>
      <c r="EA1845" s="35"/>
      <c r="EB1845" s="35"/>
      <c r="EC1845" s="35"/>
      <c r="ED1845" s="35"/>
      <c r="EE1845" s="35"/>
      <c r="EF1845" s="35"/>
      <c r="EG1845" s="35"/>
      <c r="EH1845" s="35"/>
      <c r="EI1845" s="35"/>
      <c r="EJ1845" s="35"/>
      <c r="EK1845" s="35"/>
      <c r="EL1845" s="35"/>
      <c r="ET1845" s="20" t="s">
        <v>2204</v>
      </c>
      <c r="EU1845" s="20" t="s">
        <v>2202</v>
      </c>
    </row>
    <row r="1846" spans="1:151" ht="12" hidden="1" customHeight="1">
      <c r="A1846" s="35"/>
      <c r="B1846" s="47"/>
      <c r="C1846" s="35"/>
      <c r="D1846" s="47"/>
      <c r="E1846" s="47"/>
      <c r="F1846" s="47"/>
      <c r="G1846" s="47"/>
      <c r="H1846" s="47"/>
      <c r="I1846" s="47"/>
      <c r="J1846" s="47"/>
      <c r="K1846" s="47"/>
      <c r="L1846" s="47"/>
      <c r="M1846" s="35"/>
      <c r="N1846" s="35"/>
      <c r="O1846" s="35"/>
      <c r="P1846" s="35"/>
      <c r="Q1846" s="35"/>
      <c r="R1846" s="35"/>
      <c r="S1846" s="35"/>
      <c r="T1846" s="35"/>
      <c r="U1846" s="35"/>
      <c r="V1846" s="35"/>
      <c r="W1846" s="35"/>
      <c r="X1846" s="35"/>
      <c r="Y1846" s="35"/>
      <c r="Z1846" s="35"/>
      <c r="AA1846" s="35"/>
      <c r="AB1846" s="35"/>
      <c r="AC1846" s="35"/>
      <c r="AD1846" s="35"/>
      <c r="AE1846" s="35"/>
      <c r="AF1846" s="35"/>
      <c r="AG1846" s="35"/>
      <c r="AH1846" s="35"/>
      <c r="AI1846" s="35"/>
      <c r="AJ1846" s="35"/>
      <c r="AK1846" s="35"/>
      <c r="AL1846" s="35"/>
      <c r="AM1846" s="35"/>
      <c r="AN1846" s="35"/>
      <c r="AO1846" s="35"/>
      <c r="AP1846" s="35"/>
      <c r="AQ1846" s="35"/>
      <c r="AR1846" s="35"/>
      <c r="AS1846" s="35"/>
      <c r="AT1846" s="35"/>
      <c r="AU1846" s="35"/>
      <c r="AV1846" s="35"/>
      <c r="AW1846" s="35"/>
      <c r="AX1846" s="35"/>
      <c r="AY1846" s="35"/>
      <c r="AZ1846" s="35"/>
      <c r="BA1846" s="35"/>
      <c r="BB1846" s="35"/>
      <c r="BC1846" s="35"/>
      <c r="BD1846" s="35"/>
      <c r="BE1846" s="35"/>
      <c r="BF1846" s="35"/>
      <c r="BG1846" s="35"/>
      <c r="BH1846" s="35"/>
      <c r="BI1846" s="133"/>
      <c r="BJ1846" s="133"/>
      <c r="BK1846" s="35"/>
      <c r="BL1846" s="266"/>
      <c r="BM1846" s="35"/>
      <c r="BN1846" s="35"/>
      <c r="BO1846" s="35"/>
      <c r="BP1846" s="35"/>
      <c r="BQ1846" s="35"/>
      <c r="BR1846" s="35"/>
      <c r="BS1846" s="35"/>
      <c r="BT1846" s="35"/>
      <c r="BU1846" s="35"/>
      <c r="BV1846" s="35"/>
      <c r="BW1846" s="35"/>
      <c r="BX1846" s="35"/>
      <c r="BY1846" s="35"/>
      <c r="BZ1846" s="287"/>
      <c r="CA1846" s="35"/>
      <c r="CB1846" s="35"/>
      <c r="CC1846" s="35"/>
      <c r="CD1846" s="35"/>
      <c r="CE1846" s="35"/>
      <c r="CF1846" s="35"/>
      <c r="CG1846" s="35"/>
      <c r="CH1846" s="35"/>
      <c r="CI1846" s="35"/>
      <c r="CJ1846" s="35"/>
      <c r="CK1846" s="35"/>
      <c r="CL1846" s="35"/>
      <c r="CM1846" s="35"/>
      <c r="CN1846" s="35"/>
      <c r="CO1846" s="35"/>
      <c r="CP1846" s="35"/>
      <c r="CQ1846" s="35"/>
      <c r="CR1846" s="35"/>
      <c r="CS1846" s="35"/>
      <c r="CT1846" s="35"/>
      <c r="CU1846" s="35"/>
      <c r="CV1846" s="35"/>
      <c r="CW1846" s="35"/>
      <c r="CX1846" s="35"/>
      <c r="CY1846" s="35"/>
      <c r="CZ1846" s="35"/>
      <c r="DA1846" s="35"/>
      <c r="DB1846" s="35"/>
      <c r="DC1846" s="35"/>
      <c r="DD1846" s="35"/>
      <c r="DE1846" s="35"/>
      <c r="DF1846" s="35"/>
      <c r="DG1846" s="35"/>
      <c r="DH1846" s="35"/>
      <c r="DI1846" s="35"/>
      <c r="DJ1846" s="35"/>
      <c r="DK1846" s="35"/>
      <c r="DL1846" s="35"/>
      <c r="DM1846" s="35"/>
      <c r="DN1846" s="35"/>
      <c r="DO1846" s="35"/>
      <c r="DP1846" s="35"/>
      <c r="DQ1846" s="35"/>
      <c r="DR1846" s="35"/>
      <c r="DS1846" s="35"/>
      <c r="DT1846" s="35"/>
      <c r="DU1846" s="35"/>
      <c r="DV1846" s="35"/>
      <c r="DW1846" s="35"/>
      <c r="DX1846" s="35"/>
      <c r="DY1846" s="35"/>
      <c r="DZ1846" s="35"/>
      <c r="EA1846" s="35"/>
      <c r="EB1846" s="35"/>
      <c r="EC1846" s="35"/>
      <c r="ED1846" s="35"/>
      <c r="EE1846" s="35"/>
      <c r="EF1846" s="35"/>
      <c r="EG1846" s="35"/>
      <c r="EH1846" s="35"/>
      <c r="EI1846" s="35"/>
      <c r="EJ1846" s="35"/>
      <c r="EK1846" s="35"/>
      <c r="EL1846" s="35"/>
      <c r="ET1846" s="20" t="s">
        <v>2205</v>
      </c>
      <c r="EU1846" s="20" t="s">
        <v>2203</v>
      </c>
    </row>
    <row r="1847" spans="1:151" ht="12" hidden="1" customHeight="1">
      <c r="A1847" s="35"/>
      <c r="B1847" s="47"/>
      <c r="C1847" s="35"/>
      <c r="D1847" s="47"/>
      <c r="E1847" s="47"/>
      <c r="F1847" s="47"/>
      <c r="G1847" s="47"/>
      <c r="H1847" s="47"/>
      <c r="I1847" s="47"/>
      <c r="J1847" s="47"/>
      <c r="K1847" s="47"/>
      <c r="L1847" s="47"/>
      <c r="M1847" s="35"/>
      <c r="N1847" s="35"/>
      <c r="O1847" s="35"/>
      <c r="P1847" s="35"/>
      <c r="Q1847" s="35"/>
      <c r="R1847" s="35"/>
      <c r="S1847" s="35"/>
      <c r="T1847" s="35"/>
      <c r="U1847" s="35"/>
      <c r="V1847" s="35"/>
      <c r="W1847" s="35"/>
      <c r="X1847" s="35"/>
      <c r="Y1847" s="35"/>
      <c r="Z1847" s="35"/>
      <c r="AA1847" s="35"/>
      <c r="AB1847" s="35"/>
      <c r="AC1847" s="35"/>
      <c r="AD1847" s="35"/>
      <c r="AE1847" s="35"/>
      <c r="AF1847" s="35"/>
      <c r="AG1847" s="35"/>
      <c r="AH1847" s="35"/>
      <c r="AI1847" s="35"/>
      <c r="AJ1847" s="35"/>
      <c r="AK1847" s="35"/>
      <c r="AL1847" s="35"/>
      <c r="AM1847" s="35"/>
      <c r="AN1847" s="35"/>
      <c r="AO1847" s="35"/>
      <c r="AP1847" s="35"/>
      <c r="AQ1847" s="35"/>
      <c r="AR1847" s="35"/>
      <c r="AS1847" s="35"/>
      <c r="AT1847" s="35"/>
      <c r="AU1847" s="35"/>
      <c r="AV1847" s="35"/>
      <c r="AW1847" s="35"/>
      <c r="AX1847" s="35"/>
      <c r="AY1847" s="35"/>
      <c r="AZ1847" s="35"/>
      <c r="BA1847" s="35"/>
      <c r="BB1847" s="35"/>
      <c r="BC1847" s="35"/>
      <c r="BD1847" s="35"/>
      <c r="BE1847" s="35"/>
      <c r="BF1847" s="35"/>
      <c r="BG1847" s="35"/>
      <c r="BH1847" s="35"/>
      <c r="BI1847" s="133"/>
      <c r="BJ1847" s="133"/>
      <c r="BK1847" s="35"/>
      <c r="BL1847" s="266"/>
      <c r="BM1847" s="35"/>
      <c r="BN1847" s="35"/>
      <c r="BO1847" s="35"/>
      <c r="BP1847" s="35"/>
      <c r="BQ1847" s="35"/>
      <c r="BR1847" s="35"/>
      <c r="BS1847" s="35"/>
      <c r="BT1847" s="35"/>
      <c r="BU1847" s="35"/>
      <c r="BV1847" s="35"/>
      <c r="BW1847" s="35"/>
      <c r="BX1847" s="35"/>
      <c r="BY1847" s="35"/>
      <c r="BZ1847" s="287"/>
      <c r="CA1847" s="35"/>
      <c r="CB1847" s="35"/>
      <c r="CC1847" s="35"/>
      <c r="CD1847" s="35"/>
      <c r="CE1847" s="35"/>
      <c r="CF1847" s="35"/>
      <c r="CG1847" s="35"/>
      <c r="CH1847" s="35"/>
      <c r="CI1847" s="35"/>
      <c r="CJ1847" s="35"/>
      <c r="CK1847" s="35"/>
      <c r="CL1847" s="35"/>
      <c r="CM1847" s="35"/>
      <c r="CN1847" s="35"/>
      <c r="CO1847" s="35"/>
      <c r="CP1847" s="35"/>
      <c r="CQ1847" s="35"/>
      <c r="CR1847" s="35"/>
      <c r="CS1847" s="35"/>
      <c r="CT1847" s="35"/>
      <c r="CU1847" s="35"/>
      <c r="CV1847" s="35"/>
      <c r="CW1847" s="35"/>
      <c r="CX1847" s="35"/>
      <c r="CY1847" s="35"/>
      <c r="CZ1847" s="35"/>
      <c r="DA1847" s="35"/>
      <c r="DB1847" s="35"/>
      <c r="DC1847" s="35"/>
      <c r="DD1847" s="35"/>
      <c r="DE1847" s="35"/>
      <c r="DF1847" s="35"/>
      <c r="DG1847" s="35"/>
      <c r="DH1847" s="35"/>
      <c r="DI1847" s="35"/>
      <c r="DJ1847" s="35"/>
      <c r="DK1847" s="35"/>
      <c r="DL1847" s="35"/>
      <c r="DM1847" s="35"/>
      <c r="DN1847" s="35"/>
      <c r="DO1847" s="35"/>
      <c r="DP1847" s="35"/>
      <c r="DQ1847" s="35"/>
      <c r="DR1847" s="35"/>
      <c r="DS1847" s="35"/>
      <c r="DT1847" s="35"/>
      <c r="DU1847" s="35"/>
      <c r="DV1847" s="35"/>
      <c r="DW1847" s="35"/>
      <c r="DX1847" s="35"/>
      <c r="DY1847" s="35"/>
      <c r="DZ1847" s="35"/>
      <c r="EA1847" s="35"/>
      <c r="EB1847" s="35"/>
      <c r="EC1847" s="35"/>
      <c r="ED1847" s="35"/>
      <c r="EE1847" s="35"/>
      <c r="EF1847" s="35"/>
      <c r="EG1847" s="35"/>
      <c r="EH1847" s="35"/>
      <c r="EI1847" s="35"/>
      <c r="EJ1847" s="35"/>
      <c r="EK1847" s="35"/>
      <c r="EL1847" s="35"/>
      <c r="ET1847" s="20" t="s">
        <v>2206</v>
      </c>
      <c r="EU1847" s="20" t="s">
        <v>2204</v>
      </c>
    </row>
    <row r="1848" spans="1:151" ht="12" hidden="1" customHeight="1">
      <c r="A1848" s="35"/>
      <c r="B1848" s="47"/>
      <c r="C1848" s="35"/>
      <c r="D1848" s="47"/>
      <c r="E1848" s="47"/>
      <c r="F1848" s="47"/>
      <c r="G1848" s="47"/>
      <c r="H1848" s="47"/>
      <c r="I1848" s="47"/>
      <c r="J1848" s="47"/>
      <c r="K1848" s="47"/>
      <c r="L1848" s="47"/>
      <c r="M1848" s="35"/>
      <c r="N1848" s="35"/>
      <c r="O1848" s="35"/>
      <c r="P1848" s="35"/>
      <c r="Q1848" s="35"/>
      <c r="R1848" s="35"/>
      <c r="S1848" s="35"/>
      <c r="T1848" s="35"/>
      <c r="U1848" s="35"/>
      <c r="V1848" s="35"/>
      <c r="W1848" s="35"/>
      <c r="X1848" s="35"/>
      <c r="Y1848" s="35"/>
      <c r="Z1848" s="35"/>
      <c r="AA1848" s="35"/>
      <c r="AB1848" s="35"/>
      <c r="AC1848" s="35"/>
      <c r="AD1848" s="35"/>
      <c r="AE1848" s="35"/>
      <c r="AF1848" s="35"/>
      <c r="AG1848" s="35"/>
      <c r="AH1848" s="35"/>
      <c r="AI1848" s="35"/>
      <c r="AJ1848" s="35"/>
      <c r="AK1848" s="35"/>
      <c r="AL1848" s="35"/>
      <c r="AM1848" s="35"/>
      <c r="AN1848" s="35"/>
      <c r="AO1848" s="35"/>
      <c r="AP1848" s="35"/>
      <c r="AQ1848" s="35"/>
      <c r="AR1848" s="35"/>
      <c r="AS1848" s="35"/>
      <c r="AT1848" s="35"/>
      <c r="AU1848" s="35"/>
      <c r="AV1848" s="35"/>
      <c r="AW1848" s="35"/>
      <c r="AX1848" s="35"/>
      <c r="AY1848" s="35"/>
      <c r="AZ1848" s="35"/>
      <c r="BA1848" s="35"/>
      <c r="BB1848" s="35"/>
      <c r="BC1848" s="35"/>
      <c r="BD1848" s="35"/>
      <c r="BE1848" s="35"/>
      <c r="BF1848" s="35"/>
      <c r="BG1848" s="35"/>
      <c r="BH1848" s="35"/>
      <c r="BI1848" s="133"/>
      <c r="BJ1848" s="133"/>
      <c r="BK1848" s="35"/>
      <c r="BL1848" s="266"/>
      <c r="BM1848" s="35"/>
      <c r="BN1848" s="35"/>
      <c r="BO1848" s="35"/>
      <c r="BP1848" s="35"/>
      <c r="BQ1848" s="35"/>
      <c r="BR1848" s="35"/>
      <c r="BS1848" s="35"/>
      <c r="BT1848" s="35"/>
      <c r="BU1848" s="35"/>
      <c r="BV1848" s="35"/>
      <c r="BW1848" s="35"/>
      <c r="BX1848" s="35"/>
      <c r="BY1848" s="35"/>
      <c r="BZ1848" s="287"/>
      <c r="CA1848" s="35"/>
      <c r="CB1848" s="35"/>
      <c r="CC1848" s="35"/>
      <c r="CD1848" s="35"/>
      <c r="CE1848" s="35"/>
      <c r="CF1848" s="35"/>
      <c r="CG1848" s="35"/>
      <c r="CH1848" s="35"/>
      <c r="CI1848" s="35"/>
      <c r="CJ1848" s="35"/>
      <c r="CK1848" s="35"/>
      <c r="CL1848" s="35"/>
      <c r="CM1848" s="35"/>
      <c r="CN1848" s="35"/>
      <c r="CO1848" s="35"/>
      <c r="CP1848" s="35"/>
      <c r="CQ1848" s="35"/>
      <c r="CR1848" s="35"/>
      <c r="CS1848" s="35"/>
      <c r="CT1848" s="35"/>
      <c r="CU1848" s="35"/>
      <c r="CV1848" s="35"/>
      <c r="CW1848" s="35"/>
      <c r="CX1848" s="35"/>
      <c r="CY1848" s="35"/>
      <c r="CZ1848" s="35"/>
      <c r="DA1848" s="35"/>
      <c r="DB1848" s="35"/>
      <c r="DC1848" s="35"/>
      <c r="DD1848" s="35"/>
      <c r="DE1848" s="35"/>
      <c r="DF1848" s="35"/>
      <c r="DG1848" s="35"/>
      <c r="DH1848" s="35"/>
      <c r="DI1848" s="35"/>
      <c r="DJ1848" s="35"/>
      <c r="DK1848" s="35"/>
      <c r="DL1848" s="35"/>
      <c r="DM1848" s="35"/>
      <c r="DN1848" s="35"/>
      <c r="DO1848" s="35"/>
      <c r="DP1848" s="35"/>
      <c r="DQ1848" s="35"/>
      <c r="DR1848" s="35"/>
      <c r="DS1848" s="35"/>
      <c r="DT1848" s="35"/>
      <c r="DU1848" s="35"/>
      <c r="DV1848" s="35"/>
      <c r="DW1848" s="35"/>
      <c r="DX1848" s="35"/>
      <c r="DY1848" s="35"/>
      <c r="DZ1848" s="35"/>
      <c r="EA1848" s="35"/>
      <c r="EB1848" s="35"/>
      <c r="EC1848" s="35"/>
      <c r="ED1848" s="35"/>
      <c r="EE1848" s="35"/>
      <c r="EF1848" s="35"/>
      <c r="EG1848" s="35"/>
      <c r="EH1848" s="35"/>
      <c r="EI1848" s="35"/>
      <c r="EJ1848" s="35"/>
      <c r="EK1848" s="35"/>
      <c r="EL1848" s="35"/>
      <c r="ET1848" s="20" t="s">
        <v>2207</v>
      </c>
      <c r="EU1848" s="20" t="s">
        <v>2205</v>
      </c>
    </row>
    <row r="1849" spans="1:151" ht="12" hidden="1" customHeight="1">
      <c r="A1849" s="35"/>
      <c r="B1849" s="47"/>
      <c r="C1849" s="35"/>
      <c r="D1849" s="47"/>
      <c r="E1849" s="47"/>
      <c r="F1849" s="47"/>
      <c r="G1849" s="47"/>
      <c r="H1849" s="47"/>
      <c r="I1849" s="47"/>
      <c r="J1849" s="47"/>
      <c r="K1849" s="47"/>
      <c r="L1849" s="47"/>
      <c r="M1849" s="35"/>
      <c r="N1849" s="35"/>
      <c r="O1849" s="35"/>
      <c r="P1849" s="35"/>
      <c r="Q1849" s="35"/>
      <c r="R1849" s="35"/>
      <c r="S1849" s="35"/>
      <c r="T1849" s="35"/>
      <c r="U1849" s="35"/>
      <c r="V1849" s="35"/>
      <c r="W1849" s="35"/>
      <c r="X1849" s="35"/>
      <c r="Y1849" s="35"/>
      <c r="Z1849" s="35"/>
      <c r="AA1849" s="35"/>
      <c r="AB1849" s="35"/>
      <c r="AC1849" s="35"/>
      <c r="AD1849" s="35"/>
      <c r="AE1849" s="35"/>
      <c r="AF1849" s="35"/>
      <c r="AG1849" s="35"/>
      <c r="AH1849" s="35"/>
      <c r="AI1849" s="35"/>
      <c r="AJ1849" s="35"/>
      <c r="AK1849" s="35"/>
      <c r="AL1849" s="35"/>
      <c r="AM1849" s="35"/>
      <c r="AN1849" s="35"/>
      <c r="AO1849" s="35"/>
      <c r="AP1849" s="35"/>
      <c r="AQ1849" s="35"/>
      <c r="AR1849" s="35"/>
      <c r="AS1849" s="35"/>
      <c r="AT1849" s="35"/>
      <c r="AU1849" s="35"/>
      <c r="AV1849" s="35"/>
      <c r="AW1849" s="35"/>
      <c r="AX1849" s="35"/>
      <c r="AY1849" s="35"/>
      <c r="AZ1849" s="35"/>
      <c r="BA1849" s="35"/>
      <c r="BB1849" s="35"/>
      <c r="BC1849" s="35"/>
      <c r="BD1849" s="35"/>
      <c r="BE1849" s="35"/>
      <c r="BF1849" s="35"/>
      <c r="BG1849" s="35"/>
      <c r="BH1849" s="35"/>
      <c r="BI1849" s="133"/>
      <c r="BJ1849" s="133"/>
      <c r="BK1849" s="35"/>
      <c r="BL1849" s="266"/>
      <c r="BM1849" s="35"/>
      <c r="BN1849" s="35"/>
      <c r="BO1849" s="35"/>
      <c r="BP1849" s="35"/>
      <c r="BQ1849" s="35"/>
      <c r="BR1849" s="35"/>
      <c r="BS1849" s="35"/>
      <c r="BT1849" s="35"/>
      <c r="BU1849" s="35"/>
      <c r="BV1849" s="35"/>
      <c r="BW1849" s="35"/>
      <c r="BX1849" s="35"/>
      <c r="BY1849" s="35"/>
      <c r="BZ1849" s="287"/>
      <c r="CA1849" s="35"/>
      <c r="CB1849" s="35"/>
      <c r="CC1849" s="35"/>
      <c r="CD1849" s="35"/>
      <c r="CE1849" s="35"/>
      <c r="CF1849" s="35"/>
      <c r="CG1849" s="35"/>
      <c r="CH1849" s="35"/>
      <c r="CI1849" s="35"/>
      <c r="CJ1849" s="35"/>
      <c r="CK1849" s="35"/>
      <c r="CL1849" s="35"/>
      <c r="CM1849" s="35"/>
      <c r="CN1849" s="35"/>
      <c r="CO1849" s="35"/>
      <c r="CP1849" s="35"/>
      <c r="CQ1849" s="35"/>
      <c r="CR1849" s="35"/>
      <c r="CS1849" s="35"/>
      <c r="CT1849" s="35"/>
      <c r="CU1849" s="35"/>
      <c r="CV1849" s="35"/>
      <c r="CW1849" s="35"/>
      <c r="CX1849" s="35"/>
      <c r="CY1849" s="35"/>
      <c r="CZ1849" s="35"/>
      <c r="DA1849" s="35"/>
      <c r="DB1849" s="35"/>
      <c r="DC1849" s="35"/>
      <c r="DD1849" s="35"/>
      <c r="DE1849" s="35"/>
      <c r="DF1849" s="35"/>
      <c r="DG1849" s="35"/>
      <c r="DH1849" s="35"/>
      <c r="DI1849" s="35"/>
      <c r="DJ1849" s="35"/>
      <c r="DK1849" s="35"/>
      <c r="DL1849" s="35"/>
      <c r="DM1849" s="35"/>
      <c r="DN1849" s="35"/>
      <c r="DO1849" s="35"/>
      <c r="DP1849" s="35"/>
      <c r="DQ1849" s="35"/>
      <c r="DR1849" s="35"/>
      <c r="DS1849" s="35"/>
      <c r="DT1849" s="35"/>
      <c r="DU1849" s="35"/>
      <c r="DV1849" s="35"/>
      <c r="DW1849" s="35"/>
      <c r="DX1849" s="35"/>
      <c r="DY1849" s="35"/>
      <c r="DZ1849" s="35"/>
      <c r="EA1849" s="35"/>
      <c r="EB1849" s="35"/>
      <c r="EC1849" s="35"/>
      <c r="ED1849" s="35"/>
      <c r="EE1849" s="35"/>
      <c r="EF1849" s="35"/>
      <c r="EG1849" s="35"/>
      <c r="EH1849" s="35"/>
      <c r="EI1849" s="35"/>
      <c r="EJ1849" s="35"/>
      <c r="EK1849" s="35"/>
      <c r="EL1849" s="35"/>
      <c r="ET1849" s="20" t="s">
        <v>2208</v>
      </c>
      <c r="EU1849" s="20" t="s">
        <v>2206</v>
      </c>
    </row>
    <row r="1850" spans="1:151" ht="12" hidden="1" customHeight="1">
      <c r="A1850" s="35"/>
      <c r="B1850" s="47"/>
      <c r="C1850" s="35"/>
      <c r="D1850" s="47"/>
      <c r="E1850" s="47"/>
      <c r="F1850" s="47"/>
      <c r="G1850" s="47"/>
      <c r="H1850" s="47"/>
      <c r="I1850" s="47"/>
      <c r="J1850" s="47"/>
      <c r="K1850" s="47"/>
      <c r="L1850" s="47"/>
      <c r="M1850" s="35"/>
      <c r="N1850" s="35"/>
      <c r="O1850" s="35"/>
      <c r="P1850" s="35"/>
      <c r="Q1850" s="35"/>
      <c r="R1850" s="35"/>
      <c r="S1850" s="35"/>
      <c r="T1850" s="35"/>
      <c r="U1850" s="35"/>
      <c r="V1850" s="35"/>
      <c r="W1850" s="35"/>
      <c r="X1850" s="35"/>
      <c r="Y1850" s="35"/>
      <c r="Z1850" s="35"/>
      <c r="AA1850" s="35"/>
      <c r="AB1850" s="35"/>
      <c r="AC1850" s="35"/>
      <c r="AD1850" s="35"/>
      <c r="AE1850" s="35"/>
      <c r="AF1850" s="35"/>
      <c r="AG1850" s="35"/>
      <c r="AH1850" s="35"/>
      <c r="AI1850" s="35"/>
      <c r="AJ1850" s="35"/>
      <c r="AK1850" s="35"/>
      <c r="AL1850" s="35"/>
      <c r="AM1850" s="35"/>
      <c r="AN1850" s="35"/>
      <c r="AO1850" s="35"/>
      <c r="AP1850" s="35"/>
      <c r="AQ1850" s="35"/>
      <c r="AR1850" s="35"/>
      <c r="AS1850" s="35"/>
      <c r="AT1850" s="35"/>
      <c r="AU1850" s="35"/>
      <c r="AV1850" s="35"/>
      <c r="AW1850" s="35"/>
      <c r="AX1850" s="35"/>
      <c r="AY1850" s="35"/>
      <c r="AZ1850" s="35"/>
      <c r="BA1850" s="35"/>
      <c r="BB1850" s="35"/>
      <c r="BC1850" s="35"/>
      <c r="BD1850" s="35"/>
      <c r="BE1850" s="35"/>
      <c r="BF1850" s="35"/>
      <c r="BG1850" s="35"/>
      <c r="BH1850" s="35"/>
      <c r="BI1850" s="133"/>
      <c r="BJ1850" s="133"/>
      <c r="BK1850" s="35"/>
      <c r="BL1850" s="266"/>
      <c r="BM1850" s="35"/>
      <c r="BN1850" s="35"/>
      <c r="BO1850" s="35"/>
      <c r="BP1850" s="35"/>
      <c r="BQ1850" s="35"/>
      <c r="BR1850" s="35"/>
      <c r="BS1850" s="35"/>
      <c r="BT1850" s="35"/>
      <c r="BU1850" s="35"/>
      <c r="BV1850" s="35"/>
      <c r="BW1850" s="35"/>
      <c r="BX1850" s="35"/>
      <c r="BY1850" s="35"/>
      <c r="BZ1850" s="287"/>
      <c r="CA1850" s="35"/>
      <c r="CB1850" s="35"/>
      <c r="CC1850" s="35"/>
      <c r="CD1850" s="35"/>
      <c r="CE1850" s="35"/>
      <c r="CF1850" s="35"/>
      <c r="CG1850" s="35"/>
      <c r="CH1850" s="35"/>
      <c r="CI1850" s="35"/>
      <c r="CJ1850" s="35"/>
      <c r="CK1850" s="35"/>
      <c r="CL1850" s="35"/>
      <c r="CM1850" s="35"/>
      <c r="CN1850" s="35"/>
      <c r="CO1850" s="35"/>
      <c r="CP1850" s="35"/>
      <c r="CQ1850" s="35"/>
      <c r="CR1850" s="35"/>
      <c r="CS1850" s="35"/>
      <c r="CT1850" s="35"/>
      <c r="CU1850" s="35"/>
      <c r="CV1850" s="35"/>
      <c r="CW1850" s="35"/>
      <c r="CX1850" s="35"/>
      <c r="CY1850" s="35"/>
      <c r="CZ1850" s="35"/>
      <c r="DA1850" s="35"/>
      <c r="DB1850" s="35"/>
      <c r="DC1850" s="35"/>
      <c r="DD1850" s="35"/>
      <c r="DE1850" s="35"/>
      <c r="DF1850" s="35"/>
      <c r="DG1850" s="35"/>
      <c r="DH1850" s="35"/>
      <c r="DI1850" s="35"/>
      <c r="DJ1850" s="35"/>
      <c r="DK1850" s="35"/>
      <c r="DL1850" s="35"/>
      <c r="DM1850" s="35"/>
      <c r="DN1850" s="35"/>
      <c r="DO1850" s="35"/>
      <c r="DP1850" s="35"/>
      <c r="DQ1850" s="35"/>
      <c r="DR1850" s="35"/>
      <c r="DS1850" s="35"/>
      <c r="DT1850" s="35"/>
      <c r="DU1850" s="35"/>
      <c r="DV1850" s="35"/>
      <c r="DW1850" s="35"/>
      <c r="DX1850" s="35"/>
      <c r="DY1850" s="35"/>
      <c r="DZ1850" s="35"/>
      <c r="EA1850" s="35"/>
      <c r="EB1850" s="35"/>
      <c r="EC1850" s="35"/>
      <c r="ED1850" s="35"/>
      <c r="EE1850" s="35"/>
      <c r="EF1850" s="35"/>
      <c r="EG1850" s="35"/>
      <c r="EH1850" s="35"/>
      <c r="EI1850" s="35"/>
      <c r="EJ1850" s="35"/>
      <c r="EK1850" s="35"/>
      <c r="EL1850" s="35"/>
      <c r="ET1850" s="20" t="s">
        <v>2209</v>
      </c>
      <c r="EU1850" s="20" t="s">
        <v>2207</v>
      </c>
    </row>
    <row r="1851" spans="1:151" ht="12" hidden="1" customHeight="1">
      <c r="A1851" s="35"/>
      <c r="B1851" s="47"/>
      <c r="C1851" s="35"/>
      <c r="D1851" s="47"/>
      <c r="E1851" s="47"/>
      <c r="F1851" s="47"/>
      <c r="G1851" s="47"/>
      <c r="H1851" s="47"/>
      <c r="I1851" s="47"/>
      <c r="J1851" s="47"/>
      <c r="K1851" s="47"/>
      <c r="L1851" s="47"/>
      <c r="M1851" s="35"/>
      <c r="N1851" s="35"/>
      <c r="O1851" s="35"/>
      <c r="P1851" s="35"/>
      <c r="Q1851" s="35"/>
      <c r="R1851" s="35"/>
      <c r="S1851" s="35"/>
      <c r="T1851" s="35"/>
      <c r="U1851" s="35"/>
      <c r="V1851" s="35"/>
      <c r="W1851" s="35"/>
      <c r="X1851" s="35"/>
      <c r="Y1851" s="35"/>
      <c r="Z1851" s="35"/>
      <c r="AA1851" s="35"/>
      <c r="AB1851" s="35"/>
      <c r="AC1851" s="35"/>
      <c r="AD1851" s="35"/>
      <c r="AE1851" s="35"/>
      <c r="AF1851" s="35"/>
      <c r="AG1851" s="35"/>
      <c r="AH1851" s="35"/>
      <c r="AI1851" s="35"/>
      <c r="AJ1851" s="35"/>
      <c r="AK1851" s="35"/>
      <c r="AL1851" s="35"/>
      <c r="AM1851" s="35"/>
      <c r="AN1851" s="35"/>
      <c r="AO1851" s="35"/>
      <c r="AP1851" s="35"/>
      <c r="AQ1851" s="35"/>
      <c r="AR1851" s="35"/>
      <c r="AS1851" s="35"/>
      <c r="AT1851" s="35"/>
      <c r="AU1851" s="35"/>
      <c r="AV1851" s="35"/>
      <c r="AW1851" s="35"/>
      <c r="AX1851" s="35"/>
      <c r="AY1851" s="35"/>
      <c r="AZ1851" s="35"/>
      <c r="BA1851" s="35"/>
      <c r="BB1851" s="35"/>
      <c r="BC1851" s="35"/>
      <c r="BD1851" s="35"/>
      <c r="BE1851" s="35"/>
      <c r="BF1851" s="35"/>
      <c r="BG1851" s="35"/>
      <c r="BH1851" s="35"/>
      <c r="BI1851" s="133"/>
      <c r="BJ1851" s="133"/>
      <c r="BK1851" s="35"/>
      <c r="BL1851" s="266"/>
      <c r="BM1851" s="35"/>
      <c r="BN1851" s="35"/>
      <c r="BO1851" s="35"/>
      <c r="BP1851" s="35"/>
      <c r="BQ1851" s="35"/>
      <c r="BR1851" s="35"/>
      <c r="BS1851" s="35"/>
      <c r="BT1851" s="35"/>
      <c r="BU1851" s="35"/>
      <c r="BV1851" s="35"/>
      <c r="BW1851" s="35"/>
      <c r="BX1851" s="35"/>
      <c r="BY1851" s="35"/>
      <c r="BZ1851" s="287"/>
      <c r="CA1851" s="35"/>
      <c r="CB1851" s="35"/>
      <c r="CC1851" s="35"/>
      <c r="CD1851" s="35"/>
      <c r="CE1851" s="35"/>
      <c r="CF1851" s="35"/>
      <c r="CG1851" s="35"/>
      <c r="CH1851" s="35"/>
      <c r="CI1851" s="35"/>
      <c r="CJ1851" s="35"/>
      <c r="CK1851" s="35"/>
      <c r="CL1851" s="35"/>
      <c r="CM1851" s="35"/>
      <c r="CN1851" s="35"/>
      <c r="CO1851" s="35"/>
      <c r="CP1851" s="35"/>
      <c r="CQ1851" s="35"/>
      <c r="CR1851" s="35"/>
      <c r="CS1851" s="35"/>
      <c r="CT1851" s="35"/>
      <c r="CU1851" s="35"/>
      <c r="CV1851" s="35"/>
      <c r="CW1851" s="35"/>
      <c r="CX1851" s="35"/>
      <c r="CY1851" s="35"/>
      <c r="CZ1851" s="35"/>
      <c r="DA1851" s="35"/>
      <c r="DB1851" s="35"/>
      <c r="DC1851" s="35"/>
      <c r="DD1851" s="35"/>
      <c r="DE1851" s="35"/>
      <c r="DF1851" s="35"/>
      <c r="DG1851" s="35"/>
      <c r="DH1851" s="35"/>
      <c r="DI1851" s="35"/>
      <c r="DJ1851" s="35"/>
      <c r="DK1851" s="35"/>
      <c r="DL1851" s="35"/>
      <c r="DM1851" s="35"/>
      <c r="DN1851" s="35"/>
      <c r="DO1851" s="35"/>
      <c r="DP1851" s="35"/>
      <c r="DQ1851" s="35"/>
      <c r="DR1851" s="35"/>
      <c r="DS1851" s="35"/>
      <c r="DT1851" s="35"/>
      <c r="DU1851" s="35"/>
      <c r="DV1851" s="35"/>
      <c r="DW1851" s="35"/>
      <c r="DX1851" s="35"/>
      <c r="DY1851" s="35"/>
      <c r="DZ1851" s="35"/>
      <c r="EA1851" s="35"/>
      <c r="EB1851" s="35"/>
      <c r="EC1851" s="35"/>
      <c r="ED1851" s="35"/>
      <c r="EE1851" s="35"/>
      <c r="EF1851" s="35"/>
      <c r="EG1851" s="35"/>
      <c r="EH1851" s="35"/>
      <c r="EI1851" s="35"/>
      <c r="EJ1851" s="35"/>
      <c r="EK1851" s="35"/>
      <c r="EL1851" s="35"/>
      <c r="ET1851" s="20" t="s">
        <v>2210</v>
      </c>
      <c r="EU1851" s="20" t="s">
        <v>2208</v>
      </c>
    </row>
    <row r="1852" spans="1:151" ht="12" hidden="1" customHeight="1">
      <c r="A1852" s="35"/>
      <c r="B1852" s="47"/>
      <c r="C1852" s="35"/>
      <c r="D1852" s="47"/>
      <c r="E1852" s="47"/>
      <c r="F1852" s="47"/>
      <c r="G1852" s="47"/>
      <c r="H1852" s="47"/>
      <c r="I1852" s="47"/>
      <c r="J1852" s="47"/>
      <c r="K1852" s="47"/>
      <c r="L1852" s="47"/>
      <c r="M1852" s="35"/>
      <c r="N1852" s="35"/>
      <c r="O1852" s="35"/>
      <c r="P1852" s="35"/>
      <c r="Q1852" s="35"/>
      <c r="R1852" s="35"/>
      <c r="S1852" s="35"/>
      <c r="T1852" s="35"/>
      <c r="U1852" s="35"/>
      <c r="V1852" s="35"/>
      <c r="W1852" s="35"/>
      <c r="X1852" s="35"/>
      <c r="Y1852" s="35"/>
      <c r="Z1852" s="35"/>
      <c r="AA1852" s="35"/>
      <c r="AB1852" s="35"/>
      <c r="AC1852" s="35"/>
      <c r="AD1852" s="35"/>
      <c r="AE1852" s="35"/>
      <c r="AF1852" s="35"/>
      <c r="AG1852" s="35"/>
      <c r="AH1852" s="35"/>
      <c r="AI1852" s="35"/>
      <c r="AJ1852" s="35"/>
      <c r="AK1852" s="35"/>
      <c r="AL1852" s="35"/>
      <c r="AM1852" s="35"/>
      <c r="AN1852" s="35"/>
      <c r="AO1852" s="35"/>
      <c r="AP1852" s="35"/>
      <c r="AQ1852" s="35"/>
      <c r="AR1852" s="35"/>
      <c r="AS1852" s="35"/>
      <c r="AT1852" s="35"/>
      <c r="AU1852" s="35"/>
      <c r="AV1852" s="35"/>
      <c r="AW1852" s="35"/>
      <c r="AX1852" s="35"/>
      <c r="AY1852" s="35"/>
      <c r="AZ1852" s="35"/>
      <c r="BA1852" s="35"/>
      <c r="BB1852" s="35"/>
      <c r="BC1852" s="35"/>
      <c r="BD1852" s="35"/>
      <c r="BE1852" s="35"/>
      <c r="BF1852" s="35"/>
      <c r="BG1852" s="35"/>
      <c r="BH1852" s="35"/>
      <c r="BI1852" s="133"/>
      <c r="BJ1852" s="133"/>
      <c r="BK1852" s="35"/>
      <c r="BL1852" s="266"/>
      <c r="BM1852" s="35"/>
      <c r="BN1852" s="35"/>
      <c r="BO1852" s="35"/>
      <c r="BP1852" s="35"/>
      <c r="BQ1852" s="35"/>
      <c r="BR1852" s="35"/>
      <c r="BS1852" s="35"/>
      <c r="BT1852" s="35"/>
      <c r="BU1852" s="35"/>
      <c r="BV1852" s="35"/>
      <c r="BW1852" s="35"/>
      <c r="BX1852" s="35"/>
      <c r="BY1852" s="35"/>
      <c r="BZ1852" s="287"/>
      <c r="CA1852" s="35"/>
      <c r="CB1852" s="35"/>
      <c r="CC1852" s="35"/>
      <c r="CD1852" s="35"/>
      <c r="CE1852" s="35"/>
      <c r="CF1852" s="35"/>
      <c r="CG1852" s="35"/>
      <c r="CH1852" s="35"/>
      <c r="CI1852" s="35"/>
      <c r="CJ1852" s="35"/>
      <c r="CK1852" s="35"/>
      <c r="CL1852" s="35"/>
      <c r="CM1852" s="35"/>
      <c r="CN1852" s="35"/>
      <c r="CO1852" s="35"/>
      <c r="CP1852" s="35"/>
      <c r="CQ1852" s="35"/>
      <c r="CR1852" s="35"/>
      <c r="CS1852" s="35"/>
      <c r="CT1852" s="35"/>
      <c r="CU1852" s="35"/>
      <c r="CV1852" s="35"/>
      <c r="CW1852" s="35"/>
      <c r="CX1852" s="35"/>
      <c r="CY1852" s="35"/>
      <c r="CZ1852" s="35"/>
      <c r="DA1852" s="35"/>
      <c r="DB1852" s="35"/>
      <c r="DC1852" s="35"/>
      <c r="DD1852" s="35"/>
      <c r="DE1852" s="35"/>
      <c r="DF1852" s="35"/>
      <c r="DG1852" s="35"/>
      <c r="DH1852" s="35"/>
      <c r="DI1852" s="35"/>
      <c r="DJ1852" s="35"/>
      <c r="DK1852" s="35"/>
      <c r="DL1852" s="35"/>
      <c r="DM1852" s="35"/>
      <c r="DN1852" s="35"/>
      <c r="DO1852" s="35"/>
      <c r="DP1852" s="35"/>
      <c r="DQ1852" s="35"/>
      <c r="DR1852" s="35"/>
      <c r="DS1852" s="35"/>
      <c r="DT1852" s="35"/>
      <c r="DU1852" s="35"/>
      <c r="DV1852" s="35"/>
      <c r="DW1852" s="35"/>
      <c r="DX1852" s="35"/>
      <c r="DY1852" s="35"/>
      <c r="DZ1852" s="35"/>
      <c r="EA1852" s="35"/>
      <c r="EB1852" s="35"/>
      <c r="EC1852" s="35"/>
      <c r="ED1852" s="35"/>
      <c r="EE1852" s="35"/>
      <c r="EF1852" s="35"/>
      <c r="EG1852" s="35"/>
      <c r="EH1852" s="35"/>
      <c r="EI1852" s="35"/>
      <c r="EJ1852" s="35"/>
      <c r="EK1852" s="35"/>
      <c r="EL1852" s="35"/>
      <c r="ET1852" s="20" t="s">
        <v>2211</v>
      </c>
      <c r="EU1852" s="20" t="s">
        <v>2209</v>
      </c>
    </row>
    <row r="1853" spans="1:151" ht="12" hidden="1" customHeight="1">
      <c r="A1853" s="35"/>
      <c r="B1853" s="47"/>
      <c r="C1853" s="35"/>
      <c r="D1853" s="47"/>
      <c r="E1853" s="47"/>
      <c r="F1853" s="47"/>
      <c r="G1853" s="47"/>
      <c r="H1853" s="47"/>
      <c r="I1853" s="47"/>
      <c r="J1853" s="47"/>
      <c r="K1853" s="47"/>
      <c r="L1853" s="47"/>
      <c r="M1853" s="35"/>
      <c r="N1853" s="35"/>
      <c r="O1853" s="35"/>
      <c r="P1853" s="35"/>
      <c r="Q1853" s="35"/>
      <c r="R1853" s="35"/>
      <c r="S1853" s="35"/>
      <c r="T1853" s="35"/>
      <c r="U1853" s="35"/>
      <c r="V1853" s="35"/>
      <c r="W1853" s="35"/>
      <c r="X1853" s="35"/>
      <c r="Y1853" s="35"/>
      <c r="Z1853" s="35"/>
      <c r="AA1853" s="35"/>
      <c r="AB1853" s="35"/>
      <c r="AC1853" s="35"/>
      <c r="AD1853" s="35"/>
      <c r="AE1853" s="35"/>
      <c r="AF1853" s="35"/>
      <c r="AG1853" s="35"/>
      <c r="AH1853" s="35"/>
      <c r="AI1853" s="35"/>
      <c r="AJ1853" s="35"/>
      <c r="AK1853" s="35"/>
      <c r="AL1853" s="35"/>
      <c r="AM1853" s="35"/>
      <c r="AN1853" s="35"/>
      <c r="AO1853" s="35"/>
      <c r="AP1853" s="35"/>
      <c r="AQ1853" s="35"/>
      <c r="AR1853" s="35"/>
      <c r="AS1853" s="35"/>
      <c r="AT1853" s="35"/>
      <c r="AU1853" s="35"/>
      <c r="AV1853" s="35"/>
      <c r="AW1853" s="35"/>
      <c r="AX1853" s="35"/>
      <c r="AY1853" s="35"/>
      <c r="AZ1853" s="35"/>
      <c r="BA1853" s="35"/>
      <c r="BB1853" s="35"/>
      <c r="BC1853" s="35"/>
      <c r="BD1853" s="35"/>
      <c r="BE1853" s="35"/>
      <c r="BF1853" s="35"/>
      <c r="BG1853" s="35"/>
      <c r="BH1853" s="35"/>
      <c r="BI1853" s="133"/>
      <c r="BJ1853" s="133"/>
      <c r="BK1853" s="35"/>
      <c r="BL1853" s="266"/>
      <c r="BM1853" s="35"/>
      <c r="BN1853" s="35"/>
      <c r="BO1853" s="35"/>
      <c r="BP1853" s="35"/>
      <c r="BQ1853" s="35"/>
      <c r="BR1853" s="35"/>
      <c r="BS1853" s="35"/>
      <c r="BT1853" s="35"/>
      <c r="BU1853" s="35"/>
      <c r="BV1853" s="35"/>
      <c r="BW1853" s="35"/>
      <c r="BX1853" s="35"/>
      <c r="BY1853" s="35"/>
      <c r="BZ1853" s="287"/>
      <c r="CA1853" s="35"/>
      <c r="CB1853" s="35"/>
      <c r="CC1853" s="35"/>
      <c r="CD1853" s="35"/>
      <c r="CE1853" s="35"/>
      <c r="CF1853" s="35"/>
      <c r="CG1853" s="35"/>
      <c r="CH1853" s="35"/>
      <c r="CI1853" s="35"/>
      <c r="CJ1853" s="35"/>
      <c r="CK1853" s="35"/>
      <c r="CL1853" s="35"/>
      <c r="CM1853" s="35"/>
      <c r="CN1853" s="35"/>
      <c r="CO1853" s="35"/>
      <c r="CP1853" s="35"/>
      <c r="CQ1853" s="35"/>
      <c r="CR1853" s="35"/>
      <c r="CS1853" s="35"/>
      <c r="CT1853" s="35"/>
      <c r="CU1853" s="35"/>
      <c r="CV1853" s="35"/>
      <c r="CW1853" s="35"/>
      <c r="CX1853" s="35"/>
      <c r="CY1853" s="35"/>
      <c r="CZ1853" s="35"/>
      <c r="DA1853" s="35"/>
      <c r="DB1853" s="35"/>
      <c r="DC1853" s="35"/>
      <c r="DD1853" s="35"/>
      <c r="DE1853" s="35"/>
      <c r="DF1853" s="35"/>
      <c r="DG1853" s="35"/>
      <c r="DH1853" s="35"/>
      <c r="DI1853" s="35"/>
      <c r="DJ1853" s="35"/>
      <c r="DK1853" s="35"/>
      <c r="DL1853" s="35"/>
      <c r="DM1853" s="35"/>
      <c r="DN1853" s="35"/>
      <c r="DO1853" s="35"/>
      <c r="DP1853" s="35"/>
      <c r="DQ1853" s="35"/>
      <c r="DR1853" s="35"/>
      <c r="DS1853" s="35"/>
      <c r="DT1853" s="35"/>
      <c r="DU1853" s="35"/>
      <c r="DV1853" s="35"/>
      <c r="DW1853" s="35"/>
      <c r="DX1853" s="35"/>
      <c r="DY1853" s="35"/>
      <c r="DZ1853" s="35"/>
      <c r="EA1853" s="35"/>
      <c r="EB1853" s="35"/>
      <c r="EC1853" s="35"/>
      <c r="ED1853" s="35"/>
      <c r="EE1853" s="35"/>
      <c r="EF1853" s="35"/>
      <c r="EG1853" s="35"/>
      <c r="EH1853" s="35"/>
      <c r="EI1853" s="35"/>
      <c r="EJ1853" s="35"/>
      <c r="EK1853" s="35"/>
      <c r="EL1853" s="35"/>
      <c r="ET1853" s="20" t="s">
        <v>2212</v>
      </c>
      <c r="EU1853" s="20" t="s">
        <v>2210</v>
      </c>
    </row>
    <row r="1854" spans="1:151" ht="12" hidden="1" customHeight="1">
      <c r="A1854" s="35"/>
      <c r="B1854" s="47"/>
      <c r="C1854" s="35"/>
      <c r="D1854" s="47"/>
      <c r="E1854" s="47"/>
      <c r="F1854" s="47"/>
      <c r="G1854" s="47"/>
      <c r="H1854" s="47"/>
      <c r="I1854" s="47"/>
      <c r="J1854" s="47"/>
      <c r="K1854" s="47"/>
      <c r="L1854" s="47"/>
      <c r="M1854" s="35"/>
      <c r="N1854" s="35"/>
      <c r="O1854" s="35"/>
      <c r="P1854" s="35"/>
      <c r="Q1854" s="35"/>
      <c r="R1854" s="35"/>
      <c r="S1854" s="35"/>
      <c r="T1854" s="35"/>
      <c r="U1854" s="35"/>
      <c r="V1854" s="35"/>
      <c r="W1854" s="35"/>
      <c r="X1854" s="35"/>
      <c r="Y1854" s="35"/>
      <c r="Z1854" s="35"/>
      <c r="AA1854" s="35"/>
      <c r="AB1854" s="35"/>
      <c r="AC1854" s="35"/>
      <c r="AD1854" s="35"/>
      <c r="AE1854" s="35"/>
      <c r="AF1854" s="35"/>
      <c r="AG1854" s="35"/>
      <c r="AH1854" s="35"/>
      <c r="AI1854" s="35"/>
      <c r="AJ1854" s="35"/>
      <c r="AK1854" s="35"/>
      <c r="AL1854" s="35"/>
      <c r="AM1854" s="35"/>
      <c r="AN1854" s="35"/>
      <c r="AO1854" s="35"/>
      <c r="AP1854" s="35"/>
      <c r="AQ1854" s="35"/>
      <c r="AR1854" s="35"/>
      <c r="AS1854" s="35"/>
      <c r="AT1854" s="35"/>
      <c r="AU1854" s="35"/>
      <c r="AV1854" s="35"/>
      <c r="AW1854" s="35"/>
      <c r="AX1854" s="35"/>
      <c r="AY1854" s="35"/>
      <c r="AZ1854" s="35"/>
      <c r="BA1854" s="35"/>
      <c r="BB1854" s="35"/>
      <c r="BC1854" s="35"/>
      <c r="BD1854" s="35"/>
      <c r="BE1854" s="35"/>
      <c r="BF1854" s="35"/>
      <c r="BG1854" s="35"/>
      <c r="BH1854" s="35"/>
      <c r="BI1854" s="133"/>
      <c r="BJ1854" s="133"/>
      <c r="BK1854" s="35"/>
      <c r="BL1854" s="266"/>
      <c r="BM1854" s="35"/>
      <c r="BN1854" s="35"/>
      <c r="BO1854" s="35"/>
      <c r="BP1854" s="35"/>
      <c r="BQ1854" s="35"/>
      <c r="BR1854" s="35"/>
      <c r="BS1854" s="35"/>
      <c r="BT1854" s="35"/>
      <c r="BU1854" s="35"/>
      <c r="BV1854" s="35"/>
      <c r="BW1854" s="35"/>
      <c r="BX1854" s="35"/>
      <c r="BY1854" s="35"/>
      <c r="BZ1854" s="287"/>
      <c r="CA1854" s="35"/>
      <c r="CB1854" s="35"/>
      <c r="CC1854" s="35"/>
      <c r="CD1854" s="35"/>
      <c r="CE1854" s="35"/>
      <c r="CF1854" s="35"/>
      <c r="CG1854" s="35"/>
      <c r="CH1854" s="35"/>
      <c r="CI1854" s="35"/>
      <c r="CJ1854" s="35"/>
      <c r="CK1854" s="35"/>
      <c r="CL1854" s="35"/>
      <c r="CM1854" s="35"/>
      <c r="CN1854" s="35"/>
      <c r="CO1854" s="35"/>
      <c r="CP1854" s="35"/>
      <c r="CQ1854" s="35"/>
      <c r="CR1854" s="35"/>
      <c r="CS1854" s="35"/>
      <c r="CT1854" s="35"/>
      <c r="CU1854" s="35"/>
      <c r="CV1854" s="35"/>
      <c r="CW1854" s="35"/>
      <c r="CX1854" s="35"/>
      <c r="CY1854" s="35"/>
      <c r="CZ1854" s="35"/>
      <c r="DA1854" s="35"/>
      <c r="DB1854" s="35"/>
      <c r="DC1854" s="35"/>
      <c r="DD1854" s="35"/>
      <c r="DE1854" s="35"/>
      <c r="DF1854" s="35"/>
      <c r="DG1854" s="35"/>
      <c r="DH1854" s="35"/>
      <c r="DI1854" s="35"/>
      <c r="DJ1854" s="35"/>
      <c r="DK1854" s="35"/>
      <c r="DL1854" s="35"/>
      <c r="DM1854" s="35"/>
      <c r="DN1854" s="35"/>
      <c r="DO1854" s="35"/>
      <c r="DP1854" s="35"/>
      <c r="DQ1854" s="35"/>
      <c r="DR1854" s="35"/>
      <c r="DS1854" s="35"/>
      <c r="DT1854" s="35"/>
      <c r="DU1854" s="35"/>
      <c r="DV1854" s="35"/>
      <c r="DW1854" s="35"/>
      <c r="DX1854" s="35"/>
      <c r="DY1854" s="35"/>
      <c r="DZ1854" s="35"/>
      <c r="EA1854" s="35"/>
      <c r="EB1854" s="35"/>
      <c r="EC1854" s="35"/>
      <c r="ED1854" s="35"/>
      <c r="EE1854" s="35"/>
      <c r="EF1854" s="35"/>
      <c r="EG1854" s="35"/>
      <c r="EH1854" s="35"/>
      <c r="EI1854" s="35"/>
      <c r="EJ1854" s="35"/>
      <c r="EK1854" s="35"/>
      <c r="EL1854" s="35"/>
      <c r="ET1854" s="20" t="s">
        <v>2213</v>
      </c>
      <c r="EU1854" s="20" t="s">
        <v>2211</v>
      </c>
    </row>
    <row r="1855" spans="1:151" ht="12" hidden="1" customHeight="1">
      <c r="A1855" s="35"/>
      <c r="B1855" s="47"/>
      <c r="C1855" s="35"/>
      <c r="D1855" s="47"/>
      <c r="E1855" s="47"/>
      <c r="F1855" s="47"/>
      <c r="G1855" s="47"/>
      <c r="H1855" s="47"/>
      <c r="I1855" s="47"/>
      <c r="J1855" s="47"/>
      <c r="K1855" s="47"/>
      <c r="L1855" s="47"/>
      <c r="M1855" s="35"/>
      <c r="N1855" s="35"/>
      <c r="O1855" s="35"/>
      <c r="P1855" s="35"/>
      <c r="Q1855" s="35"/>
      <c r="R1855" s="35"/>
      <c r="S1855" s="35"/>
      <c r="T1855" s="35"/>
      <c r="U1855" s="35"/>
      <c r="V1855" s="35"/>
      <c r="W1855" s="35"/>
      <c r="X1855" s="35"/>
      <c r="Y1855" s="35"/>
      <c r="Z1855" s="35"/>
      <c r="AA1855" s="35"/>
      <c r="AB1855" s="35"/>
      <c r="AC1855" s="35"/>
      <c r="AD1855" s="35"/>
      <c r="AE1855" s="35"/>
      <c r="AF1855" s="35"/>
      <c r="AG1855" s="35"/>
      <c r="AH1855" s="35"/>
      <c r="AI1855" s="35"/>
      <c r="AJ1855" s="35"/>
      <c r="AK1855" s="35"/>
      <c r="AL1855" s="35"/>
      <c r="AM1855" s="35"/>
      <c r="AN1855" s="35"/>
      <c r="AO1855" s="35"/>
      <c r="AP1855" s="35"/>
      <c r="AQ1855" s="35"/>
      <c r="AR1855" s="35"/>
      <c r="AS1855" s="35"/>
      <c r="AT1855" s="35"/>
      <c r="AU1855" s="35"/>
      <c r="AV1855" s="35"/>
      <c r="AW1855" s="35"/>
      <c r="AX1855" s="35"/>
      <c r="AY1855" s="35"/>
      <c r="AZ1855" s="35"/>
      <c r="BA1855" s="35"/>
      <c r="BB1855" s="35"/>
      <c r="BC1855" s="35"/>
      <c r="BD1855" s="35"/>
      <c r="BE1855" s="35"/>
      <c r="BF1855" s="35"/>
      <c r="BG1855" s="35"/>
      <c r="BH1855" s="35"/>
      <c r="BI1855" s="133"/>
      <c r="BJ1855" s="133"/>
      <c r="BK1855" s="35"/>
      <c r="BL1855" s="266"/>
      <c r="BM1855" s="35"/>
      <c r="BN1855" s="35"/>
      <c r="BO1855" s="35"/>
      <c r="BP1855" s="35"/>
      <c r="BQ1855" s="35"/>
      <c r="BR1855" s="35"/>
      <c r="BS1855" s="35"/>
      <c r="BT1855" s="35"/>
      <c r="BU1855" s="35"/>
      <c r="BV1855" s="35"/>
      <c r="BW1855" s="35"/>
      <c r="BX1855" s="35"/>
      <c r="BY1855" s="35"/>
      <c r="BZ1855" s="287"/>
      <c r="CA1855" s="35"/>
      <c r="CB1855" s="35"/>
      <c r="CC1855" s="35"/>
      <c r="CD1855" s="35"/>
      <c r="CE1855" s="35"/>
      <c r="CF1855" s="35"/>
      <c r="CG1855" s="35"/>
      <c r="CH1855" s="35"/>
      <c r="CI1855" s="35"/>
      <c r="CJ1855" s="35"/>
      <c r="CK1855" s="35"/>
      <c r="CL1855" s="35"/>
      <c r="CM1855" s="35"/>
      <c r="CN1855" s="35"/>
      <c r="CO1855" s="35"/>
      <c r="CP1855" s="35"/>
      <c r="CQ1855" s="35"/>
      <c r="CR1855" s="35"/>
      <c r="CS1855" s="35"/>
      <c r="CT1855" s="35"/>
      <c r="CU1855" s="35"/>
      <c r="CV1855" s="35"/>
      <c r="CW1855" s="35"/>
      <c r="CX1855" s="35"/>
      <c r="CY1855" s="35"/>
      <c r="CZ1855" s="35"/>
      <c r="DA1855" s="35"/>
      <c r="DB1855" s="35"/>
      <c r="DC1855" s="35"/>
      <c r="DD1855" s="35"/>
      <c r="DE1855" s="35"/>
      <c r="DF1855" s="35"/>
      <c r="DG1855" s="35"/>
      <c r="DH1855" s="35"/>
      <c r="DI1855" s="35"/>
      <c r="DJ1855" s="35"/>
      <c r="DK1855" s="35"/>
      <c r="DL1855" s="35"/>
      <c r="DM1855" s="35"/>
      <c r="DN1855" s="35"/>
      <c r="DO1855" s="35"/>
      <c r="DP1855" s="35"/>
      <c r="DQ1855" s="35"/>
      <c r="DR1855" s="35"/>
      <c r="DS1855" s="35"/>
      <c r="DT1855" s="35"/>
      <c r="DU1855" s="35"/>
      <c r="DV1855" s="35"/>
      <c r="DW1855" s="35"/>
      <c r="DX1855" s="35"/>
      <c r="DY1855" s="35"/>
      <c r="DZ1855" s="35"/>
      <c r="EA1855" s="35"/>
      <c r="EB1855" s="35"/>
      <c r="EC1855" s="35"/>
      <c r="ED1855" s="35"/>
      <c r="EE1855" s="35"/>
      <c r="EF1855" s="35"/>
      <c r="EG1855" s="35"/>
      <c r="EH1855" s="35"/>
      <c r="EI1855" s="35"/>
      <c r="EJ1855" s="35"/>
      <c r="EK1855" s="35"/>
      <c r="EL1855" s="35"/>
      <c r="ET1855" s="20" t="s">
        <v>2214</v>
      </c>
      <c r="EU1855" s="20" t="s">
        <v>2212</v>
      </c>
    </row>
    <row r="1856" spans="1:151" ht="12" hidden="1" customHeight="1">
      <c r="A1856" s="35"/>
      <c r="B1856" s="47"/>
      <c r="C1856" s="35"/>
      <c r="D1856" s="47"/>
      <c r="E1856" s="47"/>
      <c r="F1856" s="47"/>
      <c r="G1856" s="47"/>
      <c r="H1856" s="47"/>
      <c r="I1856" s="47"/>
      <c r="J1856" s="47"/>
      <c r="K1856" s="47"/>
      <c r="L1856" s="47"/>
      <c r="M1856" s="35"/>
      <c r="N1856" s="35"/>
      <c r="O1856" s="35"/>
      <c r="P1856" s="35"/>
      <c r="Q1856" s="35"/>
      <c r="R1856" s="35"/>
      <c r="S1856" s="35"/>
      <c r="T1856" s="35"/>
      <c r="U1856" s="35"/>
      <c r="V1856" s="35"/>
      <c r="W1856" s="35"/>
      <c r="X1856" s="35"/>
      <c r="Y1856" s="35"/>
      <c r="Z1856" s="35"/>
      <c r="AA1856" s="35"/>
      <c r="AB1856" s="35"/>
      <c r="AC1856" s="35"/>
      <c r="AD1856" s="35"/>
      <c r="AE1856" s="35"/>
      <c r="AF1856" s="35"/>
      <c r="AG1856" s="35"/>
      <c r="AH1856" s="35"/>
      <c r="AI1856" s="35"/>
      <c r="AJ1856" s="35"/>
      <c r="AK1856" s="35"/>
      <c r="AL1856" s="35"/>
      <c r="AM1856" s="35"/>
      <c r="AN1856" s="35"/>
      <c r="AO1856" s="35"/>
      <c r="AP1856" s="35"/>
      <c r="AQ1856" s="35"/>
      <c r="AR1856" s="35"/>
      <c r="AS1856" s="35"/>
      <c r="AT1856" s="35"/>
      <c r="AU1856" s="35"/>
      <c r="AV1856" s="35"/>
      <c r="AW1856" s="35"/>
      <c r="AX1856" s="35"/>
      <c r="AY1856" s="35"/>
      <c r="AZ1856" s="35"/>
      <c r="BA1856" s="35"/>
      <c r="BB1856" s="35"/>
      <c r="BC1856" s="35"/>
      <c r="BD1856" s="35"/>
      <c r="BE1856" s="35"/>
      <c r="BF1856" s="35"/>
      <c r="BG1856" s="35"/>
      <c r="BH1856" s="35"/>
      <c r="BI1856" s="133"/>
      <c r="BJ1856" s="133"/>
      <c r="BK1856" s="35"/>
      <c r="BL1856" s="266"/>
      <c r="BM1856" s="35"/>
      <c r="BN1856" s="35"/>
      <c r="BO1856" s="35"/>
      <c r="BP1856" s="35"/>
      <c r="BQ1856" s="35"/>
      <c r="BR1856" s="35"/>
      <c r="BS1856" s="35"/>
      <c r="BT1856" s="35"/>
      <c r="BU1856" s="35"/>
      <c r="BV1856" s="35"/>
      <c r="BW1856" s="35"/>
      <c r="BX1856" s="35"/>
      <c r="BY1856" s="35"/>
      <c r="BZ1856" s="287"/>
      <c r="CA1856" s="35"/>
      <c r="CB1856" s="35"/>
      <c r="CC1856" s="35"/>
      <c r="CD1856" s="35"/>
      <c r="CE1856" s="35"/>
      <c r="CF1856" s="35"/>
      <c r="CG1856" s="35"/>
      <c r="CH1856" s="35"/>
      <c r="CI1856" s="35"/>
      <c r="CJ1856" s="35"/>
      <c r="CK1856" s="35"/>
      <c r="CL1856" s="35"/>
      <c r="CM1856" s="35"/>
      <c r="CN1856" s="35"/>
      <c r="CO1856" s="35"/>
      <c r="CP1856" s="35"/>
      <c r="CQ1856" s="35"/>
      <c r="CR1856" s="35"/>
      <c r="CS1856" s="35"/>
      <c r="CT1856" s="35"/>
      <c r="CU1856" s="35"/>
      <c r="CV1856" s="35"/>
      <c r="CW1856" s="35"/>
      <c r="CX1856" s="35"/>
      <c r="CY1856" s="35"/>
      <c r="CZ1856" s="35"/>
      <c r="DA1856" s="35"/>
      <c r="DB1856" s="35"/>
      <c r="DC1856" s="35"/>
      <c r="DD1856" s="35"/>
      <c r="DE1856" s="35"/>
      <c r="DF1856" s="35"/>
      <c r="DG1856" s="35"/>
      <c r="DH1856" s="35"/>
      <c r="DI1856" s="35"/>
      <c r="DJ1856" s="35"/>
      <c r="DK1856" s="35"/>
      <c r="DL1856" s="35"/>
      <c r="DM1856" s="35"/>
      <c r="DN1856" s="35"/>
      <c r="DO1856" s="35"/>
      <c r="DP1856" s="35"/>
      <c r="DQ1856" s="35"/>
      <c r="DR1856" s="35"/>
      <c r="DS1856" s="35"/>
      <c r="DT1856" s="35"/>
      <c r="DU1856" s="35"/>
      <c r="DV1856" s="35"/>
      <c r="DW1856" s="35"/>
      <c r="DX1856" s="35"/>
      <c r="DY1856" s="35"/>
      <c r="DZ1856" s="35"/>
      <c r="EA1856" s="35"/>
      <c r="EB1856" s="35"/>
      <c r="EC1856" s="35"/>
      <c r="ED1856" s="35"/>
      <c r="EE1856" s="35"/>
      <c r="EF1856" s="35"/>
      <c r="EG1856" s="35"/>
      <c r="EH1856" s="35"/>
      <c r="EI1856" s="35"/>
      <c r="EJ1856" s="35"/>
      <c r="EK1856" s="35"/>
      <c r="EL1856" s="35"/>
      <c r="ET1856" s="20" t="s">
        <v>2215</v>
      </c>
      <c r="EU1856" s="20" t="s">
        <v>2213</v>
      </c>
    </row>
    <row r="1857" spans="1:151" ht="12" hidden="1" customHeight="1">
      <c r="A1857" s="35"/>
      <c r="B1857" s="47"/>
      <c r="C1857" s="35"/>
      <c r="D1857" s="47"/>
      <c r="E1857" s="47"/>
      <c r="F1857" s="47"/>
      <c r="G1857" s="47"/>
      <c r="H1857" s="47"/>
      <c r="I1857" s="47"/>
      <c r="J1857" s="47"/>
      <c r="K1857" s="47"/>
      <c r="L1857" s="47"/>
      <c r="M1857" s="35"/>
      <c r="N1857" s="35"/>
      <c r="O1857" s="35"/>
      <c r="P1857" s="35"/>
      <c r="Q1857" s="35"/>
      <c r="R1857" s="35"/>
      <c r="S1857" s="35"/>
      <c r="T1857" s="35"/>
      <c r="U1857" s="35"/>
      <c r="V1857" s="35"/>
      <c r="W1857" s="35"/>
      <c r="X1857" s="35"/>
      <c r="Y1857" s="35"/>
      <c r="Z1857" s="35"/>
      <c r="AA1857" s="35"/>
      <c r="AB1857" s="35"/>
      <c r="AC1857" s="35"/>
      <c r="AD1857" s="35"/>
      <c r="AE1857" s="35"/>
      <c r="AF1857" s="35"/>
      <c r="AG1857" s="35"/>
      <c r="AH1857" s="35"/>
      <c r="AI1857" s="35"/>
      <c r="AJ1857" s="35"/>
      <c r="AK1857" s="35"/>
      <c r="AL1857" s="35"/>
      <c r="AM1857" s="35"/>
      <c r="AN1857" s="35"/>
      <c r="AO1857" s="35"/>
      <c r="AP1857" s="35"/>
      <c r="AQ1857" s="35"/>
      <c r="AR1857" s="35"/>
      <c r="AS1857" s="35"/>
      <c r="AT1857" s="35"/>
      <c r="AU1857" s="35"/>
      <c r="AV1857" s="35"/>
      <c r="AW1857" s="35"/>
      <c r="AX1857" s="35"/>
      <c r="AY1857" s="35"/>
      <c r="AZ1857" s="35"/>
      <c r="BA1857" s="35"/>
      <c r="BB1857" s="35"/>
      <c r="BC1857" s="35"/>
      <c r="BD1857" s="35"/>
      <c r="BE1857" s="35"/>
      <c r="BF1857" s="35"/>
      <c r="BG1857" s="35"/>
      <c r="BH1857" s="35"/>
      <c r="BI1857" s="133"/>
      <c r="BJ1857" s="133"/>
      <c r="BK1857" s="35"/>
      <c r="BL1857" s="266"/>
      <c r="BM1857" s="35"/>
      <c r="BN1857" s="35"/>
      <c r="BO1857" s="35"/>
      <c r="BP1857" s="35"/>
      <c r="BQ1857" s="35"/>
      <c r="BR1857" s="35"/>
      <c r="BS1857" s="35"/>
      <c r="BT1857" s="35"/>
      <c r="BU1857" s="35"/>
      <c r="BV1857" s="35"/>
      <c r="BW1857" s="35"/>
      <c r="BX1857" s="35"/>
      <c r="BY1857" s="35"/>
      <c r="BZ1857" s="287"/>
      <c r="CA1857" s="35"/>
      <c r="CB1857" s="35"/>
      <c r="CC1857" s="35"/>
      <c r="CD1857" s="35"/>
      <c r="CE1857" s="35"/>
      <c r="CF1857" s="35"/>
      <c r="CG1857" s="35"/>
      <c r="CH1857" s="35"/>
      <c r="CI1857" s="35"/>
      <c r="CJ1857" s="35"/>
      <c r="CK1857" s="35"/>
      <c r="CL1857" s="35"/>
      <c r="CM1857" s="35"/>
      <c r="CN1857" s="35"/>
      <c r="CO1857" s="35"/>
      <c r="CP1857" s="35"/>
      <c r="CQ1857" s="35"/>
      <c r="CR1857" s="35"/>
      <c r="CS1857" s="35"/>
      <c r="CT1857" s="35"/>
      <c r="CU1857" s="35"/>
      <c r="CV1857" s="35"/>
      <c r="CW1857" s="35"/>
      <c r="CX1857" s="35"/>
      <c r="CY1857" s="35"/>
      <c r="CZ1857" s="35"/>
      <c r="DA1857" s="35"/>
      <c r="DB1857" s="35"/>
      <c r="DC1857" s="35"/>
      <c r="DD1857" s="35"/>
      <c r="DE1857" s="35"/>
      <c r="DF1857" s="35"/>
      <c r="DG1857" s="35"/>
      <c r="DH1857" s="35"/>
      <c r="DI1857" s="35"/>
      <c r="DJ1857" s="35"/>
      <c r="DK1857" s="35"/>
      <c r="DL1857" s="35"/>
      <c r="DM1857" s="35"/>
      <c r="DN1857" s="35"/>
      <c r="DO1857" s="35"/>
      <c r="DP1857" s="35"/>
      <c r="DQ1857" s="35"/>
      <c r="DR1857" s="35"/>
      <c r="DS1857" s="35"/>
      <c r="DT1857" s="35"/>
      <c r="DU1857" s="35"/>
      <c r="DV1857" s="35"/>
      <c r="DW1857" s="35"/>
      <c r="DX1857" s="35"/>
      <c r="DY1857" s="35"/>
      <c r="DZ1857" s="35"/>
      <c r="EA1857" s="35"/>
      <c r="EB1857" s="35"/>
      <c r="EC1857" s="35"/>
      <c r="ED1857" s="35"/>
      <c r="EE1857" s="35"/>
      <c r="EF1857" s="35"/>
      <c r="EG1857" s="35"/>
      <c r="EH1857" s="35"/>
      <c r="EI1857" s="35"/>
      <c r="EJ1857" s="35"/>
      <c r="EK1857" s="35"/>
      <c r="EL1857" s="35"/>
      <c r="ET1857" s="20" t="s">
        <v>2216</v>
      </c>
      <c r="EU1857" s="20" t="s">
        <v>2214</v>
      </c>
    </row>
    <row r="1858" spans="1:151" ht="12" hidden="1" customHeight="1">
      <c r="A1858" s="35"/>
      <c r="B1858" s="47"/>
      <c r="C1858" s="35"/>
      <c r="D1858" s="47"/>
      <c r="E1858" s="47"/>
      <c r="F1858" s="47"/>
      <c r="G1858" s="47"/>
      <c r="H1858" s="47"/>
      <c r="I1858" s="47"/>
      <c r="J1858" s="47"/>
      <c r="K1858" s="47"/>
      <c r="L1858" s="47"/>
      <c r="M1858" s="35"/>
      <c r="N1858" s="35"/>
      <c r="O1858" s="35"/>
      <c r="P1858" s="35"/>
      <c r="Q1858" s="35"/>
      <c r="R1858" s="35"/>
      <c r="S1858" s="35"/>
      <c r="T1858" s="35"/>
      <c r="U1858" s="35"/>
      <c r="V1858" s="35"/>
      <c r="W1858" s="35"/>
      <c r="X1858" s="35"/>
      <c r="Y1858" s="35"/>
      <c r="Z1858" s="35"/>
      <c r="AA1858" s="35"/>
      <c r="AB1858" s="35"/>
      <c r="AC1858" s="35"/>
      <c r="AD1858" s="35"/>
      <c r="AE1858" s="35"/>
      <c r="AF1858" s="35"/>
      <c r="AG1858" s="35"/>
      <c r="AH1858" s="35"/>
      <c r="AI1858" s="35"/>
      <c r="AJ1858" s="35"/>
      <c r="AK1858" s="35"/>
      <c r="AL1858" s="35"/>
      <c r="AM1858" s="35"/>
      <c r="AN1858" s="35"/>
      <c r="AO1858" s="35"/>
      <c r="AP1858" s="35"/>
      <c r="AQ1858" s="35"/>
      <c r="AR1858" s="35"/>
      <c r="AS1858" s="35"/>
      <c r="AT1858" s="35"/>
      <c r="AU1858" s="35"/>
      <c r="AV1858" s="35"/>
      <c r="AW1858" s="35"/>
      <c r="AX1858" s="35"/>
      <c r="AY1858" s="35"/>
      <c r="AZ1858" s="35"/>
      <c r="BA1858" s="35"/>
      <c r="BB1858" s="35"/>
      <c r="BC1858" s="35"/>
      <c r="BD1858" s="35"/>
      <c r="BE1858" s="35"/>
      <c r="BF1858" s="35"/>
      <c r="BG1858" s="35"/>
      <c r="BH1858" s="35"/>
      <c r="BI1858" s="133"/>
      <c r="BJ1858" s="133"/>
      <c r="BK1858" s="35"/>
      <c r="BL1858" s="266"/>
      <c r="BM1858" s="35"/>
      <c r="BN1858" s="35"/>
      <c r="BO1858" s="35"/>
      <c r="BP1858" s="35"/>
      <c r="BQ1858" s="35"/>
      <c r="BR1858" s="35"/>
      <c r="BS1858" s="35"/>
      <c r="BT1858" s="35"/>
      <c r="BU1858" s="35"/>
      <c r="BV1858" s="35"/>
      <c r="BW1858" s="35"/>
      <c r="BX1858" s="35"/>
      <c r="BY1858" s="35"/>
      <c r="BZ1858" s="287"/>
      <c r="CA1858" s="35"/>
      <c r="CB1858" s="35"/>
      <c r="CC1858" s="35"/>
      <c r="CD1858" s="35"/>
      <c r="CE1858" s="35"/>
      <c r="CF1858" s="35"/>
      <c r="CG1858" s="35"/>
      <c r="CH1858" s="35"/>
      <c r="CI1858" s="35"/>
      <c r="CJ1858" s="35"/>
      <c r="CK1858" s="35"/>
      <c r="CL1858" s="35"/>
      <c r="CM1858" s="35"/>
      <c r="CN1858" s="35"/>
      <c r="CO1858" s="35"/>
      <c r="CP1858" s="35"/>
      <c r="CQ1858" s="35"/>
      <c r="CR1858" s="35"/>
      <c r="CS1858" s="35"/>
      <c r="CT1858" s="35"/>
      <c r="CU1858" s="35"/>
      <c r="CV1858" s="35"/>
      <c r="CW1858" s="35"/>
      <c r="CX1858" s="35"/>
      <c r="CY1858" s="35"/>
      <c r="CZ1858" s="35"/>
      <c r="DA1858" s="35"/>
      <c r="DB1858" s="35"/>
      <c r="DC1858" s="35"/>
      <c r="DD1858" s="35"/>
      <c r="DE1858" s="35"/>
      <c r="DF1858" s="35"/>
      <c r="DG1858" s="35"/>
      <c r="DH1858" s="35"/>
      <c r="DI1858" s="35"/>
      <c r="DJ1858" s="35"/>
      <c r="DK1858" s="35"/>
      <c r="DL1858" s="35"/>
      <c r="DM1858" s="35"/>
      <c r="DN1858" s="35"/>
      <c r="DO1858" s="35"/>
      <c r="DP1858" s="35"/>
      <c r="DQ1858" s="35"/>
      <c r="DR1858" s="35"/>
      <c r="DS1858" s="35"/>
      <c r="DT1858" s="35"/>
      <c r="DU1858" s="35"/>
      <c r="DV1858" s="35"/>
      <c r="DW1858" s="35"/>
      <c r="DX1858" s="35"/>
      <c r="DY1858" s="35"/>
      <c r="DZ1858" s="35"/>
      <c r="EA1858" s="35"/>
      <c r="EB1858" s="35"/>
      <c r="EC1858" s="35"/>
      <c r="ED1858" s="35"/>
      <c r="EE1858" s="35"/>
      <c r="EF1858" s="35"/>
      <c r="EG1858" s="35"/>
      <c r="EH1858" s="35"/>
      <c r="EI1858" s="35"/>
      <c r="EJ1858" s="35"/>
      <c r="EK1858" s="35"/>
      <c r="EL1858" s="35"/>
      <c r="ET1858" s="20" t="s">
        <v>2217</v>
      </c>
      <c r="EU1858" s="20" t="s">
        <v>2215</v>
      </c>
    </row>
    <row r="1859" spans="1:151" ht="12" hidden="1" customHeight="1">
      <c r="A1859" s="35"/>
      <c r="B1859" s="47"/>
      <c r="C1859" s="35"/>
      <c r="D1859" s="47"/>
      <c r="E1859" s="47"/>
      <c r="F1859" s="47"/>
      <c r="G1859" s="47"/>
      <c r="H1859" s="47"/>
      <c r="I1859" s="47"/>
      <c r="J1859" s="47"/>
      <c r="K1859" s="47"/>
      <c r="L1859" s="47"/>
      <c r="M1859" s="35"/>
      <c r="N1859" s="35"/>
      <c r="O1859" s="35"/>
      <c r="P1859" s="35"/>
      <c r="Q1859" s="35"/>
      <c r="R1859" s="35"/>
      <c r="S1859" s="35"/>
      <c r="T1859" s="35"/>
      <c r="U1859" s="35"/>
      <c r="V1859" s="35"/>
      <c r="W1859" s="35"/>
      <c r="X1859" s="35"/>
      <c r="Y1859" s="35"/>
      <c r="Z1859" s="35"/>
      <c r="AA1859" s="35"/>
      <c r="AB1859" s="35"/>
      <c r="AC1859" s="35"/>
      <c r="AD1859" s="35"/>
      <c r="AE1859" s="35"/>
      <c r="AF1859" s="35"/>
      <c r="AG1859" s="35"/>
      <c r="AH1859" s="35"/>
      <c r="AI1859" s="35"/>
      <c r="AJ1859" s="35"/>
      <c r="AK1859" s="35"/>
      <c r="AL1859" s="35"/>
      <c r="AM1859" s="35"/>
      <c r="AN1859" s="35"/>
      <c r="AO1859" s="35"/>
      <c r="AP1859" s="35"/>
      <c r="AQ1859" s="35"/>
      <c r="AR1859" s="35"/>
      <c r="AS1859" s="35"/>
      <c r="AT1859" s="35"/>
      <c r="AU1859" s="35"/>
      <c r="AV1859" s="35"/>
      <c r="AW1859" s="35"/>
      <c r="AX1859" s="35"/>
      <c r="AY1859" s="35"/>
      <c r="AZ1859" s="35"/>
      <c r="BA1859" s="35"/>
      <c r="BB1859" s="35"/>
      <c r="BC1859" s="35"/>
      <c r="BD1859" s="35"/>
      <c r="BE1859" s="35"/>
      <c r="BF1859" s="35"/>
      <c r="BG1859" s="35"/>
      <c r="BH1859" s="35"/>
      <c r="BI1859" s="133"/>
      <c r="BJ1859" s="133"/>
      <c r="BK1859" s="35"/>
      <c r="BL1859" s="266"/>
      <c r="BM1859" s="35"/>
      <c r="BN1859" s="35"/>
      <c r="BO1859" s="35"/>
      <c r="BP1859" s="35"/>
      <c r="BQ1859" s="35"/>
      <c r="BR1859" s="35"/>
      <c r="BS1859" s="35"/>
      <c r="BT1859" s="35"/>
      <c r="BU1859" s="35"/>
      <c r="BV1859" s="35"/>
      <c r="BW1859" s="35"/>
      <c r="BX1859" s="35"/>
      <c r="BY1859" s="35"/>
      <c r="BZ1859" s="287"/>
      <c r="CA1859" s="35"/>
      <c r="CB1859" s="35"/>
      <c r="CC1859" s="35"/>
      <c r="CD1859" s="35"/>
      <c r="CE1859" s="35"/>
      <c r="CF1859" s="35"/>
      <c r="CG1859" s="35"/>
      <c r="CH1859" s="35"/>
      <c r="CI1859" s="35"/>
      <c r="CJ1859" s="35"/>
      <c r="CK1859" s="35"/>
      <c r="CL1859" s="35"/>
      <c r="CM1859" s="35"/>
      <c r="CN1859" s="35"/>
      <c r="CO1859" s="35"/>
      <c r="CP1859" s="35"/>
      <c r="CQ1859" s="35"/>
      <c r="CR1859" s="35"/>
      <c r="CS1859" s="35"/>
      <c r="CT1859" s="35"/>
      <c r="CU1859" s="35"/>
      <c r="CV1859" s="35"/>
      <c r="CW1859" s="35"/>
      <c r="CX1859" s="35"/>
      <c r="CY1859" s="35"/>
      <c r="CZ1859" s="35"/>
      <c r="DA1859" s="35"/>
      <c r="DB1859" s="35"/>
      <c r="DC1859" s="35"/>
      <c r="DD1859" s="35"/>
      <c r="DE1859" s="35"/>
      <c r="DF1859" s="35"/>
      <c r="DG1859" s="35"/>
      <c r="DH1859" s="35"/>
      <c r="DI1859" s="35"/>
      <c r="DJ1859" s="35"/>
      <c r="DK1859" s="35"/>
      <c r="DL1859" s="35"/>
      <c r="DM1859" s="35"/>
      <c r="DN1859" s="35"/>
      <c r="DO1859" s="35"/>
      <c r="DP1859" s="35"/>
      <c r="DQ1859" s="35"/>
      <c r="DR1859" s="35"/>
      <c r="DS1859" s="35"/>
      <c r="DT1859" s="35"/>
      <c r="DU1859" s="35"/>
      <c r="DV1859" s="35"/>
      <c r="DW1859" s="35"/>
      <c r="DX1859" s="35"/>
      <c r="DY1859" s="35"/>
      <c r="DZ1859" s="35"/>
      <c r="EA1859" s="35"/>
      <c r="EB1859" s="35"/>
      <c r="EC1859" s="35"/>
      <c r="ED1859" s="35"/>
      <c r="EE1859" s="35"/>
      <c r="EF1859" s="35"/>
      <c r="EG1859" s="35"/>
      <c r="EH1859" s="35"/>
      <c r="EI1859" s="35"/>
      <c r="EJ1859" s="35"/>
      <c r="EK1859" s="35"/>
      <c r="EL1859" s="35"/>
      <c r="ET1859" s="20" t="s">
        <v>2218</v>
      </c>
      <c r="EU1859" s="20" t="s">
        <v>2216</v>
      </c>
    </row>
    <row r="1860" spans="1:151" ht="12" hidden="1" customHeight="1">
      <c r="A1860" s="35"/>
      <c r="B1860" s="47"/>
      <c r="C1860" s="35"/>
      <c r="D1860" s="47"/>
      <c r="E1860" s="47"/>
      <c r="F1860" s="47"/>
      <c r="G1860" s="47"/>
      <c r="H1860" s="47"/>
      <c r="I1860" s="47"/>
      <c r="J1860" s="47"/>
      <c r="K1860" s="47"/>
      <c r="L1860" s="47"/>
      <c r="M1860" s="35"/>
      <c r="N1860" s="35"/>
      <c r="O1860" s="35"/>
      <c r="P1860" s="35"/>
      <c r="Q1860" s="35"/>
      <c r="R1860" s="35"/>
      <c r="S1860" s="35"/>
      <c r="T1860" s="35"/>
      <c r="U1860" s="35"/>
      <c r="V1860" s="35"/>
      <c r="W1860" s="35"/>
      <c r="X1860" s="35"/>
      <c r="Y1860" s="35"/>
      <c r="Z1860" s="35"/>
      <c r="AA1860" s="35"/>
      <c r="AB1860" s="35"/>
      <c r="AC1860" s="35"/>
      <c r="AD1860" s="35"/>
      <c r="AE1860" s="35"/>
      <c r="AF1860" s="35"/>
      <c r="AG1860" s="35"/>
      <c r="AH1860" s="35"/>
      <c r="AI1860" s="35"/>
      <c r="AJ1860" s="35"/>
      <c r="AK1860" s="35"/>
      <c r="AL1860" s="35"/>
      <c r="AM1860" s="35"/>
      <c r="AN1860" s="35"/>
      <c r="AO1860" s="35"/>
      <c r="AP1860" s="35"/>
      <c r="AQ1860" s="35"/>
      <c r="AR1860" s="35"/>
      <c r="AS1860" s="35"/>
      <c r="AT1860" s="35"/>
      <c r="AU1860" s="35"/>
      <c r="AV1860" s="35"/>
      <c r="AW1860" s="35"/>
      <c r="AX1860" s="35"/>
      <c r="AY1860" s="35"/>
      <c r="AZ1860" s="35"/>
      <c r="BA1860" s="35"/>
      <c r="BB1860" s="35"/>
      <c r="BC1860" s="35"/>
      <c r="BD1860" s="35"/>
      <c r="BE1860" s="35"/>
      <c r="BF1860" s="35"/>
      <c r="BG1860" s="35"/>
      <c r="BH1860" s="35"/>
      <c r="BI1860" s="133"/>
      <c r="BJ1860" s="133"/>
      <c r="BK1860" s="35"/>
      <c r="BL1860" s="266"/>
      <c r="BM1860" s="35"/>
      <c r="BN1860" s="35"/>
      <c r="BO1860" s="35"/>
      <c r="BP1860" s="35"/>
      <c r="BQ1860" s="35"/>
      <c r="BR1860" s="35"/>
      <c r="BS1860" s="35"/>
      <c r="BT1860" s="35"/>
      <c r="BU1860" s="35"/>
      <c r="BV1860" s="35"/>
      <c r="BW1860" s="35"/>
      <c r="BX1860" s="35"/>
      <c r="BY1860" s="35"/>
      <c r="BZ1860" s="287"/>
      <c r="CA1860" s="35"/>
      <c r="CB1860" s="35"/>
      <c r="CC1860" s="35"/>
      <c r="CD1860" s="35"/>
      <c r="CE1860" s="35"/>
      <c r="CF1860" s="35"/>
      <c r="CG1860" s="35"/>
      <c r="CH1860" s="35"/>
      <c r="CI1860" s="35"/>
      <c r="CJ1860" s="35"/>
      <c r="CK1860" s="35"/>
      <c r="CL1860" s="35"/>
      <c r="CM1860" s="35"/>
      <c r="CN1860" s="35"/>
      <c r="CO1860" s="35"/>
      <c r="CP1860" s="35"/>
      <c r="CQ1860" s="35"/>
      <c r="CR1860" s="35"/>
      <c r="CS1860" s="35"/>
      <c r="CT1860" s="35"/>
      <c r="CU1860" s="35"/>
      <c r="CV1860" s="35"/>
      <c r="CW1860" s="35"/>
      <c r="CX1860" s="35"/>
      <c r="CY1860" s="35"/>
      <c r="CZ1860" s="35"/>
      <c r="DA1860" s="35"/>
      <c r="DB1860" s="35"/>
      <c r="DC1860" s="35"/>
      <c r="DD1860" s="35"/>
      <c r="DE1860" s="35"/>
      <c r="DF1860" s="35"/>
      <c r="DG1860" s="35"/>
      <c r="DH1860" s="35"/>
      <c r="DI1860" s="35"/>
      <c r="DJ1860" s="35"/>
      <c r="DK1860" s="35"/>
      <c r="DL1860" s="35"/>
      <c r="DM1860" s="35"/>
      <c r="DN1860" s="35"/>
      <c r="DO1860" s="35"/>
      <c r="DP1860" s="35"/>
      <c r="DQ1860" s="35"/>
      <c r="DR1860" s="35"/>
      <c r="DS1860" s="35"/>
      <c r="DT1860" s="35"/>
      <c r="DU1860" s="35"/>
      <c r="DV1860" s="35"/>
      <c r="DW1860" s="35"/>
      <c r="DX1860" s="35"/>
      <c r="DY1860" s="35"/>
      <c r="DZ1860" s="35"/>
      <c r="EA1860" s="35"/>
      <c r="EB1860" s="35"/>
      <c r="EC1860" s="35"/>
      <c r="ED1860" s="35"/>
      <c r="EE1860" s="35"/>
      <c r="EF1860" s="35"/>
      <c r="EG1860" s="35"/>
      <c r="EH1860" s="35"/>
      <c r="EI1860" s="35"/>
      <c r="EJ1860" s="35"/>
      <c r="EK1860" s="35"/>
      <c r="EL1860" s="35"/>
      <c r="ET1860" s="20" t="s">
        <v>2219</v>
      </c>
      <c r="EU1860" s="20" t="s">
        <v>2217</v>
      </c>
    </row>
    <row r="1861" spans="1:151" ht="12" hidden="1" customHeight="1">
      <c r="A1861" s="35"/>
      <c r="B1861" s="47"/>
      <c r="C1861" s="35"/>
      <c r="D1861" s="47"/>
      <c r="E1861" s="47"/>
      <c r="F1861" s="47"/>
      <c r="G1861" s="47"/>
      <c r="H1861" s="47"/>
      <c r="I1861" s="47"/>
      <c r="J1861" s="47"/>
      <c r="K1861" s="47"/>
      <c r="L1861" s="47"/>
      <c r="M1861" s="35"/>
      <c r="N1861" s="35"/>
      <c r="O1861" s="35"/>
      <c r="P1861" s="35"/>
      <c r="Q1861" s="35"/>
      <c r="R1861" s="35"/>
      <c r="S1861" s="35"/>
      <c r="T1861" s="35"/>
      <c r="U1861" s="35"/>
      <c r="V1861" s="35"/>
      <c r="W1861" s="35"/>
      <c r="X1861" s="35"/>
      <c r="Y1861" s="35"/>
      <c r="Z1861" s="35"/>
      <c r="AA1861" s="35"/>
      <c r="AB1861" s="35"/>
      <c r="AC1861" s="35"/>
      <c r="AD1861" s="35"/>
      <c r="AE1861" s="35"/>
      <c r="AF1861" s="35"/>
      <c r="AG1861" s="35"/>
      <c r="AH1861" s="35"/>
      <c r="AI1861" s="35"/>
      <c r="AJ1861" s="35"/>
      <c r="AK1861" s="35"/>
      <c r="AL1861" s="35"/>
      <c r="AM1861" s="35"/>
      <c r="AN1861" s="35"/>
      <c r="AO1861" s="35"/>
      <c r="AP1861" s="35"/>
      <c r="AQ1861" s="35"/>
      <c r="AR1861" s="35"/>
      <c r="AS1861" s="35"/>
      <c r="AT1861" s="35"/>
      <c r="AU1861" s="35"/>
      <c r="AV1861" s="35"/>
      <c r="AW1861" s="35"/>
      <c r="AX1861" s="35"/>
      <c r="AY1861" s="35"/>
      <c r="AZ1861" s="35"/>
      <c r="BA1861" s="35"/>
      <c r="BB1861" s="35"/>
      <c r="BC1861" s="35"/>
      <c r="BD1861" s="35"/>
      <c r="BE1861" s="35"/>
      <c r="BF1861" s="35"/>
      <c r="BG1861" s="35"/>
      <c r="BH1861" s="35"/>
      <c r="BI1861" s="133"/>
      <c r="BJ1861" s="133"/>
      <c r="BK1861" s="35"/>
      <c r="BL1861" s="266"/>
      <c r="BM1861" s="35"/>
      <c r="BN1861" s="35"/>
      <c r="BO1861" s="35"/>
      <c r="BP1861" s="35"/>
      <c r="BQ1861" s="35"/>
      <c r="BR1861" s="35"/>
      <c r="BS1861" s="35"/>
      <c r="BT1861" s="35"/>
      <c r="BU1861" s="35"/>
      <c r="BV1861" s="35"/>
      <c r="BW1861" s="35"/>
      <c r="BX1861" s="35"/>
      <c r="BY1861" s="35"/>
      <c r="BZ1861" s="287"/>
      <c r="CA1861" s="35"/>
      <c r="CB1861" s="35"/>
      <c r="CC1861" s="35"/>
      <c r="CD1861" s="35"/>
      <c r="CE1861" s="35"/>
      <c r="CF1861" s="35"/>
      <c r="CG1861" s="35"/>
      <c r="CH1861" s="35"/>
      <c r="CI1861" s="35"/>
      <c r="CJ1861" s="35"/>
      <c r="CK1861" s="35"/>
      <c r="CL1861" s="35"/>
      <c r="CM1861" s="35"/>
      <c r="CN1861" s="35"/>
      <c r="CO1861" s="35"/>
      <c r="CP1861" s="35"/>
      <c r="CQ1861" s="35"/>
      <c r="CR1861" s="35"/>
      <c r="CS1861" s="35"/>
      <c r="CT1861" s="35"/>
      <c r="CU1861" s="35"/>
      <c r="CV1861" s="35"/>
      <c r="CW1861" s="35"/>
      <c r="CX1861" s="35"/>
      <c r="CY1861" s="35"/>
      <c r="CZ1861" s="35"/>
      <c r="DA1861" s="35"/>
      <c r="DB1861" s="35"/>
      <c r="DC1861" s="35"/>
      <c r="DD1861" s="35"/>
      <c r="DE1861" s="35"/>
      <c r="DF1861" s="35"/>
      <c r="DG1861" s="35"/>
      <c r="DH1861" s="35"/>
      <c r="DI1861" s="35"/>
      <c r="DJ1861" s="35"/>
      <c r="DK1861" s="35"/>
      <c r="DL1861" s="35"/>
      <c r="DM1861" s="35"/>
      <c r="DN1861" s="35"/>
      <c r="DO1861" s="35"/>
      <c r="DP1861" s="35"/>
      <c r="DQ1861" s="35"/>
      <c r="DR1861" s="35"/>
      <c r="DS1861" s="35"/>
      <c r="DT1861" s="35"/>
      <c r="DU1861" s="35"/>
      <c r="DV1861" s="35"/>
      <c r="DW1861" s="35"/>
      <c r="DX1861" s="35"/>
      <c r="DY1861" s="35"/>
      <c r="DZ1861" s="35"/>
      <c r="EA1861" s="35"/>
      <c r="EB1861" s="35"/>
      <c r="EC1861" s="35"/>
      <c r="ED1861" s="35"/>
      <c r="EE1861" s="35"/>
      <c r="EF1861" s="35"/>
      <c r="EG1861" s="35"/>
      <c r="EH1861" s="35"/>
      <c r="EI1861" s="35"/>
      <c r="EJ1861" s="35"/>
      <c r="EK1861" s="35"/>
      <c r="EL1861" s="35"/>
      <c r="ET1861" s="20" t="s">
        <v>2220</v>
      </c>
      <c r="EU1861" s="20" t="s">
        <v>2218</v>
      </c>
    </row>
    <row r="1862" spans="1:151" ht="12" hidden="1" customHeight="1">
      <c r="A1862" s="35"/>
      <c r="B1862" s="47"/>
      <c r="C1862" s="35"/>
      <c r="D1862" s="47"/>
      <c r="E1862" s="47"/>
      <c r="F1862" s="47"/>
      <c r="G1862" s="47"/>
      <c r="H1862" s="47"/>
      <c r="I1862" s="47"/>
      <c r="J1862" s="47"/>
      <c r="K1862" s="47"/>
      <c r="L1862" s="47"/>
      <c r="M1862" s="35"/>
      <c r="N1862" s="35"/>
      <c r="O1862" s="35"/>
      <c r="P1862" s="35"/>
      <c r="Q1862" s="35"/>
      <c r="R1862" s="35"/>
      <c r="S1862" s="35"/>
      <c r="T1862" s="35"/>
      <c r="U1862" s="35"/>
      <c r="V1862" s="35"/>
      <c r="W1862" s="35"/>
      <c r="X1862" s="35"/>
      <c r="Y1862" s="35"/>
      <c r="Z1862" s="35"/>
      <c r="AA1862" s="35"/>
      <c r="AB1862" s="35"/>
      <c r="AC1862" s="35"/>
      <c r="AD1862" s="35"/>
      <c r="AE1862" s="35"/>
      <c r="AF1862" s="35"/>
      <c r="AG1862" s="35"/>
      <c r="AH1862" s="35"/>
      <c r="AI1862" s="35"/>
      <c r="AJ1862" s="35"/>
      <c r="AK1862" s="35"/>
      <c r="AL1862" s="35"/>
      <c r="AM1862" s="35"/>
      <c r="AN1862" s="35"/>
      <c r="AO1862" s="35"/>
      <c r="AP1862" s="35"/>
      <c r="AQ1862" s="35"/>
      <c r="AR1862" s="35"/>
      <c r="AS1862" s="35"/>
      <c r="AT1862" s="35"/>
      <c r="AU1862" s="35"/>
      <c r="AV1862" s="35"/>
      <c r="AW1862" s="35"/>
      <c r="AX1862" s="35"/>
      <c r="AY1862" s="35"/>
      <c r="AZ1862" s="35"/>
      <c r="BA1862" s="35"/>
      <c r="BB1862" s="35"/>
      <c r="BC1862" s="35"/>
      <c r="BD1862" s="35"/>
      <c r="BE1862" s="35"/>
      <c r="BF1862" s="35"/>
      <c r="BG1862" s="35"/>
      <c r="BH1862" s="35"/>
      <c r="BI1862" s="133"/>
      <c r="BJ1862" s="133"/>
      <c r="BK1862" s="35"/>
      <c r="BL1862" s="266"/>
      <c r="BM1862" s="35"/>
      <c r="BN1862" s="35"/>
      <c r="BO1862" s="35"/>
      <c r="BP1862" s="35"/>
      <c r="BQ1862" s="35"/>
      <c r="BR1862" s="35"/>
      <c r="BS1862" s="35"/>
      <c r="BT1862" s="35"/>
      <c r="BU1862" s="35"/>
      <c r="BV1862" s="35"/>
      <c r="BW1862" s="35"/>
      <c r="BX1862" s="35"/>
      <c r="BY1862" s="35"/>
      <c r="BZ1862" s="287"/>
      <c r="CA1862" s="35"/>
      <c r="CB1862" s="35"/>
      <c r="CC1862" s="35"/>
      <c r="CD1862" s="35"/>
      <c r="CE1862" s="35"/>
      <c r="CF1862" s="35"/>
      <c r="CG1862" s="35"/>
      <c r="CH1862" s="35"/>
      <c r="CI1862" s="35"/>
      <c r="CJ1862" s="35"/>
      <c r="CK1862" s="35"/>
      <c r="CL1862" s="35"/>
      <c r="CM1862" s="35"/>
      <c r="CN1862" s="35"/>
      <c r="CO1862" s="35"/>
      <c r="CP1862" s="35"/>
      <c r="CQ1862" s="35"/>
      <c r="CR1862" s="35"/>
      <c r="CS1862" s="35"/>
      <c r="CT1862" s="35"/>
      <c r="CU1862" s="35"/>
      <c r="CV1862" s="35"/>
      <c r="CW1862" s="35"/>
      <c r="CX1862" s="35"/>
      <c r="CY1862" s="35"/>
      <c r="CZ1862" s="35"/>
      <c r="DA1862" s="35"/>
      <c r="DB1862" s="35"/>
      <c r="DC1862" s="35"/>
      <c r="DD1862" s="35"/>
      <c r="DE1862" s="35"/>
      <c r="DF1862" s="35"/>
      <c r="DG1862" s="35"/>
      <c r="DH1862" s="35"/>
      <c r="DI1862" s="35"/>
      <c r="DJ1862" s="35"/>
      <c r="DK1862" s="35"/>
      <c r="DL1862" s="35"/>
      <c r="DM1862" s="35"/>
      <c r="DN1862" s="35"/>
      <c r="DO1862" s="35"/>
      <c r="DP1862" s="35"/>
      <c r="DQ1862" s="35"/>
      <c r="DR1862" s="35"/>
      <c r="DS1862" s="35"/>
      <c r="DT1862" s="35"/>
      <c r="DU1862" s="35"/>
      <c r="DV1862" s="35"/>
      <c r="DW1862" s="35"/>
      <c r="DX1862" s="35"/>
      <c r="DY1862" s="35"/>
      <c r="DZ1862" s="35"/>
      <c r="EA1862" s="35"/>
      <c r="EB1862" s="35"/>
      <c r="EC1862" s="35"/>
      <c r="ED1862" s="35"/>
      <c r="EE1862" s="35"/>
      <c r="EF1862" s="35"/>
      <c r="EG1862" s="35"/>
      <c r="EH1862" s="35"/>
      <c r="EI1862" s="35"/>
      <c r="EJ1862" s="35"/>
      <c r="EK1862" s="35"/>
      <c r="EL1862" s="35"/>
      <c r="ET1862" s="20" t="s">
        <v>2221</v>
      </c>
      <c r="EU1862" s="20" t="s">
        <v>2219</v>
      </c>
    </row>
    <row r="1863" spans="1:151" ht="12" hidden="1" customHeight="1">
      <c r="A1863" s="35"/>
      <c r="B1863" s="47"/>
      <c r="C1863" s="35"/>
      <c r="D1863" s="47"/>
      <c r="E1863" s="47"/>
      <c r="F1863" s="47"/>
      <c r="G1863" s="47"/>
      <c r="H1863" s="47"/>
      <c r="I1863" s="47"/>
      <c r="J1863" s="47"/>
      <c r="K1863" s="47"/>
      <c r="L1863" s="47"/>
      <c r="M1863" s="35"/>
      <c r="N1863" s="35"/>
      <c r="O1863" s="35"/>
      <c r="P1863" s="35"/>
      <c r="Q1863" s="35"/>
      <c r="R1863" s="35"/>
      <c r="S1863" s="35"/>
      <c r="T1863" s="35"/>
      <c r="U1863" s="35"/>
      <c r="V1863" s="35"/>
      <c r="W1863" s="35"/>
      <c r="X1863" s="35"/>
      <c r="Y1863" s="35"/>
      <c r="Z1863" s="35"/>
      <c r="AA1863" s="35"/>
      <c r="AB1863" s="35"/>
      <c r="AC1863" s="35"/>
      <c r="AD1863" s="35"/>
      <c r="AE1863" s="35"/>
      <c r="AF1863" s="35"/>
      <c r="AG1863" s="35"/>
      <c r="AH1863" s="35"/>
      <c r="AI1863" s="35"/>
      <c r="AJ1863" s="35"/>
      <c r="AK1863" s="35"/>
      <c r="AL1863" s="35"/>
      <c r="AM1863" s="35"/>
      <c r="AN1863" s="35"/>
      <c r="AO1863" s="35"/>
      <c r="AP1863" s="35"/>
      <c r="AQ1863" s="35"/>
      <c r="AR1863" s="35"/>
      <c r="AS1863" s="35"/>
      <c r="AT1863" s="35"/>
      <c r="AU1863" s="35"/>
      <c r="AV1863" s="35"/>
      <c r="AW1863" s="35"/>
      <c r="AX1863" s="35"/>
      <c r="AY1863" s="35"/>
      <c r="AZ1863" s="35"/>
      <c r="BA1863" s="35"/>
      <c r="BB1863" s="35"/>
      <c r="BC1863" s="35"/>
      <c r="BD1863" s="35"/>
      <c r="BE1863" s="35"/>
      <c r="BF1863" s="35"/>
      <c r="BG1863" s="35"/>
      <c r="BH1863" s="35"/>
      <c r="BI1863" s="133"/>
      <c r="BJ1863" s="133"/>
      <c r="BK1863" s="35"/>
      <c r="BL1863" s="266"/>
      <c r="BM1863" s="35"/>
      <c r="BN1863" s="35"/>
      <c r="BO1863" s="35"/>
      <c r="BP1863" s="35"/>
      <c r="BQ1863" s="35"/>
      <c r="BR1863" s="35"/>
      <c r="BS1863" s="35"/>
      <c r="BT1863" s="35"/>
      <c r="BU1863" s="35"/>
      <c r="BV1863" s="35"/>
      <c r="BW1863" s="35"/>
      <c r="BX1863" s="35"/>
      <c r="BY1863" s="35"/>
      <c r="BZ1863" s="287"/>
      <c r="CA1863" s="35"/>
      <c r="CB1863" s="35"/>
      <c r="CC1863" s="35"/>
      <c r="CD1863" s="35"/>
      <c r="CE1863" s="35"/>
      <c r="CF1863" s="35"/>
      <c r="CG1863" s="35"/>
      <c r="CH1863" s="35"/>
      <c r="CI1863" s="35"/>
      <c r="CJ1863" s="35"/>
      <c r="CK1863" s="35"/>
      <c r="CL1863" s="35"/>
      <c r="CM1863" s="35"/>
      <c r="CN1863" s="35"/>
      <c r="CO1863" s="35"/>
      <c r="CP1863" s="35"/>
      <c r="CQ1863" s="35"/>
      <c r="CR1863" s="35"/>
      <c r="CS1863" s="35"/>
      <c r="CT1863" s="35"/>
      <c r="CU1863" s="35"/>
      <c r="CV1863" s="35"/>
      <c r="CW1863" s="35"/>
      <c r="CX1863" s="35"/>
      <c r="CY1863" s="35"/>
      <c r="CZ1863" s="35"/>
      <c r="DA1863" s="35"/>
      <c r="DB1863" s="35"/>
      <c r="DC1863" s="35"/>
      <c r="DD1863" s="35"/>
      <c r="DE1863" s="35"/>
      <c r="DF1863" s="35"/>
      <c r="DG1863" s="35"/>
      <c r="DH1863" s="35"/>
      <c r="DI1863" s="35"/>
      <c r="DJ1863" s="35"/>
      <c r="DK1863" s="35"/>
      <c r="DL1863" s="35"/>
      <c r="DM1863" s="35"/>
      <c r="DN1863" s="35"/>
      <c r="DO1863" s="35"/>
      <c r="DP1863" s="35"/>
      <c r="DQ1863" s="35"/>
      <c r="DR1863" s="35"/>
      <c r="DS1863" s="35"/>
      <c r="DT1863" s="35"/>
      <c r="DU1863" s="35"/>
      <c r="DV1863" s="35"/>
      <c r="DW1863" s="35"/>
      <c r="DX1863" s="35"/>
      <c r="DY1863" s="35"/>
      <c r="DZ1863" s="35"/>
      <c r="EA1863" s="35"/>
      <c r="EB1863" s="35"/>
      <c r="EC1863" s="35"/>
      <c r="ED1863" s="35"/>
      <c r="EE1863" s="35"/>
      <c r="EF1863" s="35"/>
      <c r="EG1863" s="35"/>
      <c r="EH1863" s="35"/>
      <c r="EI1863" s="35"/>
      <c r="EJ1863" s="35"/>
      <c r="EK1863" s="35"/>
      <c r="EL1863" s="35"/>
      <c r="ET1863" s="20" t="s">
        <v>2222</v>
      </c>
      <c r="EU1863" s="20" t="s">
        <v>2220</v>
      </c>
    </row>
    <row r="1864" spans="1:151" ht="12" hidden="1" customHeight="1">
      <c r="A1864" s="35"/>
      <c r="B1864" s="47"/>
      <c r="C1864" s="35"/>
      <c r="D1864" s="47"/>
      <c r="E1864" s="47"/>
      <c r="F1864" s="47"/>
      <c r="G1864" s="47"/>
      <c r="H1864" s="47"/>
      <c r="I1864" s="47"/>
      <c r="J1864" s="47"/>
      <c r="K1864" s="47"/>
      <c r="L1864" s="47"/>
      <c r="M1864" s="35"/>
      <c r="N1864" s="35"/>
      <c r="O1864" s="35"/>
      <c r="P1864" s="35"/>
      <c r="Q1864" s="35"/>
      <c r="R1864" s="35"/>
      <c r="S1864" s="35"/>
      <c r="T1864" s="35"/>
      <c r="U1864" s="35"/>
      <c r="V1864" s="35"/>
      <c r="W1864" s="35"/>
      <c r="X1864" s="35"/>
      <c r="Y1864" s="35"/>
      <c r="Z1864" s="35"/>
      <c r="AA1864" s="35"/>
      <c r="AB1864" s="35"/>
      <c r="AC1864" s="35"/>
      <c r="AD1864" s="35"/>
      <c r="AE1864" s="35"/>
      <c r="AF1864" s="35"/>
      <c r="AG1864" s="35"/>
      <c r="AH1864" s="35"/>
      <c r="AI1864" s="35"/>
      <c r="AJ1864" s="35"/>
      <c r="AK1864" s="35"/>
      <c r="AL1864" s="35"/>
      <c r="AM1864" s="35"/>
      <c r="AN1864" s="35"/>
      <c r="AO1864" s="35"/>
      <c r="AP1864" s="35"/>
      <c r="AQ1864" s="35"/>
      <c r="AR1864" s="35"/>
      <c r="AS1864" s="35"/>
      <c r="AT1864" s="35"/>
      <c r="AU1864" s="35"/>
      <c r="AV1864" s="35"/>
      <c r="AW1864" s="35"/>
      <c r="AX1864" s="35"/>
      <c r="AY1864" s="35"/>
      <c r="AZ1864" s="35"/>
      <c r="BA1864" s="35"/>
      <c r="BB1864" s="35"/>
      <c r="BC1864" s="35"/>
      <c r="BD1864" s="35"/>
      <c r="BE1864" s="35"/>
      <c r="BF1864" s="35"/>
      <c r="BG1864" s="35"/>
      <c r="BH1864" s="35"/>
      <c r="BI1864" s="133"/>
      <c r="BJ1864" s="133"/>
      <c r="BK1864" s="35"/>
      <c r="BL1864" s="266"/>
      <c r="BM1864" s="35"/>
      <c r="BN1864" s="35"/>
      <c r="BO1864" s="35"/>
      <c r="BP1864" s="35"/>
      <c r="BQ1864" s="35"/>
      <c r="BR1864" s="35"/>
      <c r="BS1864" s="35"/>
      <c r="BT1864" s="35"/>
      <c r="BU1864" s="35"/>
      <c r="BV1864" s="35"/>
      <c r="BW1864" s="35"/>
      <c r="BX1864" s="35"/>
      <c r="BY1864" s="35"/>
      <c r="BZ1864" s="287"/>
      <c r="CA1864" s="35"/>
      <c r="CB1864" s="35"/>
      <c r="CC1864" s="35"/>
      <c r="CD1864" s="35"/>
      <c r="CE1864" s="35"/>
      <c r="CF1864" s="35"/>
      <c r="CG1864" s="35"/>
      <c r="CH1864" s="35"/>
      <c r="CI1864" s="35"/>
      <c r="CJ1864" s="35"/>
      <c r="CK1864" s="35"/>
      <c r="CL1864" s="35"/>
      <c r="CM1864" s="35"/>
      <c r="CN1864" s="35"/>
      <c r="CO1864" s="35"/>
      <c r="CP1864" s="35"/>
      <c r="CQ1864" s="35"/>
      <c r="CR1864" s="35"/>
      <c r="CS1864" s="35"/>
      <c r="CT1864" s="35"/>
      <c r="CU1864" s="35"/>
      <c r="CV1864" s="35"/>
      <c r="CW1864" s="35"/>
      <c r="CX1864" s="35"/>
      <c r="CY1864" s="35"/>
      <c r="CZ1864" s="35"/>
      <c r="DA1864" s="35"/>
      <c r="DB1864" s="35"/>
      <c r="DC1864" s="35"/>
      <c r="DD1864" s="35"/>
      <c r="DE1864" s="35"/>
      <c r="DF1864" s="35"/>
      <c r="DG1864" s="35"/>
      <c r="DH1864" s="35"/>
      <c r="DI1864" s="35"/>
      <c r="DJ1864" s="35"/>
      <c r="DK1864" s="35"/>
      <c r="DL1864" s="35"/>
      <c r="DM1864" s="35"/>
      <c r="DN1864" s="35"/>
      <c r="DO1864" s="35"/>
      <c r="DP1864" s="35"/>
      <c r="DQ1864" s="35"/>
      <c r="DR1864" s="35"/>
      <c r="DS1864" s="35"/>
      <c r="DT1864" s="35"/>
      <c r="DU1864" s="35"/>
      <c r="DV1864" s="35"/>
      <c r="DW1864" s="35"/>
      <c r="DX1864" s="35"/>
      <c r="DY1864" s="35"/>
      <c r="DZ1864" s="35"/>
      <c r="EA1864" s="35"/>
      <c r="EB1864" s="35"/>
      <c r="EC1864" s="35"/>
      <c r="ED1864" s="35"/>
      <c r="EE1864" s="35"/>
      <c r="EF1864" s="35"/>
      <c r="EG1864" s="35"/>
      <c r="EH1864" s="35"/>
      <c r="EI1864" s="35"/>
      <c r="EJ1864" s="35"/>
      <c r="EK1864" s="35"/>
      <c r="EL1864" s="35"/>
      <c r="ET1864" s="20" t="s">
        <v>2223</v>
      </c>
      <c r="EU1864" s="20" t="s">
        <v>2221</v>
      </c>
    </row>
    <row r="1865" spans="1:151" ht="12" hidden="1" customHeight="1">
      <c r="A1865" s="35"/>
      <c r="B1865" s="47"/>
      <c r="C1865" s="35"/>
      <c r="D1865" s="47"/>
      <c r="E1865" s="47"/>
      <c r="F1865" s="47"/>
      <c r="G1865" s="47"/>
      <c r="H1865" s="47"/>
      <c r="I1865" s="47"/>
      <c r="J1865" s="47"/>
      <c r="K1865" s="47"/>
      <c r="L1865" s="47"/>
      <c r="M1865" s="35"/>
      <c r="N1865" s="35"/>
      <c r="O1865" s="35"/>
      <c r="P1865" s="35"/>
      <c r="Q1865" s="35"/>
      <c r="R1865" s="35"/>
      <c r="S1865" s="35"/>
      <c r="T1865" s="35"/>
      <c r="U1865" s="35"/>
      <c r="V1865" s="35"/>
      <c r="W1865" s="35"/>
      <c r="X1865" s="35"/>
      <c r="Y1865" s="35"/>
      <c r="Z1865" s="35"/>
      <c r="AA1865" s="35"/>
      <c r="AB1865" s="35"/>
      <c r="AC1865" s="35"/>
      <c r="AD1865" s="35"/>
      <c r="AE1865" s="35"/>
      <c r="AF1865" s="35"/>
      <c r="AG1865" s="35"/>
      <c r="AH1865" s="35"/>
      <c r="AI1865" s="35"/>
      <c r="AJ1865" s="35"/>
      <c r="AK1865" s="35"/>
      <c r="AL1865" s="35"/>
      <c r="AM1865" s="35"/>
      <c r="AN1865" s="35"/>
      <c r="AO1865" s="35"/>
      <c r="AP1865" s="35"/>
      <c r="AQ1865" s="35"/>
      <c r="AR1865" s="35"/>
      <c r="AS1865" s="35"/>
      <c r="AT1865" s="35"/>
      <c r="AU1865" s="35"/>
      <c r="AV1865" s="35"/>
      <c r="AW1865" s="35"/>
      <c r="AX1865" s="35"/>
      <c r="AY1865" s="35"/>
      <c r="AZ1865" s="35"/>
      <c r="BA1865" s="35"/>
      <c r="BB1865" s="35"/>
      <c r="BC1865" s="35"/>
      <c r="BD1865" s="35"/>
      <c r="BE1865" s="35"/>
      <c r="BF1865" s="35"/>
      <c r="BG1865" s="35"/>
      <c r="BH1865" s="35"/>
      <c r="BI1865" s="133"/>
      <c r="BJ1865" s="133"/>
      <c r="BK1865" s="35"/>
      <c r="BL1865" s="266"/>
      <c r="BM1865" s="35"/>
      <c r="BN1865" s="35"/>
      <c r="BO1865" s="35"/>
      <c r="BP1865" s="35"/>
      <c r="BQ1865" s="35"/>
      <c r="BR1865" s="35"/>
      <c r="BS1865" s="35"/>
      <c r="BT1865" s="35"/>
      <c r="BU1865" s="35"/>
      <c r="BV1865" s="35"/>
      <c r="BW1865" s="35"/>
      <c r="BX1865" s="35"/>
      <c r="BY1865" s="35"/>
      <c r="BZ1865" s="287"/>
      <c r="CA1865" s="35"/>
      <c r="CB1865" s="35"/>
      <c r="CC1865" s="35"/>
      <c r="CD1865" s="35"/>
      <c r="CE1865" s="35"/>
      <c r="CF1865" s="35"/>
      <c r="CG1865" s="35"/>
      <c r="CH1865" s="35"/>
      <c r="CI1865" s="35"/>
      <c r="CJ1865" s="35"/>
      <c r="CK1865" s="35"/>
      <c r="CL1865" s="35"/>
      <c r="CM1865" s="35"/>
      <c r="CN1865" s="35"/>
      <c r="CO1865" s="35"/>
      <c r="CP1865" s="35"/>
      <c r="CQ1865" s="35"/>
      <c r="CR1865" s="35"/>
      <c r="CS1865" s="35"/>
      <c r="CT1865" s="35"/>
      <c r="CU1865" s="35"/>
      <c r="CV1865" s="35"/>
      <c r="CW1865" s="35"/>
      <c r="CX1865" s="35"/>
      <c r="CY1865" s="35"/>
      <c r="CZ1865" s="35"/>
      <c r="DA1865" s="35"/>
      <c r="DB1865" s="35"/>
      <c r="DC1865" s="35"/>
      <c r="DD1865" s="35"/>
      <c r="DE1865" s="35"/>
      <c r="DF1865" s="35"/>
      <c r="DG1865" s="35"/>
      <c r="DH1865" s="35"/>
      <c r="DI1865" s="35"/>
      <c r="DJ1865" s="35"/>
      <c r="DK1865" s="35"/>
      <c r="DL1865" s="35"/>
      <c r="DM1865" s="35"/>
      <c r="DN1865" s="35"/>
      <c r="DO1865" s="35"/>
      <c r="DP1865" s="35"/>
      <c r="DQ1865" s="35"/>
      <c r="DR1865" s="35"/>
      <c r="DS1865" s="35"/>
      <c r="DT1865" s="35"/>
      <c r="DU1865" s="35"/>
      <c r="DV1865" s="35"/>
      <c r="DW1865" s="35"/>
      <c r="DX1865" s="35"/>
      <c r="DY1865" s="35"/>
      <c r="DZ1865" s="35"/>
      <c r="EA1865" s="35"/>
      <c r="EB1865" s="35"/>
      <c r="EC1865" s="35"/>
      <c r="ED1865" s="35"/>
      <c r="EE1865" s="35"/>
      <c r="EF1865" s="35"/>
      <c r="EG1865" s="35"/>
      <c r="EH1865" s="35"/>
      <c r="EI1865" s="35"/>
      <c r="EJ1865" s="35"/>
      <c r="EK1865" s="35"/>
      <c r="EL1865" s="35"/>
      <c r="ET1865" s="20" t="s">
        <v>2224</v>
      </c>
      <c r="EU1865" s="20" t="s">
        <v>2222</v>
      </c>
    </row>
    <row r="1866" spans="1:151" ht="12" hidden="1" customHeight="1">
      <c r="A1866" s="35"/>
      <c r="B1866" s="47"/>
      <c r="C1866" s="35"/>
      <c r="D1866" s="47"/>
      <c r="E1866" s="47"/>
      <c r="F1866" s="47"/>
      <c r="G1866" s="47"/>
      <c r="H1866" s="47"/>
      <c r="I1866" s="47"/>
      <c r="J1866" s="47"/>
      <c r="K1866" s="47"/>
      <c r="L1866" s="47"/>
      <c r="M1866" s="35"/>
      <c r="N1866" s="35"/>
      <c r="O1866" s="35"/>
      <c r="P1866" s="35"/>
      <c r="Q1866" s="35"/>
      <c r="R1866" s="35"/>
      <c r="S1866" s="35"/>
      <c r="T1866" s="35"/>
      <c r="U1866" s="35"/>
      <c r="V1866" s="35"/>
      <c r="W1866" s="35"/>
      <c r="X1866" s="35"/>
      <c r="Y1866" s="35"/>
      <c r="Z1866" s="35"/>
      <c r="AA1866" s="35"/>
      <c r="AB1866" s="35"/>
      <c r="AC1866" s="35"/>
      <c r="AD1866" s="35"/>
      <c r="AE1866" s="35"/>
      <c r="AF1866" s="35"/>
      <c r="AG1866" s="35"/>
      <c r="AH1866" s="35"/>
      <c r="AI1866" s="35"/>
      <c r="AJ1866" s="35"/>
      <c r="AK1866" s="35"/>
      <c r="AL1866" s="35"/>
      <c r="AM1866" s="35"/>
      <c r="AN1866" s="35"/>
      <c r="AO1866" s="35"/>
      <c r="AP1866" s="35"/>
      <c r="AQ1866" s="35"/>
      <c r="AR1866" s="35"/>
      <c r="AS1866" s="35"/>
      <c r="AT1866" s="35"/>
      <c r="AU1866" s="35"/>
      <c r="AV1866" s="35"/>
      <c r="AW1866" s="35"/>
      <c r="AX1866" s="35"/>
      <c r="AY1866" s="35"/>
      <c r="AZ1866" s="35"/>
      <c r="BA1866" s="35"/>
      <c r="BB1866" s="35"/>
      <c r="BC1866" s="35"/>
      <c r="BD1866" s="35"/>
      <c r="BE1866" s="35"/>
      <c r="BF1866" s="35"/>
      <c r="BG1866" s="35"/>
      <c r="BH1866" s="35"/>
      <c r="BI1866" s="133"/>
      <c r="BJ1866" s="133"/>
      <c r="BK1866" s="35"/>
      <c r="BL1866" s="266"/>
      <c r="BM1866" s="35"/>
      <c r="BN1866" s="35"/>
      <c r="BO1866" s="35"/>
      <c r="BP1866" s="35"/>
      <c r="BQ1866" s="35"/>
      <c r="BR1866" s="35"/>
      <c r="BS1866" s="35"/>
      <c r="BT1866" s="35"/>
      <c r="BU1866" s="35"/>
      <c r="BV1866" s="35"/>
      <c r="BW1866" s="35"/>
      <c r="BX1866" s="35"/>
      <c r="BY1866" s="35"/>
      <c r="BZ1866" s="287"/>
      <c r="CA1866" s="35"/>
      <c r="CB1866" s="35"/>
      <c r="CC1866" s="35"/>
      <c r="CD1866" s="35"/>
      <c r="CE1866" s="35"/>
      <c r="CF1866" s="35"/>
      <c r="CG1866" s="35"/>
      <c r="CH1866" s="35"/>
      <c r="CI1866" s="35"/>
      <c r="CJ1866" s="35"/>
      <c r="CK1866" s="35"/>
      <c r="CL1866" s="35"/>
      <c r="CM1866" s="35"/>
      <c r="CN1866" s="35"/>
      <c r="CO1866" s="35"/>
      <c r="CP1866" s="35"/>
      <c r="CQ1866" s="35"/>
      <c r="CR1866" s="35"/>
      <c r="CS1866" s="35"/>
      <c r="CT1866" s="35"/>
      <c r="CU1866" s="35"/>
      <c r="CV1866" s="35"/>
      <c r="CW1866" s="35"/>
      <c r="CX1866" s="35"/>
      <c r="CY1866" s="35"/>
      <c r="CZ1866" s="35"/>
      <c r="DA1866" s="35"/>
      <c r="DB1866" s="35"/>
      <c r="DC1866" s="35"/>
      <c r="DD1866" s="35"/>
      <c r="DE1866" s="35"/>
      <c r="DF1866" s="35"/>
      <c r="DG1866" s="35"/>
      <c r="DH1866" s="35"/>
      <c r="DI1866" s="35"/>
      <c r="DJ1866" s="35"/>
      <c r="DK1866" s="35"/>
      <c r="DL1866" s="35"/>
      <c r="DM1866" s="35"/>
      <c r="DN1866" s="35"/>
      <c r="DO1866" s="35"/>
      <c r="DP1866" s="35"/>
      <c r="DQ1866" s="35"/>
      <c r="DR1866" s="35"/>
      <c r="DS1866" s="35"/>
      <c r="DT1866" s="35"/>
      <c r="DU1866" s="35"/>
      <c r="DV1866" s="35"/>
      <c r="DW1866" s="35"/>
      <c r="DX1866" s="35"/>
      <c r="DY1866" s="35"/>
      <c r="DZ1866" s="35"/>
      <c r="EA1866" s="35"/>
      <c r="EB1866" s="35"/>
      <c r="EC1866" s="35"/>
      <c r="ED1866" s="35"/>
      <c r="EE1866" s="35"/>
      <c r="EF1866" s="35"/>
      <c r="EG1866" s="35"/>
      <c r="EH1866" s="35"/>
      <c r="EI1866" s="35"/>
      <c r="EJ1866" s="35"/>
      <c r="EK1866" s="35"/>
      <c r="EL1866" s="35"/>
      <c r="ET1866" s="20" t="s">
        <v>2225</v>
      </c>
      <c r="EU1866" s="20" t="s">
        <v>2223</v>
      </c>
    </row>
    <row r="1867" spans="1:151" ht="12" hidden="1" customHeight="1">
      <c r="A1867" s="35"/>
      <c r="B1867" s="47"/>
      <c r="C1867" s="35"/>
      <c r="D1867" s="47"/>
      <c r="E1867" s="47"/>
      <c r="F1867" s="47"/>
      <c r="G1867" s="47"/>
      <c r="H1867" s="47"/>
      <c r="I1867" s="47"/>
      <c r="J1867" s="47"/>
      <c r="K1867" s="47"/>
      <c r="L1867" s="47"/>
      <c r="M1867" s="35"/>
      <c r="N1867" s="35"/>
      <c r="O1867" s="35"/>
      <c r="P1867" s="35"/>
      <c r="Q1867" s="35"/>
      <c r="R1867" s="35"/>
      <c r="S1867" s="35"/>
      <c r="T1867" s="35"/>
      <c r="U1867" s="35"/>
      <c r="V1867" s="35"/>
      <c r="W1867" s="35"/>
      <c r="X1867" s="35"/>
      <c r="Y1867" s="35"/>
      <c r="Z1867" s="35"/>
      <c r="AA1867" s="35"/>
      <c r="AB1867" s="35"/>
      <c r="AC1867" s="35"/>
      <c r="AD1867" s="35"/>
      <c r="AE1867" s="35"/>
      <c r="AF1867" s="35"/>
      <c r="AG1867" s="35"/>
      <c r="AH1867" s="35"/>
      <c r="AI1867" s="35"/>
      <c r="AJ1867" s="35"/>
      <c r="AK1867" s="35"/>
      <c r="AL1867" s="35"/>
      <c r="AM1867" s="35"/>
      <c r="AN1867" s="35"/>
      <c r="AO1867" s="35"/>
      <c r="AP1867" s="35"/>
      <c r="AQ1867" s="35"/>
      <c r="AR1867" s="35"/>
      <c r="AS1867" s="35"/>
      <c r="AT1867" s="35"/>
      <c r="AU1867" s="35"/>
      <c r="AV1867" s="35"/>
      <c r="AW1867" s="35"/>
      <c r="AX1867" s="35"/>
      <c r="AY1867" s="35"/>
      <c r="AZ1867" s="35"/>
      <c r="BA1867" s="35"/>
      <c r="BB1867" s="35"/>
      <c r="BC1867" s="35"/>
      <c r="BD1867" s="35"/>
      <c r="BE1867" s="35"/>
      <c r="BF1867" s="35"/>
      <c r="BG1867" s="35"/>
      <c r="BH1867" s="35"/>
      <c r="BI1867" s="133"/>
      <c r="BJ1867" s="133"/>
      <c r="BK1867" s="35"/>
      <c r="BL1867" s="266"/>
      <c r="BM1867" s="35"/>
      <c r="BN1867" s="35"/>
      <c r="BO1867" s="35"/>
      <c r="BP1867" s="35"/>
      <c r="BQ1867" s="35"/>
      <c r="BR1867" s="35"/>
      <c r="BS1867" s="35"/>
      <c r="BT1867" s="35"/>
      <c r="BU1867" s="35"/>
      <c r="BV1867" s="35"/>
      <c r="BW1867" s="35"/>
      <c r="BX1867" s="35"/>
      <c r="BY1867" s="35"/>
      <c r="BZ1867" s="287"/>
      <c r="CA1867" s="35"/>
      <c r="CB1867" s="35"/>
      <c r="CC1867" s="35"/>
      <c r="CD1867" s="35"/>
      <c r="CE1867" s="35"/>
      <c r="CF1867" s="35"/>
      <c r="CG1867" s="35"/>
      <c r="CH1867" s="35"/>
      <c r="CI1867" s="35"/>
      <c r="CJ1867" s="35"/>
      <c r="CK1867" s="35"/>
      <c r="CL1867" s="35"/>
      <c r="CM1867" s="35"/>
      <c r="CN1867" s="35"/>
      <c r="CO1867" s="35"/>
      <c r="CP1867" s="35"/>
      <c r="CQ1867" s="35"/>
      <c r="CR1867" s="35"/>
      <c r="CS1867" s="35"/>
      <c r="CT1867" s="35"/>
      <c r="CU1867" s="35"/>
      <c r="CV1867" s="35"/>
      <c r="CW1867" s="35"/>
      <c r="CX1867" s="35"/>
      <c r="CY1867" s="35"/>
      <c r="CZ1867" s="35"/>
      <c r="DA1867" s="35"/>
      <c r="DB1867" s="35"/>
      <c r="DC1867" s="35"/>
      <c r="DD1867" s="35"/>
      <c r="DE1867" s="35"/>
      <c r="DF1867" s="35"/>
      <c r="DG1867" s="35"/>
      <c r="DH1867" s="35"/>
      <c r="DI1867" s="35"/>
      <c r="DJ1867" s="35"/>
      <c r="DK1867" s="35"/>
      <c r="DL1867" s="35"/>
      <c r="DM1867" s="35"/>
      <c r="DN1867" s="35"/>
      <c r="DO1867" s="35"/>
      <c r="DP1867" s="35"/>
      <c r="DQ1867" s="35"/>
      <c r="DR1867" s="35"/>
      <c r="DS1867" s="35"/>
      <c r="DT1867" s="35"/>
      <c r="DU1867" s="35"/>
      <c r="DV1867" s="35"/>
      <c r="DW1867" s="35"/>
      <c r="DX1867" s="35"/>
      <c r="DY1867" s="35"/>
      <c r="DZ1867" s="35"/>
      <c r="EA1867" s="35"/>
      <c r="EB1867" s="35"/>
      <c r="EC1867" s="35"/>
      <c r="ED1867" s="35"/>
      <c r="EE1867" s="35"/>
      <c r="EF1867" s="35"/>
      <c r="EG1867" s="35"/>
      <c r="EH1867" s="35"/>
      <c r="EI1867" s="35"/>
      <c r="EJ1867" s="35"/>
      <c r="EK1867" s="35"/>
      <c r="EL1867" s="35"/>
      <c r="ET1867" s="20" t="s">
        <v>2226</v>
      </c>
      <c r="EU1867" s="20" t="s">
        <v>2224</v>
      </c>
    </row>
    <row r="1868" spans="1:151" ht="12" hidden="1" customHeight="1">
      <c r="A1868" s="35"/>
      <c r="B1868" s="47"/>
      <c r="C1868" s="35"/>
      <c r="D1868" s="47"/>
      <c r="E1868" s="47"/>
      <c r="F1868" s="47"/>
      <c r="G1868" s="47"/>
      <c r="H1868" s="47"/>
      <c r="I1868" s="47"/>
      <c r="J1868" s="47"/>
      <c r="K1868" s="47"/>
      <c r="L1868" s="47"/>
      <c r="M1868" s="35"/>
      <c r="N1868" s="35"/>
      <c r="O1868" s="35"/>
      <c r="P1868" s="35"/>
      <c r="Q1868" s="35"/>
      <c r="R1868" s="35"/>
      <c r="S1868" s="35"/>
      <c r="T1868" s="35"/>
      <c r="U1868" s="35"/>
      <c r="V1868" s="35"/>
      <c r="W1868" s="35"/>
      <c r="X1868" s="35"/>
      <c r="Y1868" s="35"/>
      <c r="Z1868" s="35"/>
      <c r="AA1868" s="35"/>
      <c r="AB1868" s="35"/>
      <c r="AC1868" s="35"/>
      <c r="AD1868" s="35"/>
      <c r="AE1868" s="35"/>
      <c r="AF1868" s="35"/>
      <c r="AG1868" s="35"/>
      <c r="AH1868" s="35"/>
      <c r="AI1868" s="35"/>
      <c r="AJ1868" s="35"/>
      <c r="AK1868" s="35"/>
      <c r="AL1868" s="35"/>
      <c r="AM1868" s="35"/>
      <c r="AN1868" s="35"/>
      <c r="AO1868" s="35"/>
      <c r="AP1868" s="35"/>
      <c r="AQ1868" s="35"/>
      <c r="AR1868" s="35"/>
      <c r="AS1868" s="35"/>
      <c r="AT1868" s="35"/>
      <c r="AU1868" s="35"/>
      <c r="AV1868" s="35"/>
      <c r="AW1868" s="35"/>
      <c r="AX1868" s="35"/>
      <c r="AY1868" s="35"/>
      <c r="AZ1868" s="35"/>
      <c r="BA1868" s="35"/>
      <c r="BB1868" s="35"/>
      <c r="BC1868" s="35"/>
      <c r="BD1868" s="35"/>
      <c r="BE1868" s="35"/>
      <c r="BF1868" s="35"/>
      <c r="BG1868" s="35"/>
      <c r="BH1868" s="35"/>
      <c r="BI1868" s="133"/>
      <c r="BJ1868" s="133"/>
      <c r="BK1868" s="35"/>
      <c r="BL1868" s="266"/>
      <c r="BM1868" s="35"/>
      <c r="BN1868" s="35"/>
      <c r="BO1868" s="35"/>
      <c r="BP1868" s="35"/>
      <c r="BQ1868" s="35"/>
      <c r="BR1868" s="35"/>
      <c r="BS1868" s="35"/>
      <c r="BT1868" s="35"/>
      <c r="BU1868" s="35"/>
      <c r="BV1868" s="35"/>
      <c r="BW1868" s="35"/>
      <c r="BX1868" s="35"/>
      <c r="BY1868" s="35"/>
      <c r="BZ1868" s="287"/>
      <c r="CA1868" s="35"/>
      <c r="CB1868" s="35"/>
      <c r="CC1868" s="35"/>
      <c r="CD1868" s="35"/>
      <c r="CE1868" s="35"/>
      <c r="CF1868" s="35"/>
      <c r="CG1868" s="35"/>
      <c r="CH1868" s="35"/>
      <c r="CI1868" s="35"/>
      <c r="CJ1868" s="35"/>
      <c r="CK1868" s="35"/>
      <c r="CL1868" s="35"/>
      <c r="CM1868" s="35"/>
      <c r="CN1868" s="35"/>
      <c r="CO1868" s="35"/>
      <c r="CP1868" s="35"/>
      <c r="CQ1868" s="35"/>
      <c r="CR1868" s="35"/>
      <c r="CS1868" s="35"/>
      <c r="CT1868" s="35"/>
      <c r="CU1868" s="35"/>
      <c r="CV1868" s="35"/>
      <c r="CW1868" s="35"/>
      <c r="CX1868" s="35"/>
      <c r="CY1868" s="35"/>
      <c r="CZ1868" s="35"/>
      <c r="DA1868" s="35"/>
      <c r="DB1868" s="35"/>
      <c r="DC1868" s="35"/>
      <c r="DD1868" s="35"/>
      <c r="DE1868" s="35"/>
      <c r="DF1868" s="35"/>
      <c r="DG1868" s="35"/>
      <c r="DH1868" s="35"/>
      <c r="DI1868" s="35"/>
      <c r="DJ1868" s="35"/>
      <c r="DK1868" s="35"/>
      <c r="DL1868" s="35"/>
      <c r="DM1868" s="35"/>
      <c r="DN1868" s="35"/>
      <c r="DO1868" s="35"/>
      <c r="DP1868" s="35"/>
      <c r="DQ1868" s="35"/>
      <c r="DR1868" s="35"/>
      <c r="DS1868" s="35"/>
      <c r="DT1868" s="35"/>
      <c r="DU1868" s="35"/>
      <c r="DV1868" s="35"/>
      <c r="DW1868" s="35"/>
      <c r="DX1868" s="35"/>
      <c r="DY1868" s="35"/>
      <c r="DZ1868" s="35"/>
      <c r="EA1868" s="35"/>
      <c r="EB1868" s="35"/>
      <c r="EC1868" s="35"/>
      <c r="ED1868" s="35"/>
      <c r="EE1868" s="35"/>
      <c r="EF1868" s="35"/>
      <c r="EG1868" s="35"/>
      <c r="EH1868" s="35"/>
      <c r="EI1868" s="35"/>
      <c r="EJ1868" s="35"/>
      <c r="EK1868" s="35"/>
      <c r="EL1868" s="35"/>
      <c r="ET1868" s="20" t="s">
        <v>2227</v>
      </c>
      <c r="EU1868" s="20" t="s">
        <v>2225</v>
      </c>
    </row>
    <row r="1869" spans="1:151" ht="12" hidden="1" customHeight="1">
      <c r="A1869" s="35"/>
      <c r="B1869" s="47"/>
      <c r="C1869" s="35"/>
      <c r="D1869" s="47"/>
      <c r="E1869" s="47"/>
      <c r="F1869" s="47"/>
      <c r="G1869" s="47"/>
      <c r="H1869" s="47"/>
      <c r="I1869" s="47"/>
      <c r="J1869" s="47"/>
      <c r="K1869" s="47"/>
      <c r="L1869" s="47"/>
      <c r="M1869" s="35"/>
      <c r="N1869" s="35"/>
      <c r="O1869" s="35"/>
      <c r="P1869" s="35"/>
      <c r="Q1869" s="35"/>
      <c r="R1869" s="35"/>
      <c r="S1869" s="35"/>
      <c r="T1869" s="35"/>
      <c r="U1869" s="35"/>
      <c r="V1869" s="35"/>
      <c r="W1869" s="35"/>
      <c r="X1869" s="35"/>
      <c r="Y1869" s="35"/>
      <c r="Z1869" s="35"/>
      <c r="AA1869" s="35"/>
      <c r="AB1869" s="35"/>
      <c r="AC1869" s="35"/>
      <c r="AD1869" s="35"/>
      <c r="AE1869" s="35"/>
      <c r="AF1869" s="35"/>
      <c r="AG1869" s="35"/>
      <c r="AH1869" s="35"/>
      <c r="AI1869" s="35"/>
      <c r="AJ1869" s="35"/>
      <c r="AK1869" s="35"/>
      <c r="AL1869" s="35"/>
      <c r="AM1869" s="35"/>
      <c r="AN1869" s="35"/>
      <c r="AO1869" s="35"/>
      <c r="AP1869" s="35"/>
      <c r="AQ1869" s="35"/>
      <c r="AR1869" s="35"/>
      <c r="AS1869" s="35"/>
      <c r="AT1869" s="35"/>
      <c r="AU1869" s="35"/>
      <c r="AV1869" s="35"/>
      <c r="AW1869" s="35"/>
      <c r="AX1869" s="35"/>
      <c r="AY1869" s="35"/>
      <c r="AZ1869" s="35"/>
      <c r="BA1869" s="35"/>
      <c r="BB1869" s="35"/>
      <c r="BC1869" s="35"/>
      <c r="BD1869" s="35"/>
      <c r="BE1869" s="35"/>
      <c r="BF1869" s="35"/>
      <c r="BG1869" s="35"/>
      <c r="BH1869" s="35"/>
      <c r="BI1869" s="133"/>
      <c r="BJ1869" s="133"/>
      <c r="BK1869" s="35"/>
      <c r="BL1869" s="266"/>
      <c r="BM1869" s="35"/>
      <c r="BN1869" s="35"/>
      <c r="BO1869" s="35"/>
      <c r="BP1869" s="35"/>
      <c r="BQ1869" s="35"/>
      <c r="BR1869" s="35"/>
      <c r="BS1869" s="35"/>
      <c r="BT1869" s="35"/>
      <c r="BU1869" s="35"/>
      <c r="BV1869" s="35"/>
      <c r="BW1869" s="35"/>
      <c r="BX1869" s="35"/>
      <c r="BY1869" s="35"/>
      <c r="BZ1869" s="287"/>
      <c r="CA1869" s="35"/>
      <c r="CB1869" s="35"/>
      <c r="CC1869" s="35"/>
      <c r="CD1869" s="35"/>
      <c r="CE1869" s="35"/>
      <c r="CF1869" s="35"/>
      <c r="CG1869" s="35"/>
      <c r="CH1869" s="35"/>
      <c r="CI1869" s="35"/>
      <c r="CJ1869" s="35"/>
      <c r="CK1869" s="35"/>
      <c r="CL1869" s="35"/>
      <c r="CM1869" s="35"/>
      <c r="CN1869" s="35"/>
      <c r="CO1869" s="35"/>
      <c r="CP1869" s="35"/>
      <c r="CQ1869" s="35"/>
      <c r="CR1869" s="35"/>
      <c r="CS1869" s="35"/>
      <c r="CT1869" s="35"/>
      <c r="CU1869" s="35"/>
      <c r="CV1869" s="35"/>
      <c r="CW1869" s="35"/>
      <c r="CX1869" s="35"/>
      <c r="CY1869" s="35"/>
      <c r="CZ1869" s="35"/>
      <c r="DA1869" s="35"/>
      <c r="DB1869" s="35"/>
      <c r="DC1869" s="35"/>
      <c r="DD1869" s="35"/>
      <c r="DE1869" s="35"/>
      <c r="DF1869" s="35"/>
      <c r="DG1869" s="35"/>
      <c r="DH1869" s="35"/>
      <c r="DI1869" s="35"/>
      <c r="DJ1869" s="35"/>
      <c r="DK1869" s="35"/>
      <c r="DL1869" s="35"/>
      <c r="DM1869" s="35"/>
      <c r="DN1869" s="35"/>
      <c r="DO1869" s="35"/>
      <c r="DP1869" s="35"/>
      <c r="DQ1869" s="35"/>
      <c r="DR1869" s="35"/>
      <c r="DS1869" s="35"/>
      <c r="DT1869" s="35"/>
      <c r="DU1869" s="35"/>
      <c r="DV1869" s="35"/>
      <c r="DW1869" s="35"/>
      <c r="DX1869" s="35"/>
      <c r="DY1869" s="35"/>
      <c r="DZ1869" s="35"/>
      <c r="EA1869" s="35"/>
      <c r="EB1869" s="35"/>
      <c r="EC1869" s="35"/>
      <c r="ED1869" s="35"/>
      <c r="EE1869" s="35"/>
      <c r="EF1869" s="35"/>
      <c r="EG1869" s="35"/>
      <c r="EH1869" s="35"/>
      <c r="EI1869" s="35"/>
      <c r="EJ1869" s="35"/>
      <c r="EK1869" s="35"/>
      <c r="EL1869" s="35"/>
      <c r="ET1869" s="20" t="s">
        <v>2228</v>
      </c>
      <c r="EU1869" s="20" t="s">
        <v>2226</v>
      </c>
    </row>
    <row r="1870" spans="1:151" ht="12" hidden="1" customHeight="1">
      <c r="A1870" s="35"/>
      <c r="B1870" s="47"/>
      <c r="C1870" s="35"/>
      <c r="D1870" s="47"/>
      <c r="E1870" s="47"/>
      <c r="F1870" s="47"/>
      <c r="G1870" s="47"/>
      <c r="H1870" s="47"/>
      <c r="I1870" s="47"/>
      <c r="J1870" s="47"/>
      <c r="K1870" s="47"/>
      <c r="L1870" s="47"/>
      <c r="M1870" s="35"/>
      <c r="N1870" s="35"/>
      <c r="O1870" s="35"/>
      <c r="P1870" s="35"/>
      <c r="Q1870" s="35"/>
      <c r="R1870" s="35"/>
      <c r="S1870" s="35"/>
      <c r="T1870" s="35"/>
      <c r="U1870" s="35"/>
      <c r="V1870" s="35"/>
      <c r="W1870" s="35"/>
      <c r="X1870" s="35"/>
      <c r="Y1870" s="35"/>
      <c r="Z1870" s="35"/>
      <c r="AA1870" s="35"/>
      <c r="AB1870" s="35"/>
      <c r="AC1870" s="35"/>
      <c r="AD1870" s="35"/>
      <c r="AE1870" s="35"/>
      <c r="AF1870" s="35"/>
      <c r="AG1870" s="35"/>
      <c r="AH1870" s="35"/>
      <c r="AI1870" s="35"/>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5"/>
      <c r="BH1870" s="35"/>
      <c r="BI1870" s="133"/>
      <c r="BJ1870" s="133"/>
      <c r="BK1870" s="35"/>
      <c r="BL1870" s="266"/>
      <c r="BM1870" s="35"/>
      <c r="BN1870" s="35"/>
      <c r="BO1870" s="35"/>
      <c r="BP1870" s="35"/>
      <c r="BQ1870" s="35"/>
      <c r="BR1870" s="35"/>
      <c r="BS1870" s="35"/>
      <c r="BT1870" s="35"/>
      <c r="BU1870" s="35"/>
      <c r="BV1870" s="35"/>
      <c r="BW1870" s="35"/>
      <c r="BX1870" s="35"/>
      <c r="BY1870" s="35"/>
      <c r="BZ1870" s="287"/>
      <c r="CA1870" s="35"/>
      <c r="CB1870" s="35"/>
      <c r="CC1870" s="35"/>
      <c r="CD1870" s="35"/>
      <c r="CE1870" s="35"/>
      <c r="CF1870" s="35"/>
      <c r="CG1870" s="35"/>
      <c r="CH1870" s="35"/>
      <c r="CI1870" s="35"/>
      <c r="CJ1870" s="35"/>
      <c r="CK1870" s="35"/>
      <c r="CL1870" s="35"/>
      <c r="CM1870" s="35"/>
      <c r="CN1870" s="35"/>
      <c r="CO1870" s="35"/>
      <c r="CP1870" s="35"/>
      <c r="CQ1870" s="35"/>
      <c r="CR1870" s="35"/>
      <c r="CS1870" s="35"/>
      <c r="CT1870" s="35"/>
      <c r="CU1870" s="35"/>
      <c r="CV1870" s="35"/>
      <c r="CW1870" s="35"/>
      <c r="CX1870" s="35"/>
      <c r="CY1870" s="35"/>
      <c r="CZ1870" s="35"/>
      <c r="DA1870" s="35"/>
      <c r="DB1870" s="35"/>
      <c r="DC1870" s="35"/>
      <c r="DD1870" s="35"/>
      <c r="DE1870" s="35"/>
      <c r="DF1870" s="35"/>
      <c r="DG1870" s="35"/>
      <c r="DH1870" s="35"/>
      <c r="DI1870" s="35"/>
      <c r="DJ1870" s="35"/>
      <c r="DK1870" s="35"/>
      <c r="DL1870" s="35"/>
      <c r="DM1870" s="35"/>
      <c r="DN1870" s="35"/>
      <c r="DO1870" s="35"/>
      <c r="DP1870" s="35"/>
      <c r="DQ1870" s="35"/>
      <c r="DR1870" s="35"/>
      <c r="DS1870" s="35"/>
      <c r="DT1870" s="35"/>
      <c r="DU1870" s="35"/>
      <c r="DV1870" s="35"/>
      <c r="DW1870" s="35"/>
      <c r="DX1870" s="35"/>
      <c r="DY1870" s="35"/>
      <c r="DZ1870" s="35"/>
      <c r="EA1870" s="35"/>
      <c r="EB1870" s="35"/>
      <c r="EC1870" s="35"/>
      <c r="ED1870" s="35"/>
      <c r="EE1870" s="35"/>
      <c r="EF1870" s="35"/>
      <c r="EG1870" s="35"/>
      <c r="EH1870" s="35"/>
      <c r="EI1870" s="35"/>
      <c r="EJ1870" s="35"/>
      <c r="EK1870" s="35"/>
      <c r="EL1870" s="35"/>
      <c r="ET1870" s="20" t="s">
        <v>2229</v>
      </c>
      <c r="EU1870" s="20" t="s">
        <v>2227</v>
      </c>
    </row>
    <row r="1871" spans="1:151" ht="12" hidden="1" customHeight="1">
      <c r="A1871" s="35"/>
      <c r="B1871" s="47"/>
      <c r="C1871" s="35"/>
      <c r="D1871" s="47"/>
      <c r="E1871" s="47"/>
      <c r="F1871" s="47"/>
      <c r="G1871" s="47"/>
      <c r="H1871" s="47"/>
      <c r="I1871" s="47"/>
      <c r="J1871" s="47"/>
      <c r="K1871" s="47"/>
      <c r="L1871" s="47"/>
      <c r="M1871" s="35"/>
      <c r="N1871" s="35"/>
      <c r="O1871" s="35"/>
      <c r="P1871" s="35"/>
      <c r="Q1871" s="35"/>
      <c r="R1871" s="35"/>
      <c r="S1871" s="35"/>
      <c r="T1871" s="35"/>
      <c r="U1871" s="35"/>
      <c r="V1871" s="35"/>
      <c r="W1871" s="35"/>
      <c r="X1871" s="35"/>
      <c r="Y1871" s="35"/>
      <c r="Z1871" s="35"/>
      <c r="AA1871" s="35"/>
      <c r="AB1871" s="35"/>
      <c r="AC1871" s="35"/>
      <c r="AD1871" s="35"/>
      <c r="AE1871" s="35"/>
      <c r="AF1871" s="35"/>
      <c r="AG1871" s="35"/>
      <c r="AH1871" s="35"/>
      <c r="AI1871" s="35"/>
      <c r="AJ1871" s="35"/>
      <c r="AK1871" s="35"/>
      <c r="AL1871" s="35"/>
      <c r="AM1871" s="35"/>
      <c r="AN1871" s="35"/>
      <c r="AO1871" s="35"/>
      <c r="AP1871" s="35"/>
      <c r="AQ1871" s="35"/>
      <c r="AR1871" s="35"/>
      <c r="AS1871" s="35"/>
      <c r="AT1871" s="35"/>
      <c r="AU1871" s="35"/>
      <c r="AV1871" s="35"/>
      <c r="AW1871" s="35"/>
      <c r="AX1871" s="35"/>
      <c r="AY1871" s="35"/>
      <c r="AZ1871" s="35"/>
      <c r="BA1871" s="35"/>
      <c r="BB1871" s="35"/>
      <c r="BC1871" s="35"/>
      <c r="BD1871" s="35"/>
      <c r="BE1871" s="35"/>
      <c r="BF1871" s="35"/>
      <c r="BG1871" s="35"/>
      <c r="BH1871" s="35"/>
      <c r="BI1871" s="133"/>
      <c r="BJ1871" s="133"/>
      <c r="BK1871" s="35"/>
      <c r="BL1871" s="266"/>
      <c r="BM1871" s="35"/>
      <c r="BN1871" s="35"/>
      <c r="BO1871" s="35"/>
      <c r="BP1871" s="35"/>
      <c r="BQ1871" s="35"/>
      <c r="BR1871" s="35"/>
      <c r="BS1871" s="35"/>
      <c r="BT1871" s="35"/>
      <c r="BU1871" s="35"/>
      <c r="BV1871" s="35"/>
      <c r="BW1871" s="35"/>
      <c r="BX1871" s="35"/>
      <c r="BY1871" s="35"/>
      <c r="BZ1871" s="287"/>
      <c r="CA1871" s="35"/>
      <c r="CB1871" s="35"/>
      <c r="CC1871" s="35"/>
      <c r="CD1871" s="35"/>
      <c r="CE1871" s="35"/>
      <c r="CF1871" s="35"/>
      <c r="CG1871" s="35"/>
      <c r="CH1871" s="35"/>
      <c r="CI1871" s="35"/>
      <c r="CJ1871" s="35"/>
      <c r="CK1871" s="35"/>
      <c r="CL1871" s="35"/>
      <c r="CM1871" s="35"/>
      <c r="CN1871" s="35"/>
      <c r="CO1871" s="35"/>
      <c r="CP1871" s="35"/>
      <c r="CQ1871" s="35"/>
      <c r="CR1871" s="35"/>
      <c r="CS1871" s="35"/>
      <c r="CT1871" s="35"/>
      <c r="CU1871" s="35"/>
      <c r="CV1871" s="35"/>
      <c r="CW1871" s="35"/>
      <c r="CX1871" s="35"/>
      <c r="CY1871" s="35"/>
      <c r="CZ1871" s="35"/>
      <c r="DA1871" s="35"/>
      <c r="DB1871" s="35"/>
      <c r="DC1871" s="35"/>
      <c r="DD1871" s="35"/>
      <c r="DE1871" s="35"/>
      <c r="DF1871" s="35"/>
      <c r="DG1871" s="35"/>
      <c r="DH1871" s="35"/>
      <c r="DI1871" s="35"/>
      <c r="DJ1871" s="35"/>
      <c r="DK1871" s="35"/>
      <c r="DL1871" s="35"/>
      <c r="DM1871" s="35"/>
      <c r="DN1871" s="35"/>
      <c r="DO1871" s="35"/>
      <c r="DP1871" s="35"/>
      <c r="DQ1871" s="35"/>
      <c r="DR1871" s="35"/>
      <c r="DS1871" s="35"/>
      <c r="DT1871" s="35"/>
      <c r="DU1871" s="35"/>
      <c r="DV1871" s="35"/>
      <c r="DW1871" s="35"/>
      <c r="DX1871" s="35"/>
      <c r="DY1871" s="35"/>
      <c r="DZ1871" s="35"/>
      <c r="EA1871" s="35"/>
      <c r="EB1871" s="35"/>
      <c r="EC1871" s="35"/>
      <c r="ED1871" s="35"/>
      <c r="EE1871" s="35"/>
      <c r="EF1871" s="35"/>
      <c r="EG1871" s="35"/>
      <c r="EH1871" s="35"/>
      <c r="EI1871" s="35"/>
      <c r="EJ1871" s="35"/>
      <c r="EK1871" s="35"/>
      <c r="EL1871" s="35"/>
      <c r="ET1871" s="20" t="s">
        <v>2230</v>
      </c>
      <c r="EU1871" s="20" t="s">
        <v>2228</v>
      </c>
    </row>
    <row r="1872" spans="1:151" ht="12" hidden="1" customHeight="1">
      <c r="A1872" s="35"/>
      <c r="B1872" s="47"/>
      <c r="C1872" s="35"/>
      <c r="D1872" s="47"/>
      <c r="E1872" s="47"/>
      <c r="F1872" s="47"/>
      <c r="G1872" s="47"/>
      <c r="H1872" s="47"/>
      <c r="I1872" s="47"/>
      <c r="J1872" s="47"/>
      <c r="K1872" s="47"/>
      <c r="L1872" s="47"/>
      <c r="M1872" s="35"/>
      <c r="N1872" s="35"/>
      <c r="O1872" s="35"/>
      <c r="P1872" s="35"/>
      <c r="Q1872" s="35"/>
      <c r="R1872" s="35"/>
      <c r="S1872" s="35"/>
      <c r="T1872" s="35"/>
      <c r="U1872" s="35"/>
      <c r="V1872" s="35"/>
      <c r="W1872" s="35"/>
      <c r="X1872" s="35"/>
      <c r="Y1872" s="35"/>
      <c r="Z1872" s="35"/>
      <c r="AA1872" s="35"/>
      <c r="AB1872" s="35"/>
      <c r="AC1872" s="35"/>
      <c r="AD1872" s="35"/>
      <c r="AE1872" s="35"/>
      <c r="AF1872" s="35"/>
      <c r="AG1872" s="35"/>
      <c r="AH1872" s="35"/>
      <c r="AI1872" s="35"/>
      <c r="AJ1872" s="35"/>
      <c r="AK1872" s="35"/>
      <c r="AL1872" s="35"/>
      <c r="AM1872" s="35"/>
      <c r="AN1872" s="35"/>
      <c r="AO1872" s="35"/>
      <c r="AP1872" s="35"/>
      <c r="AQ1872" s="35"/>
      <c r="AR1872" s="35"/>
      <c r="AS1872" s="35"/>
      <c r="AT1872" s="35"/>
      <c r="AU1872" s="35"/>
      <c r="AV1872" s="35"/>
      <c r="AW1872" s="35"/>
      <c r="AX1872" s="35"/>
      <c r="AY1872" s="35"/>
      <c r="AZ1872" s="35"/>
      <c r="BA1872" s="35"/>
      <c r="BB1872" s="35"/>
      <c r="BC1872" s="35"/>
      <c r="BD1872" s="35"/>
      <c r="BE1872" s="35"/>
      <c r="BF1872" s="35"/>
      <c r="BG1872" s="35"/>
      <c r="BH1872" s="35"/>
      <c r="BI1872" s="133"/>
      <c r="BJ1872" s="133"/>
      <c r="BK1872" s="35"/>
      <c r="BL1872" s="266"/>
      <c r="BM1872" s="35"/>
      <c r="BN1872" s="35"/>
      <c r="BO1872" s="35"/>
      <c r="BP1872" s="35"/>
      <c r="BQ1872" s="35"/>
      <c r="BR1872" s="35"/>
      <c r="BS1872" s="35"/>
      <c r="BT1872" s="35"/>
      <c r="BU1872" s="35"/>
      <c r="BV1872" s="35"/>
      <c r="BW1872" s="35"/>
      <c r="BX1872" s="35"/>
      <c r="BY1872" s="35"/>
      <c r="BZ1872" s="287"/>
      <c r="CA1872" s="35"/>
      <c r="CB1872" s="35"/>
      <c r="CC1872" s="35"/>
      <c r="CD1872" s="35"/>
      <c r="CE1872" s="35"/>
      <c r="CF1872" s="35"/>
      <c r="CG1872" s="35"/>
      <c r="CH1872" s="35"/>
      <c r="CI1872" s="35"/>
      <c r="CJ1872" s="35"/>
      <c r="CK1872" s="35"/>
      <c r="CL1872" s="35"/>
      <c r="CM1872" s="35"/>
      <c r="CN1872" s="35"/>
      <c r="CO1872" s="35"/>
      <c r="CP1872" s="35"/>
      <c r="CQ1872" s="35"/>
      <c r="CR1872" s="35"/>
      <c r="CS1872" s="35"/>
      <c r="CT1872" s="35"/>
      <c r="CU1872" s="35"/>
      <c r="CV1872" s="35"/>
      <c r="CW1872" s="35"/>
      <c r="CX1872" s="35"/>
      <c r="CY1872" s="35"/>
      <c r="CZ1872" s="35"/>
      <c r="DA1872" s="35"/>
      <c r="DB1872" s="35"/>
      <c r="DC1872" s="35"/>
      <c r="DD1872" s="35"/>
      <c r="DE1872" s="35"/>
      <c r="DF1872" s="35"/>
      <c r="DG1872" s="35"/>
      <c r="DH1872" s="35"/>
      <c r="DI1872" s="35"/>
      <c r="DJ1872" s="35"/>
      <c r="DK1872" s="35"/>
      <c r="DL1872" s="35"/>
      <c r="DM1872" s="35"/>
      <c r="DN1872" s="35"/>
      <c r="DO1872" s="35"/>
      <c r="DP1872" s="35"/>
      <c r="DQ1872" s="35"/>
      <c r="DR1872" s="35"/>
      <c r="DS1872" s="35"/>
      <c r="DT1872" s="35"/>
      <c r="DU1872" s="35"/>
      <c r="DV1872" s="35"/>
      <c r="DW1872" s="35"/>
      <c r="DX1872" s="35"/>
      <c r="DY1872" s="35"/>
      <c r="DZ1872" s="35"/>
      <c r="EA1872" s="35"/>
      <c r="EB1872" s="35"/>
      <c r="EC1872" s="35"/>
      <c r="ED1872" s="35"/>
      <c r="EE1872" s="35"/>
      <c r="EF1872" s="35"/>
      <c r="EG1872" s="35"/>
      <c r="EH1872" s="35"/>
      <c r="EI1872" s="35"/>
      <c r="EJ1872" s="35"/>
      <c r="EK1872" s="35"/>
      <c r="EL1872" s="35"/>
      <c r="ET1872" s="20" t="s">
        <v>2231</v>
      </c>
      <c r="EU1872" s="20" t="s">
        <v>2229</v>
      </c>
    </row>
    <row r="1873" spans="1:151" ht="12" hidden="1" customHeight="1">
      <c r="A1873" s="35"/>
      <c r="B1873" s="47"/>
      <c r="C1873" s="35"/>
      <c r="D1873" s="47"/>
      <c r="E1873" s="47"/>
      <c r="F1873" s="47"/>
      <c r="G1873" s="47"/>
      <c r="H1873" s="47"/>
      <c r="I1873" s="47"/>
      <c r="J1873" s="47"/>
      <c r="K1873" s="47"/>
      <c r="L1873" s="47"/>
      <c r="M1873" s="35"/>
      <c r="N1873" s="35"/>
      <c r="O1873" s="35"/>
      <c r="P1873" s="35"/>
      <c r="Q1873" s="35"/>
      <c r="R1873" s="35"/>
      <c r="S1873" s="35"/>
      <c r="T1873" s="35"/>
      <c r="U1873" s="35"/>
      <c r="V1873" s="35"/>
      <c r="W1873" s="35"/>
      <c r="X1873" s="35"/>
      <c r="Y1873" s="35"/>
      <c r="Z1873" s="35"/>
      <c r="AA1873" s="35"/>
      <c r="AB1873" s="35"/>
      <c r="AC1873" s="35"/>
      <c r="AD1873" s="35"/>
      <c r="AE1873" s="35"/>
      <c r="AF1873" s="35"/>
      <c r="AG1873" s="35"/>
      <c r="AH1873" s="35"/>
      <c r="AI1873" s="35"/>
      <c r="AJ1873" s="35"/>
      <c r="AK1873" s="35"/>
      <c r="AL1873" s="35"/>
      <c r="AM1873" s="35"/>
      <c r="AN1873" s="35"/>
      <c r="AO1873" s="35"/>
      <c r="AP1873" s="35"/>
      <c r="AQ1873" s="35"/>
      <c r="AR1873" s="35"/>
      <c r="AS1873" s="35"/>
      <c r="AT1873" s="35"/>
      <c r="AU1873" s="35"/>
      <c r="AV1873" s="35"/>
      <c r="AW1873" s="35"/>
      <c r="AX1873" s="35"/>
      <c r="AY1873" s="35"/>
      <c r="AZ1873" s="35"/>
      <c r="BA1873" s="35"/>
      <c r="BB1873" s="35"/>
      <c r="BC1873" s="35"/>
      <c r="BD1873" s="35"/>
      <c r="BE1873" s="35"/>
      <c r="BF1873" s="35"/>
      <c r="BG1873" s="35"/>
      <c r="BH1873" s="35"/>
      <c r="BI1873" s="133"/>
      <c r="BJ1873" s="133"/>
      <c r="BK1873" s="35"/>
      <c r="BL1873" s="266"/>
      <c r="BM1873" s="35"/>
      <c r="BN1873" s="35"/>
      <c r="BO1873" s="35"/>
      <c r="BP1873" s="35"/>
      <c r="BQ1873" s="35"/>
      <c r="BR1873" s="35"/>
      <c r="BS1873" s="35"/>
      <c r="BT1873" s="35"/>
      <c r="BU1873" s="35"/>
      <c r="BV1873" s="35"/>
      <c r="BW1873" s="35"/>
      <c r="BX1873" s="35"/>
      <c r="BY1873" s="35"/>
      <c r="BZ1873" s="287"/>
      <c r="CA1873" s="35"/>
      <c r="CB1873" s="35"/>
      <c r="CC1873" s="35"/>
      <c r="CD1873" s="35"/>
      <c r="CE1873" s="35"/>
      <c r="CF1873" s="35"/>
      <c r="CG1873" s="35"/>
      <c r="CH1873" s="35"/>
      <c r="CI1873" s="35"/>
      <c r="CJ1873" s="35"/>
      <c r="CK1873" s="35"/>
      <c r="CL1873" s="35"/>
      <c r="CM1873" s="35"/>
      <c r="CN1873" s="35"/>
      <c r="CO1873" s="35"/>
      <c r="CP1873" s="35"/>
      <c r="CQ1873" s="35"/>
      <c r="CR1873" s="35"/>
      <c r="CS1873" s="35"/>
      <c r="CT1873" s="35"/>
      <c r="CU1873" s="35"/>
      <c r="CV1873" s="35"/>
      <c r="CW1873" s="35"/>
      <c r="CX1873" s="35"/>
      <c r="CY1873" s="35"/>
      <c r="CZ1873" s="35"/>
      <c r="DA1873" s="35"/>
      <c r="DB1873" s="35"/>
      <c r="DC1873" s="35"/>
      <c r="DD1873" s="35"/>
      <c r="DE1873" s="35"/>
      <c r="DF1873" s="35"/>
      <c r="DG1873" s="35"/>
      <c r="DH1873" s="35"/>
      <c r="DI1873" s="35"/>
      <c r="DJ1873" s="35"/>
      <c r="DK1873" s="35"/>
      <c r="DL1873" s="35"/>
      <c r="DM1873" s="35"/>
      <c r="DN1873" s="35"/>
      <c r="DO1873" s="35"/>
      <c r="DP1873" s="35"/>
      <c r="DQ1873" s="35"/>
      <c r="DR1873" s="35"/>
      <c r="DS1873" s="35"/>
      <c r="DT1873" s="35"/>
      <c r="DU1873" s="35"/>
      <c r="DV1873" s="35"/>
      <c r="DW1873" s="35"/>
      <c r="DX1873" s="35"/>
      <c r="DY1873" s="35"/>
      <c r="DZ1873" s="35"/>
      <c r="EA1873" s="35"/>
      <c r="EB1873" s="35"/>
      <c r="EC1873" s="35"/>
      <c r="ED1873" s="35"/>
      <c r="EE1873" s="35"/>
      <c r="EF1873" s="35"/>
      <c r="EG1873" s="35"/>
      <c r="EH1873" s="35"/>
      <c r="EI1873" s="35"/>
      <c r="EJ1873" s="35"/>
      <c r="EK1873" s="35"/>
      <c r="EL1873" s="35"/>
      <c r="ET1873" s="20" t="s">
        <v>2232</v>
      </c>
      <c r="EU1873" s="20" t="s">
        <v>2230</v>
      </c>
    </row>
    <row r="1874" spans="1:151" ht="12" hidden="1" customHeight="1">
      <c r="A1874" s="35"/>
      <c r="B1874" s="47"/>
      <c r="C1874" s="35"/>
      <c r="D1874" s="47"/>
      <c r="E1874" s="47"/>
      <c r="F1874" s="47"/>
      <c r="G1874" s="47"/>
      <c r="H1874" s="47"/>
      <c r="I1874" s="47"/>
      <c r="J1874" s="47"/>
      <c r="K1874" s="47"/>
      <c r="L1874" s="47"/>
      <c r="M1874" s="35"/>
      <c r="N1874" s="35"/>
      <c r="O1874" s="35"/>
      <c r="P1874" s="35"/>
      <c r="Q1874" s="35"/>
      <c r="R1874" s="35"/>
      <c r="S1874" s="35"/>
      <c r="T1874" s="35"/>
      <c r="U1874" s="35"/>
      <c r="V1874" s="35"/>
      <c r="W1874" s="35"/>
      <c r="X1874" s="35"/>
      <c r="Y1874" s="35"/>
      <c r="Z1874" s="35"/>
      <c r="AA1874" s="35"/>
      <c r="AB1874" s="35"/>
      <c r="AC1874" s="35"/>
      <c r="AD1874" s="35"/>
      <c r="AE1874" s="35"/>
      <c r="AF1874" s="35"/>
      <c r="AG1874" s="35"/>
      <c r="AH1874" s="35"/>
      <c r="AI1874" s="35"/>
      <c r="AJ1874" s="35"/>
      <c r="AK1874" s="35"/>
      <c r="AL1874" s="35"/>
      <c r="AM1874" s="35"/>
      <c r="AN1874" s="35"/>
      <c r="AO1874" s="35"/>
      <c r="AP1874" s="35"/>
      <c r="AQ1874" s="35"/>
      <c r="AR1874" s="35"/>
      <c r="AS1874" s="35"/>
      <c r="AT1874" s="35"/>
      <c r="AU1874" s="35"/>
      <c r="AV1874" s="35"/>
      <c r="AW1874" s="35"/>
      <c r="AX1874" s="35"/>
      <c r="AY1874" s="35"/>
      <c r="AZ1874" s="35"/>
      <c r="BA1874" s="35"/>
      <c r="BB1874" s="35"/>
      <c r="BC1874" s="35"/>
      <c r="BD1874" s="35"/>
      <c r="BE1874" s="35"/>
      <c r="BF1874" s="35"/>
      <c r="BG1874" s="35"/>
      <c r="BH1874" s="35"/>
      <c r="BI1874" s="133"/>
      <c r="BJ1874" s="133"/>
      <c r="BK1874" s="35"/>
      <c r="BL1874" s="266"/>
      <c r="BM1874" s="35"/>
      <c r="BN1874" s="35"/>
      <c r="BO1874" s="35"/>
      <c r="BP1874" s="35"/>
      <c r="BQ1874" s="35"/>
      <c r="BR1874" s="35"/>
      <c r="BS1874" s="35"/>
      <c r="BT1874" s="35"/>
      <c r="BU1874" s="35"/>
      <c r="BV1874" s="35"/>
      <c r="BW1874" s="35"/>
      <c r="BX1874" s="35"/>
      <c r="BY1874" s="35"/>
      <c r="BZ1874" s="287"/>
      <c r="CA1874" s="35"/>
      <c r="CB1874" s="35"/>
      <c r="CC1874" s="35"/>
      <c r="CD1874" s="35"/>
      <c r="CE1874" s="35"/>
      <c r="CF1874" s="35"/>
      <c r="CG1874" s="35"/>
      <c r="CH1874" s="35"/>
      <c r="CI1874" s="35"/>
      <c r="CJ1874" s="35"/>
      <c r="CK1874" s="35"/>
      <c r="CL1874" s="35"/>
      <c r="CM1874" s="35"/>
      <c r="CN1874" s="35"/>
      <c r="CO1874" s="35"/>
      <c r="CP1874" s="35"/>
      <c r="CQ1874" s="35"/>
      <c r="CR1874" s="35"/>
      <c r="CS1874" s="35"/>
      <c r="CT1874" s="35"/>
      <c r="CU1874" s="35"/>
      <c r="CV1874" s="35"/>
      <c r="CW1874" s="35"/>
      <c r="CX1874" s="35"/>
      <c r="CY1874" s="35"/>
      <c r="CZ1874" s="35"/>
      <c r="DA1874" s="35"/>
      <c r="DB1874" s="35"/>
      <c r="DC1874" s="35"/>
      <c r="DD1874" s="35"/>
      <c r="DE1874" s="35"/>
      <c r="DF1874" s="35"/>
      <c r="DG1874" s="35"/>
      <c r="DH1874" s="35"/>
      <c r="DI1874" s="35"/>
      <c r="DJ1874" s="35"/>
      <c r="DK1874" s="35"/>
      <c r="DL1874" s="35"/>
      <c r="DM1874" s="35"/>
      <c r="DN1874" s="35"/>
      <c r="DO1874" s="35"/>
      <c r="DP1874" s="35"/>
      <c r="DQ1874" s="35"/>
      <c r="DR1874" s="35"/>
      <c r="DS1874" s="35"/>
      <c r="DT1874" s="35"/>
      <c r="DU1874" s="35"/>
      <c r="DV1874" s="35"/>
      <c r="DW1874" s="35"/>
      <c r="DX1874" s="35"/>
      <c r="DY1874" s="35"/>
      <c r="DZ1874" s="35"/>
      <c r="EA1874" s="35"/>
      <c r="EB1874" s="35"/>
      <c r="EC1874" s="35"/>
      <c r="ED1874" s="35"/>
      <c r="EE1874" s="35"/>
      <c r="EF1874" s="35"/>
      <c r="EG1874" s="35"/>
      <c r="EH1874" s="35"/>
      <c r="EI1874" s="35"/>
      <c r="EJ1874" s="35"/>
      <c r="EK1874" s="35"/>
      <c r="EL1874" s="35"/>
      <c r="ET1874" s="20" t="s">
        <v>2233</v>
      </c>
      <c r="EU1874" s="20" t="s">
        <v>2231</v>
      </c>
    </row>
    <row r="1875" spans="1:151" ht="12" hidden="1" customHeight="1">
      <c r="A1875" s="35"/>
      <c r="B1875" s="47"/>
      <c r="C1875" s="35"/>
      <c r="D1875" s="47"/>
      <c r="E1875" s="47"/>
      <c r="F1875" s="47"/>
      <c r="G1875" s="47"/>
      <c r="H1875" s="47"/>
      <c r="I1875" s="47"/>
      <c r="J1875" s="47"/>
      <c r="K1875" s="47"/>
      <c r="L1875" s="47"/>
      <c r="M1875" s="35"/>
      <c r="N1875" s="35"/>
      <c r="O1875" s="35"/>
      <c r="P1875" s="35"/>
      <c r="Q1875" s="35"/>
      <c r="R1875" s="35"/>
      <c r="S1875" s="35"/>
      <c r="T1875" s="35"/>
      <c r="U1875" s="35"/>
      <c r="V1875" s="35"/>
      <c r="W1875" s="35"/>
      <c r="X1875" s="35"/>
      <c r="Y1875" s="35"/>
      <c r="Z1875" s="35"/>
      <c r="AA1875" s="35"/>
      <c r="AB1875" s="35"/>
      <c r="AC1875" s="35"/>
      <c r="AD1875" s="35"/>
      <c r="AE1875" s="35"/>
      <c r="AF1875" s="35"/>
      <c r="AG1875" s="35"/>
      <c r="AH1875" s="35"/>
      <c r="AI1875" s="35"/>
      <c r="AJ1875" s="35"/>
      <c r="AK1875" s="35"/>
      <c r="AL1875" s="35"/>
      <c r="AM1875" s="35"/>
      <c r="AN1875" s="35"/>
      <c r="AO1875" s="35"/>
      <c r="AP1875" s="35"/>
      <c r="AQ1875" s="35"/>
      <c r="AR1875" s="35"/>
      <c r="AS1875" s="35"/>
      <c r="AT1875" s="35"/>
      <c r="AU1875" s="35"/>
      <c r="AV1875" s="35"/>
      <c r="AW1875" s="35"/>
      <c r="AX1875" s="35"/>
      <c r="AY1875" s="35"/>
      <c r="AZ1875" s="35"/>
      <c r="BA1875" s="35"/>
      <c r="BB1875" s="35"/>
      <c r="BC1875" s="35"/>
      <c r="BD1875" s="35"/>
      <c r="BE1875" s="35"/>
      <c r="BF1875" s="35"/>
      <c r="BG1875" s="35"/>
      <c r="BH1875" s="35"/>
      <c r="BI1875" s="133"/>
      <c r="BJ1875" s="133"/>
      <c r="BK1875" s="35"/>
      <c r="BL1875" s="266"/>
      <c r="BM1875" s="35"/>
      <c r="BN1875" s="35"/>
      <c r="BO1875" s="35"/>
      <c r="BP1875" s="35"/>
      <c r="BQ1875" s="35"/>
      <c r="BR1875" s="35"/>
      <c r="BS1875" s="35"/>
      <c r="BT1875" s="35"/>
      <c r="BU1875" s="35"/>
      <c r="BV1875" s="35"/>
      <c r="BW1875" s="35"/>
      <c r="BX1875" s="35"/>
      <c r="BY1875" s="35"/>
      <c r="BZ1875" s="287"/>
      <c r="CA1875" s="35"/>
      <c r="CB1875" s="35"/>
      <c r="CC1875" s="35"/>
      <c r="CD1875" s="35"/>
      <c r="CE1875" s="35"/>
      <c r="CF1875" s="35"/>
      <c r="CG1875" s="35"/>
      <c r="CH1875" s="35"/>
      <c r="CI1875" s="35"/>
      <c r="CJ1875" s="35"/>
      <c r="CK1875" s="35"/>
      <c r="CL1875" s="35"/>
      <c r="CM1875" s="35"/>
      <c r="CN1875" s="35"/>
      <c r="CO1875" s="35"/>
      <c r="CP1875" s="35"/>
      <c r="CQ1875" s="35"/>
      <c r="CR1875" s="35"/>
      <c r="CS1875" s="35"/>
      <c r="CT1875" s="35"/>
      <c r="CU1875" s="35"/>
      <c r="CV1875" s="35"/>
      <c r="CW1875" s="35"/>
      <c r="CX1875" s="35"/>
      <c r="CY1875" s="35"/>
      <c r="CZ1875" s="35"/>
      <c r="DA1875" s="35"/>
      <c r="DB1875" s="35"/>
      <c r="DC1875" s="35"/>
      <c r="DD1875" s="35"/>
      <c r="DE1875" s="35"/>
      <c r="DF1875" s="35"/>
      <c r="DG1875" s="35"/>
      <c r="DH1875" s="35"/>
      <c r="DI1875" s="35"/>
      <c r="DJ1875" s="35"/>
      <c r="DK1875" s="35"/>
      <c r="DL1875" s="35"/>
      <c r="DM1875" s="35"/>
      <c r="DN1875" s="35"/>
      <c r="DO1875" s="35"/>
      <c r="DP1875" s="35"/>
      <c r="DQ1875" s="35"/>
      <c r="DR1875" s="35"/>
      <c r="DS1875" s="35"/>
      <c r="DT1875" s="35"/>
      <c r="DU1875" s="35"/>
      <c r="DV1875" s="35"/>
      <c r="DW1875" s="35"/>
      <c r="DX1875" s="35"/>
      <c r="DY1875" s="35"/>
      <c r="DZ1875" s="35"/>
      <c r="EA1875" s="35"/>
      <c r="EB1875" s="35"/>
      <c r="EC1875" s="35"/>
      <c r="ED1875" s="35"/>
      <c r="EE1875" s="35"/>
      <c r="EF1875" s="35"/>
      <c r="EG1875" s="35"/>
      <c r="EH1875" s="35"/>
      <c r="EI1875" s="35"/>
      <c r="EJ1875" s="35"/>
      <c r="EK1875" s="35"/>
      <c r="EL1875" s="35"/>
      <c r="ET1875" s="20" t="s">
        <v>2234</v>
      </c>
      <c r="EU1875" s="20" t="s">
        <v>2232</v>
      </c>
    </row>
    <row r="1876" spans="1:151" ht="12" hidden="1" customHeight="1">
      <c r="A1876" s="35"/>
      <c r="B1876" s="47"/>
      <c r="C1876" s="35"/>
      <c r="D1876" s="47"/>
      <c r="E1876" s="47"/>
      <c r="F1876" s="47"/>
      <c r="G1876" s="47"/>
      <c r="H1876" s="47"/>
      <c r="I1876" s="47"/>
      <c r="J1876" s="47"/>
      <c r="K1876" s="47"/>
      <c r="L1876" s="47"/>
      <c r="M1876" s="35"/>
      <c r="N1876" s="35"/>
      <c r="O1876" s="35"/>
      <c r="P1876" s="35"/>
      <c r="Q1876" s="35"/>
      <c r="R1876" s="35"/>
      <c r="S1876" s="35"/>
      <c r="T1876" s="35"/>
      <c r="U1876" s="35"/>
      <c r="V1876" s="35"/>
      <c r="W1876" s="35"/>
      <c r="X1876" s="35"/>
      <c r="Y1876" s="35"/>
      <c r="Z1876" s="35"/>
      <c r="AA1876" s="35"/>
      <c r="AB1876" s="35"/>
      <c r="AC1876" s="35"/>
      <c r="AD1876" s="35"/>
      <c r="AE1876" s="35"/>
      <c r="AF1876" s="35"/>
      <c r="AG1876" s="35"/>
      <c r="AH1876" s="35"/>
      <c r="AI1876" s="35"/>
      <c r="AJ1876" s="35"/>
      <c r="AK1876" s="35"/>
      <c r="AL1876" s="35"/>
      <c r="AM1876" s="35"/>
      <c r="AN1876" s="35"/>
      <c r="AO1876" s="35"/>
      <c r="AP1876" s="35"/>
      <c r="AQ1876" s="35"/>
      <c r="AR1876" s="35"/>
      <c r="AS1876" s="35"/>
      <c r="AT1876" s="35"/>
      <c r="AU1876" s="35"/>
      <c r="AV1876" s="35"/>
      <c r="AW1876" s="35"/>
      <c r="AX1876" s="35"/>
      <c r="AY1876" s="35"/>
      <c r="AZ1876" s="35"/>
      <c r="BA1876" s="35"/>
      <c r="BB1876" s="35"/>
      <c r="BC1876" s="35"/>
      <c r="BD1876" s="35"/>
      <c r="BE1876" s="35"/>
      <c r="BF1876" s="35"/>
      <c r="BG1876" s="35"/>
      <c r="BH1876" s="35"/>
      <c r="BI1876" s="133"/>
      <c r="BJ1876" s="133"/>
      <c r="BK1876" s="35"/>
      <c r="BL1876" s="266"/>
      <c r="BM1876" s="35"/>
      <c r="BN1876" s="35"/>
      <c r="BO1876" s="35"/>
      <c r="BP1876" s="35"/>
      <c r="BQ1876" s="35"/>
      <c r="BR1876" s="35"/>
      <c r="BS1876" s="35"/>
      <c r="BT1876" s="35"/>
      <c r="BU1876" s="35"/>
      <c r="BV1876" s="35"/>
      <c r="BW1876" s="35"/>
      <c r="BX1876" s="35"/>
      <c r="BY1876" s="35"/>
      <c r="BZ1876" s="287"/>
      <c r="CA1876" s="35"/>
      <c r="CB1876" s="35"/>
      <c r="CC1876" s="35"/>
      <c r="CD1876" s="35"/>
      <c r="CE1876" s="35"/>
      <c r="CF1876" s="35"/>
      <c r="CG1876" s="35"/>
      <c r="CH1876" s="35"/>
      <c r="CI1876" s="35"/>
      <c r="CJ1876" s="35"/>
      <c r="CK1876" s="35"/>
      <c r="CL1876" s="35"/>
      <c r="CM1876" s="35"/>
      <c r="CN1876" s="35"/>
      <c r="CO1876" s="35"/>
      <c r="CP1876" s="35"/>
      <c r="CQ1876" s="35"/>
      <c r="CR1876" s="35"/>
      <c r="CS1876" s="35"/>
      <c r="CT1876" s="35"/>
      <c r="CU1876" s="35"/>
      <c r="CV1876" s="35"/>
      <c r="CW1876" s="35"/>
      <c r="CX1876" s="35"/>
      <c r="CY1876" s="35"/>
      <c r="CZ1876" s="35"/>
      <c r="DA1876" s="35"/>
      <c r="DB1876" s="35"/>
      <c r="DC1876" s="35"/>
      <c r="DD1876" s="35"/>
      <c r="DE1876" s="35"/>
      <c r="DF1876" s="35"/>
      <c r="DG1876" s="35"/>
      <c r="DH1876" s="35"/>
      <c r="DI1876" s="35"/>
      <c r="DJ1876" s="35"/>
      <c r="DK1876" s="35"/>
      <c r="DL1876" s="35"/>
      <c r="DM1876" s="35"/>
      <c r="DN1876" s="35"/>
      <c r="DO1876" s="35"/>
      <c r="DP1876" s="35"/>
      <c r="DQ1876" s="35"/>
      <c r="DR1876" s="35"/>
      <c r="DS1876" s="35"/>
      <c r="DT1876" s="35"/>
      <c r="DU1876" s="35"/>
      <c r="DV1876" s="35"/>
      <c r="DW1876" s="35"/>
      <c r="DX1876" s="35"/>
      <c r="DY1876" s="35"/>
      <c r="DZ1876" s="35"/>
      <c r="EA1876" s="35"/>
      <c r="EB1876" s="35"/>
      <c r="EC1876" s="35"/>
      <c r="ED1876" s="35"/>
      <c r="EE1876" s="35"/>
      <c r="EF1876" s="35"/>
      <c r="EG1876" s="35"/>
      <c r="EH1876" s="35"/>
      <c r="EI1876" s="35"/>
      <c r="EJ1876" s="35"/>
      <c r="EK1876" s="35"/>
      <c r="EL1876" s="35"/>
      <c r="ET1876" s="20" t="s">
        <v>2235</v>
      </c>
      <c r="EU1876" s="20" t="s">
        <v>2233</v>
      </c>
    </row>
    <row r="1877" spans="1:151" ht="12" hidden="1" customHeight="1">
      <c r="A1877" s="35"/>
      <c r="B1877" s="47"/>
      <c r="C1877" s="35"/>
      <c r="D1877" s="47"/>
      <c r="E1877" s="47"/>
      <c r="F1877" s="47"/>
      <c r="G1877" s="47"/>
      <c r="H1877" s="47"/>
      <c r="I1877" s="47"/>
      <c r="J1877" s="47"/>
      <c r="K1877" s="47"/>
      <c r="L1877" s="47"/>
      <c r="M1877" s="35"/>
      <c r="N1877" s="35"/>
      <c r="O1877" s="35"/>
      <c r="P1877" s="35"/>
      <c r="Q1877" s="35"/>
      <c r="R1877" s="35"/>
      <c r="S1877" s="35"/>
      <c r="T1877" s="35"/>
      <c r="U1877" s="35"/>
      <c r="V1877" s="35"/>
      <c r="W1877" s="35"/>
      <c r="X1877" s="35"/>
      <c r="Y1877" s="35"/>
      <c r="Z1877" s="35"/>
      <c r="AA1877" s="35"/>
      <c r="AB1877" s="35"/>
      <c r="AC1877" s="35"/>
      <c r="AD1877" s="35"/>
      <c r="AE1877" s="35"/>
      <c r="AF1877" s="35"/>
      <c r="AG1877" s="35"/>
      <c r="AH1877" s="35"/>
      <c r="AI1877" s="35"/>
      <c r="AJ1877" s="35"/>
      <c r="AK1877" s="35"/>
      <c r="AL1877" s="35"/>
      <c r="AM1877" s="35"/>
      <c r="AN1877" s="35"/>
      <c r="AO1877" s="35"/>
      <c r="AP1877" s="35"/>
      <c r="AQ1877" s="35"/>
      <c r="AR1877" s="35"/>
      <c r="AS1877" s="35"/>
      <c r="AT1877" s="35"/>
      <c r="AU1877" s="35"/>
      <c r="AV1877" s="35"/>
      <c r="AW1877" s="35"/>
      <c r="AX1877" s="35"/>
      <c r="AY1877" s="35"/>
      <c r="AZ1877" s="35"/>
      <c r="BA1877" s="35"/>
      <c r="BB1877" s="35"/>
      <c r="BC1877" s="35"/>
      <c r="BD1877" s="35"/>
      <c r="BE1877" s="35"/>
      <c r="BF1877" s="35"/>
      <c r="BG1877" s="35"/>
      <c r="BH1877" s="35"/>
      <c r="BI1877" s="133"/>
      <c r="BJ1877" s="133"/>
      <c r="BK1877" s="35"/>
      <c r="BL1877" s="266"/>
      <c r="BM1877" s="35"/>
      <c r="BN1877" s="35"/>
      <c r="BO1877" s="35"/>
      <c r="BP1877" s="35"/>
      <c r="BQ1877" s="35"/>
      <c r="BR1877" s="35"/>
      <c r="BS1877" s="35"/>
      <c r="BT1877" s="35"/>
      <c r="BU1877" s="35"/>
      <c r="BV1877" s="35"/>
      <c r="BW1877" s="35"/>
      <c r="BX1877" s="35"/>
      <c r="BY1877" s="35"/>
      <c r="BZ1877" s="287"/>
      <c r="CA1877" s="35"/>
      <c r="CB1877" s="35"/>
      <c r="CC1877" s="35"/>
      <c r="CD1877" s="35"/>
      <c r="CE1877" s="35"/>
      <c r="CF1877" s="35"/>
      <c r="CG1877" s="35"/>
      <c r="CH1877" s="35"/>
      <c r="CI1877" s="35"/>
      <c r="CJ1877" s="35"/>
      <c r="CK1877" s="35"/>
      <c r="CL1877" s="35"/>
      <c r="CM1877" s="35"/>
      <c r="CN1877" s="35"/>
      <c r="CO1877" s="35"/>
      <c r="CP1877" s="35"/>
      <c r="CQ1877" s="35"/>
      <c r="CR1877" s="35"/>
      <c r="CS1877" s="35"/>
      <c r="CT1877" s="35"/>
      <c r="CU1877" s="35"/>
      <c r="CV1877" s="35"/>
      <c r="CW1877" s="35"/>
      <c r="CX1877" s="35"/>
      <c r="CY1877" s="35"/>
      <c r="CZ1877" s="35"/>
      <c r="DA1877" s="35"/>
      <c r="DB1877" s="35"/>
      <c r="DC1877" s="35"/>
      <c r="DD1877" s="35"/>
      <c r="DE1877" s="35"/>
      <c r="DF1877" s="35"/>
      <c r="DG1877" s="35"/>
      <c r="DH1877" s="35"/>
      <c r="DI1877" s="35"/>
      <c r="DJ1877" s="35"/>
      <c r="DK1877" s="35"/>
      <c r="DL1877" s="35"/>
      <c r="DM1877" s="35"/>
      <c r="DN1877" s="35"/>
      <c r="DO1877" s="35"/>
      <c r="DP1877" s="35"/>
      <c r="DQ1877" s="35"/>
      <c r="DR1877" s="35"/>
      <c r="DS1877" s="35"/>
      <c r="DT1877" s="35"/>
      <c r="DU1877" s="35"/>
      <c r="DV1877" s="35"/>
      <c r="DW1877" s="35"/>
      <c r="DX1877" s="35"/>
      <c r="DY1877" s="35"/>
      <c r="DZ1877" s="35"/>
      <c r="EA1877" s="35"/>
      <c r="EB1877" s="35"/>
      <c r="EC1877" s="35"/>
      <c r="ED1877" s="35"/>
      <c r="EE1877" s="35"/>
      <c r="EF1877" s="35"/>
      <c r="EG1877" s="35"/>
      <c r="EH1877" s="35"/>
      <c r="EI1877" s="35"/>
      <c r="EJ1877" s="35"/>
      <c r="EK1877" s="35"/>
      <c r="EL1877" s="35"/>
      <c r="ET1877" s="20" t="s">
        <v>2236</v>
      </c>
      <c r="EU1877" s="20" t="s">
        <v>2234</v>
      </c>
    </row>
    <row r="1878" spans="1:151" ht="12" hidden="1" customHeight="1">
      <c r="A1878" s="35"/>
      <c r="B1878" s="47"/>
      <c r="C1878" s="35"/>
      <c r="D1878" s="47"/>
      <c r="E1878" s="47"/>
      <c r="F1878" s="47"/>
      <c r="G1878" s="47"/>
      <c r="H1878" s="47"/>
      <c r="I1878" s="47"/>
      <c r="J1878" s="47"/>
      <c r="K1878" s="47"/>
      <c r="L1878" s="47"/>
      <c r="M1878" s="35"/>
      <c r="N1878" s="35"/>
      <c r="O1878" s="35"/>
      <c r="P1878" s="35"/>
      <c r="Q1878" s="35"/>
      <c r="R1878" s="35"/>
      <c r="S1878" s="35"/>
      <c r="T1878" s="35"/>
      <c r="U1878" s="35"/>
      <c r="V1878" s="35"/>
      <c r="W1878" s="35"/>
      <c r="X1878" s="35"/>
      <c r="Y1878" s="35"/>
      <c r="Z1878" s="35"/>
      <c r="AA1878" s="35"/>
      <c r="AB1878" s="35"/>
      <c r="AC1878" s="35"/>
      <c r="AD1878" s="35"/>
      <c r="AE1878" s="35"/>
      <c r="AF1878" s="35"/>
      <c r="AG1878" s="35"/>
      <c r="AH1878" s="35"/>
      <c r="AI1878" s="35"/>
      <c r="AJ1878" s="35"/>
      <c r="AK1878" s="35"/>
      <c r="AL1878" s="35"/>
      <c r="AM1878" s="35"/>
      <c r="AN1878" s="35"/>
      <c r="AO1878" s="35"/>
      <c r="AP1878" s="35"/>
      <c r="AQ1878" s="35"/>
      <c r="AR1878" s="35"/>
      <c r="AS1878" s="35"/>
      <c r="AT1878" s="35"/>
      <c r="AU1878" s="35"/>
      <c r="AV1878" s="35"/>
      <c r="AW1878" s="35"/>
      <c r="AX1878" s="35"/>
      <c r="AY1878" s="35"/>
      <c r="AZ1878" s="35"/>
      <c r="BA1878" s="35"/>
      <c r="BB1878" s="35"/>
      <c r="BC1878" s="35"/>
      <c r="BD1878" s="35"/>
      <c r="BE1878" s="35"/>
      <c r="BF1878" s="35"/>
      <c r="BG1878" s="35"/>
      <c r="BH1878" s="35"/>
      <c r="BI1878" s="133"/>
      <c r="BJ1878" s="133"/>
      <c r="BK1878" s="35"/>
      <c r="BL1878" s="266"/>
      <c r="BM1878" s="35"/>
      <c r="BN1878" s="35"/>
      <c r="BO1878" s="35"/>
      <c r="BP1878" s="35"/>
      <c r="BQ1878" s="35"/>
      <c r="BR1878" s="35"/>
      <c r="BS1878" s="35"/>
      <c r="BT1878" s="35"/>
      <c r="BU1878" s="35"/>
      <c r="BV1878" s="35"/>
      <c r="BW1878" s="35"/>
      <c r="BX1878" s="35"/>
      <c r="BY1878" s="35"/>
      <c r="BZ1878" s="287"/>
      <c r="CA1878" s="35"/>
      <c r="CB1878" s="35"/>
      <c r="CC1878" s="35"/>
      <c r="CD1878" s="35"/>
      <c r="CE1878" s="35"/>
      <c r="CF1878" s="35"/>
      <c r="CG1878" s="35"/>
      <c r="CH1878" s="35"/>
      <c r="CI1878" s="35"/>
      <c r="CJ1878" s="35"/>
      <c r="CK1878" s="35"/>
      <c r="CL1878" s="35"/>
      <c r="CM1878" s="35"/>
      <c r="CN1878" s="35"/>
      <c r="CO1878" s="35"/>
      <c r="CP1878" s="35"/>
      <c r="CQ1878" s="35"/>
      <c r="CR1878" s="35"/>
      <c r="CS1878" s="35"/>
      <c r="CT1878" s="35"/>
      <c r="CU1878" s="35"/>
      <c r="CV1878" s="35"/>
      <c r="CW1878" s="35"/>
      <c r="CX1878" s="35"/>
      <c r="CY1878" s="35"/>
      <c r="CZ1878" s="35"/>
      <c r="DA1878" s="35"/>
      <c r="DB1878" s="35"/>
      <c r="DC1878" s="35"/>
      <c r="DD1878" s="35"/>
      <c r="DE1878" s="35"/>
      <c r="DF1878" s="35"/>
      <c r="DG1878" s="35"/>
      <c r="DH1878" s="35"/>
      <c r="DI1878" s="35"/>
      <c r="DJ1878" s="35"/>
      <c r="DK1878" s="35"/>
      <c r="DL1878" s="35"/>
      <c r="DM1878" s="35"/>
      <c r="DN1878" s="35"/>
      <c r="DO1878" s="35"/>
      <c r="DP1878" s="35"/>
      <c r="DQ1878" s="35"/>
      <c r="DR1878" s="35"/>
      <c r="DS1878" s="35"/>
      <c r="DT1878" s="35"/>
      <c r="DU1878" s="35"/>
      <c r="DV1878" s="35"/>
      <c r="DW1878" s="35"/>
      <c r="DX1878" s="35"/>
      <c r="DY1878" s="35"/>
      <c r="DZ1878" s="35"/>
      <c r="EA1878" s="35"/>
      <c r="EB1878" s="35"/>
      <c r="EC1878" s="35"/>
      <c r="ED1878" s="35"/>
      <c r="EE1878" s="35"/>
      <c r="EF1878" s="35"/>
      <c r="EG1878" s="35"/>
      <c r="EH1878" s="35"/>
      <c r="EI1878" s="35"/>
      <c r="EJ1878" s="35"/>
      <c r="EK1878" s="35"/>
      <c r="EL1878" s="35"/>
      <c r="ET1878" s="20" t="s">
        <v>586</v>
      </c>
      <c r="EU1878" s="20" t="s">
        <v>2235</v>
      </c>
    </row>
    <row r="1879" spans="1:151" ht="12" hidden="1" customHeight="1">
      <c r="A1879" s="35"/>
      <c r="B1879" s="47"/>
      <c r="C1879" s="35"/>
      <c r="D1879" s="47"/>
      <c r="E1879" s="47"/>
      <c r="F1879" s="47"/>
      <c r="G1879" s="47"/>
      <c r="H1879" s="47"/>
      <c r="I1879" s="47"/>
      <c r="J1879" s="47"/>
      <c r="K1879" s="47"/>
      <c r="L1879" s="47"/>
      <c r="M1879" s="35"/>
      <c r="N1879" s="35"/>
      <c r="O1879" s="35"/>
      <c r="P1879" s="35"/>
      <c r="Q1879" s="35"/>
      <c r="R1879" s="35"/>
      <c r="S1879" s="35"/>
      <c r="T1879" s="35"/>
      <c r="U1879" s="35"/>
      <c r="V1879" s="35"/>
      <c r="W1879" s="35"/>
      <c r="X1879" s="35"/>
      <c r="Y1879" s="35"/>
      <c r="Z1879" s="35"/>
      <c r="AA1879" s="35"/>
      <c r="AB1879" s="35"/>
      <c r="AC1879" s="35"/>
      <c r="AD1879" s="35"/>
      <c r="AE1879" s="35"/>
      <c r="AF1879" s="35"/>
      <c r="AG1879" s="35"/>
      <c r="AH1879" s="35"/>
      <c r="AI1879" s="35"/>
      <c r="AJ1879" s="35"/>
      <c r="AK1879" s="35"/>
      <c r="AL1879" s="35"/>
      <c r="AM1879" s="35"/>
      <c r="AN1879" s="35"/>
      <c r="AO1879" s="35"/>
      <c r="AP1879" s="35"/>
      <c r="AQ1879" s="35"/>
      <c r="AR1879" s="35"/>
      <c r="AS1879" s="35"/>
      <c r="AT1879" s="35"/>
      <c r="AU1879" s="35"/>
      <c r="AV1879" s="35"/>
      <c r="AW1879" s="35"/>
      <c r="AX1879" s="35"/>
      <c r="AY1879" s="35"/>
      <c r="AZ1879" s="35"/>
      <c r="BA1879" s="35"/>
      <c r="BB1879" s="35"/>
      <c r="BC1879" s="35"/>
      <c r="BD1879" s="35"/>
      <c r="BE1879" s="35"/>
      <c r="BF1879" s="35"/>
      <c r="BG1879" s="35"/>
      <c r="BH1879" s="35"/>
      <c r="BI1879" s="133"/>
      <c r="BJ1879" s="133"/>
      <c r="BK1879" s="35"/>
      <c r="BL1879" s="266"/>
      <c r="BM1879" s="35"/>
      <c r="BN1879" s="35"/>
      <c r="BO1879" s="35"/>
      <c r="BP1879" s="35"/>
      <c r="BQ1879" s="35"/>
      <c r="BR1879" s="35"/>
      <c r="BS1879" s="35"/>
      <c r="BT1879" s="35"/>
      <c r="BU1879" s="35"/>
      <c r="BV1879" s="35"/>
      <c r="BW1879" s="35"/>
      <c r="BX1879" s="35"/>
      <c r="BY1879" s="35"/>
      <c r="BZ1879" s="287"/>
      <c r="CA1879" s="35"/>
      <c r="CB1879" s="35"/>
      <c r="CC1879" s="35"/>
      <c r="CD1879" s="35"/>
      <c r="CE1879" s="35"/>
      <c r="CF1879" s="35"/>
      <c r="CG1879" s="35"/>
      <c r="CH1879" s="35"/>
      <c r="CI1879" s="35"/>
      <c r="CJ1879" s="35"/>
      <c r="CK1879" s="35"/>
      <c r="CL1879" s="35"/>
      <c r="CM1879" s="35"/>
      <c r="CN1879" s="35"/>
      <c r="CO1879" s="35"/>
      <c r="CP1879" s="35"/>
      <c r="CQ1879" s="35"/>
      <c r="CR1879" s="35"/>
      <c r="CS1879" s="35"/>
      <c r="CT1879" s="35"/>
      <c r="CU1879" s="35"/>
      <c r="CV1879" s="35"/>
      <c r="CW1879" s="35"/>
      <c r="CX1879" s="35"/>
      <c r="CY1879" s="35"/>
      <c r="CZ1879" s="35"/>
      <c r="DA1879" s="35"/>
      <c r="DB1879" s="35"/>
      <c r="DC1879" s="35"/>
      <c r="DD1879" s="35"/>
      <c r="DE1879" s="35"/>
      <c r="DF1879" s="35"/>
      <c r="DG1879" s="35"/>
      <c r="DH1879" s="35"/>
      <c r="DI1879" s="35"/>
      <c r="DJ1879" s="35"/>
      <c r="DK1879" s="35"/>
      <c r="DL1879" s="35"/>
      <c r="DM1879" s="35"/>
      <c r="DN1879" s="35"/>
      <c r="DO1879" s="35"/>
      <c r="DP1879" s="35"/>
      <c r="DQ1879" s="35"/>
      <c r="DR1879" s="35"/>
      <c r="DS1879" s="35"/>
      <c r="DT1879" s="35"/>
      <c r="DU1879" s="35"/>
      <c r="DV1879" s="35"/>
      <c r="DW1879" s="35"/>
      <c r="DX1879" s="35"/>
      <c r="DY1879" s="35"/>
      <c r="DZ1879" s="35"/>
      <c r="EA1879" s="35"/>
      <c r="EB1879" s="35"/>
      <c r="EC1879" s="35"/>
      <c r="ED1879" s="35"/>
      <c r="EE1879" s="35"/>
      <c r="EF1879" s="35"/>
      <c r="EG1879" s="35"/>
      <c r="EH1879" s="35"/>
      <c r="EI1879" s="35"/>
      <c r="EJ1879" s="35"/>
      <c r="EK1879" s="35"/>
      <c r="EL1879" s="35"/>
      <c r="ET1879" s="20" t="s">
        <v>2237</v>
      </c>
      <c r="EU1879" s="20" t="s">
        <v>2236</v>
      </c>
    </row>
    <row r="1880" spans="1:151" ht="12" hidden="1" customHeight="1">
      <c r="A1880" s="35"/>
      <c r="B1880" s="47"/>
      <c r="C1880" s="35"/>
      <c r="D1880" s="47"/>
      <c r="E1880" s="47"/>
      <c r="F1880" s="47"/>
      <c r="G1880" s="47"/>
      <c r="H1880" s="47"/>
      <c r="I1880" s="47"/>
      <c r="J1880" s="47"/>
      <c r="K1880" s="47"/>
      <c r="L1880" s="47"/>
      <c r="M1880" s="35"/>
      <c r="N1880" s="35"/>
      <c r="O1880" s="35"/>
      <c r="P1880" s="35"/>
      <c r="Q1880" s="35"/>
      <c r="R1880" s="35"/>
      <c r="S1880" s="35"/>
      <c r="T1880" s="35"/>
      <c r="U1880" s="35"/>
      <c r="V1880" s="35"/>
      <c r="W1880" s="35"/>
      <c r="X1880" s="35"/>
      <c r="Y1880" s="35"/>
      <c r="Z1880" s="35"/>
      <c r="AA1880" s="35"/>
      <c r="AB1880" s="35"/>
      <c r="AC1880" s="35"/>
      <c r="AD1880" s="35"/>
      <c r="AE1880" s="35"/>
      <c r="AF1880" s="35"/>
      <c r="AG1880" s="35"/>
      <c r="AH1880" s="35"/>
      <c r="AI1880" s="35"/>
      <c r="AJ1880" s="35"/>
      <c r="AK1880" s="35"/>
      <c r="AL1880" s="35"/>
      <c r="AM1880" s="35"/>
      <c r="AN1880" s="35"/>
      <c r="AO1880" s="35"/>
      <c r="AP1880" s="35"/>
      <c r="AQ1880" s="35"/>
      <c r="AR1880" s="35"/>
      <c r="AS1880" s="35"/>
      <c r="AT1880" s="35"/>
      <c r="AU1880" s="35"/>
      <c r="AV1880" s="35"/>
      <c r="AW1880" s="35"/>
      <c r="AX1880" s="35"/>
      <c r="AY1880" s="35"/>
      <c r="AZ1880" s="35"/>
      <c r="BA1880" s="35"/>
      <c r="BB1880" s="35"/>
      <c r="BC1880" s="35"/>
      <c r="BD1880" s="35"/>
      <c r="BE1880" s="35"/>
      <c r="BF1880" s="35"/>
      <c r="BG1880" s="35"/>
      <c r="BH1880" s="35"/>
      <c r="BI1880" s="133"/>
      <c r="BJ1880" s="133"/>
      <c r="BK1880" s="35"/>
      <c r="BL1880" s="266"/>
      <c r="BM1880" s="35"/>
      <c r="BN1880" s="35"/>
      <c r="BO1880" s="35"/>
      <c r="BP1880" s="35"/>
      <c r="BQ1880" s="35"/>
      <c r="BR1880" s="35"/>
      <c r="BS1880" s="35"/>
      <c r="BT1880" s="35"/>
      <c r="BU1880" s="35"/>
      <c r="BV1880" s="35"/>
      <c r="BW1880" s="35"/>
      <c r="BX1880" s="35"/>
      <c r="BY1880" s="35"/>
      <c r="BZ1880" s="287"/>
      <c r="CA1880" s="35"/>
      <c r="CB1880" s="35"/>
      <c r="CC1880" s="35"/>
      <c r="CD1880" s="35"/>
      <c r="CE1880" s="35"/>
      <c r="CF1880" s="35"/>
      <c r="CG1880" s="35"/>
      <c r="CH1880" s="35"/>
      <c r="CI1880" s="35"/>
      <c r="CJ1880" s="35"/>
      <c r="CK1880" s="35"/>
      <c r="CL1880" s="35"/>
      <c r="CM1880" s="35"/>
      <c r="CN1880" s="35"/>
      <c r="CO1880" s="35"/>
      <c r="CP1880" s="35"/>
      <c r="CQ1880" s="35"/>
      <c r="CR1880" s="35"/>
      <c r="CS1880" s="35"/>
      <c r="CT1880" s="35"/>
      <c r="CU1880" s="35"/>
      <c r="CV1880" s="35"/>
      <c r="CW1880" s="35"/>
      <c r="CX1880" s="35"/>
      <c r="CY1880" s="35"/>
      <c r="CZ1880" s="35"/>
      <c r="DA1880" s="35"/>
      <c r="DB1880" s="35"/>
      <c r="DC1880" s="35"/>
      <c r="DD1880" s="35"/>
      <c r="DE1880" s="35"/>
      <c r="DF1880" s="35"/>
      <c r="DG1880" s="35"/>
      <c r="DH1880" s="35"/>
      <c r="DI1880" s="35"/>
      <c r="DJ1880" s="35"/>
      <c r="DK1880" s="35"/>
      <c r="DL1880" s="35"/>
      <c r="DM1880" s="35"/>
      <c r="DN1880" s="35"/>
      <c r="DO1880" s="35"/>
      <c r="DP1880" s="35"/>
      <c r="DQ1880" s="35"/>
      <c r="DR1880" s="35"/>
      <c r="DS1880" s="35"/>
      <c r="DT1880" s="35"/>
      <c r="DU1880" s="35"/>
      <c r="DV1880" s="35"/>
      <c r="DW1880" s="35"/>
      <c r="DX1880" s="35"/>
      <c r="DY1880" s="35"/>
      <c r="DZ1880" s="35"/>
      <c r="EA1880" s="35"/>
      <c r="EB1880" s="35"/>
      <c r="EC1880" s="35"/>
      <c r="ED1880" s="35"/>
      <c r="EE1880" s="35"/>
      <c r="EF1880" s="35"/>
      <c r="EG1880" s="35"/>
      <c r="EH1880" s="35"/>
      <c r="EI1880" s="35"/>
      <c r="EJ1880" s="35"/>
      <c r="EK1880" s="35"/>
      <c r="EL1880" s="35"/>
      <c r="ET1880" s="20" t="s">
        <v>2238</v>
      </c>
      <c r="EU1880" s="20" t="s">
        <v>586</v>
      </c>
    </row>
    <row r="1881" spans="1:151" ht="12" hidden="1" customHeight="1">
      <c r="A1881" s="35"/>
      <c r="B1881" s="47"/>
      <c r="C1881" s="35"/>
      <c r="D1881" s="47"/>
      <c r="E1881" s="47"/>
      <c r="F1881" s="47"/>
      <c r="G1881" s="47"/>
      <c r="H1881" s="47"/>
      <c r="I1881" s="47"/>
      <c r="J1881" s="47"/>
      <c r="K1881" s="47"/>
      <c r="L1881" s="47"/>
      <c r="M1881" s="35"/>
      <c r="N1881" s="35"/>
      <c r="O1881" s="35"/>
      <c r="P1881" s="35"/>
      <c r="Q1881" s="35"/>
      <c r="R1881" s="35"/>
      <c r="S1881" s="35"/>
      <c r="T1881" s="35"/>
      <c r="U1881" s="35"/>
      <c r="V1881" s="35"/>
      <c r="W1881" s="35"/>
      <c r="X1881" s="35"/>
      <c r="Y1881" s="35"/>
      <c r="Z1881" s="35"/>
      <c r="AA1881" s="35"/>
      <c r="AB1881" s="35"/>
      <c r="AC1881" s="35"/>
      <c r="AD1881" s="35"/>
      <c r="AE1881" s="35"/>
      <c r="AF1881" s="35"/>
      <c r="AG1881" s="35"/>
      <c r="AH1881" s="35"/>
      <c r="AI1881" s="35"/>
      <c r="AJ1881" s="35"/>
      <c r="AK1881" s="35"/>
      <c r="AL1881" s="35"/>
      <c r="AM1881" s="35"/>
      <c r="AN1881" s="35"/>
      <c r="AO1881" s="35"/>
      <c r="AP1881" s="35"/>
      <c r="AQ1881" s="35"/>
      <c r="AR1881" s="35"/>
      <c r="AS1881" s="35"/>
      <c r="AT1881" s="35"/>
      <c r="AU1881" s="35"/>
      <c r="AV1881" s="35"/>
      <c r="AW1881" s="35"/>
      <c r="AX1881" s="35"/>
      <c r="AY1881" s="35"/>
      <c r="AZ1881" s="35"/>
      <c r="BA1881" s="35"/>
      <c r="BB1881" s="35"/>
      <c r="BC1881" s="35"/>
      <c r="BD1881" s="35"/>
      <c r="BE1881" s="35"/>
      <c r="BF1881" s="35"/>
      <c r="BG1881" s="35"/>
      <c r="BH1881" s="35"/>
      <c r="BI1881" s="133"/>
      <c r="BJ1881" s="133"/>
      <c r="BK1881" s="35"/>
      <c r="BL1881" s="266"/>
      <c r="BM1881" s="35"/>
      <c r="BN1881" s="35"/>
      <c r="BO1881" s="35"/>
      <c r="BP1881" s="35"/>
      <c r="BQ1881" s="35"/>
      <c r="BR1881" s="35"/>
      <c r="BS1881" s="35"/>
      <c r="BT1881" s="35"/>
      <c r="BU1881" s="35"/>
      <c r="BV1881" s="35"/>
      <c r="BW1881" s="35"/>
      <c r="BX1881" s="35"/>
      <c r="BY1881" s="35"/>
      <c r="BZ1881" s="287"/>
      <c r="CA1881" s="35"/>
      <c r="CB1881" s="35"/>
      <c r="CC1881" s="35"/>
      <c r="CD1881" s="35"/>
      <c r="CE1881" s="35"/>
      <c r="CF1881" s="35"/>
      <c r="CG1881" s="35"/>
      <c r="CH1881" s="35"/>
      <c r="CI1881" s="35"/>
      <c r="CJ1881" s="35"/>
      <c r="CK1881" s="35"/>
      <c r="CL1881" s="35"/>
      <c r="CM1881" s="35"/>
      <c r="CN1881" s="35"/>
      <c r="CO1881" s="35"/>
      <c r="CP1881" s="35"/>
      <c r="CQ1881" s="35"/>
      <c r="CR1881" s="35"/>
      <c r="CS1881" s="35"/>
      <c r="CT1881" s="35"/>
      <c r="CU1881" s="35"/>
      <c r="CV1881" s="35"/>
      <c r="CW1881" s="35"/>
      <c r="CX1881" s="35"/>
      <c r="CY1881" s="35"/>
      <c r="CZ1881" s="35"/>
      <c r="DA1881" s="35"/>
      <c r="DB1881" s="35"/>
      <c r="DC1881" s="35"/>
      <c r="DD1881" s="35"/>
      <c r="DE1881" s="35"/>
      <c r="DF1881" s="35"/>
      <c r="DG1881" s="35"/>
      <c r="DH1881" s="35"/>
      <c r="DI1881" s="35"/>
      <c r="DJ1881" s="35"/>
      <c r="DK1881" s="35"/>
      <c r="DL1881" s="35"/>
      <c r="DM1881" s="35"/>
      <c r="DN1881" s="35"/>
      <c r="DO1881" s="35"/>
      <c r="DP1881" s="35"/>
      <c r="DQ1881" s="35"/>
      <c r="DR1881" s="35"/>
      <c r="DS1881" s="35"/>
      <c r="DT1881" s="35"/>
      <c r="DU1881" s="35"/>
      <c r="DV1881" s="35"/>
      <c r="DW1881" s="35"/>
      <c r="DX1881" s="35"/>
      <c r="DY1881" s="35"/>
      <c r="DZ1881" s="35"/>
      <c r="EA1881" s="35"/>
      <c r="EB1881" s="35"/>
      <c r="EC1881" s="35"/>
      <c r="ED1881" s="35"/>
      <c r="EE1881" s="35"/>
      <c r="EF1881" s="35"/>
      <c r="EG1881" s="35"/>
      <c r="EH1881" s="35"/>
      <c r="EI1881" s="35"/>
      <c r="EJ1881" s="35"/>
      <c r="EK1881" s="35"/>
      <c r="EL1881" s="35"/>
      <c r="ET1881" s="20" t="s">
        <v>2239</v>
      </c>
      <c r="EU1881" s="20" t="s">
        <v>2237</v>
      </c>
    </row>
    <row r="1882" spans="1:151" ht="12" hidden="1" customHeight="1">
      <c r="A1882" s="35"/>
      <c r="B1882" s="47"/>
      <c r="C1882" s="35"/>
      <c r="D1882" s="47"/>
      <c r="E1882" s="47"/>
      <c r="F1882" s="47"/>
      <c r="G1882" s="47"/>
      <c r="H1882" s="47"/>
      <c r="I1882" s="47"/>
      <c r="J1882" s="47"/>
      <c r="K1882" s="47"/>
      <c r="L1882" s="47"/>
      <c r="M1882" s="35"/>
      <c r="N1882" s="35"/>
      <c r="O1882" s="35"/>
      <c r="P1882" s="35"/>
      <c r="Q1882" s="35"/>
      <c r="R1882" s="35"/>
      <c r="S1882" s="35"/>
      <c r="T1882" s="35"/>
      <c r="U1882" s="35"/>
      <c r="V1882" s="35"/>
      <c r="W1882" s="35"/>
      <c r="X1882" s="35"/>
      <c r="Y1882" s="35"/>
      <c r="Z1882" s="35"/>
      <c r="AA1882" s="35"/>
      <c r="AB1882" s="35"/>
      <c r="AC1882" s="35"/>
      <c r="AD1882" s="35"/>
      <c r="AE1882" s="35"/>
      <c r="AF1882" s="35"/>
      <c r="AG1882" s="35"/>
      <c r="AH1882" s="35"/>
      <c r="AI1882" s="35"/>
      <c r="AJ1882" s="35"/>
      <c r="AK1882" s="35"/>
      <c r="AL1882" s="35"/>
      <c r="AM1882" s="35"/>
      <c r="AN1882" s="35"/>
      <c r="AO1882" s="35"/>
      <c r="AP1882" s="35"/>
      <c r="AQ1882" s="35"/>
      <c r="AR1882" s="35"/>
      <c r="AS1882" s="35"/>
      <c r="AT1882" s="35"/>
      <c r="AU1882" s="35"/>
      <c r="AV1882" s="35"/>
      <c r="AW1882" s="35"/>
      <c r="AX1882" s="35"/>
      <c r="AY1882" s="35"/>
      <c r="AZ1882" s="35"/>
      <c r="BA1882" s="35"/>
      <c r="BB1882" s="35"/>
      <c r="BC1882" s="35"/>
      <c r="BD1882" s="35"/>
      <c r="BE1882" s="35"/>
      <c r="BF1882" s="35"/>
      <c r="BG1882" s="35"/>
      <c r="BH1882" s="35"/>
      <c r="BI1882" s="133"/>
      <c r="BJ1882" s="133"/>
      <c r="BK1882" s="35"/>
      <c r="BL1882" s="266"/>
      <c r="BM1882" s="35"/>
      <c r="BN1882" s="35"/>
      <c r="BO1882" s="35"/>
      <c r="BP1882" s="35"/>
      <c r="BQ1882" s="35"/>
      <c r="BR1882" s="35"/>
      <c r="BS1882" s="35"/>
      <c r="BT1882" s="35"/>
      <c r="BU1882" s="35"/>
      <c r="BV1882" s="35"/>
      <c r="BW1882" s="35"/>
      <c r="BX1882" s="35"/>
      <c r="BY1882" s="35"/>
      <c r="BZ1882" s="287"/>
      <c r="CA1882" s="35"/>
      <c r="CB1882" s="35"/>
      <c r="CC1882" s="35"/>
      <c r="CD1882" s="35"/>
      <c r="CE1882" s="35"/>
      <c r="CF1882" s="35"/>
      <c r="CG1882" s="35"/>
      <c r="CH1882" s="35"/>
      <c r="CI1882" s="35"/>
      <c r="CJ1882" s="35"/>
      <c r="CK1882" s="35"/>
      <c r="CL1882" s="35"/>
      <c r="CM1882" s="35"/>
      <c r="CN1882" s="35"/>
      <c r="CO1882" s="35"/>
      <c r="CP1882" s="35"/>
      <c r="CQ1882" s="35"/>
      <c r="CR1882" s="35"/>
      <c r="CS1882" s="35"/>
      <c r="CT1882" s="35"/>
      <c r="CU1882" s="35"/>
      <c r="CV1882" s="35"/>
      <c r="CW1882" s="35"/>
      <c r="CX1882" s="35"/>
      <c r="CY1882" s="35"/>
      <c r="CZ1882" s="35"/>
      <c r="DA1882" s="35"/>
      <c r="DB1882" s="35"/>
      <c r="DC1882" s="35"/>
      <c r="DD1882" s="35"/>
      <c r="DE1882" s="35"/>
      <c r="DF1882" s="35"/>
      <c r="DG1882" s="35"/>
      <c r="DH1882" s="35"/>
      <c r="DI1882" s="35"/>
      <c r="DJ1882" s="35"/>
      <c r="DK1882" s="35"/>
      <c r="DL1882" s="35"/>
      <c r="DM1882" s="35"/>
      <c r="DN1882" s="35"/>
      <c r="DO1882" s="35"/>
      <c r="DP1882" s="35"/>
      <c r="DQ1882" s="35"/>
      <c r="DR1882" s="35"/>
      <c r="DS1882" s="35"/>
      <c r="DT1882" s="35"/>
      <c r="DU1882" s="35"/>
      <c r="DV1882" s="35"/>
      <c r="DW1882" s="35"/>
      <c r="DX1882" s="35"/>
      <c r="DY1882" s="35"/>
      <c r="DZ1882" s="35"/>
      <c r="EA1882" s="35"/>
      <c r="EB1882" s="35"/>
      <c r="EC1882" s="35"/>
      <c r="ED1882" s="35"/>
      <c r="EE1882" s="35"/>
      <c r="EF1882" s="35"/>
      <c r="EG1882" s="35"/>
      <c r="EH1882" s="35"/>
      <c r="EI1882" s="35"/>
      <c r="EJ1882" s="35"/>
      <c r="EK1882" s="35"/>
      <c r="EL1882" s="35"/>
      <c r="ET1882" s="20" t="s">
        <v>2240</v>
      </c>
      <c r="EU1882" s="20" t="s">
        <v>2238</v>
      </c>
    </row>
    <row r="1883" spans="1:151" ht="12" hidden="1" customHeight="1">
      <c r="A1883" s="35"/>
      <c r="B1883" s="47"/>
      <c r="C1883" s="35"/>
      <c r="D1883" s="47"/>
      <c r="E1883" s="47"/>
      <c r="F1883" s="47"/>
      <c r="G1883" s="47"/>
      <c r="H1883" s="47"/>
      <c r="I1883" s="47"/>
      <c r="J1883" s="47"/>
      <c r="K1883" s="47"/>
      <c r="L1883" s="47"/>
      <c r="M1883" s="35"/>
      <c r="N1883" s="35"/>
      <c r="O1883" s="35"/>
      <c r="P1883" s="35"/>
      <c r="Q1883" s="35"/>
      <c r="R1883" s="35"/>
      <c r="S1883" s="35"/>
      <c r="T1883" s="35"/>
      <c r="U1883" s="35"/>
      <c r="V1883" s="35"/>
      <c r="W1883" s="35"/>
      <c r="X1883" s="35"/>
      <c r="Y1883" s="35"/>
      <c r="Z1883" s="35"/>
      <c r="AA1883" s="35"/>
      <c r="AB1883" s="35"/>
      <c r="AC1883" s="35"/>
      <c r="AD1883" s="35"/>
      <c r="AE1883" s="35"/>
      <c r="AF1883" s="35"/>
      <c r="AG1883" s="35"/>
      <c r="AH1883" s="35"/>
      <c r="AI1883" s="35"/>
      <c r="AJ1883" s="35"/>
      <c r="AK1883" s="35"/>
      <c r="AL1883" s="35"/>
      <c r="AM1883" s="35"/>
      <c r="AN1883" s="35"/>
      <c r="AO1883" s="35"/>
      <c r="AP1883" s="35"/>
      <c r="AQ1883" s="35"/>
      <c r="AR1883" s="35"/>
      <c r="AS1883" s="35"/>
      <c r="AT1883" s="35"/>
      <c r="AU1883" s="35"/>
      <c r="AV1883" s="35"/>
      <c r="AW1883" s="35"/>
      <c r="AX1883" s="35"/>
      <c r="AY1883" s="35"/>
      <c r="AZ1883" s="35"/>
      <c r="BA1883" s="35"/>
      <c r="BB1883" s="35"/>
      <c r="BC1883" s="35"/>
      <c r="BD1883" s="35"/>
      <c r="BE1883" s="35"/>
      <c r="BF1883" s="35"/>
      <c r="BG1883" s="35"/>
      <c r="BH1883" s="35"/>
      <c r="BI1883" s="133"/>
      <c r="BJ1883" s="133"/>
      <c r="BK1883" s="35"/>
      <c r="BL1883" s="266"/>
      <c r="BM1883" s="35"/>
      <c r="BN1883" s="35"/>
      <c r="BO1883" s="35"/>
      <c r="BP1883" s="35"/>
      <c r="BQ1883" s="35"/>
      <c r="BR1883" s="35"/>
      <c r="BS1883" s="35"/>
      <c r="BT1883" s="35"/>
      <c r="BU1883" s="35"/>
      <c r="BV1883" s="35"/>
      <c r="BW1883" s="35"/>
      <c r="BX1883" s="35"/>
      <c r="BY1883" s="35"/>
      <c r="BZ1883" s="287"/>
      <c r="CA1883" s="35"/>
      <c r="CB1883" s="35"/>
      <c r="CC1883" s="35"/>
      <c r="CD1883" s="35"/>
      <c r="CE1883" s="35"/>
      <c r="CF1883" s="35"/>
      <c r="CG1883" s="35"/>
      <c r="CH1883" s="35"/>
      <c r="CI1883" s="35"/>
      <c r="CJ1883" s="35"/>
      <c r="CK1883" s="35"/>
      <c r="CL1883" s="35"/>
      <c r="CM1883" s="35"/>
      <c r="CN1883" s="35"/>
      <c r="CO1883" s="35"/>
      <c r="CP1883" s="35"/>
      <c r="CQ1883" s="35"/>
      <c r="CR1883" s="35"/>
      <c r="CS1883" s="35"/>
      <c r="CT1883" s="35"/>
      <c r="CU1883" s="35"/>
      <c r="CV1883" s="35"/>
      <c r="CW1883" s="35"/>
      <c r="CX1883" s="35"/>
      <c r="CY1883" s="35"/>
      <c r="CZ1883" s="35"/>
      <c r="DA1883" s="35"/>
      <c r="DB1883" s="35"/>
      <c r="DC1883" s="35"/>
      <c r="DD1883" s="35"/>
      <c r="DE1883" s="35"/>
      <c r="DF1883" s="35"/>
      <c r="DG1883" s="35"/>
      <c r="DH1883" s="35"/>
      <c r="DI1883" s="35"/>
      <c r="DJ1883" s="35"/>
      <c r="DK1883" s="35"/>
      <c r="DL1883" s="35"/>
      <c r="DM1883" s="35"/>
      <c r="DN1883" s="35"/>
      <c r="DO1883" s="35"/>
      <c r="DP1883" s="35"/>
      <c r="DQ1883" s="35"/>
      <c r="DR1883" s="35"/>
      <c r="DS1883" s="35"/>
      <c r="DT1883" s="35"/>
      <c r="DU1883" s="35"/>
      <c r="DV1883" s="35"/>
      <c r="DW1883" s="35"/>
      <c r="DX1883" s="35"/>
      <c r="DY1883" s="35"/>
      <c r="DZ1883" s="35"/>
      <c r="EA1883" s="35"/>
      <c r="EB1883" s="35"/>
      <c r="EC1883" s="35"/>
      <c r="ED1883" s="35"/>
      <c r="EE1883" s="35"/>
      <c r="EF1883" s="35"/>
      <c r="EG1883" s="35"/>
      <c r="EH1883" s="35"/>
      <c r="EI1883" s="35"/>
      <c r="EJ1883" s="35"/>
      <c r="EK1883" s="35"/>
      <c r="EL1883" s="35"/>
      <c r="ET1883" s="20" t="s">
        <v>2241</v>
      </c>
      <c r="EU1883" s="20" t="s">
        <v>2239</v>
      </c>
    </row>
    <row r="1884" spans="1:151" ht="12" hidden="1" customHeight="1">
      <c r="A1884" s="35"/>
      <c r="B1884" s="47"/>
      <c r="C1884" s="35"/>
      <c r="D1884" s="47"/>
      <c r="E1884" s="47"/>
      <c r="F1884" s="47"/>
      <c r="G1884" s="47"/>
      <c r="H1884" s="47"/>
      <c r="I1884" s="47"/>
      <c r="J1884" s="47"/>
      <c r="K1884" s="47"/>
      <c r="L1884" s="47"/>
      <c r="M1884" s="35"/>
      <c r="N1884" s="35"/>
      <c r="O1884" s="35"/>
      <c r="P1884" s="35"/>
      <c r="Q1884" s="35"/>
      <c r="R1884" s="35"/>
      <c r="S1884" s="35"/>
      <c r="T1884" s="35"/>
      <c r="U1884" s="35"/>
      <c r="V1884" s="35"/>
      <c r="W1884" s="35"/>
      <c r="X1884" s="35"/>
      <c r="Y1884" s="35"/>
      <c r="Z1884" s="35"/>
      <c r="AA1884" s="35"/>
      <c r="AB1884" s="35"/>
      <c r="AC1884" s="35"/>
      <c r="AD1884" s="35"/>
      <c r="AE1884" s="35"/>
      <c r="AF1884" s="35"/>
      <c r="AG1884" s="35"/>
      <c r="AH1884" s="35"/>
      <c r="AI1884" s="35"/>
      <c r="AJ1884" s="35"/>
      <c r="AK1884" s="35"/>
      <c r="AL1884" s="35"/>
      <c r="AM1884" s="35"/>
      <c r="AN1884" s="35"/>
      <c r="AO1884" s="35"/>
      <c r="AP1884" s="35"/>
      <c r="AQ1884" s="35"/>
      <c r="AR1884" s="35"/>
      <c r="AS1884" s="35"/>
      <c r="AT1884" s="35"/>
      <c r="AU1884" s="35"/>
      <c r="AV1884" s="35"/>
      <c r="AW1884" s="35"/>
      <c r="AX1884" s="35"/>
      <c r="AY1884" s="35"/>
      <c r="AZ1884" s="35"/>
      <c r="BA1884" s="35"/>
      <c r="BB1884" s="35"/>
      <c r="BC1884" s="35"/>
      <c r="BD1884" s="35"/>
      <c r="BE1884" s="35"/>
      <c r="BF1884" s="35"/>
      <c r="BG1884" s="35"/>
      <c r="BH1884" s="35"/>
      <c r="BI1884" s="133"/>
      <c r="BJ1884" s="133"/>
      <c r="BK1884" s="35"/>
      <c r="BL1884" s="266"/>
      <c r="BM1884" s="35"/>
      <c r="BN1884" s="35"/>
      <c r="BO1884" s="35"/>
      <c r="BP1884" s="35"/>
      <c r="BQ1884" s="35"/>
      <c r="BR1884" s="35"/>
      <c r="BS1884" s="35"/>
      <c r="BT1884" s="35"/>
      <c r="BU1884" s="35"/>
      <c r="BV1884" s="35"/>
      <c r="BW1884" s="35"/>
      <c r="BX1884" s="35"/>
      <c r="BY1884" s="35"/>
      <c r="BZ1884" s="287"/>
      <c r="CA1884" s="35"/>
      <c r="CB1884" s="35"/>
      <c r="CC1884" s="35"/>
      <c r="CD1884" s="35"/>
      <c r="CE1884" s="35"/>
      <c r="CF1884" s="35"/>
      <c r="CG1884" s="35"/>
      <c r="CH1884" s="35"/>
      <c r="CI1884" s="35"/>
      <c r="CJ1884" s="35"/>
      <c r="CK1884" s="35"/>
      <c r="CL1884" s="35"/>
      <c r="CM1884" s="35"/>
      <c r="CN1884" s="35"/>
      <c r="CO1884" s="35"/>
      <c r="CP1884" s="35"/>
      <c r="CQ1884" s="35"/>
      <c r="CR1884" s="35"/>
      <c r="CS1884" s="35"/>
      <c r="CT1884" s="35"/>
      <c r="CU1884" s="35"/>
      <c r="CV1884" s="35"/>
      <c r="CW1884" s="35"/>
      <c r="CX1884" s="35"/>
      <c r="CY1884" s="35"/>
      <c r="CZ1884" s="35"/>
      <c r="DA1884" s="35"/>
      <c r="DB1884" s="35"/>
      <c r="DC1884" s="35"/>
      <c r="DD1884" s="35"/>
      <c r="DE1884" s="35"/>
      <c r="DF1884" s="35"/>
      <c r="DG1884" s="35"/>
      <c r="DH1884" s="35"/>
      <c r="DI1884" s="35"/>
      <c r="DJ1884" s="35"/>
      <c r="DK1884" s="35"/>
      <c r="DL1884" s="35"/>
      <c r="DM1884" s="35"/>
      <c r="DN1884" s="35"/>
      <c r="DO1884" s="35"/>
      <c r="DP1884" s="35"/>
      <c r="DQ1884" s="35"/>
      <c r="DR1884" s="35"/>
      <c r="DS1884" s="35"/>
      <c r="DT1884" s="35"/>
      <c r="DU1884" s="35"/>
      <c r="DV1884" s="35"/>
      <c r="DW1884" s="35"/>
      <c r="DX1884" s="35"/>
      <c r="DY1884" s="35"/>
      <c r="DZ1884" s="35"/>
      <c r="EA1884" s="35"/>
      <c r="EB1884" s="35"/>
      <c r="EC1884" s="35"/>
      <c r="ED1884" s="35"/>
      <c r="EE1884" s="35"/>
      <c r="EF1884" s="35"/>
      <c r="EG1884" s="35"/>
      <c r="EH1884" s="35"/>
      <c r="EI1884" s="35"/>
      <c r="EJ1884" s="35"/>
      <c r="EK1884" s="35"/>
      <c r="EL1884" s="35"/>
      <c r="ET1884" s="20" t="s">
        <v>2242</v>
      </c>
      <c r="EU1884" s="20" t="s">
        <v>2240</v>
      </c>
    </row>
    <row r="1885" spans="1:151" ht="12" hidden="1" customHeight="1">
      <c r="A1885" s="35"/>
      <c r="B1885" s="47"/>
      <c r="C1885" s="35"/>
      <c r="D1885" s="47"/>
      <c r="E1885" s="47"/>
      <c r="F1885" s="47"/>
      <c r="G1885" s="47"/>
      <c r="H1885" s="47"/>
      <c r="I1885" s="47"/>
      <c r="J1885" s="47"/>
      <c r="K1885" s="47"/>
      <c r="L1885" s="47"/>
      <c r="M1885" s="35"/>
      <c r="N1885" s="35"/>
      <c r="O1885" s="35"/>
      <c r="P1885" s="35"/>
      <c r="Q1885" s="35"/>
      <c r="R1885" s="35"/>
      <c r="S1885" s="35"/>
      <c r="T1885" s="35"/>
      <c r="U1885" s="35"/>
      <c r="V1885" s="35"/>
      <c r="W1885" s="35"/>
      <c r="X1885" s="35"/>
      <c r="Y1885" s="35"/>
      <c r="Z1885" s="35"/>
      <c r="AA1885" s="35"/>
      <c r="AB1885" s="35"/>
      <c r="AC1885" s="35"/>
      <c r="AD1885" s="35"/>
      <c r="AE1885" s="35"/>
      <c r="AF1885" s="35"/>
      <c r="AG1885" s="35"/>
      <c r="AH1885" s="35"/>
      <c r="AI1885" s="35"/>
      <c r="AJ1885" s="35"/>
      <c r="AK1885" s="35"/>
      <c r="AL1885" s="35"/>
      <c r="AM1885" s="35"/>
      <c r="AN1885" s="35"/>
      <c r="AO1885" s="35"/>
      <c r="AP1885" s="35"/>
      <c r="AQ1885" s="35"/>
      <c r="AR1885" s="35"/>
      <c r="AS1885" s="35"/>
      <c r="AT1885" s="35"/>
      <c r="AU1885" s="35"/>
      <c r="AV1885" s="35"/>
      <c r="AW1885" s="35"/>
      <c r="AX1885" s="35"/>
      <c r="AY1885" s="35"/>
      <c r="AZ1885" s="35"/>
      <c r="BA1885" s="35"/>
      <c r="BB1885" s="35"/>
      <c r="BC1885" s="35"/>
      <c r="BD1885" s="35"/>
      <c r="BE1885" s="35"/>
      <c r="BF1885" s="35"/>
      <c r="BG1885" s="35"/>
      <c r="BH1885" s="35"/>
      <c r="BI1885" s="133"/>
      <c r="BJ1885" s="133"/>
      <c r="BK1885" s="35"/>
      <c r="BL1885" s="266"/>
      <c r="BM1885" s="35"/>
      <c r="BN1885" s="35"/>
      <c r="BO1885" s="35"/>
      <c r="BP1885" s="35"/>
      <c r="BQ1885" s="35"/>
      <c r="BR1885" s="35"/>
      <c r="BS1885" s="35"/>
      <c r="BT1885" s="35"/>
      <c r="BU1885" s="35"/>
      <c r="BV1885" s="35"/>
      <c r="BW1885" s="35"/>
      <c r="BX1885" s="35"/>
      <c r="BY1885" s="35"/>
      <c r="BZ1885" s="287"/>
      <c r="CA1885" s="35"/>
      <c r="CB1885" s="35"/>
      <c r="CC1885" s="35"/>
      <c r="CD1885" s="35"/>
      <c r="CE1885" s="35"/>
      <c r="CF1885" s="35"/>
      <c r="CG1885" s="35"/>
      <c r="CH1885" s="35"/>
      <c r="CI1885" s="35"/>
      <c r="CJ1885" s="35"/>
      <c r="CK1885" s="35"/>
      <c r="CL1885" s="35"/>
      <c r="CM1885" s="35"/>
      <c r="CN1885" s="35"/>
      <c r="CO1885" s="35"/>
      <c r="CP1885" s="35"/>
      <c r="CQ1885" s="35"/>
      <c r="CR1885" s="35"/>
      <c r="CS1885" s="35"/>
      <c r="CT1885" s="35"/>
      <c r="CU1885" s="35"/>
      <c r="CV1885" s="35"/>
      <c r="CW1885" s="35"/>
      <c r="CX1885" s="35"/>
      <c r="CY1885" s="35"/>
      <c r="CZ1885" s="35"/>
      <c r="DA1885" s="35"/>
      <c r="DB1885" s="35"/>
      <c r="DC1885" s="35"/>
      <c r="DD1885" s="35"/>
      <c r="DE1885" s="35"/>
      <c r="DF1885" s="35"/>
      <c r="DG1885" s="35"/>
      <c r="DH1885" s="35"/>
      <c r="DI1885" s="35"/>
      <c r="DJ1885" s="35"/>
      <c r="DK1885" s="35"/>
      <c r="DL1885" s="35"/>
      <c r="DM1885" s="35"/>
      <c r="DN1885" s="35"/>
      <c r="DO1885" s="35"/>
      <c r="DP1885" s="35"/>
      <c r="DQ1885" s="35"/>
      <c r="DR1885" s="35"/>
      <c r="DS1885" s="35"/>
      <c r="DT1885" s="35"/>
      <c r="DU1885" s="35"/>
      <c r="DV1885" s="35"/>
      <c r="DW1885" s="35"/>
      <c r="DX1885" s="35"/>
      <c r="DY1885" s="35"/>
      <c r="DZ1885" s="35"/>
      <c r="EA1885" s="35"/>
      <c r="EB1885" s="35"/>
      <c r="EC1885" s="35"/>
      <c r="ED1885" s="35"/>
      <c r="EE1885" s="35"/>
      <c r="EF1885" s="35"/>
      <c r="EG1885" s="35"/>
      <c r="EH1885" s="35"/>
      <c r="EI1885" s="35"/>
      <c r="EJ1885" s="35"/>
      <c r="EK1885" s="35"/>
      <c r="EL1885" s="35"/>
      <c r="ET1885" s="20" t="s">
        <v>2243</v>
      </c>
      <c r="EU1885" s="20" t="s">
        <v>2241</v>
      </c>
    </row>
    <row r="1886" spans="1:151" ht="12" hidden="1" customHeight="1">
      <c r="A1886" s="35"/>
      <c r="B1886" s="47"/>
      <c r="C1886" s="35"/>
      <c r="D1886" s="47"/>
      <c r="E1886" s="47"/>
      <c r="F1886" s="47"/>
      <c r="G1886" s="47"/>
      <c r="H1886" s="47"/>
      <c r="I1886" s="47"/>
      <c r="J1886" s="47"/>
      <c r="K1886" s="47"/>
      <c r="L1886" s="47"/>
      <c r="M1886" s="35"/>
      <c r="N1886" s="35"/>
      <c r="O1886" s="35"/>
      <c r="P1886" s="35"/>
      <c r="Q1886" s="35"/>
      <c r="R1886" s="35"/>
      <c r="S1886" s="35"/>
      <c r="T1886" s="35"/>
      <c r="U1886" s="35"/>
      <c r="V1886" s="35"/>
      <c r="W1886" s="35"/>
      <c r="X1886" s="35"/>
      <c r="Y1886" s="35"/>
      <c r="Z1886" s="35"/>
      <c r="AA1886" s="35"/>
      <c r="AB1886" s="35"/>
      <c r="AC1886" s="35"/>
      <c r="AD1886" s="35"/>
      <c r="AE1886" s="35"/>
      <c r="AF1886" s="35"/>
      <c r="AG1886" s="35"/>
      <c r="AH1886" s="35"/>
      <c r="AI1886" s="35"/>
      <c r="AJ1886" s="35"/>
      <c r="AK1886" s="35"/>
      <c r="AL1886" s="35"/>
      <c r="AM1886" s="35"/>
      <c r="AN1886" s="35"/>
      <c r="AO1886" s="35"/>
      <c r="AP1886" s="35"/>
      <c r="AQ1886" s="35"/>
      <c r="AR1886" s="35"/>
      <c r="AS1886" s="35"/>
      <c r="AT1886" s="35"/>
      <c r="AU1886" s="35"/>
      <c r="AV1886" s="35"/>
      <c r="AW1886" s="35"/>
      <c r="AX1886" s="35"/>
      <c r="AY1886" s="35"/>
      <c r="AZ1886" s="35"/>
      <c r="BA1886" s="35"/>
      <c r="BB1886" s="35"/>
      <c r="BC1886" s="35"/>
      <c r="BD1886" s="35"/>
      <c r="BE1886" s="35"/>
      <c r="BF1886" s="35"/>
      <c r="BG1886" s="35"/>
      <c r="BH1886" s="35"/>
      <c r="BI1886" s="133"/>
      <c r="BJ1886" s="133"/>
      <c r="BK1886" s="35"/>
      <c r="BL1886" s="266"/>
      <c r="BM1886" s="35"/>
      <c r="BN1886" s="35"/>
      <c r="BO1886" s="35"/>
      <c r="BP1886" s="35"/>
      <c r="BQ1886" s="35"/>
      <c r="BR1886" s="35"/>
      <c r="BS1886" s="35"/>
      <c r="BT1886" s="35"/>
      <c r="BU1886" s="35"/>
      <c r="BV1886" s="35"/>
      <c r="BW1886" s="35"/>
      <c r="BX1886" s="35"/>
      <c r="BY1886" s="35"/>
      <c r="BZ1886" s="287"/>
      <c r="CA1886" s="35"/>
      <c r="CB1886" s="35"/>
      <c r="CC1886" s="35"/>
      <c r="CD1886" s="35"/>
      <c r="CE1886" s="35"/>
      <c r="CF1886" s="35"/>
      <c r="CG1886" s="35"/>
      <c r="CH1886" s="35"/>
      <c r="CI1886" s="35"/>
      <c r="CJ1886" s="35"/>
      <c r="CK1886" s="35"/>
      <c r="CL1886" s="35"/>
      <c r="CM1886" s="35"/>
      <c r="CN1886" s="35"/>
      <c r="CO1886" s="35"/>
      <c r="CP1886" s="35"/>
      <c r="CQ1886" s="35"/>
      <c r="CR1886" s="35"/>
      <c r="CS1886" s="35"/>
      <c r="CT1886" s="35"/>
      <c r="CU1886" s="35"/>
      <c r="CV1886" s="35"/>
      <c r="CW1886" s="35"/>
      <c r="CX1886" s="35"/>
      <c r="CY1886" s="35"/>
      <c r="CZ1886" s="35"/>
      <c r="DA1886" s="35"/>
      <c r="DB1886" s="35"/>
      <c r="DC1886" s="35"/>
      <c r="DD1886" s="35"/>
      <c r="DE1886" s="35"/>
      <c r="DF1886" s="35"/>
      <c r="DG1886" s="35"/>
      <c r="DH1886" s="35"/>
      <c r="DI1886" s="35"/>
      <c r="DJ1886" s="35"/>
      <c r="DK1886" s="35"/>
      <c r="DL1886" s="35"/>
      <c r="DM1886" s="35"/>
      <c r="DN1886" s="35"/>
      <c r="DO1886" s="35"/>
      <c r="DP1886" s="35"/>
      <c r="DQ1886" s="35"/>
      <c r="DR1886" s="35"/>
      <c r="DS1886" s="35"/>
      <c r="DT1886" s="35"/>
      <c r="DU1886" s="35"/>
      <c r="DV1886" s="35"/>
      <c r="DW1886" s="35"/>
      <c r="DX1886" s="35"/>
      <c r="DY1886" s="35"/>
      <c r="DZ1886" s="35"/>
      <c r="EA1886" s="35"/>
      <c r="EB1886" s="35"/>
      <c r="EC1886" s="35"/>
      <c r="ED1886" s="35"/>
      <c r="EE1886" s="35"/>
      <c r="EF1886" s="35"/>
      <c r="EG1886" s="35"/>
      <c r="EH1886" s="35"/>
      <c r="EI1886" s="35"/>
      <c r="EJ1886" s="35"/>
      <c r="EK1886" s="35"/>
      <c r="EL1886" s="35"/>
      <c r="ET1886" s="20" t="s">
        <v>2244</v>
      </c>
      <c r="EU1886" s="20" t="s">
        <v>2242</v>
      </c>
    </row>
    <row r="1887" spans="1:151" ht="12" hidden="1" customHeight="1">
      <c r="A1887" s="35"/>
      <c r="B1887" s="47"/>
      <c r="C1887" s="35"/>
      <c r="D1887" s="47"/>
      <c r="E1887" s="47"/>
      <c r="F1887" s="47"/>
      <c r="G1887" s="47"/>
      <c r="H1887" s="47"/>
      <c r="I1887" s="47"/>
      <c r="J1887" s="47"/>
      <c r="K1887" s="47"/>
      <c r="L1887" s="47"/>
      <c r="M1887" s="35"/>
      <c r="N1887" s="35"/>
      <c r="O1887" s="35"/>
      <c r="P1887" s="35"/>
      <c r="Q1887" s="35"/>
      <c r="R1887" s="35"/>
      <c r="S1887" s="35"/>
      <c r="T1887" s="35"/>
      <c r="U1887" s="35"/>
      <c r="V1887" s="35"/>
      <c r="W1887" s="35"/>
      <c r="X1887" s="35"/>
      <c r="Y1887" s="35"/>
      <c r="Z1887" s="35"/>
      <c r="AA1887" s="35"/>
      <c r="AB1887" s="35"/>
      <c r="AC1887" s="35"/>
      <c r="AD1887" s="35"/>
      <c r="AE1887" s="35"/>
      <c r="AF1887" s="35"/>
      <c r="AG1887" s="35"/>
      <c r="AH1887" s="35"/>
      <c r="AI1887" s="35"/>
      <c r="AJ1887" s="35"/>
      <c r="AK1887" s="35"/>
      <c r="AL1887" s="35"/>
      <c r="AM1887" s="35"/>
      <c r="AN1887" s="35"/>
      <c r="AO1887" s="35"/>
      <c r="AP1887" s="35"/>
      <c r="AQ1887" s="35"/>
      <c r="AR1887" s="35"/>
      <c r="AS1887" s="35"/>
      <c r="AT1887" s="35"/>
      <c r="AU1887" s="35"/>
      <c r="AV1887" s="35"/>
      <c r="AW1887" s="35"/>
      <c r="AX1887" s="35"/>
      <c r="AY1887" s="35"/>
      <c r="AZ1887" s="35"/>
      <c r="BA1887" s="35"/>
      <c r="BB1887" s="35"/>
      <c r="BC1887" s="35"/>
      <c r="BD1887" s="35"/>
      <c r="BE1887" s="35"/>
      <c r="BF1887" s="35"/>
      <c r="BG1887" s="35"/>
      <c r="BH1887" s="35"/>
      <c r="BI1887" s="133"/>
      <c r="BJ1887" s="133"/>
      <c r="BK1887" s="35"/>
      <c r="BL1887" s="266"/>
      <c r="BM1887" s="35"/>
      <c r="BN1887" s="35"/>
      <c r="BO1887" s="35"/>
      <c r="BP1887" s="35"/>
      <c r="BQ1887" s="35"/>
      <c r="BR1887" s="35"/>
      <c r="BS1887" s="35"/>
      <c r="BT1887" s="35"/>
      <c r="BU1887" s="35"/>
      <c r="BV1887" s="35"/>
      <c r="BW1887" s="35"/>
      <c r="BX1887" s="35"/>
      <c r="BY1887" s="35"/>
      <c r="BZ1887" s="287"/>
      <c r="CA1887" s="35"/>
      <c r="CB1887" s="35"/>
      <c r="CC1887" s="35"/>
      <c r="CD1887" s="35"/>
      <c r="CE1887" s="35"/>
      <c r="CF1887" s="35"/>
      <c r="CG1887" s="35"/>
      <c r="CH1887" s="35"/>
      <c r="CI1887" s="35"/>
      <c r="CJ1887" s="35"/>
      <c r="CK1887" s="35"/>
      <c r="CL1887" s="35"/>
      <c r="CM1887" s="35"/>
      <c r="CN1887" s="35"/>
      <c r="CO1887" s="35"/>
      <c r="CP1887" s="35"/>
      <c r="CQ1887" s="35"/>
      <c r="CR1887" s="35"/>
      <c r="CS1887" s="35"/>
      <c r="CT1887" s="35"/>
      <c r="CU1887" s="35"/>
      <c r="CV1887" s="35"/>
      <c r="CW1887" s="35"/>
      <c r="CX1887" s="35"/>
      <c r="CY1887" s="35"/>
      <c r="CZ1887" s="35"/>
      <c r="DA1887" s="35"/>
      <c r="DB1887" s="35"/>
      <c r="DC1887" s="35"/>
      <c r="DD1887" s="35"/>
      <c r="DE1887" s="35"/>
      <c r="DF1887" s="35"/>
      <c r="DG1887" s="35"/>
      <c r="DH1887" s="35"/>
      <c r="DI1887" s="35"/>
      <c r="DJ1887" s="35"/>
      <c r="DK1887" s="35"/>
      <c r="DL1887" s="35"/>
      <c r="DM1887" s="35"/>
      <c r="DN1887" s="35"/>
      <c r="DO1887" s="35"/>
      <c r="DP1887" s="35"/>
      <c r="DQ1887" s="35"/>
      <c r="DR1887" s="35"/>
      <c r="DS1887" s="35"/>
      <c r="DT1887" s="35"/>
      <c r="DU1887" s="35"/>
      <c r="DV1887" s="35"/>
      <c r="DW1887" s="35"/>
      <c r="DX1887" s="35"/>
      <c r="DY1887" s="35"/>
      <c r="DZ1887" s="35"/>
      <c r="EA1887" s="35"/>
      <c r="EB1887" s="35"/>
      <c r="EC1887" s="35"/>
      <c r="ED1887" s="35"/>
      <c r="EE1887" s="35"/>
      <c r="EF1887" s="35"/>
      <c r="EG1887" s="35"/>
      <c r="EH1887" s="35"/>
      <c r="EI1887" s="35"/>
      <c r="EJ1887" s="35"/>
      <c r="EK1887" s="35"/>
      <c r="EL1887" s="35"/>
      <c r="ET1887" s="20" t="s">
        <v>2245</v>
      </c>
      <c r="EU1887" s="20" t="s">
        <v>2243</v>
      </c>
    </row>
    <row r="1888" spans="1:151" ht="12" hidden="1" customHeight="1">
      <c r="A1888" s="35"/>
      <c r="B1888" s="47"/>
      <c r="C1888" s="35"/>
      <c r="D1888" s="47"/>
      <c r="E1888" s="47"/>
      <c r="F1888" s="47"/>
      <c r="G1888" s="47"/>
      <c r="H1888" s="47"/>
      <c r="I1888" s="47"/>
      <c r="J1888" s="47"/>
      <c r="K1888" s="47"/>
      <c r="L1888" s="47"/>
      <c r="M1888" s="35"/>
      <c r="N1888" s="35"/>
      <c r="O1888" s="35"/>
      <c r="P1888" s="35"/>
      <c r="Q1888" s="35"/>
      <c r="R1888" s="35"/>
      <c r="S1888" s="35"/>
      <c r="T1888" s="35"/>
      <c r="U1888" s="35"/>
      <c r="V1888" s="35"/>
      <c r="W1888" s="35"/>
      <c r="X1888" s="35"/>
      <c r="Y1888" s="35"/>
      <c r="Z1888" s="35"/>
      <c r="AA1888" s="35"/>
      <c r="AB1888" s="35"/>
      <c r="AC1888" s="35"/>
      <c r="AD1888" s="35"/>
      <c r="AE1888" s="35"/>
      <c r="AF1888" s="35"/>
      <c r="AG1888" s="35"/>
      <c r="AH1888" s="35"/>
      <c r="AI1888" s="35"/>
      <c r="AJ1888" s="35"/>
      <c r="AK1888" s="35"/>
      <c r="AL1888" s="35"/>
      <c r="AM1888" s="35"/>
      <c r="AN1888" s="35"/>
      <c r="AO1888" s="35"/>
      <c r="AP1888" s="35"/>
      <c r="AQ1888" s="35"/>
      <c r="AR1888" s="35"/>
      <c r="AS1888" s="35"/>
      <c r="AT1888" s="35"/>
      <c r="AU1888" s="35"/>
      <c r="AV1888" s="35"/>
      <c r="AW1888" s="35"/>
      <c r="AX1888" s="35"/>
      <c r="AY1888" s="35"/>
      <c r="AZ1888" s="35"/>
      <c r="BA1888" s="35"/>
      <c r="BB1888" s="35"/>
      <c r="BC1888" s="35"/>
      <c r="BD1888" s="35"/>
      <c r="BE1888" s="35"/>
      <c r="BF1888" s="35"/>
      <c r="BG1888" s="35"/>
      <c r="BH1888" s="35"/>
      <c r="BI1888" s="133"/>
      <c r="BJ1888" s="133"/>
      <c r="BK1888" s="35"/>
      <c r="BL1888" s="266"/>
      <c r="BM1888" s="35"/>
      <c r="BN1888" s="35"/>
      <c r="BO1888" s="35"/>
      <c r="BP1888" s="35"/>
      <c r="BQ1888" s="35"/>
      <c r="BR1888" s="35"/>
      <c r="BS1888" s="35"/>
      <c r="BT1888" s="35"/>
      <c r="BU1888" s="35"/>
      <c r="BV1888" s="35"/>
      <c r="BW1888" s="35"/>
      <c r="BX1888" s="35"/>
      <c r="BY1888" s="35"/>
      <c r="BZ1888" s="287"/>
      <c r="CA1888" s="35"/>
      <c r="CB1888" s="35"/>
      <c r="CC1888" s="35"/>
      <c r="CD1888" s="35"/>
      <c r="CE1888" s="35"/>
      <c r="CF1888" s="35"/>
      <c r="CG1888" s="35"/>
      <c r="CH1888" s="35"/>
      <c r="CI1888" s="35"/>
      <c r="CJ1888" s="35"/>
      <c r="CK1888" s="35"/>
      <c r="CL1888" s="35"/>
      <c r="CM1888" s="35"/>
      <c r="CN1888" s="35"/>
      <c r="CO1888" s="35"/>
      <c r="CP1888" s="35"/>
      <c r="CQ1888" s="35"/>
      <c r="CR1888" s="35"/>
      <c r="CS1888" s="35"/>
      <c r="CT1888" s="35"/>
      <c r="CU1888" s="35"/>
      <c r="CV1888" s="35"/>
      <c r="CW1888" s="35"/>
      <c r="CX1888" s="35"/>
      <c r="CY1888" s="35"/>
      <c r="CZ1888" s="35"/>
      <c r="DA1888" s="35"/>
      <c r="DB1888" s="35"/>
      <c r="DC1888" s="35"/>
      <c r="DD1888" s="35"/>
      <c r="DE1888" s="35"/>
      <c r="DF1888" s="35"/>
      <c r="DG1888" s="35"/>
      <c r="DH1888" s="35"/>
      <c r="DI1888" s="35"/>
      <c r="DJ1888" s="35"/>
      <c r="DK1888" s="35"/>
      <c r="DL1888" s="35"/>
      <c r="DM1888" s="35"/>
      <c r="DN1888" s="35"/>
      <c r="DO1888" s="35"/>
      <c r="DP1888" s="35"/>
      <c r="DQ1888" s="35"/>
      <c r="DR1888" s="35"/>
      <c r="DS1888" s="35"/>
      <c r="DT1888" s="35"/>
      <c r="DU1888" s="35"/>
      <c r="DV1888" s="35"/>
      <c r="DW1888" s="35"/>
      <c r="DX1888" s="35"/>
      <c r="DY1888" s="35"/>
      <c r="DZ1888" s="35"/>
      <c r="EA1888" s="35"/>
      <c r="EB1888" s="35"/>
      <c r="EC1888" s="35"/>
      <c r="ED1888" s="35"/>
      <c r="EE1888" s="35"/>
      <c r="EF1888" s="35"/>
      <c r="EG1888" s="35"/>
      <c r="EH1888" s="35"/>
      <c r="EI1888" s="35"/>
      <c r="EJ1888" s="35"/>
      <c r="EK1888" s="35"/>
      <c r="EL1888" s="35"/>
      <c r="ET1888" s="20" t="s">
        <v>2246</v>
      </c>
      <c r="EU1888" s="20" t="s">
        <v>2244</v>
      </c>
    </row>
    <row r="1889" spans="1:151" ht="12" hidden="1" customHeight="1">
      <c r="A1889" s="35"/>
      <c r="B1889" s="47"/>
      <c r="C1889" s="35"/>
      <c r="D1889" s="47"/>
      <c r="E1889" s="47"/>
      <c r="F1889" s="47"/>
      <c r="G1889" s="47"/>
      <c r="H1889" s="47"/>
      <c r="I1889" s="47"/>
      <c r="J1889" s="47"/>
      <c r="K1889" s="47"/>
      <c r="L1889" s="47"/>
      <c r="M1889" s="35"/>
      <c r="N1889" s="35"/>
      <c r="O1889" s="35"/>
      <c r="P1889" s="35"/>
      <c r="Q1889" s="35"/>
      <c r="R1889" s="35"/>
      <c r="S1889" s="35"/>
      <c r="T1889" s="35"/>
      <c r="U1889" s="35"/>
      <c r="V1889" s="35"/>
      <c r="W1889" s="35"/>
      <c r="X1889" s="35"/>
      <c r="Y1889" s="35"/>
      <c r="Z1889" s="35"/>
      <c r="AA1889" s="35"/>
      <c r="AB1889" s="35"/>
      <c r="AC1889" s="35"/>
      <c r="AD1889" s="35"/>
      <c r="AE1889" s="35"/>
      <c r="AF1889" s="35"/>
      <c r="AG1889" s="35"/>
      <c r="AH1889" s="35"/>
      <c r="AI1889" s="35"/>
      <c r="AJ1889" s="35"/>
      <c r="AK1889" s="35"/>
      <c r="AL1889" s="35"/>
      <c r="AM1889" s="35"/>
      <c r="AN1889" s="35"/>
      <c r="AO1889" s="35"/>
      <c r="AP1889" s="35"/>
      <c r="AQ1889" s="35"/>
      <c r="AR1889" s="35"/>
      <c r="AS1889" s="35"/>
      <c r="AT1889" s="35"/>
      <c r="AU1889" s="35"/>
      <c r="AV1889" s="35"/>
      <c r="AW1889" s="35"/>
      <c r="AX1889" s="35"/>
      <c r="AY1889" s="35"/>
      <c r="AZ1889" s="35"/>
      <c r="BA1889" s="35"/>
      <c r="BB1889" s="35"/>
      <c r="BC1889" s="35"/>
      <c r="BD1889" s="35"/>
      <c r="BE1889" s="35"/>
      <c r="BF1889" s="35"/>
      <c r="BG1889" s="35"/>
      <c r="BH1889" s="35"/>
      <c r="BI1889" s="133"/>
      <c r="BJ1889" s="133"/>
      <c r="BK1889" s="35"/>
      <c r="BL1889" s="266"/>
      <c r="BM1889" s="35"/>
      <c r="BN1889" s="35"/>
      <c r="BO1889" s="35"/>
      <c r="BP1889" s="35"/>
      <c r="BQ1889" s="35"/>
      <c r="BR1889" s="35"/>
      <c r="BS1889" s="35"/>
      <c r="BT1889" s="35"/>
      <c r="BU1889" s="35"/>
      <c r="BV1889" s="35"/>
      <c r="BW1889" s="35"/>
      <c r="BX1889" s="35"/>
      <c r="BY1889" s="35"/>
      <c r="BZ1889" s="287"/>
      <c r="CA1889" s="35"/>
      <c r="CB1889" s="35"/>
      <c r="CC1889" s="35"/>
      <c r="CD1889" s="35"/>
      <c r="CE1889" s="35"/>
      <c r="CF1889" s="35"/>
      <c r="CG1889" s="35"/>
      <c r="CH1889" s="35"/>
      <c r="CI1889" s="35"/>
      <c r="CJ1889" s="35"/>
      <c r="CK1889" s="35"/>
      <c r="CL1889" s="35"/>
      <c r="CM1889" s="35"/>
      <c r="CN1889" s="35"/>
      <c r="CO1889" s="35"/>
      <c r="CP1889" s="35"/>
      <c r="CQ1889" s="35"/>
      <c r="CR1889" s="35"/>
      <c r="CS1889" s="35"/>
      <c r="CT1889" s="35"/>
      <c r="CU1889" s="35"/>
      <c r="CV1889" s="35"/>
      <c r="CW1889" s="35"/>
      <c r="CX1889" s="35"/>
      <c r="CY1889" s="35"/>
      <c r="CZ1889" s="35"/>
      <c r="DA1889" s="35"/>
      <c r="DB1889" s="35"/>
      <c r="DC1889" s="35"/>
      <c r="DD1889" s="35"/>
      <c r="DE1889" s="35"/>
      <c r="DF1889" s="35"/>
      <c r="DG1889" s="35"/>
      <c r="DH1889" s="35"/>
      <c r="DI1889" s="35"/>
      <c r="DJ1889" s="35"/>
      <c r="DK1889" s="35"/>
      <c r="DL1889" s="35"/>
      <c r="DM1889" s="35"/>
      <c r="DN1889" s="35"/>
      <c r="DO1889" s="35"/>
      <c r="DP1889" s="35"/>
      <c r="DQ1889" s="35"/>
      <c r="DR1889" s="35"/>
      <c r="DS1889" s="35"/>
      <c r="DT1889" s="35"/>
      <c r="DU1889" s="35"/>
      <c r="DV1889" s="35"/>
      <c r="DW1889" s="35"/>
      <c r="DX1889" s="35"/>
      <c r="DY1889" s="35"/>
      <c r="DZ1889" s="35"/>
      <c r="EA1889" s="35"/>
      <c r="EB1889" s="35"/>
      <c r="EC1889" s="35"/>
      <c r="ED1889" s="35"/>
      <c r="EE1889" s="35"/>
      <c r="EF1889" s="35"/>
      <c r="EG1889" s="35"/>
      <c r="EH1889" s="35"/>
      <c r="EI1889" s="35"/>
      <c r="EJ1889" s="35"/>
      <c r="EK1889" s="35"/>
      <c r="EL1889" s="35"/>
      <c r="ET1889" s="20" t="s">
        <v>2247</v>
      </c>
      <c r="EU1889" s="20" t="s">
        <v>2245</v>
      </c>
    </row>
    <row r="1890" spans="1:151" ht="12" hidden="1" customHeight="1">
      <c r="A1890" s="35"/>
      <c r="B1890" s="47"/>
      <c r="C1890" s="35"/>
      <c r="D1890" s="47"/>
      <c r="E1890" s="47"/>
      <c r="F1890" s="47"/>
      <c r="G1890" s="47"/>
      <c r="H1890" s="47"/>
      <c r="I1890" s="47"/>
      <c r="J1890" s="47"/>
      <c r="K1890" s="47"/>
      <c r="L1890" s="47"/>
      <c r="M1890" s="35"/>
      <c r="N1890" s="35"/>
      <c r="O1890" s="35"/>
      <c r="P1890" s="35"/>
      <c r="Q1890" s="35"/>
      <c r="R1890" s="35"/>
      <c r="S1890" s="35"/>
      <c r="T1890" s="35"/>
      <c r="U1890" s="35"/>
      <c r="V1890" s="35"/>
      <c r="W1890" s="35"/>
      <c r="X1890" s="35"/>
      <c r="Y1890" s="35"/>
      <c r="Z1890" s="35"/>
      <c r="AA1890" s="35"/>
      <c r="AB1890" s="35"/>
      <c r="AC1890" s="35"/>
      <c r="AD1890" s="35"/>
      <c r="AE1890" s="35"/>
      <c r="AF1890" s="35"/>
      <c r="AG1890" s="35"/>
      <c r="AH1890" s="35"/>
      <c r="AI1890" s="35"/>
      <c r="AJ1890" s="35"/>
      <c r="AK1890" s="35"/>
      <c r="AL1890" s="35"/>
      <c r="AM1890" s="35"/>
      <c r="AN1890" s="35"/>
      <c r="AO1890" s="35"/>
      <c r="AP1890" s="35"/>
      <c r="AQ1890" s="35"/>
      <c r="AR1890" s="35"/>
      <c r="AS1890" s="35"/>
      <c r="AT1890" s="35"/>
      <c r="AU1890" s="35"/>
      <c r="AV1890" s="35"/>
      <c r="AW1890" s="35"/>
      <c r="AX1890" s="35"/>
      <c r="AY1890" s="35"/>
      <c r="AZ1890" s="35"/>
      <c r="BA1890" s="35"/>
      <c r="BB1890" s="35"/>
      <c r="BC1890" s="35"/>
      <c r="BD1890" s="35"/>
      <c r="BE1890" s="35"/>
      <c r="BF1890" s="35"/>
      <c r="BG1890" s="35"/>
      <c r="BH1890" s="35"/>
      <c r="BI1890" s="133"/>
      <c r="BJ1890" s="133"/>
      <c r="BK1890" s="35"/>
      <c r="BL1890" s="266"/>
      <c r="BM1890" s="35"/>
      <c r="BN1890" s="35"/>
      <c r="BO1890" s="35"/>
      <c r="BP1890" s="35"/>
      <c r="BQ1890" s="35"/>
      <c r="BR1890" s="35"/>
      <c r="BS1890" s="35"/>
      <c r="BT1890" s="35"/>
      <c r="BU1890" s="35"/>
      <c r="BV1890" s="35"/>
      <c r="BW1890" s="35"/>
      <c r="BX1890" s="35"/>
      <c r="BY1890" s="35"/>
      <c r="BZ1890" s="287"/>
      <c r="CA1890" s="35"/>
      <c r="CB1890" s="35"/>
      <c r="CC1890" s="35"/>
      <c r="CD1890" s="35"/>
      <c r="CE1890" s="35"/>
      <c r="CF1890" s="35"/>
      <c r="CG1890" s="35"/>
      <c r="CH1890" s="35"/>
      <c r="CI1890" s="35"/>
      <c r="CJ1890" s="35"/>
      <c r="CK1890" s="35"/>
      <c r="CL1890" s="35"/>
      <c r="CM1890" s="35"/>
      <c r="CN1890" s="35"/>
      <c r="CO1890" s="35"/>
      <c r="CP1890" s="35"/>
      <c r="CQ1890" s="35"/>
      <c r="CR1890" s="35"/>
      <c r="CS1890" s="35"/>
      <c r="CT1890" s="35"/>
      <c r="CU1890" s="35"/>
      <c r="CV1890" s="35"/>
      <c r="CW1890" s="35"/>
      <c r="CX1890" s="35"/>
      <c r="CY1890" s="35"/>
      <c r="CZ1890" s="35"/>
      <c r="DA1890" s="35"/>
      <c r="DB1890" s="35"/>
      <c r="DC1890" s="35"/>
      <c r="DD1890" s="35"/>
      <c r="DE1890" s="35"/>
      <c r="DF1890" s="35"/>
      <c r="DG1890" s="35"/>
      <c r="DH1890" s="35"/>
      <c r="DI1890" s="35"/>
      <c r="DJ1890" s="35"/>
      <c r="DK1890" s="35"/>
      <c r="DL1890" s="35"/>
      <c r="DM1890" s="35"/>
      <c r="DN1890" s="35"/>
      <c r="DO1890" s="35"/>
      <c r="DP1890" s="35"/>
      <c r="DQ1890" s="35"/>
      <c r="DR1890" s="35"/>
      <c r="DS1890" s="35"/>
      <c r="DT1890" s="35"/>
      <c r="DU1890" s="35"/>
      <c r="DV1890" s="35"/>
      <c r="DW1890" s="35"/>
      <c r="DX1890" s="35"/>
      <c r="DY1890" s="35"/>
      <c r="DZ1890" s="35"/>
      <c r="EA1890" s="35"/>
      <c r="EB1890" s="35"/>
      <c r="EC1890" s="35"/>
      <c r="ED1890" s="35"/>
      <c r="EE1890" s="35"/>
      <c r="EF1890" s="35"/>
      <c r="EG1890" s="35"/>
      <c r="EH1890" s="35"/>
      <c r="EI1890" s="35"/>
      <c r="EJ1890" s="35"/>
      <c r="EK1890" s="35"/>
      <c r="EL1890" s="35"/>
      <c r="ET1890" s="20" t="s">
        <v>2248</v>
      </c>
      <c r="EU1890" s="20" t="s">
        <v>2246</v>
      </c>
    </row>
    <row r="1891" spans="1:151" ht="12" hidden="1" customHeight="1">
      <c r="A1891" s="35"/>
      <c r="B1891" s="47"/>
      <c r="C1891" s="35"/>
      <c r="D1891" s="47"/>
      <c r="E1891" s="47"/>
      <c r="F1891" s="47"/>
      <c r="G1891" s="47"/>
      <c r="H1891" s="47"/>
      <c r="I1891" s="47"/>
      <c r="J1891" s="47"/>
      <c r="K1891" s="47"/>
      <c r="L1891" s="47"/>
      <c r="M1891" s="35"/>
      <c r="N1891" s="35"/>
      <c r="O1891" s="35"/>
      <c r="P1891" s="35"/>
      <c r="Q1891" s="35"/>
      <c r="R1891" s="35"/>
      <c r="S1891" s="35"/>
      <c r="T1891" s="35"/>
      <c r="U1891" s="35"/>
      <c r="V1891" s="35"/>
      <c r="W1891" s="35"/>
      <c r="X1891" s="35"/>
      <c r="Y1891" s="35"/>
      <c r="Z1891" s="35"/>
      <c r="AA1891" s="35"/>
      <c r="AB1891" s="35"/>
      <c r="AC1891" s="35"/>
      <c r="AD1891" s="35"/>
      <c r="AE1891" s="35"/>
      <c r="AF1891" s="35"/>
      <c r="AG1891" s="35"/>
      <c r="AH1891" s="35"/>
      <c r="AI1891" s="35"/>
      <c r="AJ1891" s="35"/>
      <c r="AK1891" s="35"/>
      <c r="AL1891" s="35"/>
      <c r="AM1891" s="35"/>
      <c r="AN1891" s="35"/>
      <c r="AO1891" s="35"/>
      <c r="AP1891" s="35"/>
      <c r="AQ1891" s="35"/>
      <c r="AR1891" s="35"/>
      <c r="AS1891" s="35"/>
      <c r="AT1891" s="35"/>
      <c r="AU1891" s="35"/>
      <c r="AV1891" s="35"/>
      <c r="AW1891" s="35"/>
      <c r="AX1891" s="35"/>
      <c r="AY1891" s="35"/>
      <c r="AZ1891" s="35"/>
      <c r="BA1891" s="35"/>
      <c r="BB1891" s="35"/>
      <c r="BC1891" s="35"/>
      <c r="BD1891" s="35"/>
      <c r="BE1891" s="35"/>
      <c r="BF1891" s="35"/>
      <c r="BG1891" s="35"/>
      <c r="BH1891" s="35"/>
      <c r="BI1891" s="133"/>
      <c r="BJ1891" s="133"/>
      <c r="BK1891" s="35"/>
      <c r="BL1891" s="266"/>
      <c r="BM1891" s="35"/>
      <c r="BN1891" s="35"/>
      <c r="BO1891" s="35"/>
      <c r="BP1891" s="35"/>
      <c r="BQ1891" s="35"/>
      <c r="BR1891" s="35"/>
      <c r="BS1891" s="35"/>
      <c r="BT1891" s="35"/>
      <c r="BU1891" s="35"/>
      <c r="BV1891" s="35"/>
      <c r="BW1891" s="35"/>
      <c r="BX1891" s="35"/>
      <c r="BY1891" s="35"/>
      <c r="BZ1891" s="287"/>
      <c r="CA1891" s="35"/>
      <c r="CB1891" s="35"/>
      <c r="CC1891" s="35"/>
      <c r="CD1891" s="35"/>
      <c r="CE1891" s="35"/>
      <c r="CF1891" s="35"/>
      <c r="CG1891" s="35"/>
      <c r="CH1891" s="35"/>
      <c r="CI1891" s="35"/>
      <c r="CJ1891" s="35"/>
      <c r="CK1891" s="35"/>
      <c r="CL1891" s="35"/>
      <c r="CM1891" s="35"/>
      <c r="CN1891" s="35"/>
      <c r="CO1891" s="35"/>
      <c r="CP1891" s="35"/>
      <c r="CQ1891" s="35"/>
      <c r="CR1891" s="35"/>
      <c r="CS1891" s="35"/>
      <c r="CT1891" s="35"/>
      <c r="CU1891" s="35"/>
      <c r="CV1891" s="35"/>
      <c r="CW1891" s="35"/>
      <c r="CX1891" s="35"/>
      <c r="CY1891" s="35"/>
      <c r="CZ1891" s="35"/>
      <c r="DA1891" s="35"/>
      <c r="DB1891" s="35"/>
      <c r="DC1891" s="35"/>
      <c r="DD1891" s="35"/>
      <c r="DE1891" s="35"/>
      <c r="DF1891" s="35"/>
      <c r="DG1891" s="35"/>
      <c r="DH1891" s="35"/>
      <c r="DI1891" s="35"/>
      <c r="DJ1891" s="35"/>
      <c r="DK1891" s="35"/>
      <c r="DL1891" s="35"/>
      <c r="DM1891" s="35"/>
      <c r="DN1891" s="35"/>
      <c r="DO1891" s="35"/>
      <c r="DP1891" s="35"/>
      <c r="DQ1891" s="35"/>
      <c r="DR1891" s="35"/>
      <c r="DS1891" s="35"/>
      <c r="DT1891" s="35"/>
      <c r="DU1891" s="35"/>
      <c r="DV1891" s="35"/>
      <c r="DW1891" s="35"/>
      <c r="DX1891" s="35"/>
      <c r="DY1891" s="35"/>
      <c r="DZ1891" s="35"/>
      <c r="EA1891" s="35"/>
      <c r="EB1891" s="35"/>
      <c r="EC1891" s="35"/>
      <c r="ED1891" s="35"/>
      <c r="EE1891" s="35"/>
      <c r="EF1891" s="35"/>
      <c r="EG1891" s="35"/>
      <c r="EH1891" s="35"/>
      <c r="EI1891" s="35"/>
      <c r="EJ1891" s="35"/>
      <c r="EK1891" s="35"/>
      <c r="EL1891" s="35"/>
      <c r="ET1891" s="20" t="s">
        <v>2249</v>
      </c>
      <c r="EU1891" s="20" t="s">
        <v>2247</v>
      </c>
    </row>
    <row r="1892" spans="1:151" ht="12" hidden="1" customHeight="1">
      <c r="A1892" s="35"/>
      <c r="B1892" s="47"/>
      <c r="C1892" s="35"/>
      <c r="D1892" s="47"/>
      <c r="E1892" s="47"/>
      <c r="F1892" s="47"/>
      <c r="G1892" s="47"/>
      <c r="H1892" s="47"/>
      <c r="I1892" s="47"/>
      <c r="J1892" s="47"/>
      <c r="K1892" s="47"/>
      <c r="L1892" s="47"/>
      <c r="M1892" s="35"/>
      <c r="N1892" s="35"/>
      <c r="O1892" s="35"/>
      <c r="P1892" s="35"/>
      <c r="Q1892" s="35"/>
      <c r="R1892" s="35"/>
      <c r="S1892" s="35"/>
      <c r="T1892" s="35"/>
      <c r="U1892" s="35"/>
      <c r="V1892" s="35"/>
      <c r="W1892" s="35"/>
      <c r="X1892" s="35"/>
      <c r="Y1892" s="35"/>
      <c r="Z1892" s="35"/>
      <c r="AA1892" s="35"/>
      <c r="AB1892" s="35"/>
      <c r="AC1892" s="35"/>
      <c r="AD1892" s="35"/>
      <c r="AE1892" s="35"/>
      <c r="AF1892" s="35"/>
      <c r="AG1892" s="35"/>
      <c r="AH1892" s="35"/>
      <c r="AI1892" s="35"/>
      <c r="AJ1892" s="35"/>
      <c r="AK1892" s="35"/>
      <c r="AL1892" s="35"/>
      <c r="AM1892" s="35"/>
      <c r="AN1892" s="35"/>
      <c r="AO1892" s="35"/>
      <c r="AP1892" s="35"/>
      <c r="AQ1892" s="35"/>
      <c r="AR1892" s="35"/>
      <c r="AS1892" s="35"/>
      <c r="AT1892" s="35"/>
      <c r="AU1892" s="35"/>
      <c r="AV1892" s="35"/>
      <c r="AW1892" s="35"/>
      <c r="AX1892" s="35"/>
      <c r="AY1892" s="35"/>
      <c r="AZ1892" s="35"/>
      <c r="BA1892" s="35"/>
      <c r="BB1892" s="35"/>
      <c r="BC1892" s="35"/>
      <c r="BD1892" s="35"/>
      <c r="BE1892" s="35"/>
      <c r="BF1892" s="35"/>
      <c r="BG1892" s="35"/>
      <c r="BH1892" s="35"/>
      <c r="BI1892" s="133"/>
      <c r="BJ1892" s="133"/>
      <c r="BK1892" s="35"/>
      <c r="BL1892" s="266"/>
      <c r="BM1892" s="35"/>
      <c r="BN1892" s="35"/>
      <c r="BO1892" s="35"/>
      <c r="BP1892" s="35"/>
      <c r="BQ1892" s="35"/>
      <c r="BR1892" s="35"/>
      <c r="BS1892" s="35"/>
      <c r="BT1892" s="35"/>
      <c r="BU1892" s="35"/>
      <c r="BV1892" s="35"/>
      <c r="BW1892" s="35"/>
      <c r="BX1892" s="35"/>
      <c r="BY1892" s="35"/>
      <c r="BZ1892" s="287"/>
      <c r="CA1892" s="35"/>
      <c r="CB1892" s="35"/>
      <c r="CC1892" s="35"/>
      <c r="CD1892" s="35"/>
      <c r="CE1892" s="35"/>
      <c r="CF1892" s="35"/>
      <c r="CG1892" s="35"/>
      <c r="CH1892" s="35"/>
      <c r="CI1892" s="35"/>
      <c r="CJ1892" s="35"/>
      <c r="CK1892" s="35"/>
      <c r="CL1892" s="35"/>
      <c r="CM1892" s="35"/>
      <c r="CN1892" s="35"/>
      <c r="CO1892" s="35"/>
      <c r="CP1892" s="35"/>
      <c r="CQ1892" s="35"/>
      <c r="CR1892" s="35"/>
      <c r="CS1892" s="35"/>
      <c r="CT1892" s="35"/>
      <c r="CU1892" s="35"/>
      <c r="CV1892" s="35"/>
      <c r="CW1892" s="35"/>
      <c r="CX1892" s="35"/>
      <c r="CY1892" s="35"/>
      <c r="CZ1892" s="35"/>
      <c r="DA1892" s="35"/>
      <c r="DB1892" s="35"/>
      <c r="DC1892" s="35"/>
      <c r="DD1892" s="35"/>
      <c r="DE1892" s="35"/>
      <c r="DF1892" s="35"/>
      <c r="DG1892" s="35"/>
      <c r="DH1892" s="35"/>
      <c r="DI1892" s="35"/>
      <c r="DJ1892" s="35"/>
      <c r="DK1892" s="35"/>
      <c r="DL1892" s="35"/>
      <c r="DM1892" s="35"/>
      <c r="DN1892" s="35"/>
      <c r="DO1892" s="35"/>
      <c r="DP1892" s="35"/>
      <c r="DQ1892" s="35"/>
      <c r="DR1892" s="35"/>
      <c r="DS1892" s="35"/>
      <c r="DT1892" s="35"/>
      <c r="DU1892" s="35"/>
      <c r="DV1892" s="35"/>
      <c r="DW1892" s="35"/>
      <c r="DX1892" s="35"/>
      <c r="DY1892" s="35"/>
      <c r="DZ1892" s="35"/>
      <c r="EA1892" s="35"/>
      <c r="EB1892" s="35"/>
      <c r="EC1892" s="35"/>
      <c r="ED1892" s="35"/>
      <c r="EE1892" s="35"/>
      <c r="EF1892" s="35"/>
      <c r="EG1892" s="35"/>
      <c r="EH1892" s="35"/>
      <c r="EI1892" s="35"/>
      <c r="EJ1892" s="35"/>
      <c r="EK1892" s="35"/>
      <c r="EL1892" s="35"/>
      <c r="ET1892" s="20" t="s">
        <v>2250</v>
      </c>
      <c r="EU1892" s="20" t="s">
        <v>2248</v>
      </c>
    </row>
    <row r="1893" spans="1:151" ht="12" hidden="1" customHeight="1">
      <c r="A1893" s="35"/>
      <c r="B1893" s="47"/>
      <c r="C1893" s="35"/>
      <c r="D1893" s="47"/>
      <c r="E1893" s="47"/>
      <c r="F1893" s="47"/>
      <c r="G1893" s="47"/>
      <c r="H1893" s="47"/>
      <c r="I1893" s="47"/>
      <c r="J1893" s="47"/>
      <c r="K1893" s="47"/>
      <c r="L1893" s="47"/>
      <c r="M1893" s="35"/>
      <c r="N1893" s="35"/>
      <c r="O1893" s="35"/>
      <c r="P1893" s="35"/>
      <c r="Q1893" s="35"/>
      <c r="R1893" s="35"/>
      <c r="S1893" s="35"/>
      <c r="T1893" s="35"/>
      <c r="U1893" s="35"/>
      <c r="V1893" s="35"/>
      <c r="W1893" s="35"/>
      <c r="X1893" s="35"/>
      <c r="Y1893" s="35"/>
      <c r="Z1893" s="35"/>
      <c r="AA1893" s="35"/>
      <c r="AB1893" s="35"/>
      <c r="AC1893" s="35"/>
      <c r="AD1893" s="35"/>
      <c r="AE1893" s="35"/>
      <c r="AF1893" s="35"/>
      <c r="AG1893" s="35"/>
      <c r="AH1893" s="35"/>
      <c r="AI1893" s="35"/>
      <c r="AJ1893" s="35"/>
      <c r="AK1893" s="35"/>
      <c r="AL1893" s="35"/>
      <c r="AM1893" s="35"/>
      <c r="AN1893" s="35"/>
      <c r="AO1893" s="35"/>
      <c r="AP1893" s="35"/>
      <c r="AQ1893" s="35"/>
      <c r="AR1893" s="35"/>
      <c r="AS1893" s="35"/>
      <c r="AT1893" s="35"/>
      <c r="AU1893" s="35"/>
      <c r="AV1893" s="35"/>
      <c r="AW1893" s="35"/>
      <c r="AX1893" s="35"/>
      <c r="AY1893" s="35"/>
      <c r="AZ1893" s="35"/>
      <c r="BA1893" s="35"/>
      <c r="BB1893" s="35"/>
      <c r="BC1893" s="35"/>
      <c r="BD1893" s="35"/>
      <c r="BE1893" s="35"/>
      <c r="BF1893" s="35"/>
      <c r="BG1893" s="35"/>
      <c r="BH1893" s="35"/>
      <c r="BI1893" s="133"/>
      <c r="BJ1893" s="133"/>
      <c r="BK1893" s="35"/>
      <c r="BL1893" s="266"/>
      <c r="BM1893" s="35"/>
      <c r="BN1893" s="35"/>
      <c r="BO1893" s="35"/>
      <c r="BP1893" s="35"/>
      <c r="BQ1893" s="35"/>
      <c r="BR1893" s="35"/>
      <c r="BS1893" s="35"/>
      <c r="BT1893" s="35"/>
      <c r="BU1893" s="35"/>
      <c r="BV1893" s="35"/>
      <c r="BW1893" s="35"/>
      <c r="BX1893" s="35"/>
      <c r="BY1893" s="35"/>
      <c r="BZ1893" s="287"/>
      <c r="CA1893" s="35"/>
      <c r="CB1893" s="35"/>
      <c r="CC1893" s="35"/>
      <c r="CD1893" s="35"/>
      <c r="CE1893" s="35"/>
      <c r="CF1893" s="35"/>
      <c r="CG1893" s="35"/>
      <c r="CH1893" s="35"/>
      <c r="CI1893" s="35"/>
      <c r="CJ1893" s="35"/>
      <c r="CK1893" s="35"/>
      <c r="CL1893" s="35"/>
      <c r="CM1893" s="35"/>
      <c r="CN1893" s="35"/>
      <c r="CO1893" s="35"/>
      <c r="CP1893" s="35"/>
      <c r="CQ1893" s="35"/>
      <c r="CR1893" s="35"/>
      <c r="CS1893" s="35"/>
      <c r="CT1893" s="35"/>
      <c r="CU1893" s="35"/>
      <c r="CV1893" s="35"/>
      <c r="CW1893" s="35"/>
      <c r="CX1893" s="35"/>
      <c r="CY1893" s="35"/>
      <c r="CZ1893" s="35"/>
      <c r="DA1893" s="35"/>
      <c r="DB1893" s="35"/>
      <c r="DC1893" s="35"/>
      <c r="DD1893" s="35"/>
      <c r="DE1893" s="35"/>
      <c r="DF1893" s="35"/>
      <c r="DG1893" s="35"/>
      <c r="DH1893" s="35"/>
      <c r="DI1893" s="35"/>
      <c r="DJ1893" s="35"/>
      <c r="DK1893" s="35"/>
      <c r="DL1893" s="35"/>
      <c r="DM1893" s="35"/>
      <c r="DN1893" s="35"/>
      <c r="DO1893" s="35"/>
      <c r="DP1893" s="35"/>
      <c r="DQ1893" s="35"/>
      <c r="DR1893" s="35"/>
      <c r="DS1893" s="35"/>
      <c r="DT1893" s="35"/>
      <c r="DU1893" s="35"/>
      <c r="DV1893" s="35"/>
      <c r="DW1893" s="35"/>
      <c r="DX1893" s="35"/>
      <c r="DY1893" s="35"/>
      <c r="DZ1893" s="35"/>
      <c r="EA1893" s="35"/>
      <c r="EB1893" s="35"/>
      <c r="EC1893" s="35"/>
      <c r="ED1893" s="35"/>
      <c r="EE1893" s="35"/>
      <c r="EF1893" s="35"/>
      <c r="EG1893" s="35"/>
      <c r="EH1893" s="35"/>
      <c r="EI1893" s="35"/>
      <c r="EJ1893" s="35"/>
      <c r="EK1893" s="35"/>
      <c r="EL1893" s="35"/>
      <c r="ET1893" s="20" t="s">
        <v>2251</v>
      </c>
      <c r="EU1893" s="20" t="s">
        <v>2249</v>
      </c>
    </row>
    <row r="1894" spans="1:151" ht="12" hidden="1" customHeight="1">
      <c r="A1894" s="35"/>
      <c r="B1894" s="47"/>
      <c r="C1894" s="35"/>
      <c r="D1894" s="47"/>
      <c r="E1894" s="47"/>
      <c r="F1894" s="47"/>
      <c r="G1894" s="47"/>
      <c r="H1894" s="47"/>
      <c r="I1894" s="47"/>
      <c r="J1894" s="47"/>
      <c r="K1894" s="47"/>
      <c r="L1894" s="47"/>
      <c r="M1894" s="35"/>
      <c r="N1894" s="35"/>
      <c r="O1894" s="35"/>
      <c r="P1894" s="35"/>
      <c r="Q1894" s="35"/>
      <c r="R1894" s="35"/>
      <c r="S1894" s="35"/>
      <c r="T1894" s="35"/>
      <c r="U1894" s="35"/>
      <c r="V1894" s="35"/>
      <c r="W1894" s="35"/>
      <c r="X1894" s="35"/>
      <c r="Y1894" s="35"/>
      <c r="Z1894" s="35"/>
      <c r="AA1894" s="35"/>
      <c r="AB1894" s="35"/>
      <c r="AC1894" s="35"/>
      <c r="AD1894" s="35"/>
      <c r="AE1894" s="35"/>
      <c r="AF1894" s="35"/>
      <c r="AG1894" s="35"/>
      <c r="AH1894" s="35"/>
      <c r="AI1894" s="35"/>
      <c r="AJ1894" s="35"/>
      <c r="AK1894" s="35"/>
      <c r="AL1894" s="35"/>
      <c r="AM1894" s="35"/>
      <c r="AN1894" s="35"/>
      <c r="AO1894" s="35"/>
      <c r="AP1894" s="35"/>
      <c r="AQ1894" s="35"/>
      <c r="AR1894" s="35"/>
      <c r="AS1894" s="35"/>
      <c r="AT1894" s="35"/>
      <c r="AU1894" s="35"/>
      <c r="AV1894" s="35"/>
      <c r="AW1894" s="35"/>
      <c r="AX1894" s="35"/>
      <c r="AY1894" s="35"/>
      <c r="AZ1894" s="35"/>
      <c r="BA1894" s="35"/>
      <c r="BB1894" s="35"/>
      <c r="BC1894" s="35"/>
      <c r="BD1894" s="35"/>
      <c r="BE1894" s="35"/>
      <c r="BF1894" s="35"/>
      <c r="BG1894" s="35"/>
      <c r="BH1894" s="35"/>
      <c r="BI1894" s="133"/>
      <c r="BJ1894" s="133"/>
      <c r="BK1894" s="35"/>
      <c r="BL1894" s="266"/>
      <c r="BM1894" s="35"/>
      <c r="BN1894" s="35"/>
      <c r="BO1894" s="35"/>
      <c r="BP1894" s="35"/>
      <c r="BQ1894" s="35"/>
      <c r="BR1894" s="35"/>
      <c r="BS1894" s="35"/>
      <c r="BT1894" s="35"/>
      <c r="BU1894" s="35"/>
      <c r="BV1894" s="35"/>
      <c r="BW1894" s="35"/>
      <c r="BX1894" s="35"/>
      <c r="BY1894" s="35"/>
      <c r="BZ1894" s="287"/>
      <c r="CA1894" s="35"/>
      <c r="CB1894" s="35"/>
      <c r="CC1894" s="35"/>
      <c r="CD1894" s="35"/>
      <c r="CE1894" s="35"/>
      <c r="CF1894" s="35"/>
      <c r="CG1894" s="35"/>
      <c r="CH1894" s="35"/>
      <c r="CI1894" s="35"/>
      <c r="CJ1894" s="35"/>
      <c r="CK1894" s="35"/>
      <c r="CL1894" s="35"/>
      <c r="CM1894" s="35"/>
      <c r="CN1894" s="35"/>
      <c r="CO1894" s="35"/>
      <c r="CP1894" s="35"/>
      <c r="CQ1894" s="35"/>
      <c r="CR1894" s="35"/>
      <c r="CS1894" s="35"/>
      <c r="CT1894" s="35"/>
      <c r="CU1894" s="35"/>
      <c r="CV1894" s="35"/>
      <c r="CW1894" s="35"/>
      <c r="CX1894" s="35"/>
      <c r="CY1894" s="35"/>
      <c r="CZ1894" s="35"/>
      <c r="DA1894" s="35"/>
      <c r="DB1894" s="35"/>
      <c r="DC1894" s="35"/>
      <c r="DD1894" s="35"/>
      <c r="DE1894" s="35"/>
      <c r="DF1894" s="35"/>
      <c r="DG1894" s="35"/>
      <c r="DH1894" s="35"/>
      <c r="DI1894" s="35"/>
      <c r="DJ1894" s="35"/>
      <c r="DK1894" s="35"/>
      <c r="DL1894" s="35"/>
      <c r="DM1894" s="35"/>
      <c r="DN1894" s="35"/>
      <c r="DO1894" s="35"/>
      <c r="DP1894" s="35"/>
      <c r="DQ1894" s="35"/>
      <c r="DR1894" s="35"/>
      <c r="DS1894" s="35"/>
      <c r="DT1894" s="35"/>
      <c r="DU1894" s="35"/>
      <c r="DV1894" s="35"/>
      <c r="DW1894" s="35"/>
      <c r="DX1894" s="35"/>
      <c r="DY1894" s="35"/>
      <c r="DZ1894" s="35"/>
      <c r="EA1894" s="35"/>
      <c r="EB1894" s="35"/>
      <c r="EC1894" s="35"/>
      <c r="ED1894" s="35"/>
      <c r="EE1894" s="35"/>
      <c r="EF1894" s="35"/>
      <c r="EG1894" s="35"/>
      <c r="EH1894" s="35"/>
      <c r="EI1894" s="35"/>
      <c r="EJ1894" s="35"/>
      <c r="EK1894" s="35"/>
      <c r="EL1894" s="35"/>
      <c r="ET1894" s="20" t="s">
        <v>2252</v>
      </c>
      <c r="EU1894" s="20" t="s">
        <v>2250</v>
      </c>
    </row>
    <row r="1895" spans="1:151" ht="12" hidden="1" customHeight="1">
      <c r="A1895" s="35"/>
      <c r="B1895" s="47"/>
      <c r="C1895" s="35"/>
      <c r="D1895" s="47"/>
      <c r="E1895" s="47"/>
      <c r="F1895" s="47"/>
      <c r="G1895" s="47"/>
      <c r="H1895" s="47"/>
      <c r="I1895" s="47"/>
      <c r="J1895" s="47"/>
      <c r="K1895" s="47"/>
      <c r="L1895" s="47"/>
      <c r="M1895" s="35"/>
      <c r="N1895" s="35"/>
      <c r="O1895" s="35"/>
      <c r="P1895" s="35"/>
      <c r="Q1895" s="35"/>
      <c r="R1895" s="35"/>
      <c r="S1895" s="35"/>
      <c r="T1895" s="35"/>
      <c r="U1895" s="35"/>
      <c r="V1895" s="35"/>
      <c r="W1895" s="35"/>
      <c r="X1895" s="35"/>
      <c r="Y1895" s="35"/>
      <c r="Z1895" s="35"/>
      <c r="AA1895" s="35"/>
      <c r="AB1895" s="35"/>
      <c r="AC1895" s="35"/>
      <c r="AD1895" s="35"/>
      <c r="AE1895" s="35"/>
      <c r="AF1895" s="35"/>
      <c r="AG1895" s="35"/>
      <c r="AH1895" s="35"/>
      <c r="AI1895" s="35"/>
      <c r="AJ1895" s="35"/>
      <c r="AK1895" s="35"/>
      <c r="AL1895" s="35"/>
      <c r="AM1895" s="35"/>
      <c r="AN1895" s="35"/>
      <c r="AO1895" s="35"/>
      <c r="AP1895" s="35"/>
      <c r="AQ1895" s="35"/>
      <c r="AR1895" s="35"/>
      <c r="AS1895" s="35"/>
      <c r="AT1895" s="35"/>
      <c r="AU1895" s="35"/>
      <c r="AV1895" s="35"/>
      <c r="AW1895" s="35"/>
      <c r="AX1895" s="35"/>
      <c r="AY1895" s="35"/>
      <c r="AZ1895" s="35"/>
      <c r="BA1895" s="35"/>
      <c r="BB1895" s="35"/>
      <c r="BC1895" s="35"/>
      <c r="BD1895" s="35"/>
      <c r="BE1895" s="35"/>
      <c r="BF1895" s="35"/>
      <c r="BG1895" s="35"/>
      <c r="BH1895" s="35"/>
      <c r="BI1895" s="133"/>
      <c r="BJ1895" s="133"/>
      <c r="BK1895" s="35"/>
      <c r="BL1895" s="266"/>
      <c r="BM1895" s="35"/>
      <c r="BN1895" s="35"/>
      <c r="BO1895" s="35"/>
      <c r="BP1895" s="35"/>
      <c r="BQ1895" s="35"/>
      <c r="BR1895" s="35"/>
      <c r="BS1895" s="35"/>
      <c r="BT1895" s="35"/>
      <c r="BU1895" s="35"/>
      <c r="BV1895" s="35"/>
      <c r="BW1895" s="35"/>
      <c r="BX1895" s="35"/>
      <c r="BY1895" s="35"/>
      <c r="BZ1895" s="287"/>
      <c r="CA1895" s="35"/>
      <c r="CB1895" s="35"/>
      <c r="CC1895" s="35"/>
      <c r="CD1895" s="35"/>
      <c r="CE1895" s="35"/>
      <c r="CF1895" s="35"/>
      <c r="CG1895" s="35"/>
      <c r="CH1895" s="35"/>
      <c r="CI1895" s="35"/>
      <c r="CJ1895" s="35"/>
      <c r="CK1895" s="35"/>
      <c r="CL1895" s="35"/>
      <c r="CM1895" s="35"/>
      <c r="CN1895" s="35"/>
      <c r="CO1895" s="35"/>
      <c r="CP1895" s="35"/>
      <c r="CQ1895" s="35"/>
      <c r="CR1895" s="35"/>
      <c r="CS1895" s="35"/>
      <c r="CT1895" s="35"/>
      <c r="CU1895" s="35"/>
      <c r="CV1895" s="35"/>
      <c r="CW1895" s="35"/>
      <c r="CX1895" s="35"/>
      <c r="CY1895" s="35"/>
      <c r="CZ1895" s="35"/>
      <c r="DA1895" s="35"/>
      <c r="DB1895" s="35"/>
      <c r="DC1895" s="35"/>
      <c r="DD1895" s="35"/>
      <c r="DE1895" s="35"/>
      <c r="DF1895" s="35"/>
      <c r="DG1895" s="35"/>
      <c r="DH1895" s="35"/>
      <c r="DI1895" s="35"/>
      <c r="DJ1895" s="35"/>
      <c r="DK1895" s="35"/>
      <c r="DL1895" s="35"/>
      <c r="DM1895" s="35"/>
      <c r="DN1895" s="35"/>
      <c r="DO1895" s="35"/>
      <c r="DP1895" s="35"/>
      <c r="DQ1895" s="35"/>
      <c r="DR1895" s="35"/>
      <c r="DS1895" s="35"/>
      <c r="DT1895" s="35"/>
      <c r="DU1895" s="35"/>
      <c r="DV1895" s="35"/>
      <c r="DW1895" s="35"/>
      <c r="DX1895" s="35"/>
      <c r="DY1895" s="35"/>
      <c r="DZ1895" s="35"/>
      <c r="EA1895" s="35"/>
      <c r="EB1895" s="35"/>
      <c r="EC1895" s="35"/>
      <c r="ED1895" s="35"/>
      <c r="EE1895" s="35"/>
      <c r="EF1895" s="35"/>
      <c r="EG1895" s="35"/>
      <c r="EH1895" s="35"/>
      <c r="EI1895" s="35"/>
      <c r="EJ1895" s="35"/>
      <c r="EK1895" s="35"/>
      <c r="EL1895" s="35"/>
      <c r="ET1895" s="20" t="s">
        <v>2253</v>
      </c>
      <c r="EU1895" s="20" t="s">
        <v>2251</v>
      </c>
    </row>
    <row r="1896" spans="1:151" ht="12" hidden="1" customHeight="1">
      <c r="A1896" s="35"/>
      <c r="B1896" s="47"/>
      <c r="C1896" s="35"/>
      <c r="D1896" s="47"/>
      <c r="E1896" s="47"/>
      <c r="F1896" s="47"/>
      <c r="G1896" s="47"/>
      <c r="H1896" s="47"/>
      <c r="I1896" s="47"/>
      <c r="J1896" s="47"/>
      <c r="K1896" s="47"/>
      <c r="L1896" s="47"/>
      <c r="M1896" s="35"/>
      <c r="N1896" s="35"/>
      <c r="O1896" s="35"/>
      <c r="P1896" s="35"/>
      <c r="Q1896" s="35"/>
      <c r="R1896" s="35"/>
      <c r="S1896" s="35"/>
      <c r="T1896" s="35"/>
      <c r="U1896" s="35"/>
      <c r="V1896" s="35"/>
      <c r="W1896" s="35"/>
      <c r="X1896" s="35"/>
      <c r="Y1896" s="35"/>
      <c r="Z1896" s="35"/>
      <c r="AA1896" s="35"/>
      <c r="AB1896" s="35"/>
      <c r="AC1896" s="35"/>
      <c r="AD1896" s="35"/>
      <c r="AE1896" s="35"/>
      <c r="AF1896" s="35"/>
      <c r="AG1896" s="35"/>
      <c r="AH1896" s="35"/>
      <c r="AI1896" s="35"/>
      <c r="AJ1896" s="35"/>
      <c r="AK1896" s="35"/>
      <c r="AL1896" s="35"/>
      <c r="AM1896" s="35"/>
      <c r="AN1896" s="35"/>
      <c r="AO1896" s="35"/>
      <c r="AP1896" s="35"/>
      <c r="AQ1896" s="35"/>
      <c r="AR1896" s="35"/>
      <c r="AS1896" s="35"/>
      <c r="AT1896" s="35"/>
      <c r="AU1896" s="35"/>
      <c r="AV1896" s="35"/>
      <c r="AW1896" s="35"/>
      <c r="AX1896" s="35"/>
      <c r="AY1896" s="35"/>
      <c r="AZ1896" s="35"/>
      <c r="BA1896" s="35"/>
      <c r="BB1896" s="35"/>
      <c r="BC1896" s="35"/>
      <c r="BD1896" s="35"/>
      <c r="BE1896" s="35"/>
      <c r="BF1896" s="35"/>
      <c r="BG1896" s="35"/>
      <c r="BH1896" s="35"/>
      <c r="BI1896" s="133"/>
      <c r="BJ1896" s="133"/>
      <c r="BK1896" s="35"/>
      <c r="BL1896" s="266"/>
      <c r="BM1896" s="35"/>
      <c r="BN1896" s="35"/>
      <c r="BO1896" s="35"/>
      <c r="BP1896" s="35"/>
      <c r="BQ1896" s="35"/>
      <c r="BR1896" s="35"/>
      <c r="BS1896" s="35"/>
      <c r="BT1896" s="35"/>
      <c r="BU1896" s="35"/>
      <c r="BV1896" s="35"/>
      <c r="BW1896" s="35"/>
      <c r="BX1896" s="35"/>
      <c r="BY1896" s="35"/>
      <c r="BZ1896" s="287"/>
      <c r="CA1896" s="35"/>
      <c r="CB1896" s="35"/>
      <c r="CC1896" s="35"/>
      <c r="CD1896" s="35"/>
      <c r="CE1896" s="35"/>
      <c r="CF1896" s="35"/>
      <c r="CG1896" s="35"/>
      <c r="CH1896" s="35"/>
      <c r="CI1896" s="35"/>
      <c r="CJ1896" s="35"/>
      <c r="CK1896" s="35"/>
      <c r="CL1896" s="35"/>
      <c r="CM1896" s="35"/>
      <c r="CN1896" s="35"/>
      <c r="CO1896" s="35"/>
      <c r="CP1896" s="35"/>
      <c r="CQ1896" s="35"/>
      <c r="CR1896" s="35"/>
      <c r="CS1896" s="35"/>
      <c r="CT1896" s="35"/>
      <c r="CU1896" s="35"/>
      <c r="CV1896" s="35"/>
      <c r="CW1896" s="35"/>
      <c r="CX1896" s="35"/>
      <c r="CY1896" s="35"/>
      <c r="CZ1896" s="35"/>
      <c r="DA1896" s="35"/>
      <c r="DB1896" s="35"/>
      <c r="DC1896" s="35"/>
      <c r="DD1896" s="35"/>
      <c r="DE1896" s="35"/>
      <c r="DF1896" s="35"/>
      <c r="DG1896" s="35"/>
      <c r="DH1896" s="35"/>
      <c r="DI1896" s="35"/>
      <c r="DJ1896" s="35"/>
      <c r="DK1896" s="35"/>
      <c r="DL1896" s="35"/>
      <c r="DM1896" s="35"/>
      <c r="DN1896" s="35"/>
      <c r="DO1896" s="35"/>
      <c r="DP1896" s="35"/>
      <c r="DQ1896" s="35"/>
      <c r="DR1896" s="35"/>
      <c r="DS1896" s="35"/>
      <c r="DT1896" s="35"/>
      <c r="DU1896" s="35"/>
      <c r="DV1896" s="35"/>
      <c r="DW1896" s="35"/>
      <c r="DX1896" s="35"/>
      <c r="DY1896" s="35"/>
      <c r="DZ1896" s="35"/>
      <c r="EA1896" s="35"/>
      <c r="EB1896" s="35"/>
      <c r="EC1896" s="35"/>
      <c r="ED1896" s="35"/>
      <c r="EE1896" s="35"/>
      <c r="EF1896" s="35"/>
      <c r="EG1896" s="35"/>
      <c r="EH1896" s="35"/>
      <c r="EI1896" s="35"/>
      <c r="EJ1896" s="35"/>
      <c r="EK1896" s="35"/>
      <c r="EL1896" s="35"/>
      <c r="ET1896" s="20" t="s">
        <v>2254</v>
      </c>
      <c r="EU1896" s="20" t="s">
        <v>2252</v>
      </c>
    </row>
    <row r="1897" spans="1:151" ht="12" hidden="1" customHeight="1">
      <c r="A1897" s="35"/>
      <c r="B1897" s="47"/>
      <c r="C1897" s="35"/>
      <c r="D1897" s="47"/>
      <c r="E1897" s="47"/>
      <c r="F1897" s="47"/>
      <c r="G1897" s="47"/>
      <c r="H1897" s="47"/>
      <c r="I1897" s="47"/>
      <c r="J1897" s="47"/>
      <c r="K1897" s="47"/>
      <c r="L1897" s="47"/>
      <c r="M1897" s="35"/>
      <c r="N1897" s="35"/>
      <c r="O1897" s="35"/>
      <c r="P1897" s="35"/>
      <c r="Q1897" s="35"/>
      <c r="R1897" s="35"/>
      <c r="S1897" s="35"/>
      <c r="T1897" s="35"/>
      <c r="U1897" s="35"/>
      <c r="V1897" s="35"/>
      <c r="W1897" s="35"/>
      <c r="X1897" s="35"/>
      <c r="Y1897" s="35"/>
      <c r="Z1897" s="35"/>
      <c r="AA1897" s="35"/>
      <c r="AB1897" s="35"/>
      <c r="AC1897" s="35"/>
      <c r="AD1897" s="35"/>
      <c r="AE1897" s="35"/>
      <c r="AF1897" s="35"/>
      <c r="AG1897" s="35"/>
      <c r="AH1897" s="35"/>
      <c r="AI1897" s="35"/>
      <c r="AJ1897" s="35"/>
      <c r="AK1897" s="35"/>
      <c r="AL1897" s="35"/>
      <c r="AM1897" s="35"/>
      <c r="AN1897" s="35"/>
      <c r="AO1897" s="35"/>
      <c r="AP1897" s="35"/>
      <c r="AQ1897" s="35"/>
      <c r="AR1897" s="35"/>
      <c r="AS1897" s="35"/>
      <c r="AT1897" s="35"/>
      <c r="AU1897" s="35"/>
      <c r="AV1897" s="35"/>
      <c r="AW1897" s="35"/>
      <c r="AX1897" s="35"/>
      <c r="AY1897" s="35"/>
      <c r="AZ1897" s="35"/>
      <c r="BA1897" s="35"/>
      <c r="BB1897" s="35"/>
      <c r="BC1897" s="35"/>
      <c r="BD1897" s="35"/>
      <c r="BE1897" s="35"/>
      <c r="BF1897" s="35"/>
      <c r="BG1897" s="35"/>
      <c r="BH1897" s="35"/>
      <c r="BI1897" s="133"/>
      <c r="BJ1897" s="133"/>
      <c r="BK1897" s="35"/>
      <c r="BL1897" s="266"/>
      <c r="BM1897" s="35"/>
      <c r="BN1897" s="35"/>
      <c r="BO1897" s="35"/>
      <c r="BP1897" s="35"/>
      <c r="BQ1897" s="35"/>
      <c r="BR1897" s="35"/>
      <c r="BS1897" s="35"/>
      <c r="BT1897" s="35"/>
      <c r="BU1897" s="35"/>
      <c r="BV1897" s="35"/>
      <c r="BW1897" s="35"/>
      <c r="BX1897" s="35"/>
      <c r="BY1897" s="35"/>
      <c r="BZ1897" s="287"/>
      <c r="CA1897" s="35"/>
      <c r="CB1897" s="35"/>
      <c r="CC1897" s="35"/>
      <c r="CD1897" s="35"/>
      <c r="CE1897" s="35"/>
      <c r="CF1897" s="35"/>
      <c r="CG1897" s="35"/>
      <c r="CH1897" s="35"/>
      <c r="CI1897" s="35"/>
      <c r="CJ1897" s="35"/>
      <c r="CK1897" s="35"/>
      <c r="CL1897" s="35"/>
      <c r="CM1897" s="35"/>
      <c r="CN1897" s="35"/>
      <c r="CO1897" s="35"/>
      <c r="CP1897" s="35"/>
      <c r="CQ1897" s="35"/>
      <c r="CR1897" s="35"/>
      <c r="CS1897" s="35"/>
      <c r="CT1897" s="35"/>
      <c r="CU1897" s="35"/>
      <c r="CV1897" s="35"/>
      <c r="CW1897" s="35"/>
      <c r="CX1897" s="35"/>
      <c r="CY1897" s="35"/>
      <c r="CZ1897" s="35"/>
      <c r="DA1897" s="35"/>
      <c r="DB1897" s="35"/>
      <c r="DC1897" s="35"/>
      <c r="DD1897" s="35"/>
      <c r="DE1897" s="35"/>
      <c r="DF1897" s="35"/>
      <c r="DG1897" s="35"/>
      <c r="DH1897" s="35"/>
      <c r="DI1897" s="35"/>
      <c r="DJ1897" s="35"/>
      <c r="DK1897" s="35"/>
      <c r="DL1897" s="35"/>
      <c r="DM1897" s="35"/>
      <c r="DN1897" s="35"/>
      <c r="DO1897" s="35"/>
      <c r="DP1897" s="35"/>
      <c r="DQ1897" s="35"/>
      <c r="DR1897" s="35"/>
      <c r="DS1897" s="35"/>
      <c r="DT1897" s="35"/>
      <c r="DU1897" s="35"/>
      <c r="DV1897" s="35"/>
      <c r="DW1897" s="35"/>
      <c r="DX1897" s="35"/>
      <c r="DY1897" s="35"/>
      <c r="DZ1897" s="35"/>
      <c r="EA1897" s="35"/>
      <c r="EB1897" s="35"/>
      <c r="EC1897" s="35"/>
      <c r="ED1897" s="35"/>
      <c r="EE1897" s="35"/>
      <c r="EF1897" s="35"/>
      <c r="EG1897" s="35"/>
      <c r="EH1897" s="35"/>
      <c r="EI1897" s="35"/>
      <c r="EJ1897" s="35"/>
      <c r="EK1897" s="35"/>
      <c r="EL1897" s="35"/>
      <c r="ET1897" s="20" t="s">
        <v>2255</v>
      </c>
      <c r="EU1897" s="20" t="s">
        <v>2253</v>
      </c>
    </row>
    <row r="1898" spans="1:151" ht="12" hidden="1" customHeight="1">
      <c r="A1898" s="35"/>
      <c r="B1898" s="47"/>
      <c r="C1898" s="35"/>
      <c r="D1898" s="47"/>
      <c r="E1898" s="47"/>
      <c r="F1898" s="47"/>
      <c r="G1898" s="47"/>
      <c r="H1898" s="47"/>
      <c r="I1898" s="47"/>
      <c r="J1898" s="47"/>
      <c r="K1898" s="47"/>
      <c r="L1898" s="47"/>
      <c r="M1898" s="35"/>
      <c r="N1898" s="35"/>
      <c r="O1898" s="35"/>
      <c r="P1898" s="35"/>
      <c r="Q1898" s="35"/>
      <c r="R1898" s="35"/>
      <c r="S1898" s="35"/>
      <c r="T1898" s="35"/>
      <c r="U1898" s="35"/>
      <c r="V1898" s="35"/>
      <c r="W1898" s="35"/>
      <c r="X1898" s="35"/>
      <c r="Y1898" s="35"/>
      <c r="Z1898" s="35"/>
      <c r="AA1898" s="35"/>
      <c r="AB1898" s="35"/>
      <c r="AC1898" s="35"/>
      <c r="AD1898" s="35"/>
      <c r="AE1898" s="35"/>
      <c r="AF1898" s="35"/>
      <c r="AG1898" s="35"/>
      <c r="AH1898" s="35"/>
      <c r="AI1898" s="35"/>
      <c r="AJ1898" s="35"/>
      <c r="AK1898" s="35"/>
      <c r="AL1898" s="35"/>
      <c r="AM1898" s="35"/>
      <c r="AN1898" s="35"/>
      <c r="AO1898" s="35"/>
      <c r="AP1898" s="35"/>
      <c r="AQ1898" s="35"/>
      <c r="AR1898" s="35"/>
      <c r="AS1898" s="35"/>
      <c r="AT1898" s="35"/>
      <c r="AU1898" s="35"/>
      <c r="AV1898" s="35"/>
      <c r="AW1898" s="35"/>
      <c r="AX1898" s="35"/>
      <c r="AY1898" s="35"/>
      <c r="AZ1898" s="35"/>
      <c r="BA1898" s="35"/>
      <c r="BB1898" s="35"/>
      <c r="BC1898" s="35"/>
      <c r="BD1898" s="35"/>
      <c r="BE1898" s="35"/>
      <c r="BF1898" s="35"/>
      <c r="BG1898" s="35"/>
      <c r="BH1898" s="35"/>
      <c r="BI1898" s="133"/>
      <c r="BJ1898" s="133"/>
      <c r="BK1898" s="35"/>
      <c r="BL1898" s="266"/>
      <c r="BM1898" s="35"/>
      <c r="BN1898" s="35"/>
      <c r="BO1898" s="35"/>
      <c r="BP1898" s="35"/>
      <c r="BQ1898" s="35"/>
      <c r="BR1898" s="35"/>
      <c r="BS1898" s="35"/>
      <c r="BT1898" s="35"/>
      <c r="BU1898" s="35"/>
      <c r="BV1898" s="35"/>
      <c r="BW1898" s="35"/>
      <c r="BX1898" s="35"/>
      <c r="BY1898" s="35"/>
      <c r="BZ1898" s="287"/>
      <c r="CA1898" s="35"/>
      <c r="CB1898" s="35"/>
      <c r="CC1898" s="35"/>
      <c r="CD1898" s="35"/>
      <c r="CE1898" s="35"/>
      <c r="CF1898" s="35"/>
      <c r="CG1898" s="35"/>
      <c r="CH1898" s="35"/>
      <c r="CI1898" s="35"/>
      <c r="CJ1898" s="35"/>
      <c r="CK1898" s="35"/>
      <c r="CL1898" s="35"/>
      <c r="CM1898" s="35"/>
      <c r="CN1898" s="35"/>
      <c r="CO1898" s="35"/>
      <c r="CP1898" s="35"/>
      <c r="CQ1898" s="35"/>
      <c r="CR1898" s="35"/>
      <c r="CS1898" s="35"/>
      <c r="CT1898" s="35"/>
      <c r="CU1898" s="35"/>
      <c r="CV1898" s="35"/>
      <c r="CW1898" s="35"/>
      <c r="CX1898" s="35"/>
      <c r="CY1898" s="35"/>
      <c r="CZ1898" s="35"/>
      <c r="DA1898" s="35"/>
      <c r="DB1898" s="35"/>
      <c r="DC1898" s="35"/>
      <c r="DD1898" s="35"/>
      <c r="DE1898" s="35"/>
      <c r="DF1898" s="35"/>
      <c r="DG1898" s="35"/>
      <c r="DH1898" s="35"/>
      <c r="DI1898" s="35"/>
      <c r="DJ1898" s="35"/>
      <c r="DK1898" s="35"/>
      <c r="DL1898" s="35"/>
      <c r="DM1898" s="35"/>
      <c r="DN1898" s="35"/>
      <c r="DO1898" s="35"/>
      <c r="DP1898" s="35"/>
      <c r="DQ1898" s="35"/>
      <c r="DR1898" s="35"/>
      <c r="DS1898" s="35"/>
      <c r="DT1898" s="35"/>
      <c r="DU1898" s="35"/>
      <c r="DV1898" s="35"/>
      <c r="DW1898" s="35"/>
      <c r="DX1898" s="35"/>
      <c r="DY1898" s="35"/>
      <c r="DZ1898" s="35"/>
      <c r="EA1898" s="35"/>
      <c r="EB1898" s="35"/>
      <c r="EC1898" s="35"/>
      <c r="ED1898" s="35"/>
      <c r="EE1898" s="35"/>
      <c r="EF1898" s="35"/>
      <c r="EG1898" s="35"/>
      <c r="EH1898" s="35"/>
      <c r="EI1898" s="35"/>
      <c r="EJ1898" s="35"/>
      <c r="EK1898" s="35"/>
      <c r="EL1898" s="35"/>
      <c r="ET1898" s="20" t="s">
        <v>586</v>
      </c>
      <c r="EU1898" s="20" t="s">
        <v>2254</v>
      </c>
    </row>
    <row r="1899" spans="1:151" ht="12" hidden="1" customHeight="1">
      <c r="A1899" s="35"/>
      <c r="B1899" s="47"/>
      <c r="C1899" s="35"/>
      <c r="D1899" s="47"/>
      <c r="E1899" s="47"/>
      <c r="F1899" s="47"/>
      <c r="G1899" s="47"/>
      <c r="H1899" s="47"/>
      <c r="I1899" s="47"/>
      <c r="J1899" s="47"/>
      <c r="K1899" s="47"/>
      <c r="L1899" s="47"/>
      <c r="M1899" s="35"/>
      <c r="N1899" s="35"/>
      <c r="O1899" s="35"/>
      <c r="P1899" s="35"/>
      <c r="Q1899" s="35"/>
      <c r="R1899" s="35"/>
      <c r="S1899" s="35"/>
      <c r="T1899" s="35"/>
      <c r="U1899" s="35"/>
      <c r="V1899" s="35"/>
      <c r="W1899" s="35"/>
      <c r="X1899" s="35"/>
      <c r="Y1899" s="35"/>
      <c r="Z1899" s="35"/>
      <c r="AA1899" s="35"/>
      <c r="AB1899" s="35"/>
      <c r="AC1899" s="35"/>
      <c r="AD1899" s="35"/>
      <c r="AE1899" s="35"/>
      <c r="AF1899" s="35"/>
      <c r="AG1899" s="35"/>
      <c r="AH1899" s="35"/>
      <c r="AI1899" s="35"/>
      <c r="AJ1899" s="35"/>
      <c r="AK1899" s="35"/>
      <c r="AL1899" s="35"/>
      <c r="AM1899" s="35"/>
      <c r="AN1899" s="35"/>
      <c r="AO1899" s="35"/>
      <c r="AP1899" s="35"/>
      <c r="AQ1899" s="35"/>
      <c r="AR1899" s="35"/>
      <c r="AS1899" s="35"/>
      <c r="AT1899" s="35"/>
      <c r="AU1899" s="35"/>
      <c r="AV1899" s="35"/>
      <c r="AW1899" s="35"/>
      <c r="AX1899" s="35"/>
      <c r="AY1899" s="35"/>
      <c r="AZ1899" s="35"/>
      <c r="BA1899" s="35"/>
      <c r="BB1899" s="35"/>
      <c r="BC1899" s="35"/>
      <c r="BD1899" s="35"/>
      <c r="BE1899" s="35"/>
      <c r="BF1899" s="35"/>
      <c r="BG1899" s="35"/>
      <c r="BH1899" s="35"/>
      <c r="BI1899" s="133"/>
      <c r="BJ1899" s="133"/>
      <c r="BK1899" s="35"/>
      <c r="BL1899" s="266"/>
      <c r="BM1899" s="35"/>
      <c r="BN1899" s="35"/>
      <c r="BO1899" s="35"/>
      <c r="BP1899" s="35"/>
      <c r="BQ1899" s="35"/>
      <c r="BR1899" s="35"/>
      <c r="BS1899" s="35"/>
      <c r="BT1899" s="35"/>
      <c r="BU1899" s="35"/>
      <c r="BV1899" s="35"/>
      <c r="BW1899" s="35"/>
      <c r="BX1899" s="35"/>
      <c r="BY1899" s="35"/>
      <c r="BZ1899" s="287"/>
      <c r="CA1899" s="35"/>
      <c r="CB1899" s="35"/>
      <c r="CC1899" s="35"/>
      <c r="CD1899" s="35"/>
      <c r="CE1899" s="35"/>
      <c r="CF1899" s="35"/>
      <c r="CG1899" s="35"/>
      <c r="CH1899" s="35"/>
      <c r="CI1899" s="35"/>
      <c r="CJ1899" s="35"/>
      <c r="CK1899" s="35"/>
      <c r="CL1899" s="35"/>
      <c r="CM1899" s="35"/>
      <c r="CN1899" s="35"/>
      <c r="CO1899" s="35"/>
      <c r="CP1899" s="35"/>
      <c r="CQ1899" s="35"/>
      <c r="CR1899" s="35"/>
      <c r="CS1899" s="35"/>
      <c r="CT1899" s="35"/>
      <c r="CU1899" s="35"/>
      <c r="CV1899" s="35"/>
      <c r="CW1899" s="35"/>
      <c r="CX1899" s="35"/>
      <c r="CY1899" s="35"/>
      <c r="CZ1899" s="35"/>
      <c r="DA1899" s="35"/>
      <c r="DB1899" s="35"/>
      <c r="DC1899" s="35"/>
      <c r="DD1899" s="35"/>
      <c r="DE1899" s="35"/>
      <c r="DF1899" s="35"/>
      <c r="DG1899" s="35"/>
      <c r="DH1899" s="35"/>
      <c r="DI1899" s="35"/>
      <c r="DJ1899" s="35"/>
      <c r="DK1899" s="35"/>
      <c r="DL1899" s="35"/>
      <c r="DM1899" s="35"/>
      <c r="DN1899" s="35"/>
      <c r="DO1899" s="35"/>
      <c r="DP1899" s="35"/>
      <c r="DQ1899" s="35"/>
      <c r="DR1899" s="35"/>
      <c r="DS1899" s="35"/>
      <c r="DT1899" s="35"/>
      <c r="DU1899" s="35"/>
      <c r="DV1899" s="35"/>
      <c r="DW1899" s="35"/>
      <c r="DX1899" s="35"/>
      <c r="DY1899" s="35"/>
      <c r="DZ1899" s="35"/>
      <c r="EA1899" s="35"/>
      <c r="EB1899" s="35"/>
      <c r="EC1899" s="35"/>
      <c r="ED1899" s="35"/>
      <c r="EE1899" s="35"/>
      <c r="EF1899" s="35"/>
      <c r="EG1899" s="35"/>
      <c r="EH1899" s="35"/>
      <c r="EI1899" s="35"/>
      <c r="EJ1899" s="35"/>
      <c r="EK1899" s="35"/>
      <c r="EL1899" s="35"/>
      <c r="ET1899" s="20" t="s">
        <v>2256</v>
      </c>
      <c r="EU1899" s="20" t="s">
        <v>2255</v>
      </c>
    </row>
    <row r="1900" spans="1:151" ht="12" hidden="1" customHeight="1">
      <c r="A1900" s="35"/>
      <c r="B1900" s="47"/>
      <c r="C1900" s="35"/>
      <c r="D1900" s="47"/>
      <c r="E1900" s="47"/>
      <c r="F1900" s="47"/>
      <c r="G1900" s="47"/>
      <c r="H1900" s="47"/>
      <c r="I1900" s="47"/>
      <c r="J1900" s="47"/>
      <c r="K1900" s="47"/>
      <c r="L1900" s="47"/>
      <c r="M1900" s="35"/>
      <c r="N1900" s="35"/>
      <c r="O1900" s="35"/>
      <c r="P1900" s="35"/>
      <c r="Q1900" s="35"/>
      <c r="R1900" s="35"/>
      <c r="S1900" s="35"/>
      <c r="T1900" s="35"/>
      <c r="U1900" s="35"/>
      <c r="V1900" s="35"/>
      <c r="W1900" s="35"/>
      <c r="X1900" s="35"/>
      <c r="Y1900" s="35"/>
      <c r="Z1900" s="35"/>
      <c r="AA1900" s="35"/>
      <c r="AB1900" s="35"/>
      <c r="AC1900" s="35"/>
      <c r="AD1900" s="35"/>
      <c r="AE1900" s="35"/>
      <c r="AF1900" s="35"/>
      <c r="AG1900" s="35"/>
      <c r="AH1900" s="35"/>
      <c r="AI1900" s="35"/>
      <c r="AJ1900" s="35"/>
      <c r="AK1900" s="35"/>
      <c r="AL1900" s="35"/>
      <c r="AM1900" s="35"/>
      <c r="AN1900" s="35"/>
      <c r="AO1900" s="35"/>
      <c r="AP1900" s="35"/>
      <c r="AQ1900" s="35"/>
      <c r="AR1900" s="35"/>
      <c r="AS1900" s="35"/>
      <c r="AT1900" s="35"/>
      <c r="AU1900" s="35"/>
      <c r="AV1900" s="35"/>
      <c r="AW1900" s="35"/>
      <c r="AX1900" s="35"/>
      <c r="AY1900" s="35"/>
      <c r="AZ1900" s="35"/>
      <c r="BA1900" s="35"/>
      <c r="BB1900" s="35"/>
      <c r="BC1900" s="35"/>
      <c r="BD1900" s="35"/>
      <c r="BE1900" s="35"/>
      <c r="BF1900" s="35"/>
      <c r="BG1900" s="35"/>
      <c r="BH1900" s="35"/>
      <c r="BI1900" s="133"/>
      <c r="BJ1900" s="133"/>
      <c r="BK1900" s="35"/>
      <c r="BL1900" s="266"/>
      <c r="BM1900" s="35"/>
      <c r="BN1900" s="35"/>
      <c r="BO1900" s="35"/>
      <c r="BP1900" s="35"/>
      <c r="BQ1900" s="35"/>
      <c r="BR1900" s="35"/>
      <c r="BS1900" s="35"/>
      <c r="BT1900" s="35"/>
      <c r="BU1900" s="35"/>
      <c r="BV1900" s="35"/>
      <c r="BW1900" s="35"/>
      <c r="BX1900" s="35"/>
      <c r="BY1900" s="35"/>
      <c r="BZ1900" s="287"/>
      <c r="CA1900" s="35"/>
      <c r="CB1900" s="35"/>
      <c r="CC1900" s="35"/>
      <c r="CD1900" s="35"/>
      <c r="CE1900" s="35"/>
      <c r="CF1900" s="35"/>
      <c r="CG1900" s="35"/>
      <c r="CH1900" s="35"/>
      <c r="CI1900" s="35"/>
      <c r="CJ1900" s="35"/>
      <c r="CK1900" s="35"/>
      <c r="CL1900" s="35"/>
      <c r="CM1900" s="35"/>
      <c r="CN1900" s="35"/>
      <c r="CO1900" s="35"/>
      <c r="CP1900" s="35"/>
      <c r="CQ1900" s="35"/>
      <c r="CR1900" s="35"/>
      <c r="CS1900" s="35"/>
      <c r="CT1900" s="35"/>
      <c r="CU1900" s="35"/>
      <c r="CV1900" s="35"/>
      <c r="CW1900" s="35"/>
      <c r="CX1900" s="35"/>
      <c r="CY1900" s="35"/>
      <c r="CZ1900" s="35"/>
      <c r="DA1900" s="35"/>
      <c r="DB1900" s="35"/>
      <c r="DC1900" s="35"/>
      <c r="DD1900" s="35"/>
      <c r="DE1900" s="35"/>
      <c r="DF1900" s="35"/>
      <c r="DG1900" s="35"/>
      <c r="DH1900" s="35"/>
      <c r="DI1900" s="35"/>
      <c r="DJ1900" s="35"/>
      <c r="DK1900" s="35"/>
      <c r="DL1900" s="35"/>
      <c r="DM1900" s="35"/>
      <c r="DN1900" s="35"/>
      <c r="DO1900" s="35"/>
      <c r="DP1900" s="35"/>
      <c r="DQ1900" s="35"/>
      <c r="DR1900" s="35"/>
      <c r="DS1900" s="35"/>
      <c r="DT1900" s="35"/>
      <c r="DU1900" s="35"/>
      <c r="DV1900" s="35"/>
      <c r="DW1900" s="35"/>
      <c r="DX1900" s="35"/>
      <c r="DY1900" s="35"/>
      <c r="DZ1900" s="35"/>
      <c r="EA1900" s="35"/>
      <c r="EB1900" s="35"/>
      <c r="EC1900" s="35"/>
      <c r="ED1900" s="35"/>
      <c r="EE1900" s="35"/>
      <c r="EF1900" s="35"/>
      <c r="EG1900" s="35"/>
      <c r="EH1900" s="35"/>
      <c r="EI1900" s="35"/>
      <c r="EJ1900" s="35"/>
      <c r="EK1900" s="35"/>
      <c r="EL1900" s="35"/>
      <c r="ET1900" s="20" t="s">
        <v>2257</v>
      </c>
      <c r="EU1900" s="20" t="s">
        <v>586</v>
      </c>
    </row>
    <row r="1901" spans="1:151" ht="12" hidden="1" customHeight="1">
      <c r="A1901" s="35"/>
      <c r="B1901" s="47"/>
      <c r="C1901" s="35"/>
      <c r="D1901" s="47"/>
      <c r="E1901" s="47"/>
      <c r="F1901" s="47"/>
      <c r="G1901" s="47"/>
      <c r="H1901" s="47"/>
      <c r="I1901" s="47"/>
      <c r="J1901" s="47"/>
      <c r="K1901" s="47"/>
      <c r="L1901" s="47"/>
      <c r="M1901" s="35"/>
      <c r="N1901" s="35"/>
      <c r="O1901" s="35"/>
      <c r="P1901" s="35"/>
      <c r="Q1901" s="35"/>
      <c r="R1901" s="35"/>
      <c r="S1901" s="35"/>
      <c r="T1901" s="35"/>
      <c r="U1901" s="35"/>
      <c r="V1901" s="35"/>
      <c r="W1901" s="35"/>
      <c r="X1901" s="35"/>
      <c r="Y1901" s="35"/>
      <c r="Z1901" s="35"/>
      <c r="AA1901" s="35"/>
      <c r="AB1901" s="35"/>
      <c r="AC1901" s="35"/>
      <c r="AD1901" s="35"/>
      <c r="AE1901" s="35"/>
      <c r="AF1901" s="35"/>
      <c r="AG1901" s="35"/>
      <c r="AH1901" s="35"/>
      <c r="AI1901" s="35"/>
      <c r="AJ1901" s="35"/>
      <c r="AK1901" s="35"/>
      <c r="AL1901" s="35"/>
      <c r="AM1901" s="35"/>
      <c r="AN1901" s="35"/>
      <c r="AO1901" s="35"/>
      <c r="AP1901" s="35"/>
      <c r="AQ1901" s="35"/>
      <c r="AR1901" s="35"/>
      <c r="AS1901" s="35"/>
      <c r="AT1901" s="35"/>
      <c r="AU1901" s="35"/>
      <c r="AV1901" s="35"/>
      <c r="AW1901" s="35"/>
      <c r="AX1901" s="35"/>
      <c r="AY1901" s="35"/>
      <c r="AZ1901" s="35"/>
      <c r="BA1901" s="35"/>
      <c r="BB1901" s="35"/>
      <c r="BC1901" s="35"/>
      <c r="BD1901" s="35"/>
      <c r="BE1901" s="35"/>
      <c r="BF1901" s="35"/>
      <c r="BG1901" s="35"/>
      <c r="BH1901" s="35"/>
      <c r="BI1901" s="133"/>
      <c r="BJ1901" s="133"/>
      <c r="BK1901" s="35"/>
      <c r="BL1901" s="266"/>
      <c r="BM1901" s="35"/>
      <c r="BN1901" s="35"/>
      <c r="BO1901" s="35"/>
      <c r="BP1901" s="35"/>
      <c r="BQ1901" s="35"/>
      <c r="BR1901" s="35"/>
      <c r="BS1901" s="35"/>
      <c r="BT1901" s="35"/>
      <c r="BU1901" s="35"/>
      <c r="BV1901" s="35"/>
      <c r="BW1901" s="35"/>
      <c r="BX1901" s="35"/>
      <c r="BY1901" s="35"/>
      <c r="BZ1901" s="287"/>
      <c r="CA1901" s="35"/>
      <c r="CB1901" s="35"/>
      <c r="CC1901" s="35"/>
      <c r="CD1901" s="35"/>
      <c r="CE1901" s="35"/>
      <c r="CF1901" s="35"/>
      <c r="CG1901" s="35"/>
      <c r="CH1901" s="35"/>
      <c r="CI1901" s="35"/>
      <c r="CJ1901" s="35"/>
      <c r="CK1901" s="35"/>
      <c r="CL1901" s="35"/>
      <c r="CM1901" s="35"/>
      <c r="CN1901" s="35"/>
      <c r="CO1901" s="35"/>
      <c r="CP1901" s="35"/>
      <c r="CQ1901" s="35"/>
      <c r="CR1901" s="35"/>
      <c r="CS1901" s="35"/>
      <c r="CT1901" s="35"/>
      <c r="CU1901" s="35"/>
      <c r="CV1901" s="35"/>
      <c r="CW1901" s="35"/>
      <c r="CX1901" s="35"/>
      <c r="CY1901" s="35"/>
      <c r="CZ1901" s="35"/>
      <c r="DA1901" s="35"/>
      <c r="DB1901" s="35"/>
      <c r="DC1901" s="35"/>
      <c r="DD1901" s="35"/>
      <c r="DE1901" s="35"/>
      <c r="DF1901" s="35"/>
      <c r="DG1901" s="35"/>
      <c r="DH1901" s="35"/>
      <c r="DI1901" s="35"/>
      <c r="DJ1901" s="35"/>
      <c r="DK1901" s="35"/>
      <c r="DL1901" s="35"/>
      <c r="DM1901" s="35"/>
      <c r="DN1901" s="35"/>
      <c r="DO1901" s="35"/>
      <c r="DP1901" s="35"/>
      <c r="DQ1901" s="35"/>
      <c r="DR1901" s="35"/>
      <c r="DS1901" s="35"/>
      <c r="DT1901" s="35"/>
      <c r="DU1901" s="35"/>
      <c r="DV1901" s="35"/>
      <c r="DW1901" s="35"/>
      <c r="DX1901" s="35"/>
      <c r="DY1901" s="35"/>
      <c r="DZ1901" s="35"/>
      <c r="EA1901" s="35"/>
      <c r="EB1901" s="35"/>
      <c r="EC1901" s="35"/>
      <c r="ED1901" s="35"/>
      <c r="EE1901" s="35"/>
      <c r="EF1901" s="35"/>
      <c r="EG1901" s="35"/>
      <c r="EH1901" s="35"/>
      <c r="EI1901" s="35"/>
      <c r="EJ1901" s="35"/>
      <c r="EK1901" s="35"/>
      <c r="EL1901" s="35"/>
      <c r="ET1901" s="20" t="s">
        <v>2258</v>
      </c>
      <c r="EU1901" s="20" t="s">
        <v>2256</v>
      </c>
    </row>
    <row r="1902" spans="1:151" ht="12" hidden="1" customHeight="1">
      <c r="A1902" s="35"/>
      <c r="B1902" s="47"/>
      <c r="C1902" s="35"/>
      <c r="D1902" s="47"/>
      <c r="E1902" s="47"/>
      <c r="F1902" s="47"/>
      <c r="G1902" s="47"/>
      <c r="H1902" s="47"/>
      <c r="I1902" s="47"/>
      <c r="J1902" s="47"/>
      <c r="K1902" s="47"/>
      <c r="L1902" s="47"/>
      <c r="M1902" s="35"/>
      <c r="N1902" s="35"/>
      <c r="O1902" s="35"/>
      <c r="P1902" s="35"/>
      <c r="Q1902" s="35"/>
      <c r="R1902" s="35"/>
      <c r="S1902" s="35"/>
      <c r="T1902" s="35"/>
      <c r="U1902" s="35"/>
      <c r="V1902" s="35"/>
      <c r="W1902" s="35"/>
      <c r="X1902" s="35"/>
      <c r="Y1902" s="35"/>
      <c r="Z1902" s="35"/>
      <c r="AA1902" s="35"/>
      <c r="AB1902" s="35"/>
      <c r="AC1902" s="35"/>
      <c r="AD1902" s="35"/>
      <c r="AE1902" s="35"/>
      <c r="AF1902" s="35"/>
      <c r="AG1902" s="35"/>
      <c r="AH1902" s="35"/>
      <c r="AI1902" s="35"/>
      <c r="AJ1902" s="35"/>
      <c r="AK1902" s="35"/>
      <c r="AL1902" s="35"/>
      <c r="AM1902" s="35"/>
      <c r="AN1902" s="35"/>
      <c r="AO1902" s="35"/>
      <c r="AP1902" s="35"/>
      <c r="AQ1902" s="35"/>
      <c r="AR1902" s="35"/>
      <c r="AS1902" s="35"/>
      <c r="AT1902" s="35"/>
      <c r="AU1902" s="35"/>
      <c r="AV1902" s="35"/>
      <c r="AW1902" s="35"/>
      <c r="AX1902" s="35"/>
      <c r="AY1902" s="35"/>
      <c r="AZ1902" s="35"/>
      <c r="BA1902" s="35"/>
      <c r="BB1902" s="35"/>
      <c r="BC1902" s="35"/>
      <c r="BD1902" s="35"/>
      <c r="BE1902" s="35"/>
      <c r="BF1902" s="35"/>
      <c r="BG1902" s="35"/>
      <c r="BH1902" s="35"/>
      <c r="BI1902" s="133"/>
      <c r="BJ1902" s="133"/>
      <c r="BK1902" s="35"/>
      <c r="BL1902" s="266"/>
      <c r="BM1902" s="35"/>
      <c r="BN1902" s="35"/>
      <c r="BO1902" s="35"/>
      <c r="BP1902" s="35"/>
      <c r="BQ1902" s="35"/>
      <c r="BR1902" s="35"/>
      <c r="BS1902" s="35"/>
      <c r="BT1902" s="35"/>
      <c r="BU1902" s="35"/>
      <c r="BV1902" s="35"/>
      <c r="BW1902" s="35"/>
      <c r="BX1902" s="35"/>
      <c r="BY1902" s="35"/>
      <c r="BZ1902" s="287"/>
      <c r="CA1902" s="35"/>
      <c r="CB1902" s="35"/>
      <c r="CC1902" s="35"/>
      <c r="CD1902" s="35"/>
      <c r="CE1902" s="35"/>
      <c r="CF1902" s="35"/>
      <c r="CG1902" s="35"/>
      <c r="CH1902" s="35"/>
      <c r="CI1902" s="35"/>
      <c r="CJ1902" s="35"/>
      <c r="CK1902" s="35"/>
      <c r="CL1902" s="35"/>
      <c r="CM1902" s="35"/>
      <c r="CN1902" s="35"/>
      <c r="CO1902" s="35"/>
      <c r="CP1902" s="35"/>
      <c r="CQ1902" s="35"/>
      <c r="CR1902" s="35"/>
      <c r="CS1902" s="35"/>
      <c r="CT1902" s="35"/>
      <c r="CU1902" s="35"/>
      <c r="CV1902" s="35"/>
      <c r="CW1902" s="35"/>
      <c r="CX1902" s="35"/>
      <c r="CY1902" s="35"/>
      <c r="CZ1902" s="35"/>
      <c r="DA1902" s="35"/>
      <c r="DB1902" s="35"/>
      <c r="DC1902" s="35"/>
      <c r="DD1902" s="35"/>
      <c r="DE1902" s="35"/>
      <c r="DF1902" s="35"/>
      <c r="DG1902" s="35"/>
      <c r="DH1902" s="35"/>
      <c r="DI1902" s="35"/>
      <c r="DJ1902" s="35"/>
      <c r="DK1902" s="35"/>
      <c r="DL1902" s="35"/>
      <c r="DM1902" s="35"/>
      <c r="DN1902" s="35"/>
      <c r="DO1902" s="35"/>
      <c r="DP1902" s="35"/>
      <c r="DQ1902" s="35"/>
      <c r="DR1902" s="35"/>
      <c r="DS1902" s="35"/>
      <c r="DT1902" s="35"/>
      <c r="DU1902" s="35"/>
      <c r="DV1902" s="35"/>
      <c r="DW1902" s="35"/>
      <c r="DX1902" s="35"/>
      <c r="DY1902" s="35"/>
      <c r="DZ1902" s="35"/>
      <c r="EA1902" s="35"/>
      <c r="EB1902" s="35"/>
      <c r="EC1902" s="35"/>
      <c r="ED1902" s="35"/>
      <c r="EE1902" s="35"/>
      <c r="EF1902" s="35"/>
      <c r="EG1902" s="35"/>
      <c r="EH1902" s="35"/>
      <c r="EI1902" s="35"/>
      <c r="EJ1902" s="35"/>
      <c r="EK1902" s="35"/>
      <c r="EL1902" s="35"/>
      <c r="ET1902" s="20" t="s">
        <v>2259</v>
      </c>
      <c r="EU1902" s="20" t="s">
        <v>2257</v>
      </c>
    </row>
    <row r="1903" spans="1:151" ht="12" hidden="1" customHeight="1">
      <c r="A1903" s="35"/>
      <c r="B1903" s="47"/>
      <c r="C1903" s="35"/>
      <c r="D1903" s="47"/>
      <c r="E1903" s="47"/>
      <c r="F1903" s="47"/>
      <c r="G1903" s="47"/>
      <c r="H1903" s="47"/>
      <c r="I1903" s="47"/>
      <c r="J1903" s="47"/>
      <c r="K1903" s="47"/>
      <c r="L1903" s="47"/>
      <c r="M1903" s="35"/>
      <c r="N1903" s="35"/>
      <c r="O1903" s="35"/>
      <c r="P1903" s="35"/>
      <c r="Q1903" s="35"/>
      <c r="R1903" s="35"/>
      <c r="S1903" s="35"/>
      <c r="T1903" s="35"/>
      <c r="U1903" s="35"/>
      <c r="V1903" s="35"/>
      <c r="W1903" s="35"/>
      <c r="X1903" s="35"/>
      <c r="Y1903" s="35"/>
      <c r="Z1903" s="35"/>
      <c r="AA1903" s="35"/>
      <c r="AB1903" s="35"/>
      <c r="AC1903" s="35"/>
      <c r="AD1903" s="35"/>
      <c r="AE1903" s="35"/>
      <c r="AF1903" s="35"/>
      <c r="AG1903" s="35"/>
      <c r="AH1903" s="35"/>
      <c r="AI1903" s="35"/>
      <c r="AJ1903" s="35"/>
      <c r="AK1903" s="35"/>
      <c r="AL1903" s="35"/>
      <c r="AM1903" s="35"/>
      <c r="AN1903" s="35"/>
      <c r="AO1903" s="35"/>
      <c r="AP1903" s="35"/>
      <c r="AQ1903" s="35"/>
      <c r="AR1903" s="35"/>
      <c r="AS1903" s="35"/>
      <c r="AT1903" s="35"/>
      <c r="AU1903" s="35"/>
      <c r="AV1903" s="35"/>
      <c r="AW1903" s="35"/>
      <c r="AX1903" s="35"/>
      <c r="AY1903" s="35"/>
      <c r="AZ1903" s="35"/>
      <c r="BA1903" s="35"/>
      <c r="BB1903" s="35"/>
      <c r="BC1903" s="35"/>
      <c r="BD1903" s="35"/>
      <c r="BE1903" s="35"/>
      <c r="BF1903" s="35"/>
      <c r="BG1903" s="35"/>
      <c r="BH1903" s="35"/>
      <c r="BI1903" s="133"/>
      <c r="BJ1903" s="133"/>
      <c r="BK1903" s="35"/>
      <c r="BL1903" s="266"/>
      <c r="BM1903" s="35"/>
      <c r="BN1903" s="35"/>
      <c r="BO1903" s="35"/>
      <c r="BP1903" s="35"/>
      <c r="BQ1903" s="35"/>
      <c r="BR1903" s="35"/>
      <c r="BS1903" s="35"/>
      <c r="BT1903" s="35"/>
      <c r="BU1903" s="35"/>
      <c r="BV1903" s="35"/>
      <c r="BW1903" s="35"/>
      <c r="BX1903" s="35"/>
      <c r="BY1903" s="35"/>
      <c r="BZ1903" s="287"/>
      <c r="CA1903" s="35"/>
      <c r="CB1903" s="35"/>
      <c r="CC1903" s="35"/>
      <c r="CD1903" s="35"/>
      <c r="CE1903" s="35"/>
      <c r="CF1903" s="35"/>
      <c r="CG1903" s="35"/>
      <c r="CH1903" s="35"/>
      <c r="CI1903" s="35"/>
      <c r="CJ1903" s="35"/>
      <c r="CK1903" s="35"/>
      <c r="CL1903" s="35"/>
      <c r="CM1903" s="35"/>
      <c r="CN1903" s="35"/>
      <c r="CO1903" s="35"/>
      <c r="CP1903" s="35"/>
      <c r="CQ1903" s="35"/>
      <c r="CR1903" s="35"/>
      <c r="CS1903" s="35"/>
      <c r="CT1903" s="35"/>
      <c r="CU1903" s="35"/>
      <c r="CV1903" s="35"/>
      <c r="CW1903" s="35"/>
      <c r="CX1903" s="35"/>
      <c r="CY1903" s="35"/>
      <c r="CZ1903" s="35"/>
      <c r="DA1903" s="35"/>
      <c r="DB1903" s="35"/>
      <c r="DC1903" s="35"/>
      <c r="DD1903" s="35"/>
      <c r="DE1903" s="35"/>
      <c r="DF1903" s="35"/>
      <c r="DG1903" s="35"/>
      <c r="DH1903" s="35"/>
      <c r="DI1903" s="35"/>
      <c r="DJ1903" s="35"/>
      <c r="DK1903" s="35"/>
      <c r="DL1903" s="35"/>
      <c r="DM1903" s="35"/>
      <c r="DN1903" s="35"/>
      <c r="DO1903" s="35"/>
      <c r="DP1903" s="35"/>
      <c r="DQ1903" s="35"/>
      <c r="DR1903" s="35"/>
      <c r="DS1903" s="35"/>
      <c r="DT1903" s="35"/>
      <c r="DU1903" s="35"/>
      <c r="DV1903" s="35"/>
      <c r="DW1903" s="35"/>
      <c r="DX1903" s="35"/>
      <c r="DY1903" s="35"/>
      <c r="DZ1903" s="35"/>
      <c r="EA1903" s="35"/>
      <c r="EB1903" s="35"/>
      <c r="EC1903" s="35"/>
      <c r="ED1903" s="35"/>
      <c r="EE1903" s="35"/>
      <c r="EF1903" s="35"/>
      <c r="EG1903" s="35"/>
      <c r="EH1903" s="35"/>
      <c r="EI1903" s="35"/>
      <c r="EJ1903" s="35"/>
      <c r="EK1903" s="35"/>
      <c r="EL1903" s="35"/>
      <c r="ET1903" s="20" t="s">
        <v>2260</v>
      </c>
      <c r="EU1903" s="20" t="s">
        <v>2258</v>
      </c>
    </row>
    <row r="1904" spans="1:151" ht="12" hidden="1" customHeight="1">
      <c r="A1904" s="35"/>
      <c r="B1904" s="47"/>
      <c r="C1904" s="35"/>
      <c r="D1904" s="47"/>
      <c r="E1904" s="47"/>
      <c r="F1904" s="47"/>
      <c r="G1904" s="47"/>
      <c r="H1904" s="47"/>
      <c r="I1904" s="47"/>
      <c r="J1904" s="47"/>
      <c r="K1904" s="47"/>
      <c r="L1904" s="47"/>
      <c r="M1904" s="35"/>
      <c r="N1904" s="35"/>
      <c r="O1904" s="35"/>
      <c r="P1904" s="35"/>
      <c r="Q1904" s="35"/>
      <c r="R1904" s="35"/>
      <c r="S1904" s="35"/>
      <c r="T1904" s="35"/>
      <c r="U1904" s="35"/>
      <c r="V1904" s="35"/>
      <c r="W1904" s="35"/>
      <c r="X1904" s="35"/>
      <c r="Y1904" s="35"/>
      <c r="Z1904" s="35"/>
      <c r="AA1904" s="35"/>
      <c r="AB1904" s="35"/>
      <c r="AC1904" s="35"/>
      <c r="AD1904" s="35"/>
      <c r="AE1904" s="35"/>
      <c r="AF1904" s="35"/>
      <c r="AG1904" s="35"/>
      <c r="AH1904" s="35"/>
      <c r="AI1904" s="35"/>
      <c r="AJ1904" s="35"/>
      <c r="AK1904" s="35"/>
      <c r="AL1904" s="35"/>
      <c r="AM1904" s="35"/>
      <c r="AN1904" s="35"/>
      <c r="AO1904" s="35"/>
      <c r="AP1904" s="35"/>
      <c r="AQ1904" s="35"/>
      <c r="AR1904" s="35"/>
      <c r="AS1904" s="35"/>
      <c r="AT1904" s="35"/>
      <c r="AU1904" s="35"/>
      <c r="AV1904" s="35"/>
      <c r="AW1904" s="35"/>
      <c r="AX1904" s="35"/>
      <c r="AY1904" s="35"/>
      <c r="AZ1904" s="35"/>
      <c r="BA1904" s="35"/>
      <c r="BB1904" s="35"/>
      <c r="BC1904" s="35"/>
      <c r="BD1904" s="35"/>
      <c r="BE1904" s="35"/>
      <c r="BF1904" s="35"/>
      <c r="BG1904" s="35"/>
      <c r="BH1904" s="35"/>
      <c r="BI1904" s="133"/>
      <c r="BJ1904" s="133"/>
      <c r="BK1904" s="35"/>
      <c r="BL1904" s="266"/>
      <c r="BM1904" s="35"/>
      <c r="BN1904" s="35"/>
      <c r="BO1904" s="35"/>
      <c r="BP1904" s="35"/>
      <c r="BQ1904" s="35"/>
      <c r="BR1904" s="35"/>
      <c r="BS1904" s="35"/>
      <c r="BT1904" s="35"/>
      <c r="BU1904" s="35"/>
      <c r="BV1904" s="35"/>
      <c r="BW1904" s="35"/>
      <c r="BX1904" s="35"/>
      <c r="BY1904" s="35"/>
      <c r="BZ1904" s="287"/>
      <c r="CA1904" s="35"/>
      <c r="CB1904" s="35"/>
      <c r="CC1904" s="35"/>
      <c r="CD1904" s="35"/>
      <c r="CE1904" s="35"/>
      <c r="CF1904" s="35"/>
      <c r="CG1904" s="35"/>
      <c r="CH1904" s="35"/>
      <c r="CI1904" s="35"/>
      <c r="CJ1904" s="35"/>
      <c r="CK1904" s="35"/>
      <c r="CL1904" s="35"/>
      <c r="CM1904" s="35"/>
      <c r="CN1904" s="35"/>
      <c r="CO1904" s="35"/>
      <c r="CP1904" s="35"/>
      <c r="CQ1904" s="35"/>
      <c r="CR1904" s="35"/>
      <c r="CS1904" s="35"/>
      <c r="CT1904" s="35"/>
      <c r="CU1904" s="35"/>
      <c r="CV1904" s="35"/>
      <c r="CW1904" s="35"/>
      <c r="CX1904" s="35"/>
      <c r="CY1904" s="35"/>
      <c r="CZ1904" s="35"/>
      <c r="DA1904" s="35"/>
      <c r="DB1904" s="35"/>
      <c r="DC1904" s="35"/>
      <c r="DD1904" s="35"/>
      <c r="DE1904" s="35"/>
      <c r="DF1904" s="35"/>
      <c r="DG1904" s="35"/>
      <c r="DH1904" s="35"/>
      <c r="DI1904" s="35"/>
      <c r="DJ1904" s="35"/>
      <c r="DK1904" s="35"/>
      <c r="DL1904" s="35"/>
      <c r="DM1904" s="35"/>
      <c r="DN1904" s="35"/>
      <c r="DO1904" s="35"/>
      <c r="DP1904" s="35"/>
      <c r="DQ1904" s="35"/>
      <c r="DR1904" s="35"/>
      <c r="DS1904" s="35"/>
      <c r="DT1904" s="35"/>
      <c r="DU1904" s="35"/>
      <c r="DV1904" s="35"/>
      <c r="DW1904" s="35"/>
      <c r="DX1904" s="35"/>
      <c r="DY1904" s="35"/>
      <c r="DZ1904" s="35"/>
      <c r="EA1904" s="35"/>
      <c r="EB1904" s="35"/>
      <c r="EC1904" s="35"/>
      <c r="ED1904" s="35"/>
      <c r="EE1904" s="35"/>
      <c r="EF1904" s="35"/>
      <c r="EG1904" s="35"/>
      <c r="EH1904" s="35"/>
      <c r="EI1904" s="35"/>
      <c r="EJ1904" s="35"/>
      <c r="EK1904" s="35"/>
      <c r="EL1904" s="35"/>
      <c r="ET1904" s="20" t="s">
        <v>2261</v>
      </c>
      <c r="EU1904" s="20" t="s">
        <v>2259</v>
      </c>
    </row>
    <row r="1905" spans="1:151" ht="12" hidden="1" customHeight="1">
      <c r="A1905" s="35"/>
      <c r="B1905" s="47"/>
      <c r="C1905" s="35"/>
      <c r="D1905" s="47"/>
      <c r="E1905" s="47"/>
      <c r="F1905" s="47"/>
      <c r="G1905" s="47"/>
      <c r="H1905" s="47"/>
      <c r="I1905" s="47"/>
      <c r="J1905" s="47"/>
      <c r="K1905" s="47"/>
      <c r="L1905" s="47"/>
      <c r="M1905" s="35"/>
      <c r="N1905" s="35"/>
      <c r="O1905" s="35"/>
      <c r="P1905" s="35"/>
      <c r="Q1905" s="35"/>
      <c r="R1905" s="35"/>
      <c r="S1905" s="35"/>
      <c r="T1905" s="35"/>
      <c r="U1905" s="35"/>
      <c r="V1905" s="35"/>
      <c r="W1905" s="35"/>
      <c r="X1905" s="35"/>
      <c r="Y1905" s="35"/>
      <c r="Z1905" s="35"/>
      <c r="AA1905" s="35"/>
      <c r="AB1905" s="35"/>
      <c r="AC1905" s="35"/>
      <c r="AD1905" s="35"/>
      <c r="AE1905" s="35"/>
      <c r="AF1905" s="35"/>
      <c r="AG1905" s="35"/>
      <c r="AH1905" s="35"/>
      <c r="AI1905" s="35"/>
      <c r="AJ1905" s="35"/>
      <c r="AK1905" s="35"/>
      <c r="AL1905" s="35"/>
      <c r="AM1905" s="35"/>
      <c r="AN1905" s="35"/>
      <c r="AO1905" s="35"/>
      <c r="AP1905" s="35"/>
      <c r="AQ1905" s="35"/>
      <c r="AR1905" s="35"/>
      <c r="AS1905" s="35"/>
      <c r="AT1905" s="35"/>
      <c r="AU1905" s="35"/>
      <c r="AV1905" s="35"/>
      <c r="AW1905" s="35"/>
      <c r="AX1905" s="35"/>
      <c r="AY1905" s="35"/>
      <c r="AZ1905" s="35"/>
      <c r="BA1905" s="35"/>
      <c r="BB1905" s="35"/>
      <c r="BC1905" s="35"/>
      <c r="BD1905" s="35"/>
      <c r="BE1905" s="35"/>
      <c r="BF1905" s="35"/>
      <c r="BG1905" s="35"/>
      <c r="BH1905" s="35"/>
      <c r="BI1905" s="133"/>
      <c r="BJ1905" s="133"/>
      <c r="BK1905" s="35"/>
      <c r="BL1905" s="266"/>
      <c r="BM1905" s="35"/>
      <c r="BN1905" s="35"/>
      <c r="BO1905" s="35"/>
      <c r="BP1905" s="35"/>
      <c r="BQ1905" s="35"/>
      <c r="BR1905" s="35"/>
      <c r="BS1905" s="35"/>
      <c r="BT1905" s="35"/>
      <c r="BU1905" s="35"/>
      <c r="BV1905" s="35"/>
      <c r="BW1905" s="35"/>
      <c r="BX1905" s="35"/>
      <c r="BY1905" s="35"/>
      <c r="BZ1905" s="287"/>
      <c r="CA1905" s="35"/>
      <c r="CB1905" s="35"/>
      <c r="CC1905" s="35"/>
      <c r="CD1905" s="35"/>
      <c r="CE1905" s="35"/>
      <c r="CF1905" s="35"/>
      <c r="CG1905" s="35"/>
      <c r="CH1905" s="35"/>
      <c r="CI1905" s="35"/>
      <c r="CJ1905" s="35"/>
      <c r="CK1905" s="35"/>
      <c r="CL1905" s="35"/>
      <c r="CM1905" s="35"/>
      <c r="CN1905" s="35"/>
      <c r="CO1905" s="35"/>
      <c r="CP1905" s="35"/>
      <c r="CQ1905" s="35"/>
      <c r="CR1905" s="35"/>
      <c r="CS1905" s="35"/>
      <c r="CT1905" s="35"/>
      <c r="CU1905" s="35"/>
      <c r="CV1905" s="35"/>
      <c r="CW1905" s="35"/>
      <c r="CX1905" s="35"/>
      <c r="CY1905" s="35"/>
      <c r="CZ1905" s="35"/>
      <c r="DA1905" s="35"/>
      <c r="DB1905" s="35"/>
      <c r="DC1905" s="35"/>
      <c r="DD1905" s="35"/>
      <c r="DE1905" s="35"/>
      <c r="DF1905" s="35"/>
      <c r="DG1905" s="35"/>
      <c r="DH1905" s="35"/>
      <c r="DI1905" s="35"/>
      <c r="DJ1905" s="35"/>
      <c r="DK1905" s="35"/>
      <c r="DL1905" s="35"/>
      <c r="DM1905" s="35"/>
      <c r="DN1905" s="35"/>
      <c r="DO1905" s="35"/>
      <c r="DP1905" s="35"/>
      <c r="DQ1905" s="35"/>
      <c r="DR1905" s="35"/>
      <c r="DS1905" s="35"/>
      <c r="DT1905" s="35"/>
      <c r="DU1905" s="35"/>
      <c r="DV1905" s="35"/>
      <c r="DW1905" s="35"/>
      <c r="DX1905" s="35"/>
      <c r="DY1905" s="35"/>
      <c r="DZ1905" s="35"/>
      <c r="EA1905" s="35"/>
      <c r="EB1905" s="35"/>
      <c r="EC1905" s="35"/>
      <c r="ED1905" s="35"/>
      <c r="EE1905" s="35"/>
      <c r="EF1905" s="35"/>
      <c r="EG1905" s="35"/>
      <c r="EH1905" s="35"/>
      <c r="EI1905" s="35"/>
      <c r="EJ1905" s="35"/>
      <c r="EK1905" s="35"/>
      <c r="EL1905" s="35"/>
      <c r="ET1905" s="20" t="s">
        <v>2262</v>
      </c>
      <c r="EU1905" s="20" t="s">
        <v>2260</v>
      </c>
    </row>
    <row r="1906" spans="1:151" ht="12" hidden="1" customHeight="1">
      <c r="A1906" s="35"/>
      <c r="B1906" s="47"/>
      <c r="C1906" s="35"/>
      <c r="D1906" s="47"/>
      <c r="E1906" s="47"/>
      <c r="F1906" s="47"/>
      <c r="G1906" s="47"/>
      <c r="H1906" s="47"/>
      <c r="I1906" s="47"/>
      <c r="J1906" s="47"/>
      <c r="K1906" s="47"/>
      <c r="L1906" s="47"/>
      <c r="M1906" s="35"/>
      <c r="N1906" s="35"/>
      <c r="O1906" s="35"/>
      <c r="P1906" s="35"/>
      <c r="Q1906" s="35"/>
      <c r="R1906" s="35"/>
      <c r="S1906" s="35"/>
      <c r="T1906" s="35"/>
      <c r="U1906" s="35"/>
      <c r="V1906" s="35"/>
      <c r="W1906" s="35"/>
      <c r="X1906" s="35"/>
      <c r="Y1906" s="35"/>
      <c r="Z1906" s="35"/>
      <c r="AA1906" s="35"/>
      <c r="AB1906" s="35"/>
      <c r="AC1906" s="35"/>
      <c r="AD1906" s="35"/>
      <c r="AE1906" s="35"/>
      <c r="AF1906" s="35"/>
      <c r="AG1906" s="35"/>
      <c r="AH1906" s="35"/>
      <c r="AI1906" s="35"/>
      <c r="AJ1906" s="35"/>
      <c r="AK1906" s="35"/>
      <c r="AL1906" s="35"/>
      <c r="AM1906" s="35"/>
      <c r="AN1906" s="35"/>
      <c r="AO1906" s="35"/>
      <c r="AP1906" s="35"/>
      <c r="AQ1906" s="35"/>
      <c r="AR1906" s="35"/>
      <c r="AS1906" s="35"/>
      <c r="AT1906" s="35"/>
      <c r="AU1906" s="35"/>
      <c r="AV1906" s="35"/>
      <c r="AW1906" s="35"/>
      <c r="AX1906" s="35"/>
      <c r="AY1906" s="35"/>
      <c r="AZ1906" s="35"/>
      <c r="BA1906" s="35"/>
      <c r="BB1906" s="35"/>
      <c r="BC1906" s="35"/>
      <c r="BD1906" s="35"/>
      <c r="BE1906" s="35"/>
      <c r="BF1906" s="35"/>
      <c r="BG1906" s="35"/>
      <c r="BH1906" s="35"/>
      <c r="BI1906" s="133"/>
      <c r="BJ1906" s="133"/>
      <c r="BK1906" s="35"/>
      <c r="BL1906" s="266"/>
      <c r="BM1906" s="35"/>
      <c r="BN1906" s="35"/>
      <c r="BO1906" s="35"/>
      <c r="BP1906" s="35"/>
      <c r="BQ1906" s="35"/>
      <c r="BR1906" s="35"/>
      <c r="BS1906" s="35"/>
      <c r="BT1906" s="35"/>
      <c r="BU1906" s="35"/>
      <c r="BV1906" s="35"/>
      <c r="BW1906" s="35"/>
      <c r="BX1906" s="35"/>
      <c r="BY1906" s="35"/>
      <c r="BZ1906" s="287"/>
      <c r="CA1906" s="35"/>
      <c r="CB1906" s="35"/>
      <c r="CC1906" s="35"/>
      <c r="CD1906" s="35"/>
      <c r="CE1906" s="35"/>
      <c r="CF1906" s="35"/>
      <c r="CG1906" s="35"/>
      <c r="CH1906" s="35"/>
      <c r="CI1906" s="35"/>
      <c r="CJ1906" s="35"/>
      <c r="CK1906" s="35"/>
      <c r="CL1906" s="35"/>
      <c r="CM1906" s="35"/>
      <c r="CN1906" s="35"/>
      <c r="CO1906" s="35"/>
      <c r="CP1906" s="35"/>
      <c r="CQ1906" s="35"/>
      <c r="CR1906" s="35"/>
      <c r="CS1906" s="35"/>
      <c r="CT1906" s="35"/>
      <c r="CU1906" s="35"/>
      <c r="CV1906" s="35"/>
      <c r="CW1906" s="35"/>
      <c r="CX1906" s="35"/>
      <c r="CY1906" s="35"/>
      <c r="CZ1906" s="35"/>
      <c r="DA1906" s="35"/>
      <c r="DB1906" s="35"/>
      <c r="DC1906" s="35"/>
      <c r="DD1906" s="35"/>
      <c r="DE1906" s="35"/>
      <c r="DF1906" s="35"/>
      <c r="DG1906" s="35"/>
      <c r="DH1906" s="35"/>
      <c r="DI1906" s="35"/>
      <c r="DJ1906" s="35"/>
      <c r="DK1906" s="35"/>
      <c r="DL1906" s="35"/>
      <c r="DM1906" s="35"/>
      <c r="DN1906" s="35"/>
      <c r="DO1906" s="35"/>
      <c r="DP1906" s="35"/>
      <c r="DQ1906" s="35"/>
      <c r="DR1906" s="35"/>
      <c r="DS1906" s="35"/>
      <c r="DT1906" s="35"/>
      <c r="DU1906" s="35"/>
      <c r="DV1906" s="35"/>
      <c r="DW1906" s="35"/>
      <c r="DX1906" s="35"/>
      <c r="DY1906" s="35"/>
      <c r="DZ1906" s="35"/>
      <c r="EA1906" s="35"/>
      <c r="EB1906" s="35"/>
      <c r="EC1906" s="35"/>
      <c r="ED1906" s="35"/>
      <c r="EE1906" s="35"/>
      <c r="EF1906" s="35"/>
      <c r="EG1906" s="35"/>
      <c r="EH1906" s="35"/>
      <c r="EI1906" s="35"/>
      <c r="EJ1906" s="35"/>
      <c r="EK1906" s="35"/>
      <c r="EL1906" s="35"/>
      <c r="ET1906" s="20" t="s">
        <v>2263</v>
      </c>
      <c r="EU1906" s="20" t="s">
        <v>2261</v>
      </c>
    </row>
    <row r="1907" spans="1:151" ht="12" hidden="1" customHeight="1">
      <c r="A1907" s="35"/>
      <c r="B1907" s="47"/>
      <c r="C1907" s="35"/>
      <c r="D1907" s="47"/>
      <c r="E1907" s="47"/>
      <c r="F1907" s="47"/>
      <c r="G1907" s="47"/>
      <c r="H1907" s="47"/>
      <c r="I1907" s="47"/>
      <c r="J1907" s="47"/>
      <c r="K1907" s="47"/>
      <c r="L1907" s="47"/>
      <c r="M1907" s="35"/>
      <c r="N1907" s="35"/>
      <c r="O1907" s="35"/>
      <c r="P1907" s="35"/>
      <c r="Q1907" s="35"/>
      <c r="R1907" s="35"/>
      <c r="S1907" s="35"/>
      <c r="T1907" s="35"/>
      <c r="U1907" s="35"/>
      <c r="V1907" s="35"/>
      <c r="W1907" s="35"/>
      <c r="X1907" s="35"/>
      <c r="Y1907" s="35"/>
      <c r="Z1907" s="35"/>
      <c r="AA1907" s="35"/>
      <c r="AB1907" s="35"/>
      <c r="AC1907" s="35"/>
      <c r="AD1907" s="35"/>
      <c r="AE1907" s="35"/>
      <c r="AF1907" s="35"/>
      <c r="AG1907" s="35"/>
      <c r="AH1907" s="35"/>
      <c r="AI1907" s="35"/>
      <c r="AJ1907" s="35"/>
      <c r="AK1907" s="35"/>
      <c r="AL1907" s="35"/>
      <c r="AM1907" s="35"/>
      <c r="AN1907" s="35"/>
      <c r="AO1907" s="35"/>
      <c r="AP1907" s="35"/>
      <c r="AQ1907" s="35"/>
      <c r="AR1907" s="35"/>
      <c r="AS1907" s="35"/>
      <c r="AT1907" s="35"/>
      <c r="AU1907" s="35"/>
      <c r="AV1907" s="35"/>
      <c r="AW1907" s="35"/>
      <c r="AX1907" s="35"/>
      <c r="AY1907" s="35"/>
      <c r="AZ1907" s="35"/>
      <c r="BA1907" s="35"/>
      <c r="BB1907" s="35"/>
      <c r="BC1907" s="35"/>
      <c r="BD1907" s="35"/>
      <c r="BE1907" s="35"/>
      <c r="BF1907" s="35"/>
      <c r="BG1907" s="35"/>
      <c r="BH1907" s="35"/>
      <c r="BI1907" s="133"/>
      <c r="BJ1907" s="133"/>
      <c r="BK1907" s="35"/>
      <c r="BL1907" s="266"/>
      <c r="BM1907" s="35"/>
      <c r="BN1907" s="35"/>
      <c r="BO1907" s="35"/>
      <c r="BP1907" s="35"/>
      <c r="BQ1907" s="35"/>
      <c r="BR1907" s="35"/>
      <c r="BS1907" s="35"/>
      <c r="BT1907" s="35"/>
      <c r="BU1907" s="35"/>
      <c r="BV1907" s="35"/>
      <c r="BW1907" s="35"/>
      <c r="BX1907" s="35"/>
      <c r="BY1907" s="35"/>
      <c r="BZ1907" s="287"/>
      <c r="CA1907" s="35"/>
      <c r="CB1907" s="35"/>
      <c r="CC1907" s="35"/>
      <c r="CD1907" s="35"/>
      <c r="CE1907" s="35"/>
      <c r="CF1907" s="35"/>
      <c r="CG1907" s="35"/>
      <c r="CH1907" s="35"/>
      <c r="CI1907" s="35"/>
      <c r="CJ1907" s="35"/>
      <c r="CK1907" s="35"/>
      <c r="CL1907" s="35"/>
      <c r="CM1907" s="35"/>
      <c r="CN1907" s="35"/>
      <c r="CO1907" s="35"/>
      <c r="CP1907" s="35"/>
      <c r="CQ1907" s="35"/>
      <c r="CR1907" s="35"/>
      <c r="CS1907" s="35"/>
      <c r="CT1907" s="35"/>
      <c r="CU1907" s="35"/>
      <c r="CV1907" s="35"/>
      <c r="CW1907" s="35"/>
      <c r="CX1907" s="35"/>
      <c r="CY1907" s="35"/>
      <c r="CZ1907" s="35"/>
      <c r="DA1907" s="35"/>
      <c r="DB1907" s="35"/>
      <c r="DC1907" s="35"/>
      <c r="DD1907" s="35"/>
      <c r="DE1907" s="35"/>
      <c r="DF1907" s="35"/>
      <c r="DG1907" s="35"/>
      <c r="DH1907" s="35"/>
      <c r="DI1907" s="35"/>
      <c r="DJ1907" s="35"/>
      <c r="DK1907" s="35"/>
      <c r="DL1907" s="35"/>
      <c r="DM1907" s="35"/>
      <c r="DN1907" s="35"/>
      <c r="DO1907" s="35"/>
      <c r="DP1907" s="35"/>
      <c r="DQ1907" s="35"/>
      <c r="DR1907" s="35"/>
      <c r="DS1907" s="35"/>
      <c r="DT1907" s="35"/>
      <c r="DU1907" s="35"/>
      <c r="DV1907" s="35"/>
      <c r="DW1907" s="35"/>
      <c r="DX1907" s="35"/>
      <c r="DY1907" s="35"/>
      <c r="DZ1907" s="35"/>
      <c r="EA1907" s="35"/>
      <c r="EB1907" s="35"/>
      <c r="EC1907" s="35"/>
      <c r="ED1907" s="35"/>
      <c r="EE1907" s="35"/>
      <c r="EF1907" s="35"/>
      <c r="EG1907" s="35"/>
      <c r="EH1907" s="35"/>
      <c r="EI1907" s="35"/>
      <c r="EJ1907" s="35"/>
      <c r="EK1907" s="35"/>
      <c r="EL1907" s="35"/>
      <c r="ET1907" s="20" t="s">
        <v>2264</v>
      </c>
      <c r="EU1907" s="20" t="s">
        <v>2262</v>
      </c>
    </row>
    <row r="1908" spans="1:151" ht="12" hidden="1" customHeight="1">
      <c r="A1908" s="35"/>
      <c r="B1908" s="47"/>
      <c r="C1908" s="35"/>
      <c r="D1908" s="47"/>
      <c r="E1908" s="47"/>
      <c r="F1908" s="47"/>
      <c r="G1908" s="47"/>
      <c r="H1908" s="47"/>
      <c r="I1908" s="47"/>
      <c r="J1908" s="47"/>
      <c r="K1908" s="47"/>
      <c r="L1908" s="47"/>
      <c r="M1908" s="35"/>
      <c r="N1908" s="35"/>
      <c r="O1908" s="35"/>
      <c r="P1908" s="35"/>
      <c r="Q1908" s="35"/>
      <c r="R1908" s="35"/>
      <c r="S1908" s="35"/>
      <c r="T1908" s="35"/>
      <c r="U1908" s="35"/>
      <c r="V1908" s="35"/>
      <c r="W1908" s="35"/>
      <c r="X1908" s="35"/>
      <c r="Y1908" s="35"/>
      <c r="Z1908" s="35"/>
      <c r="AA1908" s="35"/>
      <c r="AB1908" s="35"/>
      <c r="AC1908" s="35"/>
      <c r="AD1908" s="35"/>
      <c r="AE1908" s="35"/>
      <c r="AF1908" s="35"/>
      <c r="AG1908" s="35"/>
      <c r="AH1908" s="35"/>
      <c r="AI1908" s="35"/>
      <c r="AJ1908" s="35"/>
      <c r="AK1908" s="35"/>
      <c r="AL1908" s="35"/>
      <c r="AM1908" s="35"/>
      <c r="AN1908" s="35"/>
      <c r="AO1908" s="35"/>
      <c r="AP1908" s="35"/>
      <c r="AQ1908" s="35"/>
      <c r="AR1908" s="35"/>
      <c r="AS1908" s="35"/>
      <c r="AT1908" s="35"/>
      <c r="AU1908" s="35"/>
      <c r="AV1908" s="35"/>
      <c r="AW1908" s="35"/>
      <c r="AX1908" s="35"/>
      <c r="AY1908" s="35"/>
      <c r="AZ1908" s="35"/>
      <c r="BA1908" s="35"/>
      <c r="BB1908" s="35"/>
      <c r="BC1908" s="35"/>
      <c r="BD1908" s="35"/>
      <c r="BE1908" s="35"/>
      <c r="BF1908" s="35"/>
      <c r="BG1908" s="35"/>
      <c r="BH1908" s="35"/>
      <c r="BI1908" s="133"/>
      <c r="BJ1908" s="133"/>
      <c r="BK1908" s="35"/>
      <c r="BL1908" s="266"/>
      <c r="BM1908" s="35"/>
      <c r="BN1908" s="35"/>
      <c r="BO1908" s="35"/>
      <c r="BP1908" s="35"/>
      <c r="BQ1908" s="35"/>
      <c r="BR1908" s="35"/>
      <c r="BS1908" s="35"/>
      <c r="BT1908" s="35"/>
      <c r="BU1908" s="35"/>
      <c r="BV1908" s="35"/>
      <c r="BW1908" s="35"/>
      <c r="BX1908" s="35"/>
      <c r="BY1908" s="35"/>
      <c r="BZ1908" s="287"/>
      <c r="CA1908" s="35"/>
      <c r="CB1908" s="35"/>
      <c r="CC1908" s="35"/>
      <c r="CD1908" s="35"/>
      <c r="CE1908" s="35"/>
      <c r="CF1908" s="35"/>
      <c r="CG1908" s="35"/>
      <c r="CH1908" s="35"/>
      <c r="CI1908" s="35"/>
      <c r="CJ1908" s="35"/>
      <c r="CK1908" s="35"/>
      <c r="CL1908" s="35"/>
      <c r="CM1908" s="35"/>
      <c r="CN1908" s="35"/>
      <c r="CO1908" s="35"/>
      <c r="CP1908" s="35"/>
      <c r="CQ1908" s="35"/>
      <c r="CR1908" s="35"/>
      <c r="CS1908" s="35"/>
      <c r="CT1908" s="35"/>
      <c r="CU1908" s="35"/>
      <c r="CV1908" s="35"/>
      <c r="CW1908" s="35"/>
      <c r="CX1908" s="35"/>
      <c r="CY1908" s="35"/>
      <c r="CZ1908" s="35"/>
      <c r="DA1908" s="35"/>
      <c r="DB1908" s="35"/>
      <c r="DC1908" s="35"/>
      <c r="DD1908" s="35"/>
      <c r="DE1908" s="35"/>
      <c r="DF1908" s="35"/>
      <c r="DG1908" s="35"/>
      <c r="DH1908" s="35"/>
      <c r="DI1908" s="35"/>
      <c r="DJ1908" s="35"/>
      <c r="DK1908" s="35"/>
      <c r="DL1908" s="35"/>
      <c r="DM1908" s="35"/>
      <c r="DN1908" s="35"/>
      <c r="DO1908" s="35"/>
      <c r="DP1908" s="35"/>
      <c r="DQ1908" s="35"/>
      <c r="DR1908" s="35"/>
      <c r="DS1908" s="35"/>
      <c r="DT1908" s="35"/>
      <c r="DU1908" s="35"/>
      <c r="DV1908" s="35"/>
      <c r="DW1908" s="35"/>
      <c r="DX1908" s="35"/>
      <c r="DY1908" s="35"/>
      <c r="DZ1908" s="35"/>
      <c r="EA1908" s="35"/>
      <c r="EB1908" s="35"/>
      <c r="EC1908" s="35"/>
      <c r="ED1908" s="35"/>
      <c r="EE1908" s="35"/>
      <c r="EF1908" s="35"/>
      <c r="EG1908" s="35"/>
      <c r="EH1908" s="35"/>
      <c r="EI1908" s="35"/>
      <c r="EJ1908" s="35"/>
      <c r="EK1908" s="35"/>
      <c r="EL1908" s="35"/>
      <c r="ET1908" s="20" t="s">
        <v>2265</v>
      </c>
      <c r="EU1908" s="20" t="s">
        <v>2263</v>
      </c>
    </row>
    <row r="1909" spans="1:151" ht="12" hidden="1" customHeight="1">
      <c r="A1909" s="35"/>
      <c r="B1909" s="47"/>
      <c r="C1909" s="35"/>
      <c r="D1909" s="47"/>
      <c r="E1909" s="47"/>
      <c r="F1909" s="47"/>
      <c r="G1909" s="47"/>
      <c r="H1909" s="47"/>
      <c r="I1909" s="47"/>
      <c r="J1909" s="47"/>
      <c r="K1909" s="47"/>
      <c r="L1909" s="47"/>
      <c r="M1909" s="35"/>
      <c r="N1909" s="35"/>
      <c r="O1909" s="35"/>
      <c r="P1909" s="35"/>
      <c r="Q1909" s="35"/>
      <c r="R1909" s="35"/>
      <c r="S1909" s="35"/>
      <c r="T1909" s="35"/>
      <c r="U1909" s="35"/>
      <c r="V1909" s="35"/>
      <c r="W1909" s="35"/>
      <c r="X1909" s="35"/>
      <c r="Y1909" s="35"/>
      <c r="Z1909" s="35"/>
      <c r="AA1909" s="35"/>
      <c r="AB1909" s="35"/>
      <c r="AC1909" s="35"/>
      <c r="AD1909" s="35"/>
      <c r="AE1909" s="35"/>
      <c r="AF1909" s="35"/>
      <c r="AG1909" s="35"/>
      <c r="AH1909" s="35"/>
      <c r="AI1909" s="35"/>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35"/>
      <c r="BH1909" s="35"/>
      <c r="BI1909" s="133"/>
      <c r="BJ1909" s="133"/>
      <c r="BK1909" s="35"/>
      <c r="BL1909" s="266"/>
      <c r="BM1909" s="35"/>
      <c r="BN1909" s="35"/>
      <c r="BO1909" s="35"/>
      <c r="BP1909" s="35"/>
      <c r="BQ1909" s="35"/>
      <c r="BR1909" s="35"/>
      <c r="BS1909" s="35"/>
      <c r="BT1909" s="35"/>
      <c r="BU1909" s="35"/>
      <c r="BV1909" s="35"/>
      <c r="BW1909" s="35"/>
      <c r="BX1909" s="35"/>
      <c r="BY1909" s="35"/>
      <c r="BZ1909" s="287"/>
      <c r="CA1909" s="35"/>
      <c r="CB1909" s="35"/>
      <c r="CC1909" s="35"/>
      <c r="CD1909" s="35"/>
      <c r="CE1909" s="35"/>
      <c r="CF1909" s="35"/>
      <c r="CG1909" s="35"/>
      <c r="CH1909" s="35"/>
      <c r="CI1909" s="35"/>
      <c r="CJ1909" s="35"/>
      <c r="CK1909" s="35"/>
      <c r="CL1909" s="35"/>
      <c r="CM1909" s="35"/>
      <c r="CN1909" s="35"/>
      <c r="CO1909" s="35"/>
      <c r="CP1909" s="35"/>
      <c r="CQ1909" s="35"/>
      <c r="CR1909" s="35"/>
      <c r="CS1909" s="35"/>
      <c r="CT1909" s="35"/>
      <c r="CU1909" s="35"/>
      <c r="CV1909" s="35"/>
      <c r="CW1909" s="35"/>
      <c r="CX1909" s="35"/>
      <c r="CY1909" s="35"/>
      <c r="CZ1909" s="35"/>
      <c r="DA1909" s="35"/>
      <c r="DB1909" s="35"/>
      <c r="DC1909" s="35"/>
      <c r="DD1909" s="35"/>
      <c r="DE1909" s="35"/>
      <c r="DF1909" s="35"/>
      <c r="DG1909" s="35"/>
      <c r="DH1909" s="35"/>
      <c r="DI1909" s="35"/>
      <c r="DJ1909" s="35"/>
      <c r="DK1909" s="35"/>
      <c r="DL1909" s="35"/>
      <c r="DM1909" s="35"/>
      <c r="DN1909" s="35"/>
      <c r="DO1909" s="35"/>
      <c r="DP1909" s="35"/>
      <c r="DQ1909" s="35"/>
      <c r="DR1909" s="35"/>
      <c r="DS1909" s="35"/>
      <c r="DT1909" s="35"/>
      <c r="DU1909" s="35"/>
      <c r="DV1909" s="35"/>
      <c r="DW1909" s="35"/>
      <c r="DX1909" s="35"/>
      <c r="DY1909" s="35"/>
      <c r="DZ1909" s="35"/>
      <c r="EA1909" s="35"/>
      <c r="EB1909" s="35"/>
      <c r="EC1909" s="35"/>
      <c r="ED1909" s="35"/>
      <c r="EE1909" s="35"/>
      <c r="EF1909" s="35"/>
      <c r="EG1909" s="35"/>
      <c r="EH1909" s="35"/>
      <c r="EI1909" s="35"/>
      <c r="EJ1909" s="35"/>
      <c r="EK1909" s="35"/>
      <c r="EL1909" s="35"/>
      <c r="ET1909" s="20" t="s">
        <v>2266</v>
      </c>
      <c r="EU1909" s="20" t="s">
        <v>2264</v>
      </c>
    </row>
    <row r="1910" spans="1:151" ht="12" hidden="1" customHeight="1">
      <c r="A1910" s="35"/>
      <c r="B1910" s="47"/>
      <c r="C1910" s="35"/>
      <c r="D1910" s="47"/>
      <c r="E1910" s="47"/>
      <c r="F1910" s="47"/>
      <c r="G1910" s="47"/>
      <c r="H1910" s="47"/>
      <c r="I1910" s="47"/>
      <c r="J1910" s="47"/>
      <c r="K1910" s="47"/>
      <c r="L1910" s="47"/>
      <c r="M1910" s="35"/>
      <c r="N1910" s="35"/>
      <c r="O1910" s="35"/>
      <c r="P1910" s="35"/>
      <c r="Q1910" s="35"/>
      <c r="R1910" s="35"/>
      <c r="S1910" s="35"/>
      <c r="T1910" s="35"/>
      <c r="U1910" s="35"/>
      <c r="V1910" s="35"/>
      <c r="W1910" s="35"/>
      <c r="X1910" s="35"/>
      <c r="Y1910" s="35"/>
      <c r="Z1910" s="35"/>
      <c r="AA1910" s="35"/>
      <c r="AB1910" s="35"/>
      <c r="AC1910" s="35"/>
      <c r="AD1910" s="35"/>
      <c r="AE1910" s="35"/>
      <c r="AF1910" s="35"/>
      <c r="AG1910" s="35"/>
      <c r="AH1910" s="35"/>
      <c r="AI1910" s="35"/>
      <c r="AJ1910" s="35"/>
      <c r="AK1910" s="35"/>
      <c r="AL1910" s="35"/>
      <c r="AM1910" s="35"/>
      <c r="AN1910" s="35"/>
      <c r="AO1910" s="35"/>
      <c r="AP1910" s="35"/>
      <c r="AQ1910" s="35"/>
      <c r="AR1910" s="35"/>
      <c r="AS1910" s="35"/>
      <c r="AT1910" s="35"/>
      <c r="AU1910" s="35"/>
      <c r="AV1910" s="35"/>
      <c r="AW1910" s="35"/>
      <c r="AX1910" s="35"/>
      <c r="AY1910" s="35"/>
      <c r="AZ1910" s="35"/>
      <c r="BA1910" s="35"/>
      <c r="BB1910" s="35"/>
      <c r="BC1910" s="35"/>
      <c r="BD1910" s="35"/>
      <c r="BE1910" s="35"/>
      <c r="BF1910" s="35"/>
      <c r="BG1910" s="35"/>
      <c r="BH1910" s="35"/>
      <c r="BI1910" s="133"/>
      <c r="BJ1910" s="133"/>
      <c r="BK1910" s="35"/>
      <c r="BL1910" s="266"/>
      <c r="BM1910" s="35"/>
      <c r="BN1910" s="35"/>
      <c r="BO1910" s="35"/>
      <c r="BP1910" s="35"/>
      <c r="BQ1910" s="35"/>
      <c r="BR1910" s="35"/>
      <c r="BS1910" s="35"/>
      <c r="BT1910" s="35"/>
      <c r="BU1910" s="35"/>
      <c r="BV1910" s="35"/>
      <c r="BW1910" s="35"/>
      <c r="BX1910" s="35"/>
      <c r="BY1910" s="35"/>
      <c r="BZ1910" s="287"/>
      <c r="CA1910" s="35"/>
      <c r="CB1910" s="35"/>
      <c r="CC1910" s="35"/>
      <c r="CD1910" s="35"/>
      <c r="CE1910" s="35"/>
      <c r="CF1910" s="35"/>
      <c r="CG1910" s="35"/>
      <c r="CH1910" s="35"/>
      <c r="CI1910" s="35"/>
      <c r="CJ1910" s="35"/>
      <c r="CK1910" s="35"/>
      <c r="CL1910" s="35"/>
      <c r="CM1910" s="35"/>
      <c r="CN1910" s="35"/>
      <c r="CO1910" s="35"/>
      <c r="CP1910" s="35"/>
      <c r="CQ1910" s="35"/>
      <c r="CR1910" s="35"/>
      <c r="CS1910" s="35"/>
      <c r="CT1910" s="35"/>
      <c r="CU1910" s="35"/>
      <c r="CV1910" s="35"/>
      <c r="CW1910" s="35"/>
      <c r="CX1910" s="35"/>
      <c r="CY1910" s="35"/>
      <c r="CZ1910" s="35"/>
      <c r="DA1910" s="35"/>
      <c r="DB1910" s="35"/>
      <c r="DC1910" s="35"/>
      <c r="DD1910" s="35"/>
      <c r="DE1910" s="35"/>
      <c r="DF1910" s="35"/>
      <c r="DG1910" s="35"/>
      <c r="DH1910" s="35"/>
      <c r="DI1910" s="35"/>
      <c r="DJ1910" s="35"/>
      <c r="DK1910" s="35"/>
      <c r="DL1910" s="35"/>
      <c r="DM1910" s="35"/>
      <c r="DN1910" s="35"/>
      <c r="DO1910" s="35"/>
      <c r="DP1910" s="35"/>
      <c r="DQ1910" s="35"/>
      <c r="DR1910" s="35"/>
      <c r="DS1910" s="35"/>
      <c r="DT1910" s="35"/>
      <c r="DU1910" s="35"/>
      <c r="DV1910" s="35"/>
      <c r="DW1910" s="35"/>
      <c r="DX1910" s="35"/>
      <c r="DY1910" s="35"/>
      <c r="DZ1910" s="35"/>
      <c r="EA1910" s="35"/>
      <c r="EB1910" s="35"/>
      <c r="EC1910" s="35"/>
      <c r="ED1910" s="35"/>
      <c r="EE1910" s="35"/>
      <c r="EF1910" s="35"/>
      <c r="EG1910" s="35"/>
      <c r="EH1910" s="35"/>
      <c r="EI1910" s="35"/>
      <c r="EJ1910" s="35"/>
      <c r="EK1910" s="35"/>
      <c r="EL1910" s="35"/>
      <c r="ET1910" s="20" t="s">
        <v>2267</v>
      </c>
      <c r="EU1910" s="20" t="s">
        <v>2265</v>
      </c>
    </row>
    <row r="1911" spans="1:151" ht="12" hidden="1" customHeight="1">
      <c r="A1911" s="35"/>
      <c r="B1911" s="47"/>
      <c r="C1911" s="35"/>
      <c r="D1911" s="47"/>
      <c r="E1911" s="47"/>
      <c r="F1911" s="47"/>
      <c r="G1911" s="47"/>
      <c r="H1911" s="47"/>
      <c r="I1911" s="47"/>
      <c r="J1911" s="47"/>
      <c r="K1911" s="47"/>
      <c r="L1911" s="47"/>
      <c r="M1911" s="35"/>
      <c r="N1911" s="35"/>
      <c r="O1911" s="35"/>
      <c r="P1911" s="35"/>
      <c r="Q1911" s="35"/>
      <c r="R1911" s="35"/>
      <c r="S1911" s="35"/>
      <c r="T1911" s="35"/>
      <c r="U1911" s="35"/>
      <c r="V1911" s="35"/>
      <c r="W1911" s="35"/>
      <c r="X1911" s="35"/>
      <c r="Y1911" s="35"/>
      <c r="Z1911" s="35"/>
      <c r="AA1911" s="35"/>
      <c r="AB1911" s="35"/>
      <c r="AC1911" s="35"/>
      <c r="AD1911" s="35"/>
      <c r="AE1911" s="35"/>
      <c r="AF1911" s="35"/>
      <c r="AG1911" s="35"/>
      <c r="AH1911" s="35"/>
      <c r="AI1911" s="35"/>
      <c r="AJ1911" s="35"/>
      <c r="AK1911" s="35"/>
      <c r="AL1911" s="35"/>
      <c r="AM1911" s="35"/>
      <c r="AN1911" s="35"/>
      <c r="AO1911" s="35"/>
      <c r="AP1911" s="35"/>
      <c r="AQ1911" s="35"/>
      <c r="AR1911" s="35"/>
      <c r="AS1911" s="35"/>
      <c r="AT1911" s="35"/>
      <c r="AU1911" s="35"/>
      <c r="AV1911" s="35"/>
      <c r="AW1911" s="35"/>
      <c r="AX1911" s="35"/>
      <c r="AY1911" s="35"/>
      <c r="AZ1911" s="35"/>
      <c r="BA1911" s="35"/>
      <c r="BB1911" s="35"/>
      <c r="BC1911" s="35"/>
      <c r="BD1911" s="35"/>
      <c r="BE1911" s="35"/>
      <c r="BF1911" s="35"/>
      <c r="BG1911" s="35"/>
      <c r="BH1911" s="35"/>
      <c r="BI1911" s="133"/>
      <c r="BJ1911" s="133"/>
      <c r="BK1911" s="35"/>
      <c r="BL1911" s="266"/>
      <c r="BM1911" s="35"/>
      <c r="BN1911" s="35"/>
      <c r="BO1911" s="35"/>
      <c r="BP1911" s="35"/>
      <c r="BQ1911" s="35"/>
      <c r="BR1911" s="35"/>
      <c r="BS1911" s="35"/>
      <c r="BT1911" s="35"/>
      <c r="BU1911" s="35"/>
      <c r="BV1911" s="35"/>
      <c r="BW1911" s="35"/>
      <c r="BX1911" s="35"/>
      <c r="BY1911" s="35"/>
      <c r="BZ1911" s="287"/>
      <c r="CA1911" s="35"/>
      <c r="CB1911" s="35"/>
      <c r="CC1911" s="35"/>
      <c r="CD1911" s="35"/>
      <c r="CE1911" s="35"/>
      <c r="CF1911" s="35"/>
      <c r="CG1911" s="35"/>
      <c r="CH1911" s="35"/>
      <c r="CI1911" s="35"/>
      <c r="CJ1911" s="35"/>
      <c r="CK1911" s="35"/>
      <c r="CL1911" s="35"/>
      <c r="CM1911" s="35"/>
      <c r="CN1911" s="35"/>
      <c r="CO1911" s="35"/>
      <c r="CP1911" s="35"/>
      <c r="CQ1911" s="35"/>
      <c r="CR1911" s="35"/>
      <c r="CS1911" s="35"/>
      <c r="CT1911" s="35"/>
      <c r="CU1911" s="35"/>
      <c r="CV1911" s="35"/>
      <c r="CW1911" s="35"/>
      <c r="CX1911" s="35"/>
      <c r="CY1911" s="35"/>
      <c r="CZ1911" s="35"/>
      <c r="DA1911" s="35"/>
      <c r="DB1911" s="35"/>
      <c r="DC1911" s="35"/>
      <c r="DD1911" s="35"/>
      <c r="DE1911" s="35"/>
      <c r="DF1911" s="35"/>
      <c r="DG1911" s="35"/>
      <c r="DH1911" s="35"/>
      <c r="DI1911" s="35"/>
      <c r="DJ1911" s="35"/>
      <c r="DK1911" s="35"/>
      <c r="DL1911" s="35"/>
      <c r="DM1911" s="35"/>
      <c r="DN1911" s="35"/>
      <c r="DO1911" s="35"/>
      <c r="DP1911" s="35"/>
      <c r="DQ1911" s="35"/>
      <c r="DR1911" s="35"/>
      <c r="DS1911" s="35"/>
      <c r="DT1911" s="35"/>
      <c r="DU1911" s="35"/>
      <c r="DV1911" s="35"/>
      <c r="DW1911" s="35"/>
      <c r="DX1911" s="35"/>
      <c r="DY1911" s="35"/>
      <c r="DZ1911" s="35"/>
      <c r="EA1911" s="35"/>
      <c r="EB1911" s="35"/>
      <c r="EC1911" s="35"/>
      <c r="ED1911" s="35"/>
      <c r="EE1911" s="35"/>
      <c r="EF1911" s="35"/>
      <c r="EG1911" s="35"/>
      <c r="EH1911" s="35"/>
      <c r="EI1911" s="35"/>
      <c r="EJ1911" s="35"/>
      <c r="EK1911" s="35"/>
      <c r="EL1911" s="35"/>
      <c r="ET1911" s="20" t="s">
        <v>2268</v>
      </c>
      <c r="EU1911" s="20" t="s">
        <v>2266</v>
      </c>
    </row>
    <row r="1912" spans="1:151" ht="12" hidden="1" customHeight="1">
      <c r="A1912" s="35"/>
      <c r="B1912" s="47"/>
      <c r="C1912" s="35"/>
      <c r="D1912" s="47"/>
      <c r="E1912" s="47"/>
      <c r="F1912" s="47"/>
      <c r="G1912" s="47"/>
      <c r="H1912" s="47"/>
      <c r="I1912" s="47"/>
      <c r="J1912" s="47"/>
      <c r="K1912" s="47"/>
      <c r="L1912" s="47"/>
      <c r="M1912" s="35"/>
      <c r="N1912" s="35"/>
      <c r="O1912" s="35"/>
      <c r="P1912" s="35"/>
      <c r="Q1912" s="35"/>
      <c r="R1912" s="35"/>
      <c r="S1912" s="35"/>
      <c r="T1912" s="35"/>
      <c r="U1912" s="35"/>
      <c r="V1912" s="35"/>
      <c r="W1912" s="35"/>
      <c r="X1912" s="35"/>
      <c r="Y1912" s="35"/>
      <c r="Z1912" s="35"/>
      <c r="AA1912" s="35"/>
      <c r="AB1912" s="35"/>
      <c r="AC1912" s="35"/>
      <c r="AD1912" s="35"/>
      <c r="AE1912" s="35"/>
      <c r="AF1912" s="35"/>
      <c r="AG1912" s="35"/>
      <c r="AH1912" s="35"/>
      <c r="AI1912" s="35"/>
      <c r="AJ1912" s="35"/>
      <c r="AK1912" s="35"/>
      <c r="AL1912" s="35"/>
      <c r="AM1912" s="35"/>
      <c r="AN1912" s="35"/>
      <c r="AO1912" s="35"/>
      <c r="AP1912" s="35"/>
      <c r="AQ1912" s="35"/>
      <c r="AR1912" s="35"/>
      <c r="AS1912" s="35"/>
      <c r="AT1912" s="35"/>
      <c r="AU1912" s="35"/>
      <c r="AV1912" s="35"/>
      <c r="AW1912" s="35"/>
      <c r="AX1912" s="35"/>
      <c r="AY1912" s="35"/>
      <c r="AZ1912" s="35"/>
      <c r="BA1912" s="35"/>
      <c r="BB1912" s="35"/>
      <c r="BC1912" s="35"/>
      <c r="BD1912" s="35"/>
      <c r="BE1912" s="35"/>
      <c r="BF1912" s="35"/>
      <c r="BG1912" s="35"/>
      <c r="BH1912" s="35"/>
      <c r="BI1912" s="133"/>
      <c r="BJ1912" s="133"/>
      <c r="BK1912" s="35"/>
      <c r="BL1912" s="266"/>
      <c r="BM1912" s="35"/>
      <c r="BN1912" s="35"/>
      <c r="BO1912" s="35"/>
      <c r="BP1912" s="35"/>
      <c r="BQ1912" s="35"/>
      <c r="BR1912" s="35"/>
      <c r="BS1912" s="35"/>
      <c r="BT1912" s="35"/>
      <c r="BU1912" s="35"/>
      <c r="BV1912" s="35"/>
      <c r="BW1912" s="35"/>
      <c r="BX1912" s="35"/>
      <c r="BY1912" s="35"/>
      <c r="BZ1912" s="287"/>
      <c r="CA1912" s="35"/>
      <c r="CB1912" s="35"/>
      <c r="CC1912" s="35"/>
      <c r="CD1912" s="35"/>
      <c r="CE1912" s="35"/>
      <c r="CF1912" s="35"/>
      <c r="CG1912" s="35"/>
      <c r="CH1912" s="35"/>
      <c r="CI1912" s="35"/>
      <c r="CJ1912" s="35"/>
      <c r="CK1912" s="35"/>
      <c r="CL1912" s="35"/>
      <c r="CM1912" s="35"/>
      <c r="CN1912" s="35"/>
      <c r="CO1912" s="35"/>
      <c r="CP1912" s="35"/>
      <c r="CQ1912" s="35"/>
      <c r="CR1912" s="35"/>
      <c r="CS1912" s="35"/>
      <c r="CT1912" s="35"/>
      <c r="CU1912" s="35"/>
      <c r="CV1912" s="35"/>
      <c r="CW1912" s="35"/>
      <c r="CX1912" s="35"/>
      <c r="CY1912" s="35"/>
      <c r="CZ1912" s="35"/>
      <c r="DA1912" s="35"/>
      <c r="DB1912" s="35"/>
      <c r="DC1912" s="35"/>
      <c r="DD1912" s="35"/>
      <c r="DE1912" s="35"/>
      <c r="DF1912" s="35"/>
      <c r="DG1912" s="35"/>
      <c r="DH1912" s="35"/>
      <c r="DI1912" s="35"/>
      <c r="DJ1912" s="35"/>
      <c r="DK1912" s="35"/>
      <c r="DL1912" s="35"/>
      <c r="DM1912" s="35"/>
      <c r="DN1912" s="35"/>
      <c r="DO1912" s="35"/>
      <c r="DP1912" s="35"/>
      <c r="DQ1912" s="35"/>
      <c r="DR1912" s="35"/>
      <c r="DS1912" s="35"/>
      <c r="DT1912" s="35"/>
      <c r="DU1912" s="35"/>
      <c r="DV1912" s="35"/>
      <c r="DW1912" s="35"/>
      <c r="DX1912" s="35"/>
      <c r="DY1912" s="35"/>
      <c r="DZ1912" s="35"/>
      <c r="EA1912" s="35"/>
      <c r="EB1912" s="35"/>
      <c r="EC1912" s="35"/>
      <c r="ED1912" s="35"/>
      <c r="EE1912" s="35"/>
      <c r="EF1912" s="35"/>
      <c r="EG1912" s="35"/>
      <c r="EH1912" s="35"/>
      <c r="EI1912" s="35"/>
      <c r="EJ1912" s="35"/>
      <c r="EK1912" s="35"/>
      <c r="EL1912" s="35"/>
      <c r="ET1912" s="20" t="s">
        <v>2269</v>
      </c>
      <c r="EU1912" s="20" t="s">
        <v>2267</v>
      </c>
    </row>
    <row r="1913" spans="1:151" ht="12" hidden="1" customHeight="1">
      <c r="A1913" s="35"/>
      <c r="B1913" s="47"/>
      <c r="C1913" s="35"/>
      <c r="D1913" s="47"/>
      <c r="E1913" s="47"/>
      <c r="F1913" s="47"/>
      <c r="G1913" s="47"/>
      <c r="H1913" s="47"/>
      <c r="I1913" s="47"/>
      <c r="J1913" s="47"/>
      <c r="K1913" s="47"/>
      <c r="L1913" s="47"/>
      <c r="M1913" s="35"/>
      <c r="N1913" s="35"/>
      <c r="O1913" s="35"/>
      <c r="P1913" s="35"/>
      <c r="Q1913" s="35"/>
      <c r="R1913" s="35"/>
      <c r="S1913" s="35"/>
      <c r="T1913" s="35"/>
      <c r="U1913" s="35"/>
      <c r="V1913" s="35"/>
      <c r="W1913" s="35"/>
      <c r="X1913" s="35"/>
      <c r="Y1913" s="35"/>
      <c r="Z1913" s="35"/>
      <c r="AA1913" s="35"/>
      <c r="AB1913" s="35"/>
      <c r="AC1913" s="35"/>
      <c r="AD1913" s="35"/>
      <c r="AE1913" s="35"/>
      <c r="AF1913" s="35"/>
      <c r="AG1913" s="35"/>
      <c r="AH1913" s="35"/>
      <c r="AI1913" s="35"/>
      <c r="AJ1913" s="35"/>
      <c r="AK1913" s="35"/>
      <c r="AL1913" s="35"/>
      <c r="AM1913" s="35"/>
      <c r="AN1913" s="35"/>
      <c r="AO1913" s="35"/>
      <c r="AP1913" s="35"/>
      <c r="AQ1913" s="35"/>
      <c r="AR1913" s="35"/>
      <c r="AS1913" s="35"/>
      <c r="AT1913" s="35"/>
      <c r="AU1913" s="35"/>
      <c r="AV1913" s="35"/>
      <c r="AW1913" s="35"/>
      <c r="AX1913" s="35"/>
      <c r="AY1913" s="35"/>
      <c r="AZ1913" s="35"/>
      <c r="BA1913" s="35"/>
      <c r="BB1913" s="35"/>
      <c r="BC1913" s="35"/>
      <c r="BD1913" s="35"/>
      <c r="BE1913" s="35"/>
      <c r="BF1913" s="35"/>
      <c r="BG1913" s="35"/>
      <c r="BH1913" s="35"/>
      <c r="BI1913" s="133"/>
      <c r="BJ1913" s="133"/>
      <c r="BK1913" s="35"/>
      <c r="BL1913" s="266"/>
      <c r="BM1913" s="35"/>
      <c r="BN1913" s="35"/>
      <c r="BO1913" s="35"/>
      <c r="BP1913" s="35"/>
      <c r="BQ1913" s="35"/>
      <c r="BR1913" s="35"/>
      <c r="BS1913" s="35"/>
      <c r="BT1913" s="35"/>
      <c r="BU1913" s="35"/>
      <c r="BV1913" s="35"/>
      <c r="BW1913" s="35"/>
      <c r="BX1913" s="35"/>
      <c r="BY1913" s="35"/>
      <c r="BZ1913" s="287"/>
      <c r="CA1913" s="35"/>
      <c r="CB1913" s="35"/>
      <c r="CC1913" s="35"/>
      <c r="CD1913" s="35"/>
      <c r="CE1913" s="35"/>
      <c r="CF1913" s="35"/>
      <c r="CG1913" s="35"/>
      <c r="CH1913" s="35"/>
      <c r="CI1913" s="35"/>
      <c r="CJ1913" s="35"/>
      <c r="CK1913" s="35"/>
      <c r="CL1913" s="35"/>
      <c r="CM1913" s="35"/>
      <c r="CN1913" s="35"/>
      <c r="CO1913" s="35"/>
      <c r="CP1913" s="35"/>
      <c r="CQ1913" s="35"/>
      <c r="CR1913" s="35"/>
      <c r="CS1913" s="35"/>
      <c r="CT1913" s="35"/>
      <c r="CU1913" s="35"/>
      <c r="CV1913" s="35"/>
      <c r="CW1913" s="35"/>
      <c r="CX1913" s="35"/>
      <c r="CY1913" s="35"/>
      <c r="CZ1913" s="35"/>
      <c r="DA1913" s="35"/>
      <c r="DB1913" s="35"/>
      <c r="DC1913" s="35"/>
      <c r="DD1913" s="35"/>
      <c r="DE1913" s="35"/>
      <c r="DF1913" s="35"/>
      <c r="DG1913" s="35"/>
      <c r="DH1913" s="35"/>
      <c r="DI1913" s="35"/>
      <c r="DJ1913" s="35"/>
      <c r="DK1913" s="35"/>
      <c r="DL1913" s="35"/>
      <c r="DM1913" s="35"/>
      <c r="DN1913" s="35"/>
      <c r="DO1913" s="35"/>
      <c r="DP1913" s="35"/>
      <c r="DQ1913" s="35"/>
      <c r="DR1913" s="35"/>
      <c r="DS1913" s="35"/>
      <c r="DT1913" s="35"/>
      <c r="DU1913" s="35"/>
      <c r="DV1913" s="35"/>
      <c r="DW1913" s="35"/>
      <c r="DX1913" s="35"/>
      <c r="DY1913" s="35"/>
      <c r="DZ1913" s="35"/>
      <c r="EA1913" s="35"/>
      <c r="EB1913" s="35"/>
      <c r="EC1913" s="35"/>
      <c r="ED1913" s="35"/>
      <c r="EE1913" s="35"/>
      <c r="EF1913" s="35"/>
      <c r="EG1913" s="35"/>
      <c r="EH1913" s="35"/>
      <c r="EI1913" s="35"/>
      <c r="EJ1913" s="35"/>
      <c r="EK1913" s="35"/>
      <c r="EL1913" s="35"/>
      <c r="ET1913" s="20" t="s">
        <v>2270</v>
      </c>
      <c r="EU1913" s="20" t="s">
        <v>2268</v>
      </c>
    </row>
    <row r="1914" spans="1:151" ht="12" hidden="1" customHeight="1">
      <c r="A1914" s="35"/>
      <c r="B1914" s="47"/>
      <c r="C1914" s="35"/>
      <c r="D1914" s="47"/>
      <c r="E1914" s="47"/>
      <c r="F1914" s="47"/>
      <c r="G1914" s="47"/>
      <c r="H1914" s="47"/>
      <c r="I1914" s="47"/>
      <c r="J1914" s="47"/>
      <c r="K1914" s="47"/>
      <c r="L1914" s="47"/>
      <c r="M1914" s="35"/>
      <c r="N1914" s="35"/>
      <c r="O1914" s="35"/>
      <c r="P1914" s="35"/>
      <c r="Q1914" s="35"/>
      <c r="R1914" s="35"/>
      <c r="S1914" s="35"/>
      <c r="T1914" s="35"/>
      <c r="U1914" s="35"/>
      <c r="V1914" s="35"/>
      <c r="W1914" s="35"/>
      <c r="X1914" s="35"/>
      <c r="Y1914" s="35"/>
      <c r="Z1914" s="35"/>
      <c r="AA1914" s="35"/>
      <c r="AB1914" s="35"/>
      <c r="AC1914" s="35"/>
      <c r="AD1914" s="35"/>
      <c r="AE1914" s="35"/>
      <c r="AF1914" s="35"/>
      <c r="AG1914" s="35"/>
      <c r="AH1914" s="35"/>
      <c r="AI1914" s="35"/>
      <c r="AJ1914" s="35"/>
      <c r="AK1914" s="35"/>
      <c r="AL1914" s="35"/>
      <c r="AM1914" s="35"/>
      <c r="AN1914" s="35"/>
      <c r="AO1914" s="35"/>
      <c r="AP1914" s="35"/>
      <c r="AQ1914" s="35"/>
      <c r="AR1914" s="35"/>
      <c r="AS1914" s="35"/>
      <c r="AT1914" s="35"/>
      <c r="AU1914" s="35"/>
      <c r="AV1914" s="35"/>
      <c r="AW1914" s="35"/>
      <c r="AX1914" s="35"/>
      <c r="AY1914" s="35"/>
      <c r="AZ1914" s="35"/>
      <c r="BA1914" s="35"/>
      <c r="BB1914" s="35"/>
      <c r="BC1914" s="35"/>
      <c r="BD1914" s="35"/>
      <c r="BE1914" s="35"/>
      <c r="BF1914" s="35"/>
      <c r="BG1914" s="35"/>
      <c r="BH1914" s="35"/>
      <c r="BI1914" s="133"/>
      <c r="BJ1914" s="133"/>
      <c r="BK1914" s="35"/>
      <c r="BL1914" s="266"/>
      <c r="BM1914" s="35"/>
      <c r="BN1914" s="35"/>
      <c r="BO1914" s="35"/>
      <c r="BP1914" s="35"/>
      <c r="BQ1914" s="35"/>
      <c r="BR1914" s="35"/>
      <c r="BS1914" s="35"/>
      <c r="BT1914" s="35"/>
      <c r="BU1914" s="35"/>
      <c r="BV1914" s="35"/>
      <c r="BW1914" s="35"/>
      <c r="BX1914" s="35"/>
      <c r="BY1914" s="35"/>
      <c r="BZ1914" s="287"/>
      <c r="CA1914" s="35"/>
      <c r="CB1914" s="35"/>
      <c r="CC1914" s="35"/>
      <c r="CD1914" s="35"/>
      <c r="CE1914" s="35"/>
      <c r="CF1914" s="35"/>
      <c r="CG1914" s="35"/>
      <c r="CH1914" s="35"/>
      <c r="CI1914" s="35"/>
      <c r="CJ1914" s="35"/>
      <c r="CK1914" s="35"/>
      <c r="CL1914" s="35"/>
      <c r="CM1914" s="35"/>
      <c r="CN1914" s="35"/>
      <c r="CO1914" s="35"/>
      <c r="CP1914" s="35"/>
      <c r="CQ1914" s="35"/>
      <c r="CR1914" s="35"/>
      <c r="CS1914" s="35"/>
      <c r="CT1914" s="35"/>
      <c r="CU1914" s="35"/>
      <c r="CV1914" s="35"/>
      <c r="CW1914" s="35"/>
      <c r="CX1914" s="35"/>
      <c r="CY1914" s="35"/>
      <c r="CZ1914" s="35"/>
      <c r="DA1914" s="35"/>
      <c r="DB1914" s="35"/>
      <c r="DC1914" s="35"/>
      <c r="DD1914" s="35"/>
      <c r="DE1914" s="35"/>
      <c r="DF1914" s="35"/>
      <c r="DG1914" s="35"/>
      <c r="DH1914" s="35"/>
      <c r="DI1914" s="35"/>
      <c r="DJ1914" s="35"/>
      <c r="DK1914" s="35"/>
      <c r="DL1914" s="35"/>
      <c r="DM1914" s="35"/>
      <c r="DN1914" s="35"/>
      <c r="DO1914" s="35"/>
      <c r="DP1914" s="35"/>
      <c r="DQ1914" s="35"/>
      <c r="DR1914" s="35"/>
      <c r="DS1914" s="35"/>
      <c r="DT1914" s="35"/>
      <c r="DU1914" s="35"/>
      <c r="DV1914" s="35"/>
      <c r="DW1914" s="35"/>
      <c r="DX1914" s="35"/>
      <c r="DY1914" s="35"/>
      <c r="DZ1914" s="35"/>
      <c r="EA1914" s="35"/>
      <c r="EB1914" s="35"/>
      <c r="EC1914" s="35"/>
      <c r="ED1914" s="35"/>
      <c r="EE1914" s="35"/>
      <c r="EF1914" s="35"/>
      <c r="EG1914" s="35"/>
      <c r="EH1914" s="35"/>
      <c r="EI1914" s="35"/>
      <c r="EJ1914" s="35"/>
      <c r="EK1914" s="35"/>
      <c r="EL1914" s="35"/>
      <c r="ET1914" s="20" t="s">
        <v>2271</v>
      </c>
      <c r="EU1914" s="20" t="s">
        <v>2269</v>
      </c>
    </row>
    <row r="1915" spans="1:151" ht="12" hidden="1" customHeight="1">
      <c r="A1915" s="35"/>
      <c r="B1915" s="47"/>
      <c r="C1915" s="35"/>
      <c r="D1915" s="47"/>
      <c r="E1915" s="47"/>
      <c r="F1915" s="47"/>
      <c r="G1915" s="47"/>
      <c r="H1915" s="47"/>
      <c r="I1915" s="47"/>
      <c r="J1915" s="47"/>
      <c r="K1915" s="47"/>
      <c r="L1915" s="47"/>
      <c r="M1915" s="35"/>
      <c r="N1915" s="35"/>
      <c r="O1915" s="35"/>
      <c r="P1915" s="35"/>
      <c r="Q1915" s="35"/>
      <c r="R1915" s="35"/>
      <c r="S1915" s="35"/>
      <c r="T1915" s="35"/>
      <c r="U1915" s="35"/>
      <c r="V1915" s="35"/>
      <c r="W1915" s="35"/>
      <c r="X1915" s="35"/>
      <c r="Y1915" s="35"/>
      <c r="Z1915" s="35"/>
      <c r="AA1915" s="35"/>
      <c r="AB1915" s="35"/>
      <c r="AC1915" s="35"/>
      <c r="AD1915" s="35"/>
      <c r="AE1915" s="35"/>
      <c r="AF1915" s="35"/>
      <c r="AG1915" s="35"/>
      <c r="AH1915" s="35"/>
      <c r="AI1915" s="35"/>
      <c r="AJ1915" s="35"/>
      <c r="AK1915" s="35"/>
      <c r="AL1915" s="35"/>
      <c r="AM1915" s="35"/>
      <c r="AN1915" s="35"/>
      <c r="AO1915" s="35"/>
      <c r="AP1915" s="35"/>
      <c r="AQ1915" s="35"/>
      <c r="AR1915" s="35"/>
      <c r="AS1915" s="35"/>
      <c r="AT1915" s="35"/>
      <c r="AU1915" s="35"/>
      <c r="AV1915" s="35"/>
      <c r="AW1915" s="35"/>
      <c r="AX1915" s="35"/>
      <c r="AY1915" s="35"/>
      <c r="AZ1915" s="35"/>
      <c r="BA1915" s="35"/>
      <c r="BB1915" s="35"/>
      <c r="BC1915" s="35"/>
      <c r="BD1915" s="35"/>
      <c r="BE1915" s="35"/>
      <c r="BF1915" s="35"/>
      <c r="BG1915" s="35"/>
      <c r="BH1915" s="35"/>
      <c r="BI1915" s="133"/>
      <c r="BJ1915" s="133"/>
      <c r="BK1915" s="35"/>
      <c r="BL1915" s="266"/>
      <c r="BM1915" s="35"/>
      <c r="BN1915" s="35"/>
      <c r="BO1915" s="35"/>
      <c r="BP1915" s="35"/>
      <c r="BQ1915" s="35"/>
      <c r="BR1915" s="35"/>
      <c r="BS1915" s="35"/>
      <c r="BT1915" s="35"/>
      <c r="BU1915" s="35"/>
      <c r="BV1915" s="35"/>
      <c r="BW1915" s="35"/>
      <c r="BX1915" s="35"/>
      <c r="BY1915" s="35"/>
      <c r="BZ1915" s="287"/>
      <c r="CA1915" s="35"/>
      <c r="CB1915" s="35"/>
      <c r="CC1915" s="35"/>
      <c r="CD1915" s="35"/>
      <c r="CE1915" s="35"/>
      <c r="CF1915" s="35"/>
      <c r="CG1915" s="35"/>
      <c r="CH1915" s="35"/>
      <c r="CI1915" s="35"/>
      <c r="CJ1915" s="35"/>
      <c r="CK1915" s="35"/>
      <c r="CL1915" s="35"/>
      <c r="CM1915" s="35"/>
      <c r="CN1915" s="35"/>
      <c r="CO1915" s="35"/>
      <c r="CP1915" s="35"/>
      <c r="CQ1915" s="35"/>
      <c r="CR1915" s="35"/>
      <c r="CS1915" s="35"/>
      <c r="CT1915" s="35"/>
      <c r="CU1915" s="35"/>
      <c r="CV1915" s="35"/>
      <c r="CW1915" s="35"/>
      <c r="CX1915" s="35"/>
      <c r="CY1915" s="35"/>
      <c r="CZ1915" s="35"/>
      <c r="DA1915" s="35"/>
      <c r="DB1915" s="35"/>
      <c r="DC1915" s="35"/>
      <c r="DD1915" s="35"/>
      <c r="DE1915" s="35"/>
      <c r="DF1915" s="35"/>
      <c r="DG1915" s="35"/>
      <c r="DH1915" s="35"/>
      <c r="DI1915" s="35"/>
      <c r="DJ1915" s="35"/>
      <c r="DK1915" s="35"/>
      <c r="DL1915" s="35"/>
      <c r="DM1915" s="35"/>
      <c r="DN1915" s="35"/>
      <c r="DO1915" s="35"/>
      <c r="DP1915" s="35"/>
      <c r="DQ1915" s="35"/>
      <c r="DR1915" s="35"/>
      <c r="DS1915" s="35"/>
      <c r="DT1915" s="35"/>
      <c r="DU1915" s="35"/>
      <c r="DV1915" s="35"/>
      <c r="DW1915" s="35"/>
      <c r="DX1915" s="35"/>
      <c r="DY1915" s="35"/>
      <c r="DZ1915" s="35"/>
      <c r="EA1915" s="35"/>
      <c r="EB1915" s="35"/>
      <c r="EC1915" s="35"/>
      <c r="ED1915" s="35"/>
      <c r="EE1915" s="35"/>
      <c r="EF1915" s="35"/>
      <c r="EG1915" s="35"/>
      <c r="EH1915" s="35"/>
      <c r="EI1915" s="35"/>
      <c r="EJ1915" s="35"/>
      <c r="EK1915" s="35"/>
      <c r="EL1915" s="35"/>
      <c r="ET1915" s="20" t="s">
        <v>2272</v>
      </c>
      <c r="EU1915" s="20" t="s">
        <v>2270</v>
      </c>
    </row>
    <row r="1916" spans="1:151" ht="12" hidden="1" customHeight="1">
      <c r="A1916" s="35"/>
      <c r="B1916" s="47"/>
      <c r="C1916" s="35"/>
      <c r="D1916" s="47"/>
      <c r="E1916" s="47"/>
      <c r="F1916" s="47"/>
      <c r="G1916" s="47"/>
      <c r="H1916" s="47"/>
      <c r="I1916" s="47"/>
      <c r="J1916" s="47"/>
      <c r="K1916" s="47"/>
      <c r="L1916" s="47"/>
      <c r="M1916" s="35"/>
      <c r="N1916" s="35"/>
      <c r="O1916" s="35"/>
      <c r="P1916" s="35"/>
      <c r="Q1916" s="35"/>
      <c r="R1916" s="35"/>
      <c r="S1916" s="35"/>
      <c r="T1916" s="35"/>
      <c r="U1916" s="35"/>
      <c r="V1916" s="35"/>
      <c r="W1916" s="35"/>
      <c r="X1916" s="35"/>
      <c r="Y1916" s="35"/>
      <c r="Z1916" s="35"/>
      <c r="AA1916" s="35"/>
      <c r="AB1916" s="35"/>
      <c r="AC1916" s="35"/>
      <c r="AD1916" s="35"/>
      <c r="AE1916" s="35"/>
      <c r="AF1916" s="35"/>
      <c r="AG1916" s="35"/>
      <c r="AH1916" s="35"/>
      <c r="AI1916" s="35"/>
      <c r="AJ1916" s="35"/>
      <c r="AK1916" s="35"/>
      <c r="AL1916" s="35"/>
      <c r="AM1916" s="35"/>
      <c r="AN1916" s="35"/>
      <c r="AO1916" s="35"/>
      <c r="AP1916" s="35"/>
      <c r="AQ1916" s="35"/>
      <c r="AR1916" s="35"/>
      <c r="AS1916" s="35"/>
      <c r="AT1916" s="35"/>
      <c r="AU1916" s="35"/>
      <c r="AV1916" s="35"/>
      <c r="AW1916" s="35"/>
      <c r="AX1916" s="35"/>
      <c r="AY1916" s="35"/>
      <c r="AZ1916" s="35"/>
      <c r="BA1916" s="35"/>
      <c r="BB1916" s="35"/>
      <c r="BC1916" s="35"/>
      <c r="BD1916" s="35"/>
      <c r="BE1916" s="35"/>
      <c r="BF1916" s="35"/>
      <c r="BG1916" s="35"/>
      <c r="BH1916" s="35"/>
      <c r="BI1916" s="133"/>
      <c r="BJ1916" s="133"/>
      <c r="BK1916" s="35"/>
      <c r="BL1916" s="266"/>
      <c r="BM1916" s="35"/>
      <c r="BN1916" s="35"/>
      <c r="BO1916" s="35"/>
      <c r="BP1916" s="35"/>
      <c r="BQ1916" s="35"/>
      <c r="BR1916" s="35"/>
      <c r="BS1916" s="35"/>
      <c r="BT1916" s="35"/>
      <c r="BU1916" s="35"/>
      <c r="BV1916" s="35"/>
      <c r="BW1916" s="35"/>
      <c r="BX1916" s="35"/>
      <c r="BY1916" s="35"/>
      <c r="BZ1916" s="287"/>
      <c r="CA1916" s="35"/>
      <c r="CB1916" s="35"/>
      <c r="CC1916" s="35"/>
      <c r="CD1916" s="35"/>
      <c r="CE1916" s="35"/>
      <c r="CF1916" s="35"/>
      <c r="CG1916" s="35"/>
      <c r="CH1916" s="35"/>
      <c r="CI1916" s="35"/>
      <c r="CJ1916" s="35"/>
      <c r="CK1916" s="35"/>
      <c r="CL1916" s="35"/>
      <c r="CM1916" s="35"/>
      <c r="CN1916" s="35"/>
      <c r="CO1916" s="35"/>
      <c r="CP1916" s="35"/>
      <c r="CQ1916" s="35"/>
      <c r="CR1916" s="35"/>
      <c r="CS1916" s="35"/>
      <c r="CT1916" s="35"/>
      <c r="CU1916" s="35"/>
      <c r="CV1916" s="35"/>
      <c r="CW1916" s="35"/>
      <c r="CX1916" s="35"/>
      <c r="CY1916" s="35"/>
      <c r="CZ1916" s="35"/>
      <c r="DA1916" s="35"/>
      <c r="DB1916" s="35"/>
      <c r="DC1916" s="35"/>
      <c r="DD1916" s="35"/>
      <c r="DE1916" s="35"/>
      <c r="DF1916" s="35"/>
      <c r="DG1916" s="35"/>
      <c r="DH1916" s="35"/>
      <c r="DI1916" s="35"/>
      <c r="DJ1916" s="35"/>
      <c r="DK1916" s="35"/>
      <c r="DL1916" s="35"/>
      <c r="DM1916" s="35"/>
      <c r="DN1916" s="35"/>
      <c r="DO1916" s="35"/>
      <c r="DP1916" s="35"/>
      <c r="DQ1916" s="35"/>
      <c r="DR1916" s="35"/>
      <c r="DS1916" s="35"/>
      <c r="DT1916" s="35"/>
      <c r="DU1916" s="35"/>
      <c r="DV1916" s="35"/>
      <c r="DW1916" s="35"/>
      <c r="DX1916" s="35"/>
      <c r="DY1916" s="35"/>
      <c r="DZ1916" s="35"/>
      <c r="EA1916" s="35"/>
      <c r="EB1916" s="35"/>
      <c r="EC1916" s="35"/>
      <c r="ED1916" s="35"/>
      <c r="EE1916" s="35"/>
      <c r="EF1916" s="35"/>
      <c r="EG1916" s="35"/>
      <c r="EH1916" s="35"/>
      <c r="EI1916" s="35"/>
      <c r="EJ1916" s="35"/>
      <c r="EK1916" s="35"/>
      <c r="EL1916" s="35"/>
      <c r="ET1916" s="20" t="s">
        <v>2273</v>
      </c>
      <c r="EU1916" s="20" t="s">
        <v>2271</v>
      </c>
    </row>
    <row r="1917" spans="1:151" ht="12" hidden="1" customHeight="1">
      <c r="A1917" s="35"/>
      <c r="B1917" s="47"/>
      <c r="C1917" s="35"/>
      <c r="D1917" s="47"/>
      <c r="E1917" s="47"/>
      <c r="F1917" s="47"/>
      <c r="G1917" s="47"/>
      <c r="H1917" s="47"/>
      <c r="I1917" s="47"/>
      <c r="J1917" s="47"/>
      <c r="K1917" s="47"/>
      <c r="L1917" s="47"/>
      <c r="M1917" s="35"/>
      <c r="N1917" s="35"/>
      <c r="O1917" s="35"/>
      <c r="P1917" s="35"/>
      <c r="Q1917" s="35"/>
      <c r="R1917" s="35"/>
      <c r="S1917" s="35"/>
      <c r="T1917" s="35"/>
      <c r="U1917" s="35"/>
      <c r="V1917" s="35"/>
      <c r="W1917" s="35"/>
      <c r="X1917" s="35"/>
      <c r="Y1917" s="35"/>
      <c r="Z1917" s="35"/>
      <c r="AA1917" s="35"/>
      <c r="AB1917" s="35"/>
      <c r="AC1917" s="35"/>
      <c r="AD1917" s="35"/>
      <c r="AE1917" s="35"/>
      <c r="AF1917" s="35"/>
      <c r="AG1917" s="35"/>
      <c r="AH1917" s="35"/>
      <c r="AI1917" s="35"/>
      <c r="AJ1917" s="35"/>
      <c r="AK1917" s="35"/>
      <c r="AL1917" s="35"/>
      <c r="AM1917" s="35"/>
      <c r="AN1917" s="35"/>
      <c r="AO1917" s="35"/>
      <c r="AP1917" s="35"/>
      <c r="AQ1917" s="35"/>
      <c r="AR1917" s="35"/>
      <c r="AS1917" s="35"/>
      <c r="AT1917" s="35"/>
      <c r="AU1917" s="35"/>
      <c r="AV1917" s="35"/>
      <c r="AW1917" s="35"/>
      <c r="AX1917" s="35"/>
      <c r="AY1917" s="35"/>
      <c r="AZ1917" s="35"/>
      <c r="BA1917" s="35"/>
      <c r="BB1917" s="35"/>
      <c r="BC1917" s="35"/>
      <c r="BD1917" s="35"/>
      <c r="BE1917" s="35"/>
      <c r="BF1917" s="35"/>
      <c r="BG1917" s="35"/>
      <c r="BH1917" s="35"/>
      <c r="BI1917" s="133"/>
      <c r="BJ1917" s="133"/>
      <c r="BK1917" s="35"/>
      <c r="BL1917" s="266"/>
      <c r="BM1917" s="35"/>
      <c r="BN1917" s="35"/>
      <c r="BO1917" s="35"/>
      <c r="BP1917" s="35"/>
      <c r="BQ1917" s="35"/>
      <c r="BR1917" s="35"/>
      <c r="BS1917" s="35"/>
      <c r="BT1917" s="35"/>
      <c r="BU1917" s="35"/>
      <c r="BV1917" s="35"/>
      <c r="BW1917" s="35"/>
      <c r="BX1917" s="35"/>
      <c r="BY1917" s="35"/>
      <c r="BZ1917" s="287"/>
      <c r="CA1917" s="35"/>
      <c r="CB1917" s="35"/>
      <c r="CC1917" s="35"/>
      <c r="CD1917" s="35"/>
      <c r="CE1917" s="35"/>
      <c r="CF1917" s="35"/>
      <c r="CG1917" s="35"/>
      <c r="CH1917" s="35"/>
      <c r="CI1917" s="35"/>
      <c r="CJ1917" s="35"/>
      <c r="CK1917" s="35"/>
      <c r="CL1917" s="35"/>
      <c r="CM1917" s="35"/>
      <c r="CN1917" s="35"/>
      <c r="CO1917" s="35"/>
      <c r="CP1917" s="35"/>
      <c r="CQ1917" s="35"/>
      <c r="CR1917" s="35"/>
      <c r="CS1917" s="35"/>
      <c r="CT1917" s="35"/>
      <c r="CU1917" s="35"/>
      <c r="CV1917" s="35"/>
      <c r="CW1917" s="35"/>
      <c r="CX1917" s="35"/>
      <c r="CY1917" s="35"/>
      <c r="CZ1917" s="35"/>
      <c r="DA1917" s="35"/>
      <c r="DB1917" s="35"/>
      <c r="DC1917" s="35"/>
      <c r="DD1917" s="35"/>
      <c r="DE1917" s="35"/>
      <c r="DF1917" s="35"/>
      <c r="DG1917" s="35"/>
      <c r="DH1917" s="35"/>
      <c r="DI1917" s="35"/>
      <c r="DJ1917" s="35"/>
      <c r="DK1917" s="35"/>
      <c r="DL1917" s="35"/>
      <c r="DM1917" s="35"/>
      <c r="DN1917" s="35"/>
      <c r="DO1917" s="35"/>
      <c r="DP1917" s="35"/>
      <c r="DQ1917" s="35"/>
      <c r="DR1917" s="35"/>
      <c r="DS1917" s="35"/>
      <c r="DT1917" s="35"/>
      <c r="DU1917" s="35"/>
      <c r="DV1917" s="35"/>
      <c r="DW1917" s="35"/>
      <c r="DX1917" s="35"/>
      <c r="DY1917" s="35"/>
      <c r="DZ1917" s="35"/>
      <c r="EA1917" s="35"/>
      <c r="EB1917" s="35"/>
      <c r="EC1917" s="35"/>
      <c r="ED1917" s="35"/>
      <c r="EE1917" s="35"/>
      <c r="EF1917" s="35"/>
      <c r="EG1917" s="35"/>
      <c r="EH1917" s="35"/>
      <c r="EI1917" s="35"/>
      <c r="EJ1917" s="35"/>
      <c r="EK1917" s="35"/>
      <c r="EL1917" s="35"/>
      <c r="ET1917" s="20" t="s">
        <v>2274</v>
      </c>
      <c r="EU1917" s="20" t="s">
        <v>2272</v>
      </c>
    </row>
    <row r="1918" spans="1:151" ht="12" hidden="1" customHeight="1">
      <c r="A1918" s="35"/>
      <c r="B1918" s="47"/>
      <c r="C1918" s="35"/>
      <c r="D1918" s="47"/>
      <c r="E1918" s="47"/>
      <c r="F1918" s="47"/>
      <c r="G1918" s="47"/>
      <c r="H1918" s="47"/>
      <c r="I1918" s="47"/>
      <c r="J1918" s="47"/>
      <c r="K1918" s="47"/>
      <c r="L1918" s="47"/>
      <c r="M1918" s="35"/>
      <c r="N1918" s="35"/>
      <c r="O1918" s="35"/>
      <c r="P1918" s="35"/>
      <c r="Q1918" s="35"/>
      <c r="R1918" s="35"/>
      <c r="S1918" s="35"/>
      <c r="T1918" s="35"/>
      <c r="U1918" s="35"/>
      <c r="V1918" s="35"/>
      <c r="W1918" s="35"/>
      <c r="X1918" s="35"/>
      <c r="Y1918" s="35"/>
      <c r="Z1918" s="35"/>
      <c r="AA1918" s="35"/>
      <c r="AB1918" s="35"/>
      <c r="AC1918" s="35"/>
      <c r="AD1918" s="35"/>
      <c r="AE1918" s="35"/>
      <c r="AF1918" s="35"/>
      <c r="AG1918" s="35"/>
      <c r="AH1918" s="35"/>
      <c r="AI1918" s="35"/>
      <c r="AJ1918" s="35"/>
      <c r="AK1918" s="35"/>
      <c r="AL1918" s="35"/>
      <c r="AM1918" s="35"/>
      <c r="AN1918" s="35"/>
      <c r="AO1918" s="35"/>
      <c r="AP1918" s="35"/>
      <c r="AQ1918" s="35"/>
      <c r="AR1918" s="35"/>
      <c r="AS1918" s="35"/>
      <c r="AT1918" s="35"/>
      <c r="AU1918" s="35"/>
      <c r="AV1918" s="35"/>
      <c r="AW1918" s="35"/>
      <c r="AX1918" s="35"/>
      <c r="AY1918" s="35"/>
      <c r="AZ1918" s="35"/>
      <c r="BA1918" s="35"/>
      <c r="BB1918" s="35"/>
      <c r="BC1918" s="35"/>
      <c r="BD1918" s="35"/>
      <c r="BE1918" s="35"/>
      <c r="BF1918" s="35"/>
      <c r="BG1918" s="35"/>
      <c r="BH1918" s="35"/>
      <c r="BI1918" s="133"/>
      <c r="BJ1918" s="133"/>
      <c r="BK1918" s="35"/>
      <c r="BL1918" s="266"/>
      <c r="BM1918" s="35"/>
      <c r="BN1918" s="35"/>
      <c r="BO1918" s="35"/>
      <c r="BP1918" s="35"/>
      <c r="BQ1918" s="35"/>
      <c r="BR1918" s="35"/>
      <c r="BS1918" s="35"/>
      <c r="BT1918" s="35"/>
      <c r="BU1918" s="35"/>
      <c r="BV1918" s="35"/>
      <c r="BW1918" s="35"/>
      <c r="BX1918" s="35"/>
      <c r="BY1918" s="35"/>
      <c r="BZ1918" s="287"/>
      <c r="CA1918" s="35"/>
      <c r="CB1918" s="35"/>
      <c r="CC1918" s="35"/>
      <c r="CD1918" s="35"/>
      <c r="CE1918" s="35"/>
      <c r="CF1918" s="35"/>
      <c r="CG1918" s="35"/>
      <c r="CH1918" s="35"/>
      <c r="CI1918" s="35"/>
      <c r="CJ1918" s="35"/>
      <c r="CK1918" s="35"/>
      <c r="CL1918" s="35"/>
      <c r="CM1918" s="35"/>
      <c r="CN1918" s="35"/>
      <c r="CO1918" s="35"/>
      <c r="CP1918" s="35"/>
      <c r="CQ1918" s="35"/>
      <c r="CR1918" s="35"/>
      <c r="CS1918" s="35"/>
      <c r="CT1918" s="35"/>
      <c r="CU1918" s="35"/>
      <c r="CV1918" s="35"/>
      <c r="CW1918" s="35"/>
      <c r="CX1918" s="35"/>
      <c r="CY1918" s="35"/>
      <c r="CZ1918" s="35"/>
      <c r="DA1918" s="35"/>
      <c r="DB1918" s="35"/>
      <c r="DC1918" s="35"/>
      <c r="DD1918" s="35"/>
      <c r="DE1918" s="35"/>
      <c r="DF1918" s="35"/>
      <c r="DG1918" s="35"/>
      <c r="DH1918" s="35"/>
      <c r="DI1918" s="35"/>
      <c r="DJ1918" s="35"/>
      <c r="DK1918" s="35"/>
      <c r="DL1918" s="35"/>
      <c r="DM1918" s="35"/>
      <c r="DN1918" s="35"/>
      <c r="DO1918" s="35"/>
      <c r="DP1918" s="35"/>
      <c r="DQ1918" s="35"/>
      <c r="DR1918" s="35"/>
      <c r="DS1918" s="35"/>
      <c r="DT1918" s="35"/>
      <c r="DU1918" s="35"/>
      <c r="DV1918" s="35"/>
      <c r="DW1918" s="35"/>
      <c r="DX1918" s="35"/>
      <c r="DY1918" s="35"/>
      <c r="DZ1918" s="35"/>
      <c r="EA1918" s="35"/>
      <c r="EB1918" s="35"/>
      <c r="EC1918" s="35"/>
      <c r="ED1918" s="35"/>
      <c r="EE1918" s="35"/>
      <c r="EF1918" s="35"/>
      <c r="EG1918" s="35"/>
      <c r="EH1918" s="35"/>
      <c r="EI1918" s="35"/>
      <c r="EJ1918" s="35"/>
      <c r="EK1918" s="35"/>
      <c r="EL1918" s="35"/>
      <c r="ET1918" s="20" t="s">
        <v>2275</v>
      </c>
      <c r="EU1918" s="20" t="s">
        <v>2273</v>
      </c>
    </row>
    <row r="1919" spans="1:151" ht="12" hidden="1" customHeight="1">
      <c r="A1919" s="35"/>
      <c r="B1919" s="47"/>
      <c r="C1919" s="35"/>
      <c r="D1919" s="47"/>
      <c r="E1919" s="47"/>
      <c r="F1919" s="47"/>
      <c r="G1919" s="47"/>
      <c r="H1919" s="47"/>
      <c r="I1919" s="47"/>
      <c r="J1919" s="47"/>
      <c r="K1919" s="47"/>
      <c r="L1919" s="47"/>
      <c r="M1919" s="35"/>
      <c r="N1919" s="35"/>
      <c r="O1919" s="35"/>
      <c r="P1919" s="35"/>
      <c r="Q1919" s="35"/>
      <c r="R1919" s="35"/>
      <c r="S1919" s="35"/>
      <c r="T1919" s="35"/>
      <c r="U1919" s="35"/>
      <c r="V1919" s="35"/>
      <c r="W1919" s="35"/>
      <c r="X1919" s="35"/>
      <c r="Y1919" s="35"/>
      <c r="Z1919" s="35"/>
      <c r="AA1919" s="35"/>
      <c r="AB1919" s="35"/>
      <c r="AC1919" s="35"/>
      <c r="AD1919" s="35"/>
      <c r="AE1919" s="35"/>
      <c r="AF1919" s="35"/>
      <c r="AG1919" s="35"/>
      <c r="AH1919" s="35"/>
      <c r="AI1919" s="35"/>
      <c r="AJ1919" s="35"/>
      <c r="AK1919" s="35"/>
      <c r="AL1919" s="35"/>
      <c r="AM1919" s="35"/>
      <c r="AN1919" s="35"/>
      <c r="AO1919" s="35"/>
      <c r="AP1919" s="35"/>
      <c r="AQ1919" s="35"/>
      <c r="AR1919" s="35"/>
      <c r="AS1919" s="35"/>
      <c r="AT1919" s="35"/>
      <c r="AU1919" s="35"/>
      <c r="AV1919" s="35"/>
      <c r="AW1919" s="35"/>
      <c r="AX1919" s="35"/>
      <c r="AY1919" s="35"/>
      <c r="AZ1919" s="35"/>
      <c r="BA1919" s="35"/>
      <c r="BB1919" s="35"/>
      <c r="BC1919" s="35"/>
      <c r="BD1919" s="35"/>
      <c r="BE1919" s="35"/>
      <c r="BF1919" s="35"/>
      <c r="BG1919" s="35"/>
      <c r="BH1919" s="35"/>
      <c r="BI1919" s="133"/>
      <c r="BJ1919" s="133"/>
      <c r="BK1919" s="35"/>
      <c r="BL1919" s="266"/>
      <c r="BM1919" s="35"/>
      <c r="BN1919" s="35"/>
      <c r="BO1919" s="35"/>
      <c r="BP1919" s="35"/>
      <c r="BQ1919" s="35"/>
      <c r="BR1919" s="35"/>
      <c r="BS1919" s="35"/>
      <c r="BT1919" s="35"/>
      <c r="BU1919" s="35"/>
      <c r="BV1919" s="35"/>
      <c r="BW1919" s="35"/>
      <c r="BX1919" s="35"/>
      <c r="BY1919" s="35"/>
      <c r="BZ1919" s="287"/>
      <c r="CA1919" s="35"/>
      <c r="CB1919" s="35"/>
      <c r="CC1919" s="35"/>
      <c r="CD1919" s="35"/>
      <c r="CE1919" s="35"/>
      <c r="CF1919" s="35"/>
      <c r="CG1919" s="35"/>
      <c r="CH1919" s="35"/>
      <c r="CI1919" s="35"/>
      <c r="CJ1919" s="35"/>
      <c r="CK1919" s="35"/>
      <c r="CL1919" s="35"/>
      <c r="CM1919" s="35"/>
      <c r="CN1919" s="35"/>
      <c r="CO1919" s="35"/>
      <c r="CP1919" s="35"/>
      <c r="CQ1919" s="35"/>
      <c r="CR1919" s="35"/>
      <c r="CS1919" s="35"/>
      <c r="CT1919" s="35"/>
      <c r="CU1919" s="35"/>
      <c r="CV1919" s="35"/>
      <c r="CW1919" s="35"/>
      <c r="CX1919" s="35"/>
      <c r="CY1919" s="35"/>
      <c r="CZ1919" s="35"/>
      <c r="DA1919" s="35"/>
      <c r="DB1919" s="35"/>
      <c r="DC1919" s="35"/>
      <c r="DD1919" s="35"/>
      <c r="DE1919" s="35"/>
      <c r="DF1919" s="35"/>
      <c r="DG1919" s="35"/>
      <c r="DH1919" s="35"/>
      <c r="DI1919" s="35"/>
      <c r="DJ1919" s="35"/>
      <c r="DK1919" s="35"/>
      <c r="DL1919" s="35"/>
      <c r="DM1919" s="35"/>
      <c r="DN1919" s="35"/>
      <c r="DO1919" s="35"/>
      <c r="DP1919" s="35"/>
      <c r="DQ1919" s="35"/>
      <c r="DR1919" s="35"/>
      <c r="DS1919" s="35"/>
      <c r="DT1919" s="35"/>
      <c r="DU1919" s="35"/>
      <c r="DV1919" s="35"/>
      <c r="DW1919" s="35"/>
      <c r="DX1919" s="35"/>
      <c r="DY1919" s="35"/>
      <c r="DZ1919" s="35"/>
      <c r="EA1919" s="35"/>
      <c r="EB1919" s="35"/>
      <c r="EC1919" s="35"/>
      <c r="ED1919" s="35"/>
      <c r="EE1919" s="35"/>
      <c r="EF1919" s="35"/>
      <c r="EG1919" s="35"/>
      <c r="EH1919" s="35"/>
      <c r="EI1919" s="35"/>
      <c r="EJ1919" s="35"/>
      <c r="EK1919" s="35"/>
      <c r="EL1919" s="35"/>
      <c r="ET1919" s="20" t="s">
        <v>2276</v>
      </c>
      <c r="EU1919" s="20" t="s">
        <v>2274</v>
      </c>
    </row>
    <row r="1920" spans="1:151" ht="12" hidden="1" customHeight="1">
      <c r="A1920" s="35"/>
      <c r="B1920" s="47"/>
      <c r="C1920" s="35"/>
      <c r="D1920" s="47"/>
      <c r="E1920" s="47"/>
      <c r="F1920" s="47"/>
      <c r="G1920" s="47"/>
      <c r="H1920" s="47"/>
      <c r="I1920" s="47"/>
      <c r="J1920" s="47"/>
      <c r="K1920" s="47"/>
      <c r="L1920" s="47"/>
      <c r="M1920" s="35"/>
      <c r="N1920" s="35"/>
      <c r="O1920" s="35"/>
      <c r="P1920" s="35"/>
      <c r="Q1920" s="35"/>
      <c r="R1920" s="35"/>
      <c r="S1920" s="35"/>
      <c r="T1920" s="35"/>
      <c r="U1920" s="35"/>
      <c r="V1920" s="35"/>
      <c r="W1920" s="35"/>
      <c r="X1920" s="35"/>
      <c r="Y1920" s="35"/>
      <c r="Z1920" s="35"/>
      <c r="AA1920" s="35"/>
      <c r="AB1920" s="35"/>
      <c r="AC1920" s="35"/>
      <c r="AD1920" s="35"/>
      <c r="AE1920" s="35"/>
      <c r="AF1920" s="35"/>
      <c r="AG1920" s="35"/>
      <c r="AH1920" s="35"/>
      <c r="AI1920" s="35"/>
      <c r="AJ1920" s="35"/>
      <c r="AK1920" s="35"/>
      <c r="AL1920" s="35"/>
      <c r="AM1920" s="35"/>
      <c r="AN1920" s="35"/>
      <c r="AO1920" s="35"/>
      <c r="AP1920" s="35"/>
      <c r="AQ1920" s="35"/>
      <c r="AR1920" s="35"/>
      <c r="AS1920" s="35"/>
      <c r="AT1920" s="35"/>
      <c r="AU1920" s="35"/>
      <c r="AV1920" s="35"/>
      <c r="AW1920" s="35"/>
      <c r="AX1920" s="35"/>
      <c r="AY1920" s="35"/>
      <c r="AZ1920" s="35"/>
      <c r="BA1920" s="35"/>
      <c r="BB1920" s="35"/>
      <c r="BC1920" s="35"/>
      <c r="BD1920" s="35"/>
      <c r="BE1920" s="35"/>
      <c r="BF1920" s="35"/>
      <c r="BG1920" s="35"/>
      <c r="BH1920" s="35"/>
      <c r="BI1920" s="133"/>
      <c r="BJ1920" s="133"/>
      <c r="BK1920" s="35"/>
      <c r="BL1920" s="266"/>
      <c r="BM1920" s="35"/>
      <c r="BN1920" s="35"/>
      <c r="BO1920" s="35"/>
      <c r="BP1920" s="35"/>
      <c r="BQ1920" s="35"/>
      <c r="BR1920" s="35"/>
      <c r="BS1920" s="35"/>
      <c r="BT1920" s="35"/>
      <c r="BU1920" s="35"/>
      <c r="BV1920" s="35"/>
      <c r="BW1920" s="35"/>
      <c r="BX1920" s="35"/>
      <c r="BY1920" s="35"/>
      <c r="BZ1920" s="287"/>
      <c r="CA1920" s="35"/>
      <c r="CB1920" s="35"/>
      <c r="CC1920" s="35"/>
      <c r="CD1920" s="35"/>
      <c r="CE1920" s="35"/>
      <c r="CF1920" s="35"/>
      <c r="CG1920" s="35"/>
      <c r="CH1920" s="35"/>
      <c r="CI1920" s="35"/>
      <c r="CJ1920" s="35"/>
      <c r="CK1920" s="35"/>
      <c r="CL1920" s="35"/>
      <c r="CM1920" s="35"/>
      <c r="CN1920" s="35"/>
      <c r="CO1920" s="35"/>
      <c r="CP1920" s="35"/>
      <c r="CQ1920" s="35"/>
      <c r="CR1920" s="35"/>
      <c r="CS1920" s="35"/>
      <c r="CT1920" s="35"/>
      <c r="CU1920" s="35"/>
      <c r="CV1920" s="35"/>
      <c r="CW1920" s="35"/>
      <c r="CX1920" s="35"/>
      <c r="CY1920" s="35"/>
      <c r="CZ1920" s="35"/>
      <c r="DA1920" s="35"/>
      <c r="DB1920" s="35"/>
      <c r="DC1920" s="35"/>
      <c r="DD1920" s="35"/>
      <c r="DE1920" s="35"/>
      <c r="DF1920" s="35"/>
      <c r="DG1920" s="35"/>
      <c r="DH1920" s="35"/>
      <c r="DI1920" s="35"/>
      <c r="DJ1920" s="35"/>
      <c r="DK1920" s="35"/>
      <c r="DL1920" s="35"/>
      <c r="DM1920" s="35"/>
      <c r="DN1920" s="35"/>
      <c r="DO1920" s="35"/>
      <c r="DP1920" s="35"/>
      <c r="DQ1920" s="35"/>
      <c r="DR1920" s="35"/>
      <c r="DS1920" s="35"/>
      <c r="DT1920" s="35"/>
      <c r="DU1920" s="35"/>
      <c r="DV1920" s="35"/>
      <c r="DW1920" s="35"/>
      <c r="DX1920" s="35"/>
      <c r="DY1920" s="35"/>
      <c r="DZ1920" s="35"/>
      <c r="EA1920" s="35"/>
      <c r="EB1920" s="35"/>
      <c r="EC1920" s="35"/>
      <c r="ED1920" s="35"/>
      <c r="EE1920" s="35"/>
      <c r="EF1920" s="35"/>
      <c r="EG1920" s="35"/>
      <c r="EH1920" s="35"/>
      <c r="EI1920" s="35"/>
      <c r="EJ1920" s="35"/>
      <c r="EK1920" s="35"/>
      <c r="EL1920" s="35"/>
      <c r="ET1920" s="20" t="s">
        <v>2277</v>
      </c>
      <c r="EU1920" s="20" t="s">
        <v>2275</v>
      </c>
    </row>
    <row r="1921" spans="1:151" ht="12" hidden="1" customHeight="1">
      <c r="A1921" s="35"/>
      <c r="B1921" s="47"/>
      <c r="C1921" s="35"/>
      <c r="D1921" s="47"/>
      <c r="E1921" s="47"/>
      <c r="F1921" s="47"/>
      <c r="G1921" s="47"/>
      <c r="H1921" s="47"/>
      <c r="I1921" s="47"/>
      <c r="J1921" s="47"/>
      <c r="K1921" s="47"/>
      <c r="L1921" s="47"/>
      <c r="M1921" s="35"/>
      <c r="N1921" s="35"/>
      <c r="O1921" s="35"/>
      <c r="P1921" s="35"/>
      <c r="Q1921" s="35"/>
      <c r="R1921" s="35"/>
      <c r="S1921" s="35"/>
      <c r="T1921" s="35"/>
      <c r="U1921" s="35"/>
      <c r="V1921" s="35"/>
      <c r="W1921" s="35"/>
      <c r="X1921" s="35"/>
      <c r="Y1921" s="35"/>
      <c r="Z1921" s="35"/>
      <c r="AA1921" s="35"/>
      <c r="AB1921" s="35"/>
      <c r="AC1921" s="35"/>
      <c r="AD1921" s="35"/>
      <c r="AE1921" s="35"/>
      <c r="AF1921" s="35"/>
      <c r="AG1921" s="35"/>
      <c r="AH1921" s="35"/>
      <c r="AI1921" s="35"/>
      <c r="AJ1921" s="35"/>
      <c r="AK1921" s="35"/>
      <c r="AL1921" s="35"/>
      <c r="AM1921" s="35"/>
      <c r="AN1921" s="35"/>
      <c r="AO1921" s="35"/>
      <c r="AP1921" s="35"/>
      <c r="AQ1921" s="35"/>
      <c r="AR1921" s="35"/>
      <c r="AS1921" s="35"/>
      <c r="AT1921" s="35"/>
      <c r="AU1921" s="35"/>
      <c r="AV1921" s="35"/>
      <c r="AW1921" s="35"/>
      <c r="AX1921" s="35"/>
      <c r="AY1921" s="35"/>
      <c r="AZ1921" s="35"/>
      <c r="BA1921" s="35"/>
      <c r="BB1921" s="35"/>
      <c r="BC1921" s="35"/>
      <c r="BD1921" s="35"/>
      <c r="BE1921" s="35"/>
      <c r="BF1921" s="35"/>
      <c r="BG1921" s="35"/>
      <c r="BH1921" s="35"/>
      <c r="BI1921" s="133"/>
      <c r="BJ1921" s="133"/>
      <c r="BK1921" s="35"/>
      <c r="BL1921" s="266"/>
      <c r="BM1921" s="35"/>
      <c r="BN1921" s="35"/>
      <c r="BO1921" s="35"/>
      <c r="BP1921" s="35"/>
      <c r="BQ1921" s="35"/>
      <c r="BR1921" s="35"/>
      <c r="BS1921" s="35"/>
      <c r="BT1921" s="35"/>
      <c r="BU1921" s="35"/>
      <c r="BV1921" s="35"/>
      <c r="BW1921" s="35"/>
      <c r="BX1921" s="35"/>
      <c r="BY1921" s="35"/>
      <c r="BZ1921" s="287"/>
      <c r="CA1921" s="35"/>
      <c r="CB1921" s="35"/>
      <c r="CC1921" s="35"/>
      <c r="CD1921" s="35"/>
      <c r="CE1921" s="35"/>
      <c r="CF1921" s="35"/>
      <c r="CG1921" s="35"/>
      <c r="CH1921" s="35"/>
      <c r="CI1921" s="35"/>
      <c r="CJ1921" s="35"/>
      <c r="CK1921" s="35"/>
      <c r="CL1921" s="35"/>
      <c r="CM1921" s="35"/>
      <c r="CN1921" s="35"/>
      <c r="CO1921" s="35"/>
      <c r="CP1921" s="35"/>
      <c r="CQ1921" s="35"/>
      <c r="CR1921" s="35"/>
      <c r="CS1921" s="35"/>
      <c r="CT1921" s="35"/>
      <c r="CU1921" s="35"/>
      <c r="CV1921" s="35"/>
      <c r="CW1921" s="35"/>
      <c r="CX1921" s="35"/>
      <c r="CY1921" s="35"/>
      <c r="CZ1921" s="35"/>
      <c r="DA1921" s="35"/>
      <c r="DB1921" s="35"/>
      <c r="DC1921" s="35"/>
      <c r="DD1921" s="35"/>
      <c r="DE1921" s="35"/>
      <c r="DF1921" s="35"/>
      <c r="DG1921" s="35"/>
      <c r="DH1921" s="35"/>
      <c r="DI1921" s="35"/>
      <c r="DJ1921" s="35"/>
      <c r="DK1921" s="35"/>
      <c r="DL1921" s="35"/>
      <c r="DM1921" s="35"/>
      <c r="DN1921" s="35"/>
      <c r="DO1921" s="35"/>
      <c r="DP1921" s="35"/>
      <c r="DQ1921" s="35"/>
      <c r="DR1921" s="35"/>
      <c r="DS1921" s="35"/>
      <c r="DT1921" s="35"/>
      <c r="DU1921" s="35"/>
      <c r="DV1921" s="35"/>
      <c r="DW1921" s="35"/>
      <c r="DX1921" s="35"/>
      <c r="DY1921" s="35"/>
      <c r="DZ1921" s="35"/>
      <c r="EA1921" s="35"/>
      <c r="EB1921" s="35"/>
      <c r="EC1921" s="35"/>
      <c r="ED1921" s="35"/>
      <c r="EE1921" s="35"/>
      <c r="EF1921" s="35"/>
      <c r="EG1921" s="35"/>
      <c r="EH1921" s="35"/>
      <c r="EI1921" s="35"/>
      <c r="EJ1921" s="35"/>
      <c r="EK1921" s="35"/>
      <c r="EL1921" s="35"/>
      <c r="ET1921" s="20" t="s">
        <v>2278</v>
      </c>
      <c r="EU1921" s="20" t="s">
        <v>2276</v>
      </c>
    </row>
    <row r="1922" spans="1:151" ht="12" hidden="1" customHeight="1">
      <c r="A1922" s="35"/>
      <c r="B1922" s="47"/>
      <c r="C1922" s="35"/>
      <c r="D1922" s="47"/>
      <c r="E1922" s="47"/>
      <c r="F1922" s="47"/>
      <c r="G1922" s="47"/>
      <c r="H1922" s="47"/>
      <c r="I1922" s="47"/>
      <c r="J1922" s="47"/>
      <c r="K1922" s="47"/>
      <c r="L1922" s="47"/>
      <c r="M1922" s="35"/>
      <c r="N1922" s="35"/>
      <c r="O1922" s="35"/>
      <c r="P1922" s="35"/>
      <c r="Q1922" s="35"/>
      <c r="R1922" s="35"/>
      <c r="S1922" s="35"/>
      <c r="T1922" s="35"/>
      <c r="U1922" s="35"/>
      <c r="V1922" s="35"/>
      <c r="W1922" s="35"/>
      <c r="X1922" s="35"/>
      <c r="Y1922" s="35"/>
      <c r="Z1922" s="35"/>
      <c r="AA1922" s="35"/>
      <c r="AB1922" s="35"/>
      <c r="AC1922" s="35"/>
      <c r="AD1922" s="35"/>
      <c r="AE1922" s="35"/>
      <c r="AF1922" s="35"/>
      <c r="AG1922" s="35"/>
      <c r="AH1922" s="35"/>
      <c r="AI1922" s="35"/>
      <c r="AJ1922" s="35"/>
      <c r="AK1922" s="35"/>
      <c r="AL1922" s="35"/>
      <c r="AM1922" s="35"/>
      <c r="AN1922" s="35"/>
      <c r="AO1922" s="35"/>
      <c r="AP1922" s="35"/>
      <c r="AQ1922" s="35"/>
      <c r="AR1922" s="35"/>
      <c r="AS1922" s="35"/>
      <c r="AT1922" s="35"/>
      <c r="AU1922" s="35"/>
      <c r="AV1922" s="35"/>
      <c r="AW1922" s="35"/>
      <c r="AX1922" s="35"/>
      <c r="AY1922" s="35"/>
      <c r="AZ1922" s="35"/>
      <c r="BA1922" s="35"/>
      <c r="BB1922" s="35"/>
      <c r="BC1922" s="35"/>
      <c r="BD1922" s="35"/>
      <c r="BE1922" s="35"/>
      <c r="BF1922" s="35"/>
      <c r="BG1922" s="35"/>
      <c r="BH1922" s="35"/>
      <c r="BI1922" s="133"/>
      <c r="BJ1922" s="133"/>
      <c r="BK1922" s="35"/>
      <c r="BL1922" s="266"/>
      <c r="BM1922" s="35"/>
      <c r="BN1922" s="35"/>
      <c r="BO1922" s="35"/>
      <c r="BP1922" s="35"/>
      <c r="BQ1922" s="35"/>
      <c r="BR1922" s="35"/>
      <c r="BS1922" s="35"/>
      <c r="BT1922" s="35"/>
      <c r="BU1922" s="35"/>
      <c r="BV1922" s="35"/>
      <c r="BW1922" s="35"/>
      <c r="BX1922" s="35"/>
      <c r="BY1922" s="35"/>
      <c r="BZ1922" s="287"/>
      <c r="CA1922" s="35"/>
      <c r="CB1922" s="35"/>
      <c r="CC1922" s="35"/>
      <c r="CD1922" s="35"/>
      <c r="CE1922" s="35"/>
      <c r="CF1922" s="35"/>
      <c r="CG1922" s="35"/>
      <c r="CH1922" s="35"/>
      <c r="CI1922" s="35"/>
      <c r="CJ1922" s="35"/>
      <c r="CK1922" s="35"/>
      <c r="CL1922" s="35"/>
      <c r="CM1922" s="35"/>
      <c r="CN1922" s="35"/>
      <c r="CO1922" s="35"/>
      <c r="CP1922" s="35"/>
      <c r="CQ1922" s="35"/>
      <c r="CR1922" s="35"/>
      <c r="CS1922" s="35"/>
      <c r="CT1922" s="35"/>
      <c r="CU1922" s="35"/>
      <c r="CV1922" s="35"/>
      <c r="CW1922" s="35"/>
      <c r="CX1922" s="35"/>
      <c r="CY1922" s="35"/>
      <c r="CZ1922" s="35"/>
      <c r="DA1922" s="35"/>
      <c r="DB1922" s="35"/>
      <c r="DC1922" s="35"/>
      <c r="DD1922" s="35"/>
      <c r="DE1922" s="35"/>
      <c r="DF1922" s="35"/>
      <c r="DG1922" s="35"/>
      <c r="DH1922" s="35"/>
      <c r="DI1922" s="35"/>
      <c r="DJ1922" s="35"/>
      <c r="DK1922" s="35"/>
      <c r="DL1922" s="35"/>
      <c r="DM1922" s="35"/>
      <c r="DN1922" s="35"/>
      <c r="DO1922" s="35"/>
      <c r="DP1922" s="35"/>
      <c r="DQ1922" s="35"/>
      <c r="DR1922" s="35"/>
      <c r="DS1922" s="35"/>
      <c r="DT1922" s="35"/>
      <c r="DU1922" s="35"/>
      <c r="DV1922" s="35"/>
      <c r="DW1922" s="35"/>
      <c r="DX1922" s="35"/>
      <c r="DY1922" s="35"/>
      <c r="DZ1922" s="35"/>
      <c r="EA1922" s="35"/>
      <c r="EB1922" s="35"/>
      <c r="EC1922" s="35"/>
      <c r="ED1922" s="35"/>
      <c r="EE1922" s="35"/>
      <c r="EF1922" s="35"/>
      <c r="EG1922" s="35"/>
      <c r="EH1922" s="35"/>
      <c r="EI1922" s="35"/>
      <c r="EJ1922" s="35"/>
      <c r="EK1922" s="35"/>
      <c r="EL1922" s="35"/>
      <c r="ET1922" s="20" t="s">
        <v>2279</v>
      </c>
      <c r="EU1922" s="20" t="s">
        <v>2277</v>
      </c>
    </row>
    <row r="1923" spans="1:151" ht="12" hidden="1" customHeight="1">
      <c r="A1923" s="35"/>
      <c r="B1923" s="47"/>
      <c r="C1923" s="35"/>
      <c r="D1923" s="47"/>
      <c r="E1923" s="47"/>
      <c r="F1923" s="47"/>
      <c r="G1923" s="47"/>
      <c r="H1923" s="47"/>
      <c r="I1923" s="47"/>
      <c r="J1923" s="47"/>
      <c r="K1923" s="47"/>
      <c r="L1923" s="47"/>
      <c r="M1923" s="35"/>
      <c r="N1923" s="35"/>
      <c r="O1923" s="35"/>
      <c r="P1923" s="35"/>
      <c r="Q1923" s="35"/>
      <c r="R1923" s="35"/>
      <c r="S1923" s="35"/>
      <c r="T1923" s="35"/>
      <c r="U1923" s="35"/>
      <c r="V1923" s="35"/>
      <c r="W1923" s="35"/>
      <c r="X1923" s="35"/>
      <c r="Y1923" s="35"/>
      <c r="Z1923" s="35"/>
      <c r="AA1923" s="35"/>
      <c r="AB1923" s="35"/>
      <c r="AC1923" s="35"/>
      <c r="AD1923" s="35"/>
      <c r="AE1923" s="35"/>
      <c r="AF1923" s="35"/>
      <c r="AG1923" s="35"/>
      <c r="AH1923" s="35"/>
      <c r="AI1923" s="35"/>
      <c r="AJ1923" s="35"/>
      <c r="AK1923" s="35"/>
      <c r="AL1923" s="35"/>
      <c r="AM1923" s="35"/>
      <c r="AN1923" s="35"/>
      <c r="AO1923" s="35"/>
      <c r="AP1923" s="35"/>
      <c r="AQ1923" s="35"/>
      <c r="AR1923" s="35"/>
      <c r="AS1923" s="35"/>
      <c r="AT1923" s="35"/>
      <c r="AU1923" s="35"/>
      <c r="AV1923" s="35"/>
      <c r="AW1923" s="35"/>
      <c r="AX1923" s="35"/>
      <c r="AY1923" s="35"/>
      <c r="AZ1923" s="35"/>
      <c r="BA1923" s="35"/>
      <c r="BB1923" s="35"/>
      <c r="BC1923" s="35"/>
      <c r="BD1923" s="35"/>
      <c r="BE1923" s="35"/>
      <c r="BF1923" s="35"/>
      <c r="BG1923" s="35"/>
      <c r="BH1923" s="35"/>
      <c r="BI1923" s="133"/>
      <c r="BJ1923" s="133"/>
      <c r="BK1923" s="35"/>
      <c r="BL1923" s="266"/>
      <c r="BM1923" s="35"/>
      <c r="BN1923" s="35"/>
      <c r="BO1923" s="35"/>
      <c r="BP1923" s="35"/>
      <c r="BQ1923" s="35"/>
      <c r="BR1923" s="35"/>
      <c r="BS1923" s="35"/>
      <c r="BT1923" s="35"/>
      <c r="BU1923" s="35"/>
      <c r="BV1923" s="35"/>
      <c r="BW1923" s="35"/>
      <c r="BX1923" s="35"/>
      <c r="BY1923" s="35"/>
      <c r="BZ1923" s="287"/>
      <c r="CA1923" s="35"/>
      <c r="CB1923" s="35"/>
      <c r="CC1923" s="35"/>
      <c r="CD1923" s="35"/>
      <c r="CE1923" s="35"/>
      <c r="CF1923" s="35"/>
      <c r="CG1923" s="35"/>
      <c r="CH1923" s="35"/>
      <c r="CI1923" s="35"/>
      <c r="CJ1923" s="35"/>
      <c r="CK1923" s="35"/>
      <c r="CL1923" s="35"/>
      <c r="CM1923" s="35"/>
      <c r="CN1923" s="35"/>
      <c r="CO1923" s="35"/>
      <c r="CP1923" s="35"/>
      <c r="CQ1923" s="35"/>
      <c r="CR1923" s="35"/>
      <c r="CS1923" s="35"/>
      <c r="CT1923" s="35"/>
      <c r="CU1923" s="35"/>
      <c r="CV1923" s="35"/>
      <c r="CW1923" s="35"/>
      <c r="CX1923" s="35"/>
      <c r="CY1923" s="35"/>
      <c r="CZ1923" s="35"/>
      <c r="DA1923" s="35"/>
      <c r="DB1923" s="35"/>
      <c r="DC1923" s="35"/>
      <c r="DD1923" s="35"/>
      <c r="DE1923" s="35"/>
      <c r="DF1923" s="35"/>
      <c r="DG1923" s="35"/>
      <c r="DH1923" s="35"/>
      <c r="DI1923" s="35"/>
      <c r="DJ1923" s="35"/>
      <c r="DK1923" s="35"/>
      <c r="DL1923" s="35"/>
      <c r="DM1923" s="35"/>
      <c r="DN1923" s="35"/>
      <c r="DO1923" s="35"/>
      <c r="DP1923" s="35"/>
      <c r="DQ1923" s="35"/>
      <c r="DR1923" s="35"/>
      <c r="DS1923" s="35"/>
      <c r="DT1923" s="35"/>
      <c r="DU1923" s="35"/>
      <c r="DV1923" s="35"/>
      <c r="DW1923" s="35"/>
      <c r="DX1923" s="35"/>
      <c r="DY1923" s="35"/>
      <c r="DZ1923" s="35"/>
      <c r="EA1923" s="35"/>
      <c r="EB1923" s="35"/>
      <c r="EC1923" s="35"/>
      <c r="ED1923" s="35"/>
      <c r="EE1923" s="35"/>
      <c r="EF1923" s="35"/>
      <c r="EG1923" s="35"/>
      <c r="EH1923" s="35"/>
      <c r="EI1923" s="35"/>
      <c r="EJ1923" s="35"/>
      <c r="EK1923" s="35"/>
      <c r="EL1923" s="35"/>
      <c r="ET1923" s="20" t="s">
        <v>2280</v>
      </c>
      <c r="EU1923" s="20" t="s">
        <v>2278</v>
      </c>
    </row>
    <row r="1924" spans="1:151" ht="12" hidden="1" customHeight="1">
      <c r="A1924" s="35"/>
      <c r="B1924" s="47"/>
      <c r="C1924" s="35"/>
      <c r="D1924" s="47"/>
      <c r="E1924" s="47"/>
      <c r="F1924" s="47"/>
      <c r="G1924" s="47"/>
      <c r="H1924" s="47"/>
      <c r="I1924" s="47"/>
      <c r="J1924" s="47"/>
      <c r="K1924" s="47"/>
      <c r="L1924" s="47"/>
      <c r="M1924" s="35"/>
      <c r="N1924" s="35"/>
      <c r="O1924" s="35"/>
      <c r="P1924" s="35"/>
      <c r="Q1924" s="35"/>
      <c r="R1924" s="35"/>
      <c r="S1924" s="35"/>
      <c r="T1924" s="35"/>
      <c r="U1924" s="35"/>
      <c r="V1924" s="35"/>
      <c r="W1924" s="35"/>
      <c r="X1924" s="35"/>
      <c r="Y1924" s="35"/>
      <c r="Z1924" s="35"/>
      <c r="AA1924" s="35"/>
      <c r="AB1924" s="35"/>
      <c r="AC1924" s="35"/>
      <c r="AD1924" s="35"/>
      <c r="AE1924" s="35"/>
      <c r="AF1924" s="35"/>
      <c r="AG1924" s="35"/>
      <c r="AH1924" s="35"/>
      <c r="AI1924" s="35"/>
      <c r="AJ1924" s="35"/>
      <c r="AK1924" s="35"/>
      <c r="AL1924" s="35"/>
      <c r="AM1924" s="35"/>
      <c r="AN1924" s="35"/>
      <c r="AO1924" s="35"/>
      <c r="AP1924" s="35"/>
      <c r="AQ1924" s="35"/>
      <c r="AR1924" s="35"/>
      <c r="AS1924" s="35"/>
      <c r="AT1924" s="35"/>
      <c r="AU1924" s="35"/>
      <c r="AV1924" s="35"/>
      <c r="AW1924" s="35"/>
      <c r="AX1924" s="35"/>
      <c r="AY1924" s="35"/>
      <c r="AZ1924" s="35"/>
      <c r="BA1924" s="35"/>
      <c r="BB1924" s="35"/>
      <c r="BC1924" s="35"/>
      <c r="BD1924" s="35"/>
      <c r="BE1924" s="35"/>
      <c r="BF1924" s="35"/>
      <c r="BG1924" s="35"/>
      <c r="BH1924" s="35"/>
      <c r="BI1924" s="133"/>
      <c r="BJ1924" s="133"/>
      <c r="BK1924" s="35"/>
      <c r="BL1924" s="266"/>
      <c r="BM1924" s="35"/>
      <c r="BN1924" s="35"/>
      <c r="BO1924" s="35"/>
      <c r="BP1924" s="35"/>
      <c r="BQ1924" s="35"/>
      <c r="BR1924" s="35"/>
      <c r="BS1924" s="35"/>
      <c r="BT1924" s="35"/>
      <c r="BU1924" s="35"/>
      <c r="BV1924" s="35"/>
      <c r="BW1924" s="35"/>
      <c r="BX1924" s="35"/>
      <c r="BY1924" s="35"/>
      <c r="BZ1924" s="287"/>
      <c r="CA1924" s="35"/>
      <c r="CB1924" s="35"/>
      <c r="CC1924" s="35"/>
      <c r="CD1924" s="35"/>
      <c r="CE1924" s="35"/>
      <c r="CF1924" s="35"/>
      <c r="CG1924" s="35"/>
      <c r="CH1924" s="35"/>
      <c r="CI1924" s="35"/>
      <c r="CJ1924" s="35"/>
      <c r="CK1924" s="35"/>
      <c r="CL1924" s="35"/>
      <c r="CM1924" s="35"/>
      <c r="CN1924" s="35"/>
      <c r="CO1924" s="35"/>
      <c r="CP1924" s="35"/>
      <c r="CQ1924" s="35"/>
      <c r="CR1924" s="35"/>
      <c r="CS1924" s="35"/>
      <c r="CT1924" s="35"/>
      <c r="CU1924" s="35"/>
      <c r="CV1924" s="35"/>
      <c r="CW1924" s="35"/>
      <c r="CX1924" s="35"/>
      <c r="CY1924" s="35"/>
      <c r="CZ1924" s="35"/>
      <c r="DA1924" s="35"/>
      <c r="DB1924" s="35"/>
      <c r="DC1924" s="35"/>
      <c r="DD1924" s="35"/>
      <c r="DE1924" s="35"/>
      <c r="DF1924" s="35"/>
      <c r="DG1924" s="35"/>
      <c r="DH1924" s="35"/>
      <c r="DI1924" s="35"/>
      <c r="DJ1924" s="35"/>
      <c r="DK1924" s="35"/>
      <c r="DL1924" s="35"/>
      <c r="DM1924" s="35"/>
      <c r="DN1924" s="35"/>
      <c r="DO1924" s="35"/>
      <c r="DP1924" s="35"/>
      <c r="DQ1924" s="35"/>
      <c r="DR1924" s="35"/>
      <c r="DS1924" s="35"/>
      <c r="DT1924" s="35"/>
      <c r="DU1924" s="35"/>
      <c r="DV1924" s="35"/>
      <c r="DW1924" s="35"/>
      <c r="DX1924" s="35"/>
      <c r="DY1924" s="35"/>
      <c r="DZ1924" s="35"/>
      <c r="EA1924" s="35"/>
      <c r="EB1924" s="35"/>
      <c r="EC1924" s="35"/>
      <c r="ED1924" s="35"/>
      <c r="EE1924" s="35"/>
      <c r="EF1924" s="35"/>
      <c r="EG1924" s="35"/>
      <c r="EH1924" s="35"/>
      <c r="EI1924" s="35"/>
      <c r="EJ1924" s="35"/>
      <c r="EK1924" s="35"/>
      <c r="EL1924" s="35"/>
      <c r="ET1924" s="20" t="s">
        <v>2281</v>
      </c>
      <c r="EU1924" s="20" t="s">
        <v>2279</v>
      </c>
    </row>
    <row r="1925" spans="1:151" ht="12" hidden="1" customHeight="1">
      <c r="A1925" s="35"/>
      <c r="B1925" s="47"/>
      <c r="C1925" s="35"/>
      <c r="D1925" s="47"/>
      <c r="E1925" s="47"/>
      <c r="F1925" s="47"/>
      <c r="G1925" s="47"/>
      <c r="H1925" s="47"/>
      <c r="I1925" s="47"/>
      <c r="J1925" s="47"/>
      <c r="K1925" s="47"/>
      <c r="L1925" s="47"/>
      <c r="M1925" s="35"/>
      <c r="N1925" s="35"/>
      <c r="O1925" s="35"/>
      <c r="P1925" s="35"/>
      <c r="Q1925" s="35"/>
      <c r="R1925" s="35"/>
      <c r="S1925" s="35"/>
      <c r="T1925" s="35"/>
      <c r="U1925" s="35"/>
      <c r="V1925" s="35"/>
      <c r="W1925" s="35"/>
      <c r="X1925" s="35"/>
      <c r="Y1925" s="35"/>
      <c r="Z1925" s="35"/>
      <c r="AA1925" s="35"/>
      <c r="AB1925" s="35"/>
      <c r="AC1925" s="35"/>
      <c r="AD1925" s="35"/>
      <c r="AE1925" s="35"/>
      <c r="AF1925" s="35"/>
      <c r="AG1925" s="35"/>
      <c r="AH1925" s="35"/>
      <c r="AI1925" s="35"/>
      <c r="AJ1925" s="35"/>
      <c r="AK1925" s="35"/>
      <c r="AL1925" s="35"/>
      <c r="AM1925" s="35"/>
      <c r="AN1925" s="35"/>
      <c r="AO1925" s="35"/>
      <c r="AP1925" s="35"/>
      <c r="AQ1925" s="35"/>
      <c r="AR1925" s="35"/>
      <c r="AS1925" s="35"/>
      <c r="AT1925" s="35"/>
      <c r="AU1925" s="35"/>
      <c r="AV1925" s="35"/>
      <c r="AW1925" s="35"/>
      <c r="AX1925" s="35"/>
      <c r="AY1925" s="35"/>
      <c r="AZ1925" s="35"/>
      <c r="BA1925" s="35"/>
      <c r="BB1925" s="35"/>
      <c r="BC1925" s="35"/>
      <c r="BD1925" s="35"/>
      <c r="BE1925" s="35"/>
      <c r="BF1925" s="35"/>
      <c r="BG1925" s="35"/>
      <c r="BH1925" s="35"/>
      <c r="BI1925" s="133"/>
      <c r="BJ1925" s="133"/>
      <c r="BK1925" s="35"/>
      <c r="BL1925" s="266"/>
      <c r="BM1925" s="35"/>
      <c r="BN1925" s="35"/>
      <c r="BO1925" s="35"/>
      <c r="BP1925" s="35"/>
      <c r="BQ1925" s="35"/>
      <c r="BR1925" s="35"/>
      <c r="BS1925" s="35"/>
      <c r="BT1925" s="35"/>
      <c r="BU1925" s="35"/>
      <c r="BV1925" s="35"/>
      <c r="BW1925" s="35"/>
      <c r="BX1925" s="35"/>
      <c r="BY1925" s="35"/>
      <c r="BZ1925" s="287"/>
      <c r="CA1925" s="35"/>
      <c r="CB1925" s="35"/>
      <c r="CC1925" s="35"/>
      <c r="CD1925" s="35"/>
      <c r="CE1925" s="35"/>
      <c r="CF1925" s="35"/>
      <c r="CG1925" s="35"/>
      <c r="CH1925" s="35"/>
      <c r="CI1925" s="35"/>
      <c r="CJ1925" s="35"/>
      <c r="CK1925" s="35"/>
      <c r="CL1925" s="35"/>
      <c r="CM1925" s="35"/>
      <c r="CN1925" s="35"/>
      <c r="CO1925" s="35"/>
      <c r="CP1925" s="35"/>
      <c r="CQ1925" s="35"/>
      <c r="CR1925" s="35"/>
      <c r="CS1925" s="35"/>
      <c r="CT1925" s="35"/>
      <c r="CU1925" s="35"/>
      <c r="CV1925" s="35"/>
      <c r="CW1925" s="35"/>
      <c r="CX1925" s="35"/>
      <c r="CY1925" s="35"/>
      <c r="CZ1925" s="35"/>
      <c r="DA1925" s="35"/>
      <c r="DB1925" s="35"/>
      <c r="DC1925" s="35"/>
      <c r="DD1925" s="35"/>
      <c r="DE1925" s="35"/>
      <c r="DF1925" s="35"/>
      <c r="DG1925" s="35"/>
      <c r="DH1925" s="35"/>
      <c r="DI1925" s="35"/>
      <c r="DJ1925" s="35"/>
      <c r="DK1925" s="35"/>
      <c r="DL1925" s="35"/>
      <c r="DM1925" s="35"/>
      <c r="DN1925" s="35"/>
      <c r="DO1925" s="35"/>
      <c r="DP1925" s="35"/>
      <c r="DQ1925" s="35"/>
      <c r="DR1925" s="35"/>
      <c r="DS1925" s="35"/>
      <c r="DT1925" s="35"/>
      <c r="DU1925" s="35"/>
      <c r="DV1925" s="35"/>
      <c r="DW1925" s="35"/>
      <c r="DX1925" s="35"/>
      <c r="DY1925" s="35"/>
      <c r="DZ1925" s="35"/>
      <c r="EA1925" s="35"/>
      <c r="EB1925" s="35"/>
      <c r="EC1925" s="35"/>
      <c r="ED1925" s="35"/>
      <c r="EE1925" s="35"/>
      <c r="EF1925" s="35"/>
      <c r="EG1925" s="35"/>
      <c r="EH1925" s="35"/>
      <c r="EI1925" s="35"/>
      <c r="EJ1925" s="35"/>
      <c r="EK1925" s="35"/>
      <c r="EL1925" s="35"/>
      <c r="ET1925" s="20" t="s">
        <v>2282</v>
      </c>
      <c r="EU1925" s="20" t="s">
        <v>2280</v>
      </c>
    </row>
    <row r="1926" spans="1:151" ht="12" hidden="1" customHeight="1">
      <c r="A1926" s="35"/>
      <c r="B1926" s="47"/>
      <c r="C1926" s="35"/>
      <c r="D1926" s="47"/>
      <c r="E1926" s="47"/>
      <c r="F1926" s="47"/>
      <c r="G1926" s="47"/>
      <c r="H1926" s="47"/>
      <c r="I1926" s="47"/>
      <c r="J1926" s="47"/>
      <c r="K1926" s="47"/>
      <c r="L1926" s="47"/>
      <c r="M1926" s="35"/>
      <c r="N1926" s="35"/>
      <c r="O1926" s="35"/>
      <c r="P1926" s="35"/>
      <c r="Q1926" s="35"/>
      <c r="R1926" s="35"/>
      <c r="S1926" s="35"/>
      <c r="T1926" s="35"/>
      <c r="U1926" s="35"/>
      <c r="V1926" s="35"/>
      <c r="W1926" s="35"/>
      <c r="X1926" s="35"/>
      <c r="Y1926" s="35"/>
      <c r="Z1926" s="35"/>
      <c r="AA1926" s="35"/>
      <c r="AB1926" s="35"/>
      <c r="AC1926" s="35"/>
      <c r="AD1926" s="35"/>
      <c r="AE1926" s="35"/>
      <c r="AF1926" s="35"/>
      <c r="AG1926" s="35"/>
      <c r="AH1926" s="35"/>
      <c r="AI1926" s="35"/>
      <c r="AJ1926" s="35"/>
      <c r="AK1926" s="35"/>
      <c r="AL1926" s="35"/>
      <c r="AM1926" s="35"/>
      <c r="AN1926" s="35"/>
      <c r="AO1926" s="35"/>
      <c r="AP1926" s="35"/>
      <c r="AQ1926" s="35"/>
      <c r="AR1926" s="35"/>
      <c r="AS1926" s="35"/>
      <c r="AT1926" s="35"/>
      <c r="AU1926" s="35"/>
      <c r="AV1926" s="35"/>
      <c r="AW1926" s="35"/>
      <c r="AX1926" s="35"/>
      <c r="AY1926" s="35"/>
      <c r="AZ1926" s="35"/>
      <c r="BA1926" s="35"/>
      <c r="BB1926" s="35"/>
      <c r="BC1926" s="35"/>
      <c r="BD1926" s="35"/>
      <c r="BE1926" s="35"/>
      <c r="BF1926" s="35"/>
      <c r="BG1926" s="35"/>
      <c r="BH1926" s="35"/>
      <c r="BI1926" s="133"/>
      <c r="BJ1926" s="133"/>
      <c r="BK1926" s="35"/>
      <c r="BL1926" s="266"/>
      <c r="BM1926" s="35"/>
      <c r="BN1926" s="35"/>
      <c r="BO1926" s="35"/>
      <c r="BP1926" s="35"/>
      <c r="BQ1926" s="35"/>
      <c r="BR1926" s="35"/>
      <c r="BS1926" s="35"/>
      <c r="BT1926" s="35"/>
      <c r="BU1926" s="35"/>
      <c r="BV1926" s="35"/>
      <c r="BW1926" s="35"/>
      <c r="BX1926" s="35"/>
      <c r="BY1926" s="35"/>
      <c r="BZ1926" s="287"/>
      <c r="CA1926" s="35"/>
      <c r="CB1926" s="35"/>
      <c r="CC1926" s="35"/>
      <c r="CD1926" s="35"/>
      <c r="CE1926" s="35"/>
      <c r="CF1926" s="35"/>
      <c r="CG1926" s="35"/>
      <c r="CH1926" s="35"/>
      <c r="CI1926" s="35"/>
      <c r="CJ1926" s="35"/>
      <c r="CK1926" s="35"/>
      <c r="CL1926" s="35"/>
      <c r="CM1926" s="35"/>
      <c r="CN1926" s="35"/>
      <c r="CO1926" s="35"/>
      <c r="CP1926" s="35"/>
      <c r="CQ1926" s="35"/>
      <c r="CR1926" s="35"/>
      <c r="CS1926" s="35"/>
      <c r="CT1926" s="35"/>
      <c r="CU1926" s="35"/>
      <c r="CV1926" s="35"/>
      <c r="CW1926" s="35"/>
      <c r="CX1926" s="35"/>
      <c r="CY1926" s="35"/>
      <c r="CZ1926" s="35"/>
      <c r="DA1926" s="35"/>
      <c r="DB1926" s="35"/>
      <c r="DC1926" s="35"/>
      <c r="DD1926" s="35"/>
      <c r="DE1926" s="35"/>
      <c r="DF1926" s="35"/>
      <c r="DG1926" s="35"/>
      <c r="DH1926" s="35"/>
      <c r="DI1926" s="35"/>
      <c r="DJ1926" s="35"/>
      <c r="DK1926" s="35"/>
      <c r="DL1926" s="35"/>
      <c r="DM1926" s="35"/>
      <c r="DN1926" s="35"/>
      <c r="DO1926" s="35"/>
      <c r="DP1926" s="35"/>
      <c r="DQ1926" s="35"/>
      <c r="DR1926" s="35"/>
      <c r="DS1926" s="35"/>
      <c r="DT1926" s="35"/>
      <c r="DU1926" s="35"/>
      <c r="DV1926" s="35"/>
      <c r="DW1926" s="35"/>
      <c r="DX1926" s="35"/>
      <c r="DY1926" s="35"/>
      <c r="DZ1926" s="35"/>
      <c r="EA1926" s="35"/>
      <c r="EB1926" s="35"/>
      <c r="EC1926" s="35"/>
      <c r="ED1926" s="35"/>
      <c r="EE1926" s="35"/>
      <c r="EF1926" s="35"/>
      <c r="EG1926" s="35"/>
      <c r="EH1926" s="35"/>
      <c r="EI1926" s="35"/>
      <c r="EJ1926" s="35"/>
      <c r="EK1926" s="35"/>
      <c r="EL1926" s="35"/>
      <c r="ET1926" s="20" t="s">
        <v>586</v>
      </c>
      <c r="EU1926" s="20" t="s">
        <v>2281</v>
      </c>
    </row>
    <row r="1927" spans="1:151" ht="12" hidden="1" customHeight="1">
      <c r="A1927" s="35"/>
      <c r="B1927" s="47"/>
      <c r="C1927" s="35"/>
      <c r="D1927" s="47"/>
      <c r="E1927" s="47"/>
      <c r="F1927" s="47"/>
      <c r="G1927" s="47"/>
      <c r="H1927" s="47"/>
      <c r="I1927" s="47"/>
      <c r="J1927" s="47"/>
      <c r="K1927" s="47"/>
      <c r="L1927" s="47"/>
      <c r="M1927" s="35"/>
      <c r="N1927" s="35"/>
      <c r="O1927" s="35"/>
      <c r="P1927" s="35"/>
      <c r="Q1927" s="35"/>
      <c r="R1927" s="35"/>
      <c r="S1927" s="35"/>
      <c r="T1927" s="35"/>
      <c r="U1927" s="35"/>
      <c r="V1927" s="35"/>
      <c r="W1927" s="35"/>
      <c r="X1927" s="35"/>
      <c r="Y1927" s="35"/>
      <c r="Z1927" s="35"/>
      <c r="AA1927" s="35"/>
      <c r="AB1927" s="35"/>
      <c r="AC1927" s="35"/>
      <c r="AD1927" s="35"/>
      <c r="AE1927" s="35"/>
      <c r="AF1927" s="35"/>
      <c r="AG1927" s="35"/>
      <c r="AH1927" s="35"/>
      <c r="AI1927" s="35"/>
      <c r="AJ1927" s="35"/>
      <c r="AK1927" s="35"/>
      <c r="AL1927" s="35"/>
      <c r="AM1927" s="35"/>
      <c r="AN1927" s="35"/>
      <c r="AO1927" s="35"/>
      <c r="AP1927" s="35"/>
      <c r="AQ1927" s="35"/>
      <c r="AR1927" s="35"/>
      <c r="AS1927" s="35"/>
      <c r="AT1927" s="35"/>
      <c r="AU1927" s="35"/>
      <c r="AV1927" s="35"/>
      <c r="AW1927" s="35"/>
      <c r="AX1927" s="35"/>
      <c r="AY1927" s="35"/>
      <c r="AZ1927" s="35"/>
      <c r="BA1927" s="35"/>
      <c r="BB1927" s="35"/>
      <c r="BC1927" s="35"/>
      <c r="BD1927" s="35"/>
      <c r="BE1927" s="35"/>
      <c r="BF1927" s="35"/>
      <c r="BG1927" s="35"/>
      <c r="BH1927" s="35"/>
      <c r="BI1927" s="133"/>
      <c r="BJ1927" s="133"/>
      <c r="BK1927" s="35"/>
      <c r="BL1927" s="266"/>
      <c r="BM1927" s="35"/>
      <c r="BN1927" s="35"/>
      <c r="BO1927" s="35"/>
      <c r="BP1927" s="35"/>
      <c r="BQ1927" s="35"/>
      <c r="BR1927" s="35"/>
      <c r="BS1927" s="35"/>
      <c r="BT1927" s="35"/>
      <c r="BU1927" s="35"/>
      <c r="BV1927" s="35"/>
      <c r="BW1927" s="35"/>
      <c r="BX1927" s="35"/>
      <c r="BY1927" s="35"/>
      <c r="BZ1927" s="287"/>
      <c r="CA1927" s="35"/>
      <c r="CB1927" s="35"/>
      <c r="CC1927" s="35"/>
      <c r="CD1927" s="35"/>
      <c r="CE1927" s="35"/>
      <c r="CF1927" s="35"/>
      <c r="CG1927" s="35"/>
      <c r="CH1927" s="35"/>
      <c r="CI1927" s="35"/>
      <c r="CJ1927" s="35"/>
      <c r="CK1927" s="35"/>
      <c r="CL1927" s="35"/>
      <c r="CM1927" s="35"/>
      <c r="CN1927" s="35"/>
      <c r="CO1927" s="35"/>
      <c r="CP1927" s="35"/>
      <c r="CQ1927" s="35"/>
      <c r="CR1927" s="35"/>
      <c r="CS1927" s="35"/>
      <c r="CT1927" s="35"/>
      <c r="CU1927" s="35"/>
      <c r="CV1927" s="35"/>
      <c r="CW1927" s="35"/>
      <c r="CX1927" s="35"/>
      <c r="CY1927" s="35"/>
      <c r="CZ1927" s="35"/>
      <c r="DA1927" s="35"/>
      <c r="DB1927" s="35"/>
      <c r="DC1927" s="35"/>
      <c r="DD1927" s="35"/>
      <c r="DE1927" s="35"/>
      <c r="DF1927" s="35"/>
      <c r="DG1927" s="35"/>
      <c r="DH1927" s="35"/>
      <c r="DI1927" s="35"/>
      <c r="DJ1927" s="35"/>
      <c r="DK1927" s="35"/>
      <c r="DL1927" s="35"/>
      <c r="DM1927" s="35"/>
      <c r="DN1927" s="35"/>
      <c r="DO1927" s="35"/>
      <c r="DP1927" s="35"/>
      <c r="DQ1927" s="35"/>
      <c r="DR1927" s="35"/>
      <c r="DS1927" s="35"/>
      <c r="DT1927" s="35"/>
      <c r="DU1927" s="35"/>
      <c r="DV1927" s="35"/>
      <c r="DW1927" s="35"/>
      <c r="DX1927" s="35"/>
      <c r="DY1927" s="35"/>
      <c r="DZ1927" s="35"/>
      <c r="EA1927" s="35"/>
      <c r="EB1927" s="35"/>
      <c r="EC1927" s="35"/>
      <c r="ED1927" s="35"/>
      <c r="EE1927" s="35"/>
      <c r="EF1927" s="35"/>
      <c r="EG1927" s="35"/>
      <c r="EH1927" s="35"/>
      <c r="EI1927" s="35"/>
      <c r="EJ1927" s="35"/>
      <c r="EK1927" s="35"/>
      <c r="EL1927" s="35"/>
      <c r="ET1927" s="20" t="s">
        <v>2283</v>
      </c>
      <c r="EU1927" s="20" t="s">
        <v>2282</v>
      </c>
    </row>
    <row r="1928" spans="1:151" ht="12" hidden="1" customHeight="1">
      <c r="A1928" s="35"/>
      <c r="B1928" s="47"/>
      <c r="C1928" s="35"/>
      <c r="D1928" s="47"/>
      <c r="E1928" s="47"/>
      <c r="F1928" s="47"/>
      <c r="G1928" s="47"/>
      <c r="H1928" s="47"/>
      <c r="I1928" s="47"/>
      <c r="J1928" s="47"/>
      <c r="K1928" s="47"/>
      <c r="L1928" s="47"/>
      <c r="M1928" s="35"/>
      <c r="N1928" s="35"/>
      <c r="O1928" s="35"/>
      <c r="P1928" s="35"/>
      <c r="Q1928" s="35"/>
      <c r="R1928" s="35"/>
      <c r="S1928" s="35"/>
      <c r="T1928" s="35"/>
      <c r="U1928" s="35"/>
      <c r="V1928" s="35"/>
      <c r="W1928" s="35"/>
      <c r="X1928" s="35"/>
      <c r="Y1928" s="35"/>
      <c r="Z1928" s="35"/>
      <c r="AA1928" s="35"/>
      <c r="AB1928" s="35"/>
      <c r="AC1928" s="35"/>
      <c r="AD1928" s="35"/>
      <c r="AE1928" s="35"/>
      <c r="AF1928" s="35"/>
      <c r="AG1928" s="35"/>
      <c r="AH1928" s="35"/>
      <c r="AI1928" s="35"/>
      <c r="AJ1928" s="35"/>
      <c r="AK1928" s="35"/>
      <c r="AL1928" s="35"/>
      <c r="AM1928" s="35"/>
      <c r="AN1928" s="35"/>
      <c r="AO1928" s="35"/>
      <c r="AP1928" s="35"/>
      <c r="AQ1928" s="35"/>
      <c r="AR1928" s="35"/>
      <c r="AS1928" s="35"/>
      <c r="AT1928" s="35"/>
      <c r="AU1928" s="35"/>
      <c r="AV1928" s="35"/>
      <c r="AW1928" s="35"/>
      <c r="AX1928" s="35"/>
      <c r="AY1928" s="35"/>
      <c r="AZ1928" s="35"/>
      <c r="BA1928" s="35"/>
      <c r="BB1928" s="35"/>
      <c r="BC1928" s="35"/>
      <c r="BD1928" s="35"/>
      <c r="BE1928" s="35"/>
      <c r="BF1928" s="35"/>
      <c r="BG1928" s="35"/>
      <c r="BH1928" s="35"/>
      <c r="BI1928" s="133"/>
      <c r="BJ1928" s="133"/>
      <c r="BK1928" s="35"/>
      <c r="BL1928" s="266"/>
      <c r="BM1928" s="35"/>
      <c r="BN1928" s="35"/>
      <c r="BO1928" s="35"/>
      <c r="BP1928" s="35"/>
      <c r="BQ1928" s="35"/>
      <c r="BR1928" s="35"/>
      <c r="BS1928" s="35"/>
      <c r="BT1928" s="35"/>
      <c r="BU1928" s="35"/>
      <c r="BV1928" s="35"/>
      <c r="BW1928" s="35"/>
      <c r="BX1928" s="35"/>
      <c r="BY1928" s="35"/>
      <c r="BZ1928" s="287"/>
      <c r="CA1928" s="35"/>
      <c r="CB1928" s="35"/>
      <c r="CC1928" s="35"/>
      <c r="CD1928" s="35"/>
      <c r="CE1928" s="35"/>
      <c r="CF1928" s="35"/>
      <c r="CG1928" s="35"/>
      <c r="CH1928" s="35"/>
      <c r="CI1928" s="35"/>
      <c r="CJ1928" s="35"/>
      <c r="CK1928" s="35"/>
      <c r="CL1928" s="35"/>
      <c r="CM1928" s="35"/>
      <c r="CN1928" s="35"/>
      <c r="CO1928" s="35"/>
      <c r="CP1928" s="35"/>
      <c r="CQ1928" s="35"/>
      <c r="CR1928" s="35"/>
      <c r="CS1928" s="35"/>
      <c r="CT1928" s="35"/>
      <c r="CU1928" s="35"/>
      <c r="CV1928" s="35"/>
      <c r="CW1928" s="35"/>
      <c r="CX1928" s="35"/>
      <c r="CY1928" s="35"/>
      <c r="CZ1928" s="35"/>
      <c r="DA1928" s="35"/>
      <c r="DB1928" s="35"/>
      <c r="DC1928" s="35"/>
      <c r="DD1928" s="35"/>
      <c r="DE1928" s="35"/>
      <c r="DF1928" s="35"/>
      <c r="DG1928" s="35"/>
      <c r="DH1928" s="35"/>
      <c r="DI1928" s="35"/>
      <c r="DJ1928" s="35"/>
      <c r="DK1928" s="35"/>
      <c r="DL1928" s="35"/>
      <c r="DM1928" s="35"/>
      <c r="DN1928" s="35"/>
      <c r="DO1928" s="35"/>
      <c r="DP1928" s="35"/>
      <c r="DQ1928" s="35"/>
      <c r="DR1928" s="35"/>
      <c r="DS1928" s="35"/>
      <c r="DT1928" s="35"/>
      <c r="DU1928" s="35"/>
      <c r="DV1928" s="35"/>
      <c r="DW1928" s="35"/>
      <c r="DX1928" s="35"/>
      <c r="DY1928" s="35"/>
      <c r="DZ1928" s="35"/>
      <c r="EA1928" s="35"/>
      <c r="EB1928" s="35"/>
      <c r="EC1928" s="35"/>
      <c r="ED1928" s="35"/>
      <c r="EE1928" s="35"/>
      <c r="EF1928" s="35"/>
      <c r="EG1928" s="35"/>
      <c r="EH1928" s="35"/>
      <c r="EI1928" s="35"/>
      <c r="EJ1928" s="35"/>
      <c r="EK1928" s="35"/>
      <c r="EL1928" s="35"/>
      <c r="ET1928" s="20" t="s">
        <v>2284</v>
      </c>
      <c r="EU1928" s="20" t="s">
        <v>586</v>
      </c>
    </row>
    <row r="1929" spans="1:151" ht="12" hidden="1" customHeight="1">
      <c r="A1929" s="35"/>
      <c r="B1929" s="47"/>
      <c r="C1929" s="35"/>
      <c r="D1929" s="47"/>
      <c r="E1929" s="47"/>
      <c r="F1929" s="47"/>
      <c r="G1929" s="47"/>
      <c r="H1929" s="47"/>
      <c r="I1929" s="47"/>
      <c r="J1929" s="47"/>
      <c r="K1929" s="47"/>
      <c r="L1929" s="47"/>
      <c r="M1929" s="35"/>
      <c r="N1929" s="35"/>
      <c r="O1929" s="35"/>
      <c r="P1929" s="35"/>
      <c r="Q1929" s="35"/>
      <c r="R1929" s="35"/>
      <c r="S1929" s="35"/>
      <c r="T1929" s="35"/>
      <c r="U1929" s="35"/>
      <c r="V1929" s="35"/>
      <c r="W1929" s="35"/>
      <c r="X1929" s="35"/>
      <c r="Y1929" s="35"/>
      <c r="Z1929" s="35"/>
      <c r="AA1929" s="35"/>
      <c r="AB1929" s="35"/>
      <c r="AC1929" s="35"/>
      <c r="AD1929" s="35"/>
      <c r="AE1929" s="35"/>
      <c r="AF1929" s="35"/>
      <c r="AG1929" s="35"/>
      <c r="AH1929" s="35"/>
      <c r="AI1929" s="35"/>
      <c r="AJ1929" s="35"/>
      <c r="AK1929" s="35"/>
      <c r="AL1929" s="35"/>
      <c r="AM1929" s="35"/>
      <c r="AN1929" s="35"/>
      <c r="AO1929" s="35"/>
      <c r="AP1929" s="35"/>
      <c r="AQ1929" s="35"/>
      <c r="AR1929" s="35"/>
      <c r="AS1929" s="35"/>
      <c r="AT1929" s="35"/>
      <c r="AU1929" s="35"/>
      <c r="AV1929" s="35"/>
      <c r="AW1929" s="35"/>
      <c r="AX1929" s="35"/>
      <c r="AY1929" s="35"/>
      <c r="AZ1929" s="35"/>
      <c r="BA1929" s="35"/>
      <c r="BB1929" s="35"/>
      <c r="BC1929" s="35"/>
      <c r="BD1929" s="35"/>
      <c r="BE1929" s="35"/>
      <c r="BF1929" s="35"/>
      <c r="BG1929" s="35"/>
      <c r="BH1929" s="35"/>
      <c r="BI1929" s="133"/>
      <c r="BJ1929" s="133"/>
      <c r="BK1929" s="35"/>
      <c r="BL1929" s="266"/>
      <c r="BM1929" s="35"/>
      <c r="BN1929" s="35"/>
      <c r="BO1929" s="35"/>
      <c r="BP1929" s="35"/>
      <c r="BQ1929" s="35"/>
      <c r="BR1929" s="35"/>
      <c r="BS1929" s="35"/>
      <c r="BT1929" s="35"/>
      <c r="BU1929" s="35"/>
      <c r="BV1929" s="35"/>
      <c r="BW1929" s="35"/>
      <c r="BX1929" s="35"/>
      <c r="BY1929" s="35"/>
      <c r="BZ1929" s="287"/>
      <c r="CA1929" s="35"/>
      <c r="CB1929" s="35"/>
      <c r="CC1929" s="35"/>
      <c r="CD1929" s="35"/>
      <c r="CE1929" s="35"/>
      <c r="CF1929" s="35"/>
      <c r="CG1929" s="35"/>
      <c r="CH1929" s="35"/>
      <c r="CI1929" s="35"/>
      <c r="CJ1929" s="35"/>
      <c r="CK1929" s="35"/>
      <c r="CL1929" s="35"/>
      <c r="CM1929" s="35"/>
      <c r="CN1929" s="35"/>
      <c r="CO1929" s="35"/>
      <c r="CP1929" s="35"/>
      <c r="CQ1929" s="35"/>
      <c r="CR1929" s="35"/>
      <c r="CS1929" s="35"/>
      <c r="CT1929" s="35"/>
      <c r="CU1929" s="35"/>
      <c r="CV1929" s="35"/>
      <c r="CW1929" s="35"/>
      <c r="CX1929" s="35"/>
      <c r="CY1929" s="35"/>
      <c r="CZ1929" s="35"/>
      <c r="DA1929" s="35"/>
      <c r="DB1929" s="35"/>
      <c r="DC1929" s="35"/>
      <c r="DD1929" s="35"/>
      <c r="DE1929" s="35"/>
      <c r="DF1929" s="35"/>
      <c r="DG1929" s="35"/>
      <c r="DH1929" s="35"/>
      <c r="DI1929" s="35"/>
      <c r="DJ1929" s="35"/>
      <c r="DK1929" s="35"/>
      <c r="DL1929" s="35"/>
      <c r="DM1929" s="35"/>
      <c r="DN1929" s="35"/>
      <c r="DO1929" s="35"/>
      <c r="DP1929" s="35"/>
      <c r="DQ1929" s="35"/>
      <c r="DR1929" s="35"/>
      <c r="DS1929" s="35"/>
      <c r="DT1929" s="35"/>
      <c r="DU1929" s="35"/>
      <c r="DV1929" s="35"/>
      <c r="DW1929" s="35"/>
      <c r="DX1929" s="35"/>
      <c r="DY1929" s="35"/>
      <c r="DZ1929" s="35"/>
      <c r="EA1929" s="35"/>
      <c r="EB1929" s="35"/>
      <c r="EC1929" s="35"/>
      <c r="ED1929" s="35"/>
      <c r="EE1929" s="35"/>
      <c r="EF1929" s="35"/>
      <c r="EG1929" s="35"/>
      <c r="EH1929" s="35"/>
      <c r="EI1929" s="35"/>
      <c r="EJ1929" s="35"/>
      <c r="EK1929" s="35"/>
      <c r="EL1929" s="35"/>
      <c r="ET1929" s="20" t="s">
        <v>2285</v>
      </c>
      <c r="EU1929" s="20" t="s">
        <v>2283</v>
      </c>
    </row>
    <row r="1930" spans="1:151" ht="12" hidden="1" customHeight="1">
      <c r="A1930" s="35"/>
      <c r="B1930" s="47"/>
      <c r="C1930" s="35"/>
      <c r="D1930" s="47"/>
      <c r="E1930" s="47"/>
      <c r="F1930" s="47"/>
      <c r="G1930" s="47"/>
      <c r="H1930" s="47"/>
      <c r="I1930" s="47"/>
      <c r="J1930" s="47"/>
      <c r="K1930" s="47"/>
      <c r="L1930" s="47"/>
      <c r="M1930" s="35"/>
      <c r="N1930" s="35"/>
      <c r="O1930" s="35"/>
      <c r="P1930" s="35"/>
      <c r="Q1930" s="35"/>
      <c r="R1930" s="35"/>
      <c r="S1930" s="35"/>
      <c r="T1930" s="35"/>
      <c r="U1930" s="35"/>
      <c r="V1930" s="35"/>
      <c r="W1930" s="35"/>
      <c r="X1930" s="35"/>
      <c r="Y1930" s="35"/>
      <c r="Z1930" s="35"/>
      <c r="AA1930" s="35"/>
      <c r="AB1930" s="35"/>
      <c r="AC1930" s="35"/>
      <c r="AD1930" s="35"/>
      <c r="AE1930" s="35"/>
      <c r="AF1930" s="35"/>
      <c r="AG1930" s="35"/>
      <c r="AH1930" s="35"/>
      <c r="AI1930" s="35"/>
      <c r="AJ1930" s="35"/>
      <c r="AK1930" s="35"/>
      <c r="AL1930" s="35"/>
      <c r="AM1930" s="35"/>
      <c r="AN1930" s="35"/>
      <c r="AO1930" s="35"/>
      <c r="AP1930" s="35"/>
      <c r="AQ1930" s="35"/>
      <c r="AR1930" s="35"/>
      <c r="AS1930" s="35"/>
      <c r="AT1930" s="35"/>
      <c r="AU1930" s="35"/>
      <c r="AV1930" s="35"/>
      <c r="AW1930" s="35"/>
      <c r="AX1930" s="35"/>
      <c r="AY1930" s="35"/>
      <c r="AZ1930" s="35"/>
      <c r="BA1930" s="35"/>
      <c r="BB1930" s="35"/>
      <c r="BC1930" s="35"/>
      <c r="BD1930" s="35"/>
      <c r="BE1930" s="35"/>
      <c r="BF1930" s="35"/>
      <c r="BG1930" s="35"/>
      <c r="BH1930" s="35"/>
      <c r="BI1930" s="133"/>
      <c r="BJ1930" s="133"/>
      <c r="BK1930" s="35"/>
      <c r="BL1930" s="266"/>
      <c r="BM1930" s="35"/>
      <c r="BN1930" s="35"/>
      <c r="BO1930" s="35"/>
      <c r="BP1930" s="35"/>
      <c r="BQ1930" s="35"/>
      <c r="BR1930" s="35"/>
      <c r="BS1930" s="35"/>
      <c r="BT1930" s="35"/>
      <c r="BU1930" s="35"/>
      <c r="BV1930" s="35"/>
      <c r="BW1930" s="35"/>
      <c r="BX1930" s="35"/>
      <c r="BY1930" s="35"/>
      <c r="BZ1930" s="287"/>
      <c r="CA1930" s="35"/>
      <c r="CB1930" s="35"/>
      <c r="CC1930" s="35"/>
      <c r="CD1930" s="35"/>
      <c r="CE1930" s="35"/>
      <c r="CF1930" s="35"/>
      <c r="CG1930" s="35"/>
      <c r="CH1930" s="35"/>
      <c r="CI1930" s="35"/>
      <c r="CJ1930" s="35"/>
      <c r="CK1930" s="35"/>
      <c r="CL1930" s="35"/>
      <c r="CM1930" s="35"/>
      <c r="CN1930" s="35"/>
      <c r="CO1930" s="35"/>
      <c r="CP1930" s="35"/>
      <c r="CQ1930" s="35"/>
      <c r="CR1930" s="35"/>
      <c r="CS1930" s="35"/>
      <c r="CT1930" s="35"/>
      <c r="CU1930" s="35"/>
      <c r="CV1930" s="35"/>
      <c r="CW1930" s="35"/>
      <c r="CX1930" s="35"/>
      <c r="CY1930" s="35"/>
      <c r="CZ1930" s="35"/>
      <c r="DA1930" s="35"/>
      <c r="DB1930" s="35"/>
      <c r="DC1930" s="35"/>
      <c r="DD1930" s="35"/>
      <c r="DE1930" s="35"/>
      <c r="DF1930" s="35"/>
      <c r="DG1930" s="35"/>
      <c r="DH1930" s="35"/>
      <c r="DI1930" s="35"/>
      <c r="DJ1930" s="35"/>
      <c r="DK1930" s="35"/>
      <c r="DL1930" s="35"/>
      <c r="DM1930" s="35"/>
      <c r="DN1930" s="35"/>
      <c r="DO1930" s="35"/>
      <c r="DP1930" s="35"/>
      <c r="DQ1930" s="35"/>
      <c r="DR1930" s="35"/>
      <c r="DS1930" s="35"/>
      <c r="DT1930" s="35"/>
      <c r="DU1930" s="35"/>
      <c r="DV1930" s="35"/>
      <c r="DW1930" s="35"/>
      <c r="DX1930" s="35"/>
      <c r="DY1930" s="35"/>
      <c r="DZ1930" s="35"/>
      <c r="EA1930" s="35"/>
      <c r="EB1930" s="35"/>
      <c r="EC1930" s="35"/>
      <c r="ED1930" s="35"/>
      <c r="EE1930" s="35"/>
      <c r="EF1930" s="35"/>
      <c r="EG1930" s="35"/>
      <c r="EH1930" s="35"/>
      <c r="EI1930" s="35"/>
      <c r="EJ1930" s="35"/>
      <c r="EK1930" s="35"/>
      <c r="EL1930" s="35"/>
      <c r="ET1930" s="20" t="s">
        <v>2286</v>
      </c>
      <c r="EU1930" s="20" t="s">
        <v>2284</v>
      </c>
    </row>
    <row r="1931" spans="1:151" ht="12" hidden="1" customHeight="1">
      <c r="A1931" s="35"/>
      <c r="B1931" s="47"/>
      <c r="C1931" s="35"/>
      <c r="D1931" s="47"/>
      <c r="E1931" s="47"/>
      <c r="F1931" s="47"/>
      <c r="G1931" s="47"/>
      <c r="H1931" s="47"/>
      <c r="I1931" s="47"/>
      <c r="J1931" s="47"/>
      <c r="K1931" s="47"/>
      <c r="L1931" s="47"/>
      <c r="M1931" s="35"/>
      <c r="N1931" s="35"/>
      <c r="O1931" s="35"/>
      <c r="P1931" s="35"/>
      <c r="Q1931" s="35"/>
      <c r="R1931" s="35"/>
      <c r="S1931" s="35"/>
      <c r="T1931" s="35"/>
      <c r="U1931" s="35"/>
      <c r="V1931" s="35"/>
      <c r="W1931" s="35"/>
      <c r="X1931" s="35"/>
      <c r="Y1931" s="35"/>
      <c r="Z1931" s="35"/>
      <c r="AA1931" s="35"/>
      <c r="AB1931" s="35"/>
      <c r="AC1931" s="35"/>
      <c r="AD1931" s="35"/>
      <c r="AE1931" s="35"/>
      <c r="AF1931" s="35"/>
      <c r="AG1931" s="35"/>
      <c r="AH1931" s="35"/>
      <c r="AI1931" s="35"/>
      <c r="AJ1931" s="35"/>
      <c r="AK1931" s="35"/>
      <c r="AL1931" s="35"/>
      <c r="AM1931" s="35"/>
      <c r="AN1931" s="35"/>
      <c r="AO1931" s="35"/>
      <c r="AP1931" s="35"/>
      <c r="AQ1931" s="35"/>
      <c r="AR1931" s="35"/>
      <c r="AS1931" s="35"/>
      <c r="AT1931" s="35"/>
      <c r="AU1931" s="35"/>
      <c r="AV1931" s="35"/>
      <c r="AW1931" s="35"/>
      <c r="AX1931" s="35"/>
      <c r="AY1931" s="35"/>
      <c r="AZ1931" s="35"/>
      <c r="BA1931" s="35"/>
      <c r="BB1931" s="35"/>
      <c r="BC1931" s="35"/>
      <c r="BD1931" s="35"/>
      <c r="BE1931" s="35"/>
      <c r="BF1931" s="35"/>
      <c r="BG1931" s="35"/>
      <c r="BH1931" s="35"/>
      <c r="BI1931" s="133"/>
      <c r="BJ1931" s="133"/>
      <c r="BK1931" s="35"/>
      <c r="BL1931" s="266"/>
      <c r="BM1931" s="35"/>
      <c r="BN1931" s="35"/>
      <c r="BO1931" s="35"/>
      <c r="BP1931" s="35"/>
      <c r="BQ1931" s="35"/>
      <c r="BR1931" s="35"/>
      <c r="BS1931" s="35"/>
      <c r="BT1931" s="35"/>
      <c r="BU1931" s="35"/>
      <c r="BV1931" s="35"/>
      <c r="BW1931" s="35"/>
      <c r="BX1931" s="35"/>
      <c r="BY1931" s="35"/>
      <c r="BZ1931" s="287"/>
      <c r="CA1931" s="35"/>
      <c r="CB1931" s="35"/>
      <c r="CC1931" s="35"/>
      <c r="CD1931" s="35"/>
      <c r="CE1931" s="35"/>
      <c r="CF1931" s="35"/>
      <c r="CG1931" s="35"/>
      <c r="CH1931" s="35"/>
      <c r="CI1931" s="35"/>
      <c r="CJ1931" s="35"/>
      <c r="CK1931" s="35"/>
      <c r="CL1931" s="35"/>
      <c r="CM1931" s="35"/>
      <c r="CN1931" s="35"/>
      <c r="CO1931" s="35"/>
      <c r="CP1931" s="35"/>
      <c r="CQ1931" s="35"/>
      <c r="CR1931" s="35"/>
      <c r="CS1931" s="35"/>
      <c r="CT1931" s="35"/>
      <c r="CU1931" s="35"/>
      <c r="CV1931" s="35"/>
      <c r="CW1931" s="35"/>
      <c r="CX1931" s="35"/>
      <c r="CY1931" s="35"/>
      <c r="CZ1931" s="35"/>
      <c r="DA1931" s="35"/>
      <c r="DB1931" s="35"/>
      <c r="DC1931" s="35"/>
      <c r="DD1931" s="35"/>
      <c r="DE1931" s="35"/>
      <c r="DF1931" s="35"/>
      <c r="DG1931" s="35"/>
      <c r="DH1931" s="35"/>
      <c r="DI1931" s="35"/>
      <c r="DJ1931" s="35"/>
      <c r="DK1931" s="35"/>
      <c r="DL1931" s="35"/>
      <c r="DM1931" s="35"/>
      <c r="DN1931" s="35"/>
      <c r="DO1931" s="35"/>
      <c r="DP1931" s="35"/>
      <c r="DQ1931" s="35"/>
      <c r="DR1931" s="35"/>
      <c r="DS1931" s="35"/>
      <c r="DT1931" s="35"/>
      <c r="DU1931" s="35"/>
      <c r="DV1931" s="35"/>
      <c r="DW1931" s="35"/>
      <c r="DX1931" s="35"/>
      <c r="DY1931" s="35"/>
      <c r="DZ1931" s="35"/>
      <c r="EA1931" s="35"/>
      <c r="EB1931" s="35"/>
      <c r="EC1931" s="35"/>
      <c r="ED1931" s="35"/>
      <c r="EE1931" s="35"/>
      <c r="EF1931" s="35"/>
      <c r="EG1931" s="35"/>
      <c r="EH1931" s="35"/>
      <c r="EI1931" s="35"/>
      <c r="EJ1931" s="35"/>
      <c r="EK1931" s="35"/>
      <c r="EL1931" s="35"/>
      <c r="ET1931" s="20" t="s">
        <v>2287</v>
      </c>
      <c r="EU1931" s="20" t="s">
        <v>2285</v>
      </c>
    </row>
    <row r="1932" spans="1:151" ht="12" hidden="1" customHeight="1">
      <c r="A1932" s="35"/>
      <c r="B1932" s="47"/>
      <c r="C1932" s="35"/>
      <c r="D1932" s="47"/>
      <c r="E1932" s="47"/>
      <c r="F1932" s="47"/>
      <c r="G1932" s="47"/>
      <c r="H1932" s="47"/>
      <c r="I1932" s="47"/>
      <c r="J1932" s="47"/>
      <c r="K1932" s="47"/>
      <c r="L1932" s="47"/>
      <c r="M1932" s="35"/>
      <c r="N1932" s="35"/>
      <c r="O1932" s="35"/>
      <c r="P1932" s="35"/>
      <c r="Q1932" s="35"/>
      <c r="R1932" s="35"/>
      <c r="S1932" s="35"/>
      <c r="T1932" s="35"/>
      <c r="U1932" s="35"/>
      <c r="V1932" s="35"/>
      <c r="W1932" s="35"/>
      <c r="X1932" s="35"/>
      <c r="Y1932" s="35"/>
      <c r="Z1932" s="35"/>
      <c r="AA1932" s="35"/>
      <c r="AB1932" s="35"/>
      <c r="AC1932" s="35"/>
      <c r="AD1932" s="35"/>
      <c r="AE1932" s="35"/>
      <c r="AF1932" s="35"/>
      <c r="AG1932" s="35"/>
      <c r="AH1932" s="35"/>
      <c r="AI1932" s="35"/>
      <c r="AJ1932" s="35"/>
      <c r="AK1932" s="35"/>
      <c r="AL1932" s="35"/>
      <c r="AM1932" s="35"/>
      <c r="AN1932" s="35"/>
      <c r="AO1932" s="35"/>
      <c r="AP1932" s="35"/>
      <c r="AQ1932" s="35"/>
      <c r="AR1932" s="35"/>
      <c r="AS1932" s="35"/>
      <c r="AT1932" s="35"/>
      <c r="AU1932" s="35"/>
      <c r="AV1932" s="35"/>
      <c r="AW1932" s="35"/>
      <c r="AX1932" s="35"/>
      <c r="AY1932" s="35"/>
      <c r="AZ1932" s="35"/>
      <c r="BA1932" s="35"/>
      <c r="BB1932" s="35"/>
      <c r="BC1932" s="35"/>
      <c r="BD1932" s="35"/>
      <c r="BE1932" s="35"/>
      <c r="BF1932" s="35"/>
      <c r="BG1932" s="35"/>
      <c r="BH1932" s="35"/>
      <c r="BI1932" s="133"/>
      <c r="BJ1932" s="133"/>
      <c r="BK1932" s="35"/>
      <c r="BL1932" s="266"/>
      <c r="BM1932" s="35"/>
      <c r="BN1932" s="35"/>
      <c r="BO1932" s="35"/>
      <c r="BP1932" s="35"/>
      <c r="BQ1932" s="35"/>
      <c r="BR1932" s="35"/>
      <c r="BS1932" s="35"/>
      <c r="BT1932" s="35"/>
      <c r="BU1932" s="35"/>
      <c r="BV1932" s="35"/>
      <c r="BW1932" s="35"/>
      <c r="BX1932" s="35"/>
      <c r="BY1932" s="35"/>
      <c r="BZ1932" s="287"/>
      <c r="CA1932" s="35"/>
      <c r="CB1932" s="35"/>
      <c r="CC1932" s="35"/>
      <c r="CD1932" s="35"/>
      <c r="CE1932" s="35"/>
      <c r="CF1932" s="35"/>
      <c r="CG1932" s="35"/>
      <c r="CH1932" s="35"/>
      <c r="CI1932" s="35"/>
      <c r="CJ1932" s="35"/>
      <c r="CK1932" s="35"/>
      <c r="CL1932" s="35"/>
      <c r="CM1932" s="35"/>
      <c r="CN1932" s="35"/>
      <c r="CO1932" s="35"/>
      <c r="CP1932" s="35"/>
      <c r="CQ1932" s="35"/>
      <c r="CR1932" s="35"/>
      <c r="CS1932" s="35"/>
      <c r="CT1932" s="35"/>
      <c r="CU1932" s="35"/>
      <c r="CV1932" s="35"/>
      <c r="CW1932" s="35"/>
      <c r="CX1932" s="35"/>
      <c r="CY1932" s="35"/>
      <c r="CZ1932" s="35"/>
      <c r="DA1932" s="35"/>
      <c r="DB1932" s="35"/>
      <c r="DC1932" s="35"/>
      <c r="DD1932" s="35"/>
      <c r="DE1932" s="35"/>
      <c r="DF1932" s="35"/>
      <c r="DG1932" s="35"/>
      <c r="DH1932" s="35"/>
      <c r="DI1932" s="35"/>
      <c r="DJ1932" s="35"/>
      <c r="DK1932" s="35"/>
      <c r="DL1932" s="35"/>
      <c r="DM1932" s="35"/>
      <c r="DN1932" s="35"/>
      <c r="DO1932" s="35"/>
      <c r="DP1932" s="35"/>
      <c r="DQ1932" s="35"/>
      <c r="DR1932" s="35"/>
      <c r="DS1932" s="35"/>
      <c r="DT1932" s="35"/>
      <c r="DU1932" s="35"/>
      <c r="DV1932" s="35"/>
      <c r="DW1932" s="35"/>
      <c r="DX1932" s="35"/>
      <c r="DY1932" s="35"/>
      <c r="DZ1932" s="35"/>
      <c r="EA1932" s="35"/>
      <c r="EB1932" s="35"/>
      <c r="EC1932" s="35"/>
      <c r="ED1932" s="35"/>
      <c r="EE1932" s="35"/>
      <c r="EF1932" s="35"/>
      <c r="EG1932" s="35"/>
      <c r="EH1932" s="35"/>
      <c r="EI1932" s="35"/>
      <c r="EJ1932" s="35"/>
      <c r="EK1932" s="35"/>
      <c r="EL1932" s="35"/>
      <c r="ET1932" s="20" t="s">
        <v>2288</v>
      </c>
      <c r="EU1932" s="20" t="s">
        <v>2286</v>
      </c>
    </row>
    <row r="1933" spans="1:151" ht="12" hidden="1" customHeight="1">
      <c r="A1933" s="35"/>
      <c r="B1933" s="47"/>
      <c r="C1933" s="35"/>
      <c r="D1933" s="47"/>
      <c r="E1933" s="47"/>
      <c r="F1933" s="47"/>
      <c r="G1933" s="47"/>
      <c r="H1933" s="47"/>
      <c r="I1933" s="47"/>
      <c r="J1933" s="47"/>
      <c r="K1933" s="47"/>
      <c r="L1933" s="47"/>
      <c r="M1933" s="35"/>
      <c r="N1933" s="35"/>
      <c r="O1933" s="35"/>
      <c r="P1933" s="35"/>
      <c r="Q1933" s="35"/>
      <c r="R1933" s="35"/>
      <c r="S1933" s="35"/>
      <c r="T1933" s="35"/>
      <c r="U1933" s="35"/>
      <c r="V1933" s="35"/>
      <c r="W1933" s="35"/>
      <c r="X1933" s="35"/>
      <c r="Y1933" s="35"/>
      <c r="Z1933" s="35"/>
      <c r="AA1933" s="35"/>
      <c r="AB1933" s="35"/>
      <c r="AC1933" s="35"/>
      <c r="AD1933" s="35"/>
      <c r="AE1933" s="35"/>
      <c r="AF1933" s="35"/>
      <c r="AG1933" s="35"/>
      <c r="AH1933" s="35"/>
      <c r="AI1933" s="35"/>
      <c r="AJ1933" s="35"/>
      <c r="AK1933" s="35"/>
      <c r="AL1933" s="35"/>
      <c r="AM1933" s="35"/>
      <c r="AN1933" s="35"/>
      <c r="AO1933" s="35"/>
      <c r="AP1933" s="35"/>
      <c r="AQ1933" s="35"/>
      <c r="AR1933" s="35"/>
      <c r="AS1933" s="35"/>
      <c r="AT1933" s="35"/>
      <c r="AU1933" s="35"/>
      <c r="AV1933" s="35"/>
      <c r="AW1933" s="35"/>
      <c r="AX1933" s="35"/>
      <c r="AY1933" s="35"/>
      <c r="AZ1933" s="35"/>
      <c r="BA1933" s="35"/>
      <c r="BB1933" s="35"/>
      <c r="BC1933" s="35"/>
      <c r="BD1933" s="35"/>
      <c r="BE1933" s="35"/>
      <c r="BF1933" s="35"/>
      <c r="BG1933" s="35"/>
      <c r="BH1933" s="35"/>
      <c r="BI1933" s="133"/>
      <c r="BJ1933" s="133"/>
      <c r="BK1933" s="35"/>
      <c r="BL1933" s="266"/>
      <c r="BM1933" s="35"/>
      <c r="BN1933" s="35"/>
      <c r="BO1933" s="35"/>
      <c r="BP1933" s="35"/>
      <c r="BQ1933" s="35"/>
      <c r="BR1933" s="35"/>
      <c r="BS1933" s="35"/>
      <c r="BT1933" s="35"/>
      <c r="BU1933" s="35"/>
      <c r="BV1933" s="35"/>
      <c r="BW1933" s="35"/>
      <c r="BX1933" s="35"/>
      <c r="BY1933" s="35"/>
      <c r="BZ1933" s="287"/>
      <c r="CA1933" s="35"/>
      <c r="CB1933" s="35"/>
      <c r="CC1933" s="35"/>
      <c r="CD1933" s="35"/>
      <c r="CE1933" s="35"/>
      <c r="CF1933" s="35"/>
      <c r="CG1933" s="35"/>
      <c r="CH1933" s="35"/>
      <c r="CI1933" s="35"/>
      <c r="CJ1933" s="35"/>
      <c r="CK1933" s="35"/>
      <c r="CL1933" s="35"/>
      <c r="CM1933" s="35"/>
      <c r="CN1933" s="35"/>
      <c r="CO1933" s="35"/>
      <c r="CP1933" s="35"/>
      <c r="CQ1933" s="35"/>
      <c r="CR1933" s="35"/>
      <c r="CS1933" s="35"/>
      <c r="CT1933" s="35"/>
      <c r="CU1933" s="35"/>
      <c r="CV1933" s="35"/>
      <c r="CW1933" s="35"/>
      <c r="CX1933" s="35"/>
      <c r="CY1933" s="35"/>
      <c r="CZ1933" s="35"/>
      <c r="DA1933" s="35"/>
      <c r="DB1933" s="35"/>
      <c r="DC1933" s="35"/>
      <c r="DD1933" s="35"/>
      <c r="DE1933" s="35"/>
      <c r="DF1933" s="35"/>
      <c r="DG1933" s="35"/>
      <c r="DH1933" s="35"/>
      <c r="DI1933" s="35"/>
      <c r="DJ1933" s="35"/>
      <c r="DK1933" s="35"/>
      <c r="DL1933" s="35"/>
      <c r="DM1933" s="35"/>
      <c r="DN1933" s="35"/>
      <c r="DO1933" s="35"/>
      <c r="DP1933" s="35"/>
      <c r="DQ1933" s="35"/>
      <c r="DR1933" s="35"/>
      <c r="DS1933" s="35"/>
      <c r="DT1933" s="35"/>
      <c r="DU1933" s="35"/>
      <c r="DV1933" s="35"/>
      <c r="DW1933" s="35"/>
      <c r="DX1933" s="35"/>
      <c r="DY1933" s="35"/>
      <c r="DZ1933" s="35"/>
      <c r="EA1933" s="35"/>
      <c r="EB1933" s="35"/>
      <c r="EC1933" s="35"/>
      <c r="ED1933" s="35"/>
      <c r="EE1933" s="35"/>
      <c r="EF1933" s="35"/>
      <c r="EG1933" s="35"/>
      <c r="EH1933" s="35"/>
      <c r="EI1933" s="35"/>
      <c r="EJ1933" s="35"/>
      <c r="EK1933" s="35"/>
      <c r="EL1933" s="35"/>
      <c r="ET1933" s="20" t="s">
        <v>2289</v>
      </c>
      <c r="EU1933" s="20" t="s">
        <v>2287</v>
      </c>
    </row>
    <row r="1934" spans="1:151" ht="12" hidden="1" customHeight="1">
      <c r="A1934" s="35"/>
      <c r="B1934" s="47"/>
      <c r="C1934" s="35"/>
      <c r="D1934" s="47"/>
      <c r="E1934" s="47"/>
      <c r="F1934" s="47"/>
      <c r="G1934" s="47"/>
      <c r="H1934" s="47"/>
      <c r="I1934" s="47"/>
      <c r="J1934" s="47"/>
      <c r="K1934" s="47"/>
      <c r="L1934" s="47"/>
      <c r="M1934" s="35"/>
      <c r="N1934" s="35"/>
      <c r="O1934" s="35"/>
      <c r="P1934" s="35"/>
      <c r="Q1934" s="35"/>
      <c r="R1934" s="35"/>
      <c r="S1934" s="35"/>
      <c r="T1934" s="35"/>
      <c r="U1934" s="35"/>
      <c r="V1934" s="35"/>
      <c r="W1934" s="35"/>
      <c r="X1934" s="35"/>
      <c r="Y1934" s="35"/>
      <c r="Z1934" s="35"/>
      <c r="AA1934" s="35"/>
      <c r="AB1934" s="35"/>
      <c r="AC1934" s="35"/>
      <c r="AD1934" s="35"/>
      <c r="AE1934" s="35"/>
      <c r="AF1934" s="35"/>
      <c r="AG1934" s="35"/>
      <c r="AH1934" s="35"/>
      <c r="AI1934" s="35"/>
      <c r="AJ1934" s="35"/>
      <c r="AK1934" s="35"/>
      <c r="AL1934" s="35"/>
      <c r="AM1934" s="35"/>
      <c r="AN1934" s="35"/>
      <c r="AO1934" s="35"/>
      <c r="AP1934" s="35"/>
      <c r="AQ1934" s="35"/>
      <c r="AR1934" s="35"/>
      <c r="AS1934" s="35"/>
      <c r="AT1934" s="35"/>
      <c r="AU1934" s="35"/>
      <c r="AV1934" s="35"/>
      <c r="AW1934" s="35"/>
      <c r="AX1934" s="35"/>
      <c r="AY1934" s="35"/>
      <c r="AZ1934" s="35"/>
      <c r="BA1934" s="35"/>
      <c r="BB1934" s="35"/>
      <c r="BC1934" s="35"/>
      <c r="BD1934" s="35"/>
      <c r="BE1934" s="35"/>
      <c r="BF1934" s="35"/>
      <c r="BG1934" s="35"/>
      <c r="BH1934" s="35"/>
      <c r="BI1934" s="133"/>
      <c r="BJ1934" s="133"/>
      <c r="BK1934" s="35"/>
      <c r="BL1934" s="266"/>
      <c r="BM1934" s="35"/>
      <c r="BN1934" s="35"/>
      <c r="BO1934" s="35"/>
      <c r="BP1934" s="35"/>
      <c r="BQ1934" s="35"/>
      <c r="BR1934" s="35"/>
      <c r="BS1934" s="35"/>
      <c r="BT1934" s="35"/>
      <c r="BU1934" s="35"/>
      <c r="BV1934" s="35"/>
      <c r="BW1934" s="35"/>
      <c r="BX1934" s="35"/>
      <c r="BY1934" s="35"/>
      <c r="BZ1934" s="287"/>
      <c r="CA1934" s="35"/>
      <c r="CB1934" s="35"/>
      <c r="CC1934" s="35"/>
      <c r="CD1934" s="35"/>
      <c r="CE1934" s="35"/>
      <c r="CF1934" s="35"/>
      <c r="CG1934" s="35"/>
      <c r="CH1934" s="35"/>
      <c r="CI1934" s="35"/>
      <c r="CJ1934" s="35"/>
      <c r="CK1934" s="35"/>
      <c r="CL1934" s="35"/>
      <c r="CM1934" s="35"/>
      <c r="CN1934" s="35"/>
      <c r="CO1934" s="35"/>
      <c r="CP1934" s="35"/>
      <c r="CQ1934" s="35"/>
      <c r="CR1934" s="35"/>
      <c r="CS1934" s="35"/>
      <c r="CT1934" s="35"/>
      <c r="CU1934" s="35"/>
      <c r="CV1934" s="35"/>
      <c r="CW1934" s="35"/>
      <c r="CX1934" s="35"/>
      <c r="CY1934" s="35"/>
      <c r="CZ1934" s="35"/>
      <c r="DA1934" s="35"/>
      <c r="DB1934" s="35"/>
      <c r="DC1934" s="35"/>
      <c r="DD1934" s="35"/>
      <c r="DE1934" s="35"/>
      <c r="DF1934" s="35"/>
      <c r="DG1934" s="35"/>
      <c r="DH1934" s="35"/>
      <c r="DI1934" s="35"/>
      <c r="DJ1934" s="35"/>
      <c r="DK1934" s="35"/>
      <c r="DL1934" s="35"/>
      <c r="DM1934" s="35"/>
      <c r="DN1934" s="35"/>
      <c r="DO1934" s="35"/>
      <c r="DP1934" s="35"/>
      <c r="DQ1934" s="35"/>
      <c r="DR1934" s="35"/>
      <c r="DS1934" s="35"/>
      <c r="DT1934" s="35"/>
      <c r="DU1934" s="35"/>
      <c r="DV1934" s="35"/>
      <c r="DW1934" s="35"/>
      <c r="DX1934" s="35"/>
      <c r="DY1934" s="35"/>
      <c r="DZ1934" s="35"/>
      <c r="EA1934" s="35"/>
      <c r="EB1934" s="35"/>
      <c r="EC1934" s="35"/>
      <c r="ED1934" s="35"/>
      <c r="EE1934" s="35"/>
      <c r="EF1934" s="35"/>
      <c r="EG1934" s="35"/>
      <c r="EH1934" s="35"/>
      <c r="EI1934" s="35"/>
      <c r="EJ1934" s="35"/>
      <c r="EK1934" s="35"/>
      <c r="EL1934" s="35"/>
      <c r="ET1934" s="20" t="s">
        <v>2290</v>
      </c>
      <c r="EU1934" s="20" t="s">
        <v>2288</v>
      </c>
    </row>
    <row r="1935" spans="1:151" ht="12" hidden="1" customHeight="1">
      <c r="A1935" s="35"/>
      <c r="B1935" s="47"/>
      <c r="C1935" s="35"/>
      <c r="D1935" s="47"/>
      <c r="E1935" s="47"/>
      <c r="F1935" s="47"/>
      <c r="G1935" s="47"/>
      <c r="H1935" s="47"/>
      <c r="I1935" s="47"/>
      <c r="J1935" s="47"/>
      <c r="K1935" s="47"/>
      <c r="L1935" s="47"/>
      <c r="M1935" s="35"/>
      <c r="N1935" s="35"/>
      <c r="O1935" s="35"/>
      <c r="P1935" s="35"/>
      <c r="Q1935" s="35"/>
      <c r="R1935" s="35"/>
      <c r="S1935" s="35"/>
      <c r="T1935" s="35"/>
      <c r="U1935" s="35"/>
      <c r="V1935" s="35"/>
      <c r="W1935" s="35"/>
      <c r="X1935" s="35"/>
      <c r="Y1935" s="35"/>
      <c r="Z1935" s="35"/>
      <c r="AA1935" s="35"/>
      <c r="AB1935" s="35"/>
      <c r="AC1935" s="35"/>
      <c r="AD1935" s="35"/>
      <c r="AE1935" s="35"/>
      <c r="AF1935" s="35"/>
      <c r="AG1935" s="35"/>
      <c r="AH1935" s="35"/>
      <c r="AI1935" s="35"/>
      <c r="AJ1935" s="35"/>
      <c r="AK1935" s="35"/>
      <c r="AL1935" s="35"/>
      <c r="AM1935" s="35"/>
      <c r="AN1935" s="35"/>
      <c r="AO1935" s="35"/>
      <c r="AP1935" s="35"/>
      <c r="AQ1935" s="35"/>
      <c r="AR1935" s="35"/>
      <c r="AS1935" s="35"/>
      <c r="AT1935" s="35"/>
      <c r="AU1935" s="35"/>
      <c r="AV1935" s="35"/>
      <c r="AW1935" s="35"/>
      <c r="AX1935" s="35"/>
      <c r="AY1935" s="35"/>
      <c r="AZ1935" s="35"/>
      <c r="BA1935" s="35"/>
      <c r="BB1935" s="35"/>
      <c r="BC1935" s="35"/>
      <c r="BD1935" s="35"/>
      <c r="BE1935" s="35"/>
      <c r="BF1935" s="35"/>
      <c r="BG1935" s="35"/>
      <c r="BH1935" s="35"/>
      <c r="BI1935" s="133"/>
      <c r="BJ1935" s="133"/>
      <c r="BK1935" s="35"/>
      <c r="BL1935" s="266"/>
      <c r="BM1935" s="35"/>
      <c r="BN1935" s="35"/>
      <c r="BO1935" s="35"/>
      <c r="BP1935" s="35"/>
      <c r="BQ1935" s="35"/>
      <c r="BR1935" s="35"/>
      <c r="BS1935" s="35"/>
      <c r="BT1935" s="35"/>
      <c r="BU1935" s="35"/>
      <c r="BV1935" s="35"/>
      <c r="BW1935" s="35"/>
      <c r="BX1935" s="35"/>
      <c r="BY1935" s="35"/>
      <c r="BZ1935" s="287"/>
      <c r="CA1935" s="35"/>
      <c r="CB1935" s="35"/>
      <c r="CC1935" s="35"/>
      <c r="CD1935" s="35"/>
      <c r="CE1935" s="35"/>
      <c r="CF1935" s="35"/>
      <c r="CG1935" s="35"/>
      <c r="CH1935" s="35"/>
      <c r="CI1935" s="35"/>
      <c r="CJ1935" s="35"/>
      <c r="CK1935" s="35"/>
      <c r="CL1935" s="35"/>
      <c r="CM1935" s="35"/>
      <c r="CN1935" s="35"/>
      <c r="CO1935" s="35"/>
      <c r="CP1935" s="35"/>
      <c r="CQ1935" s="35"/>
      <c r="CR1935" s="35"/>
      <c r="CS1935" s="35"/>
      <c r="CT1935" s="35"/>
      <c r="CU1935" s="35"/>
      <c r="CV1935" s="35"/>
      <c r="CW1935" s="35"/>
      <c r="CX1935" s="35"/>
      <c r="CY1935" s="35"/>
      <c r="CZ1935" s="35"/>
      <c r="DA1935" s="35"/>
      <c r="DB1935" s="35"/>
      <c r="DC1935" s="35"/>
      <c r="DD1935" s="35"/>
      <c r="DE1935" s="35"/>
      <c r="DF1935" s="35"/>
      <c r="DG1935" s="35"/>
      <c r="DH1935" s="35"/>
      <c r="DI1935" s="35"/>
      <c r="DJ1935" s="35"/>
      <c r="DK1935" s="35"/>
      <c r="DL1935" s="35"/>
      <c r="DM1935" s="35"/>
      <c r="DN1935" s="35"/>
      <c r="DO1935" s="35"/>
      <c r="DP1935" s="35"/>
      <c r="DQ1935" s="35"/>
      <c r="DR1935" s="35"/>
      <c r="DS1935" s="35"/>
      <c r="DT1935" s="35"/>
      <c r="DU1935" s="35"/>
      <c r="DV1935" s="35"/>
      <c r="DW1935" s="35"/>
      <c r="DX1935" s="35"/>
      <c r="DY1935" s="35"/>
      <c r="DZ1935" s="35"/>
      <c r="EA1935" s="35"/>
      <c r="EB1935" s="35"/>
      <c r="EC1935" s="35"/>
      <c r="ED1935" s="35"/>
      <c r="EE1935" s="35"/>
      <c r="EF1935" s="35"/>
      <c r="EG1935" s="35"/>
      <c r="EH1935" s="35"/>
      <c r="EI1935" s="35"/>
      <c r="EJ1935" s="35"/>
      <c r="EK1935" s="35"/>
      <c r="EL1935" s="35"/>
      <c r="ET1935" s="20" t="s">
        <v>2291</v>
      </c>
      <c r="EU1935" s="20" t="s">
        <v>2289</v>
      </c>
    </row>
    <row r="1936" spans="1:151" ht="12" hidden="1" customHeight="1">
      <c r="A1936" s="35"/>
      <c r="B1936" s="47"/>
      <c r="C1936" s="35"/>
      <c r="D1936" s="47"/>
      <c r="E1936" s="47"/>
      <c r="F1936" s="47"/>
      <c r="G1936" s="47"/>
      <c r="H1936" s="47"/>
      <c r="I1936" s="47"/>
      <c r="J1936" s="47"/>
      <c r="K1936" s="47"/>
      <c r="L1936" s="47"/>
      <c r="M1936" s="35"/>
      <c r="N1936" s="35"/>
      <c r="O1936" s="35"/>
      <c r="P1936" s="35"/>
      <c r="Q1936" s="35"/>
      <c r="R1936" s="35"/>
      <c r="S1936" s="35"/>
      <c r="T1936" s="35"/>
      <c r="U1936" s="35"/>
      <c r="V1936" s="35"/>
      <c r="W1936" s="35"/>
      <c r="X1936" s="35"/>
      <c r="Y1936" s="35"/>
      <c r="Z1936" s="35"/>
      <c r="AA1936" s="35"/>
      <c r="AB1936" s="35"/>
      <c r="AC1936" s="35"/>
      <c r="AD1936" s="35"/>
      <c r="AE1936" s="35"/>
      <c r="AF1936" s="35"/>
      <c r="AG1936" s="35"/>
      <c r="AH1936" s="35"/>
      <c r="AI1936" s="35"/>
      <c r="AJ1936" s="35"/>
      <c r="AK1936" s="35"/>
      <c r="AL1936" s="35"/>
      <c r="AM1936" s="35"/>
      <c r="AN1936" s="35"/>
      <c r="AO1936" s="35"/>
      <c r="AP1936" s="35"/>
      <c r="AQ1936" s="35"/>
      <c r="AR1936" s="35"/>
      <c r="AS1936" s="35"/>
      <c r="AT1936" s="35"/>
      <c r="AU1936" s="35"/>
      <c r="AV1936" s="35"/>
      <c r="AW1936" s="35"/>
      <c r="AX1936" s="35"/>
      <c r="AY1936" s="35"/>
      <c r="AZ1936" s="35"/>
      <c r="BA1936" s="35"/>
      <c r="BB1936" s="35"/>
      <c r="BC1936" s="35"/>
      <c r="BD1936" s="35"/>
      <c r="BE1936" s="35"/>
      <c r="BF1936" s="35"/>
      <c r="BG1936" s="35"/>
      <c r="BH1936" s="35"/>
      <c r="BI1936" s="133"/>
      <c r="BJ1936" s="133"/>
      <c r="BK1936" s="35"/>
      <c r="BL1936" s="266"/>
      <c r="BM1936" s="35"/>
      <c r="BN1936" s="35"/>
      <c r="BO1936" s="35"/>
      <c r="BP1936" s="35"/>
      <c r="BQ1936" s="35"/>
      <c r="BR1936" s="35"/>
      <c r="BS1936" s="35"/>
      <c r="BT1936" s="35"/>
      <c r="BU1936" s="35"/>
      <c r="BV1936" s="35"/>
      <c r="BW1936" s="35"/>
      <c r="BX1936" s="35"/>
      <c r="BY1936" s="35"/>
      <c r="BZ1936" s="287"/>
      <c r="CA1936" s="35"/>
      <c r="CB1936" s="35"/>
      <c r="CC1936" s="35"/>
      <c r="CD1936" s="35"/>
      <c r="CE1936" s="35"/>
      <c r="CF1936" s="35"/>
      <c r="CG1936" s="35"/>
      <c r="CH1936" s="35"/>
      <c r="CI1936" s="35"/>
      <c r="CJ1936" s="35"/>
      <c r="CK1936" s="35"/>
      <c r="CL1936" s="35"/>
      <c r="CM1936" s="35"/>
      <c r="CN1936" s="35"/>
      <c r="CO1936" s="35"/>
      <c r="CP1936" s="35"/>
      <c r="CQ1936" s="35"/>
      <c r="CR1936" s="35"/>
      <c r="CS1936" s="35"/>
      <c r="CT1936" s="35"/>
      <c r="CU1936" s="35"/>
      <c r="CV1936" s="35"/>
      <c r="CW1936" s="35"/>
      <c r="CX1936" s="35"/>
      <c r="CY1936" s="35"/>
      <c r="CZ1936" s="35"/>
      <c r="DA1936" s="35"/>
      <c r="DB1936" s="35"/>
      <c r="DC1936" s="35"/>
      <c r="DD1936" s="35"/>
      <c r="DE1936" s="35"/>
      <c r="DF1936" s="35"/>
      <c r="DG1936" s="35"/>
      <c r="DH1936" s="35"/>
      <c r="DI1936" s="35"/>
      <c r="DJ1936" s="35"/>
      <c r="DK1936" s="35"/>
      <c r="DL1936" s="35"/>
      <c r="DM1936" s="35"/>
      <c r="DN1936" s="35"/>
      <c r="DO1936" s="35"/>
      <c r="DP1936" s="35"/>
      <c r="DQ1936" s="35"/>
      <c r="DR1936" s="35"/>
      <c r="DS1936" s="35"/>
      <c r="DT1936" s="35"/>
      <c r="DU1936" s="35"/>
      <c r="DV1936" s="35"/>
      <c r="DW1936" s="35"/>
      <c r="DX1936" s="35"/>
      <c r="DY1936" s="35"/>
      <c r="DZ1936" s="35"/>
      <c r="EA1936" s="35"/>
      <c r="EB1936" s="35"/>
      <c r="EC1936" s="35"/>
      <c r="ED1936" s="35"/>
      <c r="EE1936" s="35"/>
      <c r="EF1936" s="35"/>
      <c r="EG1936" s="35"/>
      <c r="EH1936" s="35"/>
      <c r="EI1936" s="35"/>
      <c r="EJ1936" s="35"/>
      <c r="EK1936" s="35"/>
      <c r="EL1936" s="35"/>
      <c r="ET1936" s="20" t="s">
        <v>2292</v>
      </c>
      <c r="EU1936" s="20" t="s">
        <v>2290</v>
      </c>
    </row>
    <row r="1937" spans="1:151" ht="12" hidden="1" customHeight="1">
      <c r="A1937" s="35"/>
      <c r="B1937" s="47"/>
      <c r="C1937" s="35"/>
      <c r="D1937" s="47"/>
      <c r="E1937" s="47"/>
      <c r="F1937" s="47"/>
      <c r="G1937" s="47"/>
      <c r="H1937" s="47"/>
      <c r="I1937" s="47"/>
      <c r="J1937" s="47"/>
      <c r="K1937" s="47"/>
      <c r="L1937" s="47"/>
      <c r="M1937" s="35"/>
      <c r="N1937" s="35"/>
      <c r="O1937" s="35"/>
      <c r="P1937" s="35"/>
      <c r="Q1937" s="35"/>
      <c r="R1937" s="35"/>
      <c r="S1937" s="35"/>
      <c r="T1937" s="35"/>
      <c r="U1937" s="35"/>
      <c r="V1937" s="35"/>
      <c r="W1937" s="35"/>
      <c r="X1937" s="35"/>
      <c r="Y1937" s="35"/>
      <c r="Z1937" s="35"/>
      <c r="AA1937" s="35"/>
      <c r="AB1937" s="35"/>
      <c r="AC1937" s="35"/>
      <c r="AD1937" s="35"/>
      <c r="AE1937" s="35"/>
      <c r="AF1937" s="35"/>
      <c r="AG1937" s="35"/>
      <c r="AH1937" s="35"/>
      <c r="AI1937" s="35"/>
      <c r="AJ1937" s="35"/>
      <c r="AK1937" s="35"/>
      <c r="AL1937" s="35"/>
      <c r="AM1937" s="35"/>
      <c r="AN1937" s="35"/>
      <c r="AO1937" s="35"/>
      <c r="AP1937" s="35"/>
      <c r="AQ1937" s="35"/>
      <c r="AR1937" s="35"/>
      <c r="AS1937" s="35"/>
      <c r="AT1937" s="35"/>
      <c r="AU1937" s="35"/>
      <c r="AV1937" s="35"/>
      <c r="AW1937" s="35"/>
      <c r="AX1937" s="35"/>
      <c r="AY1937" s="35"/>
      <c r="AZ1937" s="35"/>
      <c r="BA1937" s="35"/>
      <c r="BB1937" s="35"/>
      <c r="BC1937" s="35"/>
      <c r="BD1937" s="35"/>
      <c r="BE1937" s="35"/>
      <c r="BF1937" s="35"/>
      <c r="BG1937" s="35"/>
      <c r="BH1937" s="35"/>
      <c r="BI1937" s="133"/>
      <c r="BJ1937" s="133"/>
      <c r="BK1937" s="35"/>
      <c r="BL1937" s="266"/>
      <c r="BM1937" s="35"/>
      <c r="BN1937" s="35"/>
      <c r="BO1937" s="35"/>
      <c r="BP1937" s="35"/>
      <c r="BQ1937" s="35"/>
      <c r="BR1937" s="35"/>
      <c r="BS1937" s="35"/>
      <c r="BT1937" s="35"/>
      <c r="BU1937" s="35"/>
      <c r="BV1937" s="35"/>
      <c r="BW1937" s="35"/>
      <c r="BX1937" s="35"/>
      <c r="BY1937" s="35"/>
      <c r="BZ1937" s="287"/>
      <c r="CA1937" s="35"/>
      <c r="CB1937" s="35"/>
      <c r="CC1937" s="35"/>
      <c r="CD1937" s="35"/>
      <c r="CE1937" s="35"/>
      <c r="CF1937" s="35"/>
      <c r="CG1937" s="35"/>
      <c r="CH1937" s="35"/>
      <c r="CI1937" s="35"/>
      <c r="CJ1937" s="35"/>
      <c r="CK1937" s="35"/>
      <c r="CL1937" s="35"/>
      <c r="CM1937" s="35"/>
      <c r="CN1937" s="35"/>
      <c r="CO1937" s="35"/>
      <c r="CP1937" s="35"/>
      <c r="CQ1937" s="35"/>
      <c r="CR1937" s="35"/>
      <c r="CS1937" s="35"/>
      <c r="CT1937" s="35"/>
      <c r="CU1937" s="35"/>
      <c r="CV1937" s="35"/>
      <c r="CW1937" s="35"/>
      <c r="CX1937" s="35"/>
      <c r="CY1937" s="35"/>
      <c r="CZ1937" s="35"/>
      <c r="DA1937" s="35"/>
      <c r="DB1937" s="35"/>
      <c r="DC1937" s="35"/>
      <c r="DD1937" s="35"/>
      <c r="DE1937" s="35"/>
      <c r="DF1937" s="35"/>
      <c r="DG1937" s="35"/>
      <c r="DH1937" s="35"/>
      <c r="DI1937" s="35"/>
      <c r="DJ1937" s="35"/>
      <c r="DK1937" s="35"/>
      <c r="DL1937" s="35"/>
      <c r="DM1937" s="35"/>
      <c r="DN1937" s="35"/>
      <c r="DO1937" s="35"/>
      <c r="DP1937" s="35"/>
      <c r="DQ1937" s="35"/>
      <c r="DR1937" s="35"/>
      <c r="DS1937" s="35"/>
      <c r="DT1937" s="35"/>
      <c r="DU1937" s="35"/>
      <c r="DV1937" s="35"/>
      <c r="DW1937" s="35"/>
      <c r="DX1937" s="35"/>
      <c r="DY1937" s="35"/>
      <c r="DZ1937" s="35"/>
      <c r="EA1937" s="35"/>
      <c r="EB1937" s="35"/>
      <c r="EC1937" s="35"/>
      <c r="ED1937" s="35"/>
      <c r="EE1937" s="35"/>
      <c r="EF1937" s="35"/>
      <c r="EG1937" s="35"/>
      <c r="EH1937" s="35"/>
      <c r="EI1937" s="35"/>
      <c r="EJ1937" s="35"/>
      <c r="EK1937" s="35"/>
      <c r="EL1937" s="35"/>
      <c r="ET1937" s="20" t="s">
        <v>2293</v>
      </c>
      <c r="EU1937" s="20" t="s">
        <v>2291</v>
      </c>
    </row>
    <row r="1938" spans="1:151" ht="12" hidden="1" customHeight="1">
      <c r="A1938" s="35"/>
      <c r="B1938" s="47"/>
      <c r="C1938" s="35"/>
      <c r="D1938" s="47"/>
      <c r="E1938" s="47"/>
      <c r="F1938" s="47"/>
      <c r="G1938" s="47"/>
      <c r="H1938" s="47"/>
      <c r="I1938" s="47"/>
      <c r="J1938" s="47"/>
      <c r="K1938" s="47"/>
      <c r="L1938" s="47"/>
      <c r="M1938" s="35"/>
      <c r="N1938" s="35"/>
      <c r="O1938" s="35"/>
      <c r="P1938" s="35"/>
      <c r="Q1938" s="35"/>
      <c r="R1938" s="35"/>
      <c r="S1938" s="35"/>
      <c r="T1938" s="35"/>
      <c r="U1938" s="35"/>
      <c r="V1938" s="35"/>
      <c r="W1938" s="35"/>
      <c r="X1938" s="35"/>
      <c r="Y1938" s="35"/>
      <c r="Z1938" s="35"/>
      <c r="AA1938" s="35"/>
      <c r="AB1938" s="35"/>
      <c r="AC1938" s="35"/>
      <c r="AD1938" s="35"/>
      <c r="AE1938" s="35"/>
      <c r="AF1938" s="35"/>
      <c r="AG1938" s="35"/>
      <c r="AH1938" s="35"/>
      <c r="AI1938" s="35"/>
      <c r="AJ1938" s="35"/>
      <c r="AK1938" s="35"/>
      <c r="AL1938" s="35"/>
      <c r="AM1938" s="35"/>
      <c r="AN1938" s="35"/>
      <c r="AO1938" s="35"/>
      <c r="AP1938" s="35"/>
      <c r="AQ1938" s="35"/>
      <c r="AR1938" s="35"/>
      <c r="AS1938" s="35"/>
      <c r="AT1938" s="35"/>
      <c r="AU1938" s="35"/>
      <c r="AV1938" s="35"/>
      <c r="AW1938" s="35"/>
      <c r="AX1938" s="35"/>
      <c r="AY1938" s="35"/>
      <c r="AZ1938" s="35"/>
      <c r="BA1938" s="35"/>
      <c r="BB1938" s="35"/>
      <c r="BC1938" s="35"/>
      <c r="BD1938" s="35"/>
      <c r="BE1938" s="35"/>
      <c r="BF1938" s="35"/>
      <c r="BG1938" s="35"/>
      <c r="BH1938" s="35"/>
      <c r="BI1938" s="133"/>
      <c r="BJ1938" s="133"/>
      <c r="BK1938" s="35"/>
      <c r="BL1938" s="266"/>
      <c r="BM1938" s="35"/>
      <c r="BN1938" s="35"/>
      <c r="BO1938" s="35"/>
      <c r="BP1938" s="35"/>
      <c r="BQ1938" s="35"/>
      <c r="BR1938" s="35"/>
      <c r="BS1938" s="35"/>
      <c r="BT1938" s="35"/>
      <c r="BU1938" s="35"/>
      <c r="BV1938" s="35"/>
      <c r="BW1938" s="35"/>
      <c r="BX1938" s="35"/>
      <c r="BY1938" s="35"/>
      <c r="BZ1938" s="287"/>
      <c r="CA1938" s="35"/>
      <c r="CB1938" s="35"/>
      <c r="CC1938" s="35"/>
      <c r="CD1938" s="35"/>
      <c r="CE1938" s="35"/>
      <c r="CF1938" s="35"/>
      <c r="CG1938" s="35"/>
      <c r="CH1938" s="35"/>
      <c r="CI1938" s="35"/>
      <c r="CJ1938" s="35"/>
      <c r="CK1938" s="35"/>
      <c r="CL1938" s="35"/>
      <c r="CM1938" s="35"/>
      <c r="CN1938" s="35"/>
      <c r="CO1938" s="35"/>
      <c r="CP1938" s="35"/>
      <c r="CQ1938" s="35"/>
      <c r="CR1938" s="35"/>
      <c r="CS1938" s="35"/>
      <c r="CT1938" s="35"/>
      <c r="CU1938" s="35"/>
      <c r="CV1938" s="35"/>
      <c r="CW1938" s="35"/>
      <c r="CX1938" s="35"/>
      <c r="CY1938" s="35"/>
      <c r="CZ1938" s="35"/>
      <c r="DA1938" s="35"/>
      <c r="DB1938" s="35"/>
      <c r="DC1938" s="35"/>
      <c r="DD1938" s="35"/>
      <c r="DE1938" s="35"/>
      <c r="DF1938" s="35"/>
      <c r="DG1938" s="35"/>
      <c r="DH1938" s="35"/>
      <c r="DI1938" s="35"/>
      <c r="DJ1938" s="35"/>
      <c r="DK1938" s="35"/>
      <c r="DL1938" s="35"/>
      <c r="DM1938" s="35"/>
      <c r="DN1938" s="35"/>
      <c r="DO1938" s="35"/>
      <c r="DP1938" s="35"/>
      <c r="DQ1938" s="35"/>
      <c r="DR1938" s="35"/>
      <c r="DS1938" s="35"/>
      <c r="DT1938" s="35"/>
      <c r="DU1938" s="35"/>
      <c r="DV1938" s="35"/>
      <c r="DW1938" s="35"/>
      <c r="DX1938" s="35"/>
      <c r="DY1938" s="35"/>
      <c r="DZ1938" s="35"/>
      <c r="EA1938" s="35"/>
      <c r="EB1938" s="35"/>
      <c r="EC1938" s="35"/>
      <c r="ED1938" s="35"/>
      <c r="EE1938" s="35"/>
      <c r="EF1938" s="35"/>
      <c r="EG1938" s="35"/>
      <c r="EH1938" s="35"/>
      <c r="EI1938" s="35"/>
      <c r="EJ1938" s="35"/>
      <c r="EK1938" s="35"/>
      <c r="EL1938" s="35"/>
      <c r="ET1938" s="20" t="s">
        <v>2294</v>
      </c>
      <c r="EU1938" s="20" t="s">
        <v>2292</v>
      </c>
    </row>
    <row r="1939" spans="1:151" ht="12" hidden="1" customHeight="1">
      <c r="A1939" s="35"/>
      <c r="B1939" s="47"/>
      <c r="C1939" s="35"/>
      <c r="D1939" s="47"/>
      <c r="E1939" s="47"/>
      <c r="F1939" s="47"/>
      <c r="G1939" s="47"/>
      <c r="H1939" s="47"/>
      <c r="I1939" s="47"/>
      <c r="J1939" s="47"/>
      <c r="K1939" s="47"/>
      <c r="L1939" s="47"/>
      <c r="M1939" s="35"/>
      <c r="N1939" s="35"/>
      <c r="O1939" s="35"/>
      <c r="P1939" s="35"/>
      <c r="Q1939" s="35"/>
      <c r="R1939" s="35"/>
      <c r="S1939" s="35"/>
      <c r="T1939" s="35"/>
      <c r="U1939" s="35"/>
      <c r="V1939" s="35"/>
      <c r="W1939" s="35"/>
      <c r="X1939" s="35"/>
      <c r="Y1939" s="35"/>
      <c r="Z1939" s="35"/>
      <c r="AA1939" s="35"/>
      <c r="AB1939" s="35"/>
      <c r="AC1939" s="35"/>
      <c r="AD1939" s="35"/>
      <c r="AE1939" s="35"/>
      <c r="AF1939" s="35"/>
      <c r="AG1939" s="35"/>
      <c r="AH1939" s="35"/>
      <c r="AI1939" s="35"/>
      <c r="AJ1939" s="35"/>
      <c r="AK1939" s="35"/>
      <c r="AL1939" s="35"/>
      <c r="AM1939" s="35"/>
      <c r="AN1939" s="35"/>
      <c r="AO1939" s="35"/>
      <c r="AP1939" s="35"/>
      <c r="AQ1939" s="35"/>
      <c r="AR1939" s="35"/>
      <c r="AS1939" s="35"/>
      <c r="AT1939" s="35"/>
      <c r="AU1939" s="35"/>
      <c r="AV1939" s="35"/>
      <c r="AW1939" s="35"/>
      <c r="AX1939" s="35"/>
      <c r="AY1939" s="35"/>
      <c r="AZ1939" s="35"/>
      <c r="BA1939" s="35"/>
      <c r="BB1939" s="35"/>
      <c r="BC1939" s="35"/>
      <c r="BD1939" s="35"/>
      <c r="BE1939" s="35"/>
      <c r="BF1939" s="35"/>
      <c r="BG1939" s="35"/>
      <c r="BH1939" s="35"/>
      <c r="BI1939" s="133"/>
      <c r="BJ1939" s="133"/>
      <c r="BK1939" s="35"/>
      <c r="BL1939" s="266"/>
      <c r="BM1939" s="35"/>
      <c r="BN1939" s="35"/>
      <c r="BO1939" s="35"/>
      <c r="BP1939" s="35"/>
      <c r="BQ1939" s="35"/>
      <c r="BR1939" s="35"/>
      <c r="BS1939" s="35"/>
      <c r="BT1939" s="35"/>
      <c r="BU1939" s="35"/>
      <c r="BV1939" s="35"/>
      <c r="BW1939" s="35"/>
      <c r="BX1939" s="35"/>
      <c r="BY1939" s="35"/>
      <c r="BZ1939" s="287"/>
      <c r="CA1939" s="35"/>
      <c r="CB1939" s="35"/>
      <c r="CC1939" s="35"/>
      <c r="CD1939" s="35"/>
      <c r="CE1939" s="35"/>
      <c r="CF1939" s="35"/>
      <c r="CG1939" s="35"/>
      <c r="CH1939" s="35"/>
      <c r="CI1939" s="35"/>
      <c r="CJ1939" s="35"/>
      <c r="CK1939" s="35"/>
      <c r="CL1939" s="35"/>
      <c r="CM1939" s="35"/>
      <c r="CN1939" s="35"/>
      <c r="CO1939" s="35"/>
      <c r="CP1939" s="35"/>
      <c r="CQ1939" s="35"/>
      <c r="CR1939" s="35"/>
      <c r="CS1939" s="35"/>
      <c r="CT1939" s="35"/>
      <c r="CU1939" s="35"/>
      <c r="CV1939" s="35"/>
      <c r="CW1939" s="35"/>
      <c r="CX1939" s="35"/>
      <c r="CY1939" s="35"/>
      <c r="CZ1939" s="35"/>
      <c r="DA1939" s="35"/>
      <c r="DB1939" s="35"/>
      <c r="DC1939" s="35"/>
      <c r="DD1939" s="35"/>
      <c r="DE1939" s="35"/>
      <c r="DF1939" s="35"/>
      <c r="DG1939" s="35"/>
      <c r="DH1939" s="35"/>
      <c r="DI1939" s="35"/>
      <c r="DJ1939" s="35"/>
      <c r="DK1939" s="35"/>
      <c r="DL1939" s="35"/>
      <c r="DM1939" s="35"/>
      <c r="DN1939" s="35"/>
      <c r="DO1939" s="35"/>
      <c r="DP1939" s="35"/>
      <c r="DQ1939" s="35"/>
      <c r="DR1939" s="35"/>
      <c r="DS1939" s="35"/>
      <c r="DT1939" s="35"/>
      <c r="DU1939" s="35"/>
      <c r="DV1939" s="35"/>
      <c r="DW1939" s="35"/>
      <c r="DX1939" s="35"/>
      <c r="DY1939" s="35"/>
      <c r="DZ1939" s="35"/>
      <c r="EA1939" s="35"/>
      <c r="EB1939" s="35"/>
      <c r="EC1939" s="35"/>
      <c r="ED1939" s="35"/>
      <c r="EE1939" s="35"/>
      <c r="EF1939" s="35"/>
      <c r="EG1939" s="35"/>
      <c r="EH1939" s="35"/>
      <c r="EI1939" s="35"/>
      <c r="EJ1939" s="35"/>
      <c r="EK1939" s="35"/>
      <c r="EL1939" s="35"/>
      <c r="ET1939" s="20" t="s">
        <v>2295</v>
      </c>
      <c r="EU1939" s="20" t="s">
        <v>2293</v>
      </c>
    </row>
    <row r="1940" spans="1:151" ht="12" hidden="1" customHeight="1">
      <c r="A1940" s="35"/>
      <c r="B1940" s="47"/>
      <c r="C1940" s="35"/>
      <c r="D1940" s="47"/>
      <c r="E1940" s="47"/>
      <c r="F1940" s="47"/>
      <c r="G1940" s="47"/>
      <c r="H1940" s="47"/>
      <c r="I1940" s="47"/>
      <c r="J1940" s="47"/>
      <c r="K1940" s="47"/>
      <c r="L1940" s="47"/>
      <c r="M1940" s="35"/>
      <c r="N1940" s="35"/>
      <c r="O1940" s="35"/>
      <c r="P1940" s="35"/>
      <c r="Q1940" s="35"/>
      <c r="R1940" s="35"/>
      <c r="S1940" s="35"/>
      <c r="T1940" s="35"/>
      <c r="U1940" s="35"/>
      <c r="V1940" s="35"/>
      <c r="W1940" s="35"/>
      <c r="X1940" s="35"/>
      <c r="Y1940" s="35"/>
      <c r="Z1940" s="35"/>
      <c r="AA1940" s="35"/>
      <c r="AB1940" s="35"/>
      <c r="AC1940" s="35"/>
      <c r="AD1940" s="35"/>
      <c r="AE1940" s="35"/>
      <c r="AF1940" s="35"/>
      <c r="AG1940" s="35"/>
      <c r="AH1940" s="35"/>
      <c r="AI1940" s="35"/>
      <c r="AJ1940" s="35"/>
      <c r="AK1940" s="35"/>
      <c r="AL1940" s="35"/>
      <c r="AM1940" s="35"/>
      <c r="AN1940" s="35"/>
      <c r="AO1940" s="35"/>
      <c r="AP1940" s="35"/>
      <c r="AQ1940" s="35"/>
      <c r="AR1940" s="35"/>
      <c r="AS1940" s="35"/>
      <c r="AT1940" s="35"/>
      <c r="AU1940" s="35"/>
      <c r="AV1940" s="35"/>
      <c r="AW1940" s="35"/>
      <c r="AX1940" s="35"/>
      <c r="AY1940" s="35"/>
      <c r="AZ1940" s="35"/>
      <c r="BA1940" s="35"/>
      <c r="BB1940" s="35"/>
      <c r="BC1940" s="35"/>
      <c r="BD1940" s="35"/>
      <c r="BE1940" s="35"/>
      <c r="BF1940" s="35"/>
      <c r="BG1940" s="35"/>
      <c r="BH1940" s="35"/>
      <c r="BI1940" s="133"/>
      <c r="BJ1940" s="133"/>
      <c r="BK1940" s="35"/>
      <c r="BL1940" s="266"/>
      <c r="BM1940" s="35"/>
      <c r="BN1940" s="35"/>
      <c r="BO1940" s="35"/>
      <c r="BP1940" s="35"/>
      <c r="BQ1940" s="35"/>
      <c r="BR1940" s="35"/>
      <c r="BS1940" s="35"/>
      <c r="BT1940" s="35"/>
      <c r="BU1940" s="35"/>
      <c r="BV1940" s="35"/>
      <c r="BW1940" s="35"/>
      <c r="BX1940" s="35"/>
      <c r="BY1940" s="35"/>
      <c r="BZ1940" s="287"/>
      <c r="CA1940" s="35"/>
      <c r="CB1940" s="35"/>
      <c r="CC1940" s="35"/>
      <c r="CD1940" s="35"/>
      <c r="CE1940" s="35"/>
      <c r="CF1940" s="35"/>
      <c r="CG1940" s="35"/>
      <c r="CH1940" s="35"/>
      <c r="CI1940" s="35"/>
      <c r="CJ1940" s="35"/>
      <c r="CK1940" s="35"/>
      <c r="CL1940" s="35"/>
      <c r="CM1940" s="35"/>
      <c r="CN1940" s="35"/>
      <c r="CO1940" s="35"/>
      <c r="CP1940" s="35"/>
      <c r="CQ1940" s="35"/>
      <c r="CR1940" s="35"/>
      <c r="CS1940" s="35"/>
      <c r="CT1940" s="35"/>
      <c r="CU1940" s="35"/>
      <c r="CV1940" s="35"/>
      <c r="CW1940" s="35"/>
      <c r="CX1940" s="35"/>
      <c r="CY1940" s="35"/>
      <c r="CZ1940" s="35"/>
      <c r="DA1940" s="35"/>
      <c r="DB1940" s="35"/>
      <c r="DC1940" s="35"/>
      <c r="DD1940" s="35"/>
      <c r="DE1940" s="35"/>
      <c r="DF1940" s="35"/>
      <c r="DG1940" s="35"/>
      <c r="DH1940" s="35"/>
      <c r="DI1940" s="35"/>
      <c r="DJ1940" s="35"/>
      <c r="DK1940" s="35"/>
      <c r="DL1940" s="35"/>
      <c r="DM1940" s="35"/>
      <c r="DN1940" s="35"/>
      <c r="DO1940" s="35"/>
      <c r="DP1940" s="35"/>
      <c r="DQ1940" s="35"/>
      <c r="DR1940" s="35"/>
      <c r="DS1940" s="35"/>
      <c r="DT1940" s="35"/>
      <c r="DU1940" s="35"/>
      <c r="DV1940" s="35"/>
      <c r="DW1940" s="35"/>
      <c r="DX1940" s="35"/>
      <c r="DY1940" s="35"/>
      <c r="DZ1940" s="35"/>
      <c r="EA1940" s="35"/>
      <c r="EB1940" s="35"/>
      <c r="EC1940" s="35"/>
      <c r="ED1940" s="35"/>
      <c r="EE1940" s="35"/>
      <c r="EF1940" s="35"/>
      <c r="EG1940" s="35"/>
      <c r="EH1940" s="35"/>
      <c r="EI1940" s="35"/>
      <c r="EJ1940" s="35"/>
      <c r="EK1940" s="35"/>
      <c r="EL1940" s="35"/>
      <c r="ET1940" s="20" t="s">
        <v>2296</v>
      </c>
      <c r="EU1940" s="20" t="s">
        <v>2294</v>
      </c>
    </row>
    <row r="1941" spans="1:151" ht="12" hidden="1" customHeight="1">
      <c r="A1941" s="35"/>
      <c r="B1941" s="47"/>
      <c r="C1941" s="35"/>
      <c r="D1941" s="47"/>
      <c r="E1941" s="47"/>
      <c r="F1941" s="47"/>
      <c r="G1941" s="47"/>
      <c r="H1941" s="47"/>
      <c r="I1941" s="47"/>
      <c r="J1941" s="47"/>
      <c r="K1941" s="47"/>
      <c r="L1941" s="47"/>
      <c r="M1941" s="35"/>
      <c r="N1941" s="35"/>
      <c r="O1941" s="35"/>
      <c r="P1941" s="35"/>
      <c r="Q1941" s="35"/>
      <c r="R1941" s="35"/>
      <c r="S1941" s="35"/>
      <c r="T1941" s="35"/>
      <c r="U1941" s="35"/>
      <c r="V1941" s="35"/>
      <c r="W1941" s="35"/>
      <c r="X1941" s="35"/>
      <c r="Y1941" s="35"/>
      <c r="Z1941" s="35"/>
      <c r="AA1941" s="35"/>
      <c r="AB1941" s="35"/>
      <c r="AC1941" s="35"/>
      <c r="AD1941" s="35"/>
      <c r="AE1941" s="35"/>
      <c r="AF1941" s="35"/>
      <c r="AG1941" s="35"/>
      <c r="AH1941" s="35"/>
      <c r="AI1941" s="35"/>
      <c r="AJ1941" s="35"/>
      <c r="AK1941" s="35"/>
      <c r="AL1941" s="35"/>
      <c r="AM1941" s="35"/>
      <c r="AN1941" s="35"/>
      <c r="AO1941" s="35"/>
      <c r="AP1941" s="35"/>
      <c r="AQ1941" s="35"/>
      <c r="AR1941" s="35"/>
      <c r="AS1941" s="35"/>
      <c r="AT1941" s="35"/>
      <c r="AU1941" s="35"/>
      <c r="AV1941" s="35"/>
      <c r="AW1941" s="35"/>
      <c r="AX1941" s="35"/>
      <c r="AY1941" s="35"/>
      <c r="AZ1941" s="35"/>
      <c r="BA1941" s="35"/>
      <c r="BB1941" s="35"/>
      <c r="BC1941" s="35"/>
      <c r="BD1941" s="35"/>
      <c r="BE1941" s="35"/>
      <c r="BF1941" s="35"/>
      <c r="BG1941" s="35"/>
      <c r="BH1941" s="35"/>
      <c r="BI1941" s="133"/>
      <c r="BJ1941" s="133"/>
      <c r="BK1941" s="35"/>
      <c r="BL1941" s="266"/>
      <c r="BM1941" s="35"/>
      <c r="BN1941" s="35"/>
      <c r="BO1941" s="35"/>
      <c r="BP1941" s="35"/>
      <c r="BQ1941" s="35"/>
      <c r="BR1941" s="35"/>
      <c r="BS1941" s="35"/>
      <c r="BT1941" s="35"/>
      <c r="BU1941" s="35"/>
      <c r="BV1941" s="35"/>
      <c r="BW1941" s="35"/>
      <c r="BX1941" s="35"/>
      <c r="BY1941" s="35"/>
      <c r="BZ1941" s="287"/>
      <c r="CA1941" s="35"/>
      <c r="CB1941" s="35"/>
      <c r="CC1941" s="35"/>
      <c r="CD1941" s="35"/>
      <c r="CE1941" s="35"/>
      <c r="CF1941" s="35"/>
      <c r="CG1941" s="35"/>
      <c r="CH1941" s="35"/>
      <c r="CI1941" s="35"/>
      <c r="CJ1941" s="35"/>
      <c r="CK1941" s="35"/>
      <c r="CL1941" s="35"/>
      <c r="CM1941" s="35"/>
      <c r="CN1941" s="35"/>
      <c r="CO1941" s="35"/>
      <c r="CP1941" s="35"/>
      <c r="CQ1941" s="35"/>
      <c r="CR1941" s="35"/>
      <c r="CS1941" s="35"/>
      <c r="CT1941" s="35"/>
      <c r="CU1941" s="35"/>
      <c r="CV1941" s="35"/>
      <c r="CW1941" s="35"/>
      <c r="CX1941" s="35"/>
      <c r="CY1941" s="35"/>
      <c r="CZ1941" s="35"/>
      <c r="DA1941" s="35"/>
      <c r="DB1941" s="35"/>
      <c r="DC1941" s="35"/>
      <c r="DD1941" s="35"/>
      <c r="DE1941" s="35"/>
      <c r="DF1941" s="35"/>
      <c r="DG1941" s="35"/>
      <c r="DH1941" s="35"/>
      <c r="DI1941" s="35"/>
      <c r="DJ1941" s="35"/>
      <c r="DK1941" s="35"/>
      <c r="DL1941" s="35"/>
      <c r="DM1941" s="35"/>
      <c r="DN1941" s="35"/>
      <c r="DO1941" s="35"/>
      <c r="DP1941" s="35"/>
      <c r="DQ1941" s="35"/>
      <c r="DR1941" s="35"/>
      <c r="DS1941" s="35"/>
      <c r="DT1941" s="35"/>
      <c r="DU1941" s="35"/>
      <c r="DV1941" s="35"/>
      <c r="DW1941" s="35"/>
      <c r="DX1941" s="35"/>
      <c r="DY1941" s="35"/>
      <c r="DZ1941" s="35"/>
      <c r="EA1941" s="35"/>
      <c r="EB1941" s="35"/>
      <c r="EC1941" s="35"/>
      <c r="ED1941" s="35"/>
      <c r="EE1941" s="35"/>
      <c r="EF1941" s="35"/>
      <c r="EG1941" s="35"/>
      <c r="EH1941" s="35"/>
      <c r="EI1941" s="35"/>
      <c r="EJ1941" s="35"/>
      <c r="EK1941" s="35"/>
      <c r="EL1941" s="35"/>
      <c r="ET1941" s="20" t="s">
        <v>2297</v>
      </c>
      <c r="EU1941" s="20" t="s">
        <v>2295</v>
      </c>
    </row>
    <row r="1942" spans="1:151" ht="12" hidden="1" customHeight="1">
      <c r="A1942" s="35"/>
      <c r="B1942" s="47"/>
      <c r="C1942" s="35"/>
      <c r="D1942" s="47"/>
      <c r="E1942" s="47"/>
      <c r="F1942" s="47"/>
      <c r="G1942" s="47"/>
      <c r="H1942" s="47"/>
      <c r="I1942" s="47"/>
      <c r="J1942" s="47"/>
      <c r="K1942" s="47"/>
      <c r="L1942" s="47"/>
      <c r="M1942" s="35"/>
      <c r="N1942" s="35"/>
      <c r="O1942" s="35"/>
      <c r="P1942" s="35"/>
      <c r="Q1942" s="35"/>
      <c r="R1942" s="35"/>
      <c r="S1942" s="35"/>
      <c r="T1942" s="35"/>
      <c r="U1942" s="35"/>
      <c r="V1942" s="35"/>
      <c r="W1942" s="35"/>
      <c r="X1942" s="35"/>
      <c r="Y1942" s="35"/>
      <c r="Z1942" s="35"/>
      <c r="AA1942" s="35"/>
      <c r="AB1942" s="35"/>
      <c r="AC1942" s="35"/>
      <c r="AD1942" s="35"/>
      <c r="AE1942" s="35"/>
      <c r="AF1942" s="35"/>
      <c r="AG1942" s="35"/>
      <c r="AH1942" s="35"/>
      <c r="AI1942" s="35"/>
      <c r="AJ1942" s="35"/>
      <c r="AK1942" s="35"/>
      <c r="AL1942" s="35"/>
      <c r="AM1942" s="35"/>
      <c r="AN1942" s="35"/>
      <c r="AO1942" s="35"/>
      <c r="AP1942" s="35"/>
      <c r="AQ1942" s="35"/>
      <c r="AR1942" s="35"/>
      <c r="AS1942" s="35"/>
      <c r="AT1942" s="35"/>
      <c r="AU1942" s="35"/>
      <c r="AV1942" s="35"/>
      <c r="AW1942" s="35"/>
      <c r="AX1942" s="35"/>
      <c r="AY1942" s="35"/>
      <c r="AZ1942" s="35"/>
      <c r="BA1942" s="35"/>
      <c r="BB1942" s="35"/>
      <c r="BC1942" s="35"/>
      <c r="BD1942" s="35"/>
      <c r="BE1942" s="35"/>
      <c r="BF1942" s="35"/>
      <c r="BG1942" s="35"/>
      <c r="BH1942" s="35"/>
      <c r="BI1942" s="133"/>
      <c r="BJ1942" s="133"/>
      <c r="BK1942" s="35"/>
      <c r="BL1942" s="266"/>
      <c r="BM1942" s="35"/>
      <c r="BN1942" s="35"/>
      <c r="BO1942" s="35"/>
      <c r="BP1942" s="35"/>
      <c r="BQ1942" s="35"/>
      <c r="BR1942" s="35"/>
      <c r="BS1942" s="35"/>
      <c r="BT1942" s="35"/>
      <c r="BU1942" s="35"/>
      <c r="BV1942" s="35"/>
      <c r="BW1942" s="35"/>
      <c r="BX1942" s="35"/>
      <c r="BY1942" s="35"/>
      <c r="BZ1942" s="287"/>
      <c r="CA1942" s="35"/>
      <c r="CB1942" s="35"/>
      <c r="CC1942" s="35"/>
      <c r="CD1942" s="35"/>
      <c r="CE1942" s="35"/>
      <c r="CF1942" s="35"/>
      <c r="CG1942" s="35"/>
      <c r="CH1942" s="35"/>
      <c r="CI1942" s="35"/>
      <c r="CJ1942" s="35"/>
      <c r="CK1942" s="35"/>
      <c r="CL1942" s="35"/>
      <c r="CM1942" s="35"/>
      <c r="CN1942" s="35"/>
      <c r="CO1942" s="35"/>
      <c r="CP1942" s="35"/>
      <c r="CQ1942" s="35"/>
      <c r="CR1942" s="35"/>
      <c r="CS1942" s="35"/>
      <c r="CT1942" s="35"/>
      <c r="CU1942" s="35"/>
      <c r="CV1942" s="35"/>
      <c r="CW1942" s="35"/>
      <c r="CX1942" s="35"/>
      <c r="CY1942" s="35"/>
      <c r="CZ1942" s="35"/>
      <c r="DA1942" s="35"/>
      <c r="DB1942" s="35"/>
      <c r="DC1942" s="35"/>
      <c r="DD1942" s="35"/>
      <c r="DE1942" s="35"/>
      <c r="DF1942" s="35"/>
      <c r="DG1942" s="35"/>
      <c r="DH1942" s="35"/>
      <c r="DI1942" s="35"/>
      <c r="DJ1942" s="35"/>
      <c r="DK1942" s="35"/>
      <c r="DL1942" s="35"/>
      <c r="DM1942" s="35"/>
      <c r="DN1942" s="35"/>
      <c r="DO1942" s="35"/>
      <c r="DP1942" s="35"/>
      <c r="DQ1942" s="35"/>
      <c r="DR1942" s="35"/>
      <c r="DS1942" s="35"/>
      <c r="DT1942" s="35"/>
      <c r="DU1942" s="35"/>
      <c r="DV1942" s="35"/>
      <c r="DW1942" s="35"/>
      <c r="DX1942" s="35"/>
      <c r="DY1942" s="35"/>
      <c r="DZ1942" s="35"/>
      <c r="EA1942" s="35"/>
      <c r="EB1942" s="35"/>
      <c r="EC1942" s="35"/>
      <c r="ED1942" s="35"/>
      <c r="EE1942" s="35"/>
      <c r="EF1942" s="35"/>
      <c r="EG1942" s="35"/>
      <c r="EH1942" s="35"/>
      <c r="EI1942" s="35"/>
      <c r="EJ1942" s="35"/>
      <c r="EK1942" s="35"/>
      <c r="EL1942" s="35"/>
      <c r="ET1942" s="20" t="s">
        <v>2298</v>
      </c>
      <c r="EU1942" s="20" t="s">
        <v>2296</v>
      </c>
    </row>
    <row r="1943" spans="1:151" ht="12" hidden="1" customHeight="1">
      <c r="A1943" s="35"/>
      <c r="B1943" s="47"/>
      <c r="C1943" s="35"/>
      <c r="D1943" s="47"/>
      <c r="E1943" s="47"/>
      <c r="F1943" s="47"/>
      <c r="G1943" s="47"/>
      <c r="H1943" s="47"/>
      <c r="I1943" s="47"/>
      <c r="J1943" s="47"/>
      <c r="K1943" s="47"/>
      <c r="L1943" s="47"/>
      <c r="M1943" s="35"/>
      <c r="N1943" s="35"/>
      <c r="O1943" s="35"/>
      <c r="P1943" s="35"/>
      <c r="Q1943" s="35"/>
      <c r="R1943" s="35"/>
      <c r="S1943" s="35"/>
      <c r="T1943" s="35"/>
      <c r="U1943" s="35"/>
      <c r="V1943" s="35"/>
      <c r="W1943" s="35"/>
      <c r="X1943" s="35"/>
      <c r="Y1943" s="35"/>
      <c r="Z1943" s="35"/>
      <c r="AA1943" s="35"/>
      <c r="AB1943" s="35"/>
      <c r="AC1943" s="35"/>
      <c r="AD1943" s="35"/>
      <c r="AE1943" s="35"/>
      <c r="AF1943" s="35"/>
      <c r="AG1943" s="35"/>
      <c r="AH1943" s="35"/>
      <c r="AI1943" s="35"/>
      <c r="AJ1943" s="35"/>
      <c r="AK1943" s="35"/>
      <c r="AL1943" s="35"/>
      <c r="AM1943" s="35"/>
      <c r="AN1943" s="35"/>
      <c r="AO1943" s="35"/>
      <c r="AP1943" s="35"/>
      <c r="AQ1943" s="35"/>
      <c r="AR1943" s="35"/>
      <c r="AS1943" s="35"/>
      <c r="AT1943" s="35"/>
      <c r="AU1943" s="35"/>
      <c r="AV1943" s="35"/>
      <c r="AW1943" s="35"/>
      <c r="AX1943" s="35"/>
      <c r="AY1943" s="35"/>
      <c r="AZ1943" s="35"/>
      <c r="BA1943" s="35"/>
      <c r="BB1943" s="35"/>
      <c r="BC1943" s="35"/>
      <c r="BD1943" s="35"/>
      <c r="BE1943" s="35"/>
      <c r="BF1943" s="35"/>
      <c r="BG1943" s="35"/>
      <c r="BH1943" s="35"/>
      <c r="BI1943" s="133"/>
      <c r="BJ1943" s="133"/>
      <c r="BK1943" s="35"/>
      <c r="BL1943" s="266"/>
      <c r="BM1943" s="35"/>
      <c r="BN1943" s="35"/>
      <c r="BO1943" s="35"/>
      <c r="BP1943" s="35"/>
      <c r="BQ1943" s="35"/>
      <c r="BR1943" s="35"/>
      <c r="BS1943" s="35"/>
      <c r="BT1943" s="35"/>
      <c r="BU1943" s="35"/>
      <c r="BV1943" s="35"/>
      <c r="BW1943" s="35"/>
      <c r="BX1943" s="35"/>
      <c r="BY1943" s="35"/>
      <c r="BZ1943" s="287"/>
      <c r="CA1943" s="35"/>
      <c r="CB1943" s="35"/>
      <c r="CC1943" s="35"/>
      <c r="CD1943" s="35"/>
      <c r="CE1943" s="35"/>
      <c r="CF1943" s="35"/>
      <c r="CG1943" s="35"/>
      <c r="CH1943" s="35"/>
      <c r="CI1943" s="35"/>
      <c r="CJ1943" s="35"/>
      <c r="CK1943" s="35"/>
      <c r="CL1943" s="35"/>
      <c r="CM1943" s="35"/>
      <c r="CN1943" s="35"/>
      <c r="CO1943" s="35"/>
      <c r="CP1943" s="35"/>
      <c r="CQ1943" s="35"/>
      <c r="CR1943" s="35"/>
      <c r="CS1943" s="35"/>
      <c r="CT1943" s="35"/>
      <c r="CU1943" s="35"/>
      <c r="CV1943" s="35"/>
      <c r="CW1943" s="35"/>
      <c r="CX1943" s="35"/>
      <c r="CY1943" s="35"/>
      <c r="CZ1943" s="35"/>
      <c r="DA1943" s="35"/>
      <c r="DB1943" s="35"/>
      <c r="DC1943" s="35"/>
      <c r="DD1943" s="35"/>
      <c r="DE1943" s="35"/>
      <c r="DF1943" s="35"/>
      <c r="DG1943" s="35"/>
      <c r="DH1943" s="35"/>
      <c r="DI1943" s="35"/>
      <c r="DJ1943" s="35"/>
      <c r="DK1943" s="35"/>
      <c r="DL1943" s="35"/>
      <c r="DM1943" s="35"/>
      <c r="DN1943" s="35"/>
      <c r="DO1943" s="35"/>
      <c r="DP1943" s="35"/>
      <c r="DQ1943" s="35"/>
      <c r="DR1943" s="35"/>
      <c r="DS1943" s="35"/>
      <c r="DT1943" s="35"/>
      <c r="DU1943" s="35"/>
      <c r="DV1943" s="35"/>
      <c r="DW1943" s="35"/>
      <c r="DX1943" s="35"/>
      <c r="DY1943" s="35"/>
      <c r="DZ1943" s="35"/>
      <c r="EA1943" s="35"/>
      <c r="EB1943" s="35"/>
      <c r="EC1943" s="35"/>
      <c r="ED1943" s="35"/>
      <c r="EE1943" s="35"/>
      <c r="EF1943" s="35"/>
      <c r="EG1943" s="35"/>
      <c r="EH1943" s="35"/>
      <c r="EI1943" s="35"/>
      <c r="EJ1943" s="35"/>
      <c r="EK1943" s="35"/>
      <c r="EL1943" s="35"/>
      <c r="ET1943" s="20" t="s">
        <v>2299</v>
      </c>
      <c r="EU1943" s="20" t="s">
        <v>2297</v>
      </c>
    </row>
    <row r="1944" spans="1:151" ht="12" hidden="1" customHeight="1">
      <c r="A1944" s="35"/>
      <c r="B1944" s="47"/>
      <c r="C1944" s="35"/>
      <c r="D1944" s="47"/>
      <c r="E1944" s="47"/>
      <c r="F1944" s="47"/>
      <c r="G1944" s="47"/>
      <c r="H1944" s="47"/>
      <c r="I1944" s="47"/>
      <c r="J1944" s="47"/>
      <c r="K1944" s="47"/>
      <c r="L1944" s="47"/>
      <c r="M1944" s="35"/>
      <c r="N1944" s="35"/>
      <c r="O1944" s="35"/>
      <c r="P1944" s="35"/>
      <c r="Q1944" s="35"/>
      <c r="R1944" s="35"/>
      <c r="S1944" s="35"/>
      <c r="T1944" s="35"/>
      <c r="U1944" s="35"/>
      <c r="V1944" s="35"/>
      <c r="W1944" s="35"/>
      <c r="X1944" s="35"/>
      <c r="Y1944" s="35"/>
      <c r="Z1944" s="35"/>
      <c r="AA1944" s="35"/>
      <c r="AB1944" s="35"/>
      <c r="AC1944" s="35"/>
      <c r="AD1944" s="35"/>
      <c r="AE1944" s="35"/>
      <c r="AF1944" s="35"/>
      <c r="AG1944" s="35"/>
      <c r="AH1944" s="35"/>
      <c r="AI1944" s="35"/>
      <c r="AJ1944" s="35"/>
      <c r="AK1944" s="35"/>
      <c r="AL1944" s="35"/>
      <c r="AM1944" s="35"/>
      <c r="AN1944" s="35"/>
      <c r="AO1944" s="35"/>
      <c r="AP1944" s="35"/>
      <c r="AQ1944" s="35"/>
      <c r="AR1944" s="35"/>
      <c r="AS1944" s="35"/>
      <c r="AT1944" s="35"/>
      <c r="AU1944" s="35"/>
      <c r="AV1944" s="35"/>
      <c r="AW1944" s="35"/>
      <c r="AX1944" s="35"/>
      <c r="AY1944" s="35"/>
      <c r="AZ1944" s="35"/>
      <c r="BA1944" s="35"/>
      <c r="BB1944" s="35"/>
      <c r="BC1944" s="35"/>
      <c r="BD1944" s="35"/>
      <c r="BE1944" s="35"/>
      <c r="BF1944" s="35"/>
      <c r="BG1944" s="35"/>
      <c r="BH1944" s="35"/>
      <c r="BI1944" s="133"/>
      <c r="BJ1944" s="133"/>
      <c r="BK1944" s="35"/>
      <c r="BL1944" s="266"/>
      <c r="BM1944" s="35"/>
      <c r="BN1944" s="35"/>
      <c r="BO1944" s="35"/>
      <c r="BP1944" s="35"/>
      <c r="BQ1944" s="35"/>
      <c r="BR1944" s="35"/>
      <c r="BS1944" s="35"/>
      <c r="BT1944" s="35"/>
      <c r="BU1944" s="35"/>
      <c r="BV1944" s="35"/>
      <c r="BW1944" s="35"/>
      <c r="BX1944" s="35"/>
      <c r="BY1944" s="35"/>
      <c r="BZ1944" s="287"/>
      <c r="CA1944" s="35"/>
      <c r="CB1944" s="35"/>
      <c r="CC1944" s="35"/>
      <c r="CD1944" s="35"/>
      <c r="CE1944" s="35"/>
      <c r="CF1944" s="35"/>
      <c r="CG1944" s="35"/>
      <c r="CH1944" s="35"/>
      <c r="CI1944" s="35"/>
      <c r="CJ1944" s="35"/>
      <c r="CK1944" s="35"/>
      <c r="CL1944" s="35"/>
      <c r="CM1944" s="35"/>
      <c r="CN1944" s="35"/>
      <c r="CO1944" s="35"/>
      <c r="CP1944" s="35"/>
      <c r="CQ1944" s="35"/>
      <c r="CR1944" s="35"/>
      <c r="CS1944" s="35"/>
      <c r="CT1944" s="35"/>
      <c r="CU1944" s="35"/>
      <c r="CV1944" s="35"/>
      <c r="CW1944" s="35"/>
      <c r="CX1944" s="35"/>
      <c r="CY1944" s="35"/>
      <c r="CZ1944" s="35"/>
      <c r="DA1944" s="35"/>
      <c r="DB1944" s="35"/>
      <c r="DC1944" s="35"/>
      <c r="DD1944" s="35"/>
      <c r="DE1944" s="35"/>
      <c r="DF1944" s="35"/>
      <c r="DG1944" s="35"/>
      <c r="DH1944" s="35"/>
      <c r="DI1944" s="35"/>
      <c r="DJ1944" s="35"/>
      <c r="DK1944" s="35"/>
      <c r="DL1944" s="35"/>
      <c r="DM1944" s="35"/>
      <c r="DN1944" s="35"/>
      <c r="DO1944" s="35"/>
      <c r="DP1944" s="35"/>
      <c r="DQ1944" s="35"/>
      <c r="DR1944" s="35"/>
      <c r="DS1944" s="35"/>
      <c r="DT1944" s="35"/>
      <c r="DU1944" s="35"/>
      <c r="DV1944" s="35"/>
      <c r="DW1944" s="35"/>
      <c r="DX1944" s="35"/>
      <c r="DY1944" s="35"/>
      <c r="DZ1944" s="35"/>
      <c r="EA1944" s="35"/>
      <c r="EB1944" s="35"/>
      <c r="EC1944" s="35"/>
      <c r="ED1944" s="35"/>
      <c r="EE1944" s="35"/>
      <c r="EF1944" s="35"/>
      <c r="EG1944" s="35"/>
      <c r="EH1944" s="35"/>
      <c r="EI1944" s="35"/>
      <c r="EJ1944" s="35"/>
      <c r="EK1944" s="35"/>
      <c r="EL1944" s="35"/>
      <c r="ET1944" s="20" t="s">
        <v>2300</v>
      </c>
      <c r="EU1944" s="20" t="s">
        <v>2298</v>
      </c>
    </row>
    <row r="1945" spans="1:151" ht="12" hidden="1" customHeight="1">
      <c r="A1945" s="35"/>
      <c r="B1945" s="47"/>
      <c r="C1945" s="35"/>
      <c r="D1945" s="47"/>
      <c r="E1945" s="47"/>
      <c r="F1945" s="47"/>
      <c r="G1945" s="47"/>
      <c r="H1945" s="47"/>
      <c r="I1945" s="47"/>
      <c r="J1945" s="47"/>
      <c r="K1945" s="47"/>
      <c r="L1945" s="47"/>
      <c r="M1945" s="35"/>
      <c r="N1945" s="35"/>
      <c r="O1945" s="35"/>
      <c r="P1945" s="35"/>
      <c r="Q1945" s="35"/>
      <c r="R1945" s="35"/>
      <c r="S1945" s="35"/>
      <c r="T1945" s="35"/>
      <c r="U1945" s="35"/>
      <c r="V1945" s="35"/>
      <c r="W1945" s="35"/>
      <c r="X1945" s="35"/>
      <c r="Y1945" s="35"/>
      <c r="Z1945" s="35"/>
      <c r="AA1945" s="35"/>
      <c r="AB1945" s="35"/>
      <c r="AC1945" s="35"/>
      <c r="AD1945" s="35"/>
      <c r="AE1945" s="35"/>
      <c r="AF1945" s="35"/>
      <c r="AG1945" s="35"/>
      <c r="AH1945" s="35"/>
      <c r="AI1945" s="35"/>
      <c r="AJ1945" s="35"/>
      <c r="AK1945" s="35"/>
      <c r="AL1945" s="35"/>
      <c r="AM1945" s="35"/>
      <c r="AN1945" s="35"/>
      <c r="AO1945" s="35"/>
      <c r="AP1945" s="35"/>
      <c r="AQ1945" s="35"/>
      <c r="AR1945" s="35"/>
      <c r="AS1945" s="35"/>
      <c r="AT1945" s="35"/>
      <c r="AU1945" s="35"/>
      <c r="AV1945" s="35"/>
      <c r="AW1945" s="35"/>
      <c r="AX1945" s="35"/>
      <c r="AY1945" s="35"/>
      <c r="AZ1945" s="35"/>
      <c r="BA1945" s="35"/>
      <c r="BB1945" s="35"/>
      <c r="BC1945" s="35"/>
      <c r="BD1945" s="35"/>
      <c r="BE1945" s="35"/>
      <c r="BF1945" s="35"/>
      <c r="BG1945" s="35"/>
      <c r="BH1945" s="35"/>
      <c r="BI1945" s="133"/>
      <c r="BJ1945" s="133"/>
      <c r="BK1945" s="35"/>
      <c r="BL1945" s="266"/>
      <c r="BM1945" s="35"/>
      <c r="BN1945" s="35"/>
      <c r="BO1945" s="35"/>
      <c r="BP1945" s="35"/>
      <c r="BQ1945" s="35"/>
      <c r="BR1945" s="35"/>
      <c r="BS1945" s="35"/>
      <c r="BT1945" s="35"/>
      <c r="BU1945" s="35"/>
      <c r="BV1945" s="35"/>
      <c r="BW1945" s="35"/>
      <c r="BX1945" s="35"/>
      <c r="BY1945" s="35"/>
      <c r="BZ1945" s="287"/>
      <c r="CA1945" s="35"/>
      <c r="CB1945" s="35"/>
      <c r="CC1945" s="35"/>
      <c r="CD1945" s="35"/>
      <c r="CE1945" s="35"/>
      <c r="CF1945" s="35"/>
      <c r="CG1945" s="35"/>
      <c r="CH1945" s="35"/>
      <c r="CI1945" s="35"/>
      <c r="CJ1945" s="35"/>
      <c r="CK1945" s="35"/>
      <c r="CL1945" s="35"/>
      <c r="CM1945" s="35"/>
      <c r="CN1945" s="35"/>
      <c r="CO1945" s="35"/>
      <c r="CP1945" s="35"/>
      <c r="CQ1945" s="35"/>
      <c r="CR1945" s="35"/>
      <c r="CS1945" s="35"/>
      <c r="CT1945" s="35"/>
      <c r="CU1945" s="35"/>
      <c r="CV1945" s="35"/>
      <c r="CW1945" s="35"/>
      <c r="CX1945" s="35"/>
      <c r="CY1945" s="35"/>
      <c r="CZ1945" s="35"/>
      <c r="DA1945" s="35"/>
      <c r="DB1945" s="35"/>
      <c r="DC1945" s="35"/>
      <c r="DD1945" s="35"/>
      <c r="DE1945" s="35"/>
      <c r="DF1945" s="35"/>
      <c r="DG1945" s="35"/>
      <c r="DH1945" s="35"/>
      <c r="DI1945" s="35"/>
      <c r="DJ1945" s="35"/>
      <c r="DK1945" s="35"/>
      <c r="DL1945" s="35"/>
      <c r="DM1945" s="35"/>
      <c r="DN1945" s="35"/>
      <c r="DO1945" s="35"/>
      <c r="DP1945" s="35"/>
      <c r="DQ1945" s="35"/>
      <c r="DR1945" s="35"/>
      <c r="DS1945" s="35"/>
      <c r="DT1945" s="35"/>
      <c r="DU1945" s="35"/>
      <c r="DV1945" s="35"/>
      <c r="DW1945" s="35"/>
      <c r="DX1945" s="35"/>
      <c r="DY1945" s="35"/>
      <c r="DZ1945" s="35"/>
      <c r="EA1945" s="35"/>
      <c r="EB1945" s="35"/>
      <c r="EC1945" s="35"/>
      <c r="ED1945" s="35"/>
      <c r="EE1945" s="35"/>
      <c r="EF1945" s="35"/>
      <c r="EG1945" s="35"/>
      <c r="EH1945" s="35"/>
      <c r="EI1945" s="35"/>
      <c r="EJ1945" s="35"/>
      <c r="EK1945" s="35"/>
      <c r="EL1945" s="35"/>
      <c r="ET1945" s="20" t="s">
        <v>2301</v>
      </c>
      <c r="EU1945" s="20" t="s">
        <v>2299</v>
      </c>
    </row>
    <row r="1946" spans="1:151" ht="12" hidden="1" customHeight="1">
      <c r="A1946" s="35"/>
      <c r="B1946" s="47"/>
      <c r="C1946" s="35"/>
      <c r="D1946" s="47"/>
      <c r="E1946" s="47"/>
      <c r="F1946" s="47"/>
      <c r="G1946" s="47"/>
      <c r="H1946" s="47"/>
      <c r="I1946" s="47"/>
      <c r="J1946" s="47"/>
      <c r="K1946" s="47"/>
      <c r="L1946" s="47"/>
      <c r="M1946" s="35"/>
      <c r="N1946" s="35"/>
      <c r="O1946" s="35"/>
      <c r="P1946" s="35"/>
      <c r="Q1946" s="35"/>
      <c r="R1946" s="35"/>
      <c r="S1946" s="35"/>
      <c r="T1946" s="35"/>
      <c r="U1946" s="35"/>
      <c r="V1946" s="35"/>
      <c r="W1946" s="35"/>
      <c r="X1946" s="35"/>
      <c r="Y1946" s="35"/>
      <c r="Z1946" s="35"/>
      <c r="AA1946" s="35"/>
      <c r="AB1946" s="35"/>
      <c r="AC1946" s="35"/>
      <c r="AD1946" s="35"/>
      <c r="AE1946" s="35"/>
      <c r="AF1946" s="35"/>
      <c r="AG1946" s="35"/>
      <c r="AH1946" s="35"/>
      <c r="AI1946" s="35"/>
      <c r="AJ1946" s="35"/>
      <c r="AK1946" s="35"/>
      <c r="AL1946" s="35"/>
      <c r="AM1946" s="35"/>
      <c r="AN1946" s="35"/>
      <c r="AO1946" s="35"/>
      <c r="AP1946" s="35"/>
      <c r="AQ1946" s="35"/>
      <c r="AR1946" s="35"/>
      <c r="AS1946" s="35"/>
      <c r="AT1946" s="35"/>
      <c r="AU1946" s="35"/>
      <c r="AV1946" s="35"/>
      <c r="AW1946" s="35"/>
      <c r="AX1946" s="35"/>
      <c r="AY1946" s="35"/>
      <c r="AZ1946" s="35"/>
      <c r="BA1946" s="35"/>
      <c r="BB1946" s="35"/>
      <c r="BC1946" s="35"/>
      <c r="BD1946" s="35"/>
      <c r="BE1946" s="35"/>
      <c r="BF1946" s="35"/>
      <c r="BG1946" s="35"/>
      <c r="BH1946" s="35"/>
      <c r="BI1946" s="133"/>
      <c r="BJ1946" s="133"/>
      <c r="BK1946" s="35"/>
      <c r="BL1946" s="266"/>
      <c r="BM1946" s="35"/>
      <c r="BN1946" s="35"/>
      <c r="BO1946" s="35"/>
      <c r="BP1946" s="35"/>
      <c r="BQ1946" s="35"/>
      <c r="BR1946" s="35"/>
      <c r="BS1946" s="35"/>
      <c r="BT1946" s="35"/>
      <c r="BU1946" s="35"/>
      <c r="BV1946" s="35"/>
      <c r="BW1946" s="35"/>
      <c r="BX1946" s="35"/>
      <c r="BY1946" s="35"/>
      <c r="BZ1946" s="287"/>
      <c r="CA1946" s="35"/>
      <c r="CB1946" s="35"/>
      <c r="CC1946" s="35"/>
      <c r="CD1946" s="35"/>
      <c r="CE1946" s="35"/>
      <c r="CF1946" s="35"/>
      <c r="CG1946" s="35"/>
      <c r="CH1946" s="35"/>
      <c r="CI1946" s="35"/>
      <c r="CJ1946" s="35"/>
      <c r="CK1946" s="35"/>
      <c r="CL1946" s="35"/>
      <c r="CM1946" s="35"/>
      <c r="CN1946" s="35"/>
      <c r="CO1946" s="35"/>
      <c r="CP1946" s="35"/>
      <c r="CQ1946" s="35"/>
      <c r="CR1946" s="35"/>
      <c r="CS1946" s="35"/>
      <c r="CT1946" s="35"/>
      <c r="CU1946" s="35"/>
      <c r="CV1946" s="35"/>
      <c r="CW1946" s="35"/>
      <c r="CX1946" s="35"/>
      <c r="CY1946" s="35"/>
      <c r="CZ1946" s="35"/>
      <c r="DA1946" s="35"/>
      <c r="DB1946" s="35"/>
      <c r="DC1946" s="35"/>
      <c r="DD1946" s="35"/>
      <c r="DE1946" s="35"/>
      <c r="DF1946" s="35"/>
      <c r="DG1946" s="35"/>
      <c r="DH1946" s="35"/>
      <c r="DI1946" s="35"/>
      <c r="DJ1946" s="35"/>
      <c r="DK1946" s="35"/>
      <c r="DL1946" s="35"/>
      <c r="DM1946" s="35"/>
      <c r="DN1946" s="35"/>
      <c r="DO1946" s="35"/>
      <c r="DP1946" s="35"/>
      <c r="DQ1946" s="35"/>
      <c r="DR1946" s="35"/>
      <c r="DS1946" s="35"/>
      <c r="DT1946" s="35"/>
      <c r="DU1946" s="35"/>
      <c r="DV1946" s="35"/>
      <c r="DW1946" s="35"/>
      <c r="DX1946" s="35"/>
      <c r="DY1946" s="35"/>
      <c r="DZ1946" s="35"/>
      <c r="EA1946" s="35"/>
      <c r="EB1946" s="35"/>
      <c r="EC1946" s="35"/>
      <c r="ED1946" s="35"/>
      <c r="EE1946" s="35"/>
      <c r="EF1946" s="35"/>
      <c r="EG1946" s="35"/>
      <c r="EH1946" s="35"/>
      <c r="EI1946" s="35"/>
      <c r="EJ1946" s="35"/>
      <c r="EK1946" s="35"/>
      <c r="EL1946" s="35"/>
      <c r="ET1946" s="20" t="s">
        <v>2302</v>
      </c>
      <c r="EU1946" s="20" t="s">
        <v>2300</v>
      </c>
    </row>
    <row r="1947" spans="1:151" ht="12" hidden="1" customHeight="1">
      <c r="A1947" s="35"/>
      <c r="B1947" s="47"/>
      <c r="C1947" s="35"/>
      <c r="D1947" s="47"/>
      <c r="E1947" s="47"/>
      <c r="F1947" s="47"/>
      <c r="G1947" s="47"/>
      <c r="H1947" s="47"/>
      <c r="I1947" s="47"/>
      <c r="J1947" s="47"/>
      <c r="K1947" s="47"/>
      <c r="L1947" s="47"/>
      <c r="M1947" s="35"/>
      <c r="N1947" s="35"/>
      <c r="O1947" s="35"/>
      <c r="P1947" s="35"/>
      <c r="Q1947" s="35"/>
      <c r="R1947" s="35"/>
      <c r="S1947" s="35"/>
      <c r="T1947" s="35"/>
      <c r="U1947" s="35"/>
      <c r="V1947" s="35"/>
      <c r="W1947" s="35"/>
      <c r="X1947" s="35"/>
      <c r="Y1947" s="35"/>
      <c r="Z1947" s="35"/>
      <c r="AA1947" s="35"/>
      <c r="AB1947" s="35"/>
      <c r="AC1947" s="35"/>
      <c r="AD1947" s="35"/>
      <c r="AE1947" s="35"/>
      <c r="AF1947" s="35"/>
      <c r="AG1947" s="35"/>
      <c r="AH1947" s="35"/>
      <c r="AI1947" s="35"/>
      <c r="AJ1947" s="35"/>
      <c r="AK1947" s="35"/>
      <c r="AL1947" s="35"/>
      <c r="AM1947" s="35"/>
      <c r="AN1947" s="35"/>
      <c r="AO1947" s="35"/>
      <c r="AP1947" s="35"/>
      <c r="AQ1947" s="35"/>
      <c r="AR1947" s="35"/>
      <c r="AS1947" s="35"/>
      <c r="AT1947" s="35"/>
      <c r="AU1947" s="35"/>
      <c r="AV1947" s="35"/>
      <c r="AW1947" s="35"/>
      <c r="AX1947" s="35"/>
      <c r="AY1947" s="35"/>
      <c r="AZ1947" s="35"/>
      <c r="BA1947" s="35"/>
      <c r="BB1947" s="35"/>
      <c r="BC1947" s="35"/>
      <c r="BD1947" s="35"/>
      <c r="BE1947" s="35"/>
      <c r="BF1947" s="35"/>
      <c r="BG1947" s="35"/>
      <c r="BH1947" s="35"/>
      <c r="BI1947" s="133"/>
      <c r="BJ1947" s="133"/>
      <c r="BK1947" s="35"/>
      <c r="BL1947" s="266"/>
      <c r="BM1947" s="35"/>
      <c r="BN1947" s="35"/>
      <c r="BO1947" s="35"/>
      <c r="BP1947" s="35"/>
      <c r="BQ1947" s="35"/>
      <c r="BR1947" s="35"/>
      <c r="BS1947" s="35"/>
      <c r="BT1947" s="35"/>
      <c r="BU1947" s="35"/>
      <c r="BV1947" s="35"/>
      <c r="BW1947" s="35"/>
      <c r="BX1947" s="35"/>
      <c r="BY1947" s="35"/>
      <c r="BZ1947" s="287"/>
      <c r="CA1947" s="35"/>
      <c r="CB1947" s="35"/>
      <c r="CC1947" s="35"/>
      <c r="CD1947" s="35"/>
      <c r="CE1947" s="35"/>
      <c r="CF1947" s="35"/>
      <c r="CG1947" s="35"/>
      <c r="CH1947" s="35"/>
      <c r="CI1947" s="35"/>
      <c r="CJ1947" s="35"/>
      <c r="CK1947" s="35"/>
      <c r="CL1947" s="35"/>
      <c r="CM1947" s="35"/>
      <c r="CN1947" s="35"/>
      <c r="CO1947" s="35"/>
      <c r="CP1947" s="35"/>
      <c r="CQ1947" s="35"/>
      <c r="CR1947" s="35"/>
      <c r="CS1947" s="35"/>
      <c r="CT1947" s="35"/>
      <c r="CU1947" s="35"/>
      <c r="CV1947" s="35"/>
      <c r="CW1947" s="35"/>
      <c r="CX1947" s="35"/>
      <c r="CY1947" s="35"/>
      <c r="CZ1947" s="35"/>
      <c r="DA1947" s="35"/>
      <c r="DB1947" s="35"/>
      <c r="DC1947" s="35"/>
      <c r="DD1947" s="35"/>
      <c r="DE1947" s="35"/>
      <c r="DF1947" s="35"/>
      <c r="DG1947" s="35"/>
      <c r="DH1947" s="35"/>
      <c r="DI1947" s="35"/>
      <c r="DJ1947" s="35"/>
      <c r="DK1947" s="35"/>
      <c r="DL1947" s="35"/>
      <c r="DM1947" s="35"/>
      <c r="DN1947" s="35"/>
      <c r="DO1947" s="35"/>
      <c r="DP1947" s="35"/>
      <c r="DQ1947" s="35"/>
      <c r="DR1947" s="35"/>
      <c r="DS1947" s="35"/>
      <c r="DT1947" s="35"/>
      <c r="DU1947" s="35"/>
      <c r="DV1947" s="35"/>
      <c r="DW1947" s="35"/>
      <c r="DX1947" s="35"/>
      <c r="DY1947" s="35"/>
      <c r="DZ1947" s="35"/>
      <c r="EA1947" s="35"/>
      <c r="EB1947" s="35"/>
      <c r="EC1947" s="35"/>
      <c r="ED1947" s="35"/>
      <c r="EE1947" s="35"/>
      <c r="EF1947" s="35"/>
      <c r="EG1947" s="35"/>
      <c r="EH1947" s="35"/>
      <c r="EI1947" s="35"/>
      <c r="EJ1947" s="35"/>
      <c r="EK1947" s="35"/>
      <c r="EL1947" s="35"/>
      <c r="ET1947" s="20" t="s">
        <v>2303</v>
      </c>
      <c r="EU1947" s="20" t="s">
        <v>2301</v>
      </c>
    </row>
    <row r="1948" spans="1:151" ht="12" hidden="1" customHeight="1">
      <c r="A1948" s="35"/>
      <c r="B1948" s="47"/>
      <c r="C1948" s="35"/>
      <c r="D1948" s="47"/>
      <c r="E1948" s="47"/>
      <c r="F1948" s="47"/>
      <c r="G1948" s="47"/>
      <c r="H1948" s="47"/>
      <c r="I1948" s="47"/>
      <c r="J1948" s="47"/>
      <c r="K1948" s="47"/>
      <c r="L1948" s="47"/>
      <c r="M1948" s="35"/>
      <c r="N1948" s="35"/>
      <c r="O1948" s="35"/>
      <c r="P1948" s="35"/>
      <c r="Q1948" s="35"/>
      <c r="R1948" s="35"/>
      <c r="S1948" s="35"/>
      <c r="T1948" s="35"/>
      <c r="U1948" s="35"/>
      <c r="V1948" s="35"/>
      <c r="W1948" s="35"/>
      <c r="X1948" s="35"/>
      <c r="Y1948" s="35"/>
      <c r="Z1948" s="35"/>
      <c r="AA1948" s="35"/>
      <c r="AB1948" s="35"/>
      <c r="AC1948" s="35"/>
      <c r="AD1948" s="35"/>
      <c r="AE1948" s="35"/>
      <c r="AF1948" s="35"/>
      <c r="AG1948" s="35"/>
      <c r="AH1948" s="35"/>
      <c r="AI1948" s="35"/>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35"/>
      <c r="BH1948" s="35"/>
      <c r="BI1948" s="133"/>
      <c r="BJ1948" s="133"/>
      <c r="BK1948" s="35"/>
      <c r="BL1948" s="266"/>
      <c r="BM1948" s="35"/>
      <c r="BN1948" s="35"/>
      <c r="BO1948" s="35"/>
      <c r="BP1948" s="35"/>
      <c r="BQ1948" s="35"/>
      <c r="BR1948" s="35"/>
      <c r="BS1948" s="35"/>
      <c r="BT1948" s="35"/>
      <c r="BU1948" s="35"/>
      <c r="BV1948" s="35"/>
      <c r="BW1948" s="35"/>
      <c r="BX1948" s="35"/>
      <c r="BY1948" s="35"/>
      <c r="BZ1948" s="287"/>
      <c r="CA1948" s="35"/>
      <c r="CB1948" s="35"/>
      <c r="CC1948" s="35"/>
      <c r="CD1948" s="35"/>
      <c r="CE1948" s="35"/>
      <c r="CF1948" s="35"/>
      <c r="CG1948" s="35"/>
      <c r="CH1948" s="35"/>
      <c r="CI1948" s="35"/>
      <c r="CJ1948" s="35"/>
      <c r="CK1948" s="35"/>
      <c r="CL1948" s="35"/>
      <c r="CM1948" s="35"/>
      <c r="CN1948" s="35"/>
      <c r="CO1948" s="35"/>
      <c r="CP1948" s="35"/>
      <c r="CQ1948" s="35"/>
      <c r="CR1948" s="35"/>
      <c r="CS1948" s="35"/>
      <c r="CT1948" s="35"/>
      <c r="CU1948" s="35"/>
      <c r="CV1948" s="35"/>
      <c r="CW1948" s="35"/>
      <c r="CX1948" s="35"/>
      <c r="CY1948" s="35"/>
      <c r="CZ1948" s="35"/>
      <c r="DA1948" s="35"/>
      <c r="DB1948" s="35"/>
      <c r="DC1948" s="35"/>
      <c r="DD1948" s="35"/>
      <c r="DE1948" s="35"/>
      <c r="DF1948" s="35"/>
      <c r="DG1948" s="35"/>
      <c r="DH1948" s="35"/>
      <c r="DI1948" s="35"/>
      <c r="DJ1948" s="35"/>
      <c r="DK1948" s="35"/>
      <c r="DL1948" s="35"/>
      <c r="DM1948" s="35"/>
      <c r="DN1948" s="35"/>
      <c r="DO1948" s="35"/>
      <c r="DP1948" s="35"/>
      <c r="DQ1948" s="35"/>
      <c r="DR1948" s="35"/>
      <c r="DS1948" s="35"/>
      <c r="DT1948" s="35"/>
      <c r="DU1948" s="35"/>
      <c r="DV1948" s="35"/>
      <c r="DW1948" s="35"/>
      <c r="DX1948" s="35"/>
      <c r="DY1948" s="35"/>
      <c r="DZ1948" s="35"/>
      <c r="EA1948" s="35"/>
      <c r="EB1948" s="35"/>
      <c r="EC1948" s="35"/>
      <c r="ED1948" s="35"/>
      <c r="EE1948" s="35"/>
      <c r="EF1948" s="35"/>
      <c r="EG1948" s="35"/>
      <c r="EH1948" s="35"/>
      <c r="EI1948" s="35"/>
      <c r="EJ1948" s="35"/>
      <c r="EK1948" s="35"/>
      <c r="EL1948" s="35"/>
      <c r="ET1948" s="20" t="s">
        <v>2304</v>
      </c>
      <c r="EU1948" s="20" t="s">
        <v>2302</v>
      </c>
    </row>
    <row r="1949" spans="1:151" ht="12" hidden="1" customHeight="1">
      <c r="A1949" s="35"/>
      <c r="B1949" s="47"/>
      <c r="C1949" s="35"/>
      <c r="D1949" s="47"/>
      <c r="E1949" s="47"/>
      <c r="F1949" s="47"/>
      <c r="G1949" s="47"/>
      <c r="H1949" s="47"/>
      <c r="I1949" s="47"/>
      <c r="J1949" s="47"/>
      <c r="K1949" s="47"/>
      <c r="L1949" s="47"/>
      <c r="M1949" s="35"/>
      <c r="N1949" s="35"/>
      <c r="O1949" s="35"/>
      <c r="P1949" s="35"/>
      <c r="Q1949" s="35"/>
      <c r="R1949" s="35"/>
      <c r="S1949" s="35"/>
      <c r="T1949" s="35"/>
      <c r="U1949" s="35"/>
      <c r="V1949" s="35"/>
      <c r="W1949" s="35"/>
      <c r="X1949" s="35"/>
      <c r="Y1949" s="35"/>
      <c r="Z1949" s="35"/>
      <c r="AA1949" s="35"/>
      <c r="AB1949" s="35"/>
      <c r="AC1949" s="35"/>
      <c r="AD1949" s="35"/>
      <c r="AE1949" s="35"/>
      <c r="AF1949" s="35"/>
      <c r="AG1949" s="35"/>
      <c r="AH1949" s="35"/>
      <c r="AI1949" s="35"/>
      <c r="AJ1949" s="35"/>
      <c r="AK1949" s="35"/>
      <c r="AL1949" s="35"/>
      <c r="AM1949" s="35"/>
      <c r="AN1949" s="35"/>
      <c r="AO1949" s="35"/>
      <c r="AP1949" s="35"/>
      <c r="AQ1949" s="35"/>
      <c r="AR1949" s="35"/>
      <c r="AS1949" s="35"/>
      <c r="AT1949" s="35"/>
      <c r="AU1949" s="35"/>
      <c r="AV1949" s="35"/>
      <c r="AW1949" s="35"/>
      <c r="AX1949" s="35"/>
      <c r="AY1949" s="35"/>
      <c r="AZ1949" s="35"/>
      <c r="BA1949" s="35"/>
      <c r="BB1949" s="35"/>
      <c r="BC1949" s="35"/>
      <c r="BD1949" s="35"/>
      <c r="BE1949" s="35"/>
      <c r="BF1949" s="35"/>
      <c r="BG1949" s="35"/>
      <c r="BH1949" s="35"/>
      <c r="BI1949" s="133"/>
      <c r="BJ1949" s="133"/>
      <c r="BK1949" s="35"/>
      <c r="BL1949" s="266"/>
      <c r="BM1949" s="35"/>
      <c r="BN1949" s="35"/>
      <c r="BO1949" s="35"/>
      <c r="BP1949" s="35"/>
      <c r="BQ1949" s="35"/>
      <c r="BR1949" s="35"/>
      <c r="BS1949" s="35"/>
      <c r="BT1949" s="35"/>
      <c r="BU1949" s="35"/>
      <c r="BV1949" s="35"/>
      <c r="BW1949" s="35"/>
      <c r="BX1949" s="35"/>
      <c r="BY1949" s="35"/>
      <c r="BZ1949" s="287"/>
      <c r="CA1949" s="35"/>
      <c r="CB1949" s="35"/>
      <c r="CC1949" s="35"/>
      <c r="CD1949" s="35"/>
      <c r="CE1949" s="35"/>
      <c r="CF1949" s="35"/>
      <c r="CG1949" s="35"/>
      <c r="CH1949" s="35"/>
      <c r="CI1949" s="35"/>
      <c r="CJ1949" s="35"/>
      <c r="CK1949" s="35"/>
      <c r="CL1949" s="35"/>
      <c r="CM1949" s="35"/>
      <c r="CN1949" s="35"/>
      <c r="CO1949" s="35"/>
      <c r="CP1949" s="35"/>
      <c r="CQ1949" s="35"/>
      <c r="CR1949" s="35"/>
      <c r="CS1949" s="35"/>
      <c r="CT1949" s="35"/>
      <c r="CU1949" s="35"/>
      <c r="CV1949" s="35"/>
      <c r="CW1949" s="35"/>
      <c r="CX1949" s="35"/>
      <c r="CY1949" s="35"/>
      <c r="CZ1949" s="35"/>
      <c r="DA1949" s="35"/>
      <c r="DB1949" s="35"/>
      <c r="DC1949" s="35"/>
      <c r="DD1949" s="35"/>
      <c r="DE1949" s="35"/>
      <c r="DF1949" s="35"/>
      <c r="DG1949" s="35"/>
      <c r="DH1949" s="35"/>
      <c r="DI1949" s="35"/>
      <c r="DJ1949" s="35"/>
      <c r="DK1949" s="35"/>
      <c r="DL1949" s="35"/>
      <c r="DM1949" s="35"/>
      <c r="DN1949" s="35"/>
      <c r="DO1949" s="35"/>
      <c r="DP1949" s="35"/>
      <c r="DQ1949" s="35"/>
      <c r="DR1949" s="35"/>
      <c r="DS1949" s="35"/>
      <c r="DT1949" s="35"/>
      <c r="DU1949" s="35"/>
      <c r="DV1949" s="35"/>
      <c r="DW1949" s="35"/>
      <c r="DX1949" s="35"/>
      <c r="DY1949" s="35"/>
      <c r="DZ1949" s="35"/>
      <c r="EA1949" s="35"/>
      <c r="EB1949" s="35"/>
      <c r="EC1949" s="35"/>
      <c r="ED1949" s="35"/>
      <c r="EE1949" s="35"/>
      <c r="EF1949" s="35"/>
      <c r="EG1949" s="35"/>
      <c r="EH1949" s="35"/>
      <c r="EI1949" s="35"/>
      <c r="EJ1949" s="35"/>
      <c r="EK1949" s="35"/>
      <c r="EL1949" s="35"/>
      <c r="ET1949" s="20" t="s">
        <v>2305</v>
      </c>
      <c r="EU1949" s="20" t="s">
        <v>2303</v>
      </c>
    </row>
    <row r="1950" spans="1:151" ht="12" hidden="1" customHeight="1">
      <c r="A1950" s="35"/>
      <c r="B1950" s="47"/>
      <c r="C1950" s="35"/>
      <c r="D1950" s="47"/>
      <c r="E1950" s="47"/>
      <c r="F1950" s="47"/>
      <c r="G1950" s="47"/>
      <c r="H1950" s="47"/>
      <c r="I1950" s="47"/>
      <c r="J1950" s="47"/>
      <c r="K1950" s="47"/>
      <c r="L1950" s="47"/>
      <c r="M1950" s="35"/>
      <c r="N1950" s="35"/>
      <c r="O1950" s="35"/>
      <c r="P1950" s="35"/>
      <c r="Q1950" s="35"/>
      <c r="R1950" s="35"/>
      <c r="S1950" s="35"/>
      <c r="T1950" s="35"/>
      <c r="U1950" s="35"/>
      <c r="V1950" s="35"/>
      <c r="W1950" s="35"/>
      <c r="X1950" s="35"/>
      <c r="Y1950" s="35"/>
      <c r="Z1950" s="35"/>
      <c r="AA1950" s="35"/>
      <c r="AB1950" s="35"/>
      <c r="AC1950" s="35"/>
      <c r="AD1950" s="35"/>
      <c r="AE1950" s="35"/>
      <c r="AF1950" s="35"/>
      <c r="AG1950" s="35"/>
      <c r="AH1950" s="35"/>
      <c r="AI1950" s="35"/>
      <c r="AJ1950" s="35"/>
      <c r="AK1950" s="35"/>
      <c r="AL1950" s="35"/>
      <c r="AM1950" s="35"/>
      <c r="AN1950" s="35"/>
      <c r="AO1950" s="35"/>
      <c r="AP1950" s="35"/>
      <c r="AQ1950" s="35"/>
      <c r="AR1950" s="35"/>
      <c r="AS1950" s="35"/>
      <c r="AT1950" s="35"/>
      <c r="AU1950" s="35"/>
      <c r="AV1950" s="35"/>
      <c r="AW1950" s="35"/>
      <c r="AX1950" s="35"/>
      <c r="AY1950" s="35"/>
      <c r="AZ1950" s="35"/>
      <c r="BA1950" s="35"/>
      <c r="BB1950" s="35"/>
      <c r="BC1950" s="35"/>
      <c r="BD1950" s="35"/>
      <c r="BE1950" s="35"/>
      <c r="BF1950" s="35"/>
      <c r="BG1950" s="35"/>
      <c r="BH1950" s="35"/>
      <c r="BI1950" s="133"/>
      <c r="BJ1950" s="133"/>
      <c r="BK1950" s="35"/>
      <c r="BL1950" s="266"/>
      <c r="BM1950" s="35"/>
      <c r="BN1950" s="35"/>
      <c r="BO1950" s="35"/>
      <c r="BP1950" s="35"/>
      <c r="BQ1950" s="35"/>
      <c r="BR1950" s="35"/>
      <c r="BS1950" s="35"/>
      <c r="BT1950" s="35"/>
      <c r="BU1950" s="35"/>
      <c r="BV1950" s="35"/>
      <c r="BW1950" s="35"/>
      <c r="BX1950" s="35"/>
      <c r="BY1950" s="35"/>
      <c r="BZ1950" s="287"/>
      <c r="CA1950" s="35"/>
      <c r="CB1950" s="35"/>
      <c r="CC1950" s="35"/>
      <c r="CD1950" s="35"/>
      <c r="CE1950" s="35"/>
      <c r="CF1950" s="35"/>
      <c r="CG1950" s="35"/>
      <c r="CH1950" s="35"/>
      <c r="CI1950" s="35"/>
      <c r="CJ1950" s="35"/>
      <c r="CK1950" s="35"/>
      <c r="CL1950" s="35"/>
      <c r="CM1950" s="35"/>
      <c r="CN1950" s="35"/>
      <c r="CO1950" s="35"/>
      <c r="CP1950" s="35"/>
      <c r="CQ1950" s="35"/>
      <c r="CR1950" s="35"/>
      <c r="CS1950" s="35"/>
      <c r="CT1950" s="35"/>
      <c r="CU1950" s="35"/>
      <c r="CV1950" s="35"/>
      <c r="CW1950" s="35"/>
      <c r="CX1950" s="35"/>
      <c r="CY1950" s="35"/>
      <c r="CZ1950" s="35"/>
      <c r="DA1950" s="35"/>
      <c r="DB1950" s="35"/>
      <c r="DC1950" s="35"/>
      <c r="DD1950" s="35"/>
      <c r="DE1950" s="35"/>
      <c r="DF1950" s="35"/>
      <c r="DG1950" s="35"/>
      <c r="DH1950" s="35"/>
      <c r="DI1950" s="35"/>
      <c r="DJ1950" s="35"/>
      <c r="DK1950" s="35"/>
      <c r="DL1950" s="35"/>
      <c r="DM1950" s="35"/>
      <c r="DN1950" s="35"/>
      <c r="DO1950" s="35"/>
      <c r="DP1950" s="35"/>
      <c r="DQ1950" s="35"/>
      <c r="DR1950" s="35"/>
      <c r="DS1950" s="35"/>
      <c r="DT1950" s="35"/>
      <c r="DU1950" s="35"/>
      <c r="DV1950" s="35"/>
      <c r="DW1950" s="35"/>
      <c r="DX1950" s="35"/>
      <c r="DY1950" s="35"/>
      <c r="DZ1950" s="35"/>
      <c r="EA1950" s="35"/>
      <c r="EB1950" s="35"/>
      <c r="EC1950" s="35"/>
      <c r="ED1950" s="35"/>
      <c r="EE1950" s="35"/>
      <c r="EF1950" s="35"/>
      <c r="EG1950" s="35"/>
      <c r="EH1950" s="35"/>
      <c r="EI1950" s="35"/>
      <c r="EJ1950" s="35"/>
      <c r="EK1950" s="35"/>
      <c r="EL1950" s="35"/>
      <c r="ET1950" s="20" t="s">
        <v>2306</v>
      </c>
      <c r="EU1950" s="20" t="s">
        <v>2304</v>
      </c>
    </row>
    <row r="1951" spans="1:151" ht="12" hidden="1" customHeight="1">
      <c r="A1951" s="35"/>
      <c r="B1951" s="47"/>
      <c r="C1951" s="35"/>
      <c r="D1951" s="47"/>
      <c r="E1951" s="47"/>
      <c r="F1951" s="47"/>
      <c r="G1951" s="47"/>
      <c r="H1951" s="47"/>
      <c r="I1951" s="47"/>
      <c r="J1951" s="47"/>
      <c r="K1951" s="47"/>
      <c r="L1951" s="47"/>
      <c r="M1951" s="35"/>
      <c r="N1951" s="35"/>
      <c r="O1951" s="35"/>
      <c r="P1951" s="35"/>
      <c r="Q1951" s="35"/>
      <c r="R1951" s="35"/>
      <c r="S1951" s="35"/>
      <c r="T1951" s="35"/>
      <c r="U1951" s="35"/>
      <c r="V1951" s="35"/>
      <c r="W1951" s="35"/>
      <c r="X1951" s="35"/>
      <c r="Y1951" s="35"/>
      <c r="Z1951" s="35"/>
      <c r="AA1951" s="35"/>
      <c r="AB1951" s="35"/>
      <c r="AC1951" s="35"/>
      <c r="AD1951" s="35"/>
      <c r="AE1951" s="35"/>
      <c r="AF1951" s="35"/>
      <c r="AG1951" s="35"/>
      <c r="AH1951" s="35"/>
      <c r="AI1951" s="35"/>
      <c r="AJ1951" s="35"/>
      <c r="AK1951" s="35"/>
      <c r="AL1951" s="35"/>
      <c r="AM1951" s="35"/>
      <c r="AN1951" s="35"/>
      <c r="AO1951" s="35"/>
      <c r="AP1951" s="35"/>
      <c r="AQ1951" s="35"/>
      <c r="AR1951" s="35"/>
      <c r="AS1951" s="35"/>
      <c r="AT1951" s="35"/>
      <c r="AU1951" s="35"/>
      <c r="AV1951" s="35"/>
      <c r="AW1951" s="35"/>
      <c r="AX1951" s="35"/>
      <c r="AY1951" s="35"/>
      <c r="AZ1951" s="35"/>
      <c r="BA1951" s="35"/>
      <c r="BB1951" s="35"/>
      <c r="BC1951" s="35"/>
      <c r="BD1951" s="35"/>
      <c r="BE1951" s="35"/>
      <c r="BF1951" s="35"/>
      <c r="BG1951" s="35"/>
      <c r="BH1951" s="35"/>
      <c r="BI1951" s="133"/>
      <c r="BJ1951" s="133"/>
      <c r="BK1951" s="35"/>
      <c r="BL1951" s="266"/>
      <c r="BM1951" s="35"/>
      <c r="BN1951" s="35"/>
      <c r="BO1951" s="35"/>
      <c r="BP1951" s="35"/>
      <c r="BQ1951" s="35"/>
      <c r="BR1951" s="35"/>
      <c r="BS1951" s="35"/>
      <c r="BT1951" s="35"/>
      <c r="BU1951" s="35"/>
      <c r="BV1951" s="35"/>
      <c r="BW1951" s="35"/>
      <c r="BX1951" s="35"/>
      <c r="BY1951" s="35"/>
      <c r="BZ1951" s="287"/>
      <c r="CA1951" s="35"/>
      <c r="CB1951" s="35"/>
      <c r="CC1951" s="35"/>
      <c r="CD1951" s="35"/>
      <c r="CE1951" s="35"/>
      <c r="CF1951" s="35"/>
      <c r="CG1951" s="35"/>
      <c r="CH1951" s="35"/>
      <c r="CI1951" s="35"/>
      <c r="CJ1951" s="35"/>
      <c r="CK1951" s="35"/>
      <c r="CL1951" s="35"/>
      <c r="CM1951" s="35"/>
      <c r="CN1951" s="35"/>
      <c r="CO1951" s="35"/>
      <c r="CP1951" s="35"/>
      <c r="CQ1951" s="35"/>
      <c r="CR1951" s="35"/>
      <c r="CS1951" s="35"/>
      <c r="CT1951" s="35"/>
      <c r="CU1951" s="35"/>
      <c r="CV1951" s="35"/>
      <c r="CW1951" s="35"/>
      <c r="CX1951" s="35"/>
      <c r="CY1951" s="35"/>
      <c r="CZ1951" s="35"/>
      <c r="DA1951" s="35"/>
      <c r="DB1951" s="35"/>
      <c r="DC1951" s="35"/>
      <c r="DD1951" s="35"/>
      <c r="DE1951" s="35"/>
      <c r="DF1951" s="35"/>
      <c r="DG1951" s="35"/>
      <c r="DH1951" s="35"/>
      <c r="DI1951" s="35"/>
      <c r="DJ1951" s="35"/>
      <c r="DK1951" s="35"/>
      <c r="DL1951" s="35"/>
      <c r="DM1951" s="35"/>
      <c r="DN1951" s="35"/>
      <c r="DO1951" s="35"/>
      <c r="DP1951" s="35"/>
      <c r="DQ1951" s="35"/>
      <c r="DR1951" s="35"/>
      <c r="DS1951" s="35"/>
      <c r="DT1951" s="35"/>
      <c r="DU1951" s="35"/>
      <c r="DV1951" s="35"/>
      <c r="DW1951" s="35"/>
      <c r="DX1951" s="35"/>
      <c r="DY1951" s="35"/>
      <c r="DZ1951" s="35"/>
      <c r="EA1951" s="35"/>
      <c r="EB1951" s="35"/>
      <c r="EC1951" s="35"/>
      <c r="ED1951" s="35"/>
      <c r="EE1951" s="35"/>
      <c r="EF1951" s="35"/>
      <c r="EG1951" s="35"/>
      <c r="EH1951" s="35"/>
      <c r="EI1951" s="35"/>
      <c r="EJ1951" s="35"/>
      <c r="EK1951" s="35"/>
      <c r="EL1951" s="35"/>
      <c r="ET1951" s="20" t="s">
        <v>2307</v>
      </c>
      <c r="EU1951" s="20" t="s">
        <v>2305</v>
      </c>
    </row>
    <row r="1952" spans="1:151" ht="12" hidden="1" customHeight="1">
      <c r="A1952" s="35"/>
      <c r="B1952" s="47"/>
      <c r="C1952" s="35"/>
      <c r="D1952" s="47"/>
      <c r="E1952" s="47"/>
      <c r="F1952" s="47"/>
      <c r="G1952" s="47"/>
      <c r="H1952" s="47"/>
      <c r="I1952" s="47"/>
      <c r="J1952" s="47"/>
      <c r="K1952" s="47"/>
      <c r="L1952" s="47"/>
      <c r="M1952" s="35"/>
      <c r="N1952" s="35"/>
      <c r="O1952" s="35"/>
      <c r="P1952" s="35"/>
      <c r="Q1952" s="35"/>
      <c r="R1952" s="35"/>
      <c r="S1952" s="35"/>
      <c r="T1952" s="35"/>
      <c r="U1952" s="35"/>
      <c r="V1952" s="35"/>
      <c r="W1952" s="35"/>
      <c r="X1952" s="35"/>
      <c r="Y1952" s="35"/>
      <c r="Z1952" s="35"/>
      <c r="AA1952" s="35"/>
      <c r="AB1952" s="35"/>
      <c r="AC1952" s="35"/>
      <c r="AD1952" s="35"/>
      <c r="AE1952" s="35"/>
      <c r="AF1952" s="35"/>
      <c r="AG1952" s="35"/>
      <c r="AH1952" s="35"/>
      <c r="AI1952" s="35"/>
      <c r="AJ1952" s="35"/>
      <c r="AK1952" s="35"/>
      <c r="AL1952" s="35"/>
      <c r="AM1952" s="35"/>
      <c r="AN1952" s="35"/>
      <c r="AO1952" s="35"/>
      <c r="AP1952" s="35"/>
      <c r="AQ1952" s="35"/>
      <c r="AR1952" s="35"/>
      <c r="AS1952" s="35"/>
      <c r="AT1952" s="35"/>
      <c r="AU1952" s="35"/>
      <c r="AV1952" s="35"/>
      <c r="AW1952" s="35"/>
      <c r="AX1952" s="35"/>
      <c r="AY1952" s="35"/>
      <c r="AZ1952" s="35"/>
      <c r="BA1952" s="35"/>
      <c r="BB1952" s="35"/>
      <c r="BC1952" s="35"/>
      <c r="BD1952" s="35"/>
      <c r="BE1952" s="35"/>
      <c r="BF1952" s="35"/>
      <c r="BG1952" s="35"/>
      <c r="BH1952" s="35"/>
      <c r="BI1952" s="133"/>
      <c r="BJ1952" s="133"/>
      <c r="BK1952" s="35"/>
      <c r="BL1952" s="266"/>
      <c r="BM1952" s="35"/>
      <c r="BN1952" s="35"/>
      <c r="BO1952" s="35"/>
      <c r="BP1952" s="35"/>
      <c r="BQ1952" s="35"/>
      <c r="BR1952" s="35"/>
      <c r="BS1952" s="35"/>
      <c r="BT1952" s="35"/>
      <c r="BU1952" s="35"/>
      <c r="BV1952" s="35"/>
      <c r="BW1952" s="35"/>
      <c r="BX1952" s="35"/>
      <c r="BY1952" s="35"/>
      <c r="BZ1952" s="287"/>
      <c r="CA1952" s="35"/>
      <c r="CB1952" s="35"/>
      <c r="CC1952" s="35"/>
      <c r="CD1952" s="35"/>
      <c r="CE1952" s="35"/>
      <c r="CF1952" s="35"/>
      <c r="CG1952" s="35"/>
      <c r="CH1952" s="35"/>
      <c r="CI1952" s="35"/>
      <c r="CJ1952" s="35"/>
      <c r="CK1952" s="35"/>
      <c r="CL1952" s="35"/>
      <c r="CM1952" s="35"/>
      <c r="CN1952" s="35"/>
      <c r="CO1952" s="35"/>
      <c r="CP1952" s="35"/>
      <c r="CQ1952" s="35"/>
      <c r="CR1952" s="35"/>
      <c r="CS1952" s="35"/>
      <c r="CT1952" s="35"/>
      <c r="CU1952" s="35"/>
      <c r="CV1952" s="35"/>
      <c r="CW1952" s="35"/>
      <c r="CX1952" s="35"/>
      <c r="CY1952" s="35"/>
      <c r="CZ1952" s="35"/>
      <c r="DA1952" s="35"/>
      <c r="DB1952" s="35"/>
      <c r="DC1952" s="35"/>
      <c r="DD1952" s="35"/>
      <c r="DE1952" s="35"/>
      <c r="DF1952" s="35"/>
      <c r="DG1952" s="35"/>
      <c r="DH1952" s="35"/>
      <c r="DI1952" s="35"/>
      <c r="DJ1952" s="35"/>
      <c r="DK1952" s="35"/>
      <c r="DL1952" s="35"/>
      <c r="DM1952" s="35"/>
      <c r="DN1952" s="35"/>
      <c r="DO1952" s="35"/>
      <c r="DP1952" s="35"/>
      <c r="DQ1952" s="35"/>
      <c r="DR1952" s="35"/>
      <c r="DS1952" s="35"/>
      <c r="DT1952" s="35"/>
      <c r="DU1952" s="35"/>
      <c r="DV1952" s="35"/>
      <c r="DW1952" s="35"/>
      <c r="DX1952" s="35"/>
      <c r="DY1952" s="35"/>
      <c r="DZ1952" s="35"/>
      <c r="EA1952" s="35"/>
      <c r="EB1952" s="35"/>
      <c r="EC1952" s="35"/>
      <c r="ED1952" s="35"/>
      <c r="EE1952" s="35"/>
      <c r="EF1952" s="35"/>
      <c r="EG1952" s="35"/>
      <c r="EH1952" s="35"/>
      <c r="EI1952" s="35"/>
      <c r="EJ1952" s="35"/>
      <c r="EK1952" s="35"/>
      <c r="EL1952" s="35"/>
      <c r="ET1952" s="20" t="s">
        <v>2308</v>
      </c>
      <c r="EU1952" s="20" t="s">
        <v>2306</v>
      </c>
    </row>
    <row r="1953" spans="1:151" ht="12" hidden="1" customHeight="1">
      <c r="A1953" s="35"/>
      <c r="B1953" s="47"/>
      <c r="C1953" s="35"/>
      <c r="D1953" s="47"/>
      <c r="E1953" s="47"/>
      <c r="F1953" s="47"/>
      <c r="G1953" s="47"/>
      <c r="H1953" s="47"/>
      <c r="I1953" s="47"/>
      <c r="J1953" s="47"/>
      <c r="K1953" s="47"/>
      <c r="L1953" s="47"/>
      <c r="M1953" s="35"/>
      <c r="N1953" s="35"/>
      <c r="O1953" s="35"/>
      <c r="P1953" s="35"/>
      <c r="Q1953" s="35"/>
      <c r="R1953" s="35"/>
      <c r="S1953" s="35"/>
      <c r="T1953" s="35"/>
      <c r="U1953" s="35"/>
      <c r="V1953" s="35"/>
      <c r="W1953" s="35"/>
      <c r="X1953" s="35"/>
      <c r="Y1953" s="35"/>
      <c r="Z1953" s="35"/>
      <c r="AA1953" s="35"/>
      <c r="AB1953" s="35"/>
      <c r="AC1953" s="35"/>
      <c r="AD1953" s="35"/>
      <c r="AE1953" s="35"/>
      <c r="AF1953" s="35"/>
      <c r="AG1953" s="35"/>
      <c r="AH1953" s="35"/>
      <c r="AI1953" s="35"/>
      <c r="AJ1953" s="35"/>
      <c r="AK1953" s="35"/>
      <c r="AL1953" s="35"/>
      <c r="AM1953" s="35"/>
      <c r="AN1953" s="35"/>
      <c r="AO1953" s="35"/>
      <c r="AP1953" s="35"/>
      <c r="AQ1953" s="35"/>
      <c r="AR1953" s="35"/>
      <c r="AS1953" s="35"/>
      <c r="AT1953" s="35"/>
      <c r="AU1953" s="35"/>
      <c r="AV1953" s="35"/>
      <c r="AW1953" s="35"/>
      <c r="AX1953" s="35"/>
      <c r="AY1953" s="35"/>
      <c r="AZ1953" s="35"/>
      <c r="BA1953" s="35"/>
      <c r="BB1953" s="35"/>
      <c r="BC1953" s="35"/>
      <c r="BD1953" s="35"/>
      <c r="BE1953" s="35"/>
      <c r="BF1953" s="35"/>
      <c r="BG1953" s="35"/>
      <c r="BH1953" s="35"/>
      <c r="BI1953" s="133"/>
      <c r="BJ1953" s="133"/>
      <c r="BK1953" s="35"/>
      <c r="BL1953" s="266"/>
      <c r="BM1953" s="35"/>
      <c r="BN1953" s="35"/>
      <c r="BO1953" s="35"/>
      <c r="BP1953" s="35"/>
      <c r="BQ1953" s="35"/>
      <c r="BR1953" s="35"/>
      <c r="BS1953" s="35"/>
      <c r="BT1953" s="35"/>
      <c r="BU1953" s="35"/>
      <c r="BV1953" s="35"/>
      <c r="BW1953" s="35"/>
      <c r="BX1953" s="35"/>
      <c r="BY1953" s="35"/>
      <c r="BZ1953" s="287"/>
      <c r="CA1953" s="35"/>
      <c r="CB1953" s="35"/>
      <c r="CC1953" s="35"/>
      <c r="CD1953" s="35"/>
      <c r="CE1953" s="35"/>
      <c r="CF1953" s="35"/>
      <c r="CG1953" s="35"/>
      <c r="CH1953" s="35"/>
      <c r="CI1953" s="35"/>
      <c r="CJ1953" s="35"/>
      <c r="CK1953" s="35"/>
      <c r="CL1953" s="35"/>
      <c r="CM1953" s="35"/>
      <c r="CN1953" s="35"/>
      <c r="CO1953" s="35"/>
      <c r="CP1953" s="35"/>
      <c r="CQ1953" s="35"/>
      <c r="CR1953" s="35"/>
      <c r="CS1953" s="35"/>
      <c r="CT1953" s="35"/>
      <c r="CU1953" s="35"/>
      <c r="CV1953" s="35"/>
      <c r="CW1953" s="35"/>
      <c r="CX1953" s="35"/>
      <c r="CY1953" s="35"/>
      <c r="CZ1953" s="35"/>
      <c r="DA1953" s="35"/>
      <c r="DB1953" s="35"/>
      <c r="DC1953" s="35"/>
      <c r="DD1953" s="35"/>
      <c r="DE1953" s="35"/>
      <c r="DF1953" s="35"/>
      <c r="DG1953" s="35"/>
      <c r="DH1953" s="35"/>
      <c r="DI1953" s="35"/>
      <c r="DJ1953" s="35"/>
      <c r="DK1953" s="35"/>
      <c r="DL1953" s="35"/>
      <c r="DM1953" s="35"/>
      <c r="DN1953" s="35"/>
      <c r="DO1953" s="35"/>
      <c r="DP1953" s="35"/>
      <c r="DQ1953" s="35"/>
      <c r="DR1953" s="35"/>
      <c r="DS1953" s="35"/>
      <c r="DT1953" s="35"/>
      <c r="DU1953" s="35"/>
      <c r="DV1953" s="35"/>
      <c r="DW1953" s="35"/>
      <c r="DX1953" s="35"/>
      <c r="DY1953" s="35"/>
      <c r="DZ1953" s="35"/>
      <c r="EA1953" s="35"/>
      <c r="EB1953" s="35"/>
      <c r="EC1953" s="35"/>
      <c r="ED1953" s="35"/>
      <c r="EE1953" s="35"/>
      <c r="EF1953" s="35"/>
      <c r="EG1953" s="35"/>
      <c r="EH1953" s="35"/>
      <c r="EI1953" s="35"/>
      <c r="EJ1953" s="35"/>
      <c r="EK1953" s="35"/>
      <c r="EL1953" s="35"/>
      <c r="ET1953" s="20" t="s">
        <v>2309</v>
      </c>
      <c r="EU1953" s="20" t="s">
        <v>2307</v>
      </c>
    </row>
    <row r="1954" spans="1:151" ht="12" hidden="1" customHeight="1">
      <c r="A1954" s="35"/>
      <c r="B1954" s="47"/>
      <c r="C1954" s="35"/>
      <c r="D1954" s="47"/>
      <c r="E1954" s="47"/>
      <c r="F1954" s="47"/>
      <c r="G1954" s="47"/>
      <c r="H1954" s="47"/>
      <c r="I1954" s="47"/>
      <c r="J1954" s="47"/>
      <c r="K1954" s="47"/>
      <c r="L1954" s="47"/>
      <c r="M1954" s="35"/>
      <c r="N1954" s="35"/>
      <c r="O1954" s="35"/>
      <c r="P1954" s="35"/>
      <c r="Q1954" s="35"/>
      <c r="R1954" s="35"/>
      <c r="S1954" s="35"/>
      <c r="T1954" s="35"/>
      <c r="U1954" s="35"/>
      <c r="V1954" s="35"/>
      <c r="W1954" s="35"/>
      <c r="X1954" s="35"/>
      <c r="Y1954" s="35"/>
      <c r="Z1954" s="35"/>
      <c r="AA1954" s="35"/>
      <c r="AB1954" s="35"/>
      <c r="AC1954" s="35"/>
      <c r="AD1954" s="35"/>
      <c r="AE1954" s="35"/>
      <c r="AF1954" s="35"/>
      <c r="AG1954" s="35"/>
      <c r="AH1954" s="35"/>
      <c r="AI1954" s="35"/>
      <c r="AJ1954" s="35"/>
      <c r="AK1954" s="35"/>
      <c r="AL1954" s="35"/>
      <c r="AM1954" s="35"/>
      <c r="AN1954" s="35"/>
      <c r="AO1954" s="35"/>
      <c r="AP1954" s="35"/>
      <c r="AQ1954" s="35"/>
      <c r="AR1954" s="35"/>
      <c r="AS1954" s="35"/>
      <c r="AT1954" s="35"/>
      <c r="AU1954" s="35"/>
      <c r="AV1954" s="35"/>
      <c r="AW1954" s="35"/>
      <c r="AX1954" s="35"/>
      <c r="AY1954" s="35"/>
      <c r="AZ1954" s="35"/>
      <c r="BA1954" s="35"/>
      <c r="BB1954" s="35"/>
      <c r="BC1954" s="35"/>
      <c r="BD1954" s="35"/>
      <c r="BE1954" s="35"/>
      <c r="BF1954" s="35"/>
      <c r="BG1954" s="35"/>
      <c r="BH1954" s="35"/>
      <c r="BI1954" s="133"/>
      <c r="BJ1954" s="133"/>
      <c r="BK1954" s="35"/>
      <c r="BL1954" s="266"/>
      <c r="BM1954" s="35"/>
      <c r="BN1954" s="35"/>
      <c r="BO1954" s="35"/>
      <c r="BP1954" s="35"/>
      <c r="BQ1954" s="35"/>
      <c r="BR1954" s="35"/>
      <c r="BS1954" s="35"/>
      <c r="BT1954" s="35"/>
      <c r="BU1954" s="35"/>
      <c r="BV1954" s="35"/>
      <c r="BW1954" s="35"/>
      <c r="BX1954" s="35"/>
      <c r="BY1954" s="35"/>
      <c r="BZ1954" s="287"/>
      <c r="CA1954" s="35"/>
      <c r="CB1954" s="35"/>
      <c r="CC1954" s="35"/>
      <c r="CD1954" s="35"/>
      <c r="CE1954" s="35"/>
      <c r="CF1954" s="35"/>
      <c r="CG1954" s="35"/>
      <c r="CH1954" s="35"/>
      <c r="CI1954" s="35"/>
      <c r="CJ1954" s="35"/>
      <c r="CK1954" s="35"/>
      <c r="CL1954" s="35"/>
      <c r="CM1954" s="35"/>
      <c r="CN1954" s="35"/>
      <c r="CO1954" s="35"/>
      <c r="CP1954" s="35"/>
      <c r="CQ1954" s="35"/>
      <c r="CR1954" s="35"/>
      <c r="CS1954" s="35"/>
      <c r="CT1954" s="35"/>
      <c r="CU1954" s="35"/>
      <c r="CV1954" s="35"/>
      <c r="CW1954" s="35"/>
      <c r="CX1954" s="35"/>
      <c r="CY1954" s="35"/>
      <c r="CZ1954" s="35"/>
      <c r="DA1954" s="35"/>
      <c r="DB1954" s="35"/>
      <c r="DC1954" s="35"/>
      <c r="DD1954" s="35"/>
      <c r="DE1954" s="35"/>
      <c r="DF1954" s="35"/>
      <c r="DG1954" s="35"/>
      <c r="DH1954" s="35"/>
      <c r="DI1954" s="35"/>
      <c r="DJ1954" s="35"/>
      <c r="DK1954" s="35"/>
      <c r="DL1954" s="35"/>
      <c r="DM1954" s="35"/>
      <c r="DN1954" s="35"/>
      <c r="DO1954" s="35"/>
      <c r="DP1954" s="35"/>
      <c r="DQ1954" s="35"/>
      <c r="DR1954" s="35"/>
      <c r="DS1954" s="35"/>
      <c r="DT1954" s="35"/>
      <c r="DU1954" s="35"/>
      <c r="DV1954" s="35"/>
      <c r="DW1954" s="35"/>
      <c r="DX1954" s="35"/>
      <c r="DY1954" s="35"/>
      <c r="DZ1954" s="35"/>
      <c r="EA1954" s="35"/>
      <c r="EB1954" s="35"/>
      <c r="EC1954" s="35"/>
      <c r="ED1954" s="35"/>
      <c r="EE1954" s="35"/>
      <c r="EF1954" s="35"/>
      <c r="EG1954" s="35"/>
      <c r="EH1954" s="35"/>
      <c r="EI1954" s="35"/>
      <c r="EJ1954" s="35"/>
      <c r="EK1954" s="35"/>
      <c r="EL1954" s="35"/>
      <c r="ET1954" s="20" t="s">
        <v>2310</v>
      </c>
      <c r="EU1954" s="20" t="s">
        <v>2308</v>
      </c>
    </row>
    <row r="1955" spans="1:151" ht="12" hidden="1" customHeight="1">
      <c r="A1955" s="35"/>
      <c r="B1955" s="47"/>
      <c r="C1955" s="35"/>
      <c r="D1955" s="47"/>
      <c r="E1955" s="47"/>
      <c r="F1955" s="47"/>
      <c r="G1955" s="47"/>
      <c r="H1955" s="47"/>
      <c r="I1955" s="47"/>
      <c r="J1955" s="47"/>
      <c r="K1955" s="47"/>
      <c r="L1955" s="47"/>
      <c r="M1955" s="35"/>
      <c r="N1955" s="35"/>
      <c r="O1955" s="35"/>
      <c r="P1955" s="35"/>
      <c r="Q1955" s="35"/>
      <c r="R1955" s="35"/>
      <c r="S1955" s="35"/>
      <c r="T1955" s="35"/>
      <c r="U1955" s="35"/>
      <c r="V1955" s="35"/>
      <c r="W1955" s="35"/>
      <c r="X1955" s="35"/>
      <c r="Y1955" s="35"/>
      <c r="Z1955" s="35"/>
      <c r="AA1955" s="35"/>
      <c r="AB1955" s="35"/>
      <c r="AC1955" s="35"/>
      <c r="AD1955" s="35"/>
      <c r="AE1955" s="35"/>
      <c r="AF1955" s="35"/>
      <c r="AG1955" s="35"/>
      <c r="AH1955" s="35"/>
      <c r="AI1955" s="35"/>
      <c r="AJ1955" s="35"/>
      <c r="AK1955" s="35"/>
      <c r="AL1955" s="35"/>
      <c r="AM1955" s="35"/>
      <c r="AN1955" s="35"/>
      <c r="AO1955" s="35"/>
      <c r="AP1955" s="35"/>
      <c r="AQ1955" s="35"/>
      <c r="AR1955" s="35"/>
      <c r="AS1955" s="35"/>
      <c r="AT1955" s="35"/>
      <c r="AU1955" s="35"/>
      <c r="AV1955" s="35"/>
      <c r="AW1955" s="35"/>
      <c r="AX1955" s="35"/>
      <c r="AY1955" s="35"/>
      <c r="AZ1955" s="35"/>
      <c r="BA1955" s="35"/>
      <c r="BB1955" s="35"/>
      <c r="BC1955" s="35"/>
      <c r="BD1955" s="35"/>
      <c r="BE1955" s="35"/>
      <c r="BF1955" s="35"/>
      <c r="BG1955" s="35"/>
      <c r="BH1955" s="35"/>
      <c r="BI1955" s="133"/>
      <c r="BJ1955" s="133"/>
      <c r="BK1955" s="35"/>
      <c r="BL1955" s="266"/>
      <c r="BM1955" s="35"/>
      <c r="BN1955" s="35"/>
      <c r="BO1955" s="35"/>
      <c r="BP1955" s="35"/>
      <c r="BQ1955" s="35"/>
      <c r="BR1955" s="35"/>
      <c r="BS1955" s="35"/>
      <c r="BT1955" s="35"/>
      <c r="BU1955" s="35"/>
      <c r="BV1955" s="35"/>
      <c r="BW1955" s="35"/>
      <c r="BX1955" s="35"/>
      <c r="BY1955" s="35"/>
      <c r="BZ1955" s="287"/>
      <c r="CA1955" s="35"/>
      <c r="CB1955" s="35"/>
      <c r="CC1955" s="35"/>
      <c r="CD1955" s="35"/>
      <c r="CE1955" s="35"/>
      <c r="CF1955" s="35"/>
      <c r="CG1955" s="35"/>
      <c r="CH1955" s="35"/>
      <c r="CI1955" s="35"/>
      <c r="CJ1955" s="35"/>
      <c r="CK1955" s="35"/>
      <c r="CL1955" s="35"/>
      <c r="CM1955" s="35"/>
      <c r="CN1955" s="35"/>
      <c r="CO1955" s="35"/>
      <c r="CP1955" s="35"/>
      <c r="CQ1955" s="35"/>
      <c r="CR1955" s="35"/>
      <c r="CS1955" s="35"/>
      <c r="CT1955" s="35"/>
      <c r="CU1955" s="35"/>
      <c r="CV1955" s="35"/>
      <c r="CW1955" s="35"/>
      <c r="CX1955" s="35"/>
      <c r="CY1955" s="35"/>
      <c r="CZ1955" s="35"/>
      <c r="DA1955" s="35"/>
      <c r="DB1955" s="35"/>
      <c r="DC1955" s="35"/>
      <c r="DD1955" s="35"/>
      <c r="DE1955" s="35"/>
      <c r="DF1955" s="35"/>
      <c r="DG1955" s="35"/>
      <c r="DH1955" s="35"/>
      <c r="DI1955" s="35"/>
      <c r="DJ1955" s="35"/>
      <c r="DK1955" s="35"/>
      <c r="DL1955" s="35"/>
      <c r="DM1955" s="35"/>
      <c r="DN1955" s="35"/>
      <c r="DO1955" s="35"/>
      <c r="DP1955" s="35"/>
      <c r="DQ1955" s="35"/>
      <c r="DR1955" s="35"/>
      <c r="DS1955" s="35"/>
      <c r="DT1955" s="35"/>
      <c r="DU1955" s="35"/>
      <c r="DV1955" s="35"/>
      <c r="DW1955" s="35"/>
      <c r="DX1955" s="35"/>
      <c r="DY1955" s="35"/>
      <c r="DZ1955" s="35"/>
      <c r="EA1955" s="35"/>
      <c r="EB1955" s="35"/>
      <c r="EC1955" s="35"/>
      <c r="ED1955" s="35"/>
      <c r="EE1955" s="35"/>
      <c r="EF1955" s="35"/>
      <c r="EG1955" s="35"/>
      <c r="EH1955" s="35"/>
      <c r="EI1955" s="35"/>
      <c r="EJ1955" s="35"/>
      <c r="EK1955" s="35"/>
      <c r="EL1955" s="35"/>
      <c r="ET1955" s="20" t="s">
        <v>2311</v>
      </c>
      <c r="EU1955" s="20" t="s">
        <v>2309</v>
      </c>
    </row>
    <row r="1956" spans="1:151" ht="12" hidden="1" customHeight="1">
      <c r="A1956" s="35"/>
      <c r="B1956" s="47"/>
      <c r="C1956" s="35"/>
      <c r="D1956" s="47"/>
      <c r="E1956" s="47"/>
      <c r="F1956" s="47"/>
      <c r="G1956" s="47"/>
      <c r="H1956" s="47"/>
      <c r="I1956" s="47"/>
      <c r="J1956" s="47"/>
      <c r="K1956" s="47"/>
      <c r="L1956" s="47"/>
      <c r="M1956" s="35"/>
      <c r="N1956" s="35"/>
      <c r="O1956" s="35"/>
      <c r="P1956" s="35"/>
      <c r="Q1956" s="35"/>
      <c r="R1956" s="35"/>
      <c r="S1956" s="35"/>
      <c r="T1956" s="35"/>
      <c r="U1956" s="35"/>
      <c r="V1956" s="35"/>
      <c r="W1956" s="35"/>
      <c r="X1956" s="35"/>
      <c r="Y1956" s="35"/>
      <c r="Z1956" s="35"/>
      <c r="AA1956" s="35"/>
      <c r="AB1956" s="35"/>
      <c r="AC1956" s="35"/>
      <c r="AD1956" s="35"/>
      <c r="AE1956" s="35"/>
      <c r="AF1956" s="35"/>
      <c r="AG1956" s="35"/>
      <c r="AH1956" s="35"/>
      <c r="AI1956" s="35"/>
      <c r="AJ1956" s="35"/>
      <c r="AK1956" s="35"/>
      <c r="AL1956" s="35"/>
      <c r="AM1956" s="35"/>
      <c r="AN1956" s="35"/>
      <c r="AO1956" s="35"/>
      <c r="AP1956" s="35"/>
      <c r="AQ1956" s="35"/>
      <c r="AR1956" s="35"/>
      <c r="AS1956" s="35"/>
      <c r="AT1956" s="35"/>
      <c r="AU1956" s="35"/>
      <c r="AV1956" s="35"/>
      <c r="AW1956" s="35"/>
      <c r="AX1956" s="35"/>
      <c r="AY1956" s="35"/>
      <c r="AZ1956" s="35"/>
      <c r="BA1956" s="35"/>
      <c r="BB1956" s="35"/>
      <c r="BC1956" s="35"/>
      <c r="BD1956" s="35"/>
      <c r="BE1956" s="35"/>
      <c r="BF1956" s="35"/>
      <c r="BG1956" s="35"/>
      <c r="BH1956" s="35"/>
      <c r="BI1956" s="133"/>
      <c r="BJ1956" s="133"/>
      <c r="BK1956" s="35"/>
      <c r="BL1956" s="266"/>
      <c r="BM1956" s="35"/>
      <c r="BN1956" s="35"/>
      <c r="BO1956" s="35"/>
      <c r="BP1956" s="35"/>
      <c r="BQ1956" s="35"/>
      <c r="BR1956" s="35"/>
      <c r="BS1956" s="35"/>
      <c r="BT1956" s="35"/>
      <c r="BU1956" s="35"/>
      <c r="BV1956" s="35"/>
      <c r="BW1956" s="35"/>
      <c r="BX1956" s="35"/>
      <c r="BY1956" s="35"/>
      <c r="BZ1956" s="287"/>
      <c r="CA1956" s="35"/>
      <c r="CB1956" s="35"/>
      <c r="CC1956" s="35"/>
      <c r="CD1956" s="35"/>
      <c r="CE1956" s="35"/>
      <c r="CF1956" s="35"/>
      <c r="CG1956" s="35"/>
      <c r="CH1956" s="35"/>
      <c r="CI1956" s="35"/>
      <c r="CJ1956" s="35"/>
      <c r="CK1956" s="35"/>
      <c r="CL1956" s="35"/>
      <c r="CM1956" s="35"/>
      <c r="CN1956" s="35"/>
      <c r="CO1956" s="35"/>
      <c r="CP1956" s="35"/>
      <c r="CQ1956" s="35"/>
      <c r="CR1956" s="35"/>
      <c r="CS1956" s="35"/>
      <c r="CT1956" s="35"/>
      <c r="CU1956" s="35"/>
      <c r="CV1956" s="35"/>
      <c r="CW1956" s="35"/>
      <c r="CX1956" s="35"/>
      <c r="CY1956" s="35"/>
      <c r="CZ1956" s="35"/>
      <c r="DA1956" s="35"/>
      <c r="DB1956" s="35"/>
      <c r="DC1956" s="35"/>
      <c r="DD1956" s="35"/>
      <c r="DE1956" s="35"/>
      <c r="DF1956" s="35"/>
      <c r="DG1956" s="35"/>
      <c r="DH1956" s="35"/>
      <c r="DI1956" s="35"/>
      <c r="DJ1956" s="35"/>
      <c r="DK1956" s="35"/>
      <c r="DL1956" s="35"/>
      <c r="DM1956" s="35"/>
      <c r="DN1956" s="35"/>
      <c r="DO1956" s="35"/>
      <c r="DP1956" s="35"/>
      <c r="DQ1956" s="35"/>
      <c r="DR1956" s="35"/>
      <c r="DS1956" s="35"/>
      <c r="DT1956" s="35"/>
      <c r="DU1956" s="35"/>
      <c r="DV1956" s="35"/>
      <c r="DW1956" s="35"/>
      <c r="DX1956" s="35"/>
      <c r="DY1956" s="35"/>
      <c r="DZ1956" s="35"/>
      <c r="EA1956" s="35"/>
      <c r="EB1956" s="35"/>
      <c r="EC1956" s="35"/>
      <c r="ED1956" s="35"/>
      <c r="EE1956" s="35"/>
      <c r="EF1956" s="35"/>
      <c r="EG1956" s="35"/>
      <c r="EH1956" s="35"/>
      <c r="EI1956" s="35"/>
      <c r="EJ1956" s="35"/>
      <c r="EK1956" s="35"/>
      <c r="EL1956" s="35"/>
      <c r="ET1956" s="20" t="s">
        <v>2312</v>
      </c>
      <c r="EU1956" s="20" t="s">
        <v>2310</v>
      </c>
    </row>
    <row r="1957" spans="1:151" ht="12" hidden="1" customHeight="1">
      <c r="A1957" s="35"/>
      <c r="B1957" s="47"/>
      <c r="C1957" s="35"/>
      <c r="D1957" s="47"/>
      <c r="E1957" s="47"/>
      <c r="F1957" s="47"/>
      <c r="G1957" s="47"/>
      <c r="H1957" s="47"/>
      <c r="I1957" s="47"/>
      <c r="J1957" s="47"/>
      <c r="K1957" s="47"/>
      <c r="L1957" s="47"/>
      <c r="M1957" s="35"/>
      <c r="N1957" s="35"/>
      <c r="O1957" s="35"/>
      <c r="P1957" s="35"/>
      <c r="Q1957" s="35"/>
      <c r="R1957" s="35"/>
      <c r="S1957" s="35"/>
      <c r="T1957" s="35"/>
      <c r="U1957" s="35"/>
      <c r="V1957" s="35"/>
      <c r="W1957" s="35"/>
      <c r="X1957" s="35"/>
      <c r="Y1957" s="35"/>
      <c r="Z1957" s="35"/>
      <c r="AA1957" s="35"/>
      <c r="AB1957" s="35"/>
      <c r="AC1957" s="35"/>
      <c r="AD1957" s="35"/>
      <c r="AE1957" s="35"/>
      <c r="AF1957" s="35"/>
      <c r="AG1957" s="35"/>
      <c r="AH1957" s="35"/>
      <c r="AI1957" s="35"/>
      <c r="AJ1957" s="35"/>
      <c r="AK1957" s="35"/>
      <c r="AL1957" s="35"/>
      <c r="AM1957" s="35"/>
      <c r="AN1957" s="35"/>
      <c r="AO1957" s="35"/>
      <c r="AP1957" s="35"/>
      <c r="AQ1957" s="35"/>
      <c r="AR1957" s="35"/>
      <c r="AS1957" s="35"/>
      <c r="AT1957" s="35"/>
      <c r="AU1957" s="35"/>
      <c r="AV1957" s="35"/>
      <c r="AW1957" s="35"/>
      <c r="AX1957" s="35"/>
      <c r="AY1957" s="35"/>
      <c r="AZ1957" s="35"/>
      <c r="BA1957" s="35"/>
      <c r="BB1957" s="35"/>
      <c r="BC1957" s="35"/>
      <c r="BD1957" s="35"/>
      <c r="BE1957" s="35"/>
      <c r="BF1957" s="35"/>
      <c r="BG1957" s="35"/>
      <c r="BH1957" s="35"/>
      <c r="BI1957" s="133"/>
      <c r="BJ1957" s="133"/>
      <c r="BK1957" s="35"/>
      <c r="BL1957" s="266"/>
      <c r="BM1957" s="35"/>
      <c r="BN1957" s="35"/>
      <c r="BO1957" s="35"/>
      <c r="BP1957" s="35"/>
      <c r="BQ1957" s="35"/>
      <c r="BR1957" s="35"/>
      <c r="BS1957" s="35"/>
      <c r="BT1957" s="35"/>
      <c r="BU1957" s="35"/>
      <c r="BV1957" s="35"/>
      <c r="BW1957" s="35"/>
      <c r="BX1957" s="35"/>
      <c r="BY1957" s="35"/>
      <c r="BZ1957" s="287"/>
      <c r="CA1957" s="35"/>
      <c r="CB1957" s="35"/>
      <c r="CC1957" s="35"/>
      <c r="CD1957" s="35"/>
      <c r="CE1957" s="35"/>
      <c r="CF1957" s="35"/>
      <c r="CG1957" s="35"/>
      <c r="CH1957" s="35"/>
      <c r="CI1957" s="35"/>
      <c r="CJ1957" s="35"/>
      <c r="CK1957" s="35"/>
      <c r="CL1957" s="35"/>
      <c r="CM1957" s="35"/>
      <c r="CN1957" s="35"/>
      <c r="CO1957" s="35"/>
      <c r="CP1957" s="35"/>
      <c r="CQ1957" s="35"/>
      <c r="CR1957" s="35"/>
      <c r="CS1957" s="35"/>
      <c r="CT1957" s="35"/>
      <c r="CU1957" s="35"/>
      <c r="CV1957" s="35"/>
      <c r="CW1957" s="35"/>
      <c r="CX1957" s="35"/>
      <c r="CY1957" s="35"/>
      <c r="CZ1957" s="35"/>
      <c r="DA1957" s="35"/>
      <c r="DB1957" s="35"/>
      <c r="DC1957" s="35"/>
      <c r="DD1957" s="35"/>
      <c r="DE1957" s="35"/>
      <c r="DF1957" s="35"/>
      <c r="DG1957" s="35"/>
      <c r="DH1957" s="35"/>
      <c r="DI1957" s="35"/>
      <c r="DJ1957" s="35"/>
      <c r="DK1957" s="35"/>
      <c r="DL1957" s="35"/>
      <c r="DM1957" s="35"/>
      <c r="DN1957" s="35"/>
      <c r="DO1957" s="35"/>
      <c r="DP1957" s="35"/>
      <c r="DQ1957" s="35"/>
      <c r="DR1957" s="35"/>
      <c r="DS1957" s="35"/>
      <c r="DT1957" s="35"/>
      <c r="DU1957" s="35"/>
      <c r="DV1957" s="35"/>
      <c r="DW1957" s="35"/>
      <c r="DX1957" s="35"/>
      <c r="DY1957" s="35"/>
      <c r="DZ1957" s="35"/>
      <c r="EA1957" s="35"/>
      <c r="EB1957" s="35"/>
      <c r="EC1957" s="35"/>
      <c r="ED1957" s="35"/>
      <c r="EE1957" s="35"/>
      <c r="EF1957" s="35"/>
      <c r="EG1957" s="35"/>
      <c r="EH1957" s="35"/>
      <c r="EI1957" s="35"/>
      <c r="EJ1957" s="35"/>
      <c r="EK1957" s="35"/>
      <c r="EL1957" s="35"/>
      <c r="ET1957" s="20" t="s">
        <v>2313</v>
      </c>
      <c r="EU1957" s="20" t="s">
        <v>2311</v>
      </c>
    </row>
    <row r="1958" spans="1:151" ht="12" hidden="1" customHeight="1">
      <c r="A1958" s="35"/>
      <c r="B1958" s="47"/>
      <c r="C1958" s="35"/>
      <c r="D1958" s="47"/>
      <c r="E1958" s="47"/>
      <c r="F1958" s="47"/>
      <c r="G1958" s="47"/>
      <c r="H1958" s="47"/>
      <c r="I1958" s="47"/>
      <c r="J1958" s="47"/>
      <c r="K1958" s="47"/>
      <c r="L1958" s="47"/>
      <c r="M1958" s="35"/>
      <c r="N1958" s="35"/>
      <c r="O1958" s="35"/>
      <c r="P1958" s="35"/>
      <c r="Q1958" s="35"/>
      <c r="R1958" s="35"/>
      <c r="S1958" s="35"/>
      <c r="T1958" s="35"/>
      <c r="U1958" s="35"/>
      <c r="V1958" s="35"/>
      <c r="W1958" s="35"/>
      <c r="X1958" s="35"/>
      <c r="Y1958" s="35"/>
      <c r="Z1958" s="35"/>
      <c r="AA1958" s="35"/>
      <c r="AB1958" s="35"/>
      <c r="AC1958" s="35"/>
      <c r="AD1958" s="35"/>
      <c r="AE1958" s="35"/>
      <c r="AF1958" s="35"/>
      <c r="AG1958" s="35"/>
      <c r="AH1958" s="35"/>
      <c r="AI1958" s="35"/>
      <c r="AJ1958" s="35"/>
      <c r="AK1958" s="35"/>
      <c r="AL1958" s="35"/>
      <c r="AM1958" s="35"/>
      <c r="AN1958" s="35"/>
      <c r="AO1958" s="35"/>
      <c r="AP1958" s="35"/>
      <c r="AQ1958" s="35"/>
      <c r="AR1958" s="35"/>
      <c r="AS1958" s="35"/>
      <c r="AT1958" s="35"/>
      <c r="AU1958" s="35"/>
      <c r="AV1958" s="35"/>
      <c r="AW1958" s="35"/>
      <c r="AX1958" s="35"/>
      <c r="AY1958" s="35"/>
      <c r="AZ1958" s="35"/>
      <c r="BA1958" s="35"/>
      <c r="BB1958" s="35"/>
      <c r="BC1958" s="35"/>
      <c r="BD1958" s="35"/>
      <c r="BE1958" s="35"/>
      <c r="BF1958" s="35"/>
      <c r="BG1958" s="35"/>
      <c r="BH1958" s="35"/>
      <c r="BI1958" s="133"/>
      <c r="BJ1958" s="133"/>
      <c r="BK1958" s="35"/>
      <c r="BL1958" s="266"/>
      <c r="BM1958" s="35"/>
      <c r="BN1958" s="35"/>
      <c r="BO1958" s="35"/>
      <c r="BP1958" s="35"/>
      <c r="BQ1958" s="35"/>
      <c r="BR1958" s="35"/>
      <c r="BS1958" s="35"/>
      <c r="BT1958" s="35"/>
      <c r="BU1958" s="35"/>
      <c r="BV1958" s="35"/>
      <c r="BW1958" s="35"/>
      <c r="BX1958" s="35"/>
      <c r="BY1958" s="35"/>
      <c r="BZ1958" s="287"/>
      <c r="CA1958" s="35"/>
      <c r="CB1958" s="35"/>
      <c r="CC1958" s="35"/>
      <c r="CD1958" s="35"/>
      <c r="CE1958" s="35"/>
      <c r="CF1958" s="35"/>
      <c r="CG1958" s="35"/>
      <c r="CH1958" s="35"/>
      <c r="CI1958" s="35"/>
      <c r="CJ1958" s="35"/>
      <c r="CK1958" s="35"/>
      <c r="CL1958" s="35"/>
      <c r="CM1958" s="35"/>
      <c r="CN1958" s="35"/>
      <c r="CO1958" s="35"/>
      <c r="CP1958" s="35"/>
      <c r="CQ1958" s="35"/>
      <c r="CR1958" s="35"/>
      <c r="CS1958" s="35"/>
      <c r="CT1958" s="35"/>
      <c r="CU1958" s="35"/>
      <c r="CV1958" s="35"/>
      <c r="CW1958" s="35"/>
      <c r="CX1958" s="35"/>
      <c r="CY1958" s="35"/>
      <c r="CZ1958" s="35"/>
      <c r="DA1958" s="35"/>
      <c r="DB1958" s="35"/>
      <c r="DC1958" s="35"/>
      <c r="DD1958" s="35"/>
      <c r="DE1958" s="35"/>
      <c r="DF1958" s="35"/>
      <c r="DG1958" s="35"/>
      <c r="DH1958" s="35"/>
      <c r="DI1958" s="35"/>
      <c r="DJ1958" s="35"/>
      <c r="DK1958" s="35"/>
      <c r="DL1958" s="35"/>
      <c r="DM1958" s="35"/>
      <c r="DN1958" s="35"/>
      <c r="DO1958" s="35"/>
      <c r="DP1958" s="35"/>
      <c r="DQ1958" s="35"/>
      <c r="DR1958" s="35"/>
      <c r="DS1958" s="35"/>
      <c r="DT1958" s="35"/>
      <c r="DU1958" s="35"/>
      <c r="DV1958" s="35"/>
      <c r="DW1958" s="35"/>
      <c r="DX1958" s="35"/>
      <c r="DY1958" s="35"/>
      <c r="DZ1958" s="35"/>
      <c r="EA1958" s="35"/>
      <c r="EB1958" s="35"/>
      <c r="EC1958" s="35"/>
      <c r="ED1958" s="35"/>
      <c r="EE1958" s="35"/>
      <c r="EF1958" s="35"/>
      <c r="EG1958" s="35"/>
      <c r="EH1958" s="35"/>
      <c r="EI1958" s="35"/>
      <c r="EJ1958" s="35"/>
      <c r="EK1958" s="35"/>
      <c r="EL1958" s="35"/>
      <c r="ET1958" s="20" t="s">
        <v>2314</v>
      </c>
      <c r="EU1958" s="20" t="s">
        <v>2312</v>
      </c>
    </row>
    <row r="1959" spans="1:151" ht="12" hidden="1" customHeight="1">
      <c r="A1959" s="35"/>
      <c r="B1959" s="47"/>
      <c r="C1959" s="35"/>
      <c r="D1959" s="47"/>
      <c r="E1959" s="47"/>
      <c r="F1959" s="47"/>
      <c r="G1959" s="47"/>
      <c r="H1959" s="47"/>
      <c r="I1959" s="47"/>
      <c r="J1959" s="47"/>
      <c r="K1959" s="47"/>
      <c r="L1959" s="47"/>
      <c r="M1959" s="35"/>
      <c r="N1959" s="35"/>
      <c r="O1959" s="35"/>
      <c r="P1959" s="35"/>
      <c r="Q1959" s="35"/>
      <c r="R1959" s="35"/>
      <c r="S1959" s="35"/>
      <c r="T1959" s="35"/>
      <c r="U1959" s="35"/>
      <c r="V1959" s="35"/>
      <c r="W1959" s="35"/>
      <c r="X1959" s="35"/>
      <c r="Y1959" s="35"/>
      <c r="Z1959" s="35"/>
      <c r="AA1959" s="35"/>
      <c r="AB1959" s="35"/>
      <c r="AC1959" s="35"/>
      <c r="AD1959" s="35"/>
      <c r="AE1959" s="35"/>
      <c r="AF1959" s="35"/>
      <c r="AG1959" s="35"/>
      <c r="AH1959" s="35"/>
      <c r="AI1959" s="35"/>
      <c r="AJ1959" s="35"/>
      <c r="AK1959" s="35"/>
      <c r="AL1959" s="35"/>
      <c r="AM1959" s="35"/>
      <c r="AN1959" s="35"/>
      <c r="AO1959" s="35"/>
      <c r="AP1959" s="35"/>
      <c r="AQ1959" s="35"/>
      <c r="AR1959" s="35"/>
      <c r="AS1959" s="35"/>
      <c r="AT1959" s="35"/>
      <c r="AU1959" s="35"/>
      <c r="AV1959" s="35"/>
      <c r="AW1959" s="35"/>
      <c r="AX1959" s="35"/>
      <c r="AY1959" s="35"/>
      <c r="AZ1959" s="35"/>
      <c r="BA1959" s="35"/>
      <c r="BB1959" s="35"/>
      <c r="BC1959" s="35"/>
      <c r="BD1959" s="35"/>
      <c r="BE1959" s="35"/>
      <c r="BF1959" s="35"/>
      <c r="BG1959" s="35"/>
      <c r="BH1959" s="35"/>
      <c r="BI1959" s="133"/>
      <c r="BJ1959" s="133"/>
      <c r="BK1959" s="35"/>
      <c r="BL1959" s="266"/>
      <c r="BM1959" s="35"/>
      <c r="BN1959" s="35"/>
      <c r="BO1959" s="35"/>
      <c r="BP1959" s="35"/>
      <c r="BQ1959" s="35"/>
      <c r="BR1959" s="35"/>
      <c r="BS1959" s="35"/>
      <c r="BT1959" s="35"/>
      <c r="BU1959" s="35"/>
      <c r="BV1959" s="35"/>
      <c r="BW1959" s="35"/>
      <c r="BX1959" s="35"/>
      <c r="BY1959" s="35"/>
      <c r="BZ1959" s="287"/>
      <c r="CA1959" s="35"/>
      <c r="CB1959" s="35"/>
      <c r="CC1959" s="35"/>
      <c r="CD1959" s="35"/>
      <c r="CE1959" s="35"/>
      <c r="CF1959" s="35"/>
      <c r="CG1959" s="35"/>
      <c r="CH1959" s="35"/>
      <c r="CI1959" s="35"/>
      <c r="CJ1959" s="35"/>
      <c r="CK1959" s="35"/>
      <c r="CL1959" s="35"/>
      <c r="CM1959" s="35"/>
      <c r="CN1959" s="35"/>
      <c r="CO1959" s="35"/>
      <c r="CP1959" s="35"/>
      <c r="CQ1959" s="35"/>
      <c r="CR1959" s="35"/>
      <c r="CS1959" s="35"/>
      <c r="CT1959" s="35"/>
      <c r="CU1959" s="35"/>
      <c r="CV1959" s="35"/>
      <c r="CW1959" s="35"/>
      <c r="CX1959" s="35"/>
      <c r="CY1959" s="35"/>
      <c r="CZ1959" s="35"/>
      <c r="DA1959" s="35"/>
      <c r="DB1959" s="35"/>
      <c r="DC1959" s="35"/>
      <c r="DD1959" s="35"/>
      <c r="DE1959" s="35"/>
      <c r="DF1959" s="35"/>
      <c r="DG1959" s="35"/>
      <c r="DH1959" s="35"/>
      <c r="DI1959" s="35"/>
      <c r="DJ1959" s="35"/>
      <c r="DK1959" s="35"/>
      <c r="DL1959" s="35"/>
      <c r="DM1959" s="35"/>
      <c r="DN1959" s="35"/>
      <c r="DO1959" s="35"/>
      <c r="DP1959" s="35"/>
      <c r="DQ1959" s="35"/>
      <c r="DR1959" s="35"/>
      <c r="DS1959" s="35"/>
      <c r="DT1959" s="35"/>
      <c r="DU1959" s="35"/>
      <c r="DV1959" s="35"/>
      <c r="DW1959" s="35"/>
      <c r="DX1959" s="35"/>
      <c r="DY1959" s="35"/>
      <c r="DZ1959" s="35"/>
      <c r="EA1959" s="35"/>
      <c r="EB1959" s="35"/>
      <c r="EC1959" s="35"/>
      <c r="ED1959" s="35"/>
      <c r="EE1959" s="35"/>
      <c r="EF1959" s="35"/>
      <c r="EG1959" s="35"/>
      <c r="EH1959" s="35"/>
      <c r="EI1959" s="35"/>
      <c r="EJ1959" s="35"/>
      <c r="EK1959" s="35"/>
      <c r="EL1959" s="35"/>
      <c r="ET1959" s="20" t="s">
        <v>2315</v>
      </c>
      <c r="EU1959" s="20" t="s">
        <v>2313</v>
      </c>
    </row>
    <row r="1960" spans="1:151" ht="12" hidden="1" customHeight="1">
      <c r="A1960" s="35"/>
      <c r="B1960" s="47"/>
      <c r="C1960" s="35"/>
      <c r="D1960" s="47"/>
      <c r="E1960" s="47"/>
      <c r="F1960" s="47"/>
      <c r="G1960" s="47"/>
      <c r="H1960" s="47"/>
      <c r="I1960" s="47"/>
      <c r="J1960" s="47"/>
      <c r="K1960" s="47"/>
      <c r="L1960" s="47"/>
      <c r="M1960" s="35"/>
      <c r="N1960" s="35"/>
      <c r="O1960" s="35"/>
      <c r="P1960" s="35"/>
      <c r="Q1960" s="35"/>
      <c r="R1960" s="35"/>
      <c r="S1960" s="35"/>
      <c r="T1960" s="35"/>
      <c r="U1960" s="35"/>
      <c r="V1960" s="35"/>
      <c r="W1960" s="35"/>
      <c r="X1960" s="35"/>
      <c r="Y1960" s="35"/>
      <c r="Z1960" s="35"/>
      <c r="AA1960" s="35"/>
      <c r="AB1960" s="35"/>
      <c r="AC1960" s="35"/>
      <c r="AD1960" s="35"/>
      <c r="AE1960" s="35"/>
      <c r="AF1960" s="35"/>
      <c r="AG1960" s="35"/>
      <c r="AH1960" s="35"/>
      <c r="AI1960" s="35"/>
      <c r="AJ1960" s="35"/>
      <c r="AK1960" s="35"/>
      <c r="AL1960" s="35"/>
      <c r="AM1960" s="35"/>
      <c r="AN1960" s="35"/>
      <c r="AO1960" s="35"/>
      <c r="AP1960" s="35"/>
      <c r="AQ1960" s="35"/>
      <c r="AR1960" s="35"/>
      <c r="AS1960" s="35"/>
      <c r="AT1960" s="35"/>
      <c r="AU1960" s="35"/>
      <c r="AV1960" s="35"/>
      <c r="AW1960" s="35"/>
      <c r="AX1960" s="35"/>
      <c r="AY1960" s="35"/>
      <c r="AZ1960" s="35"/>
      <c r="BA1960" s="35"/>
      <c r="BB1960" s="35"/>
      <c r="BC1960" s="35"/>
      <c r="BD1960" s="35"/>
      <c r="BE1960" s="35"/>
      <c r="BF1960" s="35"/>
      <c r="BG1960" s="35"/>
      <c r="BH1960" s="35"/>
      <c r="BI1960" s="133"/>
      <c r="BJ1960" s="133"/>
      <c r="BK1960" s="35"/>
      <c r="BL1960" s="266"/>
      <c r="BM1960" s="35"/>
      <c r="BN1960" s="35"/>
      <c r="BO1960" s="35"/>
      <c r="BP1960" s="35"/>
      <c r="BQ1960" s="35"/>
      <c r="BR1960" s="35"/>
      <c r="BS1960" s="35"/>
      <c r="BT1960" s="35"/>
      <c r="BU1960" s="35"/>
      <c r="BV1960" s="35"/>
      <c r="BW1960" s="35"/>
      <c r="BX1960" s="35"/>
      <c r="BY1960" s="35"/>
      <c r="BZ1960" s="287"/>
      <c r="CA1960" s="35"/>
      <c r="CB1960" s="35"/>
      <c r="CC1960" s="35"/>
      <c r="CD1960" s="35"/>
      <c r="CE1960" s="35"/>
      <c r="CF1960" s="35"/>
      <c r="CG1960" s="35"/>
      <c r="CH1960" s="35"/>
      <c r="CI1960" s="35"/>
      <c r="CJ1960" s="35"/>
      <c r="CK1960" s="35"/>
      <c r="CL1960" s="35"/>
      <c r="CM1960" s="35"/>
      <c r="CN1960" s="35"/>
      <c r="CO1960" s="35"/>
      <c r="CP1960" s="35"/>
      <c r="CQ1960" s="35"/>
      <c r="CR1960" s="35"/>
      <c r="CS1960" s="35"/>
      <c r="CT1960" s="35"/>
      <c r="CU1960" s="35"/>
      <c r="CV1960" s="35"/>
      <c r="CW1960" s="35"/>
      <c r="CX1960" s="35"/>
      <c r="CY1960" s="35"/>
      <c r="CZ1960" s="35"/>
      <c r="DA1960" s="35"/>
      <c r="DB1960" s="35"/>
      <c r="DC1960" s="35"/>
      <c r="DD1960" s="35"/>
      <c r="DE1960" s="35"/>
      <c r="DF1960" s="35"/>
      <c r="DG1960" s="35"/>
      <c r="DH1960" s="35"/>
      <c r="DI1960" s="35"/>
      <c r="DJ1960" s="35"/>
      <c r="DK1960" s="35"/>
      <c r="DL1960" s="35"/>
      <c r="DM1960" s="35"/>
      <c r="DN1960" s="35"/>
      <c r="DO1960" s="35"/>
      <c r="DP1960" s="35"/>
      <c r="DQ1960" s="35"/>
      <c r="DR1960" s="35"/>
      <c r="DS1960" s="35"/>
      <c r="DT1960" s="35"/>
      <c r="DU1960" s="35"/>
      <c r="DV1960" s="35"/>
      <c r="DW1960" s="35"/>
      <c r="DX1960" s="35"/>
      <c r="DY1960" s="35"/>
      <c r="DZ1960" s="35"/>
      <c r="EA1960" s="35"/>
      <c r="EB1960" s="35"/>
      <c r="EC1960" s="35"/>
      <c r="ED1960" s="35"/>
      <c r="EE1960" s="35"/>
      <c r="EF1960" s="35"/>
      <c r="EG1960" s="35"/>
      <c r="EH1960" s="35"/>
      <c r="EI1960" s="35"/>
      <c r="EJ1960" s="35"/>
      <c r="EK1960" s="35"/>
      <c r="EL1960" s="35"/>
      <c r="ET1960" s="20" t="s">
        <v>2316</v>
      </c>
      <c r="EU1960" s="20" t="s">
        <v>2314</v>
      </c>
    </row>
    <row r="1961" spans="1:151" ht="12" hidden="1" customHeight="1">
      <c r="A1961" s="35"/>
      <c r="B1961" s="47"/>
      <c r="C1961" s="35"/>
      <c r="D1961" s="47"/>
      <c r="E1961" s="47"/>
      <c r="F1961" s="47"/>
      <c r="G1961" s="47"/>
      <c r="H1961" s="47"/>
      <c r="I1961" s="47"/>
      <c r="J1961" s="47"/>
      <c r="K1961" s="47"/>
      <c r="L1961" s="47"/>
      <c r="M1961" s="35"/>
      <c r="N1961" s="35"/>
      <c r="O1961" s="35"/>
      <c r="P1961" s="35"/>
      <c r="Q1961" s="35"/>
      <c r="R1961" s="35"/>
      <c r="S1961" s="35"/>
      <c r="T1961" s="35"/>
      <c r="U1961" s="35"/>
      <c r="V1961" s="35"/>
      <c r="W1961" s="35"/>
      <c r="X1961" s="35"/>
      <c r="Y1961" s="35"/>
      <c r="Z1961" s="35"/>
      <c r="AA1961" s="35"/>
      <c r="AB1961" s="35"/>
      <c r="AC1961" s="35"/>
      <c r="AD1961" s="35"/>
      <c r="AE1961" s="35"/>
      <c r="AF1961" s="35"/>
      <c r="AG1961" s="35"/>
      <c r="AH1961" s="35"/>
      <c r="AI1961" s="35"/>
      <c r="AJ1961" s="35"/>
      <c r="AK1961" s="35"/>
      <c r="AL1961" s="35"/>
      <c r="AM1961" s="35"/>
      <c r="AN1961" s="35"/>
      <c r="AO1961" s="35"/>
      <c r="AP1961" s="35"/>
      <c r="AQ1961" s="35"/>
      <c r="AR1961" s="35"/>
      <c r="AS1961" s="35"/>
      <c r="AT1961" s="35"/>
      <c r="AU1961" s="35"/>
      <c r="AV1961" s="35"/>
      <c r="AW1961" s="35"/>
      <c r="AX1961" s="35"/>
      <c r="AY1961" s="35"/>
      <c r="AZ1961" s="35"/>
      <c r="BA1961" s="35"/>
      <c r="BB1961" s="35"/>
      <c r="BC1961" s="35"/>
      <c r="BD1961" s="35"/>
      <c r="BE1961" s="35"/>
      <c r="BF1961" s="35"/>
      <c r="BG1961" s="35"/>
      <c r="BH1961" s="35"/>
      <c r="BI1961" s="133"/>
      <c r="BJ1961" s="133"/>
      <c r="BK1961" s="35"/>
      <c r="BL1961" s="266"/>
      <c r="BM1961" s="35"/>
      <c r="BN1961" s="35"/>
      <c r="BO1961" s="35"/>
      <c r="BP1961" s="35"/>
      <c r="BQ1961" s="35"/>
      <c r="BR1961" s="35"/>
      <c r="BS1961" s="35"/>
      <c r="BT1961" s="35"/>
      <c r="BU1961" s="35"/>
      <c r="BV1961" s="35"/>
      <c r="BW1961" s="35"/>
      <c r="BX1961" s="35"/>
      <c r="BY1961" s="35"/>
      <c r="BZ1961" s="287"/>
      <c r="CA1961" s="35"/>
      <c r="CB1961" s="35"/>
      <c r="CC1961" s="35"/>
      <c r="CD1961" s="35"/>
      <c r="CE1961" s="35"/>
      <c r="CF1961" s="35"/>
      <c r="CG1961" s="35"/>
      <c r="CH1961" s="35"/>
      <c r="CI1961" s="35"/>
      <c r="CJ1961" s="35"/>
      <c r="CK1961" s="35"/>
      <c r="CL1961" s="35"/>
      <c r="CM1961" s="35"/>
      <c r="CN1961" s="35"/>
      <c r="CO1961" s="35"/>
      <c r="CP1961" s="35"/>
      <c r="CQ1961" s="35"/>
      <c r="CR1961" s="35"/>
      <c r="CS1961" s="35"/>
      <c r="CT1961" s="35"/>
      <c r="CU1961" s="35"/>
      <c r="CV1961" s="35"/>
      <c r="CW1961" s="35"/>
      <c r="CX1961" s="35"/>
      <c r="CY1961" s="35"/>
      <c r="CZ1961" s="35"/>
      <c r="DA1961" s="35"/>
      <c r="DB1961" s="35"/>
      <c r="DC1961" s="35"/>
      <c r="DD1961" s="35"/>
      <c r="DE1961" s="35"/>
      <c r="DF1961" s="35"/>
      <c r="DG1961" s="35"/>
      <c r="DH1961" s="35"/>
      <c r="DI1961" s="35"/>
      <c r="DJ1961" s="35"/>
      <c r="DK1961" s="35"/>
      <c r="DL1961" s="35"/>
      <c r="DM1961" s="35"/>
      <c r="DN1961" s="35"/>
      <c r="DO1961" s="35"/>
      <c r="DP1961" s="35"/>
      <c r="DQ1961" s="35"/>
      <c r="DR1961" s="35"/>
      <c r="DS1961" s="35"/>
      <c r="DT1961" s="35"/>
      <c r="DU1961" s="35"/>
      <c r="DV1961" s="35"/>
      <c r="DW1961" s="35"/>
      <c r="DX1961" s="35"/>
      <c r="DY1961" s="35"/>
      <c r="DZ1961" s="35"/>
      <c r="EA1961" s="35"/>
      <c r="EB1961" s="35"/>
      <c r="EC1961" s="35"/>
      <c r="ED1961" s="35"/>
      <c r="EE1961" s="35"/>
      <c r="EF1961" s="35"/>
      <c r="EG1961" s="35"/>
      <c r="EH1961" s="35"/>
      <c r="EI1961" s="35"/>
      <c r="EJ1961" s="35"/>
      <c r="EK1961" s="35"/>
      <c r="EL1961" s="35"/>
      <c r="ET1961" s="20" t="s">
        <v>2317</v>
      </c>
      <c r="EU1961" s="20" t="s">
        <v>2315</v>
      </c>
    </row>
    <row r="1962" spans="1:151" ht="12" hidden="1" customHeight="1">
      <c r="A1962" s="35"/>
      <c r="B1962" s="47"/>
      <c r="C1962" s="35"/>
      <c r="D1962" s="47"/>
      <c r="E1962" s="47"/>
      <c r="F1962" s="47"/>
      <c r="G1962" s="47"/>
      <c r="H1962" s="47"/>
      <c r="I1962" s="47"/>
      <c r="J1962" s="47"/>
      <c r="K1962" s="47"/>
      <c r="L1962" s="47"/>
      <c r="M1962" s="35"/>
      <c r="N1962" s="35"/>
      <c r="O1962" s="35"/>
      <c r="P1962" s="35"/>
      <c r="Q1962" s="35"/>
      <c r="R1962" s="35"/>
      <c r="S1962" s="35"/>
      <c r="T1962" s="35"/>
      <c r="U1962" s="35"/>
      <c r="V1962" s="35"/>
      <c r="W1962" s="35"/>
      <c r="X1962" s="35"/>
      <c r="Y1962" s="35"/>
      <c r="Z1962" s="35"/>
      <c r="AA1962" s="35"/>
      <c r="AB1962" s="35"/>
      <c r="AC1962" s="35"/>
      <c r="AD1962" s="35"/>
      <c r="AE1962" s="35"/>
      <c r="AF1962" s="35"/>
      <c r="AG1962" s="35"/>
      <c r="AH1962" s="35"/>
      <c r="AI1962" s="35"/>
      <c r="AJ1962" s="35"/>
      <c r="AK1962" s="35"/>
      <c r="AL1962" s="35"/>
      <c r="AM1962" s="35"/>
      <c r="AN1962" s="35"/>
      <c r="AO1962" s="35"/>
      <c r="AP1962" s="35"/>
      <c r="AQ1962" s="35"/>
      <c r="AR1962" s="35"/>
      <c r="AS1962" s="35"/>
      <c r="AT1962" s="35"/>
      <c r="AU1962" s="35"/>
      <c r="AV1962" s="35"/>
      <c r="AW1962" s="35"/>
      <c r="AX1962" s="35"/>
      <c r="AY1962" s="35"/>
      <c r="AZ1962" s="35"/>
      <c r="BA1962" s="35"/>
      <c r="BB1962" s="35"/>
      <c r="BC1962" s="35"/>
      <c r="BD1962" s="35"/>
      <c r="BE1962" s="35"/>
      <c r="BF1962" s="35"/>
      <c r="BG1962" s="35"/>
      <c r="BH1962" s="35"/>
      <c r="BI1962" s="133"/>
      <c r="BJ1962" s="133"/>
      <c r="BK1962" s="35"/>
      <c r="BL1962" s="266"/>
      <c r="BM1962" s="35"/>
      <c r="BN1962" s="35"/>
      <c r="BO1962" s="35"/>
      <c r="BP1962" s="35"/>
      <c r="BQ1962" s="35"/>
      <c r="BR1962" s="35"/>
      <c r="BS1962" s="35"/>
      <c r="BT1962" s="35"/>
      <c r="BU1962" s="35"/>
      <c r="BV1962" s="35"/>
      <c r="BW1962" s="35"/>
      <c r="BX1962" s="35"/>
      <c r="BY1962" s="35"/>
      <c r="BZ1962" s="287"/>
      <c r="CA1962" s="35"/>
      <c r="CB1962" s="35"/>
      <c r="CC1962" s="35"/>
      <c r="CD1962" s="35"/>
      <c r="CE1962" s="35"/>
      <c r="CF1962" s="35"/>
      <c r="CG1962" s="35"/>
      <c r="CH1962" s="35"/>
      <c r="CI1962" s="35"/>
      <c r="CJ1962" s="35"/>
      <c r="CK1962" s="35"/>
      <c r="CL1962" s="35"/>
      <c r="CM1962" s="35"/>
      <c r="CN1962" s="35"/>
      <c r="CO1962" s="35"/>
      <c r="CP1962" s="35"/>
      <c r="CQ1962" s="35"/>
      <c r="CR1962" s="35"/>
      <c r="CS1962" s="35"/>
      <c r="CT1962" s="35"/>
      <c r="CU1962" s="35"/>
      <c r="CV1962" s="35"/>
      <c r="CW1962" s="35"/>
      <c r="CX1962" s="35"/>
      <c r="CY1962" s="35"/>
      <c r="CZ1962" s="35"/>
      <c r="DA1962" s="35"/>
      <c r="DB1962" s="35"/>
      <c r="DC1962" s="35"/>
      <c r="DD1962" s="35"/>
      <c r="DE1962" s="35"/>
      <c r="DF1962" s="35"/>
      <c r="DG1962" s="35"/>
      <c r="DH1962" s="35"/>
      <c r="DI1962" s="35"/>
      <c r="DJ1962" s="35"/>
      <c r="DK1962" s="35"/>
      <c r="DL1962" s="35"/>
      <c r="DM1962" s="35"/>
      <c r="DN1962" s="35"/>
      <c r="DO1962" s="35"/>
      <c r="DP1962" s="35"/>
      <c r="DQ1962" s="35"/>
      <c r="DR1962" s="35"/>
      <c r="DS1962" s="35"/>
      <c r="DT1962" s="35"/>
      <c r="DU1962" s="35"/>
      <c r="DV1962" s="35"/>
      <c r="DW1962" s="35"/>
      <c r="DX1962" s="35"/>
      <c r="DY1962" s="35"/>
      <c r="DZ1962" s="35"/>
      <c r="EA1962" s="35"/>
      <c r="EB1962" s="35"/>
      <c r="EC1962" s="35"/>
      <c r="ED1962" s="35"/>
      <c r="EE1962" s="35"/>
      <c r="EF1962" s="35"/>
      <c r="EG1962" s="35"/>
      <c r="EH1962" s="35"/>
      <c r="EI1962" s="35"/>
      <c r="EJ1962" s="35"/>
      <c r="EK1962" s="35"/>
      <c r="EL1962" s="35"/>
      <c r="ET1962" s="20" t="s">
        <v>2318</v>
      </c>
      <c r="EU1962" s="20" t="s">
        <v>2316</v>
      </c>
    </row>
    <row r="1963" spans="1:151" ht="12" hidden="1" customHeight="1">
      <c r="A1963" s="35"/>
      <c r="B1963" s="47"/>
      <c r="C1963" s="35"/>
      <c r="D1963" s="47"/>
      <c r="E1963" s="47"/>
      <c r="F1963" s="47"/>
      <c r="G1963" s="47"/>
      <c r="H1963" s="47"/>
      <c r="I1963" s="47"/>
      <c r="J1963" s="47"/>
      <c r="K1963" s="47"/>
      <c r="L1963" s="47"/>
      <c r="M1963" s="35"/>
      <c r="N1963" s="35"/>
      <c r="O1963" s="35"/>
      <c r="P1963" s="35"/>
      <c r="Q1963" s="35"/>
      <c r="R1963" s="35"/>
      <c r="S1963" s="35"/>
      <c r="T1963" s="35"/>
      <c r="U1963" s="35"/>
      <c r="V1963" s="35"/>
      <c r="W1963" s="35"/>
      <c r="X1963" s="35"/>
      <c r="Y1963" s="35"/>
      <c r="Z1963" s="35"/>
      <c r="AA1963" s="35"/>
      <c r="AB1963" s="35"/>
      <c r="AC1963" s="35"/>
      <c r="AD1963" s="35"/>
      <c r="AE1963" s="35"/>
      <c r="AF1963" s="35"/>
      <c r="AG1963" s="35"/>
      <c r="AH1963" s="35"/>
      <c r="AI1963" s="35"/>
      <c r="AJ1963" s="35"/>
      <c r="AK1963" s="35"/>
      <c r="AL1963" s="35"/>
      <c r="AM1963" s="35"/>
      <c r="AN1963" s="35"/>
      <c r="AO1963" s="35"/>
      <c r="AP1963" s="35"/>
      <c r="AQ1963" s="35"/>
      <c r="AR1963" s="35"/>
      <c r="AS1963" s="35"/>
      <c r="AT1963" s="35"/>
      <c r="AU1963" s="35"/>
      <c r="AV1963" s="35"/>
      <c r="AW1963" s="35"/>
      <c r="AX1963" s="35"/>
      <c r="AY1963" s="35"/>
      <c r="AZ1963" s="35"/>
      <c r="BA1963" s="35"/>
      <c r="BB1963" s="35"/>
      <c r="BC1963" s="35"/>
      <c r="BD1963" s="35"/>
      <c r="BE1963" s="35"/>
      <c r="BF1963" s="35"/>
      <c r="BG1963" s="35"/>
      <c r="BH1963" s="35"/>
      <c r="BI1963" s="133"/>
      <c r="BJ1963" s="133"/>
      <c r="BK1963" s="35"/>
      <c r="BL1963" s="266"/>
      <c r="BM1963" s="35"/>
      <c r="BN1963" s="35"/>
      <c r="BO1963" s="35"/>
      <c r="BP1963" s="35"/>
      <c r="BQ1963" s="35"/>
      <c r="BR1963" s="35"/>
      <c r="BS1963" s="35"/>
      <c r="BT1963" s="35"/>
      <c r="BU1963" s="35"/>
      <c r="BV1963" s="35"/>
      <c r="BW1963" s="35"/>
      <c r="BX1963" s="35"/>
      <c r="BY1963" s="35"/>
      <c r="BZ1963" s="287"/>
      <c r="CA1963" s="35"/>
      <c r="CB1963" s="35"/>
      <c r="CC1963" s="35"/>
      <c r="CD1963" s="35"/>
      <c r="CE1963" s="35"/>
      <c r="CF1963" s="35"/>
      <c r="CG1963" s="35"/>
      <c r="CH1963" s="35"/>
      <c r="CI1963" s="35"/>
      <c r="CJ1963" s="35"/>
      <c r="CK1963" s="35"/>
      <c r="CL1963" s="35"/>
      <c r="CM1963" s="35"/>
      <c r="CN1963" s="35"/>
      <c r="CO1963" s="35"/>
      <c r="CP1963" s="35"/>
      <c r="CQ1963" s="35"/>
      <c r="CR1963" s="35"/>
      <c r="CS1963" s="35"/>
      <c r="CT1963" s="35"/>
      <c r="CU1963" s="35"/>
      <c r="CV1963" s="35"/>
      <c r="CW1963" s="35"/>
      <c r="CX1963" s="35"/>
      <c r="CY1963" s="35"/>
      <c r="CZ1963" s="35"/>
      <c r="DA1963" s="35"/>
      <c r="DB1963" s="35"/>
      <c r="DC1963" s="35"/>
      <c r="DD1963" s="35"/>
      <c r="DE1963" s="35"/>
      <c r="DF1963" s="35"/>
      <c r="DG1963" s="35"/>
      <c r="DH1963" s="35"/>
      <c r="DI1963" s="35"/>
      <c r="DJ1963" s="35"/>
      <c r="DK1963" s="35"/>
      <c r="DL1963" s="35"/>
      <c r="DM1963" s="35"/>
      <c r="DN1963" s="35"/>
      <c r="DO1963" s="35"/>
      <c r="DP1963" s="35"/>
      <c r="DQ1963" s="35"/>
      <c r="DR1963" s="35"/>
      <c r="DS1963" s="35"/>
      <c r="DT1963" s="35"/>
      <c r="DU1963" s="35"/>
      <c r="DV1963" s="35"/>
      <c r="DW1963" s="35"/>
      <c r="DX1963" s="35"/>
      <c r="DY1963" s="35"/>
      <c r="DZ1963" s="35"/>
      <c r="EA1963" s="35"/>
      <c r="EB1963" s="35"/>
      <c r="EC1963" s="35"/>
      <c r="ED1963" s="35"/>
      <c r="EE1963" s="35"/>
      <c r="EF1963" s="35"/>
      <c r="EG1963" s="35"/>
      <c r="EH1963" s="35"/>
      <c r="EI1963" s="35"/>
      <c r="EJ1963" s="35"/>
      <c r="EK1963" s="35"/>
      <c r="EL1963" s="35"/>
      <c r="ET1963" s="20" t="s">
        <v>2319</v>
      </c>
      <c r="EU1963" s="20" t="s">
        <v>2317</v>
      </c>
    </row>
    <row r="1964" spans="1:151" ht="12" hidden="1" customHeight="1">
      <c r="A1964" s="35"/>
      <c r="B1964" s="47"/>
      <c r="C1964" s="35"/>
      <c r="D1964" s="47"/>
      <c r="E1964" s="47"/>
      <c r="F1964" s="47"/>
      <c r="G1964" s="47"/>
      <c r="H1964" s="47"/>
      <c r="I1964" s="47"/>
      <c r="J1964" s="47"/>
      <c r="K1964" s="47"/>
      <c r="L1964" s="47"/>
      <c r="M1964" s="35"/>
      <c r="N1964" s="35"/>
      <c r="O1964" s="35"/>
      <c r="P1964" s="35"/>
      <c r="Q1964" s="35"/>
      <c r="R1964" s="35"/>
      <c r="S1964" s="35"/>
      <c r="T1964" s="35"/>
      <c r="U1964" s="35"/>
      <c r="V1964" s="35"/>
      <c r="W1964" s="35"/>
      <c r="X1964" s="35"/>
      <c r="Y1964" s="35"/>
      <c r="Z1964" s="35"/>
      <c r="AA1964" s="35"/>
      <c r="AB1964" s="35"/>
      <c r="AC1964" s="35"/>
      <c r="AD1964" s="35"/>
      <c r="AE1964" s="35"/>
      <c r="AF1964" s="35"/>
      <c r="AG1964" s="35"/>
      <c r="AH1964" s="35"/>
      <c r="AI1964" s="35"/>
      <c r="AJ1964" s="35"/>
      <c r="AK1964" s="35"/>
      <c r="AL1964" s="35"/>
      <c r="AM1964" s="35"/>
      <c r="AN1964" s="35"/>
      <c r="AO1964" s="35"/>
      <c r="AP1964" s="35"/>
      <c r="AQ1964" s="35"/>
      <c r="AR1964" s="35"/>
      <c r="AS1964" s="35"/>
      <c r="AT1964" s="35"/>
      <c r="AU1964" s="35"/>
      <c r="AV1964" s="35"/>
      <c r="AW1964" s="35"/>
      <c r="AX1964" s="35"/>
      <c r="AY1964" s="35"/>
      <c r="AZ1964" s="35"/>
      <c r="BA1964" s="35"/>
      <c r="BB1964" s="35"/>
      <c r="BC1964" s="35"/>
      <c r="BD1964" s="35"/>
      <c r="BE1964" s="35"/>
      <c r="BF1964" s="35"/>
      <c r="BG1964" s="35"/>
      <c r="BH1964" s="35"/>
      <c r="BI1964" s="133"/>
      <c r="BJ1964" s="133"/>
      <c r="BK1964" s="35"/>
      <c r="BL1964" s="266"/>
      <c r="BM1964" s="35"/>
      <c r="BN1964" s="35"/>
      <c r="BO1964" s="35"/>
      <c r="BP1964" s="35"/>
      <c r="BQ1964" s="35"/>
      <c r="BR1964" s="35"/>
      <c r="BS1964" s="35"/>
      <c r="BT1964" s="35"/>
      <c r="BU1964" s="35"/>
      <c r="BV1964" s="35"/>
      <c r="BW1964" s="35"/>
      <c r="BX1964" s="35"/>
      <c r="BY1964" s="35"/>
      <c r="BZ1964" s="287"/>
      <c r="CA1964" s="35"/>
      <c r="CB1964" s="35"/>
      <c r="CC1964" s="35"/>
      <c r="CD1964" s="35"/>
      <c r="CE1964" s="35"/>
      <c r="CF1964" s="35"/>
      <c r="CG1964" s="35"/>
      <c r="CH1964" s="35"/>
      <c r="CI1964" s="35"/>
      <c r="CJ1964" s="35"/>
      <c r="CK1964" s="35"/>
      <c r="CL1964" s="35"/>
      <c r="CM1964" s="35"/>
      <c r="CN1964" s="35"/>
      <c r="CO1964" s="35"/>
      <c r="CP1964" s="35"/>
      <c r="CQ1964" s="35"/>
      <c r="CR1964" s="35"/>
      <c r="CS1964" s="35"/>
      <c r="CT1964" s="35"/>
      <c r="CU1964" s="35"/>
      <c r="CV1964" s="35"/>
      <c r="CW1964" s="35"/>
      <c r="CX1964" s="35"/>
      <c r="CY1964" s="35"/>
      <c r="CZ1964" s="35"/>
      <c r="DA1964" s="35"/>
      <c r="DB1964" s="35"/>
      <c r="DC1964" s="35"/>
      <c r="DD1964" s="35"/>
      <c r="DE1964" s="35"/>
      <c r="DF1964" s="35"/>
      <c r="DG1964" s="35"/>
      <c r="DH1964" s="35"/>
      <c r="DI1964" s="35"/>
      <c r="DJ1964" s="35"/>
      <c r="DK1964" s="35"/>
      <c r="DL1964" s="35"/>
      <c r="DM1964" s="35"/>
      <c r="DN1964" s="35"/>
      <c r="DO1964" s="35"/>
      <c r="DP1964" s="35"/>
      <c r="DQ1964" s="35"/>
      <c r="DR1964" s="35"/>
      <c r="DS1964" s="35"/>
      <c r="DT1964" s="35"/>
      <c r="DU1964" s="35"/>
      <c r="DV1964" s="35"/>
      <c r="DW1964" s="35"/>
      <c r="DX1964" s="35"/>
      <c r="DY1964" s="35"/>
      <c r="DZ1964" s="35"/>
      <c r="EA1964" s="35"/>
      <c r="EB1964" s="35"/>
      <c r="EC1964" s="35"/>
      <c r="ED1964" s="35"/>
      <c r="EE1964" s="35"/>
      <c r="EF1964" s="35"/>
      <c r="EG1964" s="35"/>
      <c r="EH1964" s="35"/>
      <c r="EI1964" s="35"/>
      <c r="EJ1964" s="35"/>
      <c r="EK1964" s="35"/>
      <c r="EL1964" s="35"/>
      <c r="ET1964" s="20" t="s">
        <v>2320</v>
      </c>
      <c r="EU1964" s="20" t="s">
        <v>2318</v>
      </c>
    </row>
    <row r="1965" spans="1:151" ht="12" hidden="1" customHeight="1">
      <c r="A1965" s="35"/>
      <c r="B1965" s="47"/>
      <c r="C1965" s="35"/>
      <c r="D1965" s="47"/>
      <c r="E1965" s="47"/>
      <c r="F1965" s="47"/>
      <c r="G1965" s="47"/>
      <c r="H1965" s="47"/>
      <c r="I1965" s="47"/>
      <c r="J1965" s="47"/>
      <c r="K1965" s="47"/>
      <c r="L1965" s="47"/>
      <c r="M1965" s="35"/>
      <c r="N1965" s="35"/>
      <c r="O1965" s="35"/>
      <c r="P1965" s="35"/>
      <c r="Q1965" s="35"/>
      <c r="R1965" s="35"/>
      <c r="S1965" s="35"/>
      <c r="T1965" s="35"/>
      <c r="U1965" s="35"/>
      <c r="V1965" s="35"/>
      <c r="W1965" s="35"/>
      <c r="X1965" s="35"/>
      <c r="Y1965" s="35"/>
      <c r="Z1965" s="35"/>
      <c r="AA1965" s="35"/>
      <c r="AB1965" s="35"/>
      <c r="AC1965" s="35"/>
      <c r="AD1965" s="35"/>
      <c r="AE1965" s="35"/>
      <c r="AF1965" s="35"/>
      <c r="AG1965" s="35"/>
      <c r="AH1965" s="35"/>
      <c r="AI1965" s="35"/>
      <c r="AJ1965" s="35"/>
      <c r="AK1965" s="35"/>
      <c r="AL1965" s="35"/>
      <c r="AM1965" s="35"/>
      <c r="AN1965" s="35"/>
      <c r="AO1965" s="35"/>
      <c r="AP1965" s="35"/>
      <c r="AQ1965" s="35"/>
      <c r="AR1965" s="35"/>
      <c r="AS1965" s="35"/>
      <c r="AT1965" s="35"/>
      <c r="AU1965" s="35"/>
      <c r="AV1965" s="35"/>
      <c r="AW1965" s="35"/>
      <c r="AX1965" s="35"/>
      <c r="AY1965" s="35"/>
      <c r="AZ1965" s="35"/>
      <c r="BA1965" s="35"/>
      <c r="BB1965" s="35"/>
      <c r="BC1965" s="35"/>
      <c r="BD1965" s="35"/>
      <c r="BE1965" s="35"/>
      <c r="BF1965" s="35"/>
      <c r="BG1965" s="35"/>
      <c r="BH1965" s="35"/>
      <c r="BI1965" s="133"/>
      <c r="BJ1965" s="133"/>
      <c r="BK1965" s="35"/>
      <c r="BL1965" s="266"/>
      <c r="BM1965" s="35"/>
      <c r="BN1965" s="35"/>
      <c r="BO1965" s="35"/>
      <c r="BP1965" s="35"/>
      <c r="BQ1965" s="35"/>
      <c r="BR1965" s="35"/>
      <c r="BS1965" s="35"/>
      <c r="BT1965" s="35"/>
      <c r="BU1965" s="35"/>
      <c r="BV1965" s="35"/>
      <c r="BW1965" s="35"/>
      <c r="BX1965" s="35"/>
      <c r="BY1965" s="35"/>
      <c r="BZ1965" s="287"/>
      <c r="CA1965" s="35"/>
      <c r="CB1965" s="35"/>
      <c r="CC1965" s="35"/>
      <c r="CD1965" s="35"/>
      <c r="CE1965" s="35"/>
      <c r="CF1965" s="35"/>
      <c r="CG1965" s="35"/>
      <c r="CH1965" s="35"/>
      <c r="CI1965" s="35"/>
      <c r="CJ1965" s="35"/>
      <c r="CK1965" s="35"/>
      <c r="CL1965" s="35"/>
      <c r="CM1965" s="35"/>
      <c r="CN1965" s="35"/>
      <c r="CO1965" s="35"/>
      <c r="CP1965" s="35"/>
      <c r="CQ1965" s="35"/>
      <c r="CR1965" s="35"/>
      <c r="CS1965" s="35"/>
      <c r="CT1965" s="35"/>
      <c r="CU1965" s="35"/>
      <c r="CV1965" s="35"/>
      <c r="CW1965" s="35"/>
      <c r="CX1965" s="35"/>
      <c r="CY1965" s="35"/>
      <c r="CZ1965" s="35"/>
      <c r="DA1965" s="35"/>
      <c r="DB1965" s="35"/>
      <c r="DC1965" s="35"/>
      <c r="DD1965" s="35"/>
      <c r="DE1965" s="35"/>
      <c r="DF1965" s="35"/>
      <c r="DG1965" s="35"/>
      <c r="DH1965" s="35"/>
      <c r="DI1965" s="35"/>
      <c r="DJ1965" s="35"/>
      <c r="DK1965" s="35"/>
      <c r="DL1965" s="35"/>
      <c r="DM1965" s="35"/>
      <c r="DN1965" s="35"/>
      <c r="DO1965" s="35"/>
      <c r="DP1965" s="35"/>
      <c r="DQ1965" s="35"/>
      <c r="DR1965" s="35"/>
      <c r="DS1965" s="35"/>
      <c r="DT1965" s="35"/>
      <c r="DU1965" s="35"/>
      <c r="DV1965" s="35"/>
      <c r="DW1965" s="35"/>
      <c r="DX1965" s="35"/>
      <c r="DY1965" s="35"/>
      <c r="DZ1965" s="35"/>
      <c r="EA1965" s="35"/>
      <c r="EB1965" s="35"/>
      <c r="EC1965" s="35"/>
      <c r="ED1965" s="35"/>
      <c r="EE1965" s="35"/>
      <c r="EF1965" s="35"/>
      <c r="EG1965" s="35"/>
      <c r="EH1965" s="35"/>
      <c r="EI1965" s="35"/>
      <c r="EJ1965" s="35"/>
      <c r="EK1965" s="35"/>
      <c r="EL1965" s="35"/>
      <c r="ET1965" s="20" t="s">
        <v>2321</v>
      </c>
      <c r="EU1965" s="20" t="s">
        <v>2319</v>
      </c>
    </row>
    <row r="1966" spans="1:151" ht="12" hidden="1" customHeight="1">
      <c r="A1966" s="35"/>
      <c r="B1966" s="47"/>
      <c r="C1966" s="35"/>
      <c r="D1966" s="47"/>
      <c r="E1966" s="47"/>
      <c r="F1966" s="47"/>
      <c r="G1966" s="47"/>
      <c r="H1966" s="47"/>
      <c r="I1966" s="47"/>
      <c r="J1966" s="47"/>
      <c r="K1966" s="47"/>
      <c r="L1966" s="47"/>
      <c r="M1966" s="35"/>
      <c r="N1966" s="35"/>
      <c r="O1966" s="35"/>
      <c r="P1966" s="35"/>
      <c r="Q1966" s="35"/>
      <c r="R1966" s="35"/>
      <c r="S1966" s="35"/>
      <c r="T1966" s="35"/>
      <c r="U1966" s="35"/>
      <c r="V1966" s="35"/>
      <c r="W1966" s="35"/>
      <c r="X1966" s="35"/>
      <c r="Y1966" s="35"/>
      <c r="Z1966" s="35"/>
      <c r="AA1966" s="35"/>
      <c r="AB1966" s="35"/>
      <c r="AC1966" s="35"/>
      <c r="AD1966" s="35"/>
      <c r="AE1966" s="35"/>
      <c r="AF1966" s="35"/>
      <c r="AG1966" s="35"/>
      <c r="AH1966" s="35"/>
      <c r="AI1966" s="35"/>
      <c r="AJ1966" s="35"/>
      <c r="AK1966" s="35"/>
      <c r="AL1966" s="35"/>
      <c r="AM1966" s="35"/>
      <c r="AN1966" s="35"/>
      <c r="AO1966" s="35"/>
      <c r="AP1966" s="35"/>
      <c r="AQ1966" s="35"/>
      <c r="AR1966" s="35"/>
      <c r="AS1966" s="35"/>
      <c r="AT1966" s="35"/>
      <c r="AU1966" s="35"/>
      <c r="AV1966" s="35"/>
      <c r="AW1966" s="35"/>
      <c r="AX1966" s="35"/>
      <c r="AY1966" s="35"/>
      <c r="AZ1966" s="35"/>
      <c r="BA1966" s="35"/>
      <c r="BB1966" s="35"/>
      <c r="BC1966" s="35"/>
      <c r="BD1966" s="35"/>
      <c r="BE1966" s="35"/>
      <c r="BF1966" s="35"/>
      <c r="BG1966" s="35"/>
      <c r="BH1966" s="35"/>
      <c r="BI1966" s="133"/>
      <c r="BJ1966" s="133"/>
      <c r="BK1966" s="35"/>
      <c r="BL1966" s="266"/>
      <c r="BM1966" s="35"/>
      <c r="BN1966" s="35"/>
      <c r="BO1966" s="35"/>
      <c r="BP1966" s="35"/>
      <c r="BQ1966" s="35"/>
      <c r="BR1966" s="35"/>
      <c r="BS1966" s="35"/>
      <c r="BT1966" s="35"/>
      <c r="BU1966" s="35"/>
      <c r="BV1966" s="35"/>
      <c r="BW1966" s="35"/>
      <c r="BX1966" s="35"/>
      <c r="BY1966" s="35"/>
      <c r="BZ1966" s="287"/>
      <c r="CA1966" s="35"/>
      <c r="CB1966" s="35"/>
      <c r="CC1966" s="35"/>
      <c r="CD1966" s="35"/>
      <c r="CE1966" s="35"/>
      <c r="CF1966" s="35"/>
      <c r="CG1966" s="35"/>
      <c r="CH1966" s="35"/>
      <c r="CI1966" s="35"/>
      <c r="CJ1966" s="35"/>
      <c r="CK1966" s="35"/>
      <c r="CL1966" s="35"/>
      <c r="CM1966" s="35"/>
      <c r="CN1966" s="35"/>
      <c r="CO1966" s="35"/>
      <c r="CP1966" s="35"/>
      <c r="CQ1966" s="35"/>
      <c r="CR1966" s="35"/>
      <c r="CS1966" s="35"/>
      <c r="CT1966" s="35"/>
      <c r="CU1966" s="35"/>
      <c r="CV1966" s="35"/>
      <c r="CW1966" s="35"/>
      <c r="CX1966" s="35"/>
      <c r="CY1966" s="35"/>
      <c r="CZ1966" s="35"/>
      <c r="DA1966" s="35"/>
      <c r="DB1966" s="35"/>
      <c r="DC1966" s="35"/>
      <c r="DD1966" s="35"/>
      <c r="DE1966" s="35"/>
      <c r="DF1966" s="35"/>
      <c r="DG1966" s="35"/>
      <c r="DH1966" s="35"/>
      <c r="DI1966" s="35"/>
      <c r="DJ1966" s="35"/>
      <c r="DK1966" s="35"/>
      <c r="DL1966" s="35"/>
      <c r="DM1966" s="35"/>
      <c r="DN1966" s="35"/>
      <c r="DO1966" s="35"/>
      <c r="DP1966" s="35"/>
      <c r="DQ1966" s="35"/>
      <c r="DR1966" s="35"/>
      <c r="DS1966" s="35"/>
      <c r="DT1966" s="35"/>
      <c r="DU1966" s="35"/>
      <c r="DV1966" s="35"/>
      <c r="DW1966" s="35"/>
      <c r="DX1966" s="35"/>
      <c r="DY1966" s="35"/>
      <c r="DZ1966" s="35"/>
      <c r="EA1966" s="35"/>
      <c r="EB1966" s="35"/>
      <c r="EC1966" s="35"/>
      <c r="ED1966" s="35"/>
      <c r="EE1966" s="35"/>
      <c r="EF1966" s="35"/>
      <c r="EG1966" s="35"/>
      <c r="EH1966" s="35"/>
      <c r="EI1966" s="35"/>
      <c r="EJ1966" s="35"/>
      <c r="EK1966" s="35"/>
      <c r="EL1966" s="35"/>
      <c r="ET1966" s="20" t="s">
        <v>2322</v>
      </c>
      <c r="EU1966" s="20" t="s">
        <v>2320</v>
      </c>
    </row>
    <row r="1967" spans="1:151" ht="12" hidden="1" customHeight="1">
      <c r="A1967" s="35"/>
      <c r="B1967" s="47"/>
      <c r="C1967" s="35"/>
      <c r="D1967" s="47"/>
      <c r="E1967" s="47"/>
      <c r="F1967" s="47"/>
      <c r="G1967" s="47"/>
      <c r="H1967" s="47"/>
      <c r="I1967" s="47"/>
      <c r="J1967" s="47"/>
      <c r="K1967" s="47"/>
      <c r="L1967" s="47"/>
      <c r="M1967" s="35"/>
      <c r="N1967" s="35"/>
      <c r="O1967" s="35"/>
      <c r="P1967" s="35"/>
      <c r="Q1967" s="35"/>
      <c r="R1967" s="35"/>
      <c r="S1967" s="35"/>
      <c r="T1967" s="35"/>
      <c r="U1967" s="35"/>
      <c r="V1967" s="35"/>
      <c r="W1967" s="35"/>
      <c r="X1967" s="35"/>
      <c r="Y1967" s="35"/>
      <c r="Z1967" s="35"/>
      <c r="AA1967" s="35"/>
      <c r="AB1967" s="35"/>
      <c r="AC1967" s="35"/>
      <c r="AD1967" s="35"/>
      <c r="AE1967" s="35"/>
      <c r="AF1967" s="35"/>
      <c r="AG1967" s="35"/>
      <c r="AH1967" s="35"/>
      <c r="AI1967" s="35"/>
      <c r="AJ1967" s="35"/>
      <c r="AK1967" s="35"/>
      <c r="AL1967" s="35"/>
      <c r="AM1967" s="35"/>
      <c r="AN1967" s="35"/>
      <c r="AO1967" s="35"/>
      <c r="AP1967" s="35"/>
      <c r="AQ1967" s="35"/>
      <c r="AR1967" s="35"/>
      <c r="AS1967" s="35"/>
      <c r="AT1967" s="35"/>
      <c r="AU1967" s="35"/>
      <c r="AV1967" s="35"/>
      <c r="AW1967" s="35"/>
      <c r="AX1967" s="35"/>
      <c r="AY1967" s="35"/>
      <c r="AZ1967" s="35"/>
      <c r="BA1967" s="35"/>
      <c r="BB1967" s="35"/>
      <c r="BC1967" s="35"/>
      <c r="BD1967" s="35"/>
      <c r="BE1967" s="35"/>
      <c r="BF1967" s="35"/>
      <c r="BG1967" s="35"/>
      <c r="BH1967" s="35"/>
      <c r="BI1967" s="133"/>
      <c r="BJ1967" s="133"/>
      <c r="BK1967" s="35"/>
      <c r="BL1967" s="266"/>
      <c r="BM1967" s="35"/>
      <c r="BN1967" s="35"/>
      <c r="BO1967" s="35"/>
      <c r="BP1967" s="35"/>
      <c r="BQ1967" s="35"/>
      <c r="BR1967" s="35"/>
      <c r="BS1967" s="35"/>
      <c r="BT1967" s="35"/>
      <c r="BU1967" s="35"/>
      <c r="BV1967" s="35"/>
      <c r="BW1967" s="35"/>
      <c r="BX1967" s="35"/>
      <c r="BY1967" s="35"/>
      <c r="BZ1967" s="287"/>
      <c r="CA1967" s="35"/>
      <c r="CB1967" s="35"/>
      <c r="CC1967" s="35"/>
      <c r="CD1967" s="35"/>
      <c r="CE1967" s="35"/>
      <c r="CF1967" s="35"/>
      <c r="CG1967" s="35"/>
      <c r="CH1967" s="35"/>
      <c r="CI1967" s="35"/>
      <c r="CJ1967" s="35"/>
      <c r="CK1967" s="35"/>
      <c r="CL1967" s="35"/>
      <c r="CM1967" s="35"/>
      <c r="CN1967" s="35"/>
      <c r="CO1967" s="35"/>
      <c r="CP1967" s="35"/>
      <c r="CQ1967" s="35"/>
      <c r="CR1967" s="35"/>
      <c r="CS1967" s="35"/>
      <c r="CT1967" s="35"/>
      <c r="CU1967" s="35"/>
      <c r="CV1967" s="35"/>
      <c r="CW1967" s="35"/>
      <c r="CX1967" s="35"/>
      <c r="CY1967" s="35"/>
      <c r="CZ1967" s="35"/>
      <c r="DA1967" s="35"/>
      <c r="DB1967" s="35"/>
      <c r="DC1967" s="35"/>
      <c r="DD1967" s="35"/>
      <c r="DE1967" s="35"/>
      <c r="DF1967" s="35"/>
      <c r="DG1967" s="35"/>
      <c r="DH1967" s="35"/>
      <c r="DI1967" s="35"/>
      <c r="DJ1967" s="35"/>
      <c r="DK1967" s="35"/>
      <c r="DL1967" s="35"/>
      <c r="DM1967" s="35"/>
      <c r="DN1967" s="35"/>
      <c r="DO1967" s="35"/>
      <c r="DP1967" s="35"/>
      <c r="DQ1967" s="35"/>
      <c r="DR1967" s="35"/>
      <c r="DS1967" s="35"/>
      <c r="DT1967" s="35"/>
      <c r="DU1967" s="35"/>
      <c r="DV1967" s="35"/>
      <c r="DW1967" s="35"/>
      <c r="DX1967" s="35"/>
      <c r="DY1967" s="35"/>
      <c r="DZ1967" s="35"/>
      <c r="EA1967" s="35"/>
      <c r="EB1967" s="35"/>
      <c r="EC1967" s="35"/>
      <c r="ED1967" s="35"/>
      <c r="EE1967" s="35"/>
      <c r="EF1967" s="35"/>
      <c r="EG1967" s="35"/>
      <c r="EH1967" s="35"/>
      <c r="EI1967" s="35"/>
      <c r="EJ1967" s="35"/>
      <c r="EK1967" s="35"/>
      <c r="EL1967" s="35"/>
      <c r="ET1967" s="20" t="s">
        <v>2323</v>
      </c>
      <c r="EU1967" s="20" t="s">
        <v>2321</v>
      </c>
    </row>
    <row r="1968" spans="1:151" ht="12" hidden="1" customHeight="1">
      <c r="A1968" s="35"/>
      <c r="B1968" s="47"/>
      <c r="C1968" s="35"/>
      <c r="D1968" s="47"/>
      <c r="E1968" s="47"/>
      <c r="F1968" s="47"/>
      <c r="G1968" s="47"/>
      <c r="H1968" s="47"/>
      <c r="I1968" s="47"/>
      <c r="J1968" s="47"/>
      <c r="K1968" s="47"/>
      <c r="L1968" s="47"/>
      <c r="M1968" s="35"/>
      <c r="N1968" s="35"/>
      <c r="O1968" s="35"/>
      <c r="P1968" s="35"/>
      <c r="Q1968" s="35"/>
      <c r="R1968" s="35"/>
      <c r="S1968" s="35"/>
      <c r="T1968" s="35"/>
      <c r="U1968" s="35"/>
      <c r="V1968" s="35"/>
      <c r="W1968" s="35"/>
      <c r="X1968" s="35"/>
      <c r="Y1968" s="35"/>
      <c r="Z1968" s="35"/>
      <c r="AA1968" s="35"/>
      <c r="AB1968" s="35"/>
      <c r="AC1968" s="35"/>
      <c r="AD1968" s="35"/>
      <c r="AE1968" s="35"/>
      <c r="AF1968" s="35"/>
      <c r="AG1968" s="35"/>
      <c r="AH1968" s="35"/>
      <c r="AI1968" s="35"/>
      <c r="AJ1968" s="35"/>
      <c r="AK1968" s="35"/>
      <c r="AL1968" s="35"/>
      <c r="AM1968" s="35"/>
      <c r="AN1968" s="35"/>
      <c r="AO1968" s="35"/>
      <c r="AP1968" s="35"/>
      <c r="AQ1968" s="35"/>
      <c r="AR1968" s="35"/>
      <c r="AS1968" s="35"/>
      <c r="AT1968" s="35"/>
      <c r="AU1968" s="35"/>
      <c r="AV1968" s="35"/>
      <c r="AW1968" s="35"/>
      <c r="AX1968" s="35"/>
      <c r="AY1968" s="35"/>
      <c r="AZ1968" s="35"/>
      <c r="BA1968" s="35"/>
      <c r="BB1968" s="35"/>
      <c r="BC1968" s="35"/>
      <c r="BD1968" s="35"/>
      <c r="BE1968" s="35"/>
      <c r="BF1968" s="35"/>
      <c r="BG1968" s="35"/>
      <c r="BH1968" s="35"/>
      <c r="BI1968" s="133"/>
      <c r="BJ1968" s="133"/>
      <c r="BK1968" s="35"/>
      <c r="BL1968" s="266"/>
      <c r="BM1968" s="35"/>
      <c r="BN1968" s="35"/>
      <c r="BO1968" s="35"/>
      <c r="BP1968" s="35"/>
      <c r="BQ1968" s="35"/>
      <c r="BR1968" s="35"/>
      <c r="BS1968" s="35"/>
      <c r="BT1968" s="35"/>
      <c r="BU1968" s="35"/>
      <c r="BV1968" s="35"/>
      <c r="BW1968" s="35"/>
      <c r="BX1968" s="35"/>
      <c r="BY1968" s="35"/>
      <c r="BZ1968" s="287"/>
      <c r="CA1968" s="35"/>
      <c r="CB1968" s="35"/>
      <c r="CC1968" s="35"/>
      <c r="CD1968" s="35"/>
      <c r="CE1968" s="35"/>
      <c r="CF1968" s="35"/>
      <c r="CG1968" s="35"/>
      <c r="CH1968" s="35"/>
      <c r="CI1968" s="35"/>
      <c r="CJ1968" s="35"/>
      <c r="CK1968" s="35"/>
      <c r="CL1968" s="35"/>
      <c r="CM1968" s="35"/>
      <c r="CN1968" s="35"/>
      <c r="CO1968" s="35"/>
      <c r="CP1968" s="35"/>
      <c r="CQ1968" s="35"/>
      <c r="CR1968" s="35"/>
      <c r="CS1968" s="35"/>
      <c r="CT1968" s="35"/>
      <c r="CU1968" s="35"/>
      <c r="CV1968" s="35"/>
      <c r="CW1968" s="35"/>
      <c r="CX1968" s="35"/>
      <c r="CY1968" s="35"/>
      <c r="CZ1968" s="35"/>
      <c r="DA1968" s="35"/>
      <c r="DB1968" s="35"/>
      <c r="DC1968" s="35"/>
      <c r="DD1968" s="35"/>
      <c r="DE1968" s="35"/>
      <c r="DF1968" s="35"/>
      <c r="DG1968" s="35"/>
      <c r="DH1968" s="35"/>
      <c r="DI1968" s="35"/>
      <c r="DJ1968" s="35"/>
      <c r="DK1968" s="35"/>
      <c r="DL1968" s="35"/>
      <c r="DM1968" s="35"/>
      <c r="DN1968" s="35"/>
      <c r="DO1968" s="35"/>
      <c r="DP1968" s="35"/>
      <c r="DQ1968" s="35"/>
      <c r="DR1968" s="35"/>
      <c r="DS1968" s="35"/>
      <c r="DT1968" s="35"/>
      <c r="DU1968" s="35"/>
      <c r="DV1968" s="35"/>
      <c r="DW1968" s="35"/>
      <c r="DX1968" s="35"/>
      <c r="DY1968" s="35"/>
      <c r="DZ1968" s="35"/>
      <c r="EA1968" s="35"/>
      <c r="EB1968" s="35"/>
      <c r="EC1968" s="35"/>
      <c r="ED1968" s="35"/>
      <c r="EE1968" s="35"/>
      <c r="EF1968" s="35"/>
      <c r="EG1968" s="35"/>
      <c r="EH1968" s="35"/>
      <c r="EI1968" s="35"/>
      <c r="EJ1968" s="35"/>
      <c r="EK1968" s="35"/>
      <c r="EL1968" s="35"/>
      <c r="ET1968" s="20" t="s">
        <v>2324</v>
      </c>
      <c r="EU1968" s="20" t="s">
        <v>2322</v>
      </c>
    </row>
    <row r="1969" spans="1:151" ht="12" hidden="1" customHeight="1">
      <c r="A1969" s="35"/>
      <c r="B1969" s="47"/>
      <c r="C1969" s="35"/>
      <c r="D1969" s="47"/>
      <c r="E1969" s="47"/>
      <c r="F1969" s="47"/>
      <c r="G1969" s="47"/>
      <c r="H1969" s="47"/>
      <c r="I1969" s="47"/>
      <c r="J1969" s="47"/>
      <c r="K1969" s="47"/>
      <c r="L1969" s="47"/>
      <c r="M1969" s="35"/>
      <c r="N1969" s="35"/>
      <c r="O1969" s="35"/>
      <c r="P1969" s="35"/>
      <c r="Q1969" s="35"/>
      <c r="R1969" s="35"/>
      <c r="S1969" s="35"/>
      <c r="T1969" s="35"/>
      <c r="U1969" s="35"/>
      <c r="V1969" s="35"/>
      <c r="W1969" s="35"/>
      <c r="X1969" s="35"/>
      <c r="Y1969" s="35"/>
      <c r="Z1969" s="35"/>
      <c r="AA1969" s="35"/>
      <c r="AB1969" s="35"/>
      <c r="AC1969" s="35"/>
      <c r="AD1969" s="35"/>
      <c r="AE1969" s="35"/>
      <c r="AF1969" s="35"/>
      <c r="AG1969" s="35"/>
      <c r="AH1969" s="35"/>
      <c r="AI1969" s="35"/>
      <c r="AJ1969" s="35"/>
      <c r="AK1969" s="35"/>
      <c r="AL1969" s="35"/>
      <c r="AM1969" s="35"/>
      <c r="AN1969" s="35"/>
      <c r="AO1969" s="35"/>
      <c r="AP1969" s="35"/>
      <c r="AQ1969" s="35"/>
      <c r="AR1969" s="35"/>
      <c r="AS1969" s="35"/>
      <c r="AT1969" s="35"/>
      <c r="AU1969" s="35"/>
      <c r="AV1969" s="35"/>
      <c r="AW1969" s="35"/>
      <c r="AX1969" s="35"/>
      <c r="AY1969" s="35"/>
      <c r="AZ1969" s="35"/>
      <c r="BA1969" s="35"/>
      <c r="BB1969" s="35"/>
      <c r="BC1969" s="35"/>
      <c r="BD1969" s="35"/>
      <c r="BE1969" s="35"/>
      <c r="BF1969" s="35"/>
      <c r="BG1969" s="35"/>
      <c r="BH1969" s="35"/>
      <c r="BI1969" s="133"/>
      <c r="BJ1969" s="133"/>
      <c r="BK1969" s="35"/>
      <c r="BL1969" s="266"/>
      <c r="BM1969" s="35"/>
      <c r="BN1969" s="35"/>
      <c r="BO1969" s="35"/>
      <c r="BP1969" s="35"/>
      <c r="BQ1969" s="35"/>
      <c r="BR1969" s="35"/>
      <c r="BS1969" s="35"/>
      <c r="BT1969" s="35"/>
      <c r="BU1969" s="35"/>
      <c r="BV1969" s="35"/>
      <c r="BW1969" s="35"/>
      <c r="BX1969" s="35"/>
      <c r="BY1969" s="35"/>
      <c r="BZ1969" s="287"/>
      <c r="CA1969" s="35"/>
      <c r="CB1969" s="35"/>
      <c r="CC1969" s="35"/>
      <c r="CD1969" s="35"/>
      <c r="CE1969" s="35"/>
      <c r="CF1969" s="35"/>
      <c r="CG1969" s="35"/>
      <c r="CH1969" s="35"/>
      <c r="CI1969" s="35"/>
      <c r="CJ1969" s="35"/>
      <c r="CK1969" s="35"/>
      <c r="CL1969" s="35"/>
      <c r="CM1969" s="35"/>
      <c r="CN1969" s="35"/>
      <c r="CO1969" s="35"/>
      <c r="CP1969" s="35"/>
      <c r="CQ1969" s="35"/>
      <c r="CR1969" s="35"/>
      <c r="CS1969" s="35"/>
      <c r="CT1969" s="35"/>
      <c r="CU1969" s="35"/>
      <c r="CV1969" s="35"/>
      <c r="CW1969" s="35"/>
      <c r="CX1969" s="35"/>
      <c r="CY1969" s="35"/>
      <c r="CZ1969" s="35"/>
      <c r="DA1969" s="35"/>
      <c r="DB1969" s="35"/>
      <c r="DC1969" s="35"/>
      <c r="DD1969" s="35"/>
      <c r="DE1969" s="35"/>
      <c r="DF1969" s="35"/>
      <c r="DG1969" s="35"/>
      <c r="DH1969" s="35"/>
      <c r="DI1969" s="35"/>
      <c r="DJ1969" s="35"/>
      <c r="DK1969" s="35"/>
      <c r="DL1969" s="35"/>
      <c r="DM1969" s="35"/>
      <c r="DN1969" s="35"/>
      <c r="DO1969" s="35"/>
      <c r="DP1969" s="35"/>
      <c r="DQ1969" s="35"/>
      <c r="DR1969" s="35"/>
      <c r="DS1969" s="35"/>
      <c r="DT1969" s="35"/>
      <c r="DU1969" s="35"/>
      <c r="DV1969" s="35"/>
      <c r="DW1969" s="35"/>
      <c r="DX1969" s="35"/>
      <c r="DY1969" s="35"/>
      <c r="DZ1969" s="35"/>
      <c r="EA1969" s="35"/>
      <c r="EB1969" s="35"/>
      <c r="EC1969" s="35"/>
      <c r="ED1969" s="35"/>
      <c r="EE1969" s="35"/>
      <c r="EF1969" s="35"/>
      <c r="EG1969" s="35"/>
      <c r="EH1969" s="35"/>
      <c r="EI1969" s="35"/>
      <c r="EJ1969" s="35"/>
      <c r="EK1969" s="35"/>
      <c r="EL1969" s="35"/>
      <c r="ET1969" s="20" t="s">
        <v>2325</v>
      </c>
      <c r="EU1969" s="20" t="s">
        <v>2323</v>
      </c>
    </row>
    <row r="1970" spans="1:151" ht="12" hidden="1" customHeight="1">
      <c r="A1970" s="35"/>
      <c r="B1970" s="47"/>
      <c r="C1970" s="35"/>
      <c r="D1970" s="47"/>
      <c r="E1970" s="47"/>
      <c r="F1970" s="47"/>
      <c r="G1970" s="47"/>
      <c r="H1970" s="47"/>
      <c r="I1970" s="47"/>
      <c r="J1970" s="47"/>
      <c r="K1970" s="47"/>
      <c r="L1970" s="47"/>
      <c r="M1970" s="35"/>
      <c r="N1970" s="35"/>
      <c r="O1970" s="35"/>
      <c r="P1970" s="35"/>
      <c r="Q1970" s="35"/>
      <c r="R1970" s="35"/>
      <c r="S1970" s="35"/>
      <c r="T1970" s="35"/>
      <c r="U1970" s="35"/>
      <c r="V1970" s="35"/>
      <c r="W1970" s="35"/>
      <c r="X1970" s="35"/>
      <c r="Y1970" s="35"/>
      <c r="Z1970" s="35"/>
      <c r="AA1970" s="35"/>
      <c r="AB1970" s="35"/>
      <c r="AC1970" s="35"/>
      <c r="AD1970" s="35"/>
      <c r="AE1970" s="35"/>
      <c r="AF1970" s="35"/>
      <c r="AG1970" s="35"/>
      <c r="AH1970" s="35"/>
      <c r="AI1970" s="35"/>
      <c r="AJ1970" s="35"/>
      <c r="AK1970" s="35"/>
      <c r="AL1970" s="35"/>
      <c r="AM1970" s="35"/>
      <c r="AN1970" s="35"/>
      <c r="AO1970" s="35"/>
      <c r="AP1970" s="35"/>
      <c r="AQ1970" s="35"/>
      <c r="AR1970" s="35"/>
      <c r="AS1970" s="35"/>
      <c r="AT1970" s="35"/>
      <c r="AU1970" s="35"/>
      <c r="AV1970" s="35"/>
      <c r="AW1970" s="35"/>
      <c r="AX1970" s="35"/>
      <c r="AY1970" s="35"/>
      <c r="AZ1970" s="35"/>
      <c r="BA1970" s="35"/>
      <c r="BB1970" s="35"/>
      <c r="BC1970" s="35"/>
      <c r="BD1970" s="35"/>
      <c r="BE1970" s="35"/>
      <c r="BF1970" s="35"/>
      <c r="BG1970" s="35"/>
      <c r="BH1970" s="35"/>
      <c r="BI1970" s="133"/>
      <c r="BJ1970" s="133"/>
      <c r="BK1970" s="35"/>
      <c r="BL1970" s="266"/>
      <c r="BM1970" s="35"/>
      <c r="BN1970" s="35"/>
      <c r="BO1970" s="35"/>
      <c r="BP1970" s="35"/>
      <c r="BQ1970" s="35"/>
      <c r="BR1970" s="35"/>
      <c r="BS1970" s="35"/>
      <c r="BT1970" s="35"/>
      <c r="BU1970" s="35"/>
      <c r="BV1970" s="35"/>
      <c r="BW1970" s="35"/>
      <c r="BX1970" s="35"/>
      <c r="BY1970" s="35"/>
      <c r="BZ1970" s="287"/>
      <c r="CA1970" s="35"/>
      <c r="CB1970" s="35"/>
      <c r="CC1970" s="35"/>
      <c r="CD1970" s="35"/>
      <c r="CE1970" s="35"/>
      <c r="CF1970" s="35"/>
      <c r="CG1970" s="35"/>
      <c r="CH1970" s="35"/>
      <c r="CI1970" s="35"/>
      <c r="CJ1970" s="35"/>
      <c r="CK1970" s="35"/>
      <c r="CL1970" s="35"/>
      <c r="CM1970" s="35"/>
      <c r="CN1970" s="35"/>
      <c r="CO1970" s="35"/>
      <c r="CP1970" s="35"/>
      <c r="CQ1970" s="35"/>
      <c r="CR1970" s="35"/>
      <c r="CS1970" s="35"/>
      <c r="CT1970" s="35"/>
      <c r="CU1970" s="35"/>
      <c r="CV1970" s="35"/>
      <c r="CW1970" s="35"/>
      <c r="CX1970" s="35"/>
      <c r="CY1970" s="35"/>
      <c r="CZ1970" s="35"/>
      <c r="DA1970" s="35"/>
      <c r="DB1970" s="35"/>
      <c r="DC1970" s="35"/>
      <c r="DD1970" s="35"/>
      <c r="DE1970" s="35"/>
      <c r="DF1970" s="35"/>
      <c r="DG1970" s="35"/>
      <c r="DH1970" s="35"/>
      <c r="DI1970" s="35"/>
      <c r="DJ1970" s="35"/>
      <c r="DK1970" s="35"/>
      <c r="DL1970" s="35"/>
      <c r="DM1970" s="35"/>
      <c r="DN1970" s="35"/>
      <c r="DO1970" s="35"/>
      <c r="DP1970" s="35"/>
      <c r="DQ1970" s="35"/>
      <c r="DR1970" s="35"/>
      <c r="DS1970" s="35"/>
      <c r="DT1970" s="35"/>
      <c r="DU1970" s="35"/>
      <c r="DV1970" s="35"/>
      <c r="DW1970" s="35"/>
      <c r="DX1970" s="35"/>
      <c r="DY1970" s="35"/>
      <c r="DZ1970" s="35"/>
      <c r="EA1970" s="35"/>
      <c r="EB1970" s="35"/>
      <c r="EC1970" s="35"/>
      <c r="ED1970" s="35"/>
      <c r="EE1970" s="35"/>
      <c r="EF1970" s="35"/>
      <c r="EG1970" s="35"/>
      <c r="EH1970" s="35"/>
      <c r="EI1970" s="35"/>
      <c r="EJ1970" s="35"/>
      <c r="EK1970" s="35"/>
      <c r="EL1970" s="35"/>
      <c r="ET1970" s="20" t="s">
        <v>2326</v>
      </c>
      <c r="EU1970" s="20" t="s">
        <v>2324</v>
      </c>
    </row>
    <row r="1971" spans="1:151" ht="12" hidden="1" customHeight="1">
      <c r="A1971" s="35"/>
      <c r="B1971" s="47"/>
      <c r="C1971" s="35"/>
      <c r="D1971" s="47"/>
      <c r="E1971" s="47"/>
      <c r="F1971" s="47"/>
      <c r="G1971" s="47"/>
      <c r="H1971" s="47"/>
      <c r="I1971" s="47"/>
      <c r="J1971" s="47"/>
      <c r="K1971" s="47"/>
      <c r="L1971" s="47"/>
      <c r="M1971" s="35"/>
      <c r="N1971" s="35"/>
      <c r="O1971" s="35"/>
      <c r="P1971" s="35"/>
      <c r="Q1971" s="35"/>
      <c r="R1971" s="35"/>
      <c r="S1971" s="35"/>
      <c r="T1971" s="35"/>
      <c r="U1971" s="35"/>
      <c r="V1971" s="35"/>
      <c r="W1971" s="35"/>
      <c r="X1971" s="35"/>
      <c r="Y1971" s="35"/>
      <c r="Z1971" s="35"/>
      <c r="AA1971" s="35"/>
      <c r="AB1971" s="35"/>
      <c r="AC1971" s="35"/>
      <c r="AD1971" s="35"/>
      <c r="AE1971" s="35"/>
      <c r="AF1971" s="35"/>
      <c r="AG1971" s="35"/>
      <c r="AH1971" s="35"/>
      <c r="AI1971" s="35"/>
      <c r="AJ1971" s="35"/>
      <c r="AK1971" s="35"/>
      <c r="AL1971" s="35"/>
      <c r="AM1971" s="35"/>
      <c r="AN1971" s="35"/>
      <c r="AO1971" s="35"/>
      <c r="AP1971" s="35"/>
      <c r="AQ1971" s="35"/>
      <c r="AR1971" s="35"/>
      <c r="AS1971" s="35"/>
      <c r="AT1971" s="35"/>
      <c r="AU1971" s="35"/>
      <c r="AV1971" s="35"/>
      <c r="AW1971" s="35"/>
      <c r="AX1971" s="35"/>
      <c r="AY1971" s="35"/>
      <c r="AZ1971" s="35"/>
      <c r="BA1971" s="35"/>
      <c r="BB1971" s="35"/>
      <c r="BC1971" s="35"/>
      <c r="BD1971" s="35"/>
      <c r="BE1971" s="35"/>
      <c r="BF1971" s="35"/>
      <c r="BG1971" s="35"/>
      <c r="BH1971" s="35"/>
      <c r="BI1971" s="133"/>
      <c r="BJ1971" s="133"/>
      <c r="BK1971" s="35"/>
      <c r="BL1971" s="266"/>
      <c r="BM1971" s="35"/>
      <c r="BN1971" s="35"/>
      <c r="BO1971" s="35"/>
      <c r="BP1971" s="35"/>
      <c r="BQ1971" s="35"/>
      <c r="BR1971" s="35"/>
      <c r="BS1971" s="35"/>
      <c r="BT1971" s="35"/>
      <c r="BU1971" s="35"/>
      <c r="BV1971" s="35"/>
      <c r="BW1971" s="35"/>
      <c r="BX1971" s="35"/>
      <c r="BY1971" s="35"/>
      <c r="BZ1971" s="287"/>
      <c r="CA1971" s="35"/>
      <c r="CB1971" s="35"/>
      <c r="CC1971" s="35"/>
      <c r="CD1971" s="35"/>
      <c r="CE1971" s="35"/>
      <c r="CF1971" s="35"/>
      <c r="CG1971" s="35"/>
      <c r="CH1971" s="35"/>
      <c r="CI1971" s="35"/>
      <c r="CJ1971" s="35"/>
      <c r="CK1971" s="35"/>
      <c r="CL1971" s="35"/>
      <c r="CM1971" s="35"/>
      <c r="CN1971" s="35"/>
      <c r="CO1971" s="35"/>
      <c r="CP1971" s="35"/>
      <c r="CQ1971" s="35"/>
      <c r="CR1971" s="35"/>
      <c r="CS1971" s="35"/>
      <c r="CT1971" s="35"/>
      <c r="CU1971" s="35"/>
      <c r="CV1971" s="35"/>
      <c r="CW1971" s="35"/>
      <c r="CX1971" s="35"/>
      <c r="CY1971" s="35"/>
      <c r="CZ1971" s="35"/>
      <c r="DA1971" s="35"/>
      <c r="DB1971" s="35"/>
      <c r="DC1971" s="35"/>
      <c r="DD1971" s="35"/>
      <c r="DE1971" s="35"/>
      <c r="DF1971" s="35"/>
      <c r="DG1971" s="35"/>
      <c r="DH1971" s="35"/>
      <c r="DI1971" s="35"/>
      <c r="DJ1971" s="35"/>
      <c r="DK1971" s="35"/>
      <c r="DL1971" s="35"/>
      <c r="DM1971" s="35"/>
      <c r="DN1971" s="35"/>
      <c r="DO1971" s="35"/>
      <c r="DP1971" s="35"/>
      <c r="DQ1971" s="35"/>
      <c r="DR1971" s="35"/>
      <c r="DS1971" s="35"/>
      <c r="DT1971" s="35"/>
      <c r="DU1971" s="35"/>
      <c r="DV1971" s="35"/>
      <c r="DW1971" s="35"/>
      <c r="DX1971" s="35"/>
      <c r="DY1971" s="35"/>
      <c r="DZ1971" s="35"/>
      <c r="EA1971" s="35"/>
      <c r="EB1971" s="35"/>
      <c r="EC1971" s="35"/>
      <c r="ED1971" s="35"/>
      <c r="EE1971" s="35"/>
      <c r="EF1971" s="35"/>
      <c r="EG1971" s="35"/>
      <c r="EH1971" s="35"/>
      <c r="EI1971" s="35"/>
      <c r="EJ1971" s="35"/>
      <c r="EK1971" s="35"/>
      <c r="EL1971" s="35"/>
      <c r="ET1971" s="20" t="s">
        <v>586</v>
      </c>
      <c r="EU1971" s="20" t="s">
        <v>2325</v>
      </c>
    </row>
    <row r="1972" spans="1:151" ht="12" hidden="1" customHeight="1">
      <c r="A1972" s="35"/>
      <c r="B1972" s="47"/>
      <c r="C1972" s="35"/>
      <c r="D1972" s="47"/>
      <c r="E1972" s="47"/>
      <c r="F1972" s="47"/>
      <c r="G1972" s="47"/>
      <c r="H1972" s="47"/>
      <c r="I1972" s="47"/>
      <c r="J1972" s="47"/>
      <c r="K1972" s="47"/>
      <c r="L1972" s="47"/>
      <c r="M1972" s="35"/>
      <c r="N1972" s="35"/>
      <c r="O1972" s="35"/>
      <c r="P1972" s="35"/>
      <c r="Q1972" s="35"/>
      <c r="R1972" s="35"/>
      <c r="S1972" s="35"/>
      <c r="T1972" s="35"/>
      <c r="U1972" s="35"/>
      <c r="V1972" s="35"/>
      <c r="W1972" s="35"/>
      <c r="X1972" s="35"/>
      <c r="Y1972" s="35"/>
      <c r="Z1972" s="35"/>
      <c r="AA1972" s="35"/>
      <c r="AB1972" s="35"/>
      <c r="AC1972" s="35"/>
      <c r="AD1972" s="35"/>
      <c r="AE1972" s="35"/>
      <c r="AF1972" s="35"/>
      <c r="AG1972" s="35"/>
      <c r="AH1972" s="35"/>
      <c r="AI1972" s="35"/>
      <c r="AJ1972" s="35"/>
      <c r="AK1972" s="35"/>
      <c r="AL1972" s="35"/>
      <c r="AM1972" s="35"/>
      <c r="AN1972" s="35"/>
      <c r="AO1972" s="35"/>
      <c r="AP1972" s="35"/>
      <c r="AQ1972" s="35"/>
      <c r="AR1972" s="35"/>
      <c r="AS1972" s="35"/>
      <c r="AT1972" s="35"/>
      <c r="AU1972" s="35"/>
      <c r="AV1972" s="35"/>
      <c r="AW1972" s="35"/>
      <c r="AX1972" s="35"/>
      <c r="AY1972" s="35"/>
      <c r="AZ1972" s="35"/>
      <c r="BA1972" s="35"/>
      <c r="BB1972" s="35"/>
      <c r="BC1972" s="35"/>
      <c r="BD1972" s="35"/>
      <c r="BE1972" s="35"/>
      <c r="BF1972" s="35"/>
      <c r="BG1972" s="35"/>
      <c r="BH1972" s="35"/>
      <c r="BI1972" s="133"/>
      <c r="BJ1972" s="133"/>
      <c r="BK1972" s="35"/>
      <c r="BL1972" s="266"/>
      <c r="BM1972" s="35"/>
      <c r="BN1972" s="35"/>
      <c r="BO1972" s="35"/>
      <c r="BP1972" s="35"/>
      <c r="BQ1972" s="35"/>
      <c r="BR1972" s="35"/>
      <c r="BS1972" s="35"/>
      <c r="BT1972" s="35"/>
      <c r="BU1972" s="35"/>
      <c r="BV1972" s="35"/>
      <c r="BW1972" s="35"/>
      <c r="BX1972" s="35"/>
      <c r="BY1972" s="35"/>
      <c r="BZ1972" s="287"/>
      <c r="CA1972" s="35"/>
      <c r="CB1972" s="35"/>
      <c r="CC1972" s="35"/>
      <c r="CD1972" s="35"/>
      <c r="CE1972" s="35"/>
      <c r="CF1972" s="35"/>
      <c r="CG1972" s="35"/>
      <c r="CH1972" s="35"/>
      <c r="CI1972" s="35"/>
      <c r="CJ1972" s="35"/>
      <c r="CK1972" s="35"/>
      <c r="CL1972" s="35"/>
      <c r="CM1972" s="35"/>
      <c r="CN1972" s="35"/>
      <c r="CO1972" s="35"/>
      <c r="CP1972" s="35"/>
      <c r="CQ1972" s="35"/>
      <c r="CR1972" s="35"/>
      <c r="CS1972" s="35"/>
      <c r="CT1972" s="35"/>
      <c r="CU1972" s="35"/>
      <c r="CV1972" s="35"/>
      <c r="CW1972" s="35"/>
      <c r="CX1972" s="35"/>
      <c r="CY1972" s="35"/>
      <c r="CZ1972" s="35"/>
      <c r="DA1972" s="35"/>
      <c r="DB1972" s="35"/>
      <c r="DC1972" s="35"/>
      <c r="DD1972" s="35"/>
      <c r="DE1972" s="35"/>
      <c r="DF1972" s="35"/>
      <c r="DG1972" s="35"/>
      <c r="DH1972" s="35"/>
      <c r="DI1972" s="35"/>
      <c r="DJ1972" s="35"/>
      <c r="DK1972" s="35"/>
      <c r="DL1972" s="35"/>
      <c r="DM1972" s="35"/>
      <c r="DN1972" s="35"/>
      <c r="DO1972" s="35"/>
      <c r="DP1972" s="35"/>
      <c r="DQ1972" s="35"/>
      <c r="DR1972" s="35"/>
      <c r="DS1972" s="35"/>
      <c r="DT1972" s="35"/>
      <c r="DU1972" s="35"/>
      <c r="DV1972" s="35"/>
      <c r="DW1972" s="35"/>
      <c r="DX1972" s="35"/>
      <c r="DY1972" s="35"/>
      <c r="DZ1972" s="35"/>
      <c r="EA1972" s="35"/>
      <c r="EB1972" s="35"/>
      <c r="EC1972" s="35"/>
      <c r="ED1972" s="35"/>
      <c r="EE1972" s="35"/>
      <c r="EF1972" s="35"/>
      <c r="EG1972" s="35"/>
      <c r="EH1972" s="35"/>
      <c r="EI1972" s="35"/>
      <c r="EJ1972" s="35"/>
      <c r="EK1972" s="35"/>
      <c r="EL1972" s="35"/>
      <c r="ET1972" s="20" t="s">
        <v>2327</v>
      </c>
      <c r="EU1972" s="20" t="s">
        <v>2326</v>
      </c>
    </row>
    <row r="1973" spans="1:151" ht="12" hidden="1" customHeight="1">
      <c r="A1973" s="35"/>
      <c r="B1973" s="47"/>
      <c r="C1973" s="35"/>
      <c r="D1973" s="47"/>
      <c r="E1973" s="47"/>
      <c r="F1973" s="47"/>
      <c r="G1973" s="47"/>
      <c r="H1973" s="47"/>
      <c r="I1973" s="47"/>
      <c r="J1973" s="47"/>
      <c r="K1973" s="47"/>
      <c r="L1973" s="47"/>
      <c r="M1973" s="35"/>
      <c r="N1973" s="35"/>
      <c r="O1973" s="35"/>
      <c r="P1973" s="35"/>
      <c r="Q1973" s="35"/>
      <c r="R1973" s="35"/>
      <c r="S1973" s="35"/>
      <c r="T1973" s="35"/>
      <c r="U1973" s="35"/>
      <c r="V1973" s="35"/>
      <c r="W1973" s="35"/>
      <c r="X1973" s="35"/>
      <c r="Y1973" s="35"/>
      <c r="Z1973" s="35"/>
      <c r="AA1973" s="35"/>
      <c r="AB1973" s="35"/>
      <c r="AC1973" s="35"/>
      <c r="AD1973" s="35"/>
      <c r="AE1973" s="35"/>
      <c r="AF1973" s="35"/>
      <c r="AG1973" s="35"/>
      <c r="AH1973" s="35"/>
      <c r="AI1973" s="35"/>
      <c r="AJ1973" s="35"/>
      <c r="AK1973" s="35"/>
      <c r="AL1973" s="35"/>
      <c r="AM1973" s="35"/>
      <c r="AN1973" s="35"/>
      <c r="AO1973" s="35"/>
      <c r="AP1973" s="35"/>
      <c r="AQ1973" s="35"/>
      <c r="AR1973" s="35"/>
      <c r="AS1973" s="35"/>
      <c r="AT1973" s="35"/>
      <c r="AU1973" s="35"/>
      <c r="AV1973" s="35"/>
      <c r="AW1973" s="35"/>
      <c r="AX1973" s="35"/>
      <c r="AY1973" s="35"/>
      <c r="AZ1973" s="35"/>
      <c r="BA1973" s="35"/>
      <c r="BB1973" s="35"/>
      <c r="BC1973" s="35"/>
      <c r="BD1973" s="35"/>
      <c r="BE1973" s="35"/>
      <c r="BF1973" s="35"/>
      <c r="BG1973" s="35"/>
      <c r="BH1973" s="35"/>
      <c r="BI1973" s="133"/>
      <c r="BJ1973" s="133"/>
      <c r="BK1973" s="35"/>
      <c r="BL1973" s="266"/>
      <c r="BM1973" s="35"/>
      <c r="BN1973" s="35"/>
      <c r="BO1973" s="35"/>
      <c r="BP1973" s="35"/>
      <c r="BQ1973" s="35"/>
      <c r="BR1973" s="35"/>
      <c r="BS1973" s="35"/>
      <c r="BT1973" s="35"/>
      <c r="BU1973" s="35"/>
      <c r="BV1973" s="35"/>
      <c r="BW1973" s="35"/>
      <c r="BX1973" s="35"/>
      <c r="BY1973" s="35"/>
      <c r="BZ1973" s="287"/>
      <c r="CA1973" s="35"/>
      <c r="CB1973" s="35"/>
      <c r="CC1973" s="35"/>
      <c r="CD1973" s="35"/>
      <c r="CE1973" s="35"/>
      <c r="CF1973" s="35"/>
      <c r="CG1973" s="35"/>
      <c r="CH1973" s="35"/>
      <c r="CI1973" s="35"/>
      <c r="CJ1973" s="35"/>
      <c r="CK1973" s="35"/>
      <c r="CL1973" s="35"/>
      <c r="CM1973" s="35"/>
      <c r="CN1973" s="35"/>
      <c r="CO1973" s="35"/>
      <c r="CP1973" s="35"/>
      <c r="CQ1973" s="35"/>
      <c r="CR1973" s="35"/>
      <c r="CS1973" s="35"/>
      <c r="CT1973" s="35"/>
      <c r="CU1973" s="35"/>
      <c r="CV1973" s="35"/>
      <c r="CW1973" s="35"/>
      <c r="CX1973" s="35"/>
      <c r="CY1973" s="35"/>
      <c r="CZ1973" s="35"/>
      <c r="DA1973" s="35"/>
      <c r="DB1973" s="35"/>
      <c r="DC1973" s="35"/>
      <c r="DD1973" s="35"/>
      <c r="DE1973" s="35"/>
      <c r="DF1973" s="35"/>
      <c r="DG1973" s="35"/>
      <c r="DH1973" s="35"/>
      <c r="DI1973" s="35"/>
      <c r="DJ1973" s="35"/>
      <c r="DK1973" s="35"/>
      <c r="DL1973" s="35"/>
      <c r="DM1973" s="35"/>
      <c r="DN1973" s="35"/>
      <c r="DO1973" s="35"/>
      <c r="DP1973" s="35"/>
      <c r="DQ1973" s="35"/>
      <c r="DR1973" s="35"/>
      <c r="DS1973" s="35"/>
      <c r="DT1973" s="35"/>
      <c r="DU1973" s="35"/>
      <c r="DV1973" s="35"/>
      <c r="DW1973" s="35"/>
      <c r="DX1973" s="35"/>
      <c r="DY1973" s="35"/>
      <c r="DZ1973" s="35"/>
      <c r="EA1973" s="35"/>
      <c r="EB1973" s="35"/>
      <c r="EC1973" s="35"/>
      <c r="ED1973" s="35"/>
      <c r="EE1973" s="35"/>
      <c r="EF1973" s="35"/>
      <c r="EG1973" s="35"/>
      <c r="EH1973" s="35"/>
      <c r="EI1973" s="35"/>
      <c r="EJ1973" s="35"/>
      <c r="EK1973" s="35"/>
      <c r="EL1973" s="35"/>
      <c r="ET1973" s="20" t="s">
        <v>2328</v>
      </c>
      <c r="EU1973" s="20" t="s">
        <v>586</v>
      </c>
    </row>
    <row r="1974" spans="1:151" ht="12" hidden="1" customHeight="1">
      <c r="A1974" s="35"/>
      <c r="B1974" s="47"/>
      <c r="C1974" s="35"/>
      <c r="D1974" s="47"/>
      <c r="E1974" s="47"/>
      <c r="F1974" s="47"/>
      <c r="G1974" s="47"/>
      <c r="H1974" s="47"/>
      <c r="I1974" s="47"/>
      <c r="J1974" s="47"/>
      <c r="K1974" s="47"/>
      <c r="L1974" s="47"/>
      <c r="M1974" s="35"/>
      <c r="N1974" s="35"/>
      <c r="O1974" s="35"/>
      <c r="P1974" s="35"/>
      <c r="Q1974" s="35"/>
      <c r="R1974" s="35"/>
      <c r="S1974" s="35"/>
      <c r="T1974" s="35"/>
      <c r="U1974" s="35"/>
      <c r="V1974" s="35"/>
      <c r="W1974" s="35"/>
      <c r="X1974" s="35"/>
      <c r="Y1974" s="35"/>
      <c r="Z1974" s="35"/>
      <c r="AA1974" s="35"/>
      <c r="AB1974" s="35"/>
      <c r="AC1974" s="35"/>
      <c r="AD1974" s="35"/>
      <c r="AE1974" s="35"/>
      <c r="AF1974" s="35"/>
      <c r="AG1974" s="35"/>
      <c r="AH1974" s="35"/>
      <c r="AI1974" s="35"/>
      <c r="AJ1974" s="35"/>
      <c r="AK1974" s="35"/>
      <c r="AL1974" s="35"/>
      <c r="AM1974" s="35"/>
      <c r="AN1974" s="35"/>
      <c r="AO1974" s="35"/>
      <c r="AP1974" s="35"/>
      <c r="AQ1974" s="35"/>
      <c r="AR1974" s="35"/>
      <c r="AS1974" s="35"/>
      <c r="AT1974" s="35"/>
      <c r="AU1974" s="35"/>
      <c r="AV1974" s="35"/>
      <c r="AW1974" s="35"/>
      <c r="AX1974" s="35"/>
      <c r="AY1974" s="35"/>
      <c r="AZ1974" s="35"/>
      <c r="BA1974" s="35"/>
      <c r="BB1974" s="35"/>
      <c r="BC1974" s="35"/>
      <c r="BD1974" s="35"/>
      <c r="BE1974" s="35"/>
      <c r="BF1974" s="35"/>
      <c r="BG1974" s="35"/>
      <c r="BH1974" s="35"/>
      <c r="BI1974" s="133"/>
      <c r="BJ1974" s="133"/>
      <c r="BK1974" s="35"/>
      <c r="BL1974" s="266"/>
      <c r="BM1974" s="35"/>
      <c r="BN1974" s="35"/>
      <c r="BO1974" s="35"/>
      <c r="BP1974" s="35"/>
      <c r="BQ1974" s="35"/>
      <c r="BR1974" s="35"/>
      <c r="BS1974" s="35"/>
      <c r="BT1974" s="35"/>
      <c r="BU1974" s="35"/>
      <c r="BV1974" s="35"/>
      <c r="BW1974" s="35"/>
      <c r="BX1974" s="35"/>
      <c r="BY1974" s="35"/>
      <c r="BZ1974" s="287"/>
      <c r="CA1974" s="35"/>
      <c r="CB1974" s="35"/>
      <c r="CC1974" s="35"/>
      <c r="CD1974" s="35"/>
      <c r="CE1974" s="35"/>
      <c r="CF1974" s="35"/>
      <c r="CG1974" s="35"/>
      <c r="CH1974" s="35"/>
      <c r="CI1974" s="35"/>
      <c r="CJ1974" s="35"/>
      <c r="CK1974" s="35"/>
      <c r="CL1974" s="35"/>
      <c r="CM1974" s="35"/>
      <c r="CN1974" s="35"/>
      <c r="CO1974" s="35"/>
      <c r="CP1974" s="35"/>
      <c r="CQ1974" s="35"/>
      <c r="CR1974" s="35"/>
      <c r="CS1974" s="35"/>
      <c r="CT1974" s="35"/>
      <c r="CU1974" s="35"/>
      <c r="CV1974" s="35"/>
      <c r="CW1974" s="35"/>
      <c r="CX1974" s="35"/>
      <c r="CY1974" s="35"/>
      <c r="CZ1974" s="35"/>
      <c r="DA1974" s="35"/>
      <c r="DB1974" s="35"/>
      <c r="DC1974" s="35"/>
      <c r="DD1974" s="35"/>
      <c r="DE1974" s="35"/>
      <c r="DF1974" s="35"/>
      <c r="DG1974" s="35"/>
      <c r="DH1974" s="35"/>
      <c r="DI1974" s="35"/>
      <c r="DJ1974" s="35"/>
      <c r="DK1974" s="35"/>
      <c r="DL1974" s="35"/>
      <c r="DM1974" s="35"/>
      <c r="DN1974" s="35"/>
      <c r="DO1974" s="35"/>
      <c r="DP1974" s="35"/>
      <c r="DQ1974" s="35"/>
      <c r="DR1974" s="35"/>
      <c r="DS1974" s="35"/>
      <c r="DT1974" s="35"/>
      <c r="DU1974" s="35"/>
      <c r="DV1974" s="35"/>
      <c r="DW1974" s="35"/>
      <c r="DX1974" s="35"/>
      <c r="DY1974" s="35"/>
      <c r="DZ1974" s="35"/>
      <c r="EA1974" s="35"/>
      <c r="EB1974" s="35"/>
      <c r="EC1974" s="35"/>
      <c r="ED1974" s="35"/>
      <c r="EE1974" s="35"/>
      <c r="EF1974" s="35"/>
      <c r="EG1974" s="35"/>
      <c r="EH1974" s="35"/>
      <c r="EI1974" s="35"/>
      <c r="EJ1974" s="35"/>
      <c r="EK1974" s="35"/>
      <c r="EL1974" s="35"/>
      <c r="ET1974" s="20" t="s">
        <v>2329</v>
      </c>
      <c r="EU1974" s="20" t="s">
        <v>2327</v>
      </c>
    </row>
    <row r="1975" spans="1:151" ht="12" hidden="1" customHeight="1">
      <c r="A1975" s="35"/>
      <c r="B1975" s="47"/>
      <c r="C1975" s="35"/>
      <c r="D1975" s="47"/>
      <c r="E1975" s="47"/>
      <c r="F1975" s="47"/>
      <c r="G1975" s="47"/>
      <c r="H1975" s="47"/>
      <c r="I1975" s="47"/>
      <c r="J1975" s="47"/>
      <c r="K1975" s="47"/>
      <c r="L1975" s="47"/>
      <c r="M1975" s="35"/>
      <c r="N1975" s="35"/>
      <c r="O1975" s="35"/>
      <c r="P1975" s="35"/>
      <c r="Q1975" s="35"/>
      <c r="R1975" s="35"/>
      <c r="S1975" s="35"/>
      <c r="T1975" s="35"/>
      <c r="U1975" s="35"/>
      <c r="V1975" s="35"/>
      <c r="W1975" s="35"/>
      <c r="X1975" s="35"/>
      <c r="Y1975" s="35"/>
      <c r="Z1975" s="35"/>
      <c r="AA1975" s="35"/>
      <c r="AB1975" s="35"/>
      <c r="AC1975" s="35"/>
      <c r="AD1975" s="35"/>
      <c r="AE1975" s="35"/>
      <c r="AF1975" s="35"/>
      <c r="AG1975" s="35"/>
      <c r="AH1975" s="35"/>
      <c r="AI1975" s="35"/>
      <c r="AJ1975" s="35"/>
      <c r="AK1975" s="35"/>
      <c r="AL1975" s="35"/>
      <c r="AM1975" s="35"/>
      <c r="AN1975" s="35"/>
      <c r="AO1975" s="35"/>
      <c r="AP1975" s="35"/>
      <c r="AQ1975" s="35"/>
      <c r="AR1975" s="35"/>
      <c r="AS1975" s="35"/>
      <c r="AT1975" s="35"/>
      <c r="AU1975" s="35"/>
      <c r="AV1975" s="35"/>
      <c r="AW1975" s="35"/>
      <c r="AX1975" s="35"/>
      <c r="AY1975" s="35"/>
      <c r="AZ1975" s="35"/>
      <c r="BA1975" s="35"/>
      <c r="BB1975" s="35"/>
      <c r="BC1975" s="35"/>
      <c r="BD1975" s="35"/>
      <c r="BE1975" s="35"/>
      <c r="BF1975" s="35"/>
      <c r="BG1975" s="35"/>
      <c r="BH1975" s="35"/>
      <c r="BI1975" s="133"/>
      <c r="BJ1975" s="133"/>
      <c r="BK1975" s="35"/>
      <c r="BL1975" s="266"/>
      <c r="BM1975" s="35"/>
      <c r="BN1975" s="35"/>
      <c r="BO1975" s="35"/>
      <c r="BP1975" s="35"/>
      <c r="BQ1975" s="35"/>
      <c r="BR1975" s="35"/>
      <c r="BS1975" s="35"/>
      <c r="BT1975" s="35"/>
      <c r="BU1975" s="35"/>
      <c r="BV1975" s="35"/>
      <c r="BW1975" s="35"/>
      <c r="BX1975" s="35"/>
      <c r="BY1975" s="35"/>
      <c r="BZ1975" s="287"/>
      <c r="CA1975" s="35"/>
      <c r="CB1975" s="35"/>
      <c r="CC1975" s="35"/>
      <c r="CD1975" s="35"/>
      <c r="CE1975" s="35"/>
      <c r="CF1975" s="35"/>
      <c r="CG1975" s="35"/>
      <c r="CH1975" s="35"/>
      <c r="CI1975" s="35"/>
      <c r="CJ1975" s="35"/>
      <c r="CK1975" s="35"/>
      <c r="CL1975" s="35"/>
      <c r="CM1975" s="35"/>
      <c r="CN1975" s="35"/>
      <c r="CO1975" s="35"/>
      <c r="CP1975" s="35"/>
      <c r="CQ1975" s="35"/>
      <c r="CR1975" s="35"/>
      <c r="CS1975" s="35"/>
      <c r="CT1975" s="35"/>
      <c r="CU1975" s="35"/>
      <c r="CV1975" s="35"/>
      <c r="CW1975" s="35"/>
      <c r="CX1975" s="35"/>
      <c r="CY1975" s="35"/>
      <c r="CZ1975" s="35"/>
      <c r="DA1975" s="35"/>
      <c r="DB1975" s="35"/>
      <c r="DC1975" s="35"/>
      <c r="DD1975" s="35"/>
      <c r="DE1975" s="35"/>
      <c r="DF1975" s="35"/>
      <c r="DG1975" s="35"/>
      <c r="DH1975" s="35"/>
      <c r="DI1975" s="35"/>
      <c r="DJ1975" s="35"/>
      <c r="DK1975" s="35"/>
      <c r="DL1975" s="35"/>
      <c r="DM1975" s="35"/>
      <c r="DN1975" s="35"/>
      <c r="DO1975" s="35"/>
      <c r="DP1975" s="35"/>
      <c r="DQ1975" s="35"/>
      <c r="DR1975" s="35"/>
      <c r="DS1975" s="35"/>
      <c r="DT1975" s="35"/>
      <c r="DU1975" s="35"/>
      <c r="DV1975" s="35"/>
      <c r="DW1975" s="35"/>
      <c r="DX1975" s="35"/>
      <c r="DY1975" s="35"/>
      <c r="DZ1975" s="35"/>
      <c r="EA1975" s="35"/>
      <c r="EB1975" s="35"/>
      <c r="EC1975" s="35"/>
      <c r="ED1975" s="35"/>
      <c r="EE1975" s="35"/>
      <c r="EF1975" s="35"/>
      <c r="EG1975" s="35"/>
      <c r="EH1975" s="35"/>
      <c r="EI1975" s="35"/>
      <c r="EJ1975" s="35"/>
      <c r="EK1975" s="35"/>
      <c r="EL1975" s="35"/>
      <c r="ET1975" s="20" t="s">
        <v>2330</v>
      </c>
      <c r="EU1975" s="20" t="s">
        <v>2328</v>
      </c>
    </row>
    <row r="1976" spans="1:151" ht="12" hidden="1" customHeight="1">
      <c r="A1976" s="35"/>
      <c r="B1976" s="47"/>
      <c r="C1976" s="35"/>
      <c r="D1976" s="47"/>
      <c r="E1976" s="47"/>
      <c r="F1976" s="47"/>
      <c r="G1976" s="47"/>
      <c r="H1976" s="47"/>
      <c r="I1976" s="47"/>
      <c r="J1976" s="47"/>
      <c r="K1976" s="47"/>
      <c r="L1976" s="47"/>
      <c r="M1976" s="35"/>
      <c r="N1976" s="35"/>
      <c r="O1976" s="35"/>
      <c r="P1976" s="35"/>
      <c r="Q1976" s="35"/>
      <c r="R1976" s="35"/>
      <c r="S1976" s="35"/>
      <c r="T1976" s="35"/>
      <c r="U1976" s="35"/>
      <c r="V1976" s="35"/>
      <c r="W1976" s="35"/>
      <c r="X1976" s="35"/>
      <c r="Y1976" s="35"/>
      <c r="Z1976" s="35"/>
      <c r="AA1976" s="35"/>
      <c r="AB1976" s="35"/>
      <c r="AC1976" s="35"/>
      <c r="AD1976" s="35"/>
      <c r="AE1976" s="35"/>
      <c r="AF1976" s="35"/>
      <c r="AG1976" s="35"/>
      <c r="AH1976" s="35"/>
      <c r="AI1976" s="35"/>
      <c r="AJ1976" s="35"/>
      <c r="AK1976" s="35"/>
      <c r="AL1976" s="35"/>
      <c r="AM1976" s="35"/>
      <c r="AN1976" s="35"/>
      <c r="AO1976" s="35"/>
      <c r="AP1976" s="35"/>
      <c r="AQ1976" s="35"/>
      <c r="AR1976" s="35"/>
      <c r="AS1976" s="35"/>
      <c r="AT1976" s="35"/>
      <c r="AU1976" s="35"/>
      <c r="AV1976" s="35"/>
      <c r="AW1976" s="35"/>
      <c r="AX1976" s="35"/>
      <c r="AY1976" s="35"/>
      <c r="AZ1976" s="35"/>
      <c r="BA1976" s="35"/>
      <c r="BB1976" s="35"/>
      <c r="BC1976" s="35"/>
      <c r="BD1976" s="35"/>
      <c r="BE1976" s="35"/>
      <c r="BF1976" s="35"/>
      <c r="BG1976" s="35"/>
      <c r="BH1976" s="35"/>
      <c r="BI1976" s="133"/>
      <c r="BJ1976" s="133"/>
      <c r="BK1976" s="35"/>
      <c r="BL1976" s="266"/>
      <c r="BM1976" s="35"/>
      <c r="BN1976" s="35"/>
      <c r="BO1976" s="35"/>
      <c r="BP1976" s="35"/>
      <c r="BQ1976" s="35"/>
      <c r="BR1976" s="35"/>
      <c r="BS1976" s="35"/>
      <c r="BT1976" s="35"/>
      <c r="BU1976" s="35"/>
      <c r="BV1976" s="35"/>
      <c r="BW1976" s="35"/>
      <c r="BX1976" s="35"/>
      <c r="BY1976" s="35"/>
      <c r="BZ1976" s="287"/>
      <c r="CA1976" s="35"/>
      <c r="CB1976" s="35"/>
      <c r="CC1976" s="35"/>
      <c r="CD1976" s="35"/>
      <c r="CE1976" s="35"/>
      <c r="CF1976" s="35"/>
      <c r="CG1976" s="35"/>
      <c r="CH1976" s="35"/>
      <c r="CI1976" s="35"/>
      <c r="CJ1976" s="35"/>
      <c r="CK1976" s="35"/>
      <c r="CL1976" s="35"/>
      <c r="CM1976" s="35"/>
      <c r="CN1976" s="35"/>
      <c r="CO1976" s="35"/>
      <c r="CP1976" s="35"/>
      <c r="CQ1976" s="35"/>
      <c r="CR1976" s="35"/>
      <c r="CS1976" s="35"/>
      <c r="CT1976" s="35"/>
      <c r="CU1976" s="35"/>
      <c r="CV1976" s="35"/>
      <c r="CW1976" s="35"/>
      <c r="CX1976" s="35"/>
      <c r="CY1976" s="35"/>
      <c r="CZ1976" s="35"/>
      <c r="DA1976" s="35"/>
      <c r="DB1976" s="35"/>
      <c r="DC1976" s="35"/>
      <c r="DD1976" s="35"/>
      <c r="DE1976" s="35"/>
      <c r="DF1976" s="35"/>
      <c r="DG1976" s="35"/>
      <c r="DH1976" s="35"/>
      <c r="DI1976" s="35"/>
      <c r="DJ1976" s="35"/>
      <c r="DK1976" s="35"/>
      <c r="DL1976" s="35"/>
      <c r="DM1976" s="35"/>
      <c r="DN1976" s="35"/>
      <c r="DO1976" s="35"/>
      <c r="DP1976" s="35"/>
      <c r="DQ1976" s="35"/>
      <c r="DR1976" s="35"/>
      <c r="DS1976" s="35"/>
      <c r="DT1976" s="35"/>
      <c r="DU1976" s="35"/>
      <c r="DV1976" s="35"/>
      <c r="DW1976" s="35"/>
      <c r="DX1976" s="35"/>
      <c r="DY1976" s="35"/>
      <c r="DZ1976" s="35"/>
      <c r="EA1976" s="35"/>
      <c r="EB1976" s="35"/>
      <c r="EC1976" s="35"/>
      <c r="ED1976" s="35"/>
      <c r="EE1976" s="35"/>
      <c r="EF1976" s="35"/>
      <c r="EG1976" s="35"/>
      <c r="EH1976" s="35"/>
      <c r="EI1976" s="35"/>
      <c r="EJ1976" s="35"/>
      <c r="EK1976" s="35"/>
      <c r="EL1976" s="35"/>
      <c r="ET1976" s="20" t="s">
        <v>2331</v>
      </c>
      <c r="EU1976" s="20" t="s">
        <v>2329</v>
      </c>
    </row>
    <row r="1977" spans="1:151" ht="12" hidden="1" customHeight="1">
      <c r="A1977" s="35"/>
      <c r="B1977" s="47"/>
      <c r="C1977" s="35"/>
      <c r="D1977" s="47"/>
      <c r="E1977" s="47"/>
      <c r="F1977" s="47"/>
      <c r="G1977" s="47"/>
      <c r="H1977" s="47"/>
      <c r="I1977" s="47"/>
      <c r="J1977" s="47"/>
      <c r="K1977" s="47"/>
      <c r="L1977" s="47"/>
      <c r="M1977" s="35"/>
      <c r="N1977" s="35"/>
      <c r="O1977" s="35"/>
      <c r="P1977" s="35"/>
      <c r="Q1977" s="35"/>
      <c r="R1977" s="35"/>
      <c r="S1977" s="35"/>
      <c r="T1977" s="35"/>
      <c r="U1977" s="35"/>
      <c r="V1977" s="35"/>
      <c r="W1977" s="35"/>
      <c r="X1977" s="35"/>
      <c r="Y1977" s="35"/>
      <c r="Z1977" s="35"/>
      <c r="AA1977" s="35"/>
      <c r="AB1977" s="35"/>
      <c r="AC1977" s="35"/>
      <c r="AD1977" s="35"/>
      <c r="AE1977" s="35"/>
      <c r="AF1977" s="35"/>
      <c r="AG1977" s="35"/>
      <c r="AH1977" s="35"/>
      <c r="AI1977" s="35"/>
      <c r="AJ1977" s="35"/>
      <c r="AK1977" s="35"/>
      <c r="AL1977" s="35"/>
      <c r="AM1977" s="35"/>
      <c r="AN1977" s="35"/>
      <c r="AO1977" s="35"/>
      <c r="AP1977" s="35"/>
      <c r="AQ1977" s="35"/>
      <c r="AR1977" s="35"/>
      <c r="AS1977" s="35"/>
      <c r="AT1977" s="35"/>
      <c r="AU1977" s="35"/>
      <c r="AV1977" s="35"/>
      <c r="AW1977" s="35"/>
      <c r="AX1977" s="35"/>
      <c r="AY1977" s="35"/>
      <c r="AZ1977" s="35"/>
      <c r="BA1977" s="35"/>
      <c r="BB1977" s="35"/>
      <c r="BC1977" s="35"/>
      <c r="BD1977" s="35"/>
      <c r="BE1977" s="35"/>
      <c r="BF1977" s="35"/>
      <c r="BG1977" s="35"/>
      <c r="BH1977" s="35"/>
      <c r="BI1977" s="133"/>
      <c r="BJ1977" s="133"/>
      <c r="BK1977" s="35"/>
      <c r="BL1977" s="266"/>
      <c r="BM1977" s="35"/>
      <c r="BN1977" s="35"/>
      <c r="BO1977" s="35"/>
      <c r="BP1977" s="35"/>
      <c r="BQ1977" s="35"/>
      <c r="BR1977" s="35"/>
      <c r="BS1977" s="35"/>
      <c r="BT1977" s="35"/>
      <c r="BU1977" s="35"/>
      <c r="BV1977" s="35"/>
      <c r="BW1977" s="35"/>
      <c r="BX1977" s="35"/>
      <c r="BY1977" s="35"/>
      <c r="BZ1977" s="287"/>
      <c r="CA1977" s="35"/>
      <c r="CB1977" s="35"/>
      <c r="CC1977" s="35"/>
      <c r="CD1977" s="35"/>
      <c r="CE1977" s="35"/>
      <c r="CF1977" s="35"/>
      <c r="CG1977" s="35"/>
      <c r="CH1977" s="35"/>
      <c r="CI1977" s="35"/>
      <c r="CJ1977" s="35"/>
      <c r="CK1977" s="35"/>
      <c r="CL1977" s="35"/>
      <c r="CM1977" s="35"/>
      <c r="CN1977" s="35"/>
      <c r="CO1977" s="35"/>
      <c r="CP1977" s="35"/>
      <c r="CQ1977" s="35"/>
      <c r="CR1977" s="35"/>
      <c r="CS1977" s="35"/>
      <c r="CT1977" s="35"/>
      <c r="CU1977" s="35"/>
      <c r="CV1977" s="35"/>
      <c r="CW1977" s="35"/>
      <c r="CX1977" s="35"/>
      <c r="CY1977" s="35"/>
      <c r="CZ1977" s="35"/>
      <c r="DA1977" s="35"/>
      <c r="DB1977" s="35"/>
      <c r="DC1977" s="35"/>
      <c r="DD1977" s="35"/>
      <c r="DE1977" s="35"/>
      <c r="DF1977" s="35"/>
      <c r="DG1977" s="35"/>
      <c r="DH1977" s="35"/>
      <c r="DI1977" s="35"/>
      <c r="DJ1977" s="35"/>
      <c r="DK1977" s="35"/>
      <c r="DL1977" s="35"/>
      <c r="DM1977" s="35"/>
      <c r="DN1977" s="35"/>
      <c r="DO1977" s="35"/>
      <c r="DP1977" s="35"/>
      <c r="DQ1977" s="35"/>
      <c r="DR1977" s="35"/>
      <c r="DS1977" s="35"/>
      <c r="DT1977" s="35"/>
      <c r="DU1977" s="35"/>
      <c r="DV1977" s="35"/>
      <c r="DW1977" s="35"/>
      <c r="DX1977" s="35"/>
      <c r="DY1977" s="35"/>
      <c r="DZ1977" s="35"/>
      <c r="EA1977" s="35"/>
      <c r="EB1977" s="35"/>
      <c r="EC1977" s="35"/>
      <c r="ED1977" s="35"/>
      <c r="EE1977" s="35"/>
      <c r="EF1977" s="35"/>
      <c r="EG1977" s="35"/>
      <c r="EH1977" s="35"/>
      <c r="EI1977" s="35"/>
      <c r="EJ1977" s="35"/>
      <c r="EK1977" s="35"/>
      <c r="EL1977" s="35"/>
      <c r="ET1977" s="20" t="s">
        <v>2332</v>
      </c>
      <c r="EU1977" s="20" t="s">
        <v>2330</v>
      </c>
    </row>
    <row r="1978" spans="1:151" ht="12" hidden="1" customHeight="1">
      <c r="A1978" s="35"/>
      <c r="B1978" s="47"/>
      <c r="C1978" s="35"/>
      <c r="D1978" s="47"/>
      <c r="E1978" s="47"/>
      <c r="F1978" s="47"/>
      <c r="G1978" s="47"/>
      <c r="H1978" s="47"/>
      <c r="I1978" s="47"/>
      <c r="J1978" s="47"/>
      <c r="K1978" s="47"/>
      <c r="L1978" s="47"/>
      <c r="M1978" s="35"/>
      <c r="N1978" s="35"/>
      <c r="O1978" s="35"/>
      <c r="P1978" s="35"/>
      <c r="Q1978" s="35"/>
      <c r="R1978" s="35"/>
      <c r="S1978" s="35"/>
      <c r="T1978" s="35"/>
      <c r="U1978" s="35"/>
      <c r="V1978" s="35"/>
      <c r="W1978" s="35"/>
      <c r="X1978" s="35"/>
      <c r="Y1978" s="35"/>
      <c r="Z1978" s="35"/>
      <c r="AA1978" s="35"/>
      <c r="AB1978" s="35"/>
      <c r="AC1978" s="35"/>
      <c r="AD1978" s="35"/>
      <c r="AE1978" s="35"/>
      <c r="AF1978" s="35"/>
      <c r="AG1978" s="35"/>
      <c r="AH1978" s="35"/>
      <c r="AI1978" s="35"/>
      <c r="AJ1978" s="35"/>
      <c r="AK1978" s="35"/>
      <c r="AL1978" s="35"/>
      <c r="AM1978" s="35"/>
      <c r="AN1978" s="35"/>
      <c r="AO1978" s="35"/>
      <c r="AP1978" s="35"/>
      <c r="AQ1978" s="35"/>
      <c r="AR1978" s="35"/>
      <c r="AS1978" s="35"/>
      <c r="AT1978" s="35"/>
      <c r="AU1978" s="35"/>
      <c r="AV1978" s="35"/>
      <c r="AW1978" s="35"/>
      <c r="AX1978" s="35"/>
      <c r="AY1978" s="35"/>
      <c r="AZ1978" s="35"/>
      <c r="BA1978" s="35"/>
      <c r="BB1978" s="35"/>
      <c r="BC1978" s="35"/>
      <c r="BD1978" s="35"/>
      <c r="BE1978" s="35"/>
      <c r="BF1978" s="35"/>
      <c r="BG1978" s="35"/>
      <c r="BH1978" s="35"/>
      <c r="BI1978" s="133"/>
      <c r="BJ1978" s="133"/>
      <c r="BK1978" s="35"/>
      <c r="BL1978" s="266"/>
      <c r="BM1978" s="35"/>
      <c r="BN1978" s="35"/>
      <c r="BO1978" s="35"/>
      <c r="BP1978" s="35"/>
      <c r="BQ1978" s="35"/>
      <c r="BR1978" s="35"/>
      <c r="BS1978" s="35"/>
      <c r="BT1978" s="35"/>
      <c r="BU1978" s="35"/>
      <c r="BV1978" s="35"/>
      <c r="BW1978" s="35"/>
      <c r="BX1978" s="35"/>
      <c r="BY1978" s="35"/>
      <c r="BZ1978" s="287"/>
      <c r="CA1978" s="35"/>
      <c r="CB1978" s="35"/>
      <c r="CC1978" s="35"/>
      <c r="CD1978" s="35"/>
      <c r="CE1978" s="35"/>
      <c r="CF1978" s="35"/>
      <c r="CG1978" s="35"/>
      <c r="CH1978" s="35"/>
      <c r="CI1978" s="35"/>
      <c r="CJ1978" s="35"/>
      <c r="CK1978" s="35"/>
      <c r="CL1978" s="35"/>
      <c r="CM1978" s="35"/>
      <c r="CN1978" s="35"/>
      <c r="CO1978" s="35"/>
      <c r="CP1978" s="35"/>
      <c r="CQ1978" s="35"/>
      <c r="CR1978" s="35"/>
      <c r="CS1978" s="35"/>
      <c r="CT1978" s="35"/>
      <c r="CU1978" s="35"/>
      <c r="CV1978" s="35"/>
      <c r="CW1978" s="35"/>
      <c r="CX1978" s="35"/>
      <c r="CY1978" s="35"/>
      <c r="CZ1978" s="35"/>
      <c r="DA1978" s="35"/>
      <c r="DB1978" s="35"/>
      <c r="DC1978" s="35"/>
      <c r="DD1978" s="35"/>
      <c r="DE1978" s="35"/>
      <c r="DF1978" s="35"/>
      <c r="DG1978" s="35"/>
      <c r="DH1978" s="35"/>
      <c r="DI1978" s="35"/>
      <c r="DJ1978" s="35"/>
      <c r="DK1978" s="35"/>
      <c r="DL1978" s="35"/>
      <c r="DM1978" s="35"/>
      <c r="DN1978" s="35"/>
      <c r="DO1978" s="35"/>
      <c r="DP1978" s="35"/>
      <c r="DQ1978" s="35"/>
      <c r="DR1978" s="35"/>
      <c r="DS1978" s="35"/>
      <c r="DT1978" s="35"/>
      <c r="DU1978" s="35"/>
      <c r="DV1978" s="35"/>
      <c r="DW1978" s="35"/>
      <c r="DX1978" s="35"/>
      <c r="DY1978" s="35"/>
      <c r="DZ1978" s="35"/>
      <c r="EA1978" s="35"/>
      <c r="EB1978" s="35"/>
      <c r="EC1978" s="35"/>
      <c r="ED1978" s="35"/>
      <c r="EE1978" s="35"/>
      <c r="EF1978" s="35"/>
      <c r="EG1978" s="35"/>
      <c r="EH1978" s="35"/>
      <c r="EI1978" s="35"/>
      <c r="EJ1978" s="35"/>
      <c r="EK1978" s="35"/>
      <c r="EL1978" s="35"/>
      <c r="ET1978" s="20" t="s">
        <v>2333</v>
      </c>
      <c r="EU1978" s="20" t="s">
        <v>2331</v>
      </c>
    </row>
    <row r="1979" spans="1:151" ht="12" hidden="1" customHeight="1">
      <c r="A1979" s="35"/>
      <c r="B1979" s="47"/>
      <c r="C1979" s="35"/>
      <c r="D1979" s="47"/>
      <c r="E1979" s="47"/>
      <c r="F1979" s="47"/>
      <c r="G1979" s="47"/>
      <c r="H1979" s="47"/>
      <c r="I1979" s="47"/>
      <c r="J1979" s="47"/>
      <c r="K1979" s="47"/>
      <c r="L1979" s="47"/>
      <c r="M1979" s="35"/>
      <c r="N1979" s="35"/>
      <c r="O1979" s="35"/>
      <c r="P1979" s="35"/>
      <c r="Q1979" s="35"/>
      <c r="R1979" s="35"/>
      <c r="S1979" s="35"/>
      <c r="T1979" s="35"/>
      <c r="U1979" s="35"/>
      <c r="V1979" s="35"/>
      <c r="W1979" s="35"/>
      <c r="X1979" s="35"/>
      <c r="Y1979" s="35"/>
      <c r="Z1979" s="35"/>
      <c r="AA1979" s="35"/>
      <c r="AB1979" s="35"/>
      <c r="AC1979" s="35"/>
      <c r="AD1979" s="35"/>
      <c r="AE1979" s="35"/>
      <c r="AF1979" s="35"/>
      <c r="AG1979" s="35"/>
      <c r="AH1979" s="35"/>
      <c r="AI1979" s="35"/>
      <c r="AJ1979" s="35"/>
      <c r="AK1979" s="35"/>
      <c r="AL1979" s="35"/>
      <c r="AM1979" s="35"/>
      <c r="AN1979" s="35"/>
      <c r="AO1979" s="35"/>
      <c r="AP1979" s="35"/>
      <c r="AQ1979" s="35"/>
      <c r="AR1979" s="35"/>
      <c r="AS1979" s="35"/>
      <c r="AT1979" s="35"/>
      <c r="AU1979" s="35"/>
      <c r="AV1979" s="35"/>
      <c r="AW1979" s="35"/>
      <c r="AX1979" s="35"/>
      <c r="AY1979" s="35"/>
      <c r="AZ1979" s="35"/>
      <c r="BA1979" s="35"/>
      <c r="BB1979" s="35"/>
      <c r="BC1979" s="35"/>
      <c r="BD1979" s="35"/>
      <c r="BE1979" s="35"/>
      <c r="BF1979" s="35"/>
      <c r="BG1979" s="35"/>
      <c r="BH1979" s="35"/>
      <c r="BI1979" s="133"/>
      <c r="BJ1979" s="133"/>
      <c r="BK1979" s="35"/>
      <c r="BL1979" s="266"/>
      <c r="BM1979" s="35"/>
      <c r="BN1979" s="35"/>
      <c r="BO1979" s="35"/>
      <c r="BP1979" s="35"/>
      <c r="BQ1979" s="35"/>
      <c r="BR1979" s="35"/>
      <c r="BS1979" s="35"/>
      <c r="BT1979" s="35"/>
      <c r="BU1979" s="35"/>
      <c r="BV1979" s="35"/>
      <c r="BW1979" s="35"/>
      <c r="BX1979" s="35"/>
      <c r="BY1979" s="35"/>
      <c r="BZ1979" s="287"/>
      <c r="CA1979" s="35"/>
      <c r="CB1979" s="35"/>
      <c r="CC1979" s="35"/>
      <c r="CD1979" s="35"/>
      <c r="CE1979" s="35"/>
      <c r="CF1979" s="35"/>
      <c r="CG1979" s="35"/>
      <c r="CH1979" s="35"/>
      <c r="CI1979" s="35"/>
      <c r="CJ1979" s="35"/>
      <c r="CK1979" s="35"/>
      <c r="CL1979" s="35"/>
      <c r="CM1979" s="35"/>
      <c r="CN1979" s="35"/>
      <c r="CO1979" s="35"/>
      <c r="CP1979" s="35"/>
      <c r="CQ1979" s="35"/>
      <c r="CR1979" s="35"/>
      <c r="CS1979" s="35"/>
      <c r="CT1979" s="35"/>
      <c r="CU1979" s="35"/>
      <c r="CV1979" s="35"/>
      <c r="CW1979" s="35"/>
      <c r="CX1979" s="35"/>
      <c r="CY1979" s="35"/>
      <c r="CZ1979" s="35"/>
      <c r="DA1979" s="35"/>
      <c r="DB1979" s="35"/>
      <c r="DC1979" s="35"/>
      <c r="DD1979" s="35"/>
      <c r="DE1979" s="35"/>
      <c r="DF1979" s="35"/>
      <c r="DG1979" s="35"/>
      <c r="DH1979" s="35"/>
      <c r="DI1979" s="35"/>
      <c r="DJ1979" s="35"/>
      <c r="DK1979" s="35"/>
      <c r="DL1979" s="35"/>
      <c r="DM1979" s="35"/>
      <c r="DN1979" s="35"/>
      <c r="DO1979" s="35"/>
      <c r="DP1979" s="35"/>
      <c r="DQ1979" s="35"/>
      <c r="DR1979" s="35"/>
      <c r="DS1979" s="35"/>
      <c r="DT1979" s="35"/>
      <c r="DU1979" s="35"/>
      <c r="DV1979" s="35"/>
      <c r="DW1979" s="35"/>
      <c r="DX1979" s="35"/>
      <c r="DY1979" s="35"/>
      <c r="DZ1979" s="35"/>
      <c r="EA1979" s="35"/>
      <c r="EB1979" s="35"/>
      <c r="EC1979" s="35"/>
      <c r="ED1979" s="35"/>
      <c r="EE1979" s="35"/>
      <c r="EF1979" s="35"/>
      <c r="EG1979" s="35"/>
      <c r="EH1979" s="35"/>
      <c r="EI1979" s="35"/>
      <c r="EJ1979" s="35"/>
      <c r="EK1979" s="35"/>
      <c r="EL1979" s="35"/>
      <c r="ET1979" s="20" t="s">
        <v>2334</v>
      </c>
      <c r="EU1979" s="20" t="s">
        <v>2332</v>
      </c>
    </row>
    <row r="1980" spans="1:151" ht="12" hidden="1" customHeight="1">
      <c r="A1980" s="35"/>
      <c r="B1980" s="47"/>
      <c r="C1980" s="35"/>
      <c r="D1980" s="47"/>
      <c r="E1980" s="47"/>
      <c r="F1980" s="47"/>
      <c r="G1980" s="47"/>
      <c r="H1980" s="47"/>
      <c r="I1980" s="47"/>
      <c r="J1980" s="47"/>
      <c r="K1980" s="47"/>
      <c r="L1980" s="47"/>
      <c r="M1980" s="35"/>
      <c r="N1980" s="35"/>
      <c r="O1980" s="35"/>
      <c r="P1980" s="35"/>
      <c r="Q1980" s="35"/>
      <c r="R1980" s="35"/>
      <c r="S1980" s="35"/>
      <c r="T1980" s="35"/>
      <c r="U1980" s="35"/>
      <c r="V1980" s="35"/>
      <c r="W1980" s="35"/>
      <c r="X1980" s="35"/>
      <c r="Y1980" s="35"/>
      <c r="Z1980" s="35"/>
      <c r="AA1980" s="35"/>
      <c r="AB1980" s="35"/>
      <c r="AC1980" s="35"/>
      <c r="AD1980" s="35"/>
      <c r="AE1980" s="35"/>
      <c r="AF1980" s="35"/>
      <c r="AG1980" s="35"/>
      <c r="AH1980" s="35"/>
      <c r="AI1980" s="35"/>
      <c r="AJ1980" s="35"/>
      <c r="AK1980" s="35"/>
      <c r="AL1980" s="35"/>
      <c r="AM1980" s="35"/>
      <c r="AN1980" s="35"/>
      <c r="AO1980" s="35"/>
      <c r="AP1980" s="35"/>
      <c r="AQ1980" s="35"/>
      <c r="AR1980" s="35"/>
      <c r="AS1980" s="35"/>
      <c r="AT1980" s="35"/>
      <c r="AU1980" s="35"/>
      <c r="AV1980" s="35"/>
      <c r="AW1980" s="35"/>
      <c r="AX1980" s="35"/>
      <c r="AY1980" s="35"/>
      <c r="AZ1980" s="35"/>
      <c r="BA1980" s="35"/>
      <c r="BB1980" s="35"/>
      <c r="BC1980" s="35"/>
      <c r="BD1980" s="35"/>
      <c r="BE1980" s="35"/>
      <c r="BF1980" s="35"/>
      <c r="BG1980" s="35"/>
      <c r="BH1980" s="35"/>
      <c r="BI1980" s="133"/>
      <c r="BJ1980" s="133"/>
      <c r="BK1980" s="35"/>
      <c r="BL1980" s="266"/>
      <c r="BM1980" s="35"/>
      <c r="BN1980" s="35"/>
      <c r="BO1980" s="35"/>
      <c r="BP1980" s="35"/>
      <c r="BQ1980" s="35"/>
      <c r="BR1980" s="35"/>
      <c r="BS1980" s="35"/>
      <c r="BT1980" s="35"/>
      <c r="BU1980" s="35"/>
      <c r="BV1980" s="35"/>
      <c r="BW1980" s="35"/>
      <c r="BX1980" s="35"/>
      <c r="BY1980" s="35"/>
      <c r="BZ1980" s="287"/>
      <c r="CA1980" s="35"/>
      <c r="CB1980" s="35"/>
      <c r="CC1980" s="35"/>
      <c r="CD1980" s="35"/>
      <c r="CE1980" s="35"/>
      <c r="CF1980" s="35"/>
      <c r="CG1980" s="35"/>
      <c r="CH1980" s="35"/>
      <c r="CI1980" s="35"/>
      <c r="CJ1980" s="35"/>
      <c r="CK1980" s="35"/>
      <c r="CL1980" s="35"/>
      <c r="CM1980" s="35"/>
      <c r="CN1980" s="35"/>
      <c r="CO1980" s="35"/>
      <c r="CP1980" s="35"/>
      <c r="CQ1980" s="35"/>
      <c r="CR1980" s="35"/>
      <c r="CS1980" s="35"/>
      <c r="CT1980" s="35"/>
      <c r="CU1980" s="35"/>
      <c r="CV1980" s="35"/>
      <c r="CW1980" s="35"/>
      <c r="CX1980" s="35"/>
      <c r="CY1980" s="35"/>
      <c r="CZ1980" s="35"/>
      <c r="DA1980" s="35"/>
      <c r="DB1980" s="35"/>
      <c r="DC1980" s="35"/>
      <c r="DD1980" s="35"/>
      <c r="DE1980" s="35"/>
      <c r="DF1980" s="35"/>
      <c r="DG1980" s="35"/>
      <c r="DH1980" s="35"/>
      <c r="DI1980" s="35"/>
      <c r="DJ1980" s="35"/>
      <c r="DK1980" s="35"/>
      <c r="DL1980" s="35"/>
      <c r="DM1980" s="35"/>
      <c r="DN1980" s="35"/>
      <c r="DO1980" s="35"/>
      <c r="DP1980" s="35"/>
      <c r="DQ1980" s="35"/>
      <c r="DR1980" s="35"/>
      <c r="DS1980" s="35"/>
      <c r="DT1980" s="35"/>
      <c r="DU1980" s="35"/>
      <c r="DV1980" s="35"/>
      <c r="DW1980" s="35"/>
      <c r="DX1980" s="35"/>
      <c r="DY1980" s="35"/>
      <c r="DZ1980" s="35"/>
      <c r="EA1980" s="35"/>
      <c r="EB1980" s="35"/>
      <c r="EC1980" s="35"/>
      <c r="ED1980" s="35"/>
      <c r="EE1980" s="35"/>
      <c r="EF1980" s="35"/>
      <c r="EG1980" s="35"/>
      <c r="EH1980" s="35"/>
      <c r="EI1980" s="35"/>
      <c r="EJ1980" s="35"/>
      <c r="EK1980" s="35"/>
      <c r="EL1980" s="35"/>
      <c r="ET1980" s="20" t="s">
        <v>2335</v>
      </c>
      <c r="EU1980" s="20" t="s">
        <v>2333</v>
      </c>
    </row>
    <row r="1981" spans="1:151" ht="12" hidden="1" customHeight="1">
      <c r="A1981" s="35"/>
      <c r="B1981" s="47"/>
      <c r="C1981" s="35"/>
      <c r="D1981" s="47"/>
      <c r="E1981" s="47"/>
      <c r="F1981" s="47"/>
      <c r="G1981" s="47"/>
      <c r="H1981" s="47"/>
      <c r="I1981" s="47"/>
      <c r="J1981" s="47"/>
      <c r="K1981" s="47"/>
      <c r="L1981" s="47"/>
      <c r="M1981" s="35"/>
      <c r="N1981" s="35"/>
      <c r="O1981" s="35"/>
      <c r="P1981" s="35"/>
      <c r="Q1981" s="35"/>
      <c r="R1981" s="35"/>
      <c r="S1981" s="35"/>
      <c r="T1981" s="35"/>
      <c r="U1981" s="35"/>
      <c r="V1981" s="35"/>
      <c r="W1981" s="35"/>
      <c r="X1981" s="35"/>
      <c r="Y1981" s="35"/>
      <c r="Z1981" s="35"/>
      <c r="AA1981" s="35"/>
      <c r="AB1981" s="35"/>
      <c r="AC1981" s="35"/>
      <c r="AD1981" s="35"/>
      <c r="AE1981" s="35"/>
      <c r="AF1981" s="35"/>
      <c r="AG1981" s="35"/>
      <c r="AH1981" s="35"/>
      <c r="AI1981" s="35"/>
      <c r="AJ1981" s="35"/>
      <c r="AK1981" s="35"/>
      <c r="AL1981" s="35"/>
      <c r="AM1981" s="35"/>
      <c r="AN1981" s="35"/>
      <c r="AO1981" s="35"/>
      <c r="AP1981" s="35"/>
      <c r="AQ1981" s="35"/>
      <c r="AR1981" s="35"/>
      <c r="AS1981" s="35"/>
      <c r="AT1981" s="35"/>
      <c r="AU1981" s="35"/>
      <c r="AV1981" s="35"/>
      <c r="AW1981" s="35"/>
      <c r="AX1981" s="35"/>
      <c r="AY1981" s="35"/>
      <c r="AZ1981" s="35"/>
      <c r="BA1981" s="35"/>
      <c r="BB1981" s="35"/>
      <c r="BC1981" s="35"/>
      <c r="BD1981" s="35"/>
      <c r="BE1981" s="35"/>
      <c r="BF1981" s="35"/>
      <c r="BG1981" s="35"/>
      <c r="BH1981" s="35"/>
      <c r="BI1981" s="133"/>
      <c r="BJ1981" s="133"/>
      <c r="BK1981" s="35"/>
      <c r="BL1981" s="266"/>
      <c r="BM1981" s="35"/>
      <c r="BN1981" s="35"/>
      <c r="BO1981" s="35"/>
      <c r="BP1981" s="35"/>
      <c r="BQ1981" s="35"/>
      <c r="BR1981" s="35"/>
      <c r="BS1981" s="35"/>
      <c r="BT1981" s="35"/>
      <c r="BU1981" s="35"/>
      <c r="BV1981" s="35"/>
      <c r="BW1981" s="35"/>
      <c r="BX1981" s="35"/>
      <c r="BY1981" s="35"/>
      <c r="BZ1981" s="287"/>
      <c r="CA1981" s="35"/>
      <c r="CB1981" s="35"/>
      <c r="CC1981" s="35"/>
      <c r="CD1981" s="35"/>
      <c r="CE1981" s="35"/>
      <c r="CF1981" s="35"/>
      <c r="CG1981" s="35"/>
      <c r="CH1981" s="35"/>
      <c r="CI1981" s="35"/>
      <c r="CJ1981" s="35"/>
      <c r="CK1981" s="35"/>
      <c r="CL1981" s="35"/>
      <c r="CM1981" s="35"/>
      <c r="CN1981" s="35"/>
      <c r="CO1981" s="35"/>
      <c r="CP1981" s="35"/>
      <c r="CQ1981" s="35"/>
      <c r="CR1981" s="35"/>
      <c r="CS1981" s="35"/>
      <c r="CT1981" s="35"/>
      <c r="CU1981" s="35"/>
      <c r="CV1981" s="35"/>
      <c r="CW1981" s="35"/>
      <c r="CX1981" s="35"/>
      <c r="CY1981" s="35"/>
      <c r="CZ1981" s="35"/>
      <c r="DA1981" s="35"/>
      <c r="DB1981" s="35"/>
      <c r="DC1981" s="35"/>
      <c r="DD1981" s="35"/>
      <c r="DE1981" s="35"/>
      <c r="DF1981" s="35"/>
      <c r="DG1981" s="35"/>
      <c r="DH1981" s="35"/>
      <c r="DI1981" s="35"/>
      <c r="DJ1981" s="35"/>
      <c r="DK1981" s="35"/>
      <c r="DL1981" s="35"/>
      <c r="DM1981" s="35"/>
      <c r="DN1981" s="35"/>
      <c r="DO1981" s="35"/>
      <c r="DP1981" s="35"/>
      <c r="DQ1981" s="35"/>
      <c r="DR1981" s="35"/>
      <c r="DS1981" s="35"/>
      <c r="DT1981" s="35"/>
      <c r="DU1981" s="35"/>
      <c r="DV1981" s="35"/>
      <c r="DW1981" s="35"/>
      <c r="DX1981" s="35"/>
      <c r="DY1981" s="35"/>
      <c r="DZ1981" s="35"/>
      <c r="EA1981" s="35"/>
      <c r="EB1981" s="35"/>
      <c r="EC1981" s="35"/>
      <c r="ED1981" s="35"/>
      <c r="EE1981" s="35"/>
      <c r="EF1981" s="35"/>
      <c r="EG1981" s="35"/>
      <c r="EH1981" s="35"/>
      <c r="EI1981" s="35"/>
      <c r="EJ1981" s="35"/>
      <c r="EK1981" s="35"/>
      <c r="EL1981" s="35"/>
      <c r="ET1981" s="20" t="s">
        <v>2336</v>
      </c>
      <c r="EU1981" s="20" t="s">
        <v>2334</v>
      </c>
    </row>
    <row r="1982" spans="1:151" ht="12" hidden="1" customHeight="1">
      <c r="A1982" s="35"/>
      <c r="B1982" s="47"/>
      <c r="C1982" s="35"/>
      <c r="D1982" s="47"/>
      <c r="E1982" s="47"/>
      <c r="F1982" s="47"/>
      <c r="G1982" s="47"/>
      <c r="H1982" s="47"/>
      <c r="I1982" s="47"/>
      <c r="J1982" s="47"/>
      <c r="K1982" s="47"/>
      <c r="L1982" s="47"/>
      <c r="M1982" s="35"/>
      <c r="N1982" s="35"/>
      <c r="O1982" s="35"/>
      <c r="P1982" s="35"/>
      <c r="Q1982" s="35"/>
      <c r="R1982" s="35"/>
      <c r="S1982" s="35"/>
      <c r="T1982" s="35"/>
      <c r="U1982" s="35"/>
      <c r="V1982" s="35"/>
      <c r="W1982" s="35"/>
      <c r="X1982" s="35"/>
      <c r="Y1982" s="35"/>
      <c r="Z1982" s="35"/>
      <c r="AA1982" s="35"/>
      <c r="AB1982" s="35"/>
      <c r="AC1982" s="35"/>
      <c r="AD1982" s="35"/>
      <c r="AE1982" s="35"/>
      <c r="AF1982" s="35"/>
      <c r="AG1982" s="35"/>
      <c r="AH1982" s="35"/>
      <c r="AI1982" s="35"/>
      <c r="AJ1982" s="35"/>
      <c r="AK1982" s="35"/>
      <c r="AL1982" s="35"/>
      <c r="AM1982" s="35"/>
      <c r="AN1982" s="35"/>
      <c r="AO1982" s="35"/>
      <c r="AP1982" s="35"/>
      <c r="AQ1982" s="35"/>
      <c r="AR1982" s="35"/>
      <c r="AS1982" s="35"/>
      <c r="AT1982" s="35"/>
      <c r="AU1982" s="35"/>
      <c r="AV1982" s="35"/>
      <c r="AW1982" s="35"/>
      <c r="AX1982" s="35"/>
      <c r="AY1982" s="35"/>
      <c r="AZ1982" s="35"/>
      <c r="BA1982" s="35"/>
      <c r="BB1982" s="35"/>
      <c r="BC1982" s="35"/>
      <c r="BD1982" s="35"/>
      <c r="BE1982" s="35"/>
      <c r="BF1982" s="35"/>
      <c r="BG1982" s="35"/>
      <c r="BH1982" s="35"/>
      <c r="BI1982" s="133"/>
      <c r="BJ1982" s="133"/>
      <c r="BK1982" s="35"/>
      <c r="BL1982" s="266"/>
      <c r="BM1982" s="35"/>
      <c r="BN1982" s="35"/>
      <c r="BO1982" s="35"/>
      <c r="BP1982" s="35"/>
      <c r="BQ1982" s="35"/>
      <c r="BR1982" s="35"/>
      <c r="BS1982" s="35"/>
      <c r="BT1982" s="35"/>
      <c r="BU1982" s="35"/>
      <c r="BV1982" s="35"/>
      <c r="BW1982" s="35"/>
      <c r="BX1982" s="35"/>
      <c r="BY1982" s="35"/>
      <c r="BZ1982" s="287"/>
      <c r="CA1982" s="35"/>
      <c r="CB1982" s="35"/>
      <c r="CC1982" s="35"/>
      <c r="CD1982" s="35"/>
      <c r="CE1982" s="35"/>
      <c r="CF1982" s="35"/>
      <c r="CG1982" s="35"/>
      <c r="CH1982" s="35"/>
      <c r="CI1982" s="35"/>
      <c r="CJ1982" s="35"/>
      <c r="CK1982" s="35"/>
      <c r="CL1982" s="35"/>
      <c r="CM1982" s="35"/>
      <c r="CN1982" s="35"/>
      <c r="CO1982" s="35"/>
      <c r="CP1982" s="35"/>
      <c r="CQ1982" s="35"/>
      <c r="CR1982" s="35"/>
      <c r="CS1982" s="35"/>
      <c r="CT1982" s="35"/>
      <c r="CU1982" s="35"/>
      <c r="CV1982" s="35"/>
      <c r="CW1982" s="35"/>
      <c r="CX1982" s="35"/>
      <c r="CY1982" s="35"/>
      <c r="CZ1982" s="35"/>
      <c r="DA1982" s="35"/>
      <c r="DB1982" s="35"/>
      <c r="DC1982" s="35"/>
      <c r="DD1982" s="35"/>
      <c r="DE1982" s="35"/>
      <c r="DF1982" s="35"/>
      <c r="DG1982" s="35"/>
      <c r="DH1982" s="35"/>
      <c r="DI1982" s="35"/>
      <c r="DJ1982" s="35"/>
      <c r="DK1982" s="35"/>
      <c r="DL1982" s="35"/>
      <c r="DM1982" s="35"/>
      <c r="DN1982" s="35"/>
      <c r="DO1982" s="35"/>
      <c r="DP1982" s="35"/>
      <c r="DQ1982" s="35"/>
      <c r="DR1982" s="35"/>
      <c r="DS1982" s="35"/>
      <c r="DT1982" s="35"/>
      <c r="DU1982" s="35"/>
      <c r="DV1982" s="35"/>
      <c r="DW1982" s="35"/>
      <c r="DX1982" s="35"/>
      <c r="DY1982" s="35"/>
      <c r="DZ1982" s="35"/>
      <c r="EA1982" s="35"/>
      <c r="EB1982" s="35"/>
      <c r="EC1982" s="35"/>
      <c r="ED1982" s="35"/>
      <c r="EE1982" s="35"/>
      <c r="EF1982" s="35"/>
      <c r="EG1982" s="35"/>
      <c r="EH1982" s="35"/>
      <c r="EI1982" s="35"/>
      <c r="EJ1982" s="35"/>
      <c r="EK1982" s="35"/>
      <c r="EL1982" s="35"/>
      <c r="ET1982" s="20" t="s">
        <v>2337</v>
      </c>
      <c r="EU1982" s="20" t="s">
        <v>2335</v>
      </c>
    </row>
    <row r="1983" spans="1:151" ht="12" hidden="1" customHeight="1">
      <c r="A1983" s="35"/>
      <c r="B1983" s="47"/>
      <c r="C1983" s="35"/>
      <c r="D1983" s="47"/>
      <c r="E1983" s="47"/>
      <c r="F1983" s="47"/>
      <c r="G1983" s="47"/>
      <c r="H1983" s="47"/>
      <c r="I1983" s="47"/>
      <c r="J1983" s="47"/>
      <c r="K1983" s="47"/>
      <c r="L1983" s="47"/>
      <c r="M1983" s="35"/>
      <c r="N1983" s="35"/>
      <c r="O1983" s="35"/>
      <c r="P1983" s="35"/>
      <c r="Q1983" s="35"/>
      <c r="R1983" s="35"/>
      <c r="S1983" s="35"/>
      <c r="T1983" s="35"/>
      <c r="U1983" s="35"/>
      <c r="V1983" s="35"/>
      <c r="W1983" s="35"/>
      <c r="X1983" s="35"/>
      <c r="Y1983" s="35"/>
      <c r="Z1983" s="35"/>
      <c r="AA1983" s="35"/>
      <c r="AB1983" s="35"/>
      <c r="AC1983" s="35"/>
      <c r="AD1983" s="35"/>
      <c r="AE1983" s="35"/>
      <c r="AF1983" s="35"/>
      <c r="AG1983" s="35"/>
      <c r="AH1983" s="35"/>
      <c r="AI1983" s="35"/>
      <c r="AJ1983" s="35"/>
      <c r="AK1983" s="35"/>
      <c r="AL1983" s="35"/>
      <c r="AM1983" s="35"/>
      <c r="AN1983" s="35"/>
      <c r="AO1983" s="35"/>
      <c r="AP1983" s="35"/>
      <c r="AQ1983" s="35"/>
      <c r="AR1983" s="35"/>
      <c r="AS1983" s="35"/>
      <c r="AT1983" s="35"/>
      <c r="AU1983" s="35"/>
      <c r="AV1983" s="35"/>
      <c r="AW1983" s="35"/>
      <c r="AX1983" s="35"/>
      <c r="AY1983" s="35"/>
      <c r="AZ1983" s="35"/>
      <c r="BA1983" s="35"/>
      <c r="BB1983" s="35"/>
      <c r="BC1983" s="35"/>
      <c r="BD1983" s="35"/>
      <c r="BE1983" s="35"/>
      <c r="BF1983" s="35"/>
      <c r="BG1983" s="35"/>
      <c r="BH1983" s="35"/>
      <c r="BI1983" s="133"/>
      <c r="BJ1983" s="133"/>
      <c r="BK1983" s="35"/>
      <c r="BL1983" s="266"/>
      <c r="BM1983" s="35"/>
      <c r="BN1983" s="35"/>
      <c r="BO1983" s="35"/>
      <c r="BP1983" s="35"/>
      <c r="BQ1983" s="35"/>
      <c r="BR1983" s="35"/>
      <c r="BS1983" s="35"/>
      <c r="BT1983" s="35"/>
      <c r="BU1983" s="35"/>
      <c r="BV1983" s="35"/>
      <c r="BW1983" s="35"/>
      <c r="BX1983" s="35"/>
      <c r="BY1983" s="35"/>
      <c r="BZ1983" s="287"/>
      <c r="CA1983" s="35"/>
      <c r="CB1983" s="35"/>
      <c r="CC1983" s="35"/>
      <c r="CD1983" s="35"/>
      <c r="CE1983" s="35"/>
      <c r="CF1983" s="35"/>
      <c r="CG1983" s="35"/>
      <c r="CH1983" s="35"/>
      <c r="CI1983" s="35"/>
      <c r="CJ1983" s="35"/>
      <c r="CK1983" s="35"/>
      <c r="CL1983" s="35"/>
      <c r="CM1983" s="35"/>
      <c r="CN1983" s="35"/>
      <c r="CO1983" s="35"/>
      <c r="CP1983" s="35"/>
      <c r="CQ1983" s="35"/>
      <c r="CR1983" s="35"/>
      <c r="CS1983" s="35"/>
      <c r="CT1983" s="35"/>
      <c r="CU1983" s="35"/>
      <c r="CV1983" s="35"/>
      <c r="CW1983" s="35"/>
      <c r="CX1983" s="35"/>
      <c r="CY1983" s="35"/>
      <c r="CZ1983" s="35"/>
      <c r="DA1983" s="35"/>
      <c r="DB1983" s="35"/>
      <c r="DC1983" s="35"/>
      <c r="DD1983" s="35"/>
      <c r="DE1983" s="35"/>
      <c r="DF1983" s="35"/>
      <c r="DG1983" s="35"/>
      <c r="DH1983" s="35"/>
      <c r="DI1983" s="35"/>
      <c r="DJ1983" s="35"/>
      <c r="DK1983" s="35"/>
      <c r="DL1983" s="35"/>
      <c r="DM1983" s="35"/>
      <c r="DN1983" s="35"/>
      <c r="DO1983" s="35"/>
      <c r="DP1983" s="35"/>
      <c r="DQ1983" s="35"/>
      <c r="DR1983" s="35"/>
      <c r="DS1983" s="35"/>
      <c r="DT1983" s="35"/>
      <c r="DU1983" s="35"/>
      <c r="DV1983" s="35"/>
      <c r="DW1983" s="35"/>
      <c r="DX1983" s="35"/>
      <c r="DY1983" s="35"/>
      <c r="DZ1983" s="35"/>
      <c r="EA1983" s="35"/>
      <c r="EB1983" s="35"/>
      <c r="EC1983" s="35"/>
      <c r="ED1983" s="35"/>
      <c r="EE1983" s="35"/>
      <c r="EF1983" s="35"/>
      <c r="EG1983" s="35"/>
      <c r="EH1983" s="35"/>
      <c r="EI1983" s="35"/>
      <c r="EJ1983" s="35"/>
      <c r="EK1983" s="35"/>
      <c r="EL1983" s="35"/>
      <c r="ET1983" s="20" t="s">
        <v>2338</v>
      </c>
      <c r="EU1983" s="20" t="s">
        <v>2336</v>
      </c>
    </row>
    <row r="1984" spans="1:151" ht="12" hidden="1" customHeight="1">
      <c r="A1984" s="35"/>
      <c r="B1984" s="47"/>
      <c r="C1984" s="35"/>
      <c r="D1984" s="47"/>
      <c r="E1984" s="47"/>
      <c r="F1984" s="47"/>
      <c r="G1984" s="47"/>
      <c r="H1984" s="47"/>
      <c r="I1984" s="47"/>
      <c r="J1984" s="47"/>
      <c r="K1984" s="47"/>
      <c r="L1984" s="47"/>
      <c r="M1984" s="35"/>
      <c r="N1984" s="35"/>
      <c r="O1984" s="35"/>
      <c r="P1984" s="35"/>
      <c r="Q1984" s="35"/>
      <c r="R1984" s="35"/>
      <c r="S1984" s="35"/>
      <c r="T1984" s="35"/>
      <c r="U1984" s="35"/>
      <c r="V1984" s="35"/>
      <c r="W1984" s="35"/>
      <c r="X1984" s="35"/>
      <c r="Y1984" s="35"/>
      <c r="Z1984" s="35"/>
      <c r="AA1984" s="35"/>
      <c r="AB1984" s="35"/>
      <c r="AC1984" s="35"/>
      <c r="AD1984" s="35"/>
      <c r="AE1984" s="35"/>
      <c r="AF1984" s="35"/>
      <c r="AG1984" s="35"/>
      <c r="AH1984" s="35"/>
      <c r="AI1984" s="35"/>
      <c r="AJ1984" s="35"/>
      <c r="AK1984" s="35"/>
      <c r="AL1984" s="35"/>
      <c r="AM1984" s="35"/>
      <c r="AN1984" s="35"/>
      <c r="AO1984" s="35"/>
      <c r="AP1984" s="35"/>
      <c r="AQ1984" s="35"/>
      <c r="AR1984" s="35"/>
      <c r="AS1984" s="35"/>
      <c r="AT1984" s="35"/>
      <c r="AU1984" s="35"/>
      <c r="AV1984" s="35"/>
      <c r="AW1984" s="35"/>
      <c r="AX1984" s="35"/>
      <c r="AY1984" s="35"/>
      <c r="AZ1984" s="35"/>
      <c r="BA1984" s="35"/>
      <c r="BB1984" s="35"/>
      <c r="BC1984" s="35"/>
      <c r="BD1984" s="35"/>
      <c r="BE1984" s="35"/>
      <c r="BF1984" s="35"/>
      <c r="BG1984" s="35"/>
      <c r="BH1984" s="35"/>
      <c r="BI1984" s="133"/>
      <c r="BJ1984" s="133"/>
      <c r="BK1984" s="35"/>
      <c r="BL1984" s="266"/>
      <c r="BM1984" s="35"/>
      <c r="BN1984" s="35"/>
      <c r="BO1984" s="35"/>
      <c r="BP1984" s="35"/>
      <c r="BQ1984" s="35"/>
      <c r="BR1984" s="35"/>
      <c r="BS1984" s="35"/>
      <c r="BT1984" s="35"/>
      <c r="BU1984" s="35"/>
      <c r="BV1984" s="35"/>
      <c r="BW1984" s="35"/>
      <c r="BX1984" s="35"/>
      <c r="BY1984" s="35"/>
      <c r="BZ1984" s="287"/>
      <c r="CA1984" s="35"/>
      <c r="CB1984" s="35"/>
      <c r="CC1984" s="35"/>
      <c r="CD1984" s="35"/>
      <c r="CE1984" s="35"/>
      <c r="CF1984" s="35"/>
      <c r="CG1984" s="35"/>
      <c r="CH1984" s="35"/>
      <c r="CI1984" s="35"/>
      <c r="CJ1984" s="35"/>
      <c r="CK1984" s="35"/>
      <c r="CL1984" s="35"/>
      <c r="CM1984" s="35"/>
      <c r="CN1984" s="35"/>
      <c r="CO1984" s="35"/>
      <c r="CP1984" s="35"/>
      <c r="CQ1984" s="35"/>
      <c r="CR1984" s="35"/>
      <c r="CS1984" s="35"/>
      <c r="CT1984" s="35"/>
      <c r="CU1984" s="35"/>
      <c r="CV1984" s="35"/>
      <c r="CW1984" s="35"/>
      <c r="CX1984" s="35"/>
      <c r="CY1984" s="35"/>
      <c r="CZ1984" s="35"/>
      <c r="DA1984" s="35"/>
      <c r="DB1984" s="35"/>
      <c r="DC1984" s="35"/>
      <c r="DD1984" s="35"/>
      <c r="DE1984" s="35"/>
      <c r="DF1984" s="35"/>
      <c r="DG1984" s="35"/>
      <c r="DH1984" s="35"/>
      <c r="DI1984" s="35"/>
      <c r="DJ1984" s="35"/>
      <c r="DK1984" s="35"/>
      <c r="DL1984" s="35"/>
      <c r="DM1984" s="35"/>
      <c r="DN1984" s="35"/>
      <c r="DO1984" s="35"/>
      <c r="DP1984" s="35"/>
      <c r="DQ1984" s="35"/>
      <c r="DR1984" s="35"/>
      <c r="DS1984" s="35"/>
      <c r="DT1984" s="35"/>
      <c r="DU1984" s="35"/>
      <c r="DV1984" s="35"/>
      <c r="DW1984" s="35"/>
      <c r="DX1984" s="35"/>
      <c r="DY1984" s="35"/>
      <c r="DZ1984" s="35"/>
      <c r="EA1984" s="35"/>
      <c r="EB1984" s="35"/>
      <c r="EC1984" s="35"/>
      <c r="ED1984" s="35"/>
      <c r="EE1984" s="35"/>
      <c r="EF1984" s="35"/>
      <c r="EG1984" s="35"/>
      <c r="EH1984" s="35"/>
      <c r="EI1984" s="35"/>
      <c r="EJ1984" s="35"/>
      <c r="EK1984" s="35"/>
      <c r="EL1984" s="35"/>
      <c r="ET1984" s="20" t="s">
        <v>2339</v>
      </c>
      <c r="EU1984" s="20" t="s">
        <v>2337</v>
      </c>
    </row>
    <row r="1985" spans="1:151" ht="12" hidden="1" customHeight="1">
      <c r="A1985" s="35"/>
      <c r="B1985" s="47"/>
      <c r="C1985" s="35"/>
      <c r="D1985" s="47"/>
      <c r="E1985" s="47"/>
      <c r="F1985" s="47"/>
      <c r="G1985" s="47"/>
      <c r="H1985" s="47"/>
      <c r="I1985" s="47"/>
      <c r="J1985" s="47"/>
      <c r="K1985" s="47"/>
      <c r="L1985" s="47"/>
      <c r="M1985" s="35"/>
      <c r="N1985" s="35"/>
      <c r="O1985" s="35"/>
      <c r="P1985" s="35"/>
      <c r="Q1985" s="35"/>
      <c r="R1985" s="35"/>
      <c r="S1985" s="35"/>
      <c r="T1985" s="35"/>
      <c r="U1985" s="35"/>
      <c r="V1985" s="35"/>
      <c r="W1985" s="35"/>
      <c r="X1985" s="35"/>
      <c r="Y1985" s="35"/>
      <c r="Z1985" s="35"/>
      <c r="AA1985" s="35"/>
      <c r="AB1985" s="35"/>
      <c r="AC1985" s="35"/>
      <c r="AD1985" s="35"/>
      <c r="AE1985" s="35"/>
      <c r="AF1985" s="35"/>
      <c r="AG1985" s="35"/>
      <c r="AH1985" s="35"/>
      <c r="AI1985" s="35"/>
      <c r="AJ1985" s="35"/>
      <c r="AK1985" s="35"/>
      <c r="AL1985" s="35"/>
      <c r="AM1985" s="35"/>
      <c r="AN1985" s="35"/>
      <c r="AO1985" s="35"/>
      <c r="AP1985" s="35"/>
      <c r="AQ1985" s="35"/>
      <c r="AR1985" s="35"/>
      <c r="AS1985" s="35"/>
      <c r="AT1985" s="35"/>
      <c r="AU1985" s="35"/>
      <c r="AV1985" s="35"/>
      <c r="AW1985" s="35"/>
      <c r="AX1985" s="35"/>
      <c r="AY1985" s="35"/>
      <c r="AZ1985" s="35"/>
      <c r="BA1985" s="35"/>
      <c r="BB1985" s="35"/>
      <c r="BC1985" s="35"/>
      <c r="BD1985" s="35"/>
      <c r="BE1985" s="35"/>
      <c r="BF1985" s="35"/>
      <c r="BG1985" s="35"/>
      <c r="BH1985" s="35"/>
      <c r="BI1985" s="133"/>
      <c r="BJ1985" s="133"/>
      <c r="BK1985" s="35"/>
      <c r="BL1985" s="266"/>
      <c r="BM1985" s="35"/>
      <c r="BN1985" s="35"/>
      <c r="BO1985" s="35"/>
      <c r="BP1985" s="35"/>
      <c r="BQ1985" s="35"/>
      <c r="BR1985" s="35"/>
      <c r="BS1985" s="35"/>
      <c r="BT1985" s="35"/>
      <c r="BU1985" s="35"/>
      <c r="BV1985" s="35"/>
      <c r="BW1985" s="35"/>
      <c r="BX1985" s="35"/>
      <c r="BY1985" s="35"/>
      <c r="BZ1985" s="287"/>
      <c r="CA1985" s="35"/>
      <c r="CB1985" s="35"/>
      <c r="CC1985" s="35"/>
      <c r="CD1985" s="35"/>
      <c r="CE1985" s="35"/>
      <c r="CF1985" s="35"/>
      <c r="CG1985" s="35"/>
      <c r="CH1985" s="35"/>
      <c r="CI1985" s="35"/>
      <c r="CJ1985" s="35"/>
      <c r="CK1985" s="35"/>
      <c r="CL1985" s="35"/>
      <c r="CM1985" s="35"/>
      <c r="CN1985" s="35"/>
      <c r="CO1985" s="35"/>
      <c r="CP1985" s="35"/>
      <c r="CQ1985" s="35"/>
      <c r="CR1985" s="35"/>
      <c r="CS1985" s="35"/>
      <c r="CT1985" s="35"/>
      <c r="CU1985" s="35"/>
      <c r="CV1985" s="35"/>
      <c r="CW1985" s="35"/>
      <c r="CX1985" s="35"/>
      <c r="CY1985" s="35"/>
      <c r="CZ1985" s="35"/>
      <c r="DA1985" s="35"/>
      <c r="DB1985" s="35"/>
      <c r="DC1985" s="35"/>
      <c r="DD1985" s="35"/>
      <c r="DE1985" s="35"/>
      <c r="DF1985" s="35"/>
      <c r="DG1985" s="35"/>
      <c r="DH1985" s="35"/>
      <c r="DI1985" s="35"/>
      <c r="DJ1985" s="35"/>
      <c r="DK1985" s="35"/>
      <c r="DL1985" s="35"/>
      <c r="DM1985" s="35"/>
      <c r="DN1985" s="35"/>
      <c r="DO1985" s="35"/>
      <c r="DP1985" s="35"/>
      <c r="DQ1985" s="35"/>
      <c r="DR1985" s="35"/>
      <c r="DS1985" s="35"/>
      <c r="DT1985" s="35"/>
      <c r="DU1985" s="35"/>
      <c r="DV1985" s="35"/>
      <c r="DW1985" s="35"/>
      <c r="DX1985" s="35"/>
      <c r="DY1985" s="35"/>
      <c r="DZ1985" s="35"/>
      <c r="EA1985" s="35"/>
      <c r="EB1985" s="35"/>
      <c r="EC1985" s="35"/>
      <c r="ED1985" s="35"/>
      <c r="EE1985" s="35"/>
      <c r="EF1985" s="35"/>
      <c r="EG1985" s="35"/>
      <c r="EH1985" s="35"/>
      <c r="EI1985" s="35"/>
      <c r="EJ1985" s="35"/>
      <c r="EK1985" s="35"/>
      <c r="EL1985" s="35"/>
      <c r="ET1985" s="20" t="s">
        <v>2340</v>
      </c>
      <c r="EU1985" s="20" t="s">
        <v>2338</v>
      </c>
    </row>
    <row r="1986" spans="1:151" ht="12" hidden="1" customHeight="1">
      <c r="A1986" s="35"/>
      <c r="B1986" s="47"/>
      <c r="C1986" s="35"/>
      <c r="D1986" s="47"/>
      <c r="E1986" s="47"/>
      <c r="F1986" s="47"/>
      <c r="G1986" s="47"/>
      <c r="H1986" s="47"/>
      <c r="I1986" s="47"/>
      <c r="J1986" s="47"/>
      <c r="K1986" s="47"/>
      <c r="L1986" s="47"/>
      <c r="M1986" s="35"/>
      <c r="N1986" s="35"/>
      <c r="O1986" s="35"/>
      <c r="P1986" s="35"/>
      <c r="Q1986" s="35"/>
      <c r="R1986" s="35"/>
      <c r="S1986" s="35"/>
      <c r="T1986" s="35"/>
      <c r="U1986" s="35"/>
      <c r="V1986" s="35"/>
      <c r="W1986" s="35"/>
      <c r="X1986" s="35"/>
      <c r="Y1986" s="35"/>
      <c r="Z1986" s="35"/>
      <c r="AA1986" s="35"/>
      <c r="AB1986" s="35"/>
      <c r="AC1986" s="35"/>
      <c r="AD1986" s="35"/>
      <c r="AE1986" s="35"/>
      <c r="AF1986" s="35"/>
      <c r="AG1986" s="35"/>
      <c r="AH1986" s="35"/>
      <c r="AI1986" s="35"/>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35"/>
      <c r="BH1986" s="35"/>
      <c r="BI1986" s="133"/>
      <c r="BJ1986" s="133"/>
      <c r="BK1986" s="35"/>
      <c r="BL1986" s="266"/>
      <c r="BM1986" s="35"/>
      <c r="BN1986" s="35"/>
      <c r="BO1986" s="35"/>
      <c r="BP1986" s="35"/>
      <c r="BQ1986" s="35"/>
      <c r="BR1986" s="35"/>
      <c r="BS1986" s="35"/>
      <c r="BT1986" s="35"/>
      <c r="BU1986" s="35"/>
      <c r="BV1986" s="35"/>
      <c r="BW1986" s="35"/>
      <c r="BX1986" s="35"/>
      <c r="BY1986" s="35"/>
      <c r="BZ1986" s="287"/>
      <c r="CA1986" s="35"/>
      <c r="CB1986" s="35"/>
      <c r="CC1986" s="35"/>
      <c r="CD1986" s="35"/>
      <c r="CE1986" s="35"/>
      <c r="CF1986" s="35"/>
      <c r="CG1986" s="35"/>
      <c r="CH1986" s="35"/>
      <c r="CI1986" s="35"/>
      <c r="CJ1986" s="35"/>
      <c r="CK1986" s="35"/>
      <c r="CL1986" s="35"/>
      <c r="CM1986" s="35"/>
      <c r="CN1986" s="35"/>
      <c r="CO1986" s="35"/>
      <c r="CP1986" s="35"/>
      <c r="CQ1986" s="35"/>
      <c r="CR1986" s="35"/>
      <c r="CS1986" s="35"/>
      <c r="CT1986" s="35"/>
      <c r="CU1986" s="35"/>
      <c r="CV1986" s="35"/>
      <c r="CW1986" s="35"/>
      <c r="CX1986" s="35"/>
      <c r="CY1986" s="35"/>
      <c r="CZ1986" s="35"/>
      <c r="DA1986" s="35"/>
      <c r="DB1986" s="35"/>
      <c r="DC1986" s="35"/>
      <c r="DD1986" s="35"/>
      <c r="DE1986" s="35"/>
      <c r="DF1986" s="35"/>
      <c r="DG1986" s="35"/>
      <c r="DH1986" s="35"/>
      <c r="DI1986" s="35"/>
      <c r="DJ1986" s="35"/>
      <c r="DK1986" s="35"/>
      <c r="DL1986" s="35"/>
      <c r="DM1986" s="35"/>
      <c r="DN1986" s="35"/>
      <c r="DO1986" s="35"/>
      <c r="DP1986" s="35"/>
      <c r="DQ1986" s="35"/>
      <c r="DR1986" s="35"/>
      <c r="DS1986" s="35"/>
      <c r="DT1986" s="35"/>
      <c r="DU1986" s="35"/>
      <c r="DV1986" s="35"/>
      <c r="DW1986" s="35"/>
      <c r="DX1986" s="35"/>
      <c r="DY1986" s="35"/>
      <c r="DZ1986" s="35"/>
      <c r="EA1986" s="35"/>
      <c r="EB1986" s="35"/>
      <c r="EC1986" s="35"/>
      <c r="ED1986" s="35"/>
      <c r="EE1986" s="35"/>
      <c r="EF1986" s="35"/>
      <c r="EG1986" s="35"/>
      <c r="EH1986" s="35"/>
      <c r="EI1986" s="35"/>
      <c r="EJ1986" s="35"/>
      <c r="EK1986" s="35"/>
      <c r="EL1986" s="35"/>
      <c r="ET1986" s="20" t="s">
        <v>2341</v>
      </c>
      <c r="EU1986" s="20" t="s">
        <v>2339</v>
      </c>
    </row>
    <row r="1987" spans="1:151" ht="12" hidden="1" customHeight="1">
      <c r="A1987" s="35"/>
      <c r="B1987" s="47"/>
      <c r="C1987" s="35"/>
      <c r="D1987" s="47"/>
      <c r="E1987" s="47"/>
      <c r="F1987" s="47"/>
      <c r="G1987" s="47"/>
      <c r="H1987" s="47"/>
      <c r="I1987" s="47"/>
      <c r="J1987" s="47"/>
      <c r="K1987" s="47"/>
      <c r="L1987" s="47"/>
      <c r="M1987" s="35"/>
      <c r="N1987" s="35"/>
      <c r="O1987" s="35"/>
      <c r="P1987" s="35"/>
      <c r="Q1987" s="35"/>
      <c r="R1987" s="35"/>
      <c r="S1987" s="35"/>
      <c r="T1987" s="35"/>
      <c r="U1987" s="35"/>
      <c r="V1987" s="35"/>
      <c r="W1987" s="35"/>
      <c r="X1987" s="35"/>
      <c r="Y1987" s="35"/>
      <c r="Z1987" s="35"/>
      <c r="AA1987" s="35"/>
      <c r="AB1987" s="35"/>
      <c r="AC1987" s="35"/>
      <c r="AD1987" s="35"/>
      <c r="AE1987" s="35"/>
      <c r="AF1987" s="35"/>
      <c r="AG1987" s="35"/>
      <c r="AH1987" s="35"/>
      <c r="AI1987" s="35"/>
      <c r="AJ1987" s="35"/>
      <c r="AK1987" s="35"/>
      <c r="AL1987" s="35"/>
      <c r="AM1987" s="35"/>
      <c r="AN1987" s="35"/>
      <c r="AO1987" s="35"/>
      <c r="AP1987" s="35"/>
      <c r="AQ1987" s="35"/>
      <c r="AR1987" s="35"/>
      <c r="AS1987" s="35"/>
      <c r="AT1987" s="35"/>
      <c r="AU1987" s="35"/>
      <c r="AV1987" s="35"/>
      <c r="AW1987" s="35"/>
      <c r="AX1987" s="35"/>
      <c r="AY1987" s="35"/>
      <c r="AZ1987" s="35"/>
      <c r="BA1987" s="35"/>
      <c r="BB1987" s="35"/>
      <c r="BC1987" s="35"/>
      <c r="BD1987" s="35"/>
      <c r="BE1987" s="35"/>
      <c r="BF1987" s="35"/>
      <c r="BG1987" s="35"/>
      <c r="BH1987" s="35"/>
      <c r="BI1987" s="133"/>
      <c r="BJ1987" s="133"/>
      <c r="BK1987" s="35"/>
      <c r="BL1987" s="266"/>
      <c r="BM1987" s="35"/>
      <c r="BN1987" s="35"/>
      <c r="BO1987" s="35"/>
      <c r="BP1987" s="35"/>
      <c r="BQ1987" s="35"/>
      <c r="BR1987" s="35"/>
      <c r="BS1987" s="35"/>
      <c r="BT1987" s="35"/>
      <c r="BU1987" s="35"/>
      <c r="BV1987" s="35"/>
      <c r="BW1987" s="35"/>
      <c r="BX1987" s="35"/>
      <c r="BY1987" s="35"/>
      <c r="BZ1987" s="287"/>
      <c r="CA1987" s="35"/>
      <c r="CB1987" s="35"/>
      <c r="CC1987" s="35"/>
      <c r="CD1987" s="35"/>
      <c r="CE1987" s="35"/>
      <c r="CF1987" s="35"/>
      <c r="CG1987" s="35"/>
      <c r="CH1987" s="35"/>
      <c r="CI1987" s="35"/>
      <c r="CJ1987" s="35"/>
      <c r="CK1987" s="35"/>
      <c r="CL1987" s="35"/>
      <c r="CM1987" s="35"/>
      <c r="CN1987" s="35"/>
      <c r="CO1987" s="35"/>
      <c r="CP1987" s="35"/>
      <c r="CQ1987" s="35"/>
      <c r="CR1987" s="35"/>
      <c r="CS1987" s="35"/>
      <c r="CT1987" s="35"/>
      <c r="CU1987" s="35"/>
      <c r="CV1987" s="35"/>
      <c r="CW1987" s="35"/>
      <c r="CX1987" s="35"/>
      <c r="CY1987" s="35"/>
      <c r="CZ1987" s="35"/>
      <c r="DA1987" s="35"/>
      <c r="DB1987" s="35"/>
      <c r="DC1987" s="35"/>
      <c r="DD1987" s="35"/>
      <c r="DE1987" s="35"/>
      <c r="DF1987" s="35"/>
      <c r="DG1987" s="35"/>
      <c r="DH1987" s="35"/>
      <c r="DI1987" s="35"/>
      <c r="DJ1987" s="35"/>
      <c r="DK1987" s="35"/>
      <c r="DL1987" s="35"/>
      <c r="DM1987" s="35"/>
      <c r="DN1987" s="35"/>
      <c r="DO1987" s="35"/>
      <c r="DP1987" s="35"/>
      <c r="DQ1987" s="35"/>
      <c r="DR1987" s="35"/>
      <c r="DS1987" s="35"/>
      <c r="DT1987" s="35"/>
      <c r="DU1987" s="35"/>
      <c r="DV1987" s="35"/>
      <c r="DW1987" s="35"/>
      <c r="DX1987" s="35"/>
      <c r="DY1987" s="35"/>
      <c r="DZ1987" s="35"/>
      <c r="EA1987" s="35"/>
      <c r="EB1987" s="35"/>
      <c r="EC1987" s="35"/>
      <c r="ED1987" s="35"/>
      <c r="EE1987" s="35"/>
      <c r="EF1987" s="35"/>
      <c r="EG1987" s="35"/>
      <c r="EH1987" s="35"/>
      <c r="EI1987" s="35"/>
      <c r="EJ1987" s="35"/>
      <c r="EK1987" s="35"/>
      <c r="EL1987" s="35"/>
      <c r="ET1987" s="20" t="s">
        <v>2342</v>
      </c>
      <c r="EU1987" s="20" t="s">
        <v>2340</v>
      </c>
    </row>
    <row r="1988" spans="1:151" ht="12" hidden="1" customHeight="1">
      <c r="A1988" s="35"/>
      <c r="B1988" s="47"/>
      <c r="C1988" s="35"/>
      <c r="D1988" s="47"/>
      <c r="E1988" s="47"/>
      <c r="F1988" s="47"/>
      <c r="G1988" s="47"/>
      <c r="H1988" s="47"/>
      <c r="I1988" s="47"/>
      <c r="J1988" s="47"/>
      <c r="K1988" s="47"/>
      <c r="L1988" s="47"/>
      <c r="M1988" s="35"/>
      <c r="N1988" s="35"/>
      <c r="O1988" s="35"/>
      <c r="P1988" s="35"/>
      <c r="Q1988" s="35"/>
      <c r="R1988" s="35"/>
      <c r="S1988" s="35"/>
      <c r="T1988" s="35"/>
      <c r="U1988" s="35"/>
      <c r="V1988" s="35"/>
      <c r="W1988" s="35"/>
      <c r="X1988" s="35"/>
      <c r="Y1988" s="35"/>
      <c r="Z1988" s="35"/>
      <c r="AA1988" s="35"/>
      <c r="AB1988" s="35"/>
      <c r="AC1988" s="35"/>
      <c r="AD1988" s="35"/>
      <c r="AE1988" s="35"/>
      <c r="AF1988" s="35"/>
      <c r="AG1988" s="35"/>
      <c r="AH1988" s="35"/>
      <c r="AI1988" s="35"/>
      <c r="AJ1988" s="35"/>
      <c r="AK1988" s="35"/>
      <c r="AL1988" s="35"/>
      <c r="AM1988" s="35"/>
      <c r="AN1988" s="35"/>
      <c r="AO1988" s="35"/>
      <c r="AP1988" s="35"/>
      <c r="AQ1988" s="35"/>
      <c r="AR1988" s="35"/>
      <c r="AS1988" s="35"/>
      <c r="AT1988" s="35"/>
      <c r="AU1988" s="35"/>
      <c r="AV1988" s="35"/>
      <c r="AW1988" s="35"/>
      <c r="AX1988" s="35"/>
      <c r="AY1988" s="35"/>
      <c r="AZ1988" s="35"/>
      <c r="BA1988" s="35"/>
      <c r="BB1988" s="35"/>
      <c r="BC1988" s="35"/>
      <c r="BD1988" s="35"/>
      <c r="BE1988" s="35"/>
      <c r="BF1988" s="35"/>
      <c r="BG1988" s="35"/>
      <c r="BH1988" s="35"/>
      <c r="BI1988" s="133"/>
      <c r="BJ1988" s="133"/>
      <c r="BK1988" s="35"/>
      <c r="BL1988" s="266"/>
      <c r="BM1988" s="35"/>
      <c r="BN1988" s="35"/>
      <c r="BO1988" s="35"/>
      <c r="BP1988" s="35"/>
      <c r="BQ1988" s="35"/>
      <c r="BR1988" s="35"/>
      <c r="BS1988" s="35"/>
      <c r="BT1988" s="35"/>
      <c r="BU1988" s="35"/>
      <c r="BV1988" s="35"/>
      <c r="BW1988" s="35"/>
      <c r="BX1988" s="35"/>
      <c r="BY1988" s="35"/>
      <c r="BZ1988" s="287"/>
      <c r="CA1988" s="35"/>
      <c r="CB1988" s="35"/>
      <c r="CC1988" s="35"/>
      <c r="CD1988" s="35"/>
      <c r="CE1988" s="35"/>
      <c r="CF1988" s="35"/>
      <c r="CG1988" s="35"/>
      <c r="CH1988" s="35"/>
      <c r="CI1988" s="35"/>
      <c r="CJ1988" s="35"/>
      <c r="CK1988" s="35"/>
      <c r="CL1988" s="35"/>
      <c r="CM1988" s="35"/>
      <c r="CN1988" s="35"/>
      <c r="CO1988" s="35"/>
      <c r="CP1988" s="35"/>
      <c r="CQ1988" s="35"/>
      <c r="CR1988" s="35"/>
      <c r="CS1988" s="35"/>
      <c r="CT1988" s="35"/>
      <c r="CU1988" s="35"/>
      <c r="CV1988" s="35"/>
      <c r="CW1988" s="35"/>
      <c r="CX1988" s="35"/>
      <c r="CY1988" s="35"/>
      <c r="CZ1988" s="35"/>
      <c r="DA1988" s="35"/>
      <c r="DB1988" s="35"/>
      <c r="DC1988" s="35"/>
      <c r="DD1988" s="35"/>
      <c r="DE1988" s="35"/>
      <c r="DF1988" s="35"/>
      <c r="DG1988" s="35"/>
      <c r="DH1988" s="35"/>
      <c r="DI1988" s="35"/>
      <c r="DJ1988" s="35"/>
      <c r="DK1988" s="35"/>
      <c r="DL1988" s="35"/>
      <c r="DM1988" s="35"/>
      <c r="DN1988" s="35"/>
      <c r="DO1988" s="35"/>
      <c r="DP1988" s="35"/>
      <c r="DQ1988" s="35"/>
      <c r="DR1988" s="35"/>
      <c r="DS1988" s="35"/>
      <c r="DT1988" s="35"/>
      <c r="DU1988" s="35"/>
      <c r="DV1988" s="35"/>
      <c r="DW1988" s="35"/>
      <c r="DX1988" s="35"/>
      <c r="DY1988" s="35"/>
      <c r="DZ1988" s="35"/>
      <c r="EA1988" s="35"/>
      <c r="EB1988" s="35"/>
      <c r="EC1988" s="35"/>
      <c r="ED1988" s="35"/>
      <c r="EE1988" s="35"/>
      <c r="EF1988" s="35"/>
      <c r="EG1988" s="35"/>
      <c r="EH1988" s="35"/>
      <c r="EI1988" s="35"/>
      <c r="EJ1988" s="35"/>
      <c r="EK1988" s="35"/>
      <c r="EL1988" s="35"/>
      <c r="ET1988" s="20" t="s">
        <v>2343</v>
      </c>
      <c r="EU1988" s="20" t="s">
        <v>2341</v>
      </c>
    </row>
    <row r="1989" spans="1:151" ht="12" hidden="1" customHeight="1">
      <c r="A1989" s="35"/>
      <c r="B1989" s="47"/>
      <c r="C1989" s="35"/>
      <c r="D1989" s="47"/>
      <c r="E1989" s="47"/>
      <c r="F1989" s="47"/>
      <c r="G1989" s="47"/>
      <c r="H1989" s="47"/>
      <c r="I1989" s="47"/>
      <c r="J1989" s="47"/>
      <c r="K1989" s="47"/>
      <c r="L1989" s="47"/>
      <c r="M1989" s="35"/>
      <c r="N1989" s="35"/>
      <c r="O1989" s="35"/>
      <c r="P1989" s="35"/>
      <c r="Q1989" s="35"/>
      <c r="R1989" s="35"/>
      <c r="S1989" s="35"/>
      <c r="T1989" s="35"/>
      <c r="U1989" s="35"/>
      <c r="V1989" s="35"/>
      <c r="W1989" s="35"/>
      <c r="X1989" s="35"/>
      <c r="Y1989" s="35"/>
      <c r="Z1989" s="35"/>
      <c r="AA1989" s="35"/>
      <c r="AB1989" s="35"/>
      <c r="AC1989" s="35"/>
      <c r="AD1989" s="35"/>
      <c r="AE1989" s="35"/>
      <c r="AF1989" s="35"/>
      <c r="AG1989" s="35"/>
      <c r="AH1989" s="35"/>
      <c r="AI1989" s="35"/>
      <c r="AJ1989" s="35"/>
      <c r="AK1989" s="35"/>
      <c r="AL1989" s="35"/>
      <c r="AM1989" s="35"/>
      <c r="AN1989" s="35"/>
      <c r="AO1989" s="35"/>
      <c r="AP1989" s="35"/>
      <c r="AQ1989" s="35"/>
      <c r="AR1989" s="35"/>
      <c r="AS1989" s="35"/>
      <c r="AT1989" s="35"/>
      <c r="AU1989" s="35"/>
      <c r="AV1989" s="35"/>
      <c r="AW1989" s="35"/>
      <c r="AX1989" s="35"/>
      <c r="AY1989" s="35"/>
      <c r="AZ1989" s="35"/>
      <c r="BA1989" s="35"/>
      <c r="BB1989" s="35"/>
      <c r="BC1989" s="35"/>
      <c r="BD1989" s="35"/>
      <c r="BE1989" s="35"/>
      <c r="BF1989" s="35"/>
      <c r="BG1989" s="35"/>
      <c r="BH1989" s="35"/>
      <c r="BI1989" s="133"/>
      <c r="BJ1989" s="133"/>
      <c r="BK1989" s="35"/>
      <c r="BL1989" s="266"/>
      <c r="BM1989" s="35"/>
      <c r="BN1989" s="35"/>
      <c r="BO1989" s="35"/>
      <c r="BP1989" s="35"/>
      <c r="BQ1989" s="35"/>
      <c r="BR1989" s="35"/>
      <c r="BS1989" s="35"/>
      <c r="BT1989" s="35"/>
      <c r="BU1989" s="35"/>
      <c r="BV1989" s="35"/>
      <c r="BW1989" s="35"/>
      <c r="BX1989" s="35"/>
      <c r="BY1989" s="35"/>
      <c r="BZ1989" s="287"/>
      <c r="CA1989" s="35"/>
      <c r="CB1989" s="35"/>
      <c r="CC1989" s="35"/>
      <c r="CD1989" s="35"/>
      <c r="CE1989" s="35"/>
      <c r="CF1989" s="35"/>
      <c r="CG1989" s="35"/>
      <c r="CH1989" s="35"/>
      <c r="CI1989" s="35"/>
      <c r="CJ1989" s="35"/>
      <c r="CK1989" s="35"/>
      <c r="CL1989" s="35"/>
      <c r="CM1989" s="35"/>
      <c r="CN1989" s="35"/>
      <c r="CO1989" s="35"/>
      <c r="CP1989" s="35"/>
      <c r="CQ1989" s="35"/>
      <c r="CR1989" s="35"/>
      <c r="CS1989" s="35"/>
      <c r="CT1989" s="35"/>
      <c r="CU1989" s="35"/>
      <c r="CV1989" s="35"/>
      <c r="CW1989" s="35"/>
      <c r="CX1989" s="35"/>
      <c r="CY1989" s="35"/>
      <c r="CZ1989" s="35"/>
      <c r="DA1989" s="35"/>
      <c r="DB1989" s="35"/>
      <c r="DC1989" s="35"/>
      <c r="DD1989" s="35"/>
      <c r="DE1989" s="35"/>
      <c r="DF1989" s="35"/>
      <c r="DG1989" s="35"/>
      <c r="DH1989" s="35"/>
      <c r="DI1989" s="35"/>
      <c r="DJ1989" s="35"/>
      <c r="DK1989" s="35"/>
      <c r="DL1989" s="35"/>
      <c r="DM1989" s="35"/>
      <c r="DN1989" s="35"/>
      <c r="DO1989" s="35"/>
      <c r="DP1989" s="35"/>
      <c r="DQ1989" s="35"/>
      <c r="DR1989" s="35"/>
      <c r="DS1989" s="35"/>
      <c r="DT1989" s="35"/>
      <c r="DU1989" s="35"/>
      <c r="DV1989" s="35"/>
      <c r="DW1989" s="35"/>
      <c r="DX1989" s="35"/>
      <c r="DY1989" s="35"/>
      <c r="DZ1989" s="35"/>
      <c r="EA1989" s="35"/>
      <c r="EB1989" s="35"/>
      <c r="EC1989" s="35"/>
      <c r="ED1989" s="35"/>
      <c r="EE1989" s="35"/>
      <c r="EF1989" s="35"/>
      <c r="EG1989" s="35"/>
      <c r="EH1989" s="35"/>
      <c r="EI1989" s="35"/>
      <c r="EJ1989" s="35"/>
      <c r="EK1989" s="35"/>
      <c r="EL1989" s="35"/>
      <c r="ET1989" s="20" t="s">
        <v>2344</v>
      </c>
      <c r="EU1989" s="20" t="s">
        <v>2342</v>
      </c>
    </row>
    <row r="1990" spans="1:151" ht="12" hidden="1" customHeight="1">
      <c r="A1990" s="35"/>
      <c r="B1990" s="47"/>
      <c r="C1990" s="35"/>
      <c r="D1990" s="47"/>
      <c r="E1990" s="47"/>
      <c r="F1990" s="47"/>
      <c r="G1990" s="47"/>
      <c r="H1990" s="47"/>
      <c r="I1990" s="47"/>
      <c r="J1990" s="47"/>
      <c r="K1990" s="47"/>
      <c r="L1990" s="47"/>
      <c r="M1990" s="35"/>
      <c r="N1990" s="35"/>
      <c r="O1990" s="35"/>
      <c r="P1990" s="35"/>
      <c r="Q1990" s="35"/>
      <c r="R1990" s="35"/>
      <c r="S1990" s="35"/>
      <c r="T1990" s="35"/>
      <c r="U1990" s="35"/>
      <c r="V1990" s="35"/>
      <c r="W1990" s="35"/>
      <c r="X1990" s="35"/>
      <c r="Y1990" s="35"/>
      <c r="Z1990" s="35"/>
      <c r="AA1990" s="35"/>
      <c r="AB1990" s="35"/>
      <c r="AC1990" s="35"/>
      <c r="AD1990" s="35"/>
      <c r="AE1990" s="35"/>
      <c r="AF1990" s="35"/>
      <c r="AG1990" s="35"/>
      <c r="AH1990" s="35"/>
      <c r="AI1990" s="35"/>
      <c r="AJ1990" s="35"/>
      <c r="AK1990" s="35"/>
      <c r="AL1990" s="35"/>
      <c r="AM1990" s="35"/>
      <c r="AN1990" s="35"/>
      <c r="AO1990" s="35"/>
      <c r="AP1990" s="35"/>
      <c r="AQ1990" s="35"/>
      <c r="AR1990" s="35"/>
      <c r="AS1990" s="35"/>
      <c r="AT1990" s="35"/>
      <c r="AU1990" s="35"/>
      <c r="AV1990" s="35"/>
      <c r="AW1990" s="35"/>
      <c r="AX1990" s="35"/>
      <c r="AY1990" s="35"/>
      <c r="AZ1990" s="35"/>
      <c r="BA1990" s="35"/>
      <c r="BB1990" s="35"/>
      <c r="BC1990" s="35"/>
      <c r="BD1990" s="35"/>
      <c r="BE1990" s="35"/>
      <c r="BF1990" s="35"/>
      <c r="BG1990" s="35"/>
      <c r="BH1990" s="35"/>
      <c r="BI1990" s="133"/>
      <c r="BJ1990" s="133"/>
      <c r="BK1990" s="35"/>
      <c r="BL1990" s="266"/>
      <c r="BM1990" s="35"/>
      <c r="BN1990" s="35"/>
      <c r="BO1990" s="35"/>
      <c r="BP1990" s="35"/>
      <c r="BQ1990" s="35"/>
      <c r="BR1990" s="35"/>
      <c r="BS1990" s="35"/>
      <c r="BT1990" s="35"/>
      <c r="BU1990" s="35"/>
      <c r="BV1990" s="35"/>
      <c r="BW1990" s="35"/>
      <c r="BX1990" s="35"/>
      <c r="BY1990" s="35"/>
      <c r="BZ1990" s="287"/>
      <c r="CA1990" s="35"/>
      <c r="CB1990" s="35"/>
      <c r="CC1990" s="35"/>
      <c r="CD1990" s="35"/>
      <c r="CE1990" s="35"/>
      <c r="CF1990" s="35"/>
      <c r="CG1990" s="35"/>
      <c r="CH1990" s="35"/>
      <c r="CI1990" s="35"/>
      <c r="CJ1990" s="35"/>
      <c r="CK1990" s="35"/>
      <c r="CL1990" s="35"/>
      <c r="CM1990" s="35"/>
      <c r="CN1990" s="35"/>
      <c r="CO1990" s="35"/>
      <c r="CP1990" s="35"/>
      <c r="CQ1990" s="35"/>
      <c r="CR1990" s="35"/>
      <c r="CS1990" s="35"/>
      <c r="CT1990" s="35"/>
      <c r="CU1990" s="35"/>
      <c r="CV1990" s="35"/>
      <c r="CW1990" s="35"/>
      <c r="CX1990" s="35"/>
      <c r="CY1990" s="35"/>
      <c r="CZ1990" s="35"/>
      <c r="DA1990" s="35"/>
      <c r="DB1990" s="35"/>
      <c r="DC1990" s="35"/>
      <c r="DD1990" s="35"/>
      <c r="DE1990" s="35"/>
      <c r="DF1990" s="35"/>
      <c r="DG1990" s="35"/>
      <c r="DH1990" s="35"/>
      <c r="DI1990" s="35"/>
      <c r="DJ1990" s="35"/>
      <c r="DK1990" s="35"/>
      <c r="DL1990" s="35"/>
      <c r="DM1990" s="35"/>
      <c r="DN1990" s="35"/>
      <c r="DO1990" s="35"/>
      <c r="DP1990" s="35"/>
      <c r="DQ1990" s="35"/>
      <c r="DR1990" s="35"/>
      <c r="DS1990" s="35"/>
      <c r="DT1990" s="35"/>
      <c r="DU1990" s="35"/>
      <c r="DV1990" s="35"/>
      <c r="DW1990" s="35"/>
      <c r="DX1990" s="35"/>
      <c r="DY1990" s="35"/>
      <c r="DZ1990" s="35"/>
      <c r="EA1990" s="35"/>
      <c r="EB1990" s="35"/>
      <c r="EC1990" s="35"/>
      <c r="ED1990" s="35"/>
      <c r="EE1990" s="35"/>
      <c r="EF1990" s="35"/>
      <c r="EG1990" s="35"/>
      <c r="EH1990" s="35"/>
      <c r="EI1990" s="35"/>
      <c r="EJ1990" s="35"/>
      <c r="EK1990" s="35"/>
      <c r="EL1990" s="35"/>
      <c r="ET1990" s="20" t="s">
        <v>2345</v>
      </c>
      <c r="EU1990" s="20" t="s">
        <v>2343</v>
      </c>
    </row>
    <row r="1991" spans="1:151" ht="12" hidden="1" customHeight="1">
      <c r="A1991" s="35"/>
      <c r="B1991" s="47"/>
      <c r="C1991" s="35"/>
      <c r="D1991" s="47"/>
      <c r="E1991" s="47"/>
      <c r="F1991" s="47"/>
      <c r="G1991" s="47"/>
      <c r="H1991" s="47"/>
      <c r="I1991" s="47"/>
      <c r="J1991" s="47"/>
      <c r="K1991" s="47"/>
      <c r="L1991" s="47"/>
      <c r="M1991" s="35"/>
      <c r="N1991" s="35"/>
      <c r="O1991" s="35"/>
      <c r="P1991" s="35"/>
      <c r="Q1991" s="35"/>
      <c r="R1991" s="35"/>
      <c r="S1991" s="35"/>
      <c r="T1991" s="35"/>
      <c r="U1991" s="35"/>
      <c r="V1991" s="35"/>
      <c r="W1991" s="35"/>
      <c r="X1991" s="35"/>
      <c r="Y1991" s="35"/>
      <c r="Z1991" s="35"/>
      <c r="AA1991" s="35"/>
      <c r="AB1991" s="35"/>
      <c r="AC1991" s="35"/>
      <c r="AD1991" s="35"/>
      <c r="AE1991" s="35"/>
      <c r="AF1991" s="35"/>
      <c r="AG1991" s="35"/>
      <c r="AH1991" s="35"/>
      <c r="AI1991" s="35"/>
      <c r="AJ1991" s="35"/>
      <c r="AK1991" s="35"/>
      <c r="AL1991" s="35"/>
      <c r="AM1991" s="35"/>
      <c r="AN1991" s="35"/>
      <c r="AO1991" s="35"/>
      <c r="AP1991" s="35"/>
      <c r="AQ1991" s="35"/>
      <c r="AR1991" s="35"/>
      <c r="AS1991" s="35"/>
      <c r="AT1991" s="35"/>
      <c r="AU1991" s="35"/>
      <c r="AV1991" s="35"/>
      <c r="AW1991" s="35"/>
      <c r="AX1991" s="35"/>
      <c r="AY1991" s="35"/>
      <c r="AZ1991" s="35"/>
      <c r="BA1991" s="35"/>
      <c r="BB1991" s="35"/>
      <c r="BC1991" s="35"/>
      <c r="BD1991" s="35"/>
      <c r="BE1991" s="35"/>
      <c r="BF1991" s="35"/>
      <c r="BG1991" s="35"/>
      <c r="BH1991" s="35"/>
      <c r="BI1991" s="133"/>
      <c r="BJ1991" s="133"/>
      <c r="BK1991" s="35"/>
      <c r="BL1991" s="266"/>
      <c r="BM1991" s="35"/>
      <c r="BN1991" s="35"/>
      <c r="BO1991" s="35"/>
      <c r="BP1991" s="35"/>
      <c r="BQ1991" s="35"/>
      <c r="BR1991" s="35"/>
      <c r="BS1991" s="35"/>
      <c r="BT1991" s="35"/>
      <c r="BU1991" s="35"/>
      <c r="BV1991" s="35"/>
      <c r="BW1991" s="35"/>
      <c r="BX1991" s="35"/>
      <c r="BY1991" s="35"/>
      <c r="BZ1991" s="287"/>
      <c r="CA1991" s="35"/>
      <c r="CB1991" s="35"/>
      <c r="CC1991" s="35"/>
      <c r="CD1991" s="35"/>
      <c r="CE1991" s="35"/>
      <c r="CF1991" s="35"/>
      <c r="CG1991" s="35"/>
      <c r="CH1991" s="35"/>
      <c r="CI1991" s="35"/>
      <c r="CJ1991" s="35"/>
      <c r="CK1991" s="35"/>
      <c r="CL1991" s="35"/>
      <c r="CM1991" s="35"/>
      <c r="CN1991" s="35"/>
      <c r="CO1991" s="35"/>
      <c r="CP1991" s="35"/>
      <c r="CQ1991" s="35"/>
      <c r="CR1991" s="35"/>
      <c r="CS1991" s="35"/>
      <c r="CT1991" s="35"/>
      <c r="CU1991" s="35"/>
      <c r="CV1991" s="35"/>
      <c r="CW1991" s="35"/>
      <c r="CX1991" s="35"/>
      <c r="CY1991" s="35"/>
      <c r="CZ1991" s="35"/>
      <c r="DA1991" s="35"/>
      <c r="DB1991" s="35"/>
      <c r="DC1991" s="35"/>
      <c r="DD1991" s="35"/>
      <c r="DE1991" s="35"/>
      <c r="DF1991" s="35"/>
      <c r="DG1991" s="35"/>
      <c r="DH1991" s="35"/>
      <c r="DI1991" s="35"/>
      <c r="DJ1991" s="35"/>
      <c r="DK1991" s="35"/>
      <c r="DL1991" s="35"/>
      <c r="DM1991" s="35"/>
      <c r="DN1991" s="35"/>
      <c r="DO1991" s="35"/>
      <c r="DP1991" s="35"/>
      <c r="DQ1991" s="35"/>
      <c r="DR1991" s="35"/>
      <c r="DS1991" s="35"/>
      <c r="DT1991" s="35"/>
      <c r="DU1991" s="35"/>
      <c r="DV1991" s="35"/>
      <c r="DW1991" s="35"/>
      <c r="DX1991" s="35"/>
      <c r="DY1991" s="35"/>
      <c r="DZ1991" s="35"/>
      <c r="EA1991" s="35"/>
      <c r="EB1991" s="35"/>
      <c r="EC1991" s="35"/>
      <c r="ED1991" s="35"/>
      <c r="EE1991" s="35"/>
      <c r="EF1991" s="35"/>
      <c r="EG1991" s="35"/>
      <c r="EH1991" s="35"/>
      <c r="EI1991" s="35"/>
      <c r="EJ1991" s="35"/>
      <c r="EK1991" s="35"/>
      <c r="EL1991" s="35"/>
      <c r="ET1991" s="20" t="s">
        <v>2346</v>
      </c>
      <c r="EU1991" s="20" t="s">
        <v>2344</v>
      </c>
    </row>
    <row r="1992" spans="1:151" ht="12" hidden="1" customHeight="1">
      <c r="A1992" s="35"/>
      <c r="B1992" s="47"/>
      <c r="C1992" s="35"/>
      <c r="D1992" s="47"/>
      <c r="E1992" s="47"/>
      <c r="F1992" s="47"/>
      <c r="G1992" s="47"/>
      <c r="H1992" s="47"/>
      <c r="I1992" s="47"/>
      <c r="J1992" s="47"/>
      <c r="K1992" s="47"/>
      <c r="L1992" s="47"/>
      <c r="M1992" s="35"/>
      <c r="N1992" s="35"/>
      <c r="O1992" s="35"/>
      <c r="P1992" s="35"/>
      <c r="Q1992" s="35"/>
      <c r="R1992" s="35"/>
      <c r="S1992" s="35"/>
      <c r="T1992" s="35"/>
      <c r="U1992" s="35"/>
      <c r="V1992" s="35"/>
      <c r="W1992" s="35"/>
      <c r="X1992" s="35"/>
      <c r="Y1992" s="35"/>
      <c r="Z1992" s="35"/>
      <c r="AA1992" s="35"/>
      <c r="AB1992" s="35"/>
      <c r="AC1992" s="35"/>
      <c r="AD1992" s="35"/>
      <c r="AE1992" s="35"/>
      <c r="AF1992" s="35"/>
      <c r="AG1992" s="35"/>
      <c r="AH1992" s="35"/>
      <c r="AI1992" s="35"/>
      <c r="AJ1992" s="35"/>
      <c r="AK1992" s="35"/>
      <c r="AL1992" s="35"/>
      <c r="AM1992" s="35"/>
      <c r="AN1992" s="35"/>
      <c r="AO1992" s="35"/>
      <c r="AP1992" s="35"/>
      <c r="AQ1992" s="35"/>
      <c r="AR1992" s="35"/>
      <c r="AS1992" s="35"/>
      <c r="AT1992" s="35"/>
      <c r="AU1992" s="35"/>
      <c r="AV1992" s="35"/>
      <c r="AW1992" s="35"/>
      <c r="AX1992" s="35"/>
      <c r="AY1992" s="35"/>
      <c r="AZ1992" s="35"/>
      <c r="BA1992" s="35"/>
      <c r="BB1992" s="35"/>
      <c r="BC1992" s="35"/>
      <c r="BD1992" s="35"/>
      <c r="BE1992" s="35"/>
      <c r="BF1992" s="35"/>
      <c r="BG1992" s="35"/>
      <c r="BH1992" s="35"/>
      <c r="BI1992" s="133"/>
      <c r="BJ1992" s="133"/>
      <c r="BK1992" s="35"/>
      <c r="BL1992" s="266"/>
      <c r="BM1992" s="35"/>
      <c r="BN1992" s="35"/>
      <c r="BO1992" s="35"/>
      <c r="BP1992" s="35"/>
      <c r="BQ1992" s="35"/>
      <c r="BR1992" s="35"/>
      <c r="BS1992" s="35"/>
      <c r="BT1992" s="35"/>
      <c r="BU1992" s="35"/>
      <c r="BV1992" s="35"/>
      <c r="BW1992" s="35"/>
      <c r="BX1992" s="35"/>
      <c r="BY1992" s="35"/>
      <c r="BZ1992" s="287"/>
      <c r="CA1992" s="35"/>
      <c r="CB1992" s="35"/>
      <c r="CC1992" s="35"/>
      <c r="CD1992" s="35"/>
      <c r="CE1992" s="35"/>
      <c r="CF1992" s="35"/>
      <c r="CG1992" s="35"/>
      <c r="CH1992" s="35"/>
      <c r="CI1992" s="35"/>
      <c r="CJ1992" s="35"/>
      <c r="CK1992" s="35"/>
      <c r="CL1992" s="35"/>
      <c r="CM1992" s="35"/>
      <c r="CN1992" s="35"/>
      <c r="CO1992" s="35"/>
      <c r="CP1992" s="35"/>
      <c r="CQ1992" s="35"/>
      <c r="CR1992" s="35"/>
      <c r="CS1992" s="35"/>
      <c r="CT1992" s="35"/>
      <c r="CU1992" s="35"/>
      <c r="CV1992" s="35"/>
      <c r="CW1992" s="35"/>
      <c r="CX1992" s="35"/>
      <c r="CY1992" s="35"/>
      <c r="CZ1992" s="35"/>
      <c r="DA1992" s="35"/>
      <c r="DB1992" s="35"/>
      <c r="DC1992" s="35"/>
      <c r="DD1992" s="35"/>
      <c r="DE1992" s="35"/>
      <c r="DF1992" s="35"/>
      <c r="DG1992" s="35"/>
      <c r="DH1992" s="35"/>
      <c r="DI1992" s="35"/>
      <c r="DJ1992" s="35"/>
      <c r="DK1992" s="35"/>
      <c r="DL1992" s="35"/>
      <c r="DM1992" s="35"/>
      <c r="DN1992" s="35"/>
      <c r="DO1992" s="35"/>
      <c r="DP1992" s="35"/>
      <c r="DQ1992" s="35"/>
      <c r="DR1992" s="35"/>
      <c r="DS1992" s="35"/>
      <c r="DT1992" s="35"/>
      <c r="DU1992" s="35"/>
      <c r="DV1992" s="35"/>
      <c r="DW1992" s="35"/>
      <c r="DX1992" s="35"/>
      <c r="DY1992" s="35"/>
      <c r="DZ1992" s="35"/>
      <c r="EA1992" s="35"/>
      <c r="EB1992" s="35"/>
      <c r="EC1992" s="35"/>
      <c r="ED1992" s="35"/>
      <c r="EE1992" s="35"/>
      <c r="EF1992" s="35"/>
      <c r="EG1992" s="35"/>
      <c r="EH1992" s="35"/>
      <c r="EI1992" s="35"/>
      <c r="EJ1992" s="35"/>
      <c r="EK1992" s="35"/>
      <c r="EL1992" s="35"/>
      <c r="ET1992" s="20" t="s">
        <v>2347</v>
      </c>
      <c r="EU1992" s="20" t="s">
        <v>2345</v>
      </c>
    </row>
    <row r="1993" spans="1:151" ht="12" hidden="1" customHeight="1">
      <c r="A1993" s="35"/>
      <c r="B1993" s="47"/>
      <c r="C1993" s="35"/>
      <c r="D1993" s="47"/>
      <c r="E1993" s="47"/>
      <c r="F1993" s="47"/>
      <c r="G1993" s="47"/>
      <c r="H1993" s="47"/>
      <c r="I1993" s="47"/>
      <c r="J1993" s="47"/>
      <c r="K1993" s="47"/>
      <c r="L1993" s="47"/>
      <c r="M1993" s="35"/>
      <c r="N1993" s="35"/>
      <c r="O1993" s="35"/>
      <c r="P1993" s="35"/>
      <c r="Q1993" s="35"/>
      <c r="R1993" s="35"/>
      <c r="S1993" s="35"/>
      <c r="T1993" s="35"/>
      <c r="U1993" s="35"/>
      <c r="V1993" s="35"/>
      <c r="W1993" s="35"/>
      <c r="X1993" s="35"/>
      <c r="Y1993" s="35"/>
      <c r="Z1993" s="35"/>
      <c r="AA1993" s="35"/>
      <c r="AB1993" s="35"/>
      <c r="AC1993" s="35"/>
      <c r="AD1993" s="35"/>
      <c r="AE1993" s="35"/>
      <c r="AF1993" s="35"/>
      <c r="AG1993" s="35"/>
      <c r="AH1993" s="35"/>
      <c r="AI1993" s="35"/>
      <c r="AJ1993" s="35"/>
      <c r="AK1993" s="35"/>
      <c r="AL1993" s="35"/>
      <c r="AM1993" s="35"/>
      <c r="AN1993" s="35"/>
      <c r="AO1993" s="35"/>
      <c r="AP1993" s="35"/>
      <c r="AQ1993" s="35"/>
      <c r="AR1993" s="35"/>
      <c r="AS1993" s="35"/>
      <c r="AT1993" s="35"/>
      <c r="AU1993" s="35"/>
      <c r="AV1993" s="35"/>
      <c r="AW1993" s="35"/>
      <c r="AX1993" s="35"/>
      <c r="AY1993" s="35"/>
      <c r="AZ1993" s="35"/>
      <c r="BA1993" s="35"/>
      <c r="BB1993" s="35"/>
      <c r="BC1993" s="35"/>
      <c r="BD1993" s="35"/>
      <c r="BE1993" s="35"/>
      <c r="BF1993" s="35"/>
      <c r="BG1993" s="35"/>
      <c r="BH1993" s="35"/>
      <c r="BI1993" s="133"/>
      <c r="BJ1993" s="133"/>
      <c r="BK1993" s="35"/>
      <c r="BL1993" s="266"/>
      <c r="BM1993" s="35"/>
      <c r="BN1993" s="35"/>
      <c r="BO1993" s="35"/>
      <c r="BP1993" s="35"/>
      <c r="BQ1993" s="35"/>
      <c r="BR1993" s="35"/>
      <c r="BS1993" s="35"/>
      <c r="BT1993" s="35"/>
      <c r="BU1993" s="35"/>
      <c r="BV1993" s="35"/>
      <c r="BW1993" s="35"/>
      <c r="BX1993" s="35"/>
      <c r="BY1993" s="35"/>
      <c r="BZ1993" s="287"/>
      <c r="CA1993" s="35"/>
      <c r="CB1993" s="35"/>
      <c r="CC1993" s="35"/>
      <c r="CD1993" s="35"/>
      <c r="CE1993" s="35"/>
      <c r="CF1993" s="35"/>
      <c r="CG1993" s="35"/>
      <c r="CH1993" s="35"/>
      <c r="CI1993" s="35"/>
      <c r="CJ1993" s="35"/>
      <c r="CK1993" s="35"/>
      <c r="CL1993" s="35"/>
      <c r="CM1993" s="35"/>
      <c r="CN1993" s="35"/>
      <c r="CO1993" s="35"/>
      <c r="CP1993" s="35"/>
      <c r="CQ1993" s="35"/>
      <c r="CR1993" s="35"/>
      <c r="CS1993" s="35"/>
      <c r="CT1993" s="35"/>
      <c r="CU1993" s="35"/>
      <c r="CV1993" s="35"/>
      <c r="CW1993" s="35"/>
      <c r="CX1993" s="35"/>
      <c r="CY1993" s="35"/>
      <c r="CZ1993" s="35"/>
      <c r="DA1993" s="35"/>
      <c r="DB1993" s="35"/>
      <c r="DC1993" s="35"/>
      <c r="DD1993" s="35"/>
      <c r="DE1993" s="35"/>
      <c r="DF1993" s="35"/>
      <c r="DG1993" s="35"/>
      <c r="DH1993" s="35"/>
      <c r="DI1993" s="35"/>
      <c r="DJ1993" s="35"/>
      <c r="DK1993" s="35"/>
      <c r="DL1993" s="35"/>
      <c r="DM1993" s="35"/>
      <c r="DN1993" s="35"/>
      <c r="DO1993" s="35"/>
      <c r="DP1993" s="35"/>
      <c r="DQ1993" s="35"/>
      <c r="DR1993" s="35"/>
      <c r="DS1993" s="35"/>
      <c r="DT1993" s="35"/>
      <c r="DU1993" s="35"/>
      <c r="DV1993" s="35"/>
      <c r="DW1993" s="35"/>
      <c r="DX1993" s="35"/>
      <c r="DY1993" s="35"/>
      <c r="DZ1993" s="35"/>
      <c r="EA1993" s="35"/>
      <c r="EB1993" s="35"/>
      <c r="EC1993" s="35"/>
      <c r="ED1993" s="35"/>
      <c r="EE1993" s="35"/>
      <c r="EF1993" s="35"/>
      <c r="EG1993" s="35"/>
      <c r="EH1993" s="35"/>
      <c r="EI1993" s="35"/>
      <c r="EJ1993" s="35"/>
      <c r="EK1993" s="35"/>
      <c r="EL1993" s="35"/>
      <c r="ET1993" s="20" t="s">
        <v>2348</v>
      </c>
      <c r="EU1993" s="20" t="s">
        <v>2346</v>
      </c>
    </row>
    <row r="1994" spans="1:151" ht="12" hidden="1" customHeight="1">
      <c r="A1994" s="35"/>
      <c r="B1994" s="47"/>
      <c r="C1994" s="35"/>
      <c r="D1994" s="47"/>
      <c r="E1994" s="47"/>
      <c r="F1994" s="47"/>
      <c r="G1994" s="47"/>
      <c r="H1994" s="47"/>
      <c r="I1994" s="47"/>
      <c r="J1994" s="47"/>
      <c r="K1994" s="47"/>
      <c r="L1994" s="47"/>
      <c r="M1994" s="35"/>
      <c r="N1994" s="35"/>
      <c r="O1994" s="35"/>
      <c r="P1994" s="35"/>
      <c r="Q1994" s="35"/>
      <c r="R1994" s="35"/>
      <c r="S1994" s="35"/>
      <c r="T1994" s="35"/>
      <c r="U1994" s="35"/>
      <c r="V1994" s="35"/>
      <c r="W1994" s="35"/>
      <c r="X1994" s="35"/>
      <c r="Y1994" s="35"/>
      <c r="Z1994" s="35"/>
      <c r="AA1994" s="35"/>
      <c r="AB1994" s="35"/>
      <c r="AC1994" s="35"/>
      <c r="AD1994" s="35"/>
      <c r="AE1994" s="35"/>
      <c r="AF1994" s="35"/>
      <c r="AG1994" s="35"/>
      <c r="AH1994" s="35"/>
      <c r="AI1994" s="35"/>
      <c r="AJ1994" s="35"/>
      <c r="AK1994" s="35"/>
      <c r="AL1994" s="35"/>
      <c r="AM1994" s="35"/>
      <c r="AN1994" s="35"/>
      <c r="AO1994" s="35"/>
      <c r="AP1994" s="35"/>
      <c r="AQ1994" s="35"/>
      <c r="AR1994" s="35"/>
      <c r="AS1994" s="35"/>
      <c r="AT1994" s="35"/>
      <c r="AU1994" s="35"/>
      <c r="AV1994" s="35"/>
      <c r="AW1994" s="35"/>
      <c r="AX1994" s="35"/>
      <c r="AY1994" s="35"/>
      <c r="AZ1994" s="35"/>
      <c r="BA1994" s="35"/>
      <c r="BB1994" s="35"/>
      <c r="BC1994" s="35"/>
      <c r="BD1994" s="35"/>
      <c r="BE1994" s="35"/>
      <c r="BF1994" s="35"/>
      <c r="BG1994" s="35"/>
      <c r="BH1994" s="35"/>
      <c r="BI1994" s="133"/>
      <c r="BJ1994" s="133"/>
      <c r="BK1994" s="35"/>
      <c r="BL1994" s="266"/>
      <c r="BM1994" s="35"/>
      <c r="BN1994" s="35"/>
      <c r="BO1994" s="35"/>
      <c r="BP1994" s="35"/>
      <c r="BQ1994" s="35"/>
      <c r="BR1994" s="35"/>
      <c r="BS1994" s="35"/>
      <c r="BT1994" s="35"/>
      <c r="BU1994" s="35"/>
      <c r="BV1994" s="35"/>
      <c r="BW1994" s="35"/>
      <c r="BX1994" s="35"/>
      <c r="BY1994" s="35"/>
      <c r="BZ1994" s="287"/>
      <c r="CA1994" s="35"/>
      <c r="CB1994" s="35"/>
      <c r="CC1994" s="35"/>
      <c r="CD1994" s="35"/>
      <c r="CE1994" s="35"/>
      <c r="CF1994" s="35"/>
      <c r="CG1994" s="35"/>
      <c r="CH1994" s="35"/>
      <c r="CI1994" s="35"/>
      <c r="CJ1994" s="35"/>
      <c r="CK1994" s="35"/>
      <c r="CL1994" s="35"/>
      <c r="CM1994" s="35"/>
      <c r="CN1994" s="35"/>
      <c r="CO1994" s="35"/>
      <c r="CP1994" s="35"/>
      <c r="CQ1994" s="35"/>
      <c r="CR1994" s="35"/>
      <c r="CS1994" s="35"/>
      <c r="CT1994" s="35"/>
      <c r="CU1994" s="35"/>
      <c r="CV1994" s="35"/>
      <c r="CW1994" s="35"/>
      <c r="CX1994" s="35"/>
      <c r="CY1994" s="35"/>
      <c r="CZ1994" s="35"/>
      <c r="DA1994" s="35"/>
      <c r="DB1994" s="35"/>
      <c r="DC1994" s="35"/>
      <c r="DD1994" s="35"/>
      <c r="DE1994" s="35"/>
      <c r="DF1994" s="35"/>
      <c r="DG1994" s="35"/>
      <c r="DH1994" s="35"/>
      <c r="DI1994" s="35"/>
      <c r="DJ1994" s="35"/>
      <c r="DK1994" s="35"/>
      <c r="DL1994" s="35"/>
      <c r="DM1994" s="35"/>
      <c r="DN1994" s="35"/>
      <c r="DO1994" s="35"/>
      <c r="DP1994" s="35"/>
      <c r="DQ1994" s="35"/>
      <c r="DR1994" s="35"/>
      <c r="DS1994" s="35"/>
      <c r="DT1994" s="35"/>
      <c r="DU1994" s="35"/>
      <c r="DV1994" s="35"/>
      <c r="DW1994" s="35"/>
      <c r="DX1994" s="35"/>
      <c r="DY1994" s="35"/>
      <c r="DZ1994" s="35"/>
      <c r="EA1994" s="35"/>
      <c r="EB1994" s="35"/>
      <c r="EC1994" s="35"/>
      <c r="ED1994" s="35"/>
      <c r="EE1994" s="35"/>
      <c r="EF1994" s="35"/>
      <c r="EG1994" s="35"/>
      <c r="EH1994" s="35"/>
      <c r="EI1994" s="35"/>
      <c r="EJ1994" s="35"/>
      <c r="EK1994" s="35"/>
      <c r="EL1994" s="35"/>
      <c r="ET1994" s="20" t="s">
        <v>2349</v>
      </c>
      <c r="EU1994" s="20" t="s">
        <v>2347</v>
      </c>
    </row>
    <row r="1995" spans="1:151" ht="12" hidden="1" customHeight="1">
      <c r="A1995" s="35"/>
      <c r="B1995" s="47"/>
      <c r="C1995" s="35"/>
      <c r="D1995" s="47"/>
      <c r="E1995" s="47"/>
      <c r="F1995" s="47"/>
      <c r="G1995" s="47"/>
      <c r="H1995" s="47"/>
      <c r="I1995" s="47"/>
      <c r="J1995" s="47"/>
      <c r="K1995" s="47"/>
      <c r="L1995" s="47"/>
      <c r="M1995" s="35"/>
      <c r="N1995" s="35"/>
      <c r="O1995" s="35"/>
      <c r="P1995" s="35"/>
      <c r="Q1995" s="35"/>
      <c r="R1995" s="35"/>
      <c r="S1995" s="35"/>
      <c r="T1995" s="35"/>
      <c r="U1995" s="35"/>
      <c r="V1995" s="35"/>
      <c r="W1995" s="35"/>
      <c r="X1995" s="35"/>
      <c r="Y1995" s="35"/>
      <c r="Z1995" s="35"/>
      <c r="AA1995" s="35"/>
      <c r="AB1995" s="35"/>
      <c r="AC1995" s="35"/>
      <c r="AD1995" s="35"/>
      <c r="AE1995" s="35"/>
      <c r="AF1995" s="35"/>
      <c r="AG1995" s="35"/>
      <c r="AH1995" s="35"/>
      <c r="AI1995" s="35"/>
      <c r="AJ1995" s="35"/>
      <c r="AK1995" s="35"/>
      <c r="AL1995" s="35"/>
      <c r="AM1995" s="35"/>
      <c r="AN1995" s="35"/>
      <c r="AO1995" s="35"/>
      <c r="AP1995" s="35"/>
      <c r="AQ1995" s="35"/>
      <c r="AR1995" s="35"/>
      <c r="AS1995" s="35"/>
      <c r="AT1995" s="35"/>
      <c r="AU1995" s="35"/>
      <c r="AV1995" s="35"/>
      <c r="AW1995" s="35"/>
      <c r="AX1995" s="35"/>
      <c r="AY1995" s="35"/>
      <c r="AZ1995" s="35"/>
      <c r="BA1995" s="35"/>
      <c r="BB1995" s="35"/>
      <c r="BC1995" s="35"/>
      <c r="BD1995" s="35"/>
      <c r="BE1995" s="35"/>
      <c r="BF1995" s="35"/>
      <c r="BG1995" s="35"/>
      <c r="BH1995" s="35"/>
      <c r="BI1995" s="133"/>
      <c r="BJ1995" s="133"/>
      <c r="BK1995" s="35"/>
      <c r="BL1995" s="266"/>
      <c r="BM1995" s="35"/>
      <c r="BN1995" s="35"/>
      <c r="BO1995" s="35"/>
      <c r="BP1995" s="35"/>
      <c r="BQ1995" s="35"/>
      <c r="BR1995" s="35"/>
      <c r="BS1995" s="35"/>
      <c r="BT1995" s="35"/>
      <c r="BU1995" s="35"/>
      <c r="BV1995" s="35"/>
      <c r="BW1995" s="35"/>
      <c r="BX1995" s="35"/>
      <c r="BY1995" s="35"/>
      <c r="BZ1995" s="287"/>
      <c r="CA1995" s="35"/>
      <c r="CB1995" s="35"/>
      <c r="CC1995" s="35"/>
      <c r="CD1995" s="35"/>
      <c r="CE1995" s="35"/>
      <c r="CF1995" s="35"/>
      <c r="CG1995" s="35"/>
      <c r="CH1995" s="35"/>
      <c r="CI1995" s="35"/>
      <c r="CJ1995" s="35"/>
      <c r="CK1995" s="35"/>
      <c r="CL1995" s="35"/>
      <c r="CM1995" s="35"/>
      <c r="CN1995" s="35"/>
      <c r="CO1995" s="35"/>
      <c r="CP1995" s="35"/>
      <c r="CQ1995" s="35"/>
      <c r="CR1995" s="35"/>
      <c r="CS1995" s="35"/>
      <c r="CT1995" s="35"/>
      <c r="CU1995" s="35"/>
      <c r="CV1995" s="35"/>
      <c r="CW1995" s="35"/>
      <c r="CX1995" s="35"/>
      <c r="CY1995" s="35"/>
      <c r="CZ1995" s="35"/>
      <c r="DA1995" s="35"/>
      <c r="DB1995" s="35"/>
      <c r="DC1995" s="35"/>
      <c r="DD1995" s="35"/>
      <c r="DE1995" s="35"/>
      <c r="DF1995" s="35"/>
      <c r="DG1995" s="35"/>
      <c r="DH1995" s="35"/>
      <c r="DI1995" s="35"/>
      <c r="DJ1995" s="35"/>
      <c r="DK1995" s="35"/>
      <c r="DL1995" s="35"/>
      <c r="DM1995" s="35"/>
      <c r="DN1995" s="35"/>
      <c r="DO1995" s="35"/>
      <c r="DP1995" s="35"/>
      <c r="DQ1995" s="35"/>
      <c r="DR1995" s="35"/>
      <c r="DS1995" s="35"/>
      <c r="DT1995" s="35"/>
      <c r="DU1995" s="35"/>
      <c r="DV1995" s="35"/>
      <c r="DW1995" s="35"/>
      <c r="DX1995" s="35"/>
      <c r="DY1995" s="35"/>
      <c r="DZ1995" s="35"/>
      <c r="EA1995" s="35"/>
      <c r="EB1995" s="35"/>
      <c r="EC1995" s="35"/>
      <c r="ED1995" s="35"/>
      <c r="EE1995" s="35"/>
      <c r="EF1995" s="35"/>
      <c r="EG1995" s="35"/>
      <c r="EH1995" s="35"/>
      <c r="EI1995" s="35"/>
      <c r="EJ1995" s="35"/>
      <c r="EK1995" s="35"/>
      <c r="EL1995" s="35"/>
      <c r="ET1995" s="20" t="s">
        <v>2350</v>
      </c>
      <c r="EU1995" s="20" t="s">
        <v>2348</v>
      </c>
    </row>
    <row r="1996" spans="1:151" ht="12" hidden="1" customHeight="1">
      <c r="A1996" s="35"/>
      <c r="B1996" s="47"/>
      <c r="C1996" s="35"/>
      <c r="D1996" s="47"/>
      <c r="E1996" s="47"/>
      <c r="F1996" s="47"/>
      <c r="G1996" s="47"/>
      <c r="H1996" s="47"/>
      <c r="I1996" s="47"/>
      <c r="J1996" s="47"/>
      <c r="K1996" s="47"/>
      <c r="L1996" s="47"/>
      <c r="M1996" s="35"/>
      <c r="N1996" s="35"/>
      <c r="O1996" s="35"/>
      <c r="P1996" s="35"/>
      <c r="Q1996" s="35"/>
      <c r="R1996" s="35"/>
      <c r="S1996" s="35"/>
      <c r="T1996" s="35"/>
      <c r="U1996" s="35"/>
      <c r="V1996" s="35"/>
      <c r="W1996" s="35"/>
      <c r="X1996" s="35"/>
      <c r="Y1996" s="35"/>
      <c r="Z1996" s="35"/>
      <c r="AA1996" s="35"/>
      <c r="AB1996" s="35"/>
      <c r="AC1996" s="35"/>
      <c r="AD1996" s="35"/>
      <c r="AE1996" s="35"/>
      <c r="AF1996" s="35"/>
      <c r="AG1996" s="35"/>
      <c r="AH1996" s="35"/>
      <c r="AI1996" s="35"/>
      <c r="AJ1996" s="35"/>
      <c r="AK1996" s="35"/>
      <c r="AL1996" s="35"/>
      <c r="AM1996" s="35"/>
      <c r="AN1996" s="35"/>
      <c r="AO1996" s="35"/>
      <c r="AP1996" s="35"/>
      <c r="AQ1996" s="35"/>
      <c r="AR1996" s="35"/>
      <c r="AS1996" s="35"/>
      <c r="AT1996" s="35"/>
      <c r="AU1996" s="35"/>
      <c r="AV1996" s="35"/>
      <c r="AW1996" s="35"/>
      <c r="AX1996" s="35"/>
      <c r="AY1996" s="35"/>
      <c r="AZ1996" s="35"/>
      <c r="BA1996" s="35"/>
      <c r="BB1996" s="35"/>
      <c r="BC1996" s="35"/>
      <c r="BD1996" s="35"/>
      <c r="BE1996" s="35"/>
      <c r="BF1996" s="35"/>
      <c r="BG1996" s="35"/>
      <c r="BH1996" s="35"/>
      <c r="BI1996" s="133"/>
      <c r="BJ1996" s="133"/>
      <c r="BK1996" s="35"/>
      <c r="BL1996" s="266"/>
      <c r="BM1996" s="35"/>
      <c r="BN1996" s="35"/>
      <c r="BO1996" s="35"/>
      <c r="BP1996" s="35"/>
      <c r="BQ1996" s="35"/>
      <c r="BR1996" s="35"/>
      <c r="BS1996" s="35"/>
      <c r="BT1996" s="35"/>
      <c r="BU1996" s="35"/>
      <c r="BV1996" s="35"/>
      <c r="BW1996" s="35"/>
      <c r="BX1996" s="35"/>
      <c r="BY1996" s="35"/>
      <c r="BZ1996" s="287"/>
      <c r="CA1996" s="35"/>
      <c r="CB1996" s="35"/>
      <c r="CC1996" s="35"/>
      <c r="CD1996" s="35"/>
      <c r="CE1996" s="35"/>
      <c r="CF1996" s="35"/>
      <c r="CG1996" s="35"/>
      <c r="CH1996" s="35"/>
      <c r="CI1996" s="35"/>
      <c r="CJ1996" s="35"/>
      <c r="CK1996" s="35"/>
      <c r="CL1996" s="35"/>
      <c r="CM1996" s="35"/>
      <c r="CN1996" s="35"/>
      <c r="CO1996" s="35"/>
      <c r="CP1996" s="35"/>
      <c r="CQ1996" s="35"/>
      <c r="CR1996" s="35"/>
      <c r="CS1996" s="35"/>
      <c r="CT1996" s="35"/>
      <c r="CU1996" s="35"/>
      <c r="CV1996" s="35"/>
      <c r="CW1996" s="35"/>
      <c r="CX1996" s="35"/>
      <c r="CY1996" s="35"/>
      <c r="CZ1996" s="35"/>
      <c r="DA1996" s="35"/>
      <c r="DB1996" s="35"/>
      <c r="DC1996" s="35"/>
      <c r="DD1996" s="35"/>
      <c r="DE1996" s="35"/>
      <c r="DF1996" s="35"/>
      <c r="DG1996" s="35"/>
      <c r="DH1996" s="35"/>
      <c r="DI1996" s="35"/>
      <c r="DJ1996" s="35"/>
      <c r="DK1996" s="35"/>
      <c r="DL1996" s="35"/>
      <c r="DM1996" s="35"/>
      <c r="DN1996" s="35"/>
      <c r="DO1996" s="35"/>
      <c r="DP1996" s="35"/>
      <c r="DQ1996" s="35"/>
      <c r="DR1996" s="35"/>
      <c r="DS1996" s="35"/>
      <c r="DT1996" s="35"/>
      <c r="DU1996" s="35"/>
      <c r="DV1996" s="35"/>
      <c r="DW1996" s="35"/>
      <c r="DX1996" s="35"/>
      <c r="DY1996" s="35"/>
      <c r="DZ1996" s="35"/>
      <c r="EA1996" s="35"/>
      <c r="EB1996" s="35"/>
      <c r="EC1996" s="35"/>
      <c r="ED1996" s="35"/>
      <c r="EE1996" s="35"/>
      <c r="EF1996" s="35"/>
      <c r="EG1996" s="35"/>
      <c r="EH1996" s="35"/>
      <c r="EI1996" s="35"/>
      <c r="EJ1996" s="35"/>
      <c r="EK1996" s="35"/>
      <c r="EL1996" s="35"/>
      <c r="ET1996" s="20" t="s">
        <v>2351</v>
      </c>
      <c r="EU1996" s="20" t="s">
        <v>2349</v>
      </c>
    </row>
    <row r="1997" spans="1:151" ht="12" hidden="1" customHeight="1">
      <c r="A1997" s="35"/>
      <c r="B1997" s="47"/>
      <c r="C1997" s="35"/>
      <c r="D1997" s="47"/>
      <c r="E1997" s="47"/>
      <c r="F1997" s="47"/>
      <c r="G1997" s="47"/>
      <c r="H1997" s="47"/>
      <c r="I1997" s="47"/>
      <c r="J1997" s="47"/>
      <c r="K1997" s="47"/>
      <c r="L1997" s="47"/>
      <c r="M1997" s="35"/>
      <c r="N1997" s="35"/>
      <c r="O1997" s="35"/>
      <c r="P1997" s="35"/>
      <c r="Q1997" s="35"/>
      <c r="R1997" s="35"/>
      <c r="S1997" s="35"/>
      <c r="T1997" s="35"/>
      <c r="U1997" s="35"/>
      <c r="V1997" s="35"/>
      <c r="W1997" s="35"/>
      <c r="X1997" s="35"/>
      <c r="Y1997" s="35"/>
      <c r="Z1997" s="35"/>
      <c r="AA1997" s="35"/>
      <c r="AB1997" s="35"/>
      <c r="AC1997" s="35"/>
      <c r="AD1997" s="35"/>
      <c r="AE1997" s="35"/>
      <c r="AF1997" s="35"/>
      <c r="AG1997" s="35"/>
      <c r="AH1997" s="35"/>
      <c r="AI1997" s="35"/>
      <c r="AJ1997" s="35"/>
      <c r="AK1997" s="35"/>
      <c r="AL1997" s="35"/>
      <c r="AM1997" s="35"/>
      <c r="AN1997" s="35"/>
      <c r="AO1997" s="35"/>
      <c r="AP1997" s="35"/>
      <c r="AQ1997" s="35"/>
      <c r="AR1997" s="35"/>
      <c r="AS1997" s="35"/>
      <c r="AT1997" s="35"/>
      <c r="AU1997" s="35"/>
      <c r="AV1997" s="35"/>
      <c r="AW1997" s="35"/>
      <c r="AX1997" s="35"/>
      <c r="AY1997" s="35"/>
      <c r="AZ1997" s="35"/>
      <c r="BA1997" s="35"/>
      <c r="BB1997" s="35"/>
      <c r="BC1997" s="35"/>
      <c r="BD1997" s="35"/>
      <c r="BE1997" s="35"/>
      <c r="BF1997" s="35"/>
      <c r="BG1997" s="35"/>
      <c r="BH1997" s="35"/>
      <c r="BI1997" s="133"/>
      <c r="BJ1997" s="133"/>
      <c r="BK1997" s="35"/>
      <c r="BL1997" s="266"/>
      <c r="BM1997" s="35"/>
      <c r="BN1997" s="35"/>
      <c r="BO1997" s="35"/>
      <c r="BP1997" s="35"/>
      <c r="BQ1997" s="35"/>
      <c r="BR1997" s="35"/>
      <c r="BS1997" s="35"/>
      <c r="BT1997" s="35"/>
      <c r="BU1997" s="35"/>
      <c r="BV1997" s="35"/>
      <c r="BW1997" s="35"/>
      <c r="BX1997" s="35"/>
      <c r="BY1997" s="35"/>
      <c r="BZ1997" s="287"/>
      <c r="CA1997" s="35"/>
      <c r="CB1997" s="35"/>
      <c r="CC1997" s="35"/>
      <c r="CD1997" s="35"/>
      <c r="CE1997" s="35"/>
      <c r="CF1997" s="35"/>
      <c r="CG1997" s="35"/>
      <c r="CH1997" s="35"/>
      <c r="CI1997" s="35"/>
      <c r="CJ1997" s="35"/>
      <c r="CK1997" s="35"/>
      <c r="CL1997" s="35"/>
      <c r="CM1997" s="35"/>
      <c r="CN1997" s="35"/>
      <c r="CO1997" s="35"/>
      <c r="CP1997" s="35"/>
      <c r="CQ1997" s="35"/>
      <c r="CR1997" s="35"/>
      <c r="CS1997" s="35"/>
      <c r="CT1997" s="35"/>
      <c r="CU1997" s="35"/>
      <c r="CV1997" s="35"/>
      <c r="CW1997" s="35"/>
      <c r="CX1997" s="35"/>
      <c r="CY1997" s="35"/>
      <c r="CZ1997" s="35"/>
      <c r="DA1997" s="35"/>
      <c r="DB1997" s="35"/>
      <c r="DC1997" s="35"/>
      <c r="DD1997" s="35"/>
      <c r="DE1997" s="35"/>
      <c r="DF1997" s="35"/>
      <c r="DG1997" s="35"/>
      <c r="DH1997" s="35"/>
      <c r="DI1997" s="35"/>
      <c r="DJ1997" s="35"/>
      <c r="DK1997" s="35"/>
      <c r="DL1997" s="35"/>
      <c r="DM1997" s="35"/>
      <c r="DN1997" s="35"/>
      <c r="DO1997" s="35"/>
      <c r="DP1997" s="35"/>
      <c r="DQ1997" s="35"/>
      <c r="DR1997" s="35"/>
      <c r="DS1997" s="35"/>
      <c r="DT1997" s="35"/>
      <c r="DU1997" s="35"/>
      <c r="DV1997" s="35"/>
      <c r="DW1997" s="35"/>
      <c r="DX1997" s="35"/>
      <c r="DY1997" s="35"/>
      <c r="DZ1997" s="35"/>
      <c r="EA1997" s="35"/>
      <c r="EB1997" s="35"/>
      <c r="EC1997" s="35"/>
      <c r="ED1997" s="35"/>
      <c r="EE1997" s="35"/>
      <c r="EF1997" s="35"/>
      <c r="EG1997" s="35"/>
      <c r="EH1997" s="35"/>
      <c r="EI1997" s="35"/>
      <c r="EJ1997" s="35"/>
      <c r="EK1997" s="35"/>
      <c r="EL1997" s="35"/>
      <c r="ET1997" s="20" t="s">
        <v>2352</v>
      </c>
      <c r="EU1997" s="20" t="s">
        <v>2350</v>
      </c>
    </row>
    <row r="1998" spans="1:151" ht="12" hidden="1" customHeight="1">
      <c r="A1998" s="35"/>
      <c r="B1998" s="47"/>
      <c r="C1998" s="35"/>
      <c r="D1998" s="47"/>
      <c r="E1998" s="47"/>
      <c r="F1998" s="47"/>
      <c r="G1998" s="47"/>
      <c r="H1998" s="47"/>
      <c r="I1998" s="47"/>
      <c r="J1998" s="47"/>
      <c r="K1998" s="47"/>
      <c r="L1998" s="47"/>
      <c r="M1998" s="35"/>
      <c r="N1998" s="35"/>
      <c r="O1998" s="35"/>
      <c r="P1998" s="35"/>
      <c r="Q1998" s="35"/>
      <c r="R1998" s="35"/>
      <c r="S1998" s="35"/>
      <c r="T1998" s="35"/>
      <c r="U1998" s="35"/>
      <c r="V1998" s="35"/>
      <c r="W1998" s="35"/>
      <c r="X1998" s="35"/>
      <c r="Y1998" s="35"/>
      <c r="Z1998" s="35"/>
      <c r="AA1998" s="35"/>
      <c r="AB1998" s="35"/>
      <c r="AC1998" s="35"/>
      <c r="AD1998" s="35"/>
      <c r="AE1998" s="35"/>
      <c r="AF1998" s="35"/>
      <c r="AG1998" s="35"/>
      <c r="AH1998" s="35"/>
      <c r="AI1998" s="35"/>
      <c r="AJ1998" s="35"/>
      <c r="AK1998" s="35"/>
      <c r="AL1998" s="35"/>
      <c r="AM1998" s="35"/>
      <c r="AN1998" s="35"/>
      <c r="AO1998" s="35"/>
      <c r="AP1998" s="35"/>
      <c r="AQ1998" s="35"/>
      <c r="AR1998" s="35"/>
      <c r="AS1998" s="35"/>
      <c r="AT1998" s="35"/>
      <c r="AU1998" s="35"/>
      <c r="AV1998" s="35"/>
      <c r="AW1998" s="35"/>
      <c r="AX1998" s="35"/>
      <c r="AY1998" s="35"/>
      <c r="AZ1998" s="35"/>
      <c r="BA1998" s="35"/>
      <c r="BB1998" s="35"/>
      <c r="BC1998" s="35"/>
      <c r="BD1998" s="35"/>
      <c r="BE1998" s="35"/>
      <c r="BF1998" s="35"/>
      <c r="BG1998" s="35"/>
      <c r="BH1998" s="35"/>
      <c r="BI1998" s="133"/>
      <c r="BJ1998" s="133"/>
      <c r="BK1998" s="35"/>
      <c r="BL1998" s="266"/>
      <c r="BM1998" s="35"/>
      <c r="BN1998" s="35"/>
      <c r="BO1998" s="35"/>
      <c r="BP1998" s="35"/>
      <c r="BQ1998" s="35"/>
      <c r="BR1998" s="35"/>
      <c r="BS1998" s="35"/>
      <c r="BT1998" s="35"/>
      <c r="BU1998" s="35"/>
      <c r="BV1998" s="35"/>
      <c r="BW1998" s="35"/>
      <c r="BX1998" s="35"/>
      <c r="BY1998" s="35"/>
      <c r="BZ1998" s="287"/>
      <c r="CA1998" s="35"/>
      <c r="CB1998" s="35"/>
      <c r="CC1998" s="35"/>
      <c r="CD1998" s="35"/>
      <c r="CE1998" s="35"/>
      <c r="CF1998" s="35"/>
      <c r="CG1998" s="35"/>
      <c r="CH1998" s="35"/>
      <c r="CI1998" s="35"/>
      <c r="CJ1998" s="35"/>
      <c r="CK1998" s="35"/>
      <c r="CL1998" s="35"/>
      <c r="CM1998" s="35"/>
      <c r="CN1998" s="35"/>
      <c r="CO1998" s="35"/>
      <c r="CP1998" s="35"/>
      <c r="CQ1998" s="35"/>
      <c r="CR1998" s="35"/>
      <c r="CS1998" s="35"/>
      <c r="CT1998" s="35"/>
      <c r="CU1998" s="35"/>
      <c r="CV1998" s="35"/>
      <c r="CW1998" s="35"/>
      <c r="CX1998" s="35"/>
      <c r="CY1998" s="35"/>
      <c r="CZ1998" s="35"/>
      <c r="DA1998" s="35"/>
      <c r="DB1998" s="35"/>
      <c r="DC1998" s="35"/>
      <c r="DD1998" s="35"/>
      <c r="DE1998" s="35"/>
      <c r="DF1998" s="35"/>
      <c r="DG1998" s="35"/>
      <c r="DH1998" s="35"/>
      <c r="DI1998" s="35"/>
      <c r="DJ1998" s="35"/>
      <c r="DK1998" s="35"/>
      <c r="DL1998" s="35"/>
      <c r="DM1998" s="35"/>
      <c r="DN1998" s="35"/>
      <c r="DO1998" s="35"/>
      <c r="DP1998" s="35"/>
      <c r="DQ1998" s="35"/>
      <c r="DR1998" s="35"/>
      <c r="DS1998" s="35"/>
      <c r="DT1998" s="35"/>
      <c r="DU1998" s="35"/>
      <c r="DV1998" s="35"/>
      <c r="DW1998" s="35"/>
      <c r="DX1998" s="35"/>
      <c r="DY1998" s="35"/>
      <c r="DZ1998" s="35"/>
      <c r="EA1998" s="35"/>
      <c r="EB1998" s="35"/>
      <c r="EC1998" s="35"/>
      <c r="ED1998" s="35"/>
      <c r="EE1998" s="35"/>
      <c r="EF1998" s="35"/>
      <c r="EG1998" s="35"/>
      <c r="EH1998" s="35"/>
      <c r="EI1998" s="35"/>
      <c r="EJ1998" s="35"/>
      <c r="EK1998" s="35"/>
      <c r="EL1998" s="35"/>
      <c r="ET1998" s="20" t="s">
        <v>2353</v>
      </c>
      <c r="EU1998" s="20" t="s">
        <v>2351</v>
      </c>
    </row>
    <row r="1999" spans="1:151" ht="12" hidden="1" customHeight="1">
      <c r="A1999" s="35"/>
      <c r="B1999" s="47"/>
      <c r="C1999" s="35"/>
      <c r="D1999" s="47"/>
      <c r="E1999" s="47"/>
      <c r="F1999" s="47"/>
      <c r="G1999" s="47"/>
      <c r="H1999" s="47"/>
      <c r="I1999" s="47"/>
      <c r="J1999" s="47"/>
      <c r="K1999" s="47"/>
      <c r="L1999" s="47"/>
      <c r="M1999" s="35"/>
      <c r="N1999" s="35"/>
      <c r="O1999" s="35"/>
      <c r="P1999" s="35"/>
      <c r="Q1999" s="35"/>
      <c r="R1999" s="35"/>
      <c r="S1999" s="35"/>
      <c r="T1999" s="35"/>
      <c r="U1999" s="35"/>
      <c r="V1999" s="35"/>
      <c r="W1999" s="35"/>
      <c r="X1999" s="35"/>
      <c r="Y1999" s="35"/>
      <c r="Z1999" s="35"/>
      <c r="AA1999" s="35"/>
      <c r="AB1999" s="35"/>
      <c r="AC1999" s="35"/>
      <c r="AD1999" s="35"/>
      <c r="AE1999" s="35"/>
      <c r="AF1999" s="35"/>
      <c r="AG1999" s="35"/>
      <c r="AH1999" s="35"/>
      <c r="AI1999" s="35"/>
      <c r="AJ1999" s="35"/>
      <c r="AK1999" s="35"/>
      <c r="AL1999" s="35"/>
      <c r="AM1999" s="35"/>
      <c r="AN1999" s="35"/>
      <c r="AO1999" s="35"/>
      <c r="AP1999" s="35"/>
      <c r="AQ1999" s="35"/>
      <c r="AR1999" s="35"/>
      <c r="AS1999" s="35"/>
      <c r="AT1999" s="35"/>
      <c r="AU1999" s="35"/>
      <c r="AV1999" s="35"/>
      <c r="AW1999" s="35"/>
      <c r="AX1999" s="35"/>
      <c r="AY1999" s="35"/>
      <c r="AZ1999" s="35"/>
      <c r="BA1999" s="35"/>
      <c r="BB1999" s="35"/>
      <c r="BC1999" s="35"/>
      <c r="BD1999" s="35"/>
      <c r="BE1999" s="35"/>
      <c r="BF1999" s="35"/>
      <c r="BG1999" s="35"/>
      <c r="BH1999" s="35"/>
      <c r="BI1999" s="133"/>
      <c r="BJ1999" s="133"/>
      <c r="BK1999" s="35"/>
      <c r="BL1999" s="266"/>
      <c r="BM1999" s="35"/>
      <c r="BN1999" s="35"/>
      <c r="BO1999" s="35"/>
      <c r="BP1999" s="35"/>
      <c r="BQ1999" s="35"/>
      <c r="BR1999" s="35"/>
      <c r="BS1999" s="35"/>
      <c r="BT1999" s="35"/>
      <c r="BU1999" s="35"/>
      <c r="BV1999" s="35"/>
      <c r="BW1999" s="35"/>
      <c r="BX1999" s="35"/>
      <c r="BY1999" s="35"/>
      <c r="BZ1999" s="287"/>
      <c r="CA1999" s="35"/>
      <c r="CB1999" s="35"/>
      <c r="CC1999" s="35"/>
      <c r="CD1999" s="35"/>
      <c r="CE1999" s="35"/>
      <c r="CF1999" s="35"/>
      <c r="CG1999" s="35"/>
      <c r="CH1999" s="35"/>
      <c r="CI1999" s="35"/>
      <c r="CJ1999" s="35"/>
      <c r="CK1999" s="35"/>
      <c r="CL1999" s="35"/>
      <c r="CM1999" s="35"/>
      <c r="CN1999" s="35"/>
      <c r="CO1999" s="35"/>
      <c r="CP1999" s="35"/>
      <c r="CQ1999" s="35"/>
      <c r="CR1999" s="35"/>
      <c r="CS1999" s="35"/>
      <c r="CT1999" s="35"/>
      <c r="CU1999" s="35"/>
      <c r="CV1999" s="35"/>
      <c r="CW1999" s="35"/>
      <c r="CX1999" s="35"/>
      <c r="CY1999" s="35"/>
      <c r="CZ1999" s="35"/>
      <c r="DA1999" s="35"/>
      <c r="DB1999" s="35"/>
      <c r="DC1999" s="35"/>
      <c r="DD1999" s="35"/>
      <c r="DE1999" s="35"/>
      <c r="DF1999" s="35"/>
      <c r="DG1999" s="35"/>
      <c r="DH1999" s="35"/>
      <c r="DI1999" s="35"/>
      <c r="DJ1999" s="35"/>
      <c r="DK1999" s="35"/>
      <c r="DL1999" s="35"/>
      <c r="DM1999" s="35"/>
      <c r="DN1999" s="35"/>
      <c r="DO1999" s="35"/>
      <c r="DP1999" s="35"/>
      <c r="DQ1999" s="35"/>
      <c r="DR1999" s="35"/>
      <c r="DS1999" s="35"/>
      <c r="DT1999" s="35"/>
      <c r="DU1999" s="35"/>
      <c r="DV1999" s="35"/>
      <c r="DW1999" s="35"/>
      <c r="DX1999" s="35"/>
      <c r="DY1999" s="35"/>
      <c r="DZ1999" s="35"/>
      <c r="EA1999" s="35"/>
      <c r="EB1999" s="35"/>
      <c r="EC1999" s="35"/>
      <c r="ED1999" s="35"/>
      <c r="EE1999" s="35"/>
      <c r="EF1999" s="35"/>
      <c r="EG1999" s="35"/>
      <c r="EH1999" s="35"/>
      <c r="EI1999" s="35"/>
      <c r="EJ1999" s="35"/>
      <c r="EK1999" s="35"/>
      <c r="EL1999" s="35"/>
      <c r="ET1999" s="20" t="s">
        <v>2354</v>
      </c>
      <c r="EU1999" s="20" t="s">
        <v>2352</v>
      </c>
    </row>
    <row r="2000" spans="1:151" ht="12" hidden="1" customHeight="1">
      <c r="A2000" s="35"/>
      <c r="B2000" s="47"/>
      <c r="C2000" s="35"/>
      <c r="D2000" s="47"/>
      <c r="E2000" s="47"/>
      <c r="F2000" s="47"/>
      <c r="G2000" s="47"/>
      <c r="H2000" s="47"/>
      <c r="I2000" s="47"/>
      <c r="J2000" s="47"/>
      <c r="K2000" s="47"/>
      <c r="L2000" s="47"/>
      <c r="M2000" s="35"/>
      <c r="N2000" s="35"/>
      <c r="O2000" s="35"/>
      <c r="P2000" s="35"/>
      <c r="Q2000" s="35"/>
      <c r="R2000" s="35"/>
      <c r="S2000" s="35"/>
      <c r="T2000" s="35"/>
      <c r="U2000" s="35"/>
      <c r="V2000" s="35"/>
      <c r="W2000" s="35"/>
      <c r="X2000" s="35"/>
      <c r="Y2000" s="35"/>
      <c r="Z2000" s="35"/>
      <c r="AA2000" s="35"/>
      <c r="AB2000" s="35"/>
      <c r="AC2000" s="35"/>
      <c r="AD2000" s="35"/>
      <c r="AE2000" s="35"/>
      <c r="AF2000" s="35"/>
      <c r="AG2000" s="35"/>
      <c r="AH2000" s="35"/>
      <c r="AI2000" s="35"/>
      <c r="AJ2000" s="35"/>
      <c r="AK2000" s="35"/>
      <c r="AL2000" s="35"/>
      <c r="AM2000" s="35"/>
      <c r="AN2000" s="35"/>
      <c r="AO2000" s="35"/>
      <c r="AP2000" s="35"/>
      <c r="AQ2000" s="35"/>
      <c r="AR2000" s="35"/>
      <c r="AS2000" s="35"/>
      <c r="AT2000" s="35"/>
      <c r="AU2000" s="35"/>
      <c r="AV2000" s="35"/>
      <c r="AW2000" s="35"/>
      <c r="AX2000" s="35"/>
      <c r="AY2000" s="35"/>
      <c r="AZ2000" s="35"/>
      <c r="BA2000" s="35"/>
      <c r="BB2000" s="35"/>
      <c r="BC2000" s="35"/>
      <c r="BD2000" s="35"/>
      <c r="BE2000" s="35"/>
      <c r="BF2000" s="35"/>
      <c r="BG2000" s="35"/>
      <c r="BH2000" s="35"/>
      <c r="BI2000" s="133"/>
      <c r="BJ2000" s="133"/>
      <c r="BK2000" s="35"/>
      <c r="BL2000" s="266"/>
      <c r="BM2000" s="35"/>
      <c r="BN2000" s="35"/>
      <c r="BO2000" s="35"/>
      <c r="BP2000" s="35"/>
      <c r="BQ2000" s="35"/>
      <c r="BR2000" s="35"/>
      <c r="BS2000" s="35"/>
      <c r="BT2000" s="35"/>
      <c r="BU2000" s="35"/>
      <c r="BV2000" s="35"/>
      <c r="BW2000" s="35"/>
      <c r="BX2000" s="35"/>
      <c r="BY2000" s="35"/>
      <c r="BZ2000" s="287"/>
      <c r="CA2000" s="35"/>
      <c r="CB2000" s="35"/>
      <c r="CC2000" s="35"/>
      <c r="CD2000" s="35"/>
      <c r="CE2000" s="35"/>
      <c r="CF2000" s="35"/>
      <c r="CG2000" s="35"/>
      <c r="CH2000" s="35"/>
      <c r="CI2000" s="35"/>
      <c r="CJ2000" s="35"/>
      <c r="CK2000" s="35"/>
      <c r="CL2000" s="35"/>
      <c r="CM2000" s="35"/>
      <c r="CN2000" s="35"/>
      <c r="CO2000" s="35"/>
      <c r="CP2000" s="35"/>
      <c r="CQ2000" s="35"/>
      <c r="CR2000" s="35"/>
      <c r="CS2000" s="35"/>
      <c r="CT2000" s="35"/>
      <c r="CU2000" s="35"/>
      <c r="CV2000" s="35"/>
      <c r="CW2000" s="35"/>
      <c r="CX2000" s="35"/>
      <c r="CY2000" s="35"/>
      <c r="CZ2000" s="35"/>
      <c r="DA2000" s="35"/>
      <c r="DB2000" s="35"/>
      <c r="DC2000" s="35"/>
      <c r="DD2000" s="35"/>
      <c r="DE2000" s="35"/>
      <c r="DF2000" s="35"/>
      <c r="DG2000" s="35"/>
      <c r="DH2000" s="35"/>
      <c r="DI2000" s="35"/>
      <c r="DJ2000" s="35"/>
      <c r="DK2000" s="35"/>
      <c r="DL2000" s="35"/>
      <c r="DM2000" s="35"/>
      <c r="DN2000" s="35"/>
      <c r="DO2000" s="35"/>
      <c r="DP2000" s="35"/>
      <c r="DQ2000" s="35"/>
      <c r="DR2000" s="35"/>
      <c r="DS2000" s="35"/>
      <c r="DT2000" s="35"/>
      <c r="DU2000" s="35"/>
      <c r="DV2000" s="35"/>
      <c r="DW2000" s="35"/>
      <c r="DX2000" s="35"/>
      <c r="DY2000" s="35"/>
      <c r="DZ2000" s="35"/>
      <c r="EA2000" s="35"/>
      <c r="EB2000" s="35"/>
      <c r="EC2000" s="35"/>
      <c r="ED2000" s="35"/>
      <c r="EE2000" s="35"/>
      <c r="EF2000" s="35"/>
      <c r="EG2000" s="35"/>
      <c r="EH2000" s="35"/>
      <c r="EI2000" s="35"/>
      <c r="EJ2000" s="35"/>
      <c r="EK2000" s="35"/>
      <c r="EL2000" s="35"/>
      <c r="ET2000" s="20" t="s">
        <v>2355</v>
      </c>
      <c r="EU2000" s="20" t="s">
        <v>2353</v>
      </c>
    </row>
    <row r="2001" spans="1:151" ht="12" hidden="1" customHeight="1">
      <c r="A2001" s="35"/>
      <c r="B2001" s="47"/>
      <c r="C2001" s="35"/>
      <c r="D2001" s="47"/>
      <c r="E2001" s="47"/>
      <c r="F2001" s="47"/>
      <c r="G2001" s="47"/>
      <c r="H2001" s="47"/>
      <c r="I2001" s="47"/>
      <c r="J2001" s="47"/>
      <c r="K2001" s="47"/>
      <c r="L2001" s="47"/>
      <c r="M2001" s="35"/>
      <c r="N2001" s="35"/>
      <c r="O2001" s="35"/>
      <c r="P2001" s="35"/>
      <c r="Q2001" s="35"/>
      <c r="R2001" s="35"/>
      <c r="S2001" s="35"/>
      <c r="T2001" s="35"/>
      <c r="U2001" s="35"/>
      <c r="V2001" s="35"/>
      <c r="W2001" s="35"/>
      <c r="X2001" s="35"/>
      <c r="Y2001" s="35"/>
      <c r="Z2001" s="35"/>
      <c r="AA2001" s="35"/>
      <c r="AB2001" s="35"/>
      <c r="AC2001" s="35"/>
      <c r="AD2001" s="35"/>
      <c r="AE2001" s="35"/>
      <c r="AF2001" s="35"/>
      <c r="AG2001" s="35"/>
      <c r="AH2001" s="35"/>
      <c r="AI2001" s="35"/>
      <c r="AJ2001" s="35"/>
      <c r="AK2001" s="35"/>
      <c r="AL2001" s="35"/>
      <c r="AM2001" s="35"/>
      <c r="AN2001" s="35"/>
      <c r="AO2001" s="35"/>
      <c r="AP2001" s="35"/>
      <c r="AQ2001" s="35"/>
      <c r="AR2001" s="35"/>
      <c r="AS2001" s="35"/>
      <c r="AT2001" s="35"/>
      <c r="AU2001" s="35"/>
      <c r="AV2001" s="35"/>
      <c r="AW2001" s="35"/>
      <c r="AX2001" s="35"/>
      <c r="AY2001" s="35"/>
      <c r="AZ2001" s="35"/>
      <c r="BA2001" s="35"/>
      <c r="BB2001" s="35"/>
      <c r="BC2001" s="35"/>
      <c r="BD2001" s="35"/>
      <c r="BE2001" s="35"/>
      <c r="BF2001" s="35"/>
      <c r="BG2001" s="35"/>
      <c r="BH2001" s="35"/>
      <c r="BI2001" s="133"/>
      <c r="BJ2001" s="133"/>
      <c r="BK2001" s="35"/>
      <c r="BL2001" s="266"/>
      <c r="BM2001" s="35"/>
      <c r="BN2001" s="35"/>
      <c r="BO2001" s="35"/>
      <c r="BP2001" s="35"/>
      <c r="BQ2001" s="35"/>
      <c r="BR2001" s="35"/>
      <c r="BS2001" s="35"/>
      <c r="BT2001" s="35"/>
      <c r="BU2001" s="35"/>
      <c r="BV2001" s="35"/>
      <c r="BW2001" s="35"/>
      <c r="BX2001" s="35"/>
      <c r="BY2001" s="35"/>
      <c r="BZ2001" s="287"/>
      <c r="CA2001" s="35"/>
      <c r="CB2001" s="35"/>
      <c r="CC2001" s="35"/>
      <c r="CD2001" s="35"/>
      <c r="CE2001" s="35"/>
      <c r="CF2001" s="35"/>
      <c r="CG2001" s="35"/>
      <c r="CH2001" s="35"/>
      <c r="CI2001" s="35"/>
      <c r="CJ2001" s="35"/>
      <c r="CK2001" s="35"/>
      <c r="CL2001" s="35"/>
      <c r="CM2001" s="35"/>
      <c r="CN2001" s="35"/>
      <c r="CO2001" s="35"/>
      <c r="CP2001" s="35"/>
      <c r="CQ2001" s="35"/>
      <c r="CR2001" s="35"/>
      <c r="CS2001" s="35"/>
      <c r="CT2001" s="35"/>
      <c r="CU2001" s="35"/>
      <c r="CV2001" s="35"/>
      <c r="CW2001" s="35"/>
      <c r="CX2001" s="35"/>
      <c r="CY2001" s="35"/>
      <c r="CZ2001" s="35"/>
      <c r="DA2001" s="35"/>
      <c r="DB2001" s="35"/>
      <c r="DC2001" s="35"/>
      <c r="DD2001" s="35"/>
      <c r="DE2001" s="35"/>
      <c r="DF2001" s="35"/>
      <c r="DG2001" s="35"/>
      <c r="DH2001" s="35"/>
      <c r="DI2001" s="35"/>
      <c r="DJ2001" s="35"/>
      <c r="DK2001" s="35"/>
      <c r="DL2001" s="35"/>
      <c r="DM2001" s="35"/>
      <c r="DN2001" s="35"/>
      <c r="DO2001" s="35"/>
      <c r="DP2001" s="35"/>
      <c r="DQ2001" s="35"/>
      <c r="DR2001" s="35"/>
      <c r="DS2001" s="35"/>
      <c r="DT2001" s="35"/>
      <c r="DU2001" s="35"/>
      <c r="DV2001" s="35"/>
      <c r="DW2001" s="35"/>
      <c r="DX2001" s="35"/>
      <c r="DY2001" s="35"/>
      <c r="DZ2001" s="35"/>
      <c r="EA2001" s="35"/>
      <c r="EB2001" s="35"/>
      <c r="EC2001" s="35"/>
      <c r="ED2001" s="35"/>
      <c r="EE2001" s="35"/>
      <c r="EF2001" s="35"/>
      <c r="EG2001" s="35"/>
      <c r="EH2001" s="35"/>
      <c r="EI2001" s="35"/>
      <c r="EJ2001" s="35"/>
      <c r="EK2001" s="35"/>
      <c r="EL2001" s="35"/>
      <c r="ET2001" s="20" t="s">
        <v>2356</v>
      </c>
      <c r="EU2001" s="20" t="s">
        <v>2354</v>
      </c>
    </row>
    <row r="2002" spans="1:151" ht="12" hidden="1" customHeight="1">
      <c r="A2002" s="35"/>
      <c r="B2002" s="47"/>
      <c r="C2002" s="35"/>
      <c r="D2002" s="47"/>
      <c r="E2002" s="47"/>
      <c r="F2002" s="47"/>
      <c r="G2002" s="47"/>
      <c r="H2002" s="47"/>
      <c r="I2002" s="47"/>
      <c r="J2002" s="47"/>
      <c r="K2002" s="47"/>
      <c r="L2002" s="47"/>
      <c r="M2002" s="35"/>
      <c r="N2002" s="35"/>
      <c r="O2002" s="35"/>
      <c r="P2002" s="35"/>
      <c r="Q2002" s="35"/>
      <c r="R2002" s="35"/>
      <c r="S2002" s="35"/>
      <c r="T2002" s="35"/>
      <c r="U2002" s="35"/>
      <c r="V2002" s="35"/>
      <c r="W2002" s="35"/>
      <c r="X2002" s="35"/>
      <c r="Y2002" s="35"/>
      <c r="Z2002" s="35"/>
      <c r="AA2002" s="35"/>
      <c r="AB2002" s="35"/>
      <c r="AC2002" s="35"/>
      <c r="AD2002" s="35"/>
      <c r="AE2002" s="35"/>
      <c r="AF2002" s="35"/>
      <c r="AG2002" s="35"/>
      <c r="AH2002" s="35"/>
      <c r="AI2002" s="35"/>
      <c r="AJ2002" s="35"/>
      <c r="AK2002" s="35"/>
      <c r="AL2002" s="35"/>
      <c r="AM2002" s="35"/>
      <c r="AN2002" s="35"/>
      <c r="AO2002" s="35"/>
      <c r="AP2002" s="35"/>
      <c r="AQ2002" s="35"/>
      <c r="AR2002" s="35"/>
      <c r="AS2002" s="35"/>
      <c r="AT2002" s="35"/>
      <c r="AU2002" s="35"/>
      <c r="AV2002" s="35"/>
      <c r="AW2002" s="35"/>
      <c r="AX2002" s="35"/>
      <c r="AY2002" s="35"/>
      <c r="AZ2002" s="35"/>
      <c r="BA2002" s="35"/>
      <c r="BB2002" s="35"/>
      <c r="BC2002" s="35"/>
      <c r="BD2002" s="35"/>
      <c r="BE2002" s="35"/>
      <c r="BF2002" s="35"/>
      <c r="BG2002" s="35"/>
      <c r="BH2002" s="35"/>
      <c r="BI2002" s="133"/>
      <c r="BJ2002" s="133"/>
      <c r="BK2002" s="35"/>
      <c r="BL2002" s="266"/>
      <c r="BM2002" s="35"/>
      <c r="BN2002" s="35"/>
      <c r="BO2002" s="35"/>
      <c r="BP2002" s="35"/>
      <c r="BQ2002" s="35"/>
      <c r="BR2002" s="35"/>
      <c r="BS2002" s="35"/>
      <c r="BT2002" s="35"/>
      <c r="BU2002" s="35"/>
      <c r="BV2002" s="35"/>
      <c r="BW2002" s="35"/>
      <c r="BX2002" s="35"/>
      <c r="BY2002" s="35"/>
      <c r="BZ2002" s="287"/>
      <c r="CA2002" s="35"/>
      <c r="CB2002" s="35"/>
      <c r="CC2002" s="35"/>
      <c r="CD2002" s="35"/>
      <c r="CE2002" s="35"/>
      <c r="CF2002" s="35"/>
      <c r="CG2002" s="35"/>
      <c r="CH2002" s="35"/>
      <c r="CI2002" s="35"/>
      <c r="CJ2002" s="35"/>
      <c r="CK2002" s="35"/>
      <c r="CL2002" s="35"/>
      <c r="CM2002" s="35"/>
      <c r="CN2002" s="35"/>
      <c r="CO2002" s="35"/>
      <c r="CP2002" s="35"/>
      <c r="CQ2002" s="35"/>
      <c r="CR2002" s="35"/>
      <c r="CS2002" s="35"/>
      <c r="CT2002" s="35"/>
      <c r="CU2002" s="35"/>
      <c r="CV2002" s="35"/>
      <c r="CW2002" s="35"/>
      <c r="CX2002" s="35"/>
      <c r="CY2002" s="35"/>
      <c r="CZ2002" s="35"/>
      <c r="DA2002" s="35"/>
      <c r="DB2002" s="35"/>
      <c r="DC2002" s="35"/>
      <c r="DD2002" s="35"/>
      <c r="DE2002" s="35"/>
      <c r="DF2002" s="35"/>
      <c r="DG2002" s="35"/>
      <c r="DH2002" s="35"/>
      <c r="DI2002" s="35"/>
      <c r="DJ2002" s="35"/>
      <c r="DK2002" s="35"/>
      <c r="DL2002" s="35"/>
      <c r="DM2002" s="35"/>
      <c r="DN2002" s="35"/>
      <c r="DO2002" s="35"/>
      <c r="DP2002" s="35"/>
      <c r="DQ2002" s="35"/>
      <c r="DR2002" s="35"/>
      <c r="DS2002" s="35"/>
      <c r="DT2002" s="35"/>
      <c r="DU2002" s="35"/>
      <c r="DV2002" s="35"/>
      <c r="DW2002" s="35"/>
      <c r="DX2002" s="35"/>
      <c r="DY2002" s="35"/>
      <c r="DZ2002" s="35"/>
      <c r="EA2002" s="35"/>
      <c r="EB2002" s="35"/>
      <c r="EC2002" s="35"/>
      <c r="ED2002" s="35"/>
      <c r="EE2002" s="35"/>
      <c r="EF2002" s="35"/>
      <c r="EG2002" s="35"/>
      <c r="EH2002" s="35"/>
      <c r="EI2002" s="35"/>
      <c r="EJ2002" s="35"/>
      <c r="EK2002" s="35"/>
      <c r="EL2002" s="35"/>
      <c r="ET2002" s="20" t="s">
        <v>2357</v>
      </c>
      <c r="EU2002" s="20" t="s">
        <v>2355</v>
      </c>
    </row>
    <row r="2003" spans="1:151" ht="12" hidden="1" customHeight="1">
      <c r="A2003" s="35"/>
      <c r="B2003" s="47"/>
      <c r="C2003" s="35"/>
      <c r="D2003" s="47"/>
      <c r="E2003" s="47"/>
      <c r="F2003" s="47"/>
      <c r="G2003" s="47"/>
      <c r="H2003" s="47"/>
      <c r="I2003" s="47"/>
      <c r="J2003" s="47"/>
      <c r="K2003" s="47"/>
      <c r="L2003" s="47"/>
      <c r="M2003" s="35"/>
      <c r="N2003" s="35"/>
      <c r="O2003" s="35"/>
      <c r="P2003" s="35"/>
      <c r="Q2003" s="35"/>
      <c r="R2003" s="35"/>
      <c r="S2003" s="35"/>
      <c r="T2003" s="35"/>
      <c r="U2003" s="35"/>
      <c r="V2003" s="35"/>
      <c r="W2003" s="35"/>
      <c r="X2003" s="35"/>
      <c r="Y2003" s="35"/>
      <c r="Z2003" s="35"/>
      <c r="AA2003" s="35"/>
      <c r="AB2003" s="35"/>
      <c r="AC2003" s="35"/>
      <c r="AD2003" s="35"/>
      <c r="AE2003" s="35"/>
      <c r="AF2003" s="35"/>
      <c r="AG2003" s="35"/>
      <c r="AH2003" s="35"/>
      <c r="AI2003" s="35"/>
      <c r="AJ2003" s="35"/>
      <c r="AK2003" s="35"/>
      <c r="AL2003" s="35"/>
      <c r="AM2003" s="35"/>
      <c r="AN2003" s="35"/>
      <c r="AO2003" s="35"/>
      <c r="AP2003" s="35"/>
      <c r="AQ2003" s="35"/>
      <c r="AR2003" s="35"/>
      <c r="AS2003" s="35"/>
      <c r="AT2003" s="35"/>
      <c r="AU2003" s="35"/>
      <c r="AV2003" s="35"/>
      <c r="AW2003" s="35"/>
      <c r="AX2003" s="35"/>
      <c r="AY2003" s="35"/>
      <c r="AZ2003" s="35"/>
      <c r="BA2003" s="35"/>
      <c r="BB2003" s="35"/>
      <c r="BC2003" s="35"/>
      <c r="BD2003" s="35"/>
      <c r="BE2003" s="35"/>
      <c r="BF2003" s="35"/>
      <c r="BG2003" s="35"/>
      <c r="BH2003" s="35"/>
      <c r="BI2003" s="133"/>
      <c r="BJ2003" s="133"/>
      <c r="BK2003" s="35"/>
      <c r="BL2003" s="266"/>
      <c r="BM2003" s="35"/>
      <c r="BN2003" s="35"/>
      <c r="BO2003" s="35"/>
      <c r="BP2003" s="35"/>
      <c r="BQ2003" s="35"/>
      <c r="BR2003" s="35"/>
      <c r="BS2003" s="35"/>
      <c r="BT2003" s="35"/>
      <c r="BU2003" s="35"/>
      <c r="BV2003" s="35"/>
      <c r="BW2003" s="35"/>
      <c r="BX2003" s="35"/>
      <c r="BY2003" s="35"/>
      <c r="BZ2003" s="287"/>
      <c r="CA2003" s="35"/>
      <c r="CB2003" s="35"/>
      <c r="CC2003" s="35"/>
      <c r="CD2003" s="35"/>
      <c r="CE2003" s="35"/>
      <c r="CF2003" s="35"/>
      <c r="CG2003" s="35"/>
      <c r="CH2003" s="35"/>
      <c r="CI2003" s="35"/>
      <c r="CJ2003" s="35"/>
      <c r="CK2003" s="35"/>
      <c r="CL2003" s="35"/>
      <c r="CM2003" s="35"/>
      <c r="CN2003" s="35"/>
      <c r="CO2003" s="35"/>
      <c r="CP2003" s="35"/>
      <c r="CQ2003" s="35"/>
      <c r="CR2003" s="35"/>
      <c r="CS2003" s="35"/>
      <c r="CT2003" s="35"/>
      <c r="CU2003" s="35"/>
      <c r="CV2003" s="35"/>
      <c r="CW2003" s="35"/>
      <c r="CX2003" s="35"/>
      <c r="CY2003" s="35"/>
      <c r="CZ2003" s="35"/>
      <c r="DA2003" s="35"/>
      <c r="DB2003" s="35"/>
      <c r="DC2003" s="35"/>
      <c r="DD2003" s="35"/>
      <c r="DE2003" s="35"/>
      <c r="DF2003" s="35"/>
      <c r="DG2003" s="35"/>
      <c r="DH2003" s="35"/>
      <c r="DI2003" s="35"/>
      <c r="DJ2003" s="35"/>
      <c r="DK2003" s="35"/>
      <c r="DL2003" s="35"/>
      <c r="DM2003" s="35"/>
      <c r="DN2003" s="35"/>
      <c r="DO2003" s="35"/>
      <c r="DP2003" s="35"/>
      <c r="DQ2003" s="35"/>
      <c r="DR2003" s="35"/>
      <c r="DS2003" s="35"/>
      <c r="DT2003" s="35"/>
      <c r="DU2003" s="35"/>
      <c r="DV2003" s="35"/>
      <c r="DW2003" s="35"/>
      <c r="DX2003" s="35"/>
      <c r="DY2003" s="35"/>
      <c r="DZ2003" s="35"/>
      <c r="EA2003" s="35"/>
      <c r="EB2003" s="35"/>
      <c r="EC2003" s="35"/>
      <c r="ED2003" s="35"/>
      <c r="EE2003" s="35"/>
      <c r="EF2003" s="35"/>
      <c r="EG2003" s="35"/>
      <c r="EH2003" s="35"/>
      <c r="EI2003" s="35"/>
      <c r="EJ2003" s="35"/>
      <c r="EK2003" s="35"/>
      <c r="EL2003" s="35"/>
      <c r="ET2003" s="20" t="s">
        <v>2358</v>
      </c>
      <c r="EU2003" s="20" t="s">
        <v>2356</v>
      </c>
    </row>
    <row r="2004" spans="1:151" ht="12" hidden="1" customHeight="1">
      <c r="A2004" s="35"/>
      <c r="B2004" s="47"/>
      <c r="C2004" s="35"/>
      <c r="D2004" s="47"/>
      <c r="E2004" s="47"/>
      <c r="F2004" s="47"/>
      <c r="G2004" s="47"/>
      <c r="H2004" s="47"/>
      <c r="I2004" s="47"/>
      <c r="J2004" s="47"/>
      <c r="K2004" s="47"/>
      <c r="L2004" s="47"/>
      <c r="M2004" s="35"/>
      <c r="N2004" s="35"/>
      <c r="O2004" s="35"/>
      <c r="P2004" s="35"/>
      <c r="Q2004" s="35"/>
      <c r="R2004" s="35"/>
      <c r="S2004" s="35"/>
      <c r="T2004" s="35"/>
      <c r="U2004" s="35"/>
      <c r="V2004" s="35"/>
      <c r="W2004" s="35"/>
      <c r="X2004" s="35"/>
      <c r="Y2004" s="35"/>
      <c r="Z2004" s="35"/>
      <c r="AA2004" s="35"/>
      <c r="AB2004" s="35"/>
      <c r="AC2004" s="35"/>
      <c r="AD2004" s="35"/>
      <c r="AE2004" s="35"/>
      <c r="AF2004" s="35"/>
      <c r="AG2004" s="35"/>
      <c r="AH2004" s="35"/>
      <c r="AI2004" s="35"/>
      <c r="AJ2004" s="35"/>
      <c r="AK2004" s="35"/>
      <c r="AL2004" s="35"/>
      <c r="AM2004" s="35"/>
      <c r="AN2004" s="35"/>
      <c r="AO2004" s="35"/>
      <c r="AP2004" s="35"/>
      <c r="AQ2004" s="35"/>
      <c r="AR2004" s="35"/>
      <c r="AS2004" s="35"/>
      <c r="AT2004" s="35"/>
      <c r="AU2004" s="35"/>
      <c r="AV2004" s="35"/>
      <c r="AW2004" s="35"/>
      <c r="AX2004" s="35"/>
      <c r="AY2004" s="35"/>
      <c r="AZ2004" s="35"/>
      <c r="BA2004" s="35"/>
      <c r="BB2004" s="35"/>
      <c r="BC2004" s="35"/>
      <c r="BD2004" s="35"/>
      <c r="BE2004" s="35"/>
      <c r="BF2004" s="35"/>
      <c r="BG2004" s="35"/>
      <c r="BH2004" s="35"/>
      <c r="BI2004" s="133"/>
      <c r="BJ2004" s="133"/>
      <c r="BK2004" s="35"/>
      <c r="BL2004" s="266"/>
      <c r="BM2004" s="35"/>
      <c r="BN2004" s="35"/>
      <c r="BO2004" s="35"/>
      <c r="BP2004" s="35"/>
      <c r="BQ2004" s="35"/>
      <c r="BR2004" s="35"/>
      <c r="BS2004" s="35"/>
      <c r="BT2004" s="35"/>
      <c r="BU2004" s="35"/>
      <c r="BV2004" s="35"/>
      <c r="BW2004" s="35"/>
      <c r="BX2004" s="35"/>
      <c r="BY2004" s="35"/>
      <c r="BZ2004" s="287"/>
      <c r="CA2004" s="35"/>
      <c r="CB2004" s="35"/>
      <c r="CC2004" s="35"/>
      <c r="CD2004" s="35"/>
      <c r="CE2004" s="35"/>
      <c r="CF2004" s="35"/>
      <c r="CG2004" s="35"/>
      <c r="CH2004" s="35"/>
      <c r="CI2004" s="35"/>
      <c r="CJ2004" s="35"/>
      <c r="CK2004" s="35"/>
      <c r="CL2004" s="35"/>
      <c r="CM2004" s="35"/>
      <c r="CN2004" s="35"/>
      <c r="CO2004" s="35"/>
      <c r="CP2004" s="35"/>
      <c r="CQ2004" s="35"/>
      <c r="CR2004" s="35"/>
      <c r="CS2004" s="35"/>
      <c r="CT2004" s="35"/>
      <c r="CU2004" s="35"/>
      <c r="CV2004" s="35"/>
      <c r="CW2004" s="35"/>
      <c r="CX2004" s="35"/>
      <c r="CY2004" s="35"/>
      <c r="CZ2004" s="35"/>
      <c r="DA2004" s="35"/>
      <c r="DB2004" s="35"/>
      <c r="DC2004" s="35"/>
      <c r="DD2004" s="35"/>
      <c r="DE2004" s="35"/>
      <c r="DF2004" s="35"/>
      <c r="DG2004" s="35"/>
      <c r="DH2004" s="35"/>
      <c r="DI2004" s="35"/>
      <c r="DJ2004" s="35"/>
      <c r="DK2004" s="35"/>
      <c r="DL2004" s="35"/>
      <c r="DM2004" s="35"/>
      <c r="DN2004" s="35"/>
      <c r="DO2004" s="35"/>
      <c r="DP2004" s="35"/>
      <c r="DQ2004" s="35"/>
      <c r="DR2004" s="35"/>
      <c r="DS2004" s="35"/>
      <c r="DT2004" s="35"/>
      <c r="DU2004" s="35"/>
      <c r="DV2004" s="35"/>
      <c r="DW2004" s="35"/>
      <c r="DX2004" s="35"/>
      <c r="DY2004" s="35"/>
      <c r="DZ2004" s="35"/>
      <c r="EA2004" s="35"/>
      <c r="EB2004" s="35"/>
      <c r="EC2004" s="35"/>
      <c r="ED2004" s="35"/>
      <c r="EE2004" s="35"/>
      <c r="EF2004" s="35"/>
      <c r="EG2004" s="35"/>
      <c r="EH2004" s="35"/>
      <c r="EI2004" s="35"/>
      <c r="EJ2004" s="35"/>
      <c r="EK2004" s="35"/>
      <c r="EL2004" s="35"/>
      <c r="ET2004" s="20"/>
      <c r="EU2004" s="20" t="s">
        <v>2357</v>
      </c>
    </row>
    <row r="2005" spans="1:151" ht="12" hidden="1" customHeight="1">
      <c r="A2005" s="35"/>
      <c r="B2005" s="47"/>
      <c r="C2005" s="35"/>
      <c r="D2005" s="47"/>
      <c r="E2005" s="47"/>
      <c r="F2005" s="47"/>
      <c r="G2005" s="47"/>
      <c r="H2005" s="47"/>
      <c r="I2005" s="47"/>
      <c r="J2005" s="47"/>
      <c r="K2005" s="47"/>
      <c r="L2005" s="47"/>
      <c r="M2005" s="35"/>
      <c r="N2005" s="35"/>
      <c r="O2005" s="35"/>
      <c r="P2005" s="35"/>
      <c r="Q2005" s="35"/>
      <c r="R2005" s="35"/>
      <c r="S2005" s="35"/>
      <c r="T2005" s="35"/>
      <c r="U2005" s="35"/>
      <c r="V2005" s="35"/>
      <c r="W2005" s="35"/>
      <c r="X2005" s="35"/>
      <c r="Y2005" s="35"/>
      <c r="Z2005" s="35"/>
      <c r="AA2005" s="35"/>
      <c r="AB2005" s="35"/>
      <c r="AC2005" s="35"/>
      <c r="AD2005" s="35"/>
      <c r="AE2005" s="35"/>
      <c r="AF2005" s="35"/>
      <c r="AG2005" s="35"/>
      <c r="AH2005" s="35"/>
      <c r="AI2005" s="35"/>
      <c r="AJ2005" s="35"/>
      <c r="AK2005" s="35"/>
      <c r="AL2005" s="35"/>
      <c r="AM2005" s="35"/>
      <c r="AN2005" s="35"/>
      <c r="AO2005" s="35"/>
      <c r="AP2005" s="35"/>
      <c r="AQ2005" s="35"/>
      <c r="AR2005" s="35"/>
      <c r="AS2005" s="35"/>
      <c r="AT2005" s="35"/>
      <c r="AU2005" s="35"/>
      <c r="AV2005" s="35"/>
      <c r="AW2005" s="35"/>
      <c r="AX2005" s="35"/>
      <c r="AY2005" s="35"/>
      <c r="AZ2005" s="35"/>
      <c r="BA2005" s="35"/>
      <c r="BB2005" s="35"/>
      <c r="BC2005" s="35"/>
      <c r="BD2005" s="35"/>
      <c r="BE2005" s="35"/>
      <c r="BF2005" s="35"/>
      <c r="BG2005" s="35"/>
      <c r="BH2005" s="35"/>
      <c r="BI2005" s="133"/>
      <c r="BJ2005" s="133"/>
      <c r="BK2005" s="35"/>
      <c r="BL2005" s="266"/>
      <c r="BM2005" s="35"/>
      <c r="BN2005" s="35"/>
      <c r="BO2005" s="35"/>
      <c r="BP2005" s="35"/>
      <c r="BQ2005" s="35"/>
      <c r="BR2005" s="35"/>
      <c r="BS2005" s="35"/>
      <c r="BT2005" s="35"/>
      <c r="BU2005" s="35"/>
      <c r="BV2005" s="35"/>
      <c r="BW2005" s="35"/>
      <c r="BX2005" s="35"/>
      <c r="BY2005" s="35"/>
      <c r="BZ2005" s="287"/>
      <c r="CA2005" s="35"/>
      <c r="CB2005" s="35"/>
      <c r="CC2005" s="35"/>
      <c r="CD2005" s="35"/>
      <c r="CE2005" s="35"/>
      <c r="CF2005" s="35"/>
      <c r="CG2005" s="35"/>
      <c r="CH2005" s="35"/>
      <c r="CI2005" s="35"/>
      <c r="CJ2005" s="35"/>
      <c r="CK2005" s="35"/>
      <c r="CL2005" s="35"/>
      <c r="CM2005" s="35"/>
      <c r="CN2005" s="35"/>
      <c r="CO2005" s="35"/>
      <c r="CP2005" s="35"/>
      <c r="CQ2005" s="35"/>
      <c r="CR2005" s="35"/>
      <c r="CS2005" s="35"/>
      <c r="CT2005" s="35"/>
      <c r="CU2005" s="35"/>
      <c r="CV2005" s="35"/>
      <c r="CW2005" s="35"/>
      <c r="CX2005" s="35"/>
      <c r="CY2005" s="35"/>
      <c r="CZ2005" s="35"/>
      <c r="DA2005" s="35"/>
      <c r="DB2005" s="35"/>
      <c r="DC2005" s="35"/>
      <c r="DD2005" s="35"/>
      <c r="DE2005" s="35"/>
      <c r="DF2005" s="35"/>
      <c r="DG2005" s="35"/>
      <c r="DH2005" s="35"/>
      <c r="DI2005" s="35"/>
      <c r="DJ2005" s="35"/>
      <c r="DK2005" s="35"/>
      <c r="DL2005" s="35"/>
      <c r="DM2005" s="35"/>
      <c r="DN2005" s="35"/>
      <c r="DO2005" s="35"/>
      <c r="DP2005" s="35"/>
      <c r="DQ2005" s="35"/>
      <c r="DR2005" s="35"/>
      <c r="DS2005" s="35"/>
      <c r="DT2005" s="35"/>
      <c r="DU2005" s="35"/>
      <c r="DV2005" s="35"/>
      <c r="DW2005" s="35"/>
      <c r="DX2005" s="35"/>
      <c r="DY2005" s="35"/>
      <c r="DZ2005" s="35"/>
      <c r="EA2005" s="35"/>
      <c r="EB2005" s="35"/>
      <c r="EC2005" s="35"/>
      <c r="ED2005" s="35"/>
      <c r="EE2005" s="35"/>
      <c r="EF2005" s="35"/>
      <c r="EG2005" s="35"/>
      <c r="EH2005" s="35"/>
      <c r="EI2005" s="35"/>
      <c r="EJ2005" s="35"/>
      <c r="EK2005" s="35"/>
      <c r="EL2005" s="35"/>
      <c r="ET2005" s="20"/>
      <c r="EU2005" s="20" t="s">
        <v>2358</v>
      </c>
    </row>
    <row r="2006" spans="1:151" ht="12" hidden="1" customHeight="1">
      <c r="A2006" s="35"/>
      <c r="B2006" s="47"/>
      <c r="C2006" s="35"/>
      <c r="D2006" s="47"/>
      <c r="E2006" s="47"/>
      <c r="F2006" s="47"/>
      <c r="G2006" s="47"/>
      <c r="H2006" s="47"/>
      <c r="I2006" s="47"/>
      <c r="J2006" s="47"/>
      <c r="K2006" s="47"/>
      <c r="L2006" s="47"/>
      <c r="M2006" s="35"/>
      <c r="N2006" s="35"/>
      <c r="O2006" s="35"/>
      <c r="P2006" s="35"/>
      <c r="Q2006" s="35"/>
      <c r="R2006" s="35"/>
      <c r="S2006" s="35"/>
      <c r="T2006" s="35"/>
      <c r="U2006" s="35"/>
      <c r="V2006" s="35"/>
      <c r="W2006" s="35"/>
      <c r="X2006" s="35"/>
      <c r="Y2006" s="35"/>
      <c r="Z2006" s="35"/>
      <c r="AA2006" s="35"/>
      <c r="AB2006" s="35"/>
      <c r="AC2006" s="35"/>
      <c r="AD2006" s="35"/>
      <c r="AE2006" s="35"/>
      <c r="AF2006" s="35"/>
      <c r="AG2006" s="35"/>
      <c r="AH2006" s="35"/>
      <c r="AI2006" s="35"/>
      <c r="AJ2006" s="35"/>
      <c r="AK2006" s="35"/>
      <c r="AL2006" s="35"/>
      <c r="AM2006" s="35"/>
      <c r="AN2006" s="35"/>
      <c r="AO2006" s="35"/>
      <c r="AP2006" s="35"/>
      <c r="AQ2006" s="35"/>
      <c r="AR2006" s="35"/>
      <c r="AS2006" s="35"/>
      <c r="AT2006" s="35"/>
      <c r="AU2006" s="35"/>
      <c r="AV2006" s="35"/>
      <c r="AW2006" s="35"/>
      <c r="AX2006" s="35"/>
      <c r="AY2006" s="35"/>
      <c r="AZ2006" s="35"/>
      <c r="BA2006" s="35"/>
      <c r="BB2006" s="35"/>
      <c r="BC2006" s="35"/>
      <c r="BD2006" s="35"/>
      <c r="BE2006" s="35"/>
      <c r="BF2006" s="35"/>
      <c r="BG2006" s="35"/>
      <c r="BH2006" s="35"/>
      <c r="BI2006" s="133"/>
      <c r="BJ2006" s="133"/>
      <c r="BK2006" s="35"/>
      <c r="BL2006" s="266"/>
      <c r="BM2006" s="35"/>
      <c r="BN2006" s="35"/>
      <c r="BO2006" s="35"/>
      <c r="BP2006" s="35"/>
      <c r="BQ2006" s="35"/>
      <c r="BR2006" s="35"/>
      <c r="BS2006" s="35"/>
      <c r="BT2006" s="35"/>
      <c r="BU2006" s="35"/>
      <c r="BV2006" s="35"/>
      <c r="BW2006" s="35"/>
      <c r="BX2006" s="35"/>
      <c r="BY2006" s="35"/>
      <c r="BZ2006" s="287"/>
      <c r="CA2006" s="35"/>
      <c r="CB2006" s="35"/>
      <c r="CC2006" s="35"/>
      <c r="CD2006" s="35"/>
      <c r="CE2006" s="35"/>
      <c r="CF2006" s="35"/>
      <c r="CG2006" s="35"/>
      <c r="CH2006" s="35"/>
      <c r="CI2006" s="35"/>
      <c r="CJ2006" s="35"/>
      <c r="CK2006" s="35"/>
      <c r="CL2006" s="35"/>
      <c r="CM2006" s="35"/>
      <c r="CN2006" s="35"/>
      <c r="CO2006" s="35"/>
      <c r="CP2006" s="35"/>
      <c r="CQ2006" s="35"/>
      <c r="CR2006" s="35"/>
      <c r="CS2006" s="35"/>
      <c r="CT2006" s="35"/>
      <c r="CU2006" s="35"/>
      <c r="CV2006" s="35"/>
      <c r="CW2006" s="35"/>
      <c r="CX2006" s="35"/>
      <c r="CY2006" s="35"/>
      <c r="CZ2006" s="35"/>
      <c r="DA2006" s="35"/>
      <c r="DB2006" s="35"/>
      <c r="DC2006" s="35"/>
      <c r="DD2006" s="35"/>
      <c r="DE2006" s="35"/>
      <c r="DF2006" s="35"/>
      <c r="DG2006" s="35"/>
      <c r="DH2006" s="35"/>
      <c r="DI2006" s="35"/>
      <c r="DJ2006" s="35"/>
      <c r="DK2006" s="35"/>
      <c r="DL2006" s="35"/>
      <c r="DM2006" s="35"/>
      <c r="DN2006" s="35"/>
      <c r="DO2006" s="35"/>
      <c r="DP2006" s="35"/>
      <c r="DQ2006" s="35"/>
      <c r="DR2006" s="35"/>
      <c r="DS2006" s="35"/>
      <c r="DT2006" s="35"/>
      <c r="DU2006" s="35"/>
      <c r="DV2006" s="35"/>
      <c r="DW2006" s="35"/>
      <c r="DX2006" s="35"/>
      <c r="DY2006" s="35"/>
      <c r="DZ2006" s="35"/>
      <c r="EA2006" s="35"/>
      <c r="EB2006" s="35"/>
      <c r="EC2006" s="35"/>
      <c r="ED2006" s="35"/>
      <c r="EE2006" s="35"/>
      <c r="EF2006" s="35"/>
      <c r="EG2006" s="35"/>
      <c r="EH2006" s="35"/>
      <c r="EI2006" s="35"/>
      <c r="EJ2006" s="35"/>
      <c r="EK2006" s="35"/>
      <c r="EL2006" s="35"/>
      <c r="ET2006" s="20"/>
      <c r="EU2006" s="20"/>
    </row>
    <row r="2007" spans="1:151" ht="12" hidden="1" customHeight="1">
      <c r="A2007" s="35"/>
      <c r="B2007" s="47"/>
      <c r="C2007" s="35"/>
      <c r="D2007" s="47"/>
      <c r="E2007" s="47"/>
      <c r="F2007" s="47"/>
      <c r="G2007" s="47"/>
      <c r="H2007" s="47"/>
      <c r="I2007" s="47"/>
      <c r="J2007" s="47"/>
      <c r="K2007" s="47"/>
      <c r="L2007" s="47"/>
      <c r="M2007" s="35"/>
      <c r="N2007" s="35"/>
      <c r="O2007" s="35"/>
      <c r="P2007" s="35"/>
      <c r="Q2007" s="35"/>
      <c r="R2007" s="35"/>
      <c r="S2007" s="35"/>
      <c r="T2007" s="35"/>
      <c r="U2007" s="35"/>
      <c r="V2007" s="35"/>
      <c r="W2007" s="35"/>
      <c r="X2007" s="35"/>
      <c r="Y2007" s="35"/>
      <c r="Z2007" s="35"/>
      <c r="AA2007" s="35"/>
      <c r="AB2007" s="35"/>
      <c r="AC2007" s="35"/>
      <c r="AD2007" s="35"/>
      <c r="AE2007" s="35"/>
      <c r="AF2007" s="35"/>
      <c r="AG2007" s="35"/>
      <c r="AH2007" s="35"/>
      <c r="AI2007" s="35"/>
      <c r="AJ2007" s="35"/>
      <c r="AK2007" s="35"/>
      <c r="AL2007" s="35"/>
      <c r="AM2007" s="35"/>
      <c r="AN2007" s="35"/>
      <c r="AO2007" s="35"/>
      <c r="AP2007" s="35"/>
      <c r="AQ2007" s="35"/>
      <c r="AR2007" s="35"/>
      <c r="AS2007" s="35"/>
      <c r="AT2007" s="35"/>
      <c r="AU2007" s="35"/>
      <c r="AV2007" s="35"/>
      <c r="AW2007" s="35"/>
      <c r="AX2007" s="35"/>
      <c r="AY2007" s="35"/>
      <c r="AZ2007" s="35"/>
      <c r="BA2007" s="35"/>
      <c r="BB2007" s="35"/>
      <c r="BC2007" s="35"/>
      <c r="BD2007" s="35"/>
      <c r="BE2007" s="35"/>
      <c r="BF2007" s="35"/>
      <c r="BG2007" s="35"/>
      <c r="BH2007" s="35"/>
      <c r="BI2007" s="133"/>
      <c r="BJ2007" s="133"/>
      <c r="BK2007" s="35"/>
      <c r="BL2007" s="266"/>
      <c r="BM2007" s="35"/>
      <c r="BN2007" s="35"/>
      <c r="BO2007" s="35"/>
      <c r="BP2007" s="35"/>
      <c r="BQ2007" s="35"/>
      <c r="BR2007" s="35"/>
      <c r="BS2007" s="35"/>
      <c r="BT2007" s="35"/>
      <c r="BU2007" s="35"/>
      <c r="BV2007" s="35"/>
      <c r="BW2007" s="35"/>
      <c r="BX2007" s="35"/>
      <c r="BY2007" s="35"/>
      <c r="BZ2007" s="287"/>
      <c r="CA2007" s="35"/>
      <c r="CB2007" s="35"/>
      <c r="CC2007" s="35"/>
      <c r="CD2007" s="35"/>
      <c r="CE2007" s="35"/>
      <c r="CF2007" s="35"/>
      <c r="CG2007" s="35"/>
      <c r="CH2007" s="35"/>
      <c r="CI2007" s="35"/>
      <c r="CJ2007" s="35"/>
      <c r="CK2007" s="35"/>
      <c r="CL2007" s="35"/>
      <c r="CM2007" s="35"/>
      <c r="CN2007" s="35"/>
      <c r="CO2007" s="35"/>
      <c r="CP2007" s="35"/>
      <c r="CQ2007" s="35"/>
      <c r="CR2007" s="35"/>
      <c r="CS2007" s="35"/>
      <c r="CT2007" s="35"/>
      <c r="CU2007" s="35"/>
      <c r="CV2007" s="35"/>
      <c r="CW2007" s="35"/>
      <c r="CX2007" s="35"/>
      <c r="CY2007" s="35"/>
      <c r="CZ2007" s="35"/>
      <c r="DA2007" s="35"/>
      <c r="DB2007" s="35"/>
      <c r="DC2007" s="35"/>
      <c r="DD2007" s="35"/>
      <c r="DE2007" s="35"/>
      <c r="DF2007" s="35"/>
      <c r="DG2007" s="35"/>
      <c r="DH2007" s="35"/>
      <c r="DI2007" s="35"/>
      <c r="DJ2007" s="35"/>
      <c r="DK2007" s="35"/>
      <c r="DL2007" s="35"/>
      <c r="DM2007" s="35"/>
      <c r="DN2007" s="35"/>
      <c r="DO2007" s="35"/>
      <c r="DP2007" s="35"/>
      <c r="DQ2007" s="35"/>
      <c r="DR2007" s="35"/>
      <c r="DS2007" s="35"/>
      <c r="DT2007" s="35"/>
      <c r="DU2007" s="35"/>
      <c r="DV2007" s="35"/>
      <c r="DW2007" s="35"/>
      <c r="DX2007" s="35"/>
      <c r="DY2007" s="35"/>
      <c r="DZ2007" s="35"/>
      <c r="EA2007" s="35"/>
      <c r="EB2007" s="35"/>
      <c r="EC2007" s="35"/>
      <c r="ED2007" s="35"/>
      <c r="EE2007" s="35"/>
      <c r="EF2007" s="35"/>
      <c r="EG2007" s="35"/>
      <c r="EH2007" s="35"/>
      <c r="EI2007" s="35"/>
      <c r="EJ2007" s="35"/>
      <c r="EK2007" s="35"/>
      <c r="EL2007" s="35"/>
      <c r="ET2007" s="20"/>
      <c r="EU2007" s="20"/>
    </row>
    <row r="2008" spans="1:151" ht="12" hidden="1" customHeight="1">
      <c r="A2008" s="35"/>
      <c r="B2008" s="47"/>
      <c r="C2008" s="35"/>
      <c r="D2008" s="47"/>
      <c r="E2008" s="47"/>
      <c r="F2008" s="47"/>
      <c r="G2008" s="47"/>
      <c r="H2008" s="47"/>
      <c r="I2008" s="47"/>
      <c r="J2008" s="47"/>
      <c r="K2008" s="47"/>
      <c r="L2008" s="47"/>
      <c r="M2008" s="35"/>
      <c r="N2008" s="35"/>
      <c r="O2008" s="35"/>
      <c r="P2008" s="35"/>
      <c r="Q2008" s="35"/>
      <c r="R2008" s="35"/>
      <c r="S2008" s="35"/>
      <c r="T2008" s="35"/>
      <c r="U2008" s="35"/>
      <c r="V2008" s="35"/>
      <c r="W2008" s="35"/>
      <c r="X2008" s="35"/>
      <c r="Y2008" s="35"/>
      <c r="Z2008" s="35"/>
      <c r="AA2008" s="35"/>
      <c r="AB2008" s="35"/>
      <c r="AC2008" s="35"/>
      <c r="AD2008" s="35"/>
      <c r="AE2008" s="35"/>
      <c r="AF2008" s="35"/>
      <c r="AG2008" s="35"/>
      <c r="AH2008" s="35"/>
      <c r="AI2008" s="35"/>
      <c r="AJ2008" s="35"/>
      <c r="AK2008" s="35"/>
      <c r="AL2008" s="35"/>
      <c r="AM2008" s="35"/>
      <c r="AN2008" s="35"/>
      <c r="AO2008" s="35"/>
      <c r="AP2008" s="35"/>
      <c r="AQ2008" s="35"/>
      <c r="AR2008" s="35"/>
      <c r="AS2008" s="35"/>
      <c r="AT2008" s="35"/>
      <c r="AU2008" s="35"/>
      <c r="AV2008" s="35"/>
      <c r="AW2008" s="35"/>
      <c r="AX2008" s="35"/>
      <c r="AY2008" s="35"/>
      <c r="AZ2008" s="35"/>
      <c r="BA2008" s="35"/>
      <c r="BB2008" s="35"/>
      <c r="BC2008" s="35"/>
      <c r="BD2008" s="35"/>
      <c r="BE2008" s="35"/>
      <c r="BF2008" s="35"/>
      <c r="BG2008" s="35"/>
      <c r="BH2008" s="35"/>
      <c r="BI2008" s="133"/>
      <c r="BJ2008" s="133"/>
      <c r="BK2008" s="35"/>
      <c r="BL2008" s="266"/>
      <c r="BM2008" s="35"/>
      <c r="BN2008" s="35"/>
      <c r="BO2008" s="35"/>
      <c r="BP2008" s="35"/>
      <c r="BQ2008" s="35"/>
      <c r="BR2008" s="35"/>
      <c r="BS2008" s="35"/>
      <c r="BT2008" s="35"/>
      <c r="BU2008" s="35"/>
      <c r="BV2008" s="35"/>
      <c r="BW2008" s="35"/>
      <c r="BX2008" s="35"/>
      <c r="BY2008" s="35"/>
      <c r="BZ2008" s="287"/>
      <c r="CA2008" s="35"/>
      <c r="CB2008" s="35"/>
      <c r="CC2008" s="35"/>
      <c r="CD2008" s="35"/>
      <c r="CE2008" s="35"/>
      <c r="CF2008" s="35"/>
      <c r="CG2008" s="35"/>
      <c r="CH2008" s="35"/>
      <c r="CI2008" s="35"/>
      <c r="CJ2008" s="35"/>
      <c r="CK2008" s="35"/>
      <c r="CL2008" s="35"/>
      <c r="CM2008" s="35"/>
      <c r="CN2008" s="35"/>
      <c r="CO2008" s="35"/>
      <c r="CP2008" s="35"/>
      <c r="CQ2008" s="35"/>
      <c r="CR2008" s="35"/>
      <c r="CS2008" s="35"/>
      <c r="CT2008" s="35"/>
      <c r="CU2008" s="35"/>
      <c r="CV2008" s="35"/>
      <c r="CW2008" s="35"/>
      <c r="CX2008" s="35"/>
      <c r="CY2008" s="35"/>
      <c r="CZ2008" s="35"/>
      <c r="DA2008" s="35"/>
      <c r="DB2008" s="35"/>
      <c r="DC2008" s="35"/>
      <c r="DD2008" s="35"/>
      <c r="DE2008" s="35"/>
      <c r="DF2008" s="35"/>
      <c r="DG2008" s="35"/>
      <c r="DH2008" s="35"/>
      <c r="DI2008" s="35"/>
      <c r="DJ2008" s="35"/>
      <c r="DK2008" s="35"/>
      <c r="DL2008" s="35"/>
      <c r="DM2008" s="35"/>
      <c r="DN2008" s="35"/>
      <c r="DO2008" s="35"/>
      <c r="DP2008" s="35"/>
      <c r="DQ2008" s="35"/>
      <c r="DR2008" s="35"/>
      <c r="DS2008" s="35"/>
      <c r="DT2008" s="35"/>
      <c r="DU2008" s="35"/>
      <c r="DV2008" s="35"/>
      <c r="DW2008" s="35"/>
      <c r="DX2008" s="35"/>
      <c r="DY2008" s="35"/>
      <c r="DZ2008" s="35"/>
      <c r="EA2008" s="35"/>
      <c r="EB2008" s="35"/>
      <c r="EC2008" s="35"/>
      <c r="ED2008" s="35"/>
      <c r="EE2008" s="35"/>
      <c r="EF2008" s="35"/>
      <c r="EG2008" s="35"/>
      <c r="EH2008" s="35"/>
      <c r="EI2008" s="35"/>
      <c r="EJ2008" s="35"/>
      <c r="EK2008" s="35"/>
      <c r="EL2008" s="35"/>
      <c r="ET2008" s="20"/>
      <c r="EU2008" s="20"/>
    </row>
    <row r="2009" spans="1:151" ht="12" hidden="1" customHeight="1">
      <c r="A2009" s="35"/>
      <c r="B2009" s="47"/>
      <c r="C2009" s="35"/>
      <c r="D2009" s="47"/>
      <c r="E2009" s="47"/>
      <c r="F2009" s="47"/>
      <c r="G2009" s="47"/>
      <c r="H2009" s="47"/>
      <c r="I2009" s="47"/>
      <c r="J2009" s="47"/>
      <c r="K2009" s="47"/>
      <c r="L2009" s="47"/>
      <c r="M2009" s="35"/>
      <c r="N2009" s="35"/>
      <c r="O2009" s="35"/>
      <c r="P2009" s="35"/>
      <c r="Q2009" s="35"/>
      <c r="R2009" s="35"/>
      <c r="S2009" s="35"/>
      <c r="T2009" s="35"/>
      <c r="U2009" s="35"/>
      <c r="V2009" s="35"/>
      <c r="W2009" s="35"/>
      <c r="X2009" s="35"/>
      <c r="Y2009" s="35"/>
      <c r="Z2009" s="35"/>
      <c r="AA2009" s="35"/>
      <c r="AB2009" s="35"/>
      <c r="AC2009" s="35"/>
      <c r="AD2009" s="35"/>
      <c r="AE2009" s="35"/>
      <c r="AF2009" s="35"/>
      <c r="AG2009" s="35"/>
      <c r="AH2009" s="35"/>
      <c r="AI2009" s="35"/>
      <c r="AJ2009" s="35"/>
      <c r="AK2009" s="35"/>
      <c r="AL2009" s="35"/>
      <c r="AM2009" s="35"/>
      <c r="AN2009" s="35"/>
      <c r="AO2009" s="35"/>
      <c r="AP2009" s="35"/>
      <c r="AQ2009" s="35"/>
      <c r="AR2009" s="35"/>
      <c r="AS2009" s="35"/>
      <c r="AT2009" s="35"/>
      <c r="AU2009" s="35"/>
      <c r="AV2009" s="35"/>
      <c r="AW2009" s="35"/>
      <c r="AX2009" s="35"/>
      <c r="AY2009" s="35"/>
      <c r="AZ2009" s="35"/>
      <c r="BA2009" s="35"/>
      <c r="BB2009" s="35"/>
      <c r="BC2009" s="35"/>
      <c r="BD2009" s="35"/>
      <c r="BE2009" s="35"/>
      <c r="BF2009" s="35"/>
      <c r="BG2009" s="35"/>
      <c r="BH2009" s="35"/>
      <c r="BI2009" s="133"/>
      <c r="BJ2009" s="133"/>
      <c r="BK2009" s="35"/>
      <c r="BL2009" s="266"/>
      <c r="BM2009" s="35"/>
      <c r="BN2009" s="35"/>
      <c r="BO2009" s="35"/>
      <c r="BP2009" s="35"/>
      <c r="BQ2009" s="35"/>
      <c r="BR2009" s="35"/>
      <c r="BS2009" s="35"/>
      <c r="BT2009" s="35"/>
      <c r="BU2009" s="35"/>
      <c r="BV2009" s="35"/>
      <c r="BW2009" s="35"/>
      <c r="BX2009" s="35"/>
      <c r="BY2009" s="35"/>
      <c r="BZ2009" s="287"/>
      <c r="CA2009" s="35"/>
      <c r="CB2009" s="35"/>
      <c r="CC2009" s="35"/>
      <c r="CD2009" s="35"/>
      <c r="CE2009" s="35"/>
      <c r="CF2009" s="35"/>
      <c r="CG2009" s="35"/>
      <c r="CH2009" s="35"/>
      <c r="CI2009" s="35"/>
      <c r="CJ2009" s="35"/>
      <c r="CK2009" s="35"/>
      <c r="CL2009" s="35"/>
      <c r="CM2009" s="35"/>
      <c r="CN2009" s="35"/>
      <c r="CO2009" s="35"/>
      <c r="CP2009" s="35"/>
      <c r="CQ2009" s="35"/>
      <c r="CR2009" s="35"/>
      <c r="CS2009" s="35"/>
      <c r="CT2009" s="35"/>
      <c r="CU2009" s="35"/>
      <c r="CV2009" s="35"/>
      <c r="CW2009" s="35"/>
      <c r="CX2009" s="35"/>
      <c r="CY2009" s="35"/>
      <c r="CZ2009" s="35"/>
      <c r="DA2009" s="35"/>
      <c r="DB2009" s="35"/>
      <c r="DC2009" s="35"/>
      <c r="DD2009" s="35"/>
      <c r="DE2009" s="35"/>
      <c r="DF2009" s="35"/>
      <c r="DG2009" s="35"/>
      <c r="DH2009" s="35"/>
      <c r="DI2009" s="35"/>
      <c r="DJ2009" s="35"/>
      <c r="DK2009" s="35"/>
      <c r="DL2009" s="35"/>
      <c r="DM2009" s="35"/>
      <c r="DN2009" s="35"/>
      <c r="DO2009" s="35"/>
      <c r="DP2009" s="35"/>
      <c r="DQ2009" s="35"/>
      <c r="DR2009" s="35"/>
      <c r="DS2009" s="35"/>
      <c r="DT2009" s="35"/>
      <c r="DU2009" s="35"/>
      <c r="DV2009" s="35"/>
      <c r="DW2009" s="35"/>
      <c r="DX2009" s="35"/>
      <c r="DY2009" s="35"/>
      <c r="DZ2009" s="35"/>
      <c r="EA2009" s="35"/>
      <c r="EB2009" s="35"/>
      <c r="EC2009" s="35"/>
      <c r="ED2009" s="35"/>
      <c r="EE2009" s="35"/>
      <c r="EF2009" s="35"/>
      <c r="EG2009" s="35"/>
      <c r="EH2009" s="35"/>
      <c r="EI2009" s="35"/>
      <c r="EJ2009" s="35"/>
      <c r="EK2009" s="35"/>
      <c r="EL2009" s="35"/>
      <c r="ET2009" s="20"/>
      <c r="EU2009" s="20"/>
    </row>
    <row r="2010" spans="1:151" ht="12" hidden="1" customHeight="1">
      <c r="A2010" s="35"/>
      <c r="B2010" s="47"/>
      <c r="C2010" s="35"/>
      <c r="D2010" s="47"/>
      <c r="E2010" s="47"/>
      <c r="F2010" s="47"/>
      <c r="G2010" s="47"/>
      <c r="H2010" s="47"/>
      <c r="I2010" s="47"/>
      <c r="J2010" s="47"/>
      <c r="K2010" s="47"/>
      <c r="L2010" s="47"/>
      <c r="M2010" s="35"/>
      <c r="N2010" s="35"/>
      <c r="O2010" s="35"/>
      <c r="P2010" s="35"/>
      <c r="Q2010" s="35"/>
      <c r="R2010" s="35"/>
      <c r="S2010" s="35"/>
      <c r="T2010" s="35"/>
      <c r="U2010" s="35"/>
      <c r="V2010" s="35"/>
      <c r="W2010" s="35"/>
      <c r="X2010" s="35"/>
      <c r="Y2010" s="35"/>
      <c r="Z2010" s="35"/>
      <c r="AA2010" s="35"/>
      <c r="AB2010" s="35"/>
      <c r="AC2010" s="35"/>
      <c r="AD2010" s="35"/>
      <c r="AE2010" s="35"/>
      <c r="AF2010" s="35"/>
      <c r="AG2010" s="35"/>
      <c r="AH2010" s="35"/>
      <c r="AI2010" s="35"/>
      <c r="AJ2010" s="35"/>
      <c r="AK2010" s="35"/>
      <c r="AL2010" s="35"/>
      <c r="AM2010" s="35"/>
      <c r="AN2010" s="35"/>
      <c r="AO2010" s="35"/>
      <c r="AP2010" s="35"/>
      <c r="AQ2010" s="35"/>
      <c r="AR2010" s="35"/>
      <c r="AS2010" s="35"/>
      <c r="AT2010" s="35"/>
      <c r="AU2010" s="35"/>
      <c r="AV2010" s="35"/>
      <c r="AW2010" s="35"/>
      <c r="AX2010" s="35"/>
      <c r="AY2010" s="35"/>
      <c r="AZ2010" s="35"/>
      <c r="BA2010" s="35"/>
      <c r="BB2010" s="35"/>
      <c r="BC2010" s="35"/>
      <c r="BD2010" s="35"/>
      <c r="BE2010" s="35"/>
      <c r="BF2010" s="35"/>
      <c r="BG2010" s="35"/>
      <c r="BH2010" s="35"/>
      <c r="BI2010" s="133"/>
      <c r="BJ2010" s="133"/>
      <c r="BK2010" s="35"/>
      <c r="BL2010" s="266"/>
      <c r="BM2010" s="35"/>
      <c r="BN2010" s="35"/>
      <c r="BO2010" s="35"/>
      <c r="BP2010" s="35"/>
      <c r="BQ2010" s="35"/>
      <c r="BR2010" s="35"/>
      <c r="BS2010" s="35"/>
      <c r="BT2010" s="35"/>
      <c r="BU2010" s="35"/>
      <c r="BV2010" s="35"/>
      <c r="BW2010" s="35"/>
      <c r="BX2010" s="35"/>
      <c r="BY2010" s="35"/>
      <c r="BZ2010" s="287"/>
      <c r="CA2010" s="35"/>
      <c r="CB2010" s="35"/>
      <c r="CC2010" s="35"/>
      <c r="CD2010" s="35"/>
      <c r="CE2010" s="35"/>
      <c r="CF2010" s="35"/>
      <c r="CG2010" s="35"/>
      <c r="CH2010" s="35"/>
      <c r="CI2010" s="35"/>
      <c r="CJ2010" s="35"/>
      <c r="CK2010" s="35"/>
      <c r="CL2010" s="35"/>
      <c r="CM2010" s="35"/>
      <c r="CN2010" s="35"/>
      <c r="CO2010" s="35"/>
      <c r="CP2010" s="35"/>
      <c r="CQ2010" s="35"/>
      <c r="CR2010" s="35"/>
      <c r="CS2010" s="35"/>
      <c r="CT2010" s="35"/>
      <c r="CU2010" s="35"/>
      <c r="CV2010" s="35"/>
      <c r="CW2010" s="35"/>
      <c r="CX2010" s="35"/>
      <c r="CY2010" s="35"/>
      <c r="CZ2010" s="35"/>
      <c r="DA2010" s="35"/>
      <c r="DB2010" s="35"/>
      <c r="DC2010" s="35"/>
      <c r="DD2010" s="35"/>
      <c r="DE2010" s="35"/>
      <c r="DF2010" s="35"/>
      <c r="DG2010" s="35"/>
      <c r="DH2010" s="35"/>
      <c r="DI2010" s="35"/>
      <c r="DJ2010" s="35"/>
      <c r="DK2010" s="35"/>
      <c r="DL2010" s="35"/>
      <c r="DM2010" s="35"/>
      <c r="DN2010" s="35"/>
      <c r="DO2010" s="35"/>
      <c r="DP2010" s="35"/>
      <c r="DQ2010" s="35"/>
      <c r="DR2010" s="35"/>
      <c r="DS2010" s="35"/>
      <c r="DT2010" s="35"/>
      <c r="DU2010" s="35"/>
      <c r="DV2010" s="35"/>
      <c r="DW2010" s="35"/>
      <c r="DX2010" s="35"/>
      <c r="DY2010" s="35"/>
      <c r="DZ2010" s="35"/>
      <c r="EA2010" s="35"/>
      <c r="EB2010" s="35"/>
      <c r="EC2010" s="35"/>
      <c r="ED2010" s="35"/>
      <c r="EE2010" s="35"/>
      <c r="EF2010" s="35"/>
      <c r="EG2010" s="35"/>
      <c r="EH2010" s="35"/>
      <c r="EI2010" s="35"/>
      <c r="EJ2010" s="35"/>
      <c r="EK2010" s="35"/>
      <c r="EL2010" s="35"/>
      <c r="ET2010" s="20"/>
      <c r="EU2010" s="20"/>
    </row>
    <row r="2011" spans="1:151" ht="12" hidden="1" customHeight="1">
      <c r="A2011" s="35"/>
      <c r="B2011" s="47"/>
      <c r="C2011" s="35"/>
      <c r="D2011" s="47"/>
      <c r="E2011" s="47"/>
      <c r="F2011" s="47"/>
      <c r="G2011" s="47"/>
      <c r="H2011" s="47"/>
      <c r="I2011" s="47"/>
      <c r="J2011" s="47"/>
      <c r="K2011" s="47"/>
      <c r="L2011" s="47"/>
      <c r="M2011" s="35"/>
      <c r="N2011" s="35"/>
      <c r="O2011" s="35"/>
      <c r="P2011" s="35"/>
      <c r="Q2011" s="35"/>
      <c r="R2011" s="35"/>
      <c r="S2011" s="35"/>
      <c r="T2011" s="35"/>
      <c r="U2011" s="35"/>
      <c r="V2011" s="35"/>
      <c r="W2011" s="35"/>
      <c r="X2011" s="35"/>
      <c r="Y2011" s="35"/>
      <c r="Z2011" s="35"/>
      <c r="AA2011" s="35"/>
      <c r="AB2011" s="35"/>
      <c r="AC2011" s="35"/>
      <c r="AD2011" s="35"/>
      <c r="AE2011" s="35"/>
      <c r="AF2011" s="35"/>
      <c r="AG2011" s="35"/>
      <c r="AH2011" s="35"/>
      <c r="AI2011" s="35"/>
      <c r="AJ2011" s="35"/>
      <c r="AK2011" s="35"/>
      <c r="AL2011" s="35"/>
      <c r="AM2011" s="35"/>
      <c r="AN2011" s="35"/>
      <c r="AO2011" s="35"/>
      <c r="AP2011" s="35"/>
      <c r="AQ2011" s="35"/>
      <c r="AR2011" s="35"/>
      <c r="AS2011" s="35"/>
      <c r="AT2011" s="35"/>
      <c r="AU2011" s="35"/>
      <c r="AV2011" s="35"/>
      <c r="AW2011" s="35"/>
      <c r="AX2011" s="35"/>
      <c r="AY2011" s="35"/>
      <c r="AZ2011" s="35"/>
      <c r="BA2011" s="35"/>
      <c r="BB2011" s="35"/>
      <c r="BC2011" s="35"/>
      <c r="BD2011" s="35"/>
      <c r="BE2011" s="35"/>
      <c r="BF2011" s="35"/>
      <c r="BG2011" s="35"/>
      <c r="BH2011" s="35"/>
      <c r="BI2011" s="133"/>
      <c r="BJ2011" s="133"/>
      <c r="BK2011" s="35"/>
      <c r="BL2011" s="266"/>
      <c r="BM2011" s="35"/>
      <c r="BN2011" s="35"/>
      <c r="BO2011" s="35"/>
      <c r="BP2011" s="35"/>
      <c r="BQ2011" s="35"/>
      <c r="BR2011" s="35"/>
      <c r="BS2011" s="35"/>
      <c r="BT2011" s="35"/>
      <c r="BU2011" s="35"/>
      <c r="BV2011" s="35"/>
      <c r="BW2011" s="35"/>
      <c r="BX2011" s="35"/>
      <c r="BY2011" s="35"/>
      <c r="BZ2011" s="287"/>
      <c r="CA2011" s="35"/>
      <c r="CB2011" s="35"/>
      <c r="CC2011" s="35"/>
      <c r="CD2011" s="35"/>
      <c r="CE2011" s="35"/>
      <c r="CF2011" s="35"/>
      <c r="CG2011" s="35"/>
      <c r="CH2011" s="35"/>
      <c r="CI2011" s="35"/>
      <c r="CJ2011" s="35"/>
      <c r="CK2011" s="35"/>
      <c r="CL2011" s="35"/>
      <c r="CM2011" s="35"/>
      <c r="CN2011" s="35"/>
      <c r="CO2011" s="35"/>
      <c r="CP2011" s="35"/>
      <c r="CQ2011" s="35"/>
      <c r="CR2011" s="35"/>
      <c r="CS2011" s="35"/>
      <c r="CT2011" s="35"/>
      <c r="CU2011" s="35"/>
      <c r="CV2011" s="35"/>
      <c r="CW2011" s="35"/>
      <c r="CX2011" s="35"/>
      <c r="CY2011" s="35"/>
      <c r="CZ2011" s="35"/>
      <c r="DA2011" s="35"/>
      <c r="DB2011" s="35"/>
      <c r="DC2011" s="35"/>
      <c r="DD2011" s="35"/>
      <c r="DE2011" s="35"/>
      <c r="DF2011" s="35"/>
      <c r="DG2011" s="35"/>
      <c r="DH2011" s="35"/>
      <c r="DI2011" s="35"/>
      <c r="DJ2011" s="35"/>
      <c r="DK2011" s="35"/>
      <c r="DL2011" s="35"/>
      <c r="DM2011" s="35"/>
      <c r="DN2011" s="35"/>
      <c r="DO2011" s="35"/>
      <c r="DP2011" s="35"/>
      <c r="DQ2011" s="35"/>
      <c r="DR2011" s="35"/>
      <c r="DS2011" s="35"/>
      <c r="DT2011" s="35"/>
      <c r="DU2011" s="35"/>
      <c r="DV2011" s="35"/>
      <c r="DW2011" s="35"/>
      <c r="DX2011" s="35"/>
      <c r="DY2011" s="35"/>
      <c r="DZ2011" s="35"/>
      <c r="EA2011" s="35"/>
      <c r="EB2011" s="35"/>
      <c r="EC2011" s="35"/>
      <c r="ED2011" s="35"/>
      <c r="EE2011" s="35"/>
      <c r="EF2011" s="35"/>
      <c r="EG2011" s="35"/>
      <c r="EH2011" s="35"/>
      <c r="EI2011" s="35"/>
      <c r="EJ2011" s="35"/>
      <c r="EK2011" s="35"/>
      <c r="EL2011" s="35"/>
      <c r="ET2011" s="20"/>
      <c r="EU2011" s="20"/>
    </row>
    <row r="2012" spans="1:151" ht="12" hidden="1" customHeight="1">
      <c r="A2012" s="35"/>
      <c r="B2012" s="47"/>
      <c r="C2012" s="35"/>
      <c r="D2012" s="47"/>
      <c r="E2012" s="47"/>
      <c r="F2012" s="47"/>
      <c r="G2012" s="47"/>
      <c r="H2012" s="47"/>
      <c r="I2012" s="47"/>
      <c r="J2012" s="47"/>
      <c r="K2012" s="47"/>
      <c r="L2012" s="47"/>
      <c r="M2012" s="35"/>
      <c r="N2012" s="35"/>
      <c r="O2012" s="35"/>
      <c r="P2012" s="35"/>
      <c r="Q2012" s="35"/>
      <c r="R2012" s="35"/>
      <c r="S2012" s="35"/>
      <c r="T2012" s="35"/>
      <c r="U2012" s="35"/>
      <c r="V2012" s="35"/>
      <c r="W2012" s="35"/>
      <c r="X2012" s="35"/>
      <c r="Y2012" s="35"/>
      <c r="Z2012" s="35"/>
      <c r="AA2012" s="35"/>
      <c r="AB2012" s="35"/>
      <c r="AC2012" s="35"/>
      <c r="AD2012" s="35"/>
      <c r="AE2012" s="35"/>
      <c r="AF2012" s="35"/>
      <c r="AG2012" s="35"/>
      <c r="AH2012" s="35"/>
      <c r="AI2012" s="35"/>
      <c r="AJ2012" s="35"/>
      <c r="AK2012" s="35"/>
      <c r="AL2012" s="35"/>
      <c r="AM2012" s="35"/>
      <c r="AN2012" s="35"/>
      <c r="AO2012" s="35"/>
      <c r="AP2012" s="35"/>
      <c r="AQ2012" s="35"/>
      <c r="AR2012" s="35"/>
      <c r="AS2012" s="35"/>
      <c r="AT2012" s="35"/>
      <c r="AU2012" s="35"/>
      <c r="AV2012" s="35"/>
      <c r="AW2012" s="35"/>
      <c r="AX2012" s="35"/>
      <c r="AY2012" s="35"/>
      <c r="AZ2012" s="35"/>
      <c r="BA2012" s="35"/>
      <c r="BB2012" s="35"/>
      <c r="BC2012" s="35"/>
      <c r="BD2012" s="35"/>
      <c r="BE2012" s="35"/>
      <c r="BF2012" s="35"/>
      <c r="BG2012" s="35"/>
      <c r="BH2012" s="35"/>
      <c r="BI2012" s="133"/>
      <c r="BJ2012" s="133"/>
      <c r="BK2012" s="35"/>
      <c r="BL2012" s="266"/>
      <c r="BM2012" s="35"/>
      <c r="BN2012" s="35"/>
      <c r="BO2012" s="35"/>
      <c r="BP2012" s="35"/>
      <c r="BQ2012" s="35"/>
      <c r="BR2012" s="35"/>
      <c r="BS2012" s="35"/>
      <c r="BT2012" s="35"/>
      <c r="BU2012" s="35"/>
      <c r="BV2012" s="35"/>
      <c r="BW2012" s="35"/>
      <c r="BX2012" s="35"/>
      <c r="BY2012" s="35"/>
      <c r="BZ2012" s="287"/>
      <c r="CA2012" s="35"/>
      <c r="CB2012" s="35"/>
      <c r="CC2012" s="35"/>
      <c r="CD2012" s="35"/>
      <c r="CE2012" s="35"/>
      <c r="CF2012" s="35"/>
      <c r="CG2012" s="35"/>
      <c r="CH2012" s="35"/>
      <c r="CI2012" s="35"/>
      <c r="CJ2012" s="35"/>
      <c r="CK2012" s="35"/>
      <c r="CL2012" s="35"/>
      <c r="CM2012" s="35"/>
      <c r="CN2012" s="35"/>
      <c r="CO2012" s="35"/>
      <c r="CP2012" s="35"/>
      <c r="CQ2012" s="35"/>
      <c r="CR2012" s="35"/>
      <c r="CS2012" s="35"/>
      <c r="CT2012" s="35"/>
      <c r="CU2012" s="35"/>
      <c r="CV2012" s="35"/>
      <c r="CW2012" s="35"/>
      <c r="CX2012" s="35"/>
      <c r="CY2012" s="35"/>
      <c r="CZ2012" s="35"/>
      <c r="DA2012" s="35"/>
      <c r="DB2012" s="35"/>
      <c r="DC2012" s="35"/>
      <c r="DD2012" s="35"/>
      <c r="DE2012" s="35"/>
      <c r="DF2012" s="35"/>
      <c r="DG2012" s="35"/>
      <c r="DH2012" s="35"/>
      <c r="DI2012" s="35"/>
      <c r="DJ2012" s="35"/>
      <c r="DK2012" s="35"/>
      <c r="DL2012" s="35"/>
      <c r="DM2012" s="35"/>
      <c r="DN2012" s="35"/>
      <c r="DO2012" s="35"/>
      <c r="DP2012" s="35"/>
      <c r="DQ2012" s="35"/>
      <c r="DR2012" s="35"/>
      <c r="DS2012" s="35"/>
      <c r="DT2012" s="35"/>
      <c r="DU2012" s="35"/>
      <c r="DV2012" s="35"/>
      <c r="DW2012" s="35"/>
      <c r="DX2012" s="35"/>
      <c r="DY2012" s="35"/>
      <c r="DZ2012" s="35"/>
      <c r="EA2012" s="35"/>
      <c r="EB2012" s="35"/>
      <c r="EC2012" s="35"/>
      <c r="ED2012" s="35"/>
      <c r="EE2012" s="35"/>
      <c r="EF2012" s="35"/>
      <c r="EG2012" s="35"/>
      <c r="EH2012" s="35"/>
      <c r="EI2012" s="35"/>
      <c r="EJ2012" s="35"/>
      <c r="EK2012" s="35"/>
      <c r="EL2012" s="35"/>
      <c r="ET2012" s="20"/>
      <c r="EU2012" s="20"/>
    </row>
    <row r="2013" spans="1:151" ht="12" hidden="1" customHeight="1">
      <c r="A2013" s="35"/>
      <c r="B2013" s="47"/>
      <c r="C2013" s="35"/>
      <c r="D2013" s="47"/>
      <c r="E2013" s="47"/>
      <c r="F2013" s="47"/>
      <c r="G2013" s="47"/>
      <c r="H2013" s="47"/>
      <c r="I2013" s="47"/>
      <c r="J2013" s="47"/>
      <c r="K2013" s="47"/>
      <c r="L2013" s="47"/>
      <c r="M2013" s="35"/>
      <c r="N2013" s="35"/>
      <c r="O2013" s="35"/>
      <c r="P2013" s="35"/>
      <c r="Q2013" s="35"/>
      <c r="R2013" s="35"/>
      <c r="S2013" s="35"/>
      <c r="T2013" s="35"/>
      <c r="U2013" s="35"/>
      <c r="V2013" s="35"/>
      <c r="W2013" s="35"/>
      <c r="X2013" s="35"/>
      <c r="Y2013" s="35"/>
      <c r="Z2013" s="35"/>
      <c r="AA2013" s="35"/>
      <c r="AB2013" s="35"/>
      <c r="AC2013" s="35"/>
      <c r="AD2013" s="35"/>
      <c r="AE2013" s="35"/>
      <c r="AF2013" s="35"/>
      <c r="AG2013" s="35"/>
      <c r="AH2013" s="35"/>
      <c r="AI2013" s="35"/>
      <c r="AJ2013" s="35"/>
      <c r="AK2013" s="35"/>
      <c r="AL2013" s="35"/>
      <c r="AM2013" s="35"/>
      <c r="AN2013" s="35"/>
      <c r="AO2013" s="35"/>
      <c r="AP2013" s="35"/>
      <c r="AQ2013" s="35"/>
      <c r="AR2013" s="35"/>
      <c r="AS2013" s="35"/>
      <c r="AT2013" s="35"/>
      <c r="AU2013" s="35"/>
      <c r="AV2013" s="35"/>
      <c r="AW2013" s="35"/>
      <c r="AX2013" s="35"/>
      <c r="AY2013" s="35"/>
      <c r="AZ2013" s="35"/>
      <c r="BA2013" s="35"/>
      <c r="BB2013" s="35"/>
      <c r="BC2013" s="35"/>
      <c r="BD2013" s="35"/>
      <c r="BE2013" s="35"/>
      <c r="BF2013" s="35"/>
      <c r="BG2013" s="35"/>
      <c r="BH2013" s="35"/>
      <c r="BI2013" s="133"/>
      <c r="BJ2013" s="133"/>
      <c r="BK2013" s="35"/>
      <c r="BL2013" s="266"/>
      <c r="BM2013" s="35"/>
      <c r="BN2013" s="35"/>
      <c r="BO2013" s="35"/>
      <c r="BP2013" s="35"/>
      <c r="BQ2013" s="35"/>
      <c r="BR2013" s="35"/>
      <c r="BS2013" s="35"/>
      <c r="BT2013" s="35"/>
      <c r="BU2013" s="35"/>
      <c r="BV2013" s="35"/>
      <c r="BW2013" s="35"/>
      <c r="BX2013" s="35"/>
      <c r="BY2013" s="35"/>
      <c r="BZ2013" s="287"/>
      <c r="CA2013" s="35"/>
      <c r="CB2013" s="35"/>
      <c r="CC2013" s="35"/>
      <c r="CD2013" s="35"/>
      <c r="CE2013" s="35"/>
      <c r="CF2013" s="35"/>
      <c r="CG2013" s="35"/>
      <c r="CH2013" s="35"/>
      <c r="CI2013" s="35"/>
      <c r="CJ2013" s="35"/>
      <c r="CK2013" s="35"/>
      <c r="CL2013" s="35"/>
      <c r="CM2013" s="35"/>
      <c r="CN2013" s="35"/>
      <c r="CO2013" s="35"/>
      <c r="CP2013" s="35"/>
      <c r="CQ2013" s="35"/>
      <c r="CR2013" s="35"/>
      <c r="CS2013" s="35"/>
      <c r="CT2013" s="35"/>
      <c r="CU2013" s="35"/>
      <c r="CV2013" s="35"/>
      <c r="CW2013" s="35"/>
      <c r="CX2013" s="35"/>
      <c r="CY2013" s="35"/>
      <c r="CZ2013" s="35"/>
      <c r="DA2013" s="35"/>
      <c r="DB2013" s="35"/>
      <c r="DC2013" s="35"/>
      <c r="DD2013" s="35"/>
      <c r="DE2013" s="35"/>
      <c r="DF2013" s="35"/>
      <c r="DG2013" s="35"/>
      <c r="DH2013" s="35"/>
      <c r="DI2013" s="35"/>
      <c r="DJ2013" s="35"/>
      <c r="DK2013" s="35"/>
      <c r="DL2013" s="35"/>
      <c r="DM2013" s="35"/>
      <c r="DN2013" s="35"/>
      <c r="DO2013" s="35"/>
      <c r="DP2013" s="35"/>
      <c r="DQ2013" s="35"/>
      <c r="DR2013" s="35"/>
      <c r="DS2013" s="35"/>
      <c r="DT2013" s="35"/>
      <c r="DU2013" s="35"/>
      <c r="DV2013" s="35"/>
      <c r="DW2013" s="35"/>
      <c r="DX2013" s="35"/>
      <c r="DY2013" s="35"/>
      <c r="DZ2013" s="35"/>
      <c r="EA2013" s="35"/>
      <c r="EB2013" s="35"/>
      <c r="EC2013" s="35"/>
      <c r="ED2013" s="35"/>
      <c r="EE2013" s="35"/>
      <c r="EF2013" s="35"/>
      <c r="EG2013" s="35"/>
      <c r="EH2013" s="35"/>
      <c r="EI2013" s="35"/>
      <c r="EJ2013" s="35"/>
      <c r="EK2013" s="35"/>
      <c r="EL2013" s="35"/>
      <c r="ET2013" s="20"/>
      <c r="EU2013" s="20"/>
    </row>
    <row r="2014" spans="1:151" ht="12" hidden="1" customHeight="1">
      <c r="A2014" s="35"/>
      <c r="B2014" s="47"/>
      <c r="C2014" s="35"/>
      <c r="D2014" s="47"/>
      <c r="E2014" s="47"/>
      <c r="F2014" s="47"/>
      <c r="G2014" s="47"/>
      <c r="H2014" s="47"/>
      <c r="I2014" s="47"/>
      <c r="J2014" s="47"/>
      <c r="K2014" s="47"/>
      <c r="L2014" s="47"/>
      <c r="M2014" s="35"/>
      <c r="N2014" s="35"/>
      <c r="O2014" s="35"/>
      <c r="P2014" s="35"/>
      <c r="Q2014" s="35"/>
      <c r="R2014" s="35"/>
      <c r="S2014" s="35"/>
      <c r="T2014" s="35"/>
      <c r="U2014" s="35"/>
      <c r="V2014" s="35"/>
      <c r="W2014" s="35"/>
      <c r="X2014" s="35"/>
      <c r="Y2014" s="35"/>
      <c r="Z2014" s="35"/>
      <c r="AA2014" s="35"/>
      <c r="AB2014" s="35"/>
      <c r="AC2014" s="35"/>
      <c r="AD2014" s="35"/>
      <c r="AE2014" s="35"/>
      <c r="AF2014" s="35"/>
      <c r="AG2014" s="35"/>
      <c r="AH2014" s="35"/>
      <c r="AI2014" s="35"/>
      <c r="AJ2014" s="35"/>
      <c r="AK2014" s="35"/>
      <c r="AL2014" s="35"/>
      <c r="AM2014" s="35"/>
      <c r="AN2014" s="35"/>
      <c r="AO2014" s="35"/>
      <c r="AP2014" s="35"/>
      <c r="AQ2014" s="35"/>
      <c r="AR2014" s="35"/>
      <c r="AS2014" s="35"/>
      <c r="AT2014" s="35"/>
      <c r="AU2014" s="35"/>
      <c r="AV2014" s="35"/>
      <c r="AW2014" s="35"/>
      <c r="AX2014" s="35"/>
      <c r="AY2014" s="35"/>
      <c r="AZ2014" s="35"/>
      <c r="BA2014" s="35"/>
      <c r="BB2014" s="35"/>
      <c r="BC2014" s="35"/>
      <c r="BD2014" s="35"/>
      <c r="BE2014" s="35"/>
      <c r="BF2014" s="35"/>
      <c r="BG2014" s="35"/>
      <c r="BH2014" s="35"/>
      <c r="BI2014" s="133"/>
      <c r="BJ2014" s="133"/>
      <c r="BK2014" s="35"/>
      <c r="BL2014" s="266"/>
      <c r="BM2014" s="35"/>
      <c r="BN2014" s="35"/>
      <c r="BO2014" s="35"/>
      <c r="BP2014" s="35"/>
      <c r="BQ2014" s="35"/>
      <c r="BR2014" s="35"/>
      <c r="BS2014" s="35"/>
      <c r="BT2014" s="35"/>
      <c r="BU2014" s="35"/>
      <c r="BV2014" s="35"/>
      <c r="BW2014" s="35"/>
      <c r="BX2014" s="35"/>
      <c r="BY2014" s="35"/>
      <c r="BZ2014" s="287"/>
      <c r="CA2014" s="35"/>
      <c r="CB2014" s="35"/>
      <c r="CC2014" s="35"/>
      <c r="CD2014" s="35"/>
      <c r="CE2014" s="35"/>
      <c r="CF2014" s="35"/>
      <c r="CG2014" s="35"/>
      <c r="CH2014" s="35"/>
      <c r="CI2014" s="35"/>
      <c r="CJ2014" s="35"/>
      <c r="CK2014" s="35"/>
      <c r="CL2014" s="35"/>
      <c r="CM2014" s="35"/>
      <c r="CN2014" s="35"/>
      <c r="CO2014" s="35"/>
      <c r="CP2014" s="35"/>
      <c r="CQ2014" s="35"/>
      <c r="CR2014" s="35"/>
      <c r="CS2014" s="35"/>
      <c r="CT2014" s="35"/>
      <c r="CU2014" s="35"/>
      <c r="CV2014" s="35"/>
      <c r="CW2014" s="35"/>
      <c r="CX2014" s="35"/>
      <c r="CY2014" s="35"/>
      <c r="CZ2014" s="35"/>
      <c r="DA2014" s="35"/>
      <c r="DB2014" s="35"/>
      <c r="DC2014" s="35"/>
      <c r="DD2014" s="35"/>
      <c r="DE2014" s="35"/>
      <c r="DF2014" s="35"/>
      <c r="DG2014" s="35"/>
      <c r="DH2014" s="35"/>
      <c r="DI2014" s="35"/>
      <c r="DJ2014" s="35"/>
      <c r="DK2014" s="35"/>
      <c r="DL2014" s="35"/>
      <c r="DM2014" s="35"/>
      <c r="DN2014" s="35"/>
      <c r="DO2014" s="35"/>
      <c r="DP2014" s="35"/>
      <c r="DQ2014" s="35"/>
      <c r="DR2014" s="35"/>
      <c r="DS2014" s="35"/>
      <c r="DT2014" s="35"/>
      <c r="DU2014" s="35"/>
      <c r="DV2014" s="35"/>
      <c r="DW2014" s="35"/>
      <c r="DX2014" s="35"/>
      <c r="DY2014" s="35"/>
      <c r="DZ2014" s="35"/>
      <c r="EA2014" s="35"/>
      <c r="EB2014" s="35"/>
      <c r="EC2014" s="35"/>
      <c r="ED2014" s="35"/>
      <c r="EE2014" s="35"/>
      <c r="EF2014" s="35"/>
      <c r="EG2014" s="35"/>
      <c r="EH2014" s="35"/>
      <c r="EI2014" s="35"/>
      <c r="EJ2014" s="35"/>
      <c r="EK2014" s="35"/>
      <c r="EL2014" s="35"/>
      <c r="ET2014" s="20"/>
      <c r="EU2014" s="20"/>
    </row>
    <row r="2015" spans="1:151" ht="12" hidden="1" customHeight="1">
      <c r="A2015" s="35"/>
      <c r="B2015" s="47"/>
      <c r="C2015" s="35"/>
      <c r="D2015" s="47"/>
      <c r="E2015" s="47"/>
      <c r="F2015" s="47"/>
      <c r="G2015" s="47"/>
      <c r="H2015" s="47"/>
      <c r="I2015" s="47"/>
      <c r="J2015" s="47"/>
      <c r="K2015" s="47"/>
      <c r="L2015" s="47"/>
      <c r="M2015" s="35"/>
      <c r="N2015" s="35"/>
      <c r="O2015" s="35"/>
      <c r="P2015" s="35"/>
      <c r="Q2015" s="35"/>
      <c r="R2015" s="35"/>
      <c r="S2015" s="35"/>
      <c r="T2015" s="35"/>
      <c r="U2015" s="35"/>
      <c r="V2015" s="35"/>
      <c r="W2015" s="35"/>
      <c r="X2015" s="35"/>
      <c r="Y2015" s="35"/>
      <c r="Z2015" s="35"/>
      <c r="AA2015" s="35"/>
      <c r="AB2015" s="35"/>
      <c r="AC2015" s="35"/>
      <c r="AD2015" s="35"/>
      <c r="AE2015" s="35"/>
      <c r="AF2015" s="35"/>
      <c r="AG2015" s="35"/>
      <c r="AH2015" s="35"/>
      <c r="AI2015" s="35"/>
      <c r="AJ2015" s="35"/>
      <c r="AK2015" s="35"/>
      <c r="AL2015" s="35"/>
      <c r="AM2015" s="35"/>
      <c r="AN2015" s="35"/>
      <c r="AO2015" s="35"/>
      <c r="AP2015" s="35"/>
      <c r="AQ2015" s="35"/>
      <c r="AR2015" s="35"/>
      <c r="AS2015" s="35"/>
      <c r="AT2015" s="35"/>
      <c r="AU2015" s="35"/>
      <c r="AV2015" s="35"/>
      <c r="AW2015" s="35"/>
      <c r="AX2015" s="35"/>
      <c r="AY2015" s="35"/>
      <c r="AZ2015" s="35"/>
      <c r="BA2015" s="35"/>
      <c r="BB2015" s="35"/>
      <c r="BC2015" s="35"/>
      <c r="BD2015" s="35"/>
      <c r="BE2015" s="35"/>
      <c r="BF2015" s="35"/>
      <c r="BG2015" s="35"/>
      <c r="BH2015" s="35"/>
      <c r="BI2015" s="133"/>
      <c r="BJ2015" s="133"/>
      <c r="BK2015" s="35"/>
      <c r="BL2015" s="266"/>
      <c r="BM2015" s="35"/>
      <c r="BN2015" s="35"/>
      <c r="BO2015" s="35"/>
      <c r="BP2015" s="35"/>
      <c r="BQ2015" s="35"/>
      <c r="BR2015" s="35"/>
      <c r="BS2015" s="35"/>
      <c r="BT2015" s="35"/>
      <c r="BU2015" s="35"/>
      <c r="BV2015" s="35"/>
      <c r="BW2015" s="35"/>
      <c r="BX2015" s="35"/>
      <c r="BY2015" s="35"/>
      <c r="BZ2015" s="287"/>
      <c r="CA2015" s="35"/>
      <c r="CB2015" s="35"/>
      <c r="CC2015" s="35"/>
      <c r="CD2015" s="35"/>
      <c r="CE2015" s="35"/>
      <c r="CF2015" s="35"/>
      <c r="CG2015" s="35"/>
      <c r="CH2015" s="35"/>
      <c r="CI2015" s="35"/>
      <c r="CJ2015" s="35"/>
      <c r="CK2015" s="35"/>
      <c r="CL2015" s="35"/>
      <c r="CM2015" s="35"/>
      <c r="CN2015" s="35"/>
      <c r="CO2015" s="35"/>
      <c r="CP2015" s="35"/>
      <c r="CQ2015" s="35"/>
      <c r="CR2015" s="35"/>
      <c r="CS2015" s="35"/>
      <c r="CT2015" s="35"/>
      <c r="CU2015" s="35"/>
      <c r="CV2015" s="35"/>
      <c r="CW2015" s="35"/>
      <c r="CX2015" s="35"/>
      <c r="CY2015" s="35"/>
      <c r="CZ2015" s="35"/>
      <c r="DA2015" s="35"/>
      <c r="DB2015" s="35"/>
      <c r="DC2015" s="35"/>
      <c r="DD2015" s="35"/>
      <c r="DE2015" s="35"/>
      <c r="DF2015" s="35"/>
      <c r="DG2015" s="35"/>
      <c r="DH2015" s="35"/>
      <c r="DI2015" s="35"/>
      <c r="DJ2015" s="35"/>
      <c r="DK2015" s="35"/>
      <c r="DL2015" s="35"/>
      <c r="DM2015" s="35"/>
      <c r="DN2015" s="35"/>
      <c r="DO2015" s="35"/>
      <c r="DP2015" s="35"/>
      <c r="DQ2015" s="35"/>
      <c r="DR2015" s="35"/>
      <c r="DS2015" s="35"/>
      <c r="DT2015" s="35"/>
      <c r="DU2015" s="35"/>
      <c r="DV2015" s="35"/>
      <c r="DW2015" s="35"/>
      <c r="DX2015" s="35"/>
      <c r="DY2015" s="35"/>
      <c r="DZ2015" s="35"/>
      <c r="EA2015" s="35"/>
      <c r="EB2015" s="35"/>
      <c r="EC2015" s="35"/>
      <c r="ED2015" s="35"/>
      <c r="EE2015" s="35"/>
      <c r="EF2015" s="35"/>
      <c r="EG2015" s="35"/>
      <c r="EH2015" s="35"/>
      <c r="EI2015" s="35"/>
      <c r="EJ2015" s="35"/>
      <c r="EK2015" s="35"/>
      <c r="EL2015" s="35"/>
      <c r="ET2015" s="20"/>
      <c r="EU2015" s="20"/>
    </row>
    <row r="2016" spans="1:151" ht="12" hidden="1" customHeight="1">
      <c r="A2016" s="35"/>
      <c r="B2016" s="47"/>
      <c r="C2016" s="35"/>
      <c r="D2016" s="47"/>
      <c r="E2016" s="47"/>
      <c r="F2016" s="47"/>
      <c r="G2016" s="47"/>
      <c r="H2016" s="47"/>
      <c r="I2016" s="47"/>
      <c r="J2016" s="47"/>
      <c r="K2016" s="47"/>
      <c r="L2016" s="47"/>
      <c r="M2016" s="35"/>
      <c r="N2016" s="35"/>
      <c r="O2016" s="35"/>
      <c r="P2016" s="35"/>
      <c r="Q2016" s="35"/>
      <c r="R2016" s="35"/>
      <c r="S2016" s="35"/>
      <c r="T2016" s="35"/>
      <c r="U2016" s="35"/>
      <c r="V2016" s="35"/>
      <c r="W2016" s="35"/>
      <c r="X2016" s="35"/>
      <c r="Y2016" s="35"/>
      <c r="Z2016" s="35"/>
      <c r="AA2016" s="35"/>
      <c r="AB2016" s="35"/>
      <c r="AC2016" s="35"/>
      <c r="AD2016" s="35"/>
      <c r="AE2016" s="35"/>
      <c r="AF2016" s="35"/>
      <c r="AG2016" s="35"/>
      <c r="AH2016" s="35"/>
      <c r="AI2016" s="35"/>
      <c r="AJ2016" s="35"/>
      <c r="AK2016" s="35"/>
      <c r="AL2016" s="35"/>
      <c r="AM2016" s="35"/>
      <c r="AN2016" s="35"/>
      <c r="AO2016" s="35"/>
      <c r="AP2016" s="35"/>
      <c r="AQ2016" s="35"/>
      <c r="AR2016" s="35"/>
      <c r="AS2016" s="35"/>
      <c r="AT2016" s="35"/>
      <c r="AU2016" s="35"/>
      <c r="AV2016" s="35"/>
      <c r="AW2016" s="35"/>
      <c r="AX2016" s="35"/>
      <c r="AY2016" s="35"/>
      <c r="AZ2016" s="35"/>
      <c r="BA2016" s="35"/>
      <c r="BB2016" s="35"/>
      <c r="BC2016" s="35"/>
      <c r="BD2016" s="35"/>
      <c r="BE2016" s="35"/>
      <c r="BF2016" s="35"/>
      <c r="BG2016" s="35"/>
      <c r="BH2016" s="35"/>
      <c r="BI2016" s="133"/>
      <c r="BJ2016" s="133"/>
      <c r="BK2016" s="35"/>
      <c r="BL2016" s="266"/>
      <c r="BM2016" s="35"/>
      <c r="BN2016" s="35"/>
      <c r="BO2016" s="35"/>
      <c r="BP2016" s="35"/>
      <c r="BQ2016" s="35"/>
      <c r="BR2016" s="35"/>
      <c r="BS2016" s="35"/>
      <c r="BT2016" s="35"/>
      <c r="BU2016" s="35"/>
      <c r="BV2016" s="35"/>
      <c r="BW2016" s="35"/>
      <c r="BX2016" s="35"/>
      <c r="BY2016" s="35"/>
      <c r="BZ2016" s="287"/>
      <c r="CA2016" s="35"/>
      <c r="CB2016" s="35"/>
      <c r="CC2016" s="35"/>
      <c r="CD2016" s="35"/>
      <c r="CE2016" s="35"/>
      <c r="CF2016" s="35"/>
      <c r="CG2016" s="35"/>
      <c r="CH2016" s="35"/>
      <c r="CI2016" s="35"/>
      <c r="CJ2016" s="35"/>
      <c r="CK2016" s="35"/>
      <c r="CL2016" s="35"/>
      <c r="CM2016" s="35"/>
      <c r="CN2016" s="35"/>
      <c r="CO2016" s="35"/>
      <c r="CP2016" s="35"/>
      <c r="CQ2016" s="35"/>
      <c r="CR2016" s="35"/>
      <c r="CS2016" s="35"/>
      <c r="CT2016" s="35"/>
      <c r="CU2016" s="35"/>
      <c r="CV2016" s="35"/>
      <c r="CW2016" s="35"/>
      <c r="CX2016" s="35"/>
      <c r="CY2016" s="35"/>
      <c r="CZ2016" s="35"/>
      <c r="DA2016" s="35"/>
      <c r="DB2016" s="35"/>
      <c r="DC2016" s="35"/>
      <c r="DD2016" s="35"/>
      <c r="DE2016" s="35"/>
      <c r="DF2016" s="35"/>
      <c r="DG2016" s="35"/>
      <c r="DH2016" s="35"/>
      <c r="DI2016" s="35"/>
      <c r="DJ2016" s="35"/>
      <c r="DK2016" s="35"/>
      <c r="DL2016" s="35"/>
      <c r="DM2016" s="35"/>
      <c r="DN2016" s="35"/>
      <c r="DO2016" s="35"/>
      <c r="DP2016" s="35"/>
      <c r="DQ2016" s="35"/>
      <c r="DR2016" s="35"/>
      <c r="DS2016" s="35"/>
      <c r="DT2016" s="35"/>
      <c r="DU2016" s="35"/>
      <c r="DV2016" s="35"/>
      <c r="DW2016" s="35"/>
      <c r="DX2016" s="35"/>
      <c r="DY2016" s="35"/>
      <c r="DZ2016" s="35"/>
      <c r="EA2016" s="35"/>
      <c r="EB2016" s="35"/>
      <c r="EC2016" s="35"/>
      <c r="ED2016" s="35"/>
      <c r="EE2016" s="35"/>
      <c r="EF2016" s="35"/>
      <c r="EG2016" s="35"/>
      <c r="EH2016" s="35"/>
      <c r="EI2016" s="35"/>
      <c r="EJ2016" s="35"/>
      <c r="EK2016" s="35"/>
      <c r="EL2016" s="35"/>
      <c r="ET2016" s="20"/>
      <c r="EU2016" s="20"/>
    </row>
    <row r="2017" spans="1:151" ht="12" hidden="1" customHeight="1">
      <c r="A2017" s="35"/>
      <c r="B2017" s="47"/>
      <c r="C2017" s="35"/>
      <c r="D2017" s="47"/>
      <c r="E2017" s="47"/>
      <c r="F2017" s="47"/>
      <c r="G2017" s="47"/>
      <c r="H2017" s="47"/>
      <c r="I2017" s="47"/>
      <c r="J2017" s="47"/>
      <c r="K2017" s="47"/>
      <c r="L2017" s="47"/>
      <c r="M2017" s="35"/>
      <c r="N2017" s="35"/>
      <c r="O2017" s="35"/>
      <c r="P2017" s="35"/>
      <c r="Q2017" s="35"/>
      <c r="R2017" s="35"/>
      <c r="S2017" s="35"/>
      <c r="T2017" s="35"/>
      <c r="U2017" s="35"/>
      <c r="V2017" s="35"/>
      <c r="W2017" s="35"/>
      <c r="X2017" s="35"/>
      <c r="Y2017" s="35"/>
      <c r="Z2017" s="35"/>
      <c r="AA2017" s="35"/>
      <c r="AB2017" s="35"/>
      <c r="AC2017" s="35"/>
      <c r="AD2017" s="35"/>
      <c r="AE2017" s="35"/>
      <c r="AF2017" s="35"/>
      <c r="AG2017" s="35"/>
      <c r="AH2017" s="35"/>
      <c r="AI2017" s="35"/>
      <c r="AJ2017" s="35"/>
      <c r="AK2017" s="35"/>
      <c r="AL2017" s="35"/>
      <c r="AM2017" s="35"/>
      <c r="AN2017" s="35"/>
      <c r="AO2017" s="35"/>
      <c r="AP2017" s="35"/>
      <c r="AQ2017" s="35"/>
      <c r="AR2017" s="35"/>
      <c r="AS2017" s="35"/>
      <c r="AT2017" s="35"/>
      <c r="AU2017" s="35"/>
      <c r="AV2017" s="35"/>
      <c r="AW2017" s="35"/>
      <c r="AX2017" s="35"/>
      <c r="AY2017" s="35"/>
      <c r="AZ2017" s="35"/>
      <c r="BA2017" s="35"/>
      <c r="BB2017" s="35"/>
      <c r="BC2017" s="35"/>
      <c r="BD2017" s="35"/>
      <c r="BE2017" s="35"/>
      <c r="BF2017" s="35"/>
      <c r="BG2017" s="35"/>
      <c r="BH2017" s="35"/>
      <c r="BI2017" s="133"/>
      <c r="BJ2017" s="133"/>
      <c r="BK2017" s="35"/>
      <c r="BL2017" s="266"/>
      <c r="BM2017" s="35"/>
      <c r="BN2017" s="35"/>
      <c r="BO2017" s="35"/>
      <c r="BP2017" s="35"/>
      <c r="BQ2017" s="35"/>
      <c r="BR2017" s="35"/>
      <c r="BS2017" s="35"/>
      <c r="BT2017" s="35"/>
      <c r="BU2017" s="35"/>
      <c r="BV2017" s="35"/>
      <c r="BW2017" s="35"/>
      <c r="BX2017" s="35"/>
      <c r="BY2017" s="35"/>
      <c r="BZ2017" s="287"/>
      <c r="CA2017" s="35"/>
      <c r="CB2017" s="35"/>
      <c r="CC2017" s="35"/>
      <c r="CD2017" s="35"/>
      <c r="CE2017" s="35"/>
      <c r="CF2017" s="35"/>
      <c r="CG2017" s="35"/>
      <c r="CH2017" s="35"/>
      <c r="CI2017" s="35"/>
      <c r="CJ2017" s="35"/>
      <c r="CK2017" s="35"/>
      <c r="CL2017" s="35"/>
      <c r="CM2017" s="35"/>
      <c r="CN2017" s="35"/>
      <c r="CO2017" s="35"/>
      <c r="CP2017" s="35"/>
      <c r="CQ2017" s="35"/>
      <c r="CR2017" s="35"/>
      <c r="CS2017" s="35"/>
      <c r="CT2017" s="35"/>
      <c r="CU2017" s="35"/>
      <c r="CV2017" s="35"/>
      <c r="CW2017" s="35"/>
      <c r="CX2017" s="35"/>
      <c r="CY2017" s="35"/>
      <c r="CZ2017" s="35"/>
      <c r="DA2017" s="35"/>
      <c r="DB2017" s="35"/>
      <c r="DC2017" s="35"/>
      <c r="DD2017" s="35"/>
      <c r="DE2017" s="35"/>
      <c r="DF2017" s="35"/>
      <c r="DG2017" s="35"/>
      <c r="DH2017" s="35"/>
      <c r="DI2017" s="35"/>
      <c r="DJ2017" s="35"/>
      <c r="DK2017" s="35"/>
      <c r="DL2017" s="35"/>
      <c r="DM2017" s="35"/>
      <c r="DN2017" s="35"/>
      <c r="DO2017" s="35"/>
      <c r="DP2017" s="35"/>
      <c r="DQ2017" s="35"/>
      <c r="DR2017" s="35"/>
      <c r="DS2017" s="35"/>
      <c r="DT2017" s="35"/>
      <c r="DU2017" s="35"/>
      <c r="DV2017" s="35"/>
      <c r="DW2017" s="35"/>
      <c r="DX2017" s="35"/>
      <c r="DY2017" s="35"/>
      <c r="DZ2017" s="35"/>
      <c r="EA2017" s="35"/>
      <c r="EB2017" s="35"/>
      <c r="EC2017" s="35"/>
      <c r="ED2017" s="35"/>
      <c r="EE2017" s="35"/>
      <c r="EF2017" s="35"/>
      <c r="EG2017" s="35"/>
      <c r="EH2017" s="35"/>
      <c r="EI2017" s="35"/>
      <c r="EJ2017" s="35"/>
      <c r="EK2017" s="35"/>
      <c r="EL2017" s="35"/>
      <c r="ET2017" s="20"/>
      <c r="EU2017" s="20"/>
    </row>
    <row r="2018" spans="1:151" ht="12" hidden="1" customHeight="1">
      <c r="A2018" s="35"/>
      <c r="B2018" s="47"/>
      <c r="C2018" s="35"/>
      <c r="D2018" s="47"/>
      <c r="E2018" s="47"/>
      <c r="F2018" s="47"/>
      <c r="G2018" s="47"/>
      <c r="H2018" s="47"/>
      <c r="I2018" s="47"/>
      <c r="J2018" s="47"/>
      <c r="K2018" s="47"/>
      <c r="L2018" s="47"/>
      <c r="M2018" s="35"/>
      <c r="N2018" s="35"/>
      <c r="O2018" s="35"/>
      <c r="P2018" s="35"/>
      <c r="Q2018" s="35"/>
      <c r="R2018" s="35"/>
      <c r="S2018" s="35"/>
      <c r="T2018" s="35"/>
      <c r="U2018" s="35"/>
      <c r="V2018" s="35"/>
      <c r="W2018" s="35"/>
      <c r="X2018" s="35"/>
      <c r="Y2018" s="35"/>
      <c r="Z2018" s="35"/>
      <c r="AA2018" s="35"/>
      <c r="AB2018" s="35"/>
      <c r="AC2018" s="35"/>
      <c r="AD2018" s="35"/>
      <c r="AE2018" s="35"/>
      <c r="AF2018" s="35"/>
      <c r="AG2018" s="35"/>
      <c r="AH2018" s="35"/>
      <c r="AI2018" s="35"/>
      <c r="AJ2018" s="35"/>
      <c r="AK2018" s="35"/>
      <c r="AL2018" s="35"/>
      <c r="AM2018" s="35"/>
      <c r="AN2018" s="35"/>
      <c r="AO2018" s="35"/>
      <c r="AP2018" s="35"/>
      <c r="AQ2018" s="35"/>
      <c r="AR2018" s="35"/>
      <c r="AS2018" s="35"/>
      <c r="AT2018" s="35"/>
      <c r="AU2018" s="35"/>
      <c r="AV2018" s="35"/>
      <c r="AW2018" s="35"/>
      <c r="AX2018" s="35"/>
      <c r="AY2018" s="35"/>
      <c r="AZ2018" s="35"/>
      <c r="BA2018" s="35"/>
      <c r="BB2018" s="35"/>
      <c r="BC2018" s="35"/>
      <c r="BD2018" s="35"/>
      <c r="BE2018" s="35"/>
      <c r="BF2018" s="35"/>
      <c r="BG2018" s="35"/>
      <c r="BH2018" s="35"/>
      <c r="BI2018" s="133"/>
      <c r="BJ2018" s="133"/>
      <c r="BK2018" s="35"/>
      <c r="BL2018" s="266"/>
      <c r="BM2018" s="35"/>
      <c r="BN2018" s="35"/>
      <c r="BO2018" s="35"/>
      <c r="BP2018" s="35"/>
      <c r="BQ2018" s="35"/>
      <c r="BR2018" s="35"/>
      <c r="BS2018" s="35"/>
      <c r="BT2018" s="35"/>
      <c r="BU2018" s="35"/>
      <c r="BV2018" s="35"/>
      <c r="BW2018" s="35"/>
      <c r="BX2018" s="35"/>
      <c r="BY2018" s="35"/>
      <c r="BZ2018" s="287"/>
      <c r="CA2018" s="35"/>
      <c r="CB2018" s="35"/>
      <c r="CC2018" s="35"/>
      <c r="CD2018" s="35"/>
      <c r="CE2018" s="35"/>
      <c r="CF2018" s="35"/>
      <c r="CG2018" s="35"/>
      <c r="CH2018" s="35"/>
      <c r="CI2018" s="35"/>
      <c r="CJ2018" s="35"/>
      <c r="CK2018" s="35"/>
      <c r="CL2018" s="35"/>
      <c r="CM2018" s="35"/>
      <c r="CN2018" s="35"/>
      <c r="CO2018" s="35"/>
      <c r="CP2018" s="35"/>
      <c r="CQ2018" s="35"/>
      <c r="CR2018" s="35"/>
      <c r="CS2018" s="35"/>
      <c r="CT2018" s="35"/>
      <c r="CU2018" s="35"/>
      <c r="CV2018" s="35"/>
      <c r="CW2018" s="35"/>
      <c r="CX2018" s="35"/>
      <c r="CY2018" s="35"/>
      <c r="CZ2018" s="35"/>
      <c r="DA2018" s="35"/>
      <c r="DB2018" s="35"/>
      <c r="DC2018" s="35"/>
      <c r="DD2018" s="35"/>
      <c r="DE2018" s="35"/>
      <c r="DF2018" s="35"/>
      <c r="DG2018" s="35"/>
      <c r="DH2018" s="35"/>
      <c r="DI2018" s="35"/>
      <c r="DJ2018" s="35"/>
      <c r="DK2018" s="35"/>
      <c r="DL2018" s="35"/>
      <c r="DM2018" s="35"/>
      <c r="DN2018" s="35"/>
      <c r="DO2018" s="35"/>
      <c r="DP2018" s="35"/>
      <c r="DQ2018" s="35"/>
      <c r="DR2018" s="35"/>
      <c r="DS2018" s="35"/>
      <c r="DT2018" s="35"/>
      <c r="DU2018" s="35"/>
      <c r="DV2018" s="35"/>
      <c r="DW2018" s="35"/>
      <c r="DX2018" s="35"/>
      <c r="DY2018" s="35"/>
      <c r="DZ2018" s="35"/>
      <c r="EA2018" s="35"/>
      <c r="EB2018" s="35"/>
      <c r="EC2018" s="35"/>
      <c r="ED2018" s="35"/>
      <c r="EE2018" s="35"/>
      <c r="EF2018" s="35"/>
      <c r="EG2018" s="35"/>
      <c r="EH2018" s="35"/>
      <c r="EI2018" s="35"/>
      <c r="EJ2018" s="35"/>
      <c r="EK2018" s="35"/>
      <c r="EL2018" s="35"/>
      <c r="ET2018" s="20"/>
      <c r="EU2018" s="20"/>
    </row>
    <row r="2019" spans="1:151" ht="12" hidden="1" customHeight="1">
      <c r="A2019" s="35"/>
      <c r="B2019" s="47"/>
      <c r="C2019" s="35"/>
      <c r="D2019" s="47"/>
      <c r="E2019" s="47"/>
      <c r="F2019" s="47"/>
      <c r="G2019" s="47"/>
      <c r="H2019" s="47"/>
      <c r="I2019" s="47"/>
      <c r="J2019" s="47"/>
      <c r="K2019" s="47"/>
      <c r="L2019" s="47"/>
      <c r="M2019" s="35"/>
      <c r="N2019" s="35"/>
      <c r="O2019" s="35"/>
      <c r="P2019" s="35"/>
      <c r="Q2019" s="35"/>
      <c r="R2019" s="35"/>
      <c r="S2019" s="35"/>
      <c r="T2019" s="35"/>
      <c r="U2019" s="35"/>
      <c r="V2019" s="35"/>
      <c r="W2019" s="35"/>
      <c r="X2019" s="35"/>
      <c r="Y2019" s="35"/>
      <c r="Z2019" s="35"/>
      <c r="AA2019" s="35"/>
      <c r="AB2019" s="35"/>
      <c r="AC2019" s="35"/>
      <c r="AD2019" s="35"/>
      <c r="AE2019" s="35"/>
      <c r="AF2019" s="35"/>
      <c r="AG2019" s="35"/>
      <c r="AH2019" s="35"/>
      <c r="AI2019" s="35"/>
      <c r="AJ2019" s="35"/>
      <c r="AK2019" s="35"/>
      <c r="AL2019" s="35"/>
      <c r="AM2019" s="35"/>
      <c r="AN2019" s="35"/>
      <c r="AO2019" s="35"/>
      <c r="AP2019" s="35"/>
      <c r="AQ2019" s="35"/>
      <c r="AR2019" s="35"/>
      <c r="AS2019" s="35"/>
      <c r="AT2019" s="35"/>
      <c r="AU2019" s="35"/>
      <c r="AV2019" s="35"/>
      <c r="AW2019" s="35"/>
      <c r="AX2019" s="35"/>
      <c r="AY2019" s="35"/>
      <c r="AZ2019" s="35"/>
      <c r="BA2019" s="35"/>
      <c r="BB2019" s="35"/>
      <c r="BC2019" s="35"/>
      <c r="BD2019" s="35"/>
      <c r="BE2019" s="35"/>
      <c r="BF2019" s="35"/>
      <c r="BG2019" s="35"/>
      <c r="BH2019" s="35"/>
      <c r="BI2019" s="133"/>
      <c r="BJ2019" s="133"/>
      <c r="BK2019" s="35"/>
      <c r="BL2019" s="266"/>
      <c r="BM2019" s="35"/>
      <c r="BN2019" s="35"/>
      <c r="BO2019" s="35"/>
      <c r="BP2019" s="35"/>
      <c r="BQ2019" s="35"/>
      <c r="BR2019" s="35"/>
      <c r="BS2019" s="35"/>
      <c r="BT2019" s="35"/>
      <c r="BU2019" s="35"/>
      <c r="BV2019" s="35"/>
      <c r="BW2019" s="35"/>
      <c r="BX2019" s="35"/>
      <c r="BY2019" s="35"/>
      <c r="BZ2019" s="287"/>
      <c r="CA2019" s="35"/>
      <c r="CB2019" s="35"/>
      <c r="CC2019" s="35"/>
      <c r="CD2019" s="35"/>
      <c r="CE2019" s="35"/>
      <c r="CF2019" s="35"/>
      <c r="CG2019" s="35"/>
      <c r="CH2019" s="35"/>
      <c r="CI2019" s="35"/>
      <c r="CJ2019" s="35"/>
      <c r="CK2019" s="35"/>
      <c r="CL2019" s="35"/>
      <c r="CM2019" s="35"/>
      <c r="CN2019" s="35"/>
      <c r="CO2019" s="35"/>
      <c r="CP2019" s="35"/>
      <c r="CQ2019" s="35"/>
      <c r="CR2019" s="35"/>
      <c r="CS2019" s="35"/>
      <c r="CT2019" s="35"/>
      <c r="CU2019" s="35"/>
      <c r="CV2019" s="35"/>
      <c r="CW2019" s="35"/>
      <c r="CX2019" s="35"/>
      <c r="CY2019" s="35"/>
      <c r="CZ2019" s="35"/>
      <c r="DA2019" s="35"/>
      <c r="DB2019" s="35"/>
      <c r="DC2019" s="35"/>
      <c r="DD2019" s="35"/>
      <c r="DE2019" s="35"/>
      <c r="DF2019" s="35"/>
      <c r="DG2019" s="35"/>
      <c r="DH2019" s="35"/>
      <c r="DI2019" s="35"/>
      <c r="DJ2019" s="35"/>
      <c r="DK2019" s="35"/>
      <c r="DL2019" s="35"/>
      <c r="DM2019" s="35"/>
      <c r="DN2019" s="35"/>
      <c r="DO2019" s="35"/>
      <c r="DP2019" s="35"/>
      <c r="DQ2019" s="35"/>
      <c r="DR2019" s="35"/>
      <c r="DS2019" s="35"/>
      <c r="DT2019" s="35"/>
      <c r="DU2019" s="35"/>
      <c r="DV2019" s="35"/>
      <c r="DW2019" s="35"/>
      <c r="DX2019" s="35"/>
      <c r="DY2019" s="35"/>
      <c r="DZ2019" s="35"/>
      <c r="EA2019" s="35"/>
      <c r="EB2019" s="35"/>
      <c r="EC2019" s="35"/>
      <c r="ED2019" s="35"/>
      <c r="EE2019" s="35"/>
      <c r="EF2019" s="35"/>
      <c r="EG2019" s="35"/>
      <c r="EH2019" s="35"/>
      <c r="EI2019" s="35"/>
      <c r="EJ2019" s="35"/>
      <c r="EK2019" s="35"/>
      <c r="EL2019" s="35"/>
      <c r="ET2019" s="20"/>
      <c r="EU2019" s="20"/>
    </row>
    <row r="2020" spans="1:151" ht="12" hidden="1" customHeight="1">
      <c r="A2020" s="35"/>
      <c r="B2020" s="47"/>
      <c r="C2020" s="35"/>
      <c r="D2020" s="47"/>
      <c r="E2020" s="47"/>
      <c r="F2020" s="47"/>
      <c r="G2020" s="47"/>
      <c r="H2020" s="47"/>
      <c r="I2020" s="47"/>
      <c r="J2020" s="47"/>
      <c r="K2020" s="47"/>
      <c r="L2020" s="47"/>
      <c r="M2020" s="35"/>
      <c r="N2020" s="35"/>
      <c r="O2020" s="35"/>
      <c r="P2020" s="35"/>
      <c r="Q2020" s="35"/>
      <c r="R2020" s="35"/>
      <c r="S2020" s="35"/>
      <c r="T2020" s="35"/>
      <c r="U2020" s="35"/>
      <c r="V2020" s="35"/>
      <c r="W2020" s="35"/>
      <c r="X2020" s="35"/>
      <c r="Y2020" s="35"/>
      <c r="Z2020" s="35"/>
      <c r="AA2020" s="35"/>
      <c r="AB2020" s="35"/>
      <c r="AC2020" s="35"/>
      <c r="AD2020" s="35"/>
      <c r="AE2020" s="35"/>
      <c r="AF2020" s="35"/>
      <c r="AG2020" s="35"/>
      <c r="AH2020" s="35"/>
      <c r="AI2020" s="35"/>
      <c r="AJ2020" s="35"/>
      <c r="AK2020" s="35"/>
      <c r="AL2020" s="35"/>
      <c r="AM2020" s="35"/>
      <c r="AN2020" s="35"/>
      <c r="AO2020" s="35"/>
      <c r="AP2020" s="35"/>
      <c r="AQ2020" s="35"/>
      <c r="AR2020" s="35"/>
      <c r="AS2020" s="35"/>
      <c r="AT2020" s="35"/>
      <c r="AU2020" s="35"/>
      <c r="AV2020" s="35"/>
      <c r="AW2020" s="35"/>
      <c r="AX2020" s="35"/>
      <c r="AY2020" s="35"/>
      <c r="AZ2020" s="35"/>
      <c r="BA2020" s="35"/>
      <c r="BB2020" s="35"/>
      <c r="BC2020" s="35"/>
      <c r="BD2020" s="35"/>
      <c r="BE2020" s="35"/>
      <c r="BF2020" s="35"/>
      <c r="BG2020" s="35"/>
      <c r="BH2020" s="35"/>
      <c r="BI2020" s="133"/>
      <c r="BJ2020" s="133"/>
      <c r="BK2020" s="35"/>
      <c r="BL2020" s="266"/>
      <c r="BM2020" s="35"/>
      <c r="BN2020" s="35"/>
      <c r="BO2020" s="35"/>
      <c r="BP2020" s="35"/>
      <c r="BQ2020" s="35"/>
      <c r="BR2020" s="35"/>
      <c r="BS2020" s="35"/>
      <c r="BT2020" s="35"/>
      <c r="BU2020" s="35"/>
      <c r="BV2020" s="35"/>
      <c r="BW2020" s="35"/>
      <c r="BX2020" s="35"/>
      <c r="BY2020" s="35"/>
      <c r="BZ2020" s="287"/>
      <c r="CA2020" s="35"/>
      <c r="CB2020" s="35"/>
      <c r="CC2020" s="35"/>
      <c r="CD2020" s="35"/>
      <c r="CE2020" s="35"/>
      <c r="CF2020" s="35"/>
      <c r="CG2020" s="35"/>
      <c r="CH2020" s="35"/>
      <c r="CI2020" s="35"/>
      <c r="CJ2020" s="35"/>
      <c r="CK2020" s="35"/>
      <c r="CL2020" s="35"/>
      <c r="CM2020" s="35"/>
      <c r="CN2020" s="35"/>
      <c r="CO2020" s="35"/>
      <c r="CP2020" s="35"/>
      <c r="CQ2020" s="35"/>
      <c r="CR2020" s="35"/>
      <c r="CS2020" s="35"/>
      <c r="CT2020" s="35"/>
      <c r="CU2020" s="35"/>
      <c r="CV2020" s="35"/>
      <c r="CW2020" s="35"/>
      <c r="CX2020" s="35"/>
      <c r="CY2020" s="35"/>
      <c r="CZ2020" s="35"/>
      <c r="DA2020" s="35"/>
      <c r="DB2020" s="35"/>
      <c r="DC2020" s="35"/>
      <c r="DD2020" s="35"/>
      <c r="DE2020" s="35"/>
      <c r="DF2020" s="35"/>
      <c r="DG2020" s="35"/>
      <c r="DH2020" s="35"/>
      <c r="DI2020" s="35"/>
      <c r="DJ2020" s="35"/>
      <c r="DK2020" s="35"/>
      <c r="DL2020" s="35"/>
      <c r="DM2020" s="35"/>
      <c r="DN2020" s="35"/>
      <c r="DO2020" s="35"/>
      <c r="DP2020" s="35"/>
      <c r="DQ2020" s="35"/>
      <c r="DR2020" s="35"/>
      <c r="DS2020" s="35"/>
      <c r="DT2020" s="35"/>
      <c r="DU2020" s="35"/>
      <c r="DV2020" s="35"/>
      <c r="DW2020" s="35"/>
      <c r="DX2020" s="35"/>
      <c r="DY2020" s="35"/>
      <c r="DZ2020" s="35"/>
      <c r="EA2020" s="35"/>
      <c r="EB2020" s="35"/>
      <c r="EC2020" s="35"/>
      <c r="ED2020" s="35"/>
      <c r="EE2020" s="35"/>
      <c r="EF2020" s="35"/>
      <c r="EG2020" s="35"/>
      <c r="EH2020" s="35"/>
      <c r="EI2020" s="35"/>
      <c r="EJ2020" s="35"/>
      <c r="EK2020" s="35"/>
      <c r="EL2020" s="35"/>
      <c r="ET2020" s="20"/>
      <c r="EU2020" s="20"/>
    </row>
    <row r="2021" spans="1:151" ht="12" hidden="1" customHeight="1">
      <c r="A2021" s="35"/>
      <c r="B2021" s="47"/>
      <c r="C2021" s="35"/>
      <c r="D2021" s="47"/>
      <c r="E2021" s="47"/>
      <c r="F2021" s="47"/>
      <c r="G2021" s="47"/>
      <c r="H2021" s="47"/>
      <c r="I2021" s="47"/>
      <c r="J2021" s="47"/>
      <c r="K2021" s="47"/>
      <c r="L2021" s="47"/>
      <c r="M2021" s="35"/>
      <c r="N2021" s="35"/>
      <c r="O2021" s="35"/>
      <c r="P2021" s="35"/>
      <c r="Q2021" s="35"/>
      <c r="R2021" s="35"/>
      <c r="S2021" s="35"/>
      <c r="T2021" s="35"/>
      <c r="U2021" s="35"/>
      <c r="V2021" s="35"/>
      <c r="W2021" s="35"/>
      <c r="X2021" s="35"/>
      <c r="Y2021" s="35"/>
      <c r="Z2021" s="35"/>
      <c r="AA2021" s="35"/>
      <c r="AB2021" s="35"/>
      <c r="AC2021" s="35"/>
      <c r="AD2021" s="35"/>
      <c r="AE2021" s="35"/>
      <c r="AF2021" s="35"/>
      <c r="AG2021" s="35"/>
      <c r="AH2021" s="35"/>
      <c r="AI2021" s="35"/>
      <c r="AJ2021" s="35"/>
      <c r="AK2021" s="35"/>
      <c r="AL2021" s="35"/>
      <c r="AM2021" s="35"/>
      <c r="AN2021" s="35"/>
      <c r="AO2021" s="35"/>
      <c r="AP2021" s="35"/>
      <c r="AQ2021" s="35"/>
      <c r="AR2021" s="35"/>
      <c r="AS2021" s="35"/>
      <c r="AT2021" s="35"/>
      <c r="AU2021" s="35"/>
      <c r="AV2021" s="35"/>
      <c r="AW2021" s="35"/>
      <c r="AX2021" s="35"/>
      <c r="AY2021" s="35"/>
      <c r="AZ2021" s="35"/>
      <c r="BA2021" s="35"/>
      <c r="BB2021" s="35"/>
      <c r="BC2021" s="35"/>
      <c r="BD2021" s="35"/>
      <c r="BE2021" s="35"/>
      <c r="BF2021" s="35"/>
      <c r="BG2021" s="35"/>
      <c r="BH2021" s="35"/>
      <c r="BI2021" s="133"/>
      <c r="BJ2021" s="133"/>
      <c r="BK2021" s="35"/>
      <c r="BL2021" s="266"/>
      <c r="BM2021" s="35"/>
      <c r="BN2021" s="35"/>
      <c r="BO2021" s="35"/>
      <c r="BP2021" s="35"/>
      <c r="BQ2021" s="35"/>
      <c r="BR2021" s="35"/>
      <c r="BS2021" s="35"/>
      <c r="BT2021" s="35"/>
      <c r="BU2021" s="35"/>
      <c r="BV2021" s="35"/>
      <c r="BW2021" s="35"/>
      <c r="BX2021" s="35"/>
      <c r="BY2021" s="35"/>
      <c r="BZ2021" s="287"/>
      <c r="CA2021" s="35"/>
      <c r="CB2021" s="35"/>
      <c r="CC2021" s="35"/>
      <c r="CD2021" s="35"/>
      <c r="CE2021" s="35"/>
      <c r="CF2021" s="35"/>
      <c r="CG2021" s="35"/>
      <c r="CH2021" s="35"/>
      <c r="CI2021" s="35"/>
      <c r="CJ2021" s="35"/>
      <c r="CK2021" s="35"/>
      <c r="CL2021" s="35"/>
      <c r="CM2021" s="35"/>
      <c r="CN2021" s="35"/>
      <c r="CO2021" s="35"/>
      <c r="CP2021" s="35"/>
      <c r="CQ2021" s="35"/>
      <c r="CR2021" s="35"/>
      <c r="CS2021" s="35"/>
      <c r="CT2021" s="35"/>
      <c r="CU2021" s="35"/>
      <c r="CV2021" s="35"/>
      <c r="CW2021" s="35"/>
      <c r="CX2021" s="35"/>
      <c r="CY2021" s="35"/>
      <c r="CZ2021" s="35"/>
      <c r="DA2021" s="35"/>
      <c r="DB2021" s="35"/>
      <c r="DC2021" s="35"/>
      <c r="DD2021" s="35"/>
      <c r="DE2021" s="35"/>
      <c r="DF2021" s="35"/>
      <c r="DG2021" s="35"/>
      <c r="DH2021" s="35"/>
      <c r="DI2021" s="35"/>
      <c r="DJ2021" s="35"/>
      <c r="DK2021" s="35"/>
      <c r="DL2021" s="35"/>
      <c r="DM2021" s="35"/>
      <c r="DN2021" s="35"/>
      <c r="DO2021" s="35"/>
      <c r="DP2021" s="35"/>
      <c r="DQ2021" s="35"/>
      <c r="DR2021" s="35"/>
      <c r="DS2021" s="35"/>
      <c r="DT2021" s="35"/>
      <c r="DU2021" s="35"/>
      <c r="DV2021" s="35"/>
      <c r="DW2021" s="35"/>
      <c r="DX2021" s="35"/>
      <c r="DY2021" s="35"/>
      <c r="DZ2021" s="35"/>
      <c r="EA2021" s="35"/>
      <c r="EB2021" s="35"/>
      <c r="EC2021" s="35"/>
      <c r="ED2021" s="35"/>
      <c r="EE2021" s="35"/>
      <c r="EF2021" s="35"/>
      <c r="EG2021" s="35"/>
      <c r="EH2021" s="35"/>
      <c r="EI2021" s="35"/>
      <c r="EJ2021" s="35"/>
      <c r="EK2021" s="35"/>
      <c r="EL2021" s="35"/>
      <c r="ET2021" s="20"/>
      <c r="EU2021" s="20"/>
    </row>
    <row r="2022" spans="1:151" ht="12" hidden="1" customHeight="1">
      <c r="A2022" s="35"/>
      <c r="B2022" s="47"/>
      <c r="C2022" s="35"/>
      <c r="D2022" s="47"/>
      <c r="E2022" s="47"/>
      <c r="F2022" s="47"/>
      <c r="G2022" s="47"/>
      <c r="H2022" s="47"/>
      <c r="I2022" s="47"/>
      <c r="J2022" s="47"/>
      <c r="K2022" s="47"/>
      <c r="L2022" s="47"/>
      <c r="M2022" s="35"/>
      <c r="N2022" s="35"/>
      <c r="O2022" s="35"/>
      <c r="P2022" s="35"/>
      <c r="Q2022" s="35"/>
      <c r="R2022" s="35"/>
      <c r="S2022" s="35"/>
      <c r="T2022" s="35"/>
      <c r="U2022" s="35"/>
      <c r="V2022" s="35"/>
      <c r="W2022" s="35"/>
      <c r="X2022" s="35"/>
      <c r="Y2022" s="35"/>
      <c r="Z2022" s="35"/>
      <c r="AA2022" s="35"/>
      <c r="AB2022" s="35"/>
      <c r="AC2022" s="35"/>
      <c r="AD2022" s="35"/>
      <c r="AE2022" s="35"/>
      <c r="AF2022" s="35"/>
      <c r="AG2022" s="35"/>
      <c r="AH2022" s="35"/>
      <c r="AI2022" s="35"/>
      <c r="AJ2022" s="35"/>
      <c r="AK2022" s="35"/>
      <c r="AL2022" s="35"/>
      <c r="AM2022" s="35"/>
      <c r="AN2022" s="35"/>
      <c r="AO2022" s="35"/>
      <c r="AP2022" s="35"/>
      <c r="AQ2022" s="35"/>
      <c r="AR2022" s="35"/>
      <c r="AS2022" s="35"/>
      <c r="AT2022" s="35"/>
      <c r="AU2022" s="35"/>
      <c r="AV2022" s="35"/>
      <c r="AW2022" s="35"/>
      <c r="AX2022" s="35"/>
      <c r="AY2022" s="35"/>
      <c r="AZ2022" s="35"/>
      <c r="BA2022" s="35"/>
      <c r="BB2022" s="35"/>
      <c r="BC2022" s="35"/>
      <c r="BD2022" s="35"/>
      <c r="BE2022" s="35"/>
      <c r="BF2022" s="35"/>
      <c r="BG2022" s="35"/>
      <c r="BH2022" s="35"/>
      <c r="BI2022" s="133"/>
      <c r="BJ2022" s="133"/>
      <c r="BK2022" s="35"/>
      <c r="BL2022" s="266"/>
      <c r="BM2022" s="35"/>
      <c r="BN2022" s="35"/>
      <c r="BO2022" s="35"/>
      <c r="BP2022" s="35"/>
      <c r="BQ2022" s="35"/>
      <c r="BR2022" s="35"/>
      <c r="BS2022" s="35"/>
      <c r="BT2022" s="35"/>
      <c r="BU2022" s="35"/>
      <c r="BV2022" s="35"/>
      <c r="BW2022" s="35"/>
      <c r="BX2022" s="35"/>
      <c r="BY2022" s="35"/>
      <c r="BZ2022" s="287"/>
      <c r="CA2022" s="35"/>
      <c r="CB2022" s="35"/>
      <c r="CC2022" s="35"/>
      <c r="CD2022" s="35"/>
      <c r="CE2022" s="35"/>
      <c r="CF2022" s="35"/>
      <c r="CG2022" s="35"/>
      <c r="CH2022" s="35"/>
      <c r="CI2022" s="35"/>
      <c r="CJ2022" s="35"/>
      <c r="CK2022" s="35"/>
      <c r="CL2022" s="35"/>
      <c r="CM2022" s="35"/>
      <c r="CN2022" s="35"/>
      <c r="CO2022" s="35"/>
      <c r="CP2022" s="35"/>
      <c r="CQ2022" s="35"/>
      <c r="CR2022" s="35"/>
      <c r="CS2022" s="35"/>
      <c r="CT2022" s="35"/>
      <c r="CU2022" s="35"/>
      <c r="CV2022" s="35"/>
      <c r="CW2022" s="35"/>
      <c r="CX2022" s="35"/>
      <c r="CY2022" s="35"/>
      <c r="CZ2022" s="35"/>
      <c r="DA2022" s="35"/>
      <c r="DB2022" s="35"/>
      <c r="DC2022" s="35"/>
      <c r="DD2022" s="35"/>
      <c r="DE2022" s="35"/>
      <c r="DF2022" s="35"/>
      <c r="DG2022" s="35"/>
      <c r="DH2022" s="35"/>
      <c r="DI2022" s="35"/>
      <c r="DJ2022" s="35"/>
      <c r="DK2022" s="35"/>
      <c r="DL2022" s="35"/>
      <c r="DM2022" s="35"/>
      <c r="DN2022" s="35"/>
      <c r="DO2022" s="35"/>
      <c r="DP2022" s="35"/>
      <c r="DQ2022" s="35"/>
      <c r="DR2022" s="35"/>
      <c r="DS2022" s="35"/>
      <c r="DT2022" s="35"/>
      <c r="DU2022" s="35"/>
      <c r="DV2022" s="35"/>
      <c r="DW2022" s="35"/>
      <c r="DX2022" s="35"/>
      <c r="DY2022" s="35"/>
      <c r="DZ2022" s="35"/>
      <c r="EA2022" s="35"/>
      <c r="EB2022" s="35"/>
      <c r="EC2022" s="35"/>
      <c r="ED2022" s="35"/>
      <c r="EE2022" s="35"/>
      <c r="EF2022" s="35"/>
      <c r="EG2022" s="35"/>
      <c r="EH2022" s="35"/>
      <c r="EI2022" s="35"/>
      <c r="EJ2022" s="35"/>
      <c r="EK2022" s="35"/>
      <c r="EL2022" s="35"/>
      <c r="ET2022" s="20"/>
      <c r="EU2022" s="20"/>
    </row>
    <row r="2023" spans="1:151" ht="12" hidden="1" customHeight="1">
      <c r="A2023" s="35"/>
      <c r="B2023" s="47"/>
      <c r="C2023" s="35"/>
      <c r="D2023" s="47"/>
      <c r="E2023" s="47"/>
      <c r="F2023" s="47"/>
      <c r="G2023" s="47"/>
      <c r="H2023" s="47"/>
      <c r="I2023" s="47"/>
      <c r="J2023" s="47"/>
      <c r="K2023" s="47"/>
      <c r="L2023" s="47"/>
      <c r="M2023" s="35"/>
      <c r="N2023" s="35"/>
      <c r="O2023" s="35"/>
      <c r="P2023" s="35"/>
      <c r="Q2023" s="35"/>
      <c r="R2023" s="35"/>
      <c r="S2023" s="35"/>
      <c r="T2023" s="35"/>
      <c r="U2023" s="35"/>
      <c r="V2023" s="35"/>
      <c r="W2023" s="35"/>
      <c r="X2023" s="35"/>
      <c r="Y2023" s="35"/>
      <c r="Z2023" s="35"/>
      <c r="AA2023" s="35"/>
      <c r="AB2023" s="35"/>
      <c r="AC2023" s="35"/>
      <c r="AD2023" s="35"/>
      <c r="AE2023" s="35"/>
      <c r="AF2023" s="35"/>
      <c r="AG2023" s="35"/>
      <c r="AH2023" s="35"/>
      <c r="AI2023" s="35"/>
      <c r="AJ2023" s="35"/>
      <c r="AK2023" s="35"/>
      <c r="AL2023" s="35"/>
      <c r="AM2023" s="35"/>
      <c r="AN2023" s="35"/>
      <c r="AO2023" s="35"/>
      <c r="AP2023" s="35"/>
      <c r="AQ2023" s="35"/>
      <c r="AR2023" s="35"/>
      <c r="AS2023" s="35"/>
      <c r="AT2023" s="35"/>
      <c r="AU2023" s="35"/>
      <c r="AV2023" s="35"/>
      <c r="AW2023" s="35"/>
      <c r="AX2023" s="35"/>
      <c r="AY2023" s="35"/>
      <c r="AZ2023" s="35"/>
      <c r="BA2023" s="35"/>
      <c r="BB2023" s="35"/>
      <c r="BC2023" s="35"/>
      <c r="BD2023" s="35"/>
      <c r="BE2023" s="35"/>
      <c r="BF2023" s="35"/>
      <c r="BG2023" s="35"/>
      <c r="BH2023" s="35"/>
      <c r="BI2023" s="133"/>
      <c r="BJ2023" s="133"/>
      <c r="BK2023" s="35"/>
      <c r="BL2023" s="266"/>
      <c r="BM2023" s="35"/>
      <c r="BN2023" s="35"/>
      <c r="BO2023" s="35"/>
      <c r="BP2023" s="35"/>
      <c r="BQ2023" s="35"/>
      <c r="BR2023" s="35"/>
      <c r="BS2023" s="35"/>
      <c r="BT2023" s="35"/>
      <c r="BU2023" s="35"/>
      <c r="BV2023" s="35"/>
      <c r="BW2023" s="35"/>
      <c r="BX2023" s="35"/>
      <c r="BY2023" s="35"/>
      <c r="BZ2023" s="287"/>
      <c r="CA2023" s="35"/>
      <c r="CB2023" s="35"/>
      <c r="CC2023" s="35"/>
      <c r="CD2023" s="35"/>
      <c r="CE2023" s="35"/>
      <c r="CF2023" s="35"/>
      <c r="CG2023" s="35"/>
      <c r="CH2023" s="35"/>
      <c r="CI2023" s="35"/>
      <c r="CJ2023" s="35"/>
      <c r="CK2023" s="35"/>
      <c r="CL2023" s="35"/>
      <c r="CM2023" s="35"/>
      <c r="CN2023" s="35"/>
      <c r="CO2023" s="35"/>
      <c r="CP2023" s="35"/>
      <c r="CQ2023" s="35"/>
      <c r="CR2023" s="35"/>
      <c r="CS2023" s="35"/>
      <c r="CT2023" s="35"/>
      <c r="CU2023" s="35"/>
      <c r="CV2023" s="35"/>
      <c r="CW2023" s="35"/>
      <c r="CX2023" s="35"/>
      <c r="CY2023" s="35"/>
      <c r="CZ2023" s="35"/>
      <c r="DA2023" s="35"/>
      <c r="DB2023" s="35"/>
      <c r="DC2023" s="35"/>
      <c r="DD2023" s="35"/>
      <c r="DE2023" s="35"/>
      <c r="DF2023" s="35"/>
      <c r="DG2023" s="35"/>
      <c r="DH2023" s="35"/>
      <c r="DI2023" s="35"/>
      <c r="DJ2023" s="35"/>
      <c r="DK2023" s="35"/>
      <c r="DL2023" s="35"/>
      <c r="DM2023" s="35"/>
      <c r="DN2023" s="35"/>
      <c r="DO2023" s="35"/>
      <c r="DP2023" s="35"/>
      <c r="DQ2023" s="35"/>
      <c r="DR2023" s="35"/>
      <c r="DS2023" s="35"/>
      <c r="DT2023" s="35"/>
      <c r="DU2023" s="35"/>
      <c r="DV2023" s="35"/>
      <c r="DW2023" s="35"/>
      <c r="DX2023" s="35"/>
      <c r="DY2023" s="35"/>
      <c r="DZ2023" s="35"/>
      <c r="EA2023" s="35"/>
      <c r="EB2023" s="35"/>
      <c r="EC2023" s="35"/>
      <c r="ED2023" s="35"/>
      <c r="EE2023" s="35"/>
      <c r="EF2023" s="35"/>
      <c r="EG2023" s="35"/>
      <c r="EH2023" s="35"/>
      <c r="EI2023" s="35"/>
      <c r="EJ2023" s="35"/>
      <c r="EK2023" s="35"/>
      <c r="EL2023" s="35"/>
      <c r="ET2023" s="20"/>
      <c r="EU2023" s="20"/>
    </row>
    <row r="2024" spans="1:151" ht="12" hidden="1" customHeight="1">
      <c r="A2024" s="35"/>
      <c r="B2024" s="47"/>
      <c r="C2024" s="35"/>
      <c r="D2024" s="47"/>
      <c r="E2024" s="47"/>
      <c r="F2024" s="47"/>
      <c r="G2024" s="47"/>
      <c r="H2024" s="47"/>
      <c r="I2024" s="47"/>
      <c r="J2024" s="47"/>
      <c r="K2024" s="47"/>
      <c r="L2024" s="47"/>
      <c r="M2024" s="35"/>
      <c r="N2024" s="35"/>
      <c r="O2024" s="35"/>
      <c r="P2024" s="35"/>
      <c r="Q2024" s="35"/>
      <c r="R2024" s="35"/>
      <c r="S2024" s="35"/>
      <c r="T2024" s="35"/>
      <c r="U2024" s="35"/>
      <c r="V2024" s="35"/>
      <c r="W2024" s="35"/>
      <c r="X2024" s="35"/>
      <c r="Y2024" s="35"/>
      <c r="Z2024" s="35"/>
      <c r="AA2024" s="35"/>
      <c r="AB2024" s="35"/>
      <c r="AC2024" s="35"/>
      <c r="AD2024" s="35"/>
      <c r="AE2024" s="35"/>
      <c r="AF2024" s="35"/>
      <c r="AG2024" s="35"/>
      <c r="AH2024" s="35"/>
      <c r="AI2024" s="35"/>
      <c r="AJ2024" s="35"/>
      <c r="AK2024" s="35"/>
      <c r="AL2024" s="35"/>
      <c r="AM2024" s="35"/>
      <c r="AN2024" s="35"/>
      <c r="AO2024" s="35"/>
      <c r="AP2024" s="35"/>
      <c r="AQ2024" s="35"/>
      <c r="AR2024" s="35"/>
      <c r="AS2024" s="35"/>
      <c r="AT2024" s="35"/>
      <c r="AU2024" s="35"/>
      <c r="AV2024" s="35"/>
      <c r="AW2024" s="35"/>
      <c r="AX2024" s="35"/>
      <c r="AY2024" s="35"/>
      <c r="AZ2024" s="35"/>
      <c r="BA2024" s="35"/>
      <c r="BB2024" s="35"/>
      <c r="BC2024" s="35"/>
      <c r="BD2024" s="35"/>
      <c r="BE2024" s="35"/>
      <c r="BF2024" s="35"/>
      <c r="BG2024" s="35"/>
      <c r="BH2024" s="35"/>
      <c r="BI2024" s="133"/>
      <c r="BJ2024" s="133"/>
      <c r="BK2024" s="35"/>
      <c r="BL2024" s="266"/>
      <c r="BM2024" s="35"/>
      <c r="BN2024" s="35"/>
      <c r="BO2024" s="35"/>
      <c r="BP2024" s="35"/>
      <c r="BQ2024" s="35"/>
      <c r="BR2024" s="35"/>
      <c r="BS2024" s="35"/>
      <c r="BT2024" s="35"/>
      <c r="BU2024" s="35"/>
      <c r="BV2024" s="35"/>
      <c r="BW2024" s="35"/>
      <c r="BX2024" s="35"/>
      <c r="BY2024" s="35"/>
      <c r="BZ2024" s="287"/>
      <c r="CA2024" s="35"/>
      <c r="CB2024" s="35"/>
      <c r="CC2024" s="35"/>
      <c r="CD2024" s="35"/>
      <c r="CE2024" s="35"/>
      <c r="CF2024" s="35"/>
      <c r="CG2024" s="35"/>
      <c r="CH2024" s="35"/>
      <c r="CI2024" s="35"/>
      <c r="CJ2024" s="35"/>
      <c r="CK2024" s="35"/>
      <c r="CL2024" s="35"/>
      <c r="CM2024" s="35"/>
      <c r="CN2024" s="35"/>
      <c r="CO2024" s="35"/>
      <c r="CP2024" s="35"/>
      <c r="CQ2024" s="35"/>
      <c r="CR2024" s="35"/>
      <c r="CS2024" s="35"/>
      <c r="CT2024" s="35"/>
      <c r="CU2024" s="35"/>
      <c r="CV2024" s="35"/>
      <c r="CW2024" s="35"/>
      <c r="CX2024" s="35"/>
      <c r="CY2024" s="35"/>
      <c r="CZ2024" s="35"/>
      <c r="DA2024" s="35"/>
      <c r="DB2024" s="35"/>
      <c r="DC2024" s="35"/>
      <c r="DD2024" s="35"/>
      <c r="DE2024" s="35"/>
      <c r="DF2024" s="35"/>
      <c r="DG2024" s="35"/>
      <c r="DH2024" s="35"/>
      <c r="DI2024" s="35"/>
      <c r="DJ2024" s="35"/>
      <c r="DK2024" s="35"/>
      <c r="DL2024" s="35"/>
      <c r="DM2024" s="35"/>
      <c r="DN2024" s="35"/>
      <c r="DO2024" s="35"/>
      <c r="DP2024" s="35"/>
      <c r="DQ2024" s="35"/>
      <c r="DR2024" s="35"/>
      <c r="DS2024" s="35"/>
      <c r="DT2024" s="35"/>
      <c r="DU2024" s="35"/>
      <c r="DV2024" s="35"/>
      <c r="DW2024" s="35"/>
      <c r="DX2024" s="35"/>
      <c r="DY2024" s="35"/>
      <c r="DZ2024" s="35"/>
      <c r="EA2024" s="35"/>
      <c r="EB2024" s="35"/>
      <c r="EC2024" s="35"/>
      <c r="ED2024" s="35"/>
      <c r="EE2024" s="35"/>
      <c r="EF2024" s="35"/>
      <c r="EG2024" s="35"/>
      <c r="EH2024" s="35"/>
      <c r="EI2024" s="35"/>
      <c r="EJ2024" s="35"/>
      <c r="EK2024" s="35"/>
      <c r="EL2024" s="35"/>
      <c r="ET2024" s="20"/>
      <c r="EU2024" s="20"/>
    </row>
    <row r="2025" spans="1:151" ht="12" hidden="1" customHeight="1">
      <c r="A2025" s="35"/>
      <c r="B2025" s="47"/>
      <c r="C2025" s="35"/>
      <c r="D2025" s="47"/>
      <c r="E2025" s="47"/>
      <c r="F2025" s="47"/>
      <c r="G2025" s="47"/>
      <c r="H2025" s="47"/>
      <c r="I2025" s="47"/>
      <c r="J2025" s="47"/>
      <c r="K2025" s="47"/>
      <c r="L2025" s="47"/>
      <c r="M2025" s="35"/>
      <c r="N2025" s="35"/>
      <c r="O2025" s="35"/>
      <c r="P2025" s="35"/>
      <c r="Q2025" s="35"/>
      <c r="R2025" s="35"/>
      <c r="S2025" s="35"/>
      <c r="T2025" s="35"/>
      <c r="U2025" s="35"/>
      <c r="V2025" s="35"/>
      <c r="W2025" s="35"/>
      <c r="X2025" s="35"/>
      <c r="Y2025" s="35"/>
      <c r="Z2025" s="35"/>
      <c r="AA2025" s="35"/>
      <c r="AB2025" s="35"/>
      <c r="AC2025" s="35"/>
      <c r="AD2025" s="35"/>
      <c r="AE2025" s="35"/>
      <c r="AF2025" s="35"/>
      <c r="AG2025" s="35"/>
      <c r="AH2025" s="35"/>
      <c r="AI2025" s="35"/>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133"/>
      <c r="BJ2025" s="133"/>
      <c r="BK2025" s="35"/>
      <c r="BL2025" s="266"/>
      <c r="BM2025" s="35"/>
      <c r="BN2025" s="35"/>
      <c r="BO2025" s="35"/>
      <c r="BP2025" s="35"/>
      <c r="BQ2025" s="35"/>
      <c r="BR2025" s="35"/>
      <c r="BS2025" s="35"/>
      <c r="BT2025" s="35"/>
      <c r="BU2025" s="35"/>
      <c r="BV2025" s="35"/>
      <c r="BW2025" s="35"/>
      <c r="BX2025" s="35"/>
      <c r="BY2025" s="35"/>
      <c r="BZ2025" s="287"/>
      <c r="CA2025" s="35"/>
      <c r="CB2025" s="35"/>
      <c r="CC2025" s="35"/>
      <c r="CD2025" s="35"/>
      <c r="CE2025" s="35"/>
      <c r="CF2025" s="35"/>
      <c r="CG2025" s="35"/>
      <c r="CH2025" s="35"/>
      <c r="CI2025" s="35"/>
      <c r="CJ2025" s="35"/>
      <c r="CK2025" s="35"/>
      <c r="CL2025" s="35"/>
      <c r="CM2025" s="35"/>
      <c r="CN2025" s="35"/>
      <c r="CO2025" s="35"/>
      <c r="CP2025" s="35"/>
      <c r="CQ2025" s="35"/>
      <c r="CR2025" s="35"/>
      <c r="CS2025" s="35"/>
      <c r="CT2025" s="35"/>
      <c r="CU2025" s="35"/>
      <c r="CV2025" s="35"/>
      <c r="CW2025" s="35"/>
      <c r="CX2025" s="35"/>
      <c r="CY2025" s="35"/>
      <c r="CZ2025" s="35"/>
      <c r="DA2025" s="35"/>
      <c r="DB2025" s="35"/>
      <c r="DC2025" s="35"/>
      <c r="DD2025" s="35"/>
      <c r="DE2025" s="35"/>
      <c r="DF2025" s="35"/>
      <c r="DG2025" s="35"/>
      <c r="DH2025" s="35"/>
      <c r="DI2025" s="35"/>
      <c r="DJ2025" s="35"/>
      <c r="DK2025" s="35"/>
      <c r="DL2025" s="35"/>
      <c r="DM2025" s="35"/>
      <c r="DN2025" s="35"/>
      <c r="DO2025" s="35"/>
      <c r="DP2025" s="35"/>
      <c r="DQ2025" s="35"/>
      <c r="DR2025" s="35"/>
      <c r="DS2025" s="35"/>
      <c r="DT2025" s="35"/>
      <c r="DU2025" s="35"/>
      <c r="DV2025" s="35"/>
      <c r="DW2025" s="35"/>
      <c r="DX2025" s="35"/>
      <c r="DY2025" s="35"/>
      <c r="DZ2025" s="35"/>
      <c r="EA2025" s="35"/>
      <c r="EB2025" s="35"/>
      <c r="EC2025" s="35"/>
      <c r="ED2025" s="35"/>
      <c r="EE2025" s="35"/>
      <c r="EF2025" s="35"/>
      <c r="EG2025" s="35"/>
      <c r="EH2025" s="35"/>
      <c r="EI2025" s="35"/>
      <c r="EJ2025" s="35"/>
      <c r="EK2025" s="35"/>
      <c r="EL2025" s="35"/>
      <c r="ET2025" s="20"/>
      <c r="EU2025" s="20"/>
    </row>
    <row r="2026" spans="1:151" ht="12" hidden="1" customHeight="1">
      <c r="A2026" s="35"/>
      <c r="B2026" s="47"/>
      <c r="C2026" s="35"/>
      <c r="D2026" s="47"/>
      <c r="E2026" s="47"/>
      <c r="F2026" s="47"/>
      <c r="G2026" s="47"/>
      <c r="H2026" s="47"/>
      <c r="I2026" s="47"/>
      <c r="J2026" s="47"/>
      <c r="K2026" s="47"/>
      <c r="L2026" s="47"/>
      <c r="M2026" s="35"/>
      <c r="N2026" s="35"/>
      <c r="O2026" s="35"/>
      <c r="P2026" s="35"/>
      <c r="Q2026" s="35"/>
      <c r="R2026" s="35"/>
      <c r="S2026" s="35"/>
      <c r="T2026" s="35"/>
      <c r="U2026" s="35"/>
      <c r="V2026" s="35"/>
      <c r="W2026" s="35"/>
      <c r="X2026" s="35"/>
      <c r="Y2026" s="35"/>
      <c r="Z2026" s="35"/>
      <c r="AA2026" s="35"/>
      <c r="AB2026" s="35"/>
      <c r="AC2026" s="35"/>
      <c r="AD2026" s="35"/>
      <c r="AE2026" s="35"/>
      <c r="AF2026" s="35"/>
      <c r="AG2026" s="35"/>
      <c r="AH2026" s="35"/>
      <c r="AI2026" s="35"/>
      <c r="AJ2026" s="35"/>
      <c r="AK2026" s="35"/>
      <c r="AL2026" s="35"/>
      <c r="AM2026" s="35"/>
      <c r="AN2026" s="35"/>
      <c r="AO2026" s="35"/>
      <c r="AP2026" s="35"/>
      <c r="AQ2026" s="35"/>
      <c r="AR2026" s="35"/>
      <c r="AS2026" s="35"/>
      <c r="AT2026" s="35"/>
      <c r="AU2026" s="35"/>
      <c r="AV2026" s="35"/>
      <c r="AW2026" s="35"/>
      <c r="AX2026" s="35"/>
      <c r="AY2026" s="35"/>
      <c r="AZ2026" s="35"/>
      <c r="BA2026" s="35"/>
      <c r="BB2026" s="35"/>
      <c r="BC2026" s="35"/>
      <c r="BD2026" s="35"/>
      <c r="BE2026" s="35"/>
      <c r="BF2026" s="35"/>
      <c r="BG2026" s="35"/>
      <c r="BH2026" s="35"/>
      <c r="BI2026" s="133"/>
      <c r="BJ2026" s="133"/>
      <c r="BK2026" s="35"/>
      <c r="BL2026" s="266"/>
      <c r="BM2026" s="35"/>
      <c r="BN2026" s="35"/>
      <c r="BO2026" s="35"/>
      <c r="BP2026" s="35"/>
      <c r="BQ2026" s="35"/>
      <c r="BR2026" s="35"/>
      <c r="BS2026" s="35"/>
      <c r="BT2026" s="35"/>
      <c r="BU2026" s="35"/>
      <c r="BV2026" s="35"/>
      <c r="BW2026" s="35"/>
      <c r="BX2026" s="35"/>
      <c r="BY2026" s="35"/>
      <c r="BZ2026" s="287"/>
      <c r="CA2026" s="35"/>
      <c r="CB2026" s="35"/>
      <c r="CC2026" s="35"/>
      <c r="CD2026" s="35"/>
      <c r="CE2026" s="35"/>
      <c r="CF2026" s="35"/>
      <c r="CG2026" s="35"/>
      <c r="CH2026" s="35"/>
      <c r="CI2026" s="35"/>
      <c r="CJ2026" s="35"/>
      <c r="CK2026" s="35"/>
      <c r="CL2026" s="35"/>
      <c r="CM2026" s="35"/>
      <c r="CN2026" s="35"/>
      <c r="CO2026" s="35"/>
      <c r="CP2026" s="35"/>
      <c r="CQ2026" s="35"/>
      <c r="CR2026" s="35"/>
      <c r="CS2026" s="35"/>
      <c r="CT2026" s="35"/>
      <c r="CU2026" s="35"/>
      <c r="CV2026" s="35"/>
      <c r="CW2026" s="35"/>
      <c r="CX2026" s="35"/>
      <c r="CY2026" s="35"/>
      <c r="CZ2026" s="35"/>
      <c r="DA2026" s="35"/>
      <c r="DB2026" s="35"/>
      <c r="DC2026" s="35"/>
      <c r="DD2026" s="35"/>
      <c r="DE2026" s="35"/>
      <c r="DF2026" s="35"/>
      <c r="DG2026" s="35"/>
      <c r="DH2026" s="35"/>
      <c r="DI2026" s="35"/>
      <c r="DJ2026" s="35"/>
      <c r="DK2026" s="35"/>
      <c r="DL2026" s="35"/>
      <c r="DM2026" s="35"/>
      <c r="DN2026" s="35"/>
      <c r="DO2026" s="35"/>
      <c r="DP2026" s="35"/>
      <c r="DQ2026" s="35"/>
      <c r="DR2026" s="35"/>
      <c r="DS2026" s="35"/>
      <c r="DT2026" s="35"/>
      <c r="DU2026" s="35"/>
      <c r="DV2026" s="35"/>
      <c r="DW2026" s="35"/>
      <c r="DX2026" s="35"/>
      <c r="DY2026" s="35"/>
      <c r="DZ2026" s="35"/>
      <c r="EA2026" s="35"/>
      <c r="EB2026" s="35"/>
      <c r="EC2026" s="35"/>
      <c r="ED2026" s="35"/>
      <c r="EE2026" s="35"/>
      <c r="EF2026" s="35"/>
      <c r="EG2026" s="35"/>
      <c r="EH2026" s="35"/>
      <c r="EI2026" s="35"/>
      <c r="EJ2026" s="35"/>
      <c r="EK2026" s="35"/>
      <c r="EL2026" s="35"/>
      <c r="ET2026" s="20"/>
      <c r="EU2026" s="20"/>
    </row>
    <row r="2027" spans="1:151" ht="12" hidden="1" customHeight="1">
      <c r="A2027" s="35"/>
      <c r="B2027" s="47"/>
      <c r="C2027" s="35"/>
      <c r="D2027" s="47"/>
      <c r="E2027" s="47"/>
      <c r="F2027" s="47"/>
      <c r="G2027" s="47"/>
      <c r="H2027" s="47"/>
      <c r="I2027" s="47"/>
      <c r="J2027" s="47"/>
      <c r="K2027" s="47"/>
      <c r="L2027" s="47"/>
      <c r="M2027" s="35"/>
      <c r="N2027" s="35"/>
      <c r="O2027" s="35"/>
      <c r="P2027" s="35"/>
      <c r="Q2027" s="35"/>
      <c r="R2027" s="35"/>
      <c r="S2027" s="35"/>
      <c r="T2027" s="35"/>
      <c r="U2027" s="35"/>
      <c r="V2027" s="35"/>
      <c r="W2027" s="35"/>
      <c r="X2027" s="35"/>
      <c r="Y2027" s="35"/>
      <c r="Z2027" s="35"/>
      <c r="AA2027" s="35"/>
      <c r="AB2027" s="35"/>
      <c r="AC2027" s="35"/>
      <c r="AD2027" s="35"/>
      <c r="AE2027" s="35"/>
      <c r="AF2027" s="35"/>
      <c r="AG2027" s="35"/>
      <c r="AH2027" s="35"/>
      <c r="AI2027" s="35"/>
      <c r="AJ2027" s="35"/>
      <c r="AK2027" s="35"/>
      <c r="AL2027" s="35"/>
      <c r="AM2027" s="35"/>
      <c r="AN2027" s="35"/>
      <c r="AO2027" s="35"/>
      <c r="AP2027" s="35"/>
      <c r="AQ2027" s="35"/>
      <c r="AR2027" s="35"/>
      <c r="AS2027" s="35"/>
      <c r="AT2027" s="35"/>
      <c r="AU2027" s="35"/>
      <c r="AV2027" s="35"/>
      <c r="AW2027" s="35"/>
      <c r="AX2027" s="35"/>
      <c r="AY2027" s="35"/>
      <c r="AZ2027" s="35"/>
      <c r="BA2027" s="35"/>
      <c r="BB2027" s="35"/>
      <c r="BC2027" s="35"/>
      <c r="BD2027" s="35"/>
      <c r="BE2027" s="35"/>
      <c r="BF2027" s="35"/>
      <c r="BG2027" s="35"/>
      <c r="BH2027" s="35"/>
      <c r="BI2027" s="133"/>
      <c r="BJ2027" s="133"/>
      <c r="BK2027" s="35"/>
      <c r="BL2027" s="266"/>
      <c r="BM2027" s="35"/>
      <c r="BN2027" s="35"/>
      <c r="BO2027" s="35"/>
      <c r="BP2027" s="35"/>
      <c r="BQ2027" s="35"/>
      <c r="BR2027" s="35"/>
      <c r="BS2027" s="35"/>
      <c r="BT2027" s="35"/>
      <c r="BU2027" s="35"/>
      <c r="BV2027" s="35"/>
      <c r="BW2027" s="35"/>
      <c r="BX2027" s="35"/>
      <c r="BY2027" s="35"/>
      <c r="BZ2027" s="287"/>
      <c r="CA2027" s="35"/>
      <c r="CB2027" s="35"/>
      <c r="CC2027" s="35"/>
      <c r="CD2027" s="35"/>
      <c r="CE2027" s="35"/>
      <c r="CF2027" s="35"/>
      <c r="CG2027" s="35"/>
      <c r="CH2027" s="35"/>
      <c r="CI2027" s="35"/>
      <c r="CJ2027" s="35"/>
      <c r="CK2027" s="35"/>
      <c r="CL2027" s="35"/>
      <c r="CM2027" s="35"/>
      <c r="CN2027" s="35"/>
      <c r="CO2027" s="35"/>
      <c r="CP2027" s="35"/>
      <c r="CQ2027" s="35"/>
      <c r="CR2027" s="35"/>
      <c r="CS2027" s="35"/>
      <c r="CT2027" s="35"/>
      <c r="CU2027" s="35"/>
      <c r="CV2027" s="35"/>
      <c r="CW2027" s="35"/>
      <c r="CX2027" s="35"/>
      <c r="CY2027" s="35"/>
      <c r="CZ2027" s="35"/>
      <c r="DA2027" s="35"/>
      <c r="DB2027" s="35"/>
      <c r="DC2027" s="35"/>
      <c r="DD2027" s="35"/>
      <c r="DE2027" s="35"/>
      <c r="DF2027" s="35"/>
      <c r="DG2027" s="35"/>
      <c r="DH2027" s="35"/>
      <c r="DI2027" s="35"/>
      <c r="DJ2027" s="35"/>
      <c r="DK2027" s="35"/>
      <c r="DL2027" s="35"/>
      <c r="DM2027" s="35"/>
      <c r="DN2027" s="35"/>
      <c r="DO2027" s="35"/>
      <c r="DP2027" s="35"/>
      <c r="DQ2027" s="35"/>
      <c r="DR2027" s="35"/>
      <c r="DS2027" s="35"/>
      <c r="DT2027" s="35"/>
      <c r="DU2027" s="35"/>
      <c r="DV2027" s="35"/>
      <c r="DW2027" s="35"/>
      <c r="DX2027" s="35"/>
      <c r="DY2027" s="35"/>
      <c r="DZ2027" s="35"/>
      <c r="EA2027" s="35"/>
      <c r="EB2027" s="35"/>
      <c r="EC2027" s="35"/>
      <c r="ED2027" s="35"/>
      <c r="EE2027" s="35"/>
      <c r="EF2027" s="35"/>
      <c r="EG2027" s="35"/>
      <c r="EH2027" s="35"/>
      <c r="EI2027" s="35"/>
      <c r="EJ2027" s="35"/>
      <c r="EK2027" s="35"/>
      <c r="EL2027" s="35"/>
      <c r="ET2027" s="20"/>
      <c r="EU2027" s="20"/>
    </row>
    <row r="2028" spans="1:151" ht="12" hidden="1" customHeight="1">
      <c r="A2028" s="35"/>
      <c r="B2028" s="47"/>
      <c r="C2028" s="35"/>
      <c r="D2028" s="47"/>
      <c r="E2028" s="47"/>
      <c r="F2028" s="47"/>
      <c r="G2028" s="47"/>
      <c r="H2028" s="47"/>
      <c r="I2028" s="47"/>
      <c r="J2028" s="47"/>
      <c r="K2028" s="47"/>
      <c r="L2028" s="47"/>
      <c r="M2028" s="35"/>
      <c r="N2028" s="35"/>
      <c r="O2028" s="35"/>
      <c r="P2028" s="35"/>
      <c r="Q2028" s="35"/>
      <c r="R2028" s="35"/>
      <c r="S2028" s="35"/>
      <c r="T2028" s="35"/>
      <c r="U2028" s="35"/>
      <c r="V2028" s="35"/>
      <c r="W2028" s="35"/>
      <c r="X2028" s="35"/>
      <c r="Y2028" s="35"/>
      <c r="Z2028" s="35"/>
      <c r="AA2028" s="35"/>
      <c r="AB2028" s="35"/>
      <c r="AC2028" s="35"/>
      <c r="AD2028" s="35"/>
      <c r="AE2028" s="35"/>
      <c r="AF2028" s="35"/>
      <c r="AG2028" s="35"/>
      <c r="AH2028" s="35"/>
      <c r="AI2028" s="35"/>
      <c r="AJ2028" s="35"/>
      <c r="AK2028" s="35"/>
      <c r="AL2028" s="35"/>
      <c r="AM2028" s="35"/>
      <c r="AN2028" s="35"/>
      <c r="AO2028" s="35"/>
      <c r="AP2028" s="35"/>
      <c r="AQ2028" s="35"/>
      <c r="AR2028" s="35"/>
      <c r="AS2028" s="35"/>
      <c r="AT2028" s="35"/>
      <c r="AU2028" s="35"/>
      <c r="AV2028" s="35"/>
      <c r="AW2028" s="35"/>
      <c r="AX2028" s="35"/>
      <c r="AY2028" s="35"/>
      <c r="AZ2028" s="35"/>
      <c r="BA2028" s="35"/>
      <c r="BB2028" s="35"/>
      <c r="BC2028" s="35"/>
      <c r="BD2028" s="35"/>
      <c r="BE2028" s="35"/>
      <c r="BF2028" s="35"/>
      <c r="BG2028" s="35"/>
      <c r="BH2028" s="35"/>
      <c r="BI2028" s="133"/>
      <c r="BJ2028" s="133"/>
      <c r="BK2028" s="35"/>
      <c r="BL2028" s="266"/>
      <c r="BM2028" s="35"/>
      <c r="BN2028" s="35"/>
      <c r="BO2028" s="35"/>
      <c r="BP2028" s="35"/>
      <c r="BQ2028" s="35"/>
      <c r="BR2028" s="35"/>
      <c r="BS2028" s="35"/>
      <c r="BT2028" s="35"/>
      <c r="BU2028" s="35"/>
      <c r="BV2028" s="35"/>
      <c r="BW2028" s="35"/>
      <c r="BX2028" s="35"/>
      <c r="BY2028" s="35"/>
      <c r="BZ2028" s="287"/>
      <c r="CA2028" s="35"/>
      <c r="CB2028" s="35"/>
      <c r="CC2028" s="35"/>
      <c r="CD2028" s="35"/>
      <c r="CE2028" s="35"/>
      <c r="CF2028" s="35"/>
      <c r="CG2028" s="35"/>
      <c r="CH2028" s="35"/>
      <c r="CI2028" s="35"/>
      <c r="CJ2028" s="35"/>
      <c r="CK2028" s="35"/>
      <c r="CL2028" s="35"/>
      <c r="CM2028" s="35"/>
      <c r="CN2028" s="35"/>
      <c r="CO2028" s="35"/>
      <c r="CP2028" s="35"/>
      <c r="CQ2028" s="35"/>
      <c r="CR2028" s="35"/>
      <c r="CS2028" s="35"/>
      <c r="CT2028" s="35"/>
      <c r="CU2028" s="35"/>
      <c r="CV2028" s="35"/>
      <c r="CW2028" s="35"/>
      <c r="CX2028" s="35"/>
      <c r="CY2028" s="35"/>
      <c r="CZ2028" s="35"/>
      <c r="DA2028" s="35"/>
      <c r="DB2028" s="35"/>
      <c r="DC2028" s="35"/>
      <c r="DD2028" s="35"/>
      <c r="DE2028" s="35"/>
      <c r="DF2028" s="35"/>
      <c r="DG2028" s="35"/>
      <c r="DH2028" s="35"/>
      <c r="DI2028" s="35"/>
      <c r="DJ2028" s="35"/>
      <c r="DK2028" s="35"/>
      <c r="DL2028" s="35"/>
      <c r="DM2028" s="35"/>
      <c r="DN2028" s="35"/>
      <c r="DO2028" s="35"/>
      <c r="DP2028" s="35"/>
      <c r="DQ2028" s="35"/>
      <c r="DR2028" s="35"/>
      <c r="DS2028" s="35"/>
      <c r="DT2028" s="35"/>
      <c r="DU2028" s="35"/>
      <c r="DV2028" s="35"/>
      <c r="DW2028" s="35"/>
      <c r="DX2028" s="35"/>
      <c r="DY2028" s="35"/>
      <c r="DZ2028" s="35"/>
      <c r="EA2028" s="35"/>
      <c r="EB2028" s="35"/>
      <c r="EC2028" s="35"/>
      <c r="ED2028" s="35"/>
      <c r="EE2028" s="35"/>
      <c r="EF2028" s="35"/>
      <c r="EG2028" s="35"/>
      <c r="EH2028" s="35"/>
      <c r="EI2028" s="35"/>
      <c r="EJ2028" s="35"/>
      <c r="EK2028" s="35"/>
      <c r="EL2028" s="35"/>
      <c r="ET2028" s="20"/>
      <c r="EU2028" s="20"/>
    </row>
    <row r="2029" spans="1:151" ht="12" hidden="1" customHeight="1">
      <c r="A2029" s="35"/>
      <c r="B2029" s="47"/>
      <c r="C2029" s="35"/>
      <c r="D2029" s="47"/>
      <c r="E2029" s="47"/>
      <c r="F2029" s="47"/>
      <c r="G2029" s="47"/>
      <c r="H2029" s="47"/>
      <c r="I2029" s="47"/>
      <c r="J2029" s="47"/>
      <c r="K2029" s="47"/>
      <c r="L2029" s="47"/>
      <c r="M2029" s="35"/>
      <c r="N2029" s="35"/>
      <c r="O2029" s="35"/>
      <c r="P2029" s="35"/>
      <c r="Q2029" s="35"/>
      <c r="R2029" s="35"/>
      <c r="S2029" s="35"/>
      <c r="T2029" s="35"/>
      <c r="U2029" s="35"/>
      <c r="V2029" s="35"/>
      <c r="W2029" s="35"/>
      <c r="X2029" s="35"/>
      <c r="Y2029" s="35"/>
      <c r="Z2029" s="35"/>
      <c r="AA2029" s="35"/>
      <c r="AB2029" s="35"/>
      <c r="AC2029" s="35"/>
      <c r="AD2029" s="35"/>
      <c r="AE2029" s="35"/>
      <c r="AF2029" s="35"/>
      <c r="AG2029" s="35"/>
      <c r="AH2029" s="35"/>
      <c r="AI2029" s="35"/>
      <c r="AJ2029" s="35"/>
      <c r="AK2029" s="35"/>
      <c r="AL2029" s="35"/>
      <c r="AM2029" s="35"/>
      <c r="AN2029" s="35"/>
      <c r="AO2029" s="35"/>
      <c r="AP2029" s="35"/>
      <c r="AQ2029" s="35"/>
      <c r="AR2029" s="35"/>
      <c r="AS2029" s="35"/>
      <c r="AT2029" s="35"/>
      <c r="AU2029" s="35"/>
      <c r="AV2029" s="35"/>
      <c r="AW2029" s="35"/>
      <c r="AX2029" s="35"/>
      <c r="AY2029" s="35"/>
      <c r="AZ2029" s="35"/>
      <c r="BA2029" s="35"/>
      <c r="BB2029" s="35"/>
      <c r="BC2029" s="35"/>
      <c r="BD2029" s="35"/>
      <c r="BE2029" s="35"/>
      <c r="BF2029" s="35"/>
      <c r="BG2029" s="35"/>
      <c r="BH2029" s="35"/>
      <c r="BI2029" s="133"/>
      <c r="BJ2029" s="133"/>
      <c r="BK2029" s="35"/>
      <c r="BL2029" s="266"/>
      <c r="BM2029" s="35"/>
      <c r="BN2029" s="35"/>
      <c r="BO2029" s="35"/>
      <c r="BP2029" s="35"/>
      <c r="BQ2029" s="35"/>
      <c r="BR2029" s="35"/>
      <c r="BS2029" s="35"/>
      <c r="BT2029" s="35"/>
      <c r="BU2029" s="35"/>
      <c r="BV2029" s="35"/>
      <c r="BW2029" s="35"/>
      <c r="BX2029" s="35"/>
      <c r="BY2029" s="35"/>
      <c r="BZ2029" s="287"/>
      <c r="CA2029" s="35"/>
      <c r="CB2029" s="35"/>
      <c r="CC2029" s="35"/>
      <c r="CD2029" s="35"/>
      <c r="CE2029" s="35"/>
      <c r="CF2029" s="35"/>
      <c r="CG2029" s="35"/>
      <c r="CH2029" s="35"/>
      <c r="CI2029" s="35"/>
      <c r="CJ2029" s="35"/>
      <c r="CK2029" s="35"/>
      <c r="CL2029" s="35"/>
      <c r="CM2029" s="35"/>
      <c r="CN2029" s="35"/>
      <c r="CO2029" s="35"/>
      <c r="CP2029" s="35"/>
      <c r="CQ2029" s="35"/>
      <c r="CR2029" s="35"/>
      <c r="CS2029" s="35"/>
      <c r="CT2029" s="35"/>
      <c r="CU2029" s="35"/>
      <c r="CV2029" s="35"/>
      <c r="CW2029" s="35"/>
      <c r="CX2029" s="35"/>
      <c r="CY2029" s="35"/>
      <c r="CZ2029" s="35"/>
      <c r="DA2029" s="35"/>
      <c r="DB2029" s="35"/>
      <c r="DC2029" s="35"/>
      <c r="DD2029" s="35"/>
      <c r="DE2029" s="35"/>
      <c r="DF2029" s="35"/>
      <c r="DG2029" s="35"/>
      <c r="DH2029" s="35"/>
      <c r="DI2029" s="35"/>
      <c r="DJ2029" s="35"/>
      <c r="DK2029" s="35"/>
      <c r="DL2029" s="35"/>
      <c r="DM2029" s="35"/>
      <c r="DN2029" s="35"/>
      <c r="DO2029" s="35"/>
      <c r="DP2029" s="35"/>
      <c r="DQ2029" s="35"/>
      <c r="DR2029" s="35"/>
      <c r="DS2029" s="35"/>
      <c r="DT2029" s="35"/>
      <c r="DU2029" s="35"/>
      <c r="DV2029" s="35"/>
      <c r="DW2029" s="35"/>
      <c r="DX2029" s="35"/>
      <c r="DY2029" s="35"/>
      <c r="DZ2029" s="35"/>
      <c r="EA2029" s="35"/>
      <c r="EB2029" s="35"/>
      <c r="EC2029" s="35"/>
      <c r="ED2029" s="35"/>
      <c r="EE2029" s="35"/>
      <c r="EF2029" s="35"/>
      <c r="EG2029" s="35"/>
      <c r="EH2029" s="35"/>
      <c r="EI2029" s="35"/>
      <c r="EJ2029" s="35"/>
      <c r="EK2029" s="35"/>
      <c r="EL2029" s="35"/>
      <c r="ET2029" s="20"/>
      <c r="EU2029" s="20"/>
    </row>
    <row r="2030" spans="1:151" ht="12" hidden="1" customHeight="1">
      <c r="A2030" s="35"/>
      <c r="B2030" s="47"/>
      <c r="C2030" s="35"/>
      <c r="D2030" s="47"/>
      <c r="E2030" s="47"/>
      <c r="F2030" s="47"/>
      <c r="G2030" s="47"/>
      <c r="H2030" s="47"/>
      <c r="I2030" s="47"/>
      <c r="J2030" s="47"/>
      <c r="K2030" s="47"/>
      <c r="L2030" s="47"/>
      <c r="M2030" s="35"/>
      <c r="N2030" s="35"/>
      <c r="O2030" s="35"/>
      <c r="P2030" s="35"/>
      <c r="Q2030" s="35"/>
      <c r="R2030" s="35"/>
      <c r="S2030" s="35"/>
      <c r="T2030" s="35"/>
      <c r="U2030" s="35"/>
      <c r="V2030" s="35"/>
      <c r="W2030" s="35"/>
      <c r="X2030" s="35"/>
      <c r="Y2030" s="35"/>
      <c r="Z2030" s="35"/>
      <c r="AA2030" s="35"/>
      <c r="AB2030" s="35"/>
      <c r="AC2030" s="35"/>
      <c r="AD2030" s="35"/>
      <c r="AE2030" s="35"/>
      <c r="AF2030" s="35"/>
      <c r="AG2030" s="35"/>
      <c r="AH2030" s="35"/>
      <c r="AI2030" s="35"/>
      <c r="AJ2030" s="35"/>
      <c r="AK2030" s="35"/>
      <c r="AL2030" s="35"/>
      <c r="AM2030" s="35"/>
      <c r="AN2030" s="35"/>
      <c r="AO2030" s="35"/>
      <c r="AP2030" s="35"/>
      <c r="AQ2030" s="35"/>
      <c r="AR2030" s="35"/>
      <c r="AS2030" s="35"/>
      <c r="AT2030" s="35"/>
      <c r="AU2030" s="35"/>
      <c r="AV2030" s="35"/>
      <c r="AW2030" s="35"/>
      <c r="AX2030" s="35"/>
      <c r="AY2030" s="35"/>
      <c r="AZ2030" s="35"/>
      <c r="BA2030" s="35"/>
      <c r="BB2030" s="35"/>
      <c r="BC2030" s="35"/>
      <c r="BD2030" s="35"/>
      <c r="BE2030" s="35"/>
      <c r="BF2030" s="35"/>
      <c r="BG2030" s="35"/>
      <c r="BH2030" s="35"/>
      <c r="BI2030" s="133"/>
      <c r="BJ2030" s="133"/>
      <c r="BK2030" s="35"/>
      <c r="BL2030" s="266"/>
      <c r="BM2030" s="35"/>
      <c r="BN2030" s="35"/>
      <c r="BO2030" s="35"/>
      <c r="BP2030" s="35"/>
      <c r="BQ2030" s="35"/>
      <c r="BR2030" s="35"/>
      <c r="BS2030" s="35"/>
      <c r="BT2030" s="35"/>
      <c r="BU2030" s="35"/>
      <c r="BV2030" s="35"/>
      <c r="BW2030" s="35"/>
      <c r="BX2030" s="35"/>
      <c r="BY2030" s="35"/>
      <c r="BZ2030" s="287"/>
      <c r="CA2030" s="35"/>
      <c r="CB2030" s="35"/>
      <c r="CC2030" s="35"/>
      <c r="CD2030" s="35"/>
      <c r="CE2030" s="35"/>
      <c r="CF2030" s="35"/>
      <c r="CG2030" s="35"/>
      <c r="CH2030" s="35"/>
      <c r="CI2030" s="35"/>
      <c r="CJ2030" s="35"/>
      <c r="CK2030" s="35"/>
      <c r="CL2030" s="35"/>
      <c r="CM2030" s="35"/>
      <c r="CN2030" s="35"/>
      <c r="CO2030" s="35"/>
      <c r="CP2030" s="35"/>
      <c r="CQ2030" s="35"/>
      <c r="CR2030" s="35"/>
      <c r="CS2030" s="35"/>
      <c r="CT2030" s="35"/>
      <c r="CU2030" s="35"/>
      <c r="CV2030" s="35"/>
      <c r="CW2030" s="35"/>
      <c r="CX2030" s="35"/>
      <c r="CY2030" s="35"/>
      <c r="CZ2030" s="35"/>
      <c r="DA2030" s="35"/>
      <c r="DB2030" s="35"/>
      <c r="DC2030" s="35"/>
      <c r="DD2030" s="35"/>
      <c r="DE2030" s="35"/>
      <c r="DF2030" s="35"/>
      <c r="DG2030" s="35"/>
      <c r="DH2030" s="35"/>
      <c r="DI2030" s="35"/>
      <c r="DJ2030" s="35"/>
      <c r="DK2030" s="35"/>
      <c r="DL2030" s="35"/>
      <c r="DM2030" s="35"/>
      <c r="DN2030" s="35"/>
      <c r="DO2030" s="35"/>
      <c r="DP2030" s="35"/>
      <c r="DQ2030" s="35"/>
      <c r="DR2030" s="35"/>
      <c r="DS2030" s="35"/>
      <c r="DT2030" s="35"/>
      <c r="DU2030" s="35"/>
      <c r="DV2030" s="35"/>
      <c r="DW2030" s="35"/>
      <c r="DX2030" s="35"/>
      <c r="DY2030" s="35"/>
      <c r="DZ2030" s="35"/>
      <c r="EA2030" s="35"/>
      <c r="EB2030" s="35"/>
      <c r="EC2030" s="35"/>
      <c r="ED2030" s="35"/>
      <c r="EE2030" s="35"/>
      <c r="EF2030" s="35"/>
      <c r="EG2030" s="35"/>
      <c r="EH2030" s="35"/>
      <c r="EI2030" s="35"/>
      <c r="EJ2030" s="35"/>
      <c r="EK2030" s="35"/>
      <c r="EL2030" s="35"/>
      <c r="ET2030" s="20"/>
      <c r="EU2030" s="20"/>
    </row>
    <row r="2031" spans="1:151" ht="12" hidden="1" customHeight="1">
      <c r="A2031" s="35"/>
      <c r="B2031" s="47"/>
      <c r="C2031" s="35"/>
      <c r="D2031" s="47"/>
      <c r="E2031" s="47"/>
      <c r="F2031" s="47"/>
      <c r="G2031" s="47"/>
      <c r="H2031" s="47"/>
      <c r="I2031" s="47"/>
      <c r="J2031" s="47"/>
      <c r="K2031" s="47"/>
      <c r="L2031" s="47"/>
      <c r="M2031" s="35"/>
      <c r="N2031" s="35"/>
      <c r="O2031" s="35"/>
      <c r="P2031" s="35"/>
      <c r="Q2031" s="35"/>
      <c r="R2031" s="35"/>
      <c r="S2031" s="35"/>
      <c r="T2031" s="35"/>
      <c r="U2031" s="35"/>
      <c r="V2031" s="35"/>
      <c r="W2031" s="35"/>
      <c r="X2031" s="35"/>
      <c r="Y2031" s="35"/>
      <c r="Z2031" s="35"/>
      <c r="AA2031" s="35"/>
      <c r="AB2031" s="35"/>
      <c r="AC2031" s="35"/>
      <c r="AD2031" s="35"/>
      <c r="AE2031" s="35"/>
      <c r="AF2031" s="35"/>
      <c r="AG2031" s="35"/>
      <c r="AH2031" s="35"/>
      <c r="AI2031" s="35"/>
      <c r="AJ2031" s="35"/>
      <c r="AK2031" s="35"/>
      <c r="AL2031" s="35"/>
      <c r="AM2031" s="35"/>
      <c r="AN2031" s="35"/>
      <c r="AO2031" s="35"/>
      <c r="AP2031" s="35"/>
      <c r="AQ2031" s="35"/>
      <c r="AR2031" s="35"/>
      <c r="AS2031" s="35"/>
      <c r="AT2031" s="35"/>
      <c r="AU2031" s="35"/>
      <c r="AV2031" s="35"/>
      <c r="AW2031" s="35"/>
      <c r="AX2031" s="35"/>
      <c r="AY2031" s="35"/>
      <c r="AZ2031" s="35"/>
      <c r="BA2031" s="35"/>
      <c r="BB2031" s="35"/>
      <c r="BC2031" s="35"/>
      <c r="BD2031" s="35"/>
      <c r="BE2031" s="35"/>
      <c r="BF2031" s="35"/>
      <c r="BG2031" s="35"/>
      <c r="BH2031" s="35"/>
      <c r="BI2031" s="133"/>
      <c r="BJ2031" s="133"/>
      <c r="BK2031" s="35"/>
      <c r="BL2031" s="266"/>
      <c r="BM2031" s="35"/>
      <c r="BN2031" s="35"/>
      <c r="BO2031" s="35"/>
      <c r="BP2031" s="35"/>
      <c r="BQ2031" s="35"/>
      <c r="BR2031" s="35"/>
      <c r="BS2031" s="35"/>
      <c r="BT2031" s="35"/>
      <c r="BU2031" s="35"/>
      <c r="BV2031" s="35"/>
      <c r="BW2031" s="35"/>
      <c r="BX2031" s="35"/>
      <c r="BY2031" s="35"/>
      <c r="BZ2031" s="287"/>
      <c r="CA2031" s="35"/>
      <c r="CB2031" s="35"/>
      <c r="CC2031" s="35"/>
      <c r="CD2031" s="35"/>
      <c r="CE2031" s="35"/>
      <c r="CF2031" s="35"/>
      <c r="CG2031" s="35"/>
      <c r="CH2031" s="35"/>
      <c r="CI2031" s="35"/>
      <c r="CJ2031" s="35"/>
      <c r="CK2031" s="35"/>
      <c r="CL2031" s="35"/>
      <c r="CM2031" s="35"/>
      <c r="CN2031" s="35"/>
      <c r="CO2031" s="35"/>
      <c r="CP2031" s="35"/>
      <c r="CQ2031" s="35"/>
      <c r="CR2031" s="35"/>
      <c r="CS2031" s="35"/>
      <c r="CT2031" s="35"/>
      <c r="CU2031" s="35"/>
      <c r="CV2031" s="35"/>
      <c r="CW2031" s="35"/>
      <c r="CX2031" s="35"/>
      <c r="CY2031" s="35"/>
      <c r="CZ2031" s="35"/>
      <c r="DA2031" s="35"/>
      <c r="DB2031" s="35"/>
      <c r="DC2031" s="35"/>
      <c r="DD2031" s="35"/>
      <c r="DE2031" s="35"/>
      <c r="DF2031" s="35"/>
      <c r="DG2031" s="35"/>
      <c r="DH2031" s="35"/>
      <c r="DI2031" s="35"/>
      <c r="DJ2031" s="35"/>
      <c r="DK2031" s="35"/>
      <c r="DL2031" s="35"/>
      <c r="DM2031" s="35"/>
      <c r="DN2031" s="35"/>
      <c r="DO2031" s="35"/>
      <c r="DP2031" s="35"/>
      <c r="DQ2031" s="35"/>
      <c r="DR2031" s="35"/>
      <c r="DS2031" s="35"/>
      <c r="DT2031" s="35"/>
      <c r="DU2031" s="35"/>
      <c r="DV2031" s="35"/>
      <c r="DW2031" s="35"/>
      <c r="DX2031" s="35"/>
      <c r="DY2031" s="35"/>
      <c r="DZ2031" s="35"/>
      <c r="EA2031" s="35"/>
      <c r="EB2031" s="35"/>
      <c r="EC2031" s="35"/>
      <c r="ED2031" s="35"/>
      <c r="EE2031" s="35"/>
      <c r="EF2031" s="35"/>
      <c r="EG2031" s="35"/>
      <c r="EH2031" s="35"/>
      <c r="EI2031" s="35"/>
      <c r="EJ2031" s="35"/>
      <c r="EK2031" s="35"/>
      <c r="EL2031" s="35"/>
      <c r="ET2031" s="20"/>
      <c r="EU2031" s="20"/>
    </row>
    <row r="2032" spans="1:151" ht="12" hidden="1" customHeight="1">
      <c r="A2032" s="35"/>
      <c r="B2032" s="47"/>
      <c r="C2032" s="35"/>
      <c r="D2032" s="47"/>
      <c r="E2032" s="47"/>
      <c r="F2032" s="47"/>
      <c r="G2032" s="47"/>
      <c r="H2032" s="47"/>
      <c r="I2032" s="47"/>
      <c r="J2032" s="47"/>
      <c r="K2032" s="47"/>
      <c r="L2032" s="47"/>
      <c r="M2032" s="35"/>
      <c r="N2032" s="35"/>
      <c r="O2032" s="35"/>
      <c r="P2032" s="35"/>
      <c r="Q2032" s="35"/>
      <c r="R2032" s="35"/>
      <c r="S2032" s="35"/>
      <c r="T2032" s="35"/>
      <c r="U2032" s="35"/>
      <c r="V2032" s="35"/>
      <c r="W2032" s="35"/>
      <c r="X2032" s="35"/>
      <c r="Y2032" s="35"/>
      <c r="Z2032" s="35"/>
      <c r="AA2032" s="35"/>
      <c r="AB2032" s="35"/>
      <c r="AC2032" s="35"/>
      <c r="AD2032" s="35"/>
      <c r="AE2032" s="35"/>
      <c r="AF2032" s="35"/>
      <c r="AG2032" s="35"/>
      <c r="AH2032" s="35"/>
      <c r="AI2032" s="35"/>
      <c r="AJ2032" s="35"/>
      <c r="AK2032" s="35"/>
      <c r="AL2032" s="35"/>
      <c r="AM2032" s="35"/>
      <c r="AN2032" s="35"/>
      <c r="AO2032" s="35"/>
      <c r="AP2032" s="35"/>
      <c r="AQ2032" s="35"/>
      <c r="AR2032" s="35"/>
      <c r="AS2032" s="35"/>
      <c r="AT2032" s="35"/>
      <c r="AU2032" s="35"/>
      <c r="AV2032" s="35"/>
      <c r="AW2032" s="35"/>
      <c r="AX2032" s="35"/>
      <c r="AY2032" s="35"/>
      <c r="AZ2032" s="35"/>
      <c r="BA2032" s="35"/>
      <c r="BB2032" s="35"/>
      <c r="BC2032" s="35"/>
      <c r="BD2032" s="35"/>
      <c r="BE2032" s="35"/>
      <c r="BF2032" s="35"/>
      <c r="BG2032" s="35"/>
      <c r="BH2032" s="35"/>
      <c r="BI2032" s="133"/>
      <c r="BJ2032" s="133"/>
      <c r="BK2032" s="35"/>
      <c r="BL2032" s="266"/>
      <c r="BM2032" s="35"/>
      <c r="BN2032" s="35"/>
      <c r="BO2032" s="35"/>
      <c r="BP2032" s="35"/>
      <c r="BQ2032" s="35"/>
      <c r="BR2032" s="35"/>
      <c r="BS2032" s="35"/>
      <c r="BT2032" s="35"/>
      <c r="BU2032" s="35"/>
      <c r="BV2032" s="35"/>
      <c r="BW2032" s="35"/>
      <c r="BX2032" s="35"/>
      <c r="BY2032" s="35"/>
      <c r="BZ2032" s="287"/>
      <c r="CA2032" s="35"/>
      <c r="CB2032" s="35"/>
      <c r="CC2032" s="35"/>
      <c r="CD2032" s="35"/>
      <c r="CE2032" s="35"/>
      <c r="CF2032" s="35"/>
      <c r="CG2032" s="35"/>
      <c r="CH2032" s="35"/>
      <c r="CI2032" s="35"/>
      <c r="CJ2032" s="35"/>
      <c r="CK2032" s="35"/>
      <c r="CL2032" s="35"/>
      <c r="CM2032" s="35"/>
      <c r="CN2032" s="35"/>
      <c r="CO2032" s="35"/>
      <c r="CP2032" s="35"/>
      <c r="CQ2032" s="35"/>
      <c r="CR2032" s="35"/>
      <c r="CS2032" s="35"/>
      <c r="CT2032" s="35"/>
      <c r="CU2032" s="35"/>
      <c r="CV2032" s="35"/>
      <c r="CW2032" s="35"/>
      <c r="CX2032" s="35"/>
      <c r="CY2032" s="35"/>
      <c r="CZ2032" s="35"/>
      <c r="DA2032" s="35"/>
      <c r="DB2032" s="35"/>
      <c r="DC2032" s="35"/>
      <c r="DD2032" s="35"/>
      <c r="DE2032" s="35"/>
      <c r="DF2032" s="35"/>
      <c r="DG2032" s="35"/>
      <c r="DH2032" s="35"/>
      <c r="DI2032" s="35"/>
      <c r="DJ2032" s="35"/>
      <c r="DK2032" s="35"/>
      <c r="DL2032" s="35"/>
      <c r="DM2032" s="35"/>
      <c r="DN2032" s="35"/>
      <c r="DO2032" s="35"/>
      <c r="DP2032" s="35"/>
      <c r="DQ2032" s="35"/>
      <c r="DR2032" s="35"/>
      <c r="DS2032" s="35"/>
      <c r="DT2032" s="35"/>
      <c r="DU2032" s="35"/>
      <c r="DV2032" s="35"/>
      <c r="DW2032" s="35"/>
      <c r="DX2032" s="35"/>
      <c r="DY2032" s="35"/>
      <c r="DZ2032" s="35"/>
      <c r="EA2032" s="35"/>
      <c r="EB2032" s="35"/>
      <c r="EC2032" s="35"/>
      <c r="ED2032" s="35"/>
      <c r="EE2032" s="35"/>
      <c r="EF2032" s="35"/>
      <c r="EG2032" s="35"/>
      <c r="EH2032" s="35"/>
      <c r="EI2032" s="35"/>
      <c r="EJ2032" s="35"/>
      <c r="EK2032" s="35"/>
      <c r="EL2032" s="35"/>
      <c r="ET2032" s="20"/>
      <c r="EU2032" s="20"/>
    </row>
    <row r="2033" spans="1:151" ht="12" hidden="1" customHeight="1">
      <c r="A2033" s="35"/>
      <c r="B2033" s="47"/>
      <c r="C2033" s="35"/>
      <c r="D2033" s="47"/>
      <c r="E2033" s="47"/>
      <c r="F2033" s="47"/>
      <c r="G2033" s="47"/>
      <c r="H2033" s="47"/>
      <c r="I2033" s="47"/>
      <c r="J2033" s="47"/>
      <c r="K2033" s="47"/>
      <c r="L2033" s="47"/>
      <c r="M2033" s="35"/>
      <c r="N2033" s="35"/>
      <c r="O2033" s="35"/>
      <c r="P2033" s="35"/>
      <c r="Q2033" s="35"/>
      <c r="R2033" s="35"/>
      <c r="S2033" s="35"/>
      <c r="T2033" s="35"/>
      <c r="U2033" s="35"/>
      <c r="V2033" s="35"/>
      <c r="W2033" s="35"/>
      <c r="X2033" s="35"/>
      <c r="Y2033" s="35"/>
      <c r="Z2033" s="35"/>
      <c r="AA2033" s="35"/>
      <c r="AB2033" s="35"/>
      <c r="AC2033" s="35"/>
      <c r="AD2033" s="35"/>
      <c r="AE2033" s="35"/>
      <c r="AF2033" s="35"/>
      <c r="AG2033" s="35"/>
      <c r="AH2033" s="35"/>
      <c r="AI2033" s="35"/>
      <c r="AJ2033" s="35"/>
      <c r="AK2033" s="35"/>
      <c r="AL2033" s="35"/>
      <c r="AM2033" s="35"/>
      <c r="AN2033" s="35"/>
      <c r="AO2033" s="35"/>
      <c r="AP2033" s="35"/>
      <c r="AQ2033" s="35"/>
      <c r="AR2033" s="35"/>
      <c r="AS2033" s="35"/>
      <c r="AT2033" s="35"/>
      <c r="AU2033" s="35"/>
      <c r="AV2033" s="35"/>
      <c r="AW2033" s="35"/>
      <c r="AX2033" s="35"/>
      <c r="AY2033" s="35"/>
      <c r="AZ2033" s="35"/>
      <c r="BA2033" s="35"/>
      <c r="BB2033" s="35"/>
      <c r="BC2033" s="35"/>
      <c r="BD2033" s="35"/>
      <c r="BE2033" s="35"/>
      <c r="BF2033" s="35"/>
      <c r="BG2033" s="35"/>
      <c r="BH2033" s="35"/>
      <c r="BI2033" s="133"/>
      <c r="BJ2033" s="133"/>
      <c r="BK2033" s="35"/>
      <c r="BL2033" s="266"/>
      <c r="BM2033" s="35"/>
      <c r="BN2033" s="35"/>
      <c r="BO2033" s="35"/>
      <c r="BP2033" s="35"/>
      <c r="BQ2033" s="35"/>
      <c r="BR2033" s="35"/>
      <c r="BS2033" s="35"/>
      <c r="BT2033" s="35"/>
      <c r="BU2033" s="35"/>
      <c r="BV2033" s="35"/>
      <c r="BW2033" s="35"/>
      <c r="BX2033" s="35"/>
      <c r="BY2033" s="35"/>
      <c r="BZ2033" s="287"/>
      <c r="CA2033" s="35"/>
      <c r="CB2033" s="35"/>
      <c r="CC2033" s="35"/>
      <c r="CD2033" s="35"/>
      <c r="CE2033" s="35"/>
      <c r="CF2033" s="35"/>
      <c r="CG2033" s="35"/>
      <c r="CH2033" s="35"/>
      <c r="CI2033" s="35"/>
      <c r="CJ2033" s="35"/>
      <c r="CK2033" s="35"/>
      <c r="CL2033" s="35"/>
      <c r="CM2033" s="35"/>
      <c r="CN2033" s="35"/>
      <c r="CO2033" s="35"/>
      <c r="CP2033" s="35"/>
      <c r="CQ2033" s="35"/>
      <c r="CR2033" s="35"/>
      <c r="CS2033" s="35"/>
      <c r="CT2033" s="35"/>
      <c r="CU2033" s="35"/>
      <c r="CV2033" s="35"/>
      <c r="CW2033" s="35"/>
      <c r="CX2033" s="35"/>
      <c r="CY2033" s="35"/>
      <c r="CZ2033" s="35"/>
      <c r="DA2033" s="35"/>
      <c r="DB2033" s="35"/>
      <c r="DC2033" s="35"/>
      <c r="DD2033" s="35"/>
      <c r="DE2033" s="35"/>
      <c r="DF2033" s="35"/>
      <c r="DG2033" s="35"/>
      <c r="DH2033" s="35"/>
      <c r="DI2033" s="35"/>
      <c r="DJ2033" s="35"/>
      <c r="DK2033" s="35"/>
      <c r="DL2033" s="35"/>
      <c r="DM2033" s="35"/>
      <c r="DN2033" s="35"/>
      <c r="DO2033" s="35"/>
      <c r="DP2033" s="35"/>
      <c r="DQ2033" s="35"/>
      <c r="DR2033" s="35"/>
      <c r="DS2033" s="35"/>
      <c r="DT2033" s="35"/>
      <c r="DU2033" s="35"/>
      <c r="DV2033" s="35"/>
      <c r="DW2033" s="35"/>
      <c r="DX2033" s="35"/>
      <c r="DY2033" s="35"/>
      <c r="DZ2033" s="35"/>
      <c r="EA2033" s="35"/>
      <c r="EB2033" s="35"/>
      <c r="EC2033" s="35"/>
      <c r="ED2033" s="35"/>
      <c r="EE2033" s="35"/>
      <c r="EF2033" s="35"/>
      <c r="EG2033" s="35"/>
      <c r="EH2033" s="35"/>
      <c r="EI2033" s="35"/>
      <c r="EJ2033" s="35"/>
      <c r="EK2033" s="35"/>
      <c r="EL2033" s="35"/>
      <c r="ET2033" s="20"/>
      <c r="EU2033" s="20"/>
    </row>
    <row r="2034" spans="1:151" ht="12" hidden="1" customHeight="1">
      <c r="A2034" s="35"/>
      <c r="B2034" s="47"/>
      <c r="C2034" s="35"/>
      <c r="D2034" s="47"/>
      <c r="E2034" s="47"/>
      <c r="F2034" s="47"/>
      <c r="G2034" s="47"/>
      <c r="H2034" s="47"/>
      <c r="I2034" s="47"/>
      <c r="J2034" s="47"/>
      <c r="K2034" s="47"/>
      <c r="L2034" s="47"/>
      <c r="M2034" s="35"/>
      <c r="N2034" s="35"/>
      <c r="O2034" s="35"/>
      <c r="P2034" s="35"/>
      <c r="Q2034" s="35"/>
      <c r="R2034" s="35"/>
      <c r="S2034" s="35"/>
      <c r="T2034" s="35"/>
      <c r="U2034" s="35"/>
      <c r="V2034" s="35"/>
      <c r="W2034" s="35"/>
      <c r="X2034" s="35"/>
      <c r="Y2034" s="35"/>
      <c r="Z2034" s="35"/>
      <c r="AA2034" s="35"/>
      <c r="AB2034" s="35"/>
      <c r="AC2034" s="35"/>
      <c r="AD2034" s="35"/>
      <c r="AE2034" s="35"/>
      <c r="AF2034" s="35"/>
      <c r="AG2034" s="35"/>
      <c r="AH2034" s="35"/>
      <c r="AI2034" s="35"/>
      <c r="AJ2034" s="35"/>
      <c r="AK2034" s="35"/>
      <c r="AL2034" s="35"/>
      <c r="AM2034" s="35"/>
      <c r="AN2034" s="35"/>
      <c r="AO2034" s="35"/>
      <c r="AP2034" s="35"/>
      <c r="AQ2034" s="35"/>
      <c r="AR2034" s="35"/>
      <c r="AS2034" s="35"/>
      <c r="AT2034" s="35"/>
      <c r="AU2034" s="35"/>
      <c r="AV2034" s="35"/>
      <c r="AW2034" s="35"/>
      <c r="AX2034" s="35"/>
      <c r="AY2034" s="35"/>
      <c r="AZ2034" s="35"/>
      <c r="BA2034" s="35"/>
      <c r="BB2034" s="35"/>
      <c r="BC2034" s="35"/>
      <c r="BD2034" s="35"/>
      <c r="BE2034" s="35"/>
      <c r="BF2034" s="35"/>
      <c r="BG2034" s="35"/>
      <c r="BH2034" s="35"/>
      <c r="BI2034" s="133"/>
      <c r="BJ2034" s="133"/>
      <c r="BK2034" s="35"/>
      <c r="BL2034" s="266"/>
      <c r="BM2034" s="35"/>
      <c r="BN2034" s="35"/>
      <c r="BO2034" s="35"/>
      <c r="BP2034" s="35"/>
      <c r="BQ2034" s="35"/>
      <c r="BR2034" s="35"/>
      <c r="BS2034" s="35"/>
      <c r="BT2034" s="35"/>
      <c r="BU2034" s="35"/>
      <c r="BV2034" s="35"/>
      <c r="BW2034" s="35"/>
      <c r="BX2034" s="35"/>
      <c r="BY2034" s="35"/>
      <c r="BZ2034" s="287"/>
      <c r="CA2034" s="35"/>
      <c r="CB2034" s="35"/>
      <c r="CC2034" s="35"/>
      <c r="CD2034" s="35"/>
      <c r="CE2034" s="35"/>
      <c r="CF2034" s="35"/>
      <c r="CG2034" s="35"/>
      <c r="CH2034" s="35"/>
      <c r="CI2034" s="35"/>
      <c r="CJ2034" s="35"/>
      <c r="CK2034" s="35"/>
      <c r="CL2034" s="35"/>
      <c r="CM2034" s="35"/>
      <c r="CN2034" s="35"/>
      <c r="CO2034" s="35"/>
      <c r="CP2034" s="35"/>
      <c r="CQ2034" s="35"/>
      <c r="CR2034" s="35"/>
      <c r="CS2034" s="35"/>
      <c r="CT2034" s="35"/>
      <c r="CU2034" s="35"/>
      <c r="CV2034" s="35"/>
      <c r="CW2034" s="35"/>
      <c r="CX2034" s="35"/>
      <c r="CY2034" s="35"/>
      <c r="CZ2034" s="35"/>
      <c r="DA2034" s="35"/>
      <c r="DB2034" s="35"/>
      <c r="DC2034" s="35"/>
      <c r="DD2034" s="35"/>
      <c r="DE2034" s="35"/>
      <c r="DF2034" s="35"/>
      <c r="DG2034" s="35"/>
      <c r="DH2034" s="35"/>
      <c r="DI2034" s="35"/>
      <c r="DJ2034" s="35"/>
      <c r="DK2034" s="35"/>
      <c r="DL2034" s="35"/>
      <c r="DM2034" s="35"/>
      <c r="DN2034" s="35"/>
      <c r="DO2034" s="35"/>
      <c r="DP2034" s="35"/>
      <c r="DQ2034" s="35"/>
      <c r="DR2034" s="35"/>
      <c r="DS2034" s="35"/>
      <c r="DT2034" s="35"/>
      <c r="DU2034" s="35"/>
      <c r="DV2034" s="35"/>
      <c r="DW2034" s="35"/>
      <c r="DX2034" s="35"/>
      <c r="DY2034" s="35"/>
      <c r="DZ2034" s="35"/>
      <c r="EA2034" s="35"/>
      <c r="EB2034" s="35"/>
      <c r="EC2034" s="35"/>
      <c r="ED2034" s="35"/>
      <c r="EE2034" s="35"/>
      <c r="EF2034" s="35"/>
      <c r="EG2034" s="35"/>
      <c r="EH2034" s="35"/>
      <c r="EI2034" s="35"/>
      <c r="EJ2034" s="35"/>
      <c r="EK2034" s="35"/>
      <c r="EL2034" s="35"/>
      <c r="ET2034" s="20"/>
      <c r="EU2034" s="20"/>
    </row>
    <row r="2035" spans="1:151" ht="12" hidden="1" customHeight="1">
      <c r="A2035" s="35"/>
      <c r="B2035" s="47"/>
      <c r="C2035" s="35"/>
      <c r="D2035" s="47"/>
      <c r="E2035" s="47"/>
      <c r="F2035" s="47"/>
      <c r="G2035" s="47"/>
      <c r="H2035" s="47"/>
      <c r="I2035" s="47"/>
      <c r="J2035" s="47"/>
      <c r="K2035" s="47"/>
      <c r="L2035" s="47"/>
      <c r="M2035" s="35"/>
      <c r="N2035" s="35"/>
      <c r="O2035" s="35"/>
      <c r="P2035" s="35"/>
      <c r="Q2035" s="35"/>
      <c r="R2035" s="35"/>
      <c r="S2035" s="35"/>
      <c r="T2035" s="35"/>
      <c r="U2035" s="35"/>
      <c r="V2035" s="35"/>
      <c r="W2035" s="35"/>
      <c r="X2035" s="35"/>
      <c r="Y2035" s="35"/>
      <c r="Z2035" s="35"/>
      <c r="AA2035" s="35"/>
      <c r="AB2035" s="35"/>
      <c r="AC2035" s="35"/>
      <c r="AD2035" s="35"/>
      <c r="AE2035" s="35"/>
      <c r="AF2035" s="35"/>
      <c r="AG2035" s="35"/>
      <c r="AH2035" s="35"/>
      <c r="AI2035" s="35"/>
      <c r="AJ2035" s="35"/>
      <c r="AK2035" s="35"/>
      <c r="AL2035" s="35"/>
      <c r="AM2035" s="35"/>
      <c r="AN2035" s="35"/>
      <c r="AO2035" s="35"/>
      <c r="AP2035" s="35"/>
      <c r="AQ2035" s="35"/>
      <c r="AR2035" s="35"/>
      <c r="AS2035" s="35"/>
      <c r="AT2035" s="35"/>
      <c r="AU2035" s="35"/>
      <c r="AV2035" s="35"/>
      <c r="AW2035" s="35"/>
      <c r="AX2035" s="35"/>
      <c r="AY2035" s="35"/>
      <c r="AZ2035" s="35"/>
      <c r="BA2035" s="35"/>
      <c r="BB2035" s="35"/>
      <c r="BC2035" s="35"/>
      <c r="BD2035" s="35"/>
      <c r="BE2035" s="35"/>
      <c r="BF2035" s="35"/>
      <c r="BG2035" s="35"/>
      <c r="BH2035" s="35"/>
      <c r="BI2035" s="133"/>
      <c r="BJ2035" s="133"/>
      <c r="BK2035" s="35"/>
      <c r="BL2035" s="266"/>
      <c r="BM2035" s="35"/>
      <c r="BN2035" s="35"/>
      <c r="BO2035" s="35"/>
      <c r="BP2035" s="35"/>
      <c r="BQ2035" s="35"/>
      <c r="BR2035" s="35"/>
      <c r="BS2035" s="35"/>
      <c r="BT2035" s="35"/>
      <c r="BU2035" s="35"/>
      <c r="BV2035" s="35"/>
      <c r="BW2035" s="35"/>
      <c r="BX2035" s="35"/>
      <c r="BY2035" s="35"/>
      <c r="BZ2035" s="287"/>
      <c r="CA2035" s="35"/>
      <c r="CB2035" s="35"/>
      <c r="CC2035" s="35"/>
      <c r="CD2035" s="35"/>
      <c r="CE2035" s="35"/>
      <c r="CF2035" s="35"/>
      <c r="CG2035" s="35"/>
      <c r="CH2035" s="35"/>
      <c r="CI2035" s="35"/>
      <c r="CJ2035" s="35"/>
      <c r="CK2035" s="35"/>
      <c r="CL2035" s="35"/>
      <c r="CM2035" s="35"/>
      <c r="CN2035" s="35"/>
      <c r="CO2035" s="35"/>
      <c r="CP2035" s="35"/>
      <c r="CQ2035" s="35"/>
      <c r="CR2035" s="35"/>
      <c r="CS2035" s="35"/>
      <c r="CT2035" s="35"/>
      <c r="CU2035" s="35"/>
      <c r="CV2035" s="35"/>
      <c r="CW2035" s="35"/>
      <c r="CX2035" s="35"/>
      <c r="CY2035" s="35"/>
      <c r="CZ2035" s="35"/>
      <c r="DA2035" s="35"/>
      <c r="DB2035" s="35"/>
      <c r="DC2035" s="35"/>
      <c r="DD2035" s="35"/>
      <c r="DE2035" s="35"/>
      <c r="DF2035" s="35"/>
      <c r="DG2035" s="35"/>
      <c r="DH2035" s="35"/>
      <c r="DI2035" s="35"/>
      <c r="DJ2035" s="35"/>
      <c r="DK2035" s="35"/>
      <c r="DL2035" s="35"/>
      <c r="DM2035" s="35"/>
      <c r="DN2035" s="35"/>
      <c r="DO2035" s="35"/>
      <c r="DP2035" s="35"/>
      <c r="DQ2035" s="35"/>
      <c r="DR2035" s="35"/>
      <c r="DS2035" s="35"/>
      <c r="DT2035" s="35"/>
      <c r="DU2035" s="35"/>
      <c r="DV2035" s="35"/>
      <c r="DW2035" s="35"/>
      <c r="DX2035" s="35"/>
      <c r="DY2035" s="35"/>
      <c r="DZ2035" s="35"/>
      <c r="EA2035" s="35"/>
      <c r="EB2035" s="35"/>
      <c r="EC2035" s="35"/>
      <c r="ED2035" s="35"/>
      <c r="EE2035" s="35"/>
      <c r="EF2035" s="35"/>
      <c r="EG2035" s="35"/>
      <c r="EH2035" s="35"/>
      <c r="EI2035" s="35"/>
      <c r="EJ2035" s="35"/>
      <c r="EK2035" s="35"/>
      <c r="EL2035" s="35"/>
      <c r="ET2035" s="20"/>
      <c r="EU2035" s="20"/>
    </row>
    <row r="2036" spans="1:151" ht="12" hidden="1" customHeight="1">
      <c r="A2036" s="35"/>
      <c r="B2036" s="47"/>
      <c r="C2036" s="35"/>
      <c r="D2036" s="47"/>
      <c r="E2036" s="47"/>
      <c r="F2036" s="47"/>
      <c r="G2036" s="47"/>
      <c r="H2036" s="47"/>
      <c r="I2036" s="47"/>
      <c r="J2036" s="47"/>
      <c r="K2036" s="47"/>
      <c r="L2036" s="47"/>
      <c r="M2036" s="35"/>
      <c r="N2036" s="35"/>
      <c r="O2036" s="35"/>
      <c r="P2036" s="35"/>
      <c r="Q2036" s="35"/>
      <c r="R2036" s="35"/>
      <c r="S2036" s="35"/>
      <c r="T2036" s="35"/>
      <c r="U2036" s="35"/>
      <c r="V2036" s="35"/>
      <c r="W2036" s="35"/>
      <c r="X2036" s="35"/>
      <c r="Y2036" s="35"/>
      <c r="Z2036" s="35"/>
      <c r="AA2036" s="35"/>
      <c r="AB2036" s="35"/>
      <c r="AC2036" s="35"/>
      <c r="AD2036" s="35"/>
      <c r="AE2036" s="35"/>
      <c r="AF2036" s="35"/>
      <c r="AG2036" s="35"/>
      <c r="AH2036" s="35"/>
      <c r="AI2036" s="35"/>
      <c r="AJ2036" s="35"/>
      <c r="AK2036" s="35"/>
      <c r="AL2036" s="35"/>
      <c r="AM2036" s="35"/>
      <c r="AN2036" s="35"/>
      <c r="AO2036" s="35"/>
      <c r="AP2036" s="35"/>
      <c r="AQ2036" s="35"/>
      <c r="AR2036" s="35"/>
      <c r="AS2036" s="35"/>
      <c r="AT2036" s="35"/>
      <c r="AU2036" s="35"/>
      <c r="AV2036" s="35"/>
      <c r="AW2036" s="35"/>
      <c r="AX2036" s="35"/>
      <c r="AY2036" s="35"/>
      <c r="AZ2036" s="35"/>
      <c r="BA2036" s="35"/>
      <c r="BB2036" s="35"/>
      <c r="BC2036" s="35"/>
      <c r="BD2036" s="35"/>
      <c r="BE2036" s="35"/>
      <c r="BF2036" s="35"/>
      <c r="BG2036" s="35"/>
      <c r="BH2036" s="35"/>
      <c r="BI2036" s="133"/>
      <c r="BJ2036" s="133"/>
      <c r="BK2036" s="35"/>
      <c r="BL2036" s="266"/>
      <c r="BM2036" s="35"/>
      <c r="BN2036" s="35"/>
      <c r="BO2036" s="35"/>
      <c r="BP2036" s="35"/>
      <c r="BQ2036" s="35"/>
      <c r="BR2036" s="35"/>
      <c r="BS2036" s="35"/>
      <c r="BT2036" s="35"/>
      <c r="BU2036" s="35"/>
      <c r="BV2036" s="35"/>
      <c r="BW2036" s="35"/>
      <c r="BX2036" s="35"/>
      <c r="BY2036" s="35"/>
      <c r="BZ2036" s="287"/>
      <c r="CA2036" s="35"/>
      <c r="CB2036" s="35"/>
      <c r="CC2036" s="35"/>
      <c r="CD2036" s="35"/>
      <c r="CE2036" s="35"/>
      <c r="CF2036" s="35"/>
      <c r="CG2036" s="35"/>
      <c r="CH2036" s="35"/>
      <c r="CI2036" s="35"/>
      <c r="CJ2036" s="35"/>
      <c r="CK2036" s="35"/>
      <c r="CL2036" s="35"/>
      <c r="CM2036" s="35"/>
      <c r="CN2036" s="35"/>
      <c r="CO2036" s="35"/>
      <c r="CP2036" s="35"/>
      <c r="CQ2036" s="35"/>
      <c r="CR2036" s="35"/>
      <c r="CS2036" s="35"/>
      <c r="CT2036" s="35"/>
      <c r="CU2036" s="35"/>
      <c r="CV2036" s="35"/>
      <c r="CW2036" s="35"/>
      <c r="CX2036" s="35"/>
      <c r="CY2036" s="35"/>
      <c r="CZ2036" s="35"/>
      <c r="DA2036" s="35"/>
      <c r="DB2036" s="35"/>
      <c r="DC2036" s="35"/>
      <c r="DD2036" s="35"/>
      <c r="DE2036" s="35"/>
      <c r="DF2036" s="35"/>
      <c r="DG2036" s="35"/>
      <c r="DH2036" s="35"/>
      <c r="DI2036" s="35"/>
      <c r="DJ2036" s="35"/>
      <c r="DK2036" s="35"/>
      <c r="DL2036" s="35"/>
      <c r="DM2036" s="35"/>
      <c r="DN2036" s="35"/>
      <c r="DO2036" s="35"/>
      <c r="DP2036" s="35"/>
      <c r="DQ2036" s="35"/>
      <c r="DR2036" s="35"/>
      <c r="DS2036" s="35"/>
      <c r="DT2036" s="35"/>
      <c r="DU2036" s="35"/>
      <c r="DV2036" s="35"/>
      <c r="DW2036" s="35"/>
      <c r="DX2036" s="35"/>
      <c r="DY2036" s="35"/>
      <c r="DZ2036" s="35"/>
      <c r="EA2036" s="35"/>
      <c r="EB2036" s="35"/>
      <c r="EC2036" s="35"/>
      <c r="ED2036" s="35"/>
      <c r="EE2036" s="35"/>
      <c r="EF2036" s="35"/>
      <c r="EG2036" s="35"/>
      <c r="EH2036" s="35"/>
      <c r="EI2036" s="35"/>
      <c r="EJ2036" s="35"/>
      <c r="EK2036" s="35"/>
      <c r="EL2036" s="35"/>
      <c r="ET2036" s="20"/>
      <c r="EU2036" s="20"/>
    </row>
    <row r="2037" spans="1:151" ht="12" hidden="1" customHeight="1">
      <c r="A2037" s="35"/>
      <c r="B2037" s="47"/>
      <c r="C2037" s="35"/>
      <c r="D2037" s="47"/>
      <c r="E2037" s="47"/>
      <c r="F2037" s="47"/>
      <c r="G2037" s="47"/>
      <c r="H2037" s="47"/>
      <c r="I2037" s="47"/>
      <c r="J2037" s="47"/>
      <c r="K2037" s="47"/>
      <c r="L2037" s="47"/>
      <c r="M2037" s="35"/>
      <c r="N2037" s="35"/>
      <c r="O2037" s="35"/>
      <c r="P2037" s="35"/>
      <c r="Q2037" s="35"/>
      <c r="R2037" s="35"/>
      <c r="S2037" s="35"/>
      <c r="T2037" s="35"/>
      <c r="U2037" s="35"/>
      <c r="V2037" s="35"/>
      <c r="W2037" s="35"/>
      <c r="X2037" s="35"/>
      <c r="Y2037" s="35"/>
      <c r="Z2037" s="35"/>
      <c r="AA2037" s="35"/>
      <c r="AB2037" s="35"/>
      <c r="AC2037" s="35"/>
      <c r="AD2037" s="35"/>
      <c r="AE2037" s="35"/>
      <c r="AF2037" s="35"/>
      <c r="AG2037" s="35"/>
      <c r="AH2037" s="35"/>
      <c r="AI2037" s="35"/>
      <c r="AJ2037" s="35"/>
      <c r="AK2037" s="35"/>
      <c r="AL2037" s="35"/>
      <c r="AM2037" s="35"/>
      <c r="AN2037" s="35"/>
      <c r="AO2037" s="35"/>
      <c r="AP2037" s="35"/>
      <c r="AQ2037" s="35"/>
      <c r="AR2037" s="35"/>
      <c r="AS2037" s="35"/>
      <c r="AT2037" s="35"/>
      <c r="AU2037" s="35"/>
      <c r="AV2037" s="35"/>
      <c r="AW2037" s="35"/>
      <c r="AX2037" s="35"/>
      <c r="AY2037" s="35"/>
      <c r="AZ2037" s="35"/>
      <c r="BA2037" s="35"/>
      <c r="BB2037" s="35"/>
      <c r="BC2037" s="35"/>
      <c r="BD2037" s="35"/>
      <c r="BE2037" s="35"/>
      <c r="BF2037" s="35"/>
      <c r="BG2037" s="35"/>
      <c r="BH2037" s="35"/>
      <c r="BI2037" s="133"/>
      <c r="BJ2037" s="133"/>
      <c r="BK2037" s="35"/>
      <c r="BL2037" s="266"/>
      <c r="BM2037" s="35"/>
      <c r="BN2037" s="35"/>
      <c r="BO2037" s="35"/>
      <c r="BP2037" s="35"/>
      <c r="BQ2037" s="35"/>
      <c r="BR2037" s="35"/>
      <c r="BS2037" s="35"/>
      <c r="BT2037" s="35"/>
      <c r="BU2037" s="35"/>
      <c r="BV2037" s="35"/>
      <c r="BW2037" s="35"/>
      <c r="BX2037" s="35"/>
      <c r="BY2037" s="35"/>
      <c r="BZ2037" s="287"/>
      <c r="CA2037" s="35"/>
      <c r="CB2037" s="35"/>
      <c r="CC2037" s="35"/>
      <c r="CD2037" s="35"/>
      <c r="CE2037" s="35"/>
      <c r="CF2037" s="35"/>
      <c r="CG2037" s="35"/>
      <c r="CH2037" s="35"/>
      <c r="CI2037" s="35"/>
      <c r="CJ2037" s="35"/>
      <c r="CK2037" s="35"/>
      <c r="CL2037" s="35"/>
      <c r="CM2037" s="35"/>
      <c r="CN2037" s="35"/>
      <c r="CO2037" s="35"/>
      <c r="CP2037" s="35"/>
      <c r="CQ2037" s="35"/>
      <c r="CR2037" s="35"/>
      <c r="CS2037" s="35"/>
      <c r="CT2037" s="35"/>
      <c r="CU2037" s="35"/>
      <c r="CV2037" s="35"/>
      <c r="CW2037" s="35"/>
      <c r="CX2037" s="35"/>
      <c r="CY2037" s="35"/>
      <c r="CZ2037" s="35"/>
      <c r="DA2037" s="35"/>
      <c r="DB2037" s="35"/>
      <c r="DC2037" s="35"/>
      <c r="DD2037" s="35"/>
      <c r="DE2037" s="35"/>
      <c r="DF2037" s="35"/>
      <c r="DG2037" s="35"/>
      <c r="DH2037" s="35"/>
      <c r="DI2037" s="35"/>
      <c r="DJ2037" s="35"/>
      <c r="DK2037" s="35"/>
      <c r="DL2037" s="35"/>
      <c r="DM2037" s="35"/>
      <c r="DN2037" s="35"/>
      <c r="DO2037" s="35"/>
      <c r="DP2037" s="35"/>
      <c r="DQ2037" s="35"/>
      <c r="DR2037" s="35"/>
      <c r="DS2037" s="35"/>
      <c r="DT2037" s="35"/>
      <c r="DU2037" s="35"/>
      <c r="DV2037" s="35"/>
      <c r="DW2037" s="35"/>
      <c r="DX2037" s="35"/>
      <c r="DY2037" s="35"/>
      <c r="DZ2037" s="35"/>
      <c r="EA2037" s="35"/>
      <c r="EB2037" s="35"/>
      <c r="EC2037" s="35"/>
      <c r="ED2037" s="35"/>
      <c r="EE2037" s="35"/>
      <c r="EF2037" s="35"/>
      <c r="EG2037" s="35"/>
      <c r="EH2037" s="35"/>
      <c r="EI2037" s="35"/>
      <c r="EJ2037" s="35"/>
      <c r="EK2037" s="35"/>
      <c r="EL2037" s="35"/>
      <c r="ET2037" s="20"/>
      <c r="EU2037" s="20"/>
    </row>
    <row r="2038" spans="1:151" ht="12" hidden="1" customHeight="1">
      <c r="A2038" s="35"/>
      <c r="B2038" s="47"/>
      <c r="C2038" s="35"/>
      <c r="D2038" s="47"/>
      <c r="E2038" s="47"/>
      <c r="F2038" s="47"/>
      <c r="G2038" s="47"/>
      <c r="H2038" s="47"/>
      <c r="I2038" s="47"/>
      <c r="J2038" s="47"/>
      <c r="K2038" s="47"/>
      <c r="L2038" s="47"/>
      <c r="M2038" s="35"/>
      <c r="N2038" s="35"/>
      <c r="O2038" s="35"/>
      <c r="P2038" s="35"/>
      <c r="Q2038" s="35"/>
      <c r="R2038" s="35"/>
      <c r="S2038" s="35"/>
      <c r="T2038" s="35"/>
      <c r="U2038" s="35"/>
      <c r="V2038" s="35"/>
      <c r="W2038" s="35"/>
      <c r="X2038" s="35"/>
      <c r="Y2038" s="35"/>
      <c r="Z2038" s="35"/>
      <c r="AA2038" s="35"/>
      <c r="AB2038" s="35"/>
      <c r="AC2038" s="35"/>
      <c r="AD2038" s="35"/>
      <c r="AE2038" s="35"/>
      <c r="AF2038" s="35"/>
      <c r="AG2038" s="35"/>
      <c r="AH2038" s="35"/>
      <c r="AI2038" s="35"/>
      <c r="AJ2038" s="35"/>
      <c r="AK2038" s="35"/>
      <c r="AL2038" s="35"/>
      <c r="AM2038" s="35"/>
      <c r="AN2038" s="35"/>
      <c r="AO2038" s="35"/>
      <c r="AP2038" s="35"/>
      <c r="AQ2038" s="35"/>
      <c r="AR2038" s="35"/>
      <c r="AS2038" s="35"/>
      <c r="AT2038" s="35"/>
      <c r="AU2038" s="35"/>
      <c r="AV2038" s="35"/>
      <c r="AW2038" s="35"/>
      <c r="AX2038" s="35"/>
      <c r="AY2038" s="35"/>
      <c r="AZ2038" s="35"/>
      <c r="BA2038" s="35"/>
      <c r="BB2038" s="35"/>
      <c r="BC2038" s="35"/>
      <c r="BD2038" s="35"/>
      <c r="BE2038" s="35"/>
      <c r="BF2038" s="35"/>
      <c r="BG2038" s="35"/>
      <c r="BH2038" s="35"/>
      <c r="BI2038" s="133"/>
      <c r="BJ2038" s="133"/>
      <c r="BK2038" s="35"/>
      <c r="BL2038" s="266"/>
      <c r="BM2038" s="35"/>
      <c r="BN2038" s="35"/>
      <c r="BO2038" s="35"/>
      <c r="BP2038" s="35"/>
      <c r="BQ2038" s="35"/>
      <c r="BR2038" s="35"/>
      <c r="BS2038" s="35"/>
      <c r="BT2038" s="35"/>
      <c r="BU2038" s="35"/>
      <c r="BV2038" s="35"/>
      <c r="BW2038" s="35"/>
      <c r="BX2038" s="35"/>
      <c r="BY2038" s="35"/>
      <c r="BZ2038" s="287"/>
      <c r="CA2038" s="35"/>
      <c r="CB2038" s="35"/>
      <c r="CC2038" s="35"/>
      <c r="CD2038" s="35"/>
      <c r="CE2038" s="35"/>
      <c r="CF2038" s="35"/>
      <c r="CG2038" s="35"/>
      <c r="CH2038" s="35"/>
      <c r="CI2038" s="35"/>
      <c r="CJ2038" s="35"/>
      <c r="CK2038" s="35"/>
      <c r="CL2038" s="35"/>
      <c r="CM2038" s="35"/>
      <c r="CN2038" s="35"/>
      <c r="CO2038" s="35"/>
      <c r="CP2038" s="35"/>
      <c r="CQ2038" s="35"/>
      <c r="CR2038" s="35"/>
      <c r="CS2038" s="35"/>
      <c r="CT2038" s="35"/>
      <c r="CU2038" s="35"/>
      <c r="CV2038" s="35"/>
      <c r="CW2038" s="35"/>
      <c r="CX2038" s="35"/>
      <c r="CY2038" s="35"/>
      <c r="CZ2038" s="35"/>
      <c r="DA2038" s="35"/>
      <c r="DB2038" s="35"/>
      <c r="DC2038" s="35"/>
      <c r="DD2038" s="35"/>
      <c r="DE2038" s="35"/>
      <c r="DF2038" s="35"/>
      <c r="DG2038" s="35"/>
      <c r="DH2038" s="35"/>
      <c r="DI2038" s="35"/>
      <c r="DJ2038" s="35"/>
      <c r="DK2038" s="35"/>
      <c r="DL2038" s="35"/>
      <c r="DM2038" s="35"/>
      <c r="DN2038" s="35"/>
      <c r="DO2038" s="35"/>
      <c r="DP2038" s="35"/>
      <c r="DQ2038" s="35"/>
      <c r="DR2038" s="35"/>
      <c r="DS2038" s="35"/>
      <c r="DT2038" s="35"/>
      <c r="DU2038" s="35"/>
      <c r="DV2038" s="35"/>
      <c r="DW2038" s="35"/>
      <c r="DX2038" s="35"/>
      <c r="DY2038" s="35"/>
      <c r="DZ2038" s="35"/>
      <c r="EA2038" s="35"/>
      <c r="EB2038" s="35"/>
      <c r="EC2038" s="35"/>
      <c r="ED2038" s="35"/>
      <c r="EE2038" s="35"/>
      <c r="EF2038" s="35"/>
      <c r="EG2038" s="35"/>
      <c r="EH2038" s="35"/>
      <c r="EI2038" s="35"/>
      <c r="EJ2038" s="35"/>
      <c r="EK2038" s="35"/>
      <c r="EL2038" s="35"/>
      <c r="ET2038" s="20"/>
      <c r="EU2038" s="20"/>
    </row>
    <row r="2039" spans="1:151" ht="12" hidden="1" customHeight="1">
      <c r="A2039" s="35"/>
      <c r="B2039" s="47"/>
      <c r="C2039" s="35"/>
      <c r="D2039" s="47"/>
      <c r="E2039" s="47"/>
      <c r="F2039" s="47"/>
      <c r="G2039" s="47"/>
      <c r="H2039" s="47"/>
      <c r="I2039" s="47"/>
      <c r="J2039" s="47"/>
      <c r="K2039" s="47"/>
      <c r="L2039" s="47"/>
      <c r="M2039" s="35"/>
      <c r="N2039" s="35"/>
      <c r="O2039" s="35"/>
      <c r="P2039" s="35"/>
      <c r="Q2039" s="35"/>
      <c r="R2039" s="35"/>
      <c r="S2039" s="35"/>
      <c r="T2039" s="35"/>
      <c r="U2039" s="35"/>
      <c r="V2039" s="35"/>
      <c r="W2039" s="35"/>
      <c r="X2039" s="35"/>
      <c r="Y2039" s="35"/>
      <c r="Z2039" s="35"/>
      <c r="AA2039" s="35"/>
      <c r="AB2039" s="35"/>
      <c r="AC2039" s="35"/>
      <c r="AD2039" s="35"/>
      <c r="AE2039" s="35"/>
      <c r="AF2039" s="35"/>
      <c r="AG2039" s="35"/>
      <c r="AH2039" s="35"/>
      <c r="AI2039" s="35"/>
      <c r="AJ2039" s="35"/>
      <c r="AK2039" s="35"/>
      <c r="AL2039" s="35"/>
      <c r="AM2039" s="35"/>
      <c r="AN2039" s="35"/>
      <c r="AO2039" s="35"/>
      <c r="AP2039" s="35"/>
      <c r="AQ2039" s="35"/>
      <c r="AR2039" s="35"/>
      <c r="AS2039" s="35"/>
      <c r="AT2039" s="35"/>
      <c r="AU2039" s="35"/>
      <c r="AV2039" s="35"/>
      <c r="AW2039" s="35"/>
      <c r="AX2039" s="35"/>
      <c r="AY2039" s="35"/>
      <c r="AZ2039" s="35"/>
      <c r="BA2039" s="35"/>
      <c r="BB2039" s="35"/>
      <c r="BC2039" s="35"/>
      <c r="BD2039" s="35"/>
      <c r="BE2039" s="35"/>
      <c r="BF2039" s="35"/>
      <c r="BG2039" s="35"/>
      <c r="BH2039" s="35"/>
      <c r="BI2039" s="133"/>
      <c r="BJ2039" s="133"/>
      <c r="BK2039" s="35"/>
      <c r="BL2039" s="266"/>
      <c r="BM2039" s="35"/>
      <c r="BN2039" s="35"/>
      <c r="BO2039" s="35"/>
      <c r="BP2039" s="35"/>
      <c r="BQ2039" s="35"/>
      <c r="BR2039" s="35"/>
      <c r="BS2039" s="35"/>
      <c r="BT2039" s="35"/>
      <c r="BU2039" s="35"/>
      <c r="BV2039" s="35"/>
      <c r="BW2039" s="35"/>
      <c r="BX2039" s="35"/>
      <c r="BY2039" s="35"/>
      <c r="BZ2039" s="287"/>
      <c r="CA2039" s="35"/>
      <c r="CB2039" s="35"/>
      <c r="CC2039" s="35"/>
      <c r="CD2039" s="35"/>
      <c r="CE2039" s="35"/>
      <c r="CF2039" s="35"/>
      <c r="CG2039" s="35"/>
      <c r="CH2039" s="35"/>
      <c r="CI2039" s="35"/>
      <c r="CJ2039" s="35"/>
      <c r="CK2039" s="35"/>
      <c r="CL2039" s="35"/>
      <c r="CM2039" s="35"/>
      <c r="CN2039" s="35"/>
      <c r="CO2039" s="35"/>
      <c r="CP2039" s="35"/>
      <c r="CQ2039" s="35"/>
      <c r="CR2039" s="35"/>
      <c r="CS2039" s="35"/>
      <c r="CT2039" s="35"/>
      <c r="CU2039" s="35"/>
      <c r="CV2039" s="35"/>
      <c r="CW2039" s="35"/>
      <c r="CX2039" s="35"/>
      <c r="CY2039" s="35"/>
      <c r="CZ2039" s="35"/>
      <c r="DA2039" s="35"/>
      <c r="DB2039" s="35"/>
      <c r="DC2039" s="35"/>
      <c r="DD2039" s="35"/>
      <c r="DE2039" s="35"/>
      <c r="DF2039" s="35"/>
      <c r="DG2039" s="35"/>
      <c r="DH2039" s="35"/>
      <c r="DI2039" s="35"/>
      <c r="DJ2039" s="35"/>
      <c r="DK2039" s="35"/>
      <c r="DL2039" s="35"/>
      <c r="DM2039" s="35"/>
      <c r="DN2039" s="35"/>
      <c r="DO2039" s="35"/>
      <c r="DP2039" s="35"/>
      <c r="DQ2039" s="35"/>
      <c r="DR2039" s="35"/>
      <c r="DS2039" s="35"/>
      <c r="DT2039" s="35"/>
      <c r="DU2039" s="35"/>
      <c r="DV2039" s="35"/>
      <c r="DW2039" s="35"/>
      <c r="DX2039" s="35"/>
      <c r="DY2039" s="35"/>
      <c r="DZ2039" s="35"/>
      <c r="EA2039" s="35"/>
      <c r="EB2039" s="35"/>
      <c r="EC2039" s="35"/>
      <c r="ED2039" s="35"/>
      <c r="EE2039" s="35"/>
      <c r="EF2039" s="35"/>
      <c r="EG2039" s="35"/>
      <c r="EH2039" s="35"/>
      <c r="EI2039" s="35"/>
      <c r="EJ2039" s="35"/>
      <c r="EK2039" s="35"/>
      <c r="EL2039" s="35"/>
      <c r="ET2039" s="20"/>
      <c r="EU2039" s="20"/>
    </row>
    <row r="2040" spans="1:151" ht="12" hidden="1" customHeight="1">
      <c r="A2040" s="35"/>
      <c r="B2040" s="47"/>
      <c r="C2040" s="35"/>
      <c r="D2040" s="47"/>
      <c r="E2040" s="47"/>
      <c r="F2040" s="47"/>
      <c r="G2040" s="47"/>
      <c r="H2040" s="47"/>
      <c r="I2040" s="47"/>
      <c r="J2040" s="47"/>
      <c r="K2040" s="47"/>
      <c r="L2040" s="47"/>
      <c r="M2040" s="35"/>
      <c r="N2040" s="35"/>
      <c r="O2040" s="35"/>
      <c r="P2040" s="35"/>
      <c r="Q2040" s="35"/>
      <c r="R2040" s="35"/>
      <c r="S2040" s="35"/>
      <c r="T2040" s="35"/>
      <c r="U2040" s="35"/>
      <c r="V2040" s="35"/>
      <c r="W2040" s="35"/>
      <c r="X2040" s="35"/>
      <c r="Y2040" s="35"/>
      <c r="Z2040" s="35"/>
      <c r="AA2040" s="35"/>
      <c r="AB2040" s="35"/>
      <c r="AC2040" s="35"/>
      <c r="AD2040" s="35"/>
      <c r="AE2040" s="35"/>
      <c r="AF2040" s="35"/>
      <c r="AG2040" s="35"/>
      <c r="AH2040" s="35"/>
      <c r="AI2040" s="35"/>
      <c r="AJ2040" s="35"/>
      <c r="AK2040" s="35"/>
      <c r="AL2040" s="35"/>
      <c r="AM2040" s="35"/>
      <c r="AN2040" s="35"/>
      <c r="AO2040" s="35"/>
      <c r="AP2040" s="35"/>
      <c r="AQ2040" s="35"/>
      <c r="AR2040" s="35"/>
      <c r="AS2040" s="35"/>
      <c r="AT2040" s="35"/>
      <c r="AU2040" s="35"/>
      <c r="AV2040" s="35"/>
      <c r="AW2040" s="35"/>
      <c r="AX2040" s="35"/>
      <c r="AY2040" s="35"/>
      <c r="AZ2040" s="35"/>
      <c r="BA2040" s="35"/>
      <c r="BB2040" s="35"/>
      <c r="BC2040" s="35"/>
      <c r="BD2040" s="35"/>
      <c r="BE2040" s="35"/>
      <c r="BF2040" s="35"/>
      <c r="BG2040" s="35"/>
      <c r="BH2040" s="35"/>
      <c r="BI2040" s="133"/>
      <c r="BJ2040" s="133"/>
      <c r="BK2040" s="35"/>
      <c r="BL2040" s="266"/>
      <c r="BM2040" s="35"/>
      <c r="BN2040" s="35"/>
      <c r="BO2040" s="35"/>
      <c r="BP2040" s="35"/>
      <c r="BQ2040" s="35"/>
      <c r="BR2040" s="35"/>
      <c r="BS2040" s="35"/>
      <c r="BT2040" s="35"/>
      <c r="BU2040" s="35"/>
      <c r="BV2040" s="35"/>
      <c r="BW2040" s="35"/>
      <c r="BX2040" s="35"/>
      <c r="BY2040" s="35"/>
      <c r="BZ2040" s="287"/>
      <c r="CA2040" s="35"/>
      <c r="CB2040" s="35"/>
      <c r="CC2040" s="35"/>
      <c r="CD2040" s="35"/>
      <c r="CE2040" s="35"/>
      <c r="CF2040" s="35"/>
      <c r="CG2040" s="35"/>
      <c r="CH2040" s="35"/>
      <c r="CI2040" s="35"/>
      <c r="CJ2040" s="35"/>
      <c r="CK2040" s="35"/>
      <c r="CL2040" s="35"/>
      <c r="CM2040" s="35"/>
      <c r="CN2040" s="35"/>
      <c r="CO2040" s="35"/>
      <c r="CP2040" s="35"/>
      <c r="CQ2040" s="35"/>
      <c r="CR2040" s="35"/>
      <c r="CS2040" s="35"/>
      <c r="CT2040" s="35"/>
      <c r="CU2040" s="35"/>
      <c r="CV2040" s="35"/>
      <c r="CW2040" s="35"/>
      <c r="CX2040" s="35"/>
      <c r="CY2040" s="35"/>
      <c r="CZ2040" s="35"/>
      <c r="DA2040" s="35"/>
      <c r="DB2040" s="35"/>
      <c r="DC2040" s="35"/>
      <c r="DD2040" s="35"/>
      <c r="DE2040" s="35"/>
      <c r="DF2040" s="35"/>
      <c r="DG2040" s="35"/>
      <c r="DH2040" s="35"/>
      <c r="DI2040" s="35"/>
      <c r="DJ2040" s="35"/>
      <c r="DK2040" s="35"/>
      <c r="DL2040" s="35"/>
      <c r="DM2040" s="35"/>
      <c r="DN2040" s="35"/>
      <c r="DO2040" s="35"/>
      <c r="DP2040" s="35"/>
      <c r="DQ2040" s="35"/>
      <c r="DR2040" s="35"/>
      <c r="DS2040" s="35"/>
      <c r="DT2040" s="35"/>
      <c r="DU2040" s="35"/>
      <c r="DV2040" s="35"/>
      <c r="DW2040" s="35"/>
      <c r="DX2040" s="35"/>
      <c r="DY2040" s="35"/>
      <c r="DZ2040" s="35"/>
      <c r="EA2040" s="35"/>
      <c r="EB2040" s="35"/>
      <c r="EC2040" s="35"/>
      <c r="ED2040" s="35"/>
      <c r="EE2040" s="35"/>
      <c r="EF2040" s="35"/>
      <c r="EG2040" s="35"/>
      <c r="EH2040" s="35"/>
      <c r="EI2040" s="35"/>
      <c r="EJ2040" s="35"/>
      <c r="EK2040" s="35"/>
      <c r="EL2040" s="35"/>
      <c r="ET2040" s="20"/>
      <c r="EU2040" s="20"/>
    </row>
    <row r="2041" spans="1:151" ht="12" hidden="1" customHeight="1">
      <c r="A2041" s="35"/>
      <c r="B2041" s="47"/>
      <c r="C2041" s="35"/>
      <c r="D2041" s="47"/>
      <c r="E2041" s="47"/>
      <c r="F2041" s="47"/>
      <c r="G2041" s="47"/>
      <c r="H2041" s="47"/>
      <c r="I2041" s="47"/>
      <c r="J2041" s="47"/>
      <c r="K2041" s="47"/>
      <c r="L2041" s="47"/>
      <c r="M2041" s="35"/>
      <c r="N2041" s="35"/>
      <c r="O2041" s="35"/>
      <c r="P2041" s="35"/>
      <c r="Q2041" s="35"/>
      <c r="R2041" s="35"/>
      <c r="S2041" s="35"/>
      <c r="T2041" s="35"/>
      <c r="U2041" s="35"/>
      <c r="V2041" s="35"/>
      <c r="W2041" s="35"/>
      <c r="X2041" s="35"/>
      <c r="Y2041" s="35"/>
      <c r="Z2041" s="35"/>
      <c r="AA2041" s="35"/>
      <c r="AB2041" s="35"/>
      <c r="AC2041" s="35"/>
      <c r="AD2041" s="35"/>
      <c r="AE2041" s="35"/>
      <c r="AF2041" s="35"/>
      <c r="AG2041" s="35"/>
      <c r="AH2041" s="35"/>
      <c r="AI2041" s="35"/>
      <c r="AJ2041" s="35"/>
      <c r="AK2041" s="35"/>
      <c r="AL2041" s="35"/>
      <c r="AM2041" s="35"/>
      <c r="AN2041" s="35"/>
      <c r="AO2041" s="35"/>
      <c r="AP2041" s="35"/>
      <c r="AQ2041" s="35"/>
      <c r="AR2041" s="35"/>
      <c r="AS2041" s="35"/>
      <c r="AT2041" s="35"/>
      <c r="AU2041" s="35"/>
      <c r="AV2041" s="35"/>
      <c r="AW2041" s="35"/>
      <c r="AX2041" s="35"/>
      <c r="AY2041" s="35"/>
      <c r="AZ2041" s="35"/>
      <c r="BA2041" s="35"/>
      <c r="BB2041" s="35"/>
      <c r="BC2041" s="35"/>
      <c r="BD2041" s="35"/>
      <c r="BE2041" s="35"/>
      <c r="BF2041" s="35"/>
      <c r="BG2041" s="35"/>
      <c r="BH2041" s="35"/>
      <c r="BI2041" s="133"/>
      <c r="BJ2041" s="133"/>
      <c r="BK2041" s="35"/>
      <c r="BL2041" s="266"/>
      <c r="BM2041" s="35"/>
      <c r="BN2041" s="35"/>
      <c r="BO2041" s="35"/>
      <c r="BP2041" s="35"/>
      <c r="BQ2041" s="35"/>
      <c r="BR2041" s="35"/>
      <c r="BS2041" s="35"/>
      <c r="BT2041" s="35"/>
      <c r="BU2041" s="35"/>
      <c r="BV2041" s="35"/>
      <c r="BW2041" s="35"/>
      <c r="BX2041" s="35"/>
      <c r="BY2041" s="35"/>
      <c r="BZ2041" s="287"/>
      <c r="CA2041" s="35"/>
      <c r="CB2041" s="35"/>
      <c r="CC2041" s="35"/>
      <c r="CD2041" s="35"/>
      <c r="CE2041" s="35"/>
      <c r="CF2041" s="35"/>
      <c r="CG2041" s="35"/>
      <c r="CH2041" s="35"/>
      <c r="CI2041" s="35"/>
      <c r="CJ2041" s="35"/>
      <c r="CK2041" s="35"/>
      <c r="CL2041" s="35"/>
      <c r="CM2041" s="35"/>
      <c r="CN2041" s="35"/>
      <c r="CO2041" s="35"/>
      <c r="CP2041" s="35"/>
      <c r="CQ2041" s="35"/>
      <c r="CR2041" s="35"/>
      <c r="CS2041" s="35"/>
      <c r="CT2041" s="35"/>
      <c r="CU2041" s="35"/>
      <c r="CV2041" s="35"/>
      <c r="CW2041" s="35"/>
      <c r="CX2041" s="35"/>
      <c r="CY2041" s="35"/>
      <c r="CZ2041" s="35"/>
      <c r="DA2041" s="35"/>
      <c r="DB2041" s="35"/>
      <c r="DC2041" s="35"/>
      <c r="DD2041" s="35"/>
      <c r="DE2041" s="35"/>
      <c r="DF2041" s="35"/>
      <c r="DG2041" s="35"/>
      <c r="DH2041" s="35"/>
      <c r="DI2041" s="35"/>
      <c r="DJ2041" s="35"/>
      <c r="DK2041" s="35"/>
      <c r="DL2041" s="35"/>
      <c r="DM2041" s="35"/>
      <c r="DN2041" s="35"/>
      <c r="DO2041" s="35"/>
      <c r="DP2041" s="35"/>
      <c r="DQ2041" s="35"/>
      <c r="DR2041" s="35"/>
      <c r="DS2041" s="35"/>
      <c r="DT2041" s="35"/>
      <c r="DU2041" s="35"/>
      <c r="DV2041" s="35"/>
      <c r="DW2041" s="35"/>
      <c r="DX2041" s="35"/>
      <c r="DY2041" s="35"/>
      <c r="DZ2041" s="35"/>
      <c r="EA2041" s="35"/>
      <c r="EB2041" s="35"/>
      <c r="EC2041" s="35"/>
      <c r="ED2041" s="35"/>
      <c r="EE2041" s="35"/>
      <c r="EF2041" s="35"/>
      <c r="EG2041" s="35"/>
      <c r="EH2041" s="35"/>
      <c r="EI2041" s="35"/>
      <c r="EJ2041" s="35"/>
      <c r="EK2041" s="35"/>
      <c r="EL2041" s="35"/>
      <c r="ET2041" s="20"/>
      <c r="EU2041" s="20"/>
    </row>
    <row r="2042" spans="1:151" ht="12" hidden="1" customHeight="1">
      <c r="A2042" s="35"/>
      <c r="B2042" s="47"/>
      <c r="C2042" s="35"/>
      <c r="D2042" s="47"/>
      <c r="E2042" s="47"/>
      <c r="F2042" s="47"/>
      <c r="G2042" s="47"/>
      <c r="H2042" s="47"/>
      <c r="I2042" s="47"/>
      <c r="J2042" s="47"/>
      <c r="K2042" s="47"/>
      <c r="L2042" s="47"/>
      <c r="M2042" s="35"/>
      <c r="N2042" s="35"/>
      <c r="O2042" s="35"/>
      <c r="P2042" s="35"/>
      <c r="Q2042" s="35"/>
      <c r="R2042" s="35"/>
      <c r="S2042" s="35"/>
      <c r="T2042" s="35"/>
      <c r="U2042" s="35"/>
      <c r="V2042" s="35"/>
      <c r="W2042" s="35"/>
      <c r="X2042" s="35"/>
      <c r="Y2042" s="35"/>
      <c r="Z2042" s="35"/>
      <c r="AA2042" s="35"/>
      <c r="AB2042" s="35"/>
      <c r="AC2042" s="35"/>
      <c r="AD2042" s="35"/>
      <c r="AE2042" s="35"/>
      <c r="AF2042" s="35"/>
      <c r="AG2042" s="35"/>
      <c r="AH2042" s="35"/>
      <c r="AI2042" s="35"/>
      <c r="AJ2042" s="35"/>
      <c r="AK2042" s="35"/>
      <c r="AL2042" s="35"/>
      <c r="AM2042" s="35"/>
      <c r="AN2042" s="35"/>
      <c r="AO2042" s="35"/>
      <c r="AP2042" s="35"/>
      <c r="AQ2042" s="35"/>
      <c r="AR2042" s="35"/>
      <c r="AS2042" s="35"/>
      <c r="AT2042" s="35"/>
      <c r="AU2042" s="35"/>
      <c r="AV2042" s="35"/>
      <c r="AW2042" s="35"/>
      <c r="AX2042" s="35"/>
      <c r="AY2042" s="35"/>
      <c r="AZ2042" s="35"/>
      <c r="BA2042" s="35"/>
      <c r="BB2042" s="35"/>
      <c r="BC2042" s="35"/>
      <c r="BD2042" s="35"/>
      <c r="BE2042" s="35"/>
      <c r="BF2042" s="35"/>
      <c r="BG2042" s="35"/>
      <c r="BH2042" s="35"/>
      <c r="BI2042" s="133"/>
      <c r="BJ2042" s="133"/>
      <c r="BK2042" s="35"/>
      <c r="BL2042" s="266"/>
      <c r="BM2042" s="35"/>
      <c r="BN2042" s="35"/>
      <c r="BO2042" s="35"/>
      <c r="BP2042" s="35"/>
      <c r="BQ2042" s="35"/>
      <c r="BR2042" s="35"/>
      <c r="BS2042" s="35"/>
      <c r="BT2042" s="35"/>
      <c r="BU2042" s="35"/>
      <c r="BV2042" s="35"/>
      <c r="BW2042" s="35"/>
      <c r="BX2042" s="35"/>
      <c r="BY2042" s="35"/>
      <c r="BZ2042" s="287"/>
      <c r="CA2042" s="35"/>
      <c r="CB2042" s="35"/>
      <c r="CC2042" s="35"/>
      <c r="CD2042" s="35"/>
      <c r="CE2042" s="35"/>
      <c r="CF2042" s="35"/>
      <c r="CG2042" s="35"/>
      <c r="CH2042" s="35"/>
      <c r="CI2042" s="35"/>
      <c r="CJ2042" s="35"/>
      <c r="CK2042" s="35"/>
      <c r="CL2042" s="35"/>
      <c r="CM2042" s="35"/>
      <c r="CN2042" s="35"/>
      <c r="CO2042" s="35"/>
      <c r="CP2042" s="35"/>
      <c r="CQ2042" s="35"/>
      <c r="CR2042" s="35"/>
      <c r="CS2042" s="35"/>
      <c r="CT2042" s="35"/>
      <c r="CU2042" s="35"/>
      <c r="CV2042" s="35"/>
      <c r="CW2042" s="35"/>
      <c r="CX2042" s="35"/>
      <c r="CY2042" s="35"/>
      <c r="CZ2042" s="35"/>
      <c r="DA2042" s="35"/>
      <c r="DB2042" s="35"/>
      <c r="DC2042" s="35"/>
      <c r="DD2042" s="35"/>
      <c r="DE2042" s="35"/>
      <c r="DF2042" s="35"/>
      <c r="DG2042" s="35"/>
      <c r="DH2042" s="35"/>
      <c r="DI2042" s="35"/>
      <c r="DJ2042" s="35"/>
      <c r="DK2042" s="35"/>
      <c r="DL2042" s="35"/>
      <c r="DM2042" s="35"/>
      <c r="DN2042" s="35"/>
      <c r="DO2042" s="35"/>
      <c r="DP2042" s="35"/>
      <c r="DQ2042" s="35"/>
      <c r="DR2042" s="35"/>
      <c r="DS2042" s="35"/>
      <c r="DT2042" s="35"/>
      <c r="DU2042" s="35"/>
      <c r="DV2042" s="35"/>
      <c r="DW2042" s="35"/>
      <c r="DX2042" s="35"/>
      <c r="DY2042" s="35"/>
      <c r="DZ2042" s="35"/>
      <c r="EA2042" s="35"/>
      <c r="EB2042" s="35"/>
      <c r="EC2042" s="35"/>
      <c r="ED2042" s="35"/>
      <c r="EE2042" s="35"/>
      <c r="EF2042" s="35"/>
      <c r="EG2042" s="35"/>
      <c r="EH2042" s="35"/>
      <c r="EI2042" s="35"/>
      <c r="EJ2042" s="35"/>
      <c r="EK2042" s="35"/>
      <c r="EL2042" s="35"/>
      <c r="ET2042" s="20"/>
      <c r="EU2042" s="20"/>
    </row>
    <row r="2043" spans="1:151" ht="12" hidden="1" customHeight="1">
      <c r="A2043" s="35"/>
      <c r="B2043" s="47"/>
      <c r="C2043" s="35"/>
      <c r="D2043" s="47"/>
      <c r="E2043" s="47"/>
      <c r="F2043" s="47"/>
      <c r="G2043" s="47"/>
      <c r="H2043" s="47"/>
      <c r="I2043" s="47"/>
      <c r="J2043" s="47"/>
      <c r="K2043" s="47"/>
      <c r="L2043" s="47"/>
      <c r="M2043" s="35"/>
      <c r="N2043" s="35"/>
      <c r="O2043" s="35"/>
      <c r="P2043" s="35"/>
      <c r="Q2043" s="35"/>
      <c r="R2043" s="35"/>
      <c r="S2043" s="35"/>
      <c r="T2043" s="35"/>
      <c r="U2043" s="35"/>
      <c r="V2043" s="35"/>
      <c r="W2043" s="35"/>
      <c r="X2043" s="35"/>
      <c r="Y2043" s="35"/>
      <c r="Z2043" s="35"/>
      <c r="AA2043" s="35"/>
      <c r="AB2043" s="35"/>
      <c r="AC2043" s="35"/>
      <c r="AD2043" s="35"/>
      <c r="AE2043" s="35"/>
      <c r="AF2043" s="35"/>
      <c r="AG2043" s="35"/>
      <c r="AH2043" s="35"/>
      <c r="AI2043" s="35"/>
      <c r="AJ2043" s="35"/>
      <c r="AK2043" s="35"/>
      <c r="AL2043" s="35"/>
      <c r="AM2043" s="35"/>
      <c r="AN2043" s="35"/>
      <c r="AO2043" s="35"/>
      <c r="AP2043" s="35"/>
      <c r="AQ2043" s="35"/>
      <c r="AR2043" s="35"/>
      <c r="AS2043" s="35"/>
      <c r="AT2043" s="35"/>
      <c r="AU2043" s="35"/>
      <c r="AV2043" s="35"/>
      <c r="AW2043" s="35"/>
      <c r="AX2043" s="35"/>
      <c r="AY2043" s="35"/>
      <c r="AZ2043" s="35"/>
      <c r="BA2043" s="35"/>
      <c r="BB2043" s="35"/>
      <c r="BC2043" s="35"/>
      <c r="BD2043" s="35"/>
      <c r="BE2043" s="35"/>
      <c r="BF2043" s="35"/>
      <c r="BG2043" s="35"/>
      <c r="BH2043" s="35"/>
      <c r="BI2043" s="133"/>
      <c r="BJ2043" s="133"/>
      <c r="BK2043" s="35"/>
      <c r="BL2043" s="266"/>
      <c r="BM2043" s="35"/>
      <c r="BN2043" s="35"/>
      <c r="BO2043" s="35"/>
      <c r="BP2043" s="35"/>
      <c r="BQ2043" s="35"/>
      <c r="BR2043" s="35"/>
      <c r="BS2043" s="35"/>
      <c r="BT2043" s="35"/>
      <c r="BU2043" s="35"/>
      <c r="BV2043" s="35"/>
      <c r="BW2043" s="35"/>
      <c r="BX2043" s="35"/>
      <c r="BY2043" s="35"/>
      <c r="BZ2043" s="287"/>
      <c r="CA2043" s="35"/>
      <c r="CB2043" s="35"/>
      <c r="CC2043" s="35"/>
      <c r="CD2043" s="35"/>
      <c r="CE2043" s="35"/>
      <c r="CF2043" s="35"/>
      <c r="CG2043" s="35"/>
      <c r="CH2043" s="35"/>
      <c r="CI2043" s="35"/>
      <c r="CJ2043" s="35"/>
      <c r="CK2043" s="35"/>
      <c r="CL2043" s="35"/>
      <c r="CM2043" s="35"/>
      <c r="CN2043" s="35"/>
      <c r="CO2043" s="35"/>
      <c r="CP2043" s="35"/>
      <c r="CQ2043" s="35"/>
      <c r="CR2043" s="35"/>
      <c r="CS2043" s="35"/>
      <c r="CT2043" s="35"/>
      <c r="CU2043" s="35"/>
      <c r="CV2043" s="35"/>
      <c r="CW2043" s="35"/>
      <c r="CX2043" s="35"/>
      <c r="CY2043" s="35"/>
      <c r="CZ2043" s="35"/>
      <c r="DA2043" s="35"/>
      <c r="DB2043" s="35"/>
      <c r="DC2043" s="35"/>
      <c r="DD2043" s="35"/>
      <c r="DE2043" s="35"/>
      <c r="DF2043" s="35"/>
      <c r="DG2043" s="35"/>
      <c r="DH2043" s="35"/>
      <c r="DI2043" s="35"/>
      <c r="DJ2043" s="35"/>
      <c r="DK2043" s="35"/>
      <c r="DL2043" s="35"/>
      <c r="DM2043" s="35"/>
      <c r="DN2043" s="35"/>
      <c r="DO2043" s="35"/>
      <c r="DP2043" s="35"/>
      <c r="DQ2043" s="35"/>
      <c r="DR2043" s="35"/>
      <c r="DS2043" s="35"/>
      <c r="DT2043" s="35"/>
      <c r="DU2043" s="35"/>
      <c r="DV2043" s="35"/>
      <c r="DW2043" s="35"/>
      <c r="DX2043" s="35"/>
      <c r="DY2043" s="35"/>
      <c r="DZ2043" s="35"/>
      <c r="EA2043" s="35"/>
      <c r="EB2043" s="35"/>
      <c r="EC2043" s="35"/>
      <c r="ED2043" s="35"/>
      <c r="EE2043" s="35"/>
      <c r="EF2043" s="35"/>
      <c r="EG2043" s="35"/>
      <c r="EH2043" s="35"/>
      <c r="EI2043" s="35"/>
      <c r="EJ2043" s="35"/>
      <c r="EK2043" s="35"/>
      <c r="EL2043" s="35"/>
      <c r="ET2043" s="20"/>
      <c r="EU2043" s="20"/>
    </row>
    <row r="2044" spans="1:151" ht="12" hidden="1" customHeight="1">
      <c r="A2044" s="35"/>
      <c r="B2044" s="47"/>
      <c r="C2044" s="35"/>
      <c r="D2044" s="47"/>
      <c r="E2044" s="47"/>
      <c r="F2044" s="47"/>
      <c r="G2044" s="47"/>
      <c r="H2044" s="47"/>
      <c r="I2044" s="47"/>
      <c r="J2044" s="47"/>
      <c r="K2044" s="47"/>
      <c r="L2044" s="47"/>
      <c r="M2044" s="35"/>
      <c r="N2044" s="35"/>
      <c r="O2044" s="35"/>
      <c r="P2044" s="35"/>
      <c r="Q2044" s="35"/>
      <c r="R2044" s="35"/>
      <c r="S2044" s="35"/>
      <c r="T2044" s="35"/>
      <c r="U2044" s="35"/>
      <c r="V2044" s="35"/>
      <c r="W2044" s="35"/>
      <c r="X2044" s="35"/>
      <c r="Y2044" s="35"/>
      <c r="Z2044" s="35"/>
      <c r="AA2044" s="35"/>
      <c r="AB2044" s="35"/>
      <c r="AC2044" s="35"/>
      <c r="AD2044" s="35"/>
      <c r="AE2044" s="35"/>
      <c r="AF2044" s="35"/>
      <c r="AG2044" s="35"/>
      <c r="AH2044" s="35"/>
      <c r="AI2044" s="35"/>
      <c r="AJ2044" s="35"/>
      <c r="AK2044" s="35"/>
      <c r="AL2044" s="35"/>
      <c r="AM2044" s="35"/>
      <c r="AN2044" s="35"/>
      <c r="AO2044" s="35"/>
      <c r="AP2044" s="35"/>
      <c r="AQ2044" s="35"/>
      <c r="AR2044" s="35"/>
      <c r="AS2044" s="35"/>
      <c r="AT2044" s="35"/>
      <c r="AU2044" s="35"/>
      <c r="AV2044" s="35"/>
      <c r="AW2044" s="35"/>
      <c r="AX2044" s="35"/>
      <c r="AY2044" s="35"/>
      <c r="AZ2044" s="35"/>
      <c r="BA2044" s="35"/>
      <c r="BB2044" s="35"/>
      <c r="BC2044" s="35"/>
      <c r="BD2044" s="35"/>
      <c r="BE2044" s="35"/>
      <c r="BF2044" s="35"/>
      <c r="BG2044" s="35"/>
      <c r="BH2044" s="35"/>
      <c r="BI2044" s="133"/>
      <c r="BJ2044" s="133"/>
      <c r="BK2044" s="35"/>
      <c r="BL2044" s="266"/>
      <c r="BM2044" s="35"/>
      <c r="BN2044" s="35"/>
      <c r="BO2044" s="35"/>
      <c r="BP2044" s="35"/>
      <c r="BQ2044" s="35"/>
      <c r="BR2044" s="35"/>
      <c r="BS2044" s="35"/>
      <c r="BT2044" s="35"/>
      <c r="BU2044" s="35"/>
      <c r="BV2044" s="35"/>
      <c r="BW2044" s="35"/>
      <c r="BX2044" s="35"/>
      <c r="BY2044" s="35"/>
      <c r="BZ2044" s="287"/>
      <c r="CA2044" s="35"/>
      <c r="CB2044" s="35"/>
      <c r="CC2044" s="35"/>
      <c r="CD2044" s="35"/>
      <c r="CE2044" s="35"/>
      <c r="CF2044" s="35"/>
      <c r="CG2044" s="35"/>
      <c r="CH2044" s="35"/>
      <c r="CI2044" s="35"/>
      <c r="CJ2044" s="35"/>
      <c r="CK2044" s="35"/>
      <c r="CL2044" s="35"/>
      <c r="CM2044" s="35"/>
      <c r="CN2044" s="35"/>
      <c r="CO2044" s="35"/>
      <c r="CP2044" s="35"/>
      <c r="CQ2044" s="35"/>
      <c r="CR2044" s="35"/>
      <c r="CS2044" s="35"/>
      <c r="CT2044" s="35"/>
      <c r="CU2044" s="35"/>
      <c r="CV2044" s="35"/>
      <c r="CW2044" s="35"/>
      <c r="CX2044" s="35"/>
      <c r="CY2044" s="35"/>
      <c r="CZ2044" s="35"/>
      <c r="DA2044" s="35"/>
      <c r="DB2044" s="35"/>
      <c r="DC2044" s="35"/>
      <c r="DD2044" s="35"/>
      <c r="DE2044" s="35"/>
      <c r="DF2044" s="35"/>
      <c r="DG2044" s="35"/>
      <c r="DH2044" s="35"/>
      <c r="DI2044" s="35"/>
      <c r="DJ2044" s="35"/>
      <c r="DK2044" s="35"/>
      <c r="DL2044" s="35"/>
      <c r="DM2044" s="35"/>
      <c r="DN2044" s="35"/>
      <c r="DO2044" s="35"/>
      <c r="DP2044" s="35"/>
      <c r="DQ2044" s="35"/>
      <c r="DR2044" s="35"/>
      <c r="DS2044" s="35"/>
      <c r="DT2044" s="35"/>
      <c r="DU2044" s="35"/>
      <c r="DV2044" s="35"/>
      <c r="DW2044" s="35"/>
      <c r="DX2044" s="35"/>
      <c r="DY2044" s="35"/>
      <c r="DZ2044" s="35"/>
      <c r="EA2044" s="35"/>
      <c r="EB2044" s="35"/>
      <c r="EC2044" s="35"/>
      <c r="ED2044" s="35"/>
      <c r="EE2044" s="35"/>
      <c r="EF2044" s="35"/>
      <c r="EG2044" s="35"/>
      <c r="EH2044" s="35"/>
      <c r="EI2044" s="35"/>
      <c r="EJ2044" s="35"/>
      <c r="EK2044" s="35"/>
      <c r="EL2044" s="35"/>
      <c r="ET2044" s="20"/>
      <c r="EU2044" s="20"/>
    </row>
    <row r="2045" spans="1:151" ht="12" hidden="1" customHeight="1">
      <c r="A2045" s="35"/>
      <c r="B2045" s="47"/>
      <c r="C2045" s="35"/>
      <c r="D2045" s="47"/>
      <c r="E2045" s="47"/>
      <c r="F2045" s="47"/>
      <c r="G2045" s="47"/>
      <c r="H2045" s="47"/>
      <c r="I2045" s="47"/>
      <c r="J2045" s="47"/>
      <c r="K2045" s="47"/>
      <c r="L2045" s="47"/>
      <c r="M2045" s="35"/>
      <c r="N2045" s="35"/>
      <c r="O2045" s="35"/>
      <c r="P2045" s="35"/>
      <c r="Q2045" s="35"/>
      <c r="R2045" s="35"/>
      <c r="S2045" s="35"/>
      <c r="T2045" s="35"/>
      <c r="U2045" s="35"/>
      <c r="V2045" s="35"/>
      <c r="W2045" s="35"/>
      <c r="X2045" s="35"/>
      <c r="Y2045" s="35"/>
      <c r="Z2045" s="35"/>
      <c r="AA2045" s="35"/>
      <c r="AB2045" s="35"/>
      <c r="AC2045" s="35"/>
      <c r="AD2045" s="35"/>
      <c r="AE2045" s="35"/>
      <c r="AF2045" s="35"/>
      <c r="AG2045" s="35"/>
      <c r="AH2045" s="35"/>
      <c r="AI2045" s="35"/>
      <c r="AJ2045" s="35"/>
      <c r="AK2045" s="35"/>
      <c r="AL2045" s="35"/>
      <c r="AM2045" s="35"/>
      <c r="AN2045" s="35"/>
      <c r="AO2045" s="35"/>
      <c r="AP2045" s="35"/>
      <c r="AQ2045" s="35"/>
      <c r="AR2045" s="35"/>
      <c r="AS2045" s="35"/>
      <c r="AT2045" s="35"/>
      <c r="AU2045" s="35"/>
      <c r="AV2045" s="35"/>
      <c r="AW2045" s="35"/>
      <c r="AX2045" s="35"/>
      <c r="AY2045" s="35"/>
      <c r="AZ2045" s="35"/>
      <c r="BA2045" s="35"/>
      <c r="BB2045" s="35"/>
      <c r="BC2045" s="35"/>
      <c r="BD2045" s="35"/>
      <c r="BE2045" s="35"/>
      <c r="BF2045" s="35"/>
      <c r="BG2045" s="35"/>
      <c r="BH2045" s="35"/>
      <c r="BI2045" s="133"/>
      <c r="BJ2045" s="133"/>
      <c r="BK2045" s="35"/>
      <c r="BL2045" s="266"/>
      <c r="BM2045" s="35"/>
      <c r="BN2045" s="35"/>
      <c r="BO2045" s="35"/>
      <c r="BP2045" s="35"/>
      <c r="BQ2045" s="35"/>
      <c r="BR2045" s="35"/>
      <c r="BS2045" s="35"/>
      <c r="BT2045" s="35"/>
      <c r="BU2045" s="35"/>
      <c r="BV2045" s="35"/>
      <c r="BW2045" s="35"/>
      <c r="BX2045" s="35"/>
      <c r="BY2045" s="35"/>
      <c r="BZ2045" s="287"/>
      <c r="CA2045" s="35"/>
      <c r="CB2045" s="35"/>
      <c r="CC2045" s="35"/>
      <c r="CD2045" s="35"/>
      <c r="CE2045" s="35"/>
      <c r="CF2045" s="35"/>
      <c r="CG2045" s="35"/>
      <c r="CH2045" s="35"/>
      <c r="CI2045" s="35"/>
      <c r="CJ2045" s="35"/>
      <c r="CK2045" s="35"/>
      <c r="CL2045" s="35"/>
      <c r="CM2045" s="35"/>
      <c r="CN2045" s="35"/>
      <c r="CO2045" s="35"/>
      <c r="CP2045" s="35"/>
      <c r="CQ2045" s="35"/>
      <c r="CR2045" s="35"/>
      <c r="CS2045" s="35"/>
      <c r="CT2045" s="35"/>
      <c r="CU2045" s="35"/>
      <c r="CV2045" s="35"/>
      <c r="CW2045" s="35"/>
      <c r="CX2045" s="35"/>
      <c r="CY2045" s="35"/>
      <c r="CZ2045" s="35"/>
      <c r="DA2045" s="35"/>
      <c r="DB2045" s="35"/>
      <c r="DC2045" s="35"/>
      <c r="DD2045" s="35"/>
      <c r="DE2045" s="35"/>
      <c r="DF2045" s="35"/>
      <c r="DG2045" s="35"/>
      <c r="DH2045" s="35"/>
      <c r="DI2045" s="35"/>
      <c r="DJ2045" s="35"/>
      <c r="DK2045" s="35"/>
      <c r="DL2045" s="35"/>
      <c r="DM2045" s="35"/>
      <c r="DN2045" s="35"/>
      <c r="DO2045" s="35"/>
      <c r="DP2045" s="35"/>
      <c r="DQ2045" s="35"/>
      <c r="DR2045" s="35"/>
      <c r="DS2045" s="35"/>
      <c r="DT2045" s="35"/>
      <c r="DU2045" s="35"/>
      <c r="DV2045" s="35"/>
      <c r="DW2045" s="35"/>
      <c r="DX2045" s="35"/>
      <c r="DY2045" s="35"/>
      <c r="DZ2045" s="35"/>
      <c r="EA2045" s="35"/>
      <c r="EB2045" s="35"/>
      <c r="EC2045" s="35"/>
      <c r="ED2045" s="35"/>
      <c r="EE2045" s="35"/>
      <c r="EF2045" s="35"/>
      <c r="EG2045" s="35"/>
      <c r="EH2045" s="35"/>
      <c r="EI2045" s="35"/>
      <c r="EJ2045" s="35"/>
      <c r="EK2045" s="35"/>
      <c r="EL2045" s="35"/>
      <c r="ET2045" s="20"/>
      <c r="EU2045" s="20"/>
    </row>
    <row r="2046" spans="1:151" ht="12" hidden="1" customHeight="1">
      <c r="A2046" s="35"/>
      <c r="B2046" s="47"/>
      <c r="C2046" s="35"/>
      <c r="D2046" s="47"/>
      <c r="E2046" s="47"/>
      <c r="F2046" s="47"/>
      <c r="G2046" s="47"/>
      <c r="H2046" s="47"/>
      <c r="I2046" s="47"/>
      <c r="J2046" s="47"/>
      <c r="K2046" s="47"/>
      <c r="L2046" s="47"/>
      <c r="M2046" s="35"/>
      <c r="N2046" s="35"/>
      <c r="O2046" s="35"/>
      <c r="P2046" s="35"/>
      <c r="Q2046" s="35"/>
      <c r="R2046" s="35"/>
      <c r="S2046" s="35"/>
      <c r="T2046" s="35"/>
      <c r="U2046" s="35"/>
      <c r="V2046" s="35"/>
      <c r="W2046" s="35"/>
      <c r="X2046" s="35"/>
      <c r="Y2046" s="35"/>
      <c r="Z2046" s="35"/>
      <c r="AA2046" s="35"/>
      <c r="AB2046" s="35"/>
      <c r="AC2046" s="35"/>
      <c r="AD2046" s="35"/>
      <c r="AE2046" s="35"/>
      <c r="AF2046" s="35"/>
      <c r="AG2046" s="35"/>
      <c r="AH2046" s="35"/>
      <c r="AI2046" s="35"/>
      <c r="AJ2046" s="35"/>
      <c r="AK2046" s="35"/>
      <c r="AL2046" s="35"/>
      <c r="AM2046" s="35"/>
      <c r="AN2046" s="35"/>
      <c r="AO2046" s="35"/>
      <c r="AP2046" s="35"/>
      <c r="AQ2046" s="35"/>
      <c r="AR2046" s="35"/>
      <c r="AS2046" s="35"/>
      <c r="AT2046" s="35"/>
      <c r="AU2046" s="35"/>
      <c r="AV2046" s="35"/>
      <c r="AW2046" s="35"/>
      <c r="AX2046" s="35"/>
      <c r="AY2046" s="35"/>
      <c r="AZ2046" s="35"/>
      <c r="BA2046" s="35"/>
      <c r="BB2046" s="35"/>
      <c r="BC2046" s="35"/>
      <c r="BD2046" s="35"/>
      <c r="BE2046" s="35"/>
      <c r="BF2046" s="35"/>
      <c r="BG2046" s="35"/>
      <c r="BH2046" s="35"/>
      <c r="BI2046" s="133"/>
      <c r="BJ2046" s="133"/>
      <c r="BK2046" s="35"/>
      <c r="BL2046" s="266"/>
      <c r="BM2046" s="35"/>
      <c r="BN2046" s="35"/>
      <c r="BO2046" s="35"/>
      <c r="BP2046" s="35"/>
      <c r="BQ2046" s="35"/>
      <c r="BR2046" s="35"/>
      <c r="BS2046" s="35"/>
      <c r="BT2046" s="35"/>
      <c r="BU2046" s="35"/>
      <c r="BV2046" s="35"/>
      <c r="BW2046" s="35"/>
      <c r="BX2046" s="35"/>
      <c r="BY2046" s="35"/>
      <c r="BZ2046" s="287"/>
      <c r="CA2046" s="35"/>
      <c r="CB2046" s="35"/>
      <c r="CC2046" s="35"/>
      <c r="CD2046" s="35"/>
      <c r="CE2046" s="35"/>
      <c r="CF2046" s="35"/>
      <c r="CG2046" s="35"/>
      <c r="CH2046" s="35"/>
      <c r="CI2046" s="35"/>
      <c r="CJ2046" s="35"/>
      <c r="CK2046" s="35"/>
      <c r="CL2046" s="35"/>
      <c r="CM2046" s="35"/>
      <c r="CN2046" s="35"/>
      <c r="CO2046" s="35"/>
      <c r="CP2046" s="35"/>
      <c r="CQ2046" s="35"/>
      <c r="CR2046" s="35"/>
      <c r="CS2046" s="35"/>
      <c r="CT2046" s="35"/>
      <c r="CU2046" s="35"/>
      <c r="CV2046" s="35"/>
      <c r="CW2046" s="35"/>
      <c r="CX2046" s="35"/>
      <c r="CY2046" s="35"/>
      <c r="CZ2046" s="35"/>
      <c r="DA2046" s="35"/>
      <c r="DB2046" s="35"/>
      <c r="DC2046" s="35"/>
      <c r="DD2046" s="35"/>
      <c r="DE2046" s="35"/>
      <c r="DF2046" s="35"/>
      <c r="DG2046" s="35"/>
      <c r="DH2046" s="35"/>
      <c r="DI2046" s="35"/>
      <c r="DJ2046" s="35"/>
      <c r="DK2046" s="35"/>
      <c r="DL2046" s="35"/>
      <c r="DM2046" s="35"/>
      <c r="DN2046" s="35"/>
      <c r="DO2046" s="35"/>
      <c r="DP2046" s="35"/>
      <c r="DQ2046" s="35"/>
      <c r="DR2046" s="35"/>
      <c r="DS2046" s="35"/>
      <c r="DT2046" s="35"/>
      <c r="DU2046" s="35"/>
      <c r="DV2046" s="35"/>
      <c r="DW2046" s="35"/>
      <c r="DX2046" s="35"/>
      <c r="DY2046" s="35"/>
      <c r="DZ2046" s="35"/>
      <c r="EA2046" s="35"/>
      <c r="EB2046" s="35"/>
      <c r="EC2046" s="35"/>
      <c r="ED2046" s="35"/>
      <c r="EE2046" s="35"/>
      <c r="EF2046" s="35"/>
      <c r="EG2046" s="35"/>
      <c r="EH2046" s="35"/>
      <c r="EI2046" s="35"/>
      <c r="EJ2046" s="35"/>
      <c r="EK2046" s="35"/>
      <c r="EL2046" s="35"/>
      <c r="ET2046" s="20"/>
      <c r="EU2046" s="20"/>
    </row>
    <row r="2047" spans="1:151" ht="12" hidden="1" customHeight="1">
      <c r="A2047" s="35"/>
      <c r="B2047" s="47"/>
      <c r="C2047" s="35"/>
      <c r="D2047" s="47"/>
      <c r="E2047" s="47"/>
      <c r="F2047" s="47"/>
      <c r="G2047" s="47"/>
      <c r="H2047" s="47"/>
      <c r="I2047" s="47"/>
      <c r="J2047" s="47"/>
      <c r="K2047" s="47"/>
      <c r="L2047" s="47"/>
      <c r="M2047" s="35"/>
      <c r="N2047" s="35"/>
      <c r="O2047" s="35"/>
      <c r="P2047" s="35"/>
      <c r="Q2047" s="35"/>
      <c r="R2047" s="35"/>
      <c r="S2047" s="35"/>
      <c r="T2047" s="35"/>
      <c r="U2047" s="35"/>
      <c r="V2047" s="35"/>
      <c r="W2047" s="35"/>
      <c r="X2047" s="35"/>
      <c r="Y2047" s="35"/>
      <c r="Z2047" s="35"/>
      <c r="AA2047" s="35"/>
      <c r="AB2047" s="35"/>
      <c r="AC2047" s="35"/>
      <c r="AD2047" s="35"/>
      <c r="AE2047" s="35"/>
      <c r="AF2047" s="35"/>
      <c r="AG2047" s="35"/>
      <c r="AH2047" s="35"/>
      <c r="AI2047" s="35"/>
      <c r="AJ2047" s="35"/>
      <c r="AK2047" s="35"/>
      <c r="AL2047" s="35"/>
      <c r="AM2047" s="35"/>
      <c r="AN2047" s="35"/>
      <c r="AO2047" s="35"/>
      <c r="AP2047" s="35"/>
      <c r="AQ2047" s="35"/>
      <c r="AR2047" s="35"/>
      <c r="AS2047" s="35"/>
      <c r="AT2047" s="35"/>
      <c r="AU2047" s="35"/>
      <c r="AV2047" s="35"/>
      <c r="AW2047" s="35"/>
      <c r="AX2047" s="35"/>
      <c r="AY2047" s="35"/>
      <c r="AZ2047" s="35"/>
      <c r="BA2047" s="35"/>
      <c r="BB2047" s="35"/>
      <c r="BC2047" s="35"/>
      <c r="BD2047" s="35"/>
      <c r="BE2047" s="35"/>
      <c r="BF2047" s="35"/>
      <c r="BG2047" s="35"/>
      <c r="BH2047" s="35"/>
      <c r="BI2047" s="133"/>
      <c r="BJ2047" s="133"/>
      <c r="BK2047" s="35"/>
      <c r="BL2047" s="266"/>
      <c r="BM2047" s="35"/>
      <c r="BN2047" s="35"/>
      <c r="BO2047" s="35"/>
      <c r="BP2047" s="35"/>
      <c r="BQ2047" s="35"/>
      <c r="BR2047" s="35"/>
      <c r="BS2047" s="35"/>
      <c r="BT2047" s="35"/>
      <c r="BU2047" s="35"/>
      <c r="BV2047" s="35"/>
      <c r="BW2047" s="35"/>
      <c r="BX2047" s="35"/>
      <c r="BY2047" s="35"/>
      <c r="BZ2047" s="287"/>
      <c r="CA2047" s="35"/>
      <c r="CB2047" s="35"/>
      <c r="CC2047" s="35"/>
      <c r="CD2047" s="35"/>
      <c r="CE2047" s="35"/>
      <c r="CF2047" s="35"/>
      <c r="CG2047" s="35"/>
      <c r="CH2047" s="35"/>
      <c r="CI2047" s="35"/>
      <c r="CJ2047" s="35"/>
      <c r="CK2047" s="35"/>
      <c r="CL2047" s="35"/>
      <c r="CM2047" s="35"/>
      <c r="CN2047" s="35"/>
      <c r="CO2047" s="35"/>
      <c r="CP2047" s="35"/>
      <c r="CQ2047" s="35"/>
      <c r="CR2047" s="35"/>
      <c r="CS2047" s="35"/>
      <c r="CT2047" s="35"/>
      <c r="CU2047" s="35"/>
      <c r="CV2047" s="35"/>
      <c r="CW2047" s="35"/>
      <c r="CX2047" s="35"/>
      <c r="CY2047" s="35"/>
      <c r="CZ2047" s="35"/>
      <c r="DA2047" s="35"/>
      <c r="DB2047" s="35"/>
      <c r="DC2047" s="35"/>
      <c r="DD2047" s="35"/>
      <c r="DE2047" s="35"/>
      <c r="DF2047" s="35"/>
      <c r="DG2047" s="35"/>
      <c r="DH2047" s="35"/>
      <c r="DI2047" s="35"/>
      <c r="DJ2047" s="35"/>
      <c r="DK2047" s="35"/>
      <c r="DL2047" s="35"/>
      <c r="DM2047" s="35"/>
      <c r="DN2047" s="35"/>
      <c r="DO2047" s="35"/>
      <c r="DP2047" s="35"/>
      <c r="DQ2047" s="35"/>
      <c r="DR2047" s="35"/>
      <c r="DS2047" s="35"/>
      <c r="DT2047" s="35"/>
      <c r="DU2047" s="35"/>
      <c r="DV2047" s="35"/>
      <c r="DW2047" s="35"/>
      <c r="DX2047" s="35"/>
      <c r="DY2047" s="35"/>
      <c r="DZ2047" s="35"/>
      <c r="EA2047" s="35"/>
      <c r="EB2047" s="35"/>
      <c r="EC2047" s="35"/>
      <c r="ED2047" s="35"/>
      <c r="EE2047" s="35"/>
      <c r="EF2047" s="35"/>
      <c r="EG2047" s="35"/>
      <c r="EH2047" s="35"/>
      <c r="EI2047" s="35"/>
      <c r="EJ2047" s="35"/>
      <c r="EK2047" s="35"/>
      <c r="EL2047" s="35"/>
      <c r="ET2047" s="20"/>
      <c r="EU2047" s="20"/>
    </row>
    <row r="2048" spans="1:151" ht="12" hidden="1" customHeight="1">
      <c r="A2048" s="35"/>
      <c r="B2048" s="47"/>
      <c r="C2048" s="35"/>
      <c r="D2048" s="47"/>
      <c r="E2048" s="47"/>
      <c r="F2048" s="47"/>
      <c r="G2048" s="47"/>
      <c r="H2048" s="47"/>
      <c r="I2048" s="47"/>
      <c r="J2048" s="47"/>
      <c r="K2048" s="47"/>
      <c r="L2048" s="47"/>
      <c r="M2048" s="35"/>
      <c r="N2048" s="35"/>
      <c r="O2048" s="35"/>
      <c r="P2048" s="35"/>
      <c r="Q2048" s="35"/>
      <c r="R2048" s="35"/>
      <c r="S2048" s="35"/>
      <c r="T2048" s="35"/>
      <c r="U2048" s="35"/>
      <c r="V2048" s="35"/>
      <c r="W2048" s="35"/>
      <c r="X2048" s="35"/>
      <c r="Y2048" s="35"/>
      <c r="Z2048" s="35"/>
      <c r="AA2048" s="35"/>
      <c r="AB2048" s="35"/>
      <c r="AC2048" s="35"/>
      <c r="AD2048" s="35"/>
      <c r="AE2048" s="35"/>
      <c r="AF2048" s="35"/>
      <c r="AG2048" s="35"/>
      <c r="AH2048" s="35"/>
      <c r="AI2048" s="35"/>
      <c r="AJ2048" s="35"/>
      <c r="AK2048" s="35"/>
      <c r="AL2048" s="35"/>
      <c r="AM2048" s="35"/>
      <c r="AN2048" s="35"/>
      <c r="AO2048" s="35"/>
      <c r="AP2048" s="35"/>
      <c r="AQ2048" s="35"/>
      <c r="AR2048" s="35"/>
      <c r="AS2048" s="35"/>
      <c r="AT2048" s="35"/>
      <c r="AU2048" s="35"/>
      <c r="AV2048" s="35"/>
      <c r="AW2048" s="35"/>
      <c r="AX2048" s="35"/>
      <c r="AY2048" s="35"/>
      <c r="AZ2048" s="35"/>
      <c r="BA2048" s="35"/>
      <c r="BB2048" s="35"/>
      <c r="BC2048" s="35"/>
      <c r="BD2048" s="35"/>
      <c r="BE2048" s="35"/>
      <c r="BF2048" s="35"/>
      <c r="BG2048" s="35"/>
      <c r="BH2048" s="35"/>
      <c r="BI2048" s="133"/>
      <c r="BJ2048" s="133"/>
      <c r="BK2048" s="35"/>
      <c r="BL2048" s="266"/>
      <c r="BM2048" s="35"/>
      <c r="BN2048" s="35"/>
      <c r="BO2048" s="35"/>
      <c r="BP2048" s="35"/>
      <c r="BQ2048" s="35"/>
      <c r="BR2048" s="35"/>
      <c r="BS2048" s="35"/>
      <c r="BT2048" s="35"/>
      <c r="BU2048" s="35"/>
      <c r="BV2048" s="35"/>
      <c r="BW2048" s="35"/>
      <c r="BX2048" s="35"/>
      <c r="BY2048" s="35"/>
      <c r="BZ2048" s="287"/>
      <c r="CA2048" s="35"/>
      <c r="CB2048" s="35"/>
      <c r="CC2048" s="35"/>
      <c r="CD2048" s="35"/>
      <c r="CE2048" s="35"/>
      <c r="CF2048" s="35"/>
      <c r="CG2048" s="35"/>
      <c r="CH2048" s="35"/>
      <c r="CI2048" s="35"/>
      <c r="CJ2048" s="35"/>
      <c r="CK2048" s="35"/>
      <c r="CL2048" s="35"/>
      <c r="CM2048" s="35"/>
      <c r="CN2048" s="35"/>
      <c r="CO2048" s="35"/>
      <c r="CP2048" s="35"/>
      <c r="CQ2048" s="35"/>
      <c r="CR2048" s="35"/>
      <c r="CS2048" s="35"/>
      <c r="CT2048" s="35"/>
      <c r="CU2048" s="35"/>
      <c r="CV2048" s="35"/>
      <c r="CW2048" s="35"/>
      <c r="CX2048" s="35"/>
      <c r="CY2048" s="35"/>
      <c r="CZ2048" s="35"/>
      <c r="DA2048" s="35"/>
      <c r="DB2048" s="35"/>
      <c r="DC2048" s="35"/>
      <c r="DD2048" s="35"/>
      <c r="DE2048" s="35"/>
      <c r="DF2048" s="35"/>
      <c r="DG2048" s="35"/>
      <c r="DH2048" s="35"/>
      <c r="DI2048" s="35"/>
      <c r="DJ2048" s="35"/>
      <c r="DK2048" s="35"/>
      <c r="DL2048" s="35"/>
      <c r="DM2048" s="35"/>
      <c r="DN2048" s="35"/>
      <c r="DO2048" s="35"/>
      <c r="DP2048" s="35"/>
      <c r="DQ2048" s="35"/>
      <c r="DR2048" s="35"/>
      <c r="DS2048" s="35"/>
      <c r="DT2048" s="35"/>
      <c r="DU2048" s="35"/>
      <c r="DV2048" s="35"/>
      <c r="DW2048" s="35"/>
      <c r="DX2048" s="35"/>
      <c r="DY2048" s="35"/>
      <c r="DZ2048" s="35"/>
      <c r="EA2048" s="35"/>
      <c r="EB2048" s="35"/>
      <c r="EC2048" s="35"/>
      <c r="ED2048" s="35"/>
      <c r="EE2048" s="35"/>
      <c r="EF2048" s="35"/>
      <c r="EG2048" s="35"/>
      <c r="EH2048" s="35"/>
      <c r="EI2048" s="35"/>
      <c r="EJ2048" s="35"/>
      <c r="EK2048" s="35"/>
      <c r="EL2048" s="35"/>
      <c r="ET2048" s="20"/>
      <c r="EU2048" s="20"/>
    </row>
    <row r="2049" spans="1:151" ht="12" hidden="1" customHeight="1">
      <c r="A2049" s="35"/>
      <c r="B2049" s="47"/>
      <c r="C2049" s="35"/>
      <c r="D2049" s="47"/>
      <c r="E2049" s="47"/>
      <c r="F2049" s="47"/>
      <c r="G2049" s="47"/>
      <c r="H2049" s="47"/>
      <c r="I2049" s="47"/>
      <c r="J2049" s="47"/>
      <c r="K2049" s="47"/>
      <c r="L2049" s="47"/>
      <c r="M2049" s="35"/>
      <c r="N2049" s="35"/>
      <c r="O2049" s="35"/>
      <c r="P2049" s="35"/>
      <c r="Q2049" s="35"/>
      <c r="R2049" s="35"/>
      <c r="S2049" s="35"/>
      <c r="T2049" s="35"/>
      <c r="U2049" s="35"/>
      <c r="V2049" s="35"/>
      <c r="W2049" s="35"/>
      <c r="X2049" s="35"/>
      <c r="Y2049" s="35"/>
      <c r="Z2049" s="35"/>
      <c r="AA2049" s="35"/>
      <c r="AB2049" s="35"/>
      <c r="AC2049" s="35"/>
      <c r="AD2049" s="35"/>
      <c r="AE2049" s="35"/>
      <c r="AF2049" s="35"/>
      <c r="AG2049" s="35"/>
      <c r="AH2049" s="35"/>
      <c r="AI2049" s="35"/>
      <c r="AJ2049" s="35"/>
      <c r="AK2049" s="35"/>
      <c r="AL2049" s="35"/>
      <c r="AM2049" s="35"/>
      <c r="AN2049" s="35"/>
      <c r="AO2049" s="35"/>
      <c r="AP2049" s="35"/>
      <c r="AQ2049" s="35"/>
      <c r="AR2049" s="35"/>
      <c r="AS2049" s="35"/>
      <c r="AT2049" s="35"/>
      <c r="AU2049" s="35"/>
      <c r="AV2049" s="35"/>
      <c r="AW2049" s="35"/>
      <c r="AX2049" s="35"/>
      <c r="AY2049" s="35"/>
      <c r="AZ2049" s="35"/>
      <c r="BA2049" s="35"/>
      <c r="BB2049" s="35"/>
      <c r="BC2049" s="35"/>
      <c r="BD2049" s="35"/>
      <c r="BE2049" s="35"/>
      <c r="BF2049" s="35"/>
      <c r="BG2049" s="35"/>
      <c r="BH2049" s="35"/>
      <c r="BI2049" s="133"/>
      <c r="BJ2049" s="133"/>
      <c r="BK2049" s="35"/>
      <c r="BL2049" s="266"/>
      <c r="BM2049" s="35"/>
      <c r="BN2049" s="35"/>
      <c r="BO2049" s="35"/>
      <c r="BP2049" s="35"/>
      <c r="BQ2049" s="35"/>
      <c r="BR2049" s="35"/>
      <c r="BS2049" s="35"/>
      <c r="BT2049" s="35"/>
      <c r="BU2049" s="35"/>
      <c r="BV2049" s="35"/>
      <c r="BW2049" s="35"/>
      <c r="BX2049" s="35"/>
      <c r="BY2049" s="35"/>
      <c r="BZ2049" s="287"/>
      <c r="CA2049" s="35"/>
      <c r="CB2049" s="35"/>
      <c r="CC2049" s="35"/>
      <c r="CD2049" s="35"/>
      <c r="CE2049" s="35"/>
      <c r="CF2049" s="35"/>
      <c r="CG2049" s="35"/>
      <c r="CH2049" s="35"/>
      <c r="CI2049" s="35"/>
      <c r="CJ2049" s="35"/>
      <c r="CK2049" s="35"/>
      <c r="CL2049" s="35"/>
      <c r="CM2049" s="35"/>
      <c r="CN2049" s="35"/>
      <c r="CO2049" s="35"/>
      <c r="CP2049" s="35"/>
      <c r="CQ2049" s="35"/>
      <c r="CR2049" s="35"/>
      <c r="CS2049" s="35"/>
      <c r="CT2049" s="35"/>
      <c r="CU2049" s="35"/>
      <c r="CV2049" s="35"/>
      <c r="CW2049" s="35"/>
      <c r="CX2049" s="35"/>
      <c r="CY2049" s="35"/>
      <c r="CZ2049" s="35"/>
      <c r="DA2049" s="35"/>
      <c r="DB2049" s="35"/>
      <c r="DC2049" s="35"/>
      <c r="DD2049" s="35"/>
      <c r="DE2049" s="35"/>
      <c r="DF2049" s="35"/>
      <c r="DG2049" s="35"/>
      <c r="DH2049" s="35"/>
      <c r="DI2049" s="35"/>
      <c r="DJ2049" s="35"/>
      <c r="DK2049" s="35"/>
      <c r="DL2049" s="35"/>
      <c r="DM2049" s="35"/>
      <c r="DN2049" s="35"/>
      <c r="DO2049" s="35"/>
      <c r="DP2049" s="35"/>
      <c r="DQ2049" s="35"/>
      <c r="DR2049" s="35"/>
      <c r="DS2049" s="35"/>
      <c r="DT2049" s="35"/>
      <c r="DU2049" s="35"/>
      <c r="DV2049" s="35"/>
      <c r="DW2049" s="35"/>
      <c r="DX2049" s="35"/>
      <c r="DY2049" s="35"/>
      <c r="DZ2049" s="35"/>
      <c r="EA2049" s="35"/>
      <c r="EB2049" s="35"/>
      <c r="EC2049" s="35"/>
      <c r="ED2049" s="35"/>
      <c r="EE2049" s="35"/>
      <c r="EF2049" s="35"/>
      <c r="EG2049" s="35"/>
      <c r="EH2049" s="35"/>
      <c r="EI2049" s="35"/>
      <c r="EJ2049" s="35"/>
      <c r="EK2049" s="35"/>
      <c r="EL2049" s="35"/>
      <c r="ET2049" s="20"/>
      <c r="EU2049" s="20"/>
    </row>
    <row r="2050" spans="1:151" ht="12" hidden="1" customHeight="1">
      <c r="A2050" s="35"/>
      <c r="B2050" s="47"/>
      <c r="C2050" s="35"/>
      <c r="D2050" s="47"/>
      <c r="E2050" s="47"/>
      <c r="F2050" s="47"/>
      <c r="G2050" s="47"/>
      <c r="H2050" s="47"/>
      <c r="I2050" s="47"/>
      <c r="J2050" s="47"/>
      <c r="K2050" s="47"/>
      <c r="L2050" s="47"/>
      <c r="M2050" s="35"/>
      <c r="N2050" s="35"/>
      <c r="O2050" s="35"/>
      <c r="P2050" s="35"/>
      <c r="Q2050" s="35"/>
      <c r="R2050" s="35"/>
      <c r="S2050" s="35"/>
      <c r="T2050" s="35"/>
      <c r="U2050" s="35"/>
      <c r="V2050" s="35"/>
      <c r="W2050" s="35"/>
      <c r="X2050" s="35"/>
      <c r="Y2050" s="35"/>
      <c r="Z2050" s="35"/>
      <c r="AA2050" s="35"/>
      <c r="AB2050" s="35"/>
      <c r="AC2050" s="35"/>
      <c r="AD2050" s="35"/>
      <c r="AE2050" s="35"/>
      <c r="AF2050" s="35"/>
      <c r="AG2050" s="35"/>
      <c r="AH2050" s="35"/>
      <c r="AI2050" s="35"/>
      <c r="AJ2050" s="35"/>
      <c r="AK2050" s="35"/>
      <c r="AL2050" s="35"/>
      <c r="AM2050" s="35"/>
      <c r="AN2050" s="35"/>
      <c r="AO2050" s="35"/>
      <c r="AP2050" s="35"/>
      <c r="AQ2050" s="35"/>
      <c r="AR2050" s="35"/>
      <c r="AS2050" s="35"/>
      <c r="AT2050" s="35"/>
      <c r="AU2050" s="35"/>
      <c r="AV2050" s="35"/>
      <c r="AW2050" s="35"/>
      <c r="AX2050" s="35"/>
      <c r="AY2050" s="35"/>
      <c r="AZ2050" s="35"/>
      <c r="BA2050" s="35"/>
      <c r="BB2050" s="35"/>
      <c r="BC2050" s="35"/>
      <c r="BD2050" s="35"/>
      <c r="BE2050" s="35"/>
      <c r="BF2050" s="35"/>
      <c r="BG2050" s="35"/>
      <c r="BH2050" s="35"/>
      <c r="BI2050" s="133"/>
      <c r="BJ2050" s="133"/>
      <c r="BK2050" s="35"/>
      <c r="BL2050" s="266"/>
      <c r="BM2050" s="35"/>
      <c r="BN2050" s="35"/>
      <c r="BO2050" s="35"/>
      <c r="BP2050" s="35"/>
      <c r="BQ2050" s="35"/>
      <c r="BR2050" s="35"/>
      <c r="BS2050" s="35"/>
      <c r="BT2050" s="35"/>
      <c r="BU2050" s="35"/>
      <c r="BV2050" s="35"/>
      <c r="BW2050" s="35"/>
      <c r="BX2050" s="35"/>
      <c r="BY2050" s="35"/>
      <c r="BZ2050" s="287"/>
      <c r="CA2050" s="35"/>
      <c r="CB2050" s="35"/>
      <c r="CC2050" s="35"/>
      <c r="CD2050" s="35"/>
      <c r="CE2050" s="35"/>
      <c r="CF2050" s="35"/>
      <c r="CG2050" s="35"/>
      <c r="CH2050" s="35"/>
      <c r="CI2050" s="35"/>
      <c r="CJ2050" s="35"/>
      <c r="CK2050" s="35"/>
      <c r="CL2050" s="35"/>
      <c r="CM2050" s="35"/>
      <c r="CN2050" s="35"/>
      <c r="CO2050" s="35"/>
      <c r="CP2050" s="35"/>
      <c r="CQ2050" s="35"/>
      <c r="CR2050" s="35"/>
      <c r="CS2050" s="35"/>
      <c r="CT2050" s="35"/>
      <c r="CU2050" s="35"/>
      <c r="CV2050" s="35"/>
      <c r="CW2050" s="35"/>
      <c r="CX2050" s="35"/>
      <c r="CY2050" s="35"/>
      <c r="CZ2050" s="35"/>
      <c r="DA2050" s="35"/>
      <c r="DB2050" s="35"/>
      <c r="DC2050" s="35"/>
      <c r="DD2050" s="35"/>
      <c r="DE2050" s="35"/>
      <c r="DF2050" s="35"/>
      <c r="DG2050" s="35"/>
      <c r="DH2050" s="35"/>
      <c r="DI2050" s="35"/>
      <c r="DJ2050" s="35"/>
      <c r="DK2050" s="35"/>
      <c r="DL2050" s="35"/>
      <c r="DM2050" s="35"/>
      <c r="DN2050" s="35"/>
      <c r="DO2050" s="35"/>
      <c r="DP2050" s="35"/>
      <c r="DQ2050" s="35"/>
      <c r="DR2050" s="35"/>
      <c r="DS2050" s="35"/>
      <c r="DT2050" s="35"/>
      <c r="DU2050" s="35"/>
      <c r="DV2050" s="35"/>
      <c r="DW2050" s="35"/>
      <c r="DX2050" s="35"/>
      <c r="DY2050" s="35"/>
      <c r="DZ2050" s="35"/>
      <c r="EA2050" s="35"/>
      <c r="EB2050" s="35"/>
      <c r="EC2050" s="35"/>
      <c r="ED2050" s="35"/>
      <c r="EE2050" s="35"/>
      <c r="EF2050" s="35"/>
      <c r="EG2050" s="35"/>
      <c r="EH2050" s="35"/>
      <c r="EI2050" s="35"/>
      <c r="EJ2050" s="35"/>
      <c r="EK2050" s="35"/>
      <c r="EL2050" s="35"/>
      <c r="ET2050" s="20"/>
      <c r="EU2050" s="20"/>
    </row>
    <row r="2051" spans="1:151" ht="12" hidden="1" customHeight="1">
      <c r="A2051" s="35"/>
      <c r="B2051" s="47"/>
      <c r="C2051" s="35"/>
      <c r="D2051" s="47"/>
      <c r="E2051" s="47"/>
      <c r="F2051" s="47"/>
      <c r="G2051" s="47"/>
      <c r="H2051" s="47"/>
      <c r="I2051" s="47"/>
      <c r="J2051" s="47"/>
      <c r="K2051" s="47"/>
      <c r="L2051" s="47"/>
      <c r="M2051" s="35"/>
      <c r="N2051" s="35"/>
      <c r="O2051" s="35"/>
      <c r="P2051" s="35"/>
      <c r="Q2051" s="35"/>
      <c r="R2051" s="35"/>
      <c r="S2051" s="35"/>
      <c r="T2051" s="35"/>
      <c r="U2051" s="35"/>
      <c r="V2051" s="35"/>
      <c r="W2051" s="35"/>
      <c r="X2051" s="35"/>
      <c r="Y2051" s="35"/>
      <c r="Z2051" s="35"/>
      <c r="AA2051" s="35"/>
      <c r="AB2051" s="35"/>
      <c r="AC2051" s="35"/>
      <c r="AD2051" s="35"/>
      <c r="AE2051" s="35"/>
      <c r="AF2051" s="35"/>
      <c r="AG2051" s="35"/>
      <c r="AH2051" s="35"/>
      <c r="AI2051" s="35"/>
      <c r="AJ2051" s="35"/>
      <c r="AK2051" s="35"/>
      <c r="AL2051" s="35"/>
      <c r="AM2051" s="35"/>
      <c r="AN2051" s="35"/>
      <c r="AO2051" s="35"/>
      <c r="AP2051" s="35"/>
      <c r="AQ2051" s="35"/>
      <c r="AR2051" s="35"/>
      <c r="AS2051" s="35"/>
      <c r="AT2051" s="35"/>
      <c r="AU2051" s="35"/>
      <c r="AV2051" s="35"/>
      <c r="AW2051" s="35"/>
      <c r="AX2051" s="35"/>
      <c r="AY2051" s="35"/>
      <c r="AZ2051" s="35"/>
      <c r="BA2051" s="35"/>
      <c r="BB2051" s="35"/>
      <c r="BC2051" s="35"/>
      <c r="BD2051" s="35"/>
      <c r="BE2051" s="35"/>
      <c r="BF2051" s="35"/>
      <c r="BG2051" s="35"/>
      <c r="BH2051" s="35"/>
      <c r="BI2051" s="133"/>
      <c r="BJ2051" s="133"/>
      <c r="BK2051" s="35"/>
      <c r="BL2051" s="266"/>
      <c r="BM2051" s="35"/>
      <c r="BN2051" s="35"/>
      <c r="BO2051" s="35"/>
      <c r="BP2051" s="35"/>
      <c r="BQ2051" s="35"/>
      <c r="BR2051" s="35"/>
      <c r="BS2051" s="35"/>
      <c r="BT2051" s="35"/>
      <c r="BU2051" s="35"/>
      <c r="BV2051" s="35"/>
      <c r="BW2051" s="35"/>
      <c r="BX2051" s="35"/>
      <c r="BY2051" s="35"/>
      <c r="BZ2051" s="287"/>
      <c r="CA2051" s="35"/>
      <c r="CB2051" s="35"/>
      <c r="CC2051" s="35"/>
      <c r="CD2051" s="35"/>
      <c r="CE2051" s="35"/>
      <c r="CF2051" s="35"/>
      <c r="CG2051" s="35"/>
      <c r="CH2051" s="35"/>
      <c r="CI2051" s="35"/>
      <c r="CJ2051" s="35"/>
      <c r="CK2051" s="35"/>
      <c r="CL2051" s="35"/>
      <c r="CM2051" s="35"/>
      <c r="CN2051" s="35"/>
      <c r="CO2051" s="35"/>
      <c r="CP2051" s="35"/>
      <c r="CQ2051" s="35"/>
      <c r="CR2051" s="35"/>
      <c r="CS2051" s="35"/>
      <c r="CT2051" s="35"/>
      <c r="CU2051" s="35"/>
      <c r="CV2051" s="35"/>
      <c r="CW2051" s="35"/>
      <c r="CX2051" s="35"/>
      <c r="CY2051" s="35"/>
      <c r="CZ2051" s="35"/>
      <c r="DA2051" s="35"/>
      <c r="DB2051" s="35"/>
      <c r="DC2051" s="35"/>
      <c r="DD2051" s="35"/>
      <c r="DE2051" s="35"/>
      <c r="DF2051" s="35"/>
      <c r="DG2051" s="35"/>
      <c r="DH2051" s="35"/>
      <c r="DI2051" s="35"/>
      <c r="DJ2051" s="35"/>
      <c r="DK2051" s="35"/>
      <c r="DL2051" s="35"/>
      <c r="DM2051" s="35"/>
      <c r="DN2051" s="35"/>
      <c r="DO2051" s="35"/>
      <c r="DP2051" s="35"/>
      <c r="DQ2051" s="35"/>
      <c r="DR2051" s="35"/>
      <c r="DS2051" s="35"/>
      <c r="DT2051" s="35"/>
      <c r="DU2051" s="35"/>
      <c r="DV2051" s="35"/>
      <c r="DW2051" s="35"/>
      <c r="DX2051" s="35"/>
      <c r="DY2051" s="35"/>
      <c r="DZ2051" s="35"/>
      <c r="EA2051" s="35"/>
      <c r="EB2051" s="35"/>
      <c r="EC2051" s="35"/>
      <c r="ED2051" s="35"/>
      <c r="EE2051" s="35"/>
      <c r="EF2051" s="35"/>
      <c r="EG2051" s="35"/>
      <c r="EH2051" s="35"/>
      <c r="EI2051" s="35"/>
      <c r="EJ2051" s="35"/>
      <c r="EK2051" s="35"/>
      <c r="EL2051" s="35"/>
      <c r="ET2051" s="20"/>
      <c r="EU2051" s="20"/>
    </row>
    <row r="2052" spans="1:151" ht="12" hidden="1" customHeight="1">
      <c r="A2052" s="35"/>
      <c r="B2052" s="47"/>
      <c r="C2052" s="35"/>
      <c r="D2052" s="47"/>
      <c r="E2052" s="47"/>
      <c r="F2052" s="47"/>
      <c r="G2052" s="47"/>
      <c r="H2052" s="47"/>
      <c r="I2052" s="47"/>
      <c r="J2052" s="47"/>
      <c r="K2052" s="47"/>
      <c r="L2052" s="47"/>
      <c r="M2052" s="35"/>
      <c r="N2052" s="35"/>
      <c r="O2052" s="35"/>
      <c r="P2052" s="35"/>
      <c r="Q2052" s="35"/>
      <c r="R2052" s="35"/>
      <c r="S2052" s="35"/>
      <c r="T2052" s="35"/>
      <c r="U2052" s="35"/>
      <c r="V2052" s="35"/>
      <c r="W2052" s="35"/>
      <c r="X2052" s="35"/>
      <c r="Y2052" s="35"/>
      <c r="Z2052" s="35"/>
      <c r="AA2052" s="35"/>
      <c r="AB2052" s="35"/>
      <c r="AC2052" s="35"/>
      <c r="AD2052" s="35"/>
      <c r="AE2052" s="35"/>
      <c r="AF2052" s="35"/>
      <c r="AG2052" s="35"/>
      <c r="AH2052" s="35"/>
      <c r="AI2052" s="35"/>
      <c r="AJ2052" s="35"/>
      <c r="AK2052" s="35"/>
      <c r="AL2052" s="35"/>
      <c r="AM2052" s="35"/>
      <c r="AN2052" s="35"/>
      <c r="AO2052" s="35"/>
      <c r="AP2052" s="35"/>
      <c r="AQ2052" s="35"/>
      <c r="AR2052" s="35"/>
      <c r="AS2052" s="35"/>
      <c r="AT2052" s="35"/>
      <c r="AU2052" s="35"/>
      <c r="AV2052" s="35"/>
      <c r="AW2052" s="35"/>
      <c r="AX2052" s="35"/>
      <c r="AY2052" s="35"/>
      <c r="AZ2052" s="35"/>
      <c r="BA2052" s="35"/>
      <c r="BB2052" s="35"/>
      <c r="BC2052" s="35"/>
      <c r="BD2052" s="35"/>
      <c r="BE2052" s="35"/>
      <c r="BF2052" s="35"/>
      <c r="BG2052" s="35"/>
      <c r="BH2052" s="35"/>
      <c r="BI2052" s="133"/>
      <c r="BJ2052" s="133"/>
      <c r="BK2052" s="35"/>
      <c r="BL2052" s="266"/>
      <c r="BM2052" s="35"/>
      <c r="BN2052" s="35"/>
      <c r="BO2052" s="35"/>
      <c r="BP2052" s="35"/>
      <c r="BQ2052" s="35"/>
      <c r="BR2052" s="35"/>
      <c r="BS2052" s="35"/>
      <c r="BT2052" s="35"/>
      <c r="BU2052" s="35"/>
      <c r="BV2052" s="35"/>
      <c r="BW2052" s="35"/>
      <c r="BX2052" s="35"/>
      <c r="BY2052" s="35"/>
      <c r="BZ2052" s="287"/>
      <c r="CA2052" s="35"/>
      <c r="CB2052" s="35"/>
      <c r="CC2052" s="35"/>
      <c r="CD2052" s="35"/>
      <c r="CE2052" s="35"/>
      <c r="CF2052" s="35"/>
      <c r="CG2052" s="35"/>
      <c r="CH2052" s="35"/>
      <c r="CI2052" s="35"/>
      <c r="CJ2052" s="35"/>
      <c r="CK2052" s="35"/>
      <c r="CL2052" s="35"/>
      <c r="CM2052" s="35"/>
      <c r="CN2052" s="35"/>
      <c r="CO2052" s="35"/>
      <c r="CP2052" s="35"/>
      <c r="CQ2052" s="35"/>
      <c r="CR2052" s="35"/>
      <c r="CS2052" s="35"/>
      <c r="CT2052" s="35"/>
      <c r="CU2052" s="35"/>
      <c r="CV2052" s="35"/>
      <c r="CW2052" s="35"/>
      <c r="CX2052" s="35"/>
      <c r="CY2052" s="35"/>
      <c r="CZ2052" s="35"/>
      <c r="DA2052" s="35"/>
      <c r="DB2052" s="35"/>
      <c r="DC2052" s="35"/>
      <c r="DD2052" s="35"/>
      <c r="DE2052" s="35"/>
      <c r="DF2052" s="35"/>
      <c r="DG2052" s="35"/>
      <c r="DH2052" s="35"/>
      <c r="DI2052" s="35"/>
      <c r="DJ2052" s="35"/>
      <c r="DK2052" s="35"/>
      <c r="DL2052" s="35"/>
      <c r="DM2052" s="35"/>
      <c r="DN2052" s="35"/>
      <c r="DO2052" s="35"/>
      <c r="DP2052" s="35"/>
      <c r="DQ2052" s="35"/>
      <c r="DR2052" s="35"/>
      <c r="DS2052" s="35"/>
      <c r="DT2052" s="35"/>
      <c r="DU2052" s="35"/>
      <c r="DV2052" s="35"/>
      <c r="DW2052" s="35"/>
      <c r="DX2052" s="35"/>
      <c r="DY2052" s="35"/>
      <c r="DZ2052" s="35"/>
      <c r="EA2052" s="35"/>
      <c r="EB2052" s="35"/>
      <c r="EC2052" s="35"/>
      <c r="ED2052" s="35"/>
      <c r="EE2052" s="35"/>
      <c r="EF2052" s="35"/>
      <c r="EG2052" s="35"/>
      <c r="EH2052" s="35"/>
      <c r="EI2052" s="35"/>
      <c r="EJ2052" s="35"/>
      <c r="EK2052" s="35"/>
      <c r="EL2052" s="35"/>
      <c r="ET2052" s="20"/>
      <c r="EU2052" s="20"/>
    </row>
    <row r="2053" spans="1:151" ht="12" hidden="1" customHeight="1">
      <c r="A2053" s="35"/>
      <c r="B2053" s="47"/>
      <c r="C2053" s="35"/>
      <c r="D2053" s="47"/>
      <c r="E2053" s="47"/>
      <c r="F2053" s="47"/>
      <c r="G2053" s="47"/>
      <c r="H2053" s="47"/>
      <c r="I2053" s="47"/>
      <c r="J2053" s="47"/>
      <c r="K2053" s="47"/>
      <c r="L2053" s="47"/>
      <c r="M2053" s="35"/>
      <c r="N2053" s="35"/>
      <c r="O2053" s="35"/>
      <c r="P2053" s="35"/>
      <c r="Q2053" s="35"/>
      <c r="R2053" s="35"/>
      <c r="S2053" s="35"/>
      <c r="T2053" s="35"/>
      <c r="U2053" s="35"/>
      <c r="V2053" s="35"/>
      <c r="W2053" s="35"/>
      <c r="X2053" s="35"/>
      <c r="Y2053" s="35"/>
      <c r="Z2053" s="35"/>
      <c r="AA2053" s="35"/>
      <c r="AB2053" s="35"/>
      <c r="AC2053" s="35"/>
      <c r="AD2053" s="35"/>
      <c r="AE2053" s="35"/>
      <c r="AF2053" s="35"/>
      <c r="AG2053" s="35"/>
      <c r="AH2053" s="35"/>
      <c r="AI2053" s="35"/>
      <c r="AJ2053" s="35"/>
      <c r="AK2053" s="35"/>
      <c r="AL2053" s="35"/>
      <c r="AM2053" s="35"/>
      <c r="AN2053" s="35"/>
      <c r="AO2053" s="35"/>
      <c r="AP2053" s="35"/>
      <c r="AQ2053" s="35"/>
      <c r="AR2053" s="35"/>
      <c r="AS2053" s="35"/>
      <c r="AT2053" s="35"/>
      <c r="AU2053" s="35"/>
      <c r="AV2053" s="35"/>
      <c r="AW2053" s="35"/>
      <c r="AX2053" s="35"/>
      <c r="AY2053" s="35"/>
      <c r="AZ2053" s="35"/>
      <c r="BA2053" s="35"/>
      <c r="BB2053" s="35"/>
      <c r="BC2053" s="35"/>
      <c r="BD2053" s="35"/>
      <c r="BE2053" s="35"/>
      <c r="BF2053" s="35"/>
      <c r="BG2053" s="35"/>
      <c r="BH2053" s="35"/>
      <c r="BI2053" s="133"/>
      <c r="BJ2053" s="133"/>
      <c r="BK2053" s="35"/>
      <c r="BL2053" s="266"/>
      <c r="BM2053" s="35"/>
      <c r="BN2053" s="35"/>
      <c r="BO2053" s="35"/>
      <c r="BP2053" s="35"/>
      <c r="BQ2053" s="35"/>
      <c r="BR2053" s="35"/>
      <c r="BS2053" s="35"/>
      <c r="BT2053" s="35"/>
      <c r="BU2053" s="35"/>
      <c r="BV2053" s="35"/>
      <c r="BW2053" s="35"/>
      <c r="BX2053" s="35"/>
      <c r="BY2053" s="35"/>
      <c r="BZ2053" s="287"/>
      <c r="CA2053" s="35"/>
      <c r="CB2053" s="35"/>
      <c r="CC2053" s="35"/>
      <c r="CD2053" s="35"/>
      <c r="CE2053" s="35"/>
      <c r="CF2053" s="35"/>
      <c r="CG2053" s="35"/>
      <c r="CH2053" s="35"/>
      <c r="CI2053" s="35"/>
      <c r="CJ2053" s="35"/>
      <c r="CK2053" s="35"/>
      <c r="CL2053" s="35"/>
      <c r="CM2053" s="35"/>
      <c r="CN2053" s="35"/>
      <c r="CO2053" s="35"/>
      <c r="CP2053" s="35"/>
      <c r="CQ2053" s="35"/>
      <c r="CR2053" s="35"/>
      <c r="CS2053" s="35"/>
      <c r="CT2053" s="35"/>
      <c r="CU2053" s="35"/>
      <c r="CV2053" s="35"/>
      <c r="CW2053" s="35"/>
      <c r="CX2053" s="35"/>
      <c r="CY2053" s="35"/>
      <c r="CZ2053" s="35"/>
      <c r="DA2053" s="35"/>
      <c r="DB2053" s="35"/>
      <c r="DC2053" s="35"/>
      <c r="DD2053" s="35"/>
      <c r="DE2053" s="35"/>
      <c r="DF2053" s="35"/>
      <c r="DG2053" s="35"/>
      <c r="DH2053" s="35"/>
      <c r="DI2053" s="35"/>
      <c r="DJ2053" s="35"/>
      <c r="DK2053" s="35"/>
      <c r="DL2053" s="35"/>
      <c r="DM2053" s="35"/>
      <c r="DN2053" s="35"/>
      <c r="DO2053" s="35"/>
      <c r="DP2053" s="35"/>
      <c r="DQ2053" s="35"/>
      <c r="DR2053" s="35"/>
      <c r="DS2053" s="35"/>
      <c r="DT2053" s="35"/>
      <c r="DU2053" s="35"/>
      <c r="DV2053" s="35"/>
      <c r="DW2053" s="35"/>
      <c r="DX2053" s="35"/>
      <c r="DY2053" s="35"/>
      <c r="DZ2053" s="35"/>
      <c r="EA2053" s="35"/>
      <c r="EB2053" s="35"/>
      <c r="EC2053" s="35"/>
      <c r="ED2053" s="35"/>
      <c r="EE2053" s="35"/>
      <c r="EF2053" s="35"/>
      <c r="EG2053" s="35"/>
      <c r="EH2053" s="35"/>
      <c r="EI2053" s="35"/>
      <c r="EJ2053" s="35"/>
      <c r="EK2053" s="35"/>
      <c r="EL2053" s="35"/>
      <c r="ET2053" s="20"/>
      <c r="EU2053" s="20"/>
    </row>
    <row r="2054" spans="1:151" ht="12" hidden="1" customHeight="1">
      <c r="A2054" s="35"/>
      <c r="B2054" s="47"/>
      <c r="C2054" s="35"/>
      <c r="D2054" s="47"/>
      <c r="E2054" s="47"/>
      <c r="F2054" s="47"/>
      <c r="G2054" s="47"/>
      <c r="H2054" s="47"/>
      <c r="I2054" s="47"/>
      <c r="J2054" s="47"/>
      <c r="K2054" s="47"/>
      <c r="L2054" s="47"/>
      <c r="M2054" s="35"/>
      <c r="N2054" s="35"/>
      <c r="O2054" s="35"/>
      <c r="P2054" s="35"/>
      <c r="Q2054" s="35"/>
      <c r="R2054" s="35"/>
      <c r="S2054" s="35"/>
      <c r="T2054" s="35"/>
      <c r="U2054" s="35"/>
      <c r="V2054" s="35"/>
      <c r="W2054" s="35"/>
      <c r="X2054" s="35"/>
      <c r="Y2054" s="35"/>
      <c r="Z2054" s="35"/>
      <c r="AA2054" s="35"/>
      <c r="AB2054" s="35"/>
      <c r="AC2054" s="35"/>
      <c r="AD2054" s="35"/>
      <c r="AE2054" s="35"/>
      <c r="AF2054" s="35"/>
      <c r="AG2054" s="35"/>
      <c r="AH2054" s="35"/>
      <c r="AI2054" s="35"/>
      <c r="AJ2054" s="35"/>
      <c r="AK2054" s="35"/>
      <c r="AL2054" s="35"/>
      <c r="AM2054" s="35"/>
      <c r="AN2054" s="35"/>
      <c r="AO2054" s="35"/>
      <c r="AP2054" s="35"/>
      <c r="AQ2054" s="35"/>
      <c r="AR2054" s="35"/>
      <c r="AS2054" s="35"/>
      <c r="AT2054" s="35"/>
      <c r="AU2054" s="35"/>
      <c r="AV2054" s="35"/>
      <c r="AW2054" s="35"/>
      <c r="AX2054" s="35"/>
      <c r="AY2054" s="35"/>
      <c r="AZ2054" s="35"/>
      <c r="BA2054" s="35"/>
      <c r="BB2054" s="35"/>
      <c r="BC2054" s="35"/>
      <c r="BD2054" s="35"/>
      <c r="BE2054" s="35"/>
      <c r="BF2054" s="35"/>
      <c r="BG2054" s="35"/>
      <c r="BH2054" s="35"/>
      <c r="BI2054" s="133"/>
      <c r="BJ2054" s="133"/>
      <c r="BK2054" s="35"/>
      <c r="BL2054" s="266"/>
      <c r="BM2054" s="35"/>
      <c r="BN2054" s="35"/>
      <c r="BO2054" s="35"/>
      <c r="BP2054" s="35"/>
      <c r="BQ2054" s="35"/>
      <c r="BR2054" s="35"/>
      <c r="BS2054" s="35"/>
      <c r="BT2054" s="35"/>
      <c r="BU2054" s="35"/>
      <c r="BV2054" s="35"/>
      <c r="BW2054" s="35"/>
      <c r="BX2054" s="35"/>
      <c r="BY2054" s="35"/>
      <c r="BZ2054" s="287"/>
      <c r="CA2054" s="35"/>
      <c r="CB2054" s="35"/>
      <c r="CC2054" s="35"/>
      <c r="CD2054" s="35"/>
      <c r="CE2054" s="35"/>
      <c r="CF2054" s="35"/>
      <c r="CG2054" s="35"/>
      <c r="CH2054" s="35"/>
      <c r="CI2054" s="35"/>
      <c r="CJ2054" s="35"/>
      <c r="CK2054" s="35"/>
      <c r="CL2054" s="35"/>
      <c r="CM2054" s="35"/>
      <c r="CN2054" s="35"/>
      <c r="CO2054" s="35"/>
      <c r="CP2054" s="35"/>
      <c r="CQ2054" s="35"/>
      <c r="CR2054" s="35"/>
      <c r="CS2054" s="35"/>
      <c r="CT2054" s="35"/>
      <c r="CU2054" s="35"/>
      <c r="CV2054" s="35"/>
      <c r="CW2054" s="35"/>
      <c r="CX2054" s="35"/>
      <c r="CY2054" s="35"/>
      <c r="CZ2054" s="35"/>
      <c r="DA2054" s="35"/>
      <c r="DB2054" s="35"/>
      <c r="DC2054" s="35"/>
      <c r="DD2054" s="35"/>
      <c r="DE2054" s="35"/>
      <c r="DF2054" s="35"/>
      <c r="DG2054" s="35"/>
      <c r="DH2054" s="35"/>
      <c r="DI2054" s="35"/>
      <c r="DJ2054" s="35"/>
      <c r="DK2054" s="35"/>
      <c r="DL2054" s="35"/>
      <c r="DM2054" s="35"/>
      <c r="DN2054" s="35"/>
      <c r="DO2054" s="35"/>
      <c r="DP2054" s="35"/>
      <c r="DQ2054" s="35"/>
      <c r="DR2054" s="35"/>
      <c r="DS2054" s="35"/>
      <c r="DT2054" s="35"/>
      <c r="DU2054" s="35"/>
      <c r="DV2054" s="35"/>
      <c r="DW2054" s="35"/>
      <c r="DX2054" s="35"/>
      <c r="DY2054" s="35"/>
      <c r="DZ2054" s="35"/>
      <c r="EA2054" s="35"/>
      <c r="EB2054" s="35"/>
      <c r="EC2054" s="35"/>
      <c r="ED2054" s="35"/>
      <c r="EE2054" s="35"/>
      <c r="EF2054" s="35"/>
      <c r="EG2054" s="35"/>
      <c r="EH2054" s="35"/>
      <c r="EI2054" s="35"/>
      <c r="EJ2054" s="35"/>
      <c r="EK2054" s="35"/>
      <c r="EL2054" s="35"/>
      <c r="ET2054" s="20"/>
      <c r="EU2054" s="20"/>
    </row>
    <row r="2055" spans="1:151" ht="12" hidden="1" customHeight="1">
      <c r="A2055" s="35"/>
      <c r="B2055" s="47"/>
      <c r="C2055" s="35"/>
      <c r="D2055" s="47"/>
      <c r="E2055" s="47"/>
      <c r="F2055" s="47"/>
      <c r="G2055" s="47"/>
      <c r="H2055" s="47"/>
      <c r="I2055" s="47"/>
      <c r="J2055" s="47"/>
      <c r="K2055" s="47"/>
      <c r="L2055" s="47"/>
      <c r="M2055" s="35"/>
      <c r="N2055" s="35"/>
      <c r="O2055" s="35"/>
      <c r="P2055" s="35"/>
      <c r="Q2055" s="35"/>
      <c r="R2055" s="35"/>
      <c r="S2055" s="35"/>
      <c r="T2055" s="35"/>
      <c r="U2055" s="35"/>
      <c r="V2055" s="35"/>
      <c r="W2055" s="35"/>
      <c r="X2055" s="35"/>
      <c r="Y2055" s="35"/>
      <c r="Z2055" s="35"/>
      <c r="AA2055" s="35"/>
      <c r="AB2055" s="35"/>
      <c r="AC2055" s="35"/>
      <c r="AD2055" s="35"/>
      <c r="AE2055" s="35"/>
      <c r="AF2055" s="35"/>
      <c r="AG2055" s="35"/>
      <c r="AH2055" s="35"/>
      <c r="AI2055" s="35"/>
      <c r="AJ2055" s="35"/>
      <c r="AK2055" s="35"/>
      <c r="AL2055" s="35"/>
      <c r="AM2055" s="35"/>
      <c r="AN2055" s="35"/>
      <c r="AO2055" s="35"/>
      <c r="AP2055" s="35"/>
      <c r="AQ2055" s="35"/>
      <c r="AR2055" s="35"/>
      <c r="AS2055" s="35"/>
      <c r="AT2055" s="35"/>
      <c r="AU2055" s="35"/>
      <c r="AV2055" s="35"/>
      <c r="AW2055" s="35"/>
      <c r="AX2055" s="35"/>
      <c r="AY2055" s="35"/>
      <c r="AZ2055" s="35"/>
      <c r="BA2055" s="35"/>
      <c r="BB2055" s="35"/>
      <c r="BC2055" s="35"/>
      <c r="BD2055" s="35"/>
      <c r="BE2055" s="35"/>
      <c r="BF2055" s="35"/>
      <c r="BG2055" s="35"/>
      <c r="BH2055" s="35"/>
      <c r="BI2055" s="133"/>
      <c r="BJ2055" s="133"/>
      <c r="BK2055" s="35"/>
      <c r="BL2055" s="266"/>
      <c r="BM2055" s="35"/>
      <c r="BN2055" s="35"/>
      <c r="BO2055" s="35"/>
      <c r="BP2055" s="35"/>
      <c r="BQ2055" s="35"/>
      <c r="BR2055" s="35"/>
      <c r="BS2055" s="35"/>
      <c r="BT2055" s="35"/>
      <c r="BU2055" s="35"/>
      <c r="BV2055" s="35"/>
      <c r="BW2055" s="35"/>
      <c r="BX2055" s="35"/>
      <c r="BY2055" s="35"/>
      <c r="BZ2055" s="287"/>
      <c r="CA2055" s="35"/>
      <c r="CB2055" s="35"/>
      <c r="CC2055" s="35"/>
      <c r="CD2055" s="35"/>
      <c r="CE2055" s="35"/>
      <c r="CF2055" s="35"/>
      <c r="CG2055" s="35"/>
      <c r="CH2055" s="35"/>
      <c r="CI2055" s="35"/>
      <c r="CJ2055" s="35"/>
      <c r="CK2055" s="35"/>
      <c r="CL2055" s="35"/>
      <c r="CM2055" s="35"/>
      <c r="CN2055" s="35"/>
      <c r="CO2055" s="35"/>
      <c r="CP2055" s="35"/>
      <c r="CQ2055" s="35"/>
      <c r="CR2055" s="35"/>
      <c r="CS2055" s="35"/>
      <c r="CT2055" s="35"/>
      <c r="CU2055" s="35"/>
      <c r="CV2055" s="35"/>
      <c r="CW2055" s="35"/>
      <c r="CX2055" s="35"/>
      <c r="CY2055" s="35"/>
      <c r="CZ2055" s="35"/>
      <c r="DA2055" s="35"/>
      <c r="DB2055" s="35"/>
      <c r="DC2055" s="35"/>
      <c r="DD2055" s="35"/>
      <c r="DE2055" s="35"/>
      <c r="DF2055" s="35"/>
      <c r="DG2055" s="35"/>
      <c r="DH2055" s="35"/>
      <c r="DI2055" s="35"/>
      <c r="DJ2055" s="35"/>
      <c r="DK2055" s="35"/>
      <c r="DL2055" s="35"/>
      <c r="DM2055" s="35"/>
      <c r="DN2055" s="35"/>
      <c r="DO2055" s="35"/>
      <c r="DP2055" s="35"/>
      <c r="DQ2055" s="35"/>
      <c r="DR2055" s="35"/>
      <c r="DS2055" s="35"/>
      <c r="DT2055" s="35"/>
      <c r="DU2055" s="35"/>
      <c r="DV2055" s="35"/>
      <c r="DW2055" s="35"/>
      <c r="DX2055" s="35"/>
      <c r="DY2055" s="35"/>
      <c r="DZ2055" s="35"/>
      <c r="EA2055" s="35"/>
      <c r="EB2055" s="35"/>
      <c r="EC2055" s="35"/>
      <c r="ED2055" s="35"/>
      <c r="EE2055" s="35"/>
      <c r="EF2055" s="35"/>
      <c r="EG2055" s="35"/>
      <c r="EH2055" s="35"/>
      <c r="EI2055" s="35"/>
      <c r="EJ2055" s="35"/>
      <c r="EK2055" s="35"/>
      <c r="EL2055" s="35"/>
      <c r="ET2055" s="20"/>
      <c r="EU2055" s="20"/>
    </row>
    <row r="2056" spans="1:151" ht="12" hidden="1" customHeight="1">
      <c r="A2056" s="35"/>
      <c r="B2056" s="47"/>
      <c r="C2056" s="35"/>
      <c r="D2056" s="47"/>
      <c r="E2056" s="47"/>
      <c r="F2056" s="47"/>
      <c r="G2056" s="47"/>
      <c r="H2056" s="47"/>
      <c r="I2056" s="47"/>
      <c r="J2056" s="47"/>
      <c r="K2056" s="47"/>
      <c r="L2056" s="47"/>
      <c r="M2056" s="35"/>
      <c r="N2056" s="35"/>
      <c r="O2056" s="35"/>
      <c r="P2056" s="35"/>
      <c r="Q2056" s="35"/>
      <c r="R2056" s="35"/>
      <c r="S2056" s="35"/>
      <c r="T2056" s="35"/>
      <c r="U2056" s="35"/>
      <c r="V2056" s="35"/>
      <c r="W2056" s="35"/>
      <c r="X2056" s="35"/>
      <c r="Y2056" s="35"/>
      <c r="Z2056" s="35"/>
      <c r="AA2056" s="35"/>
      <c r="AB2056" s="35"/>
      <c r="AC2056" s="35"/>
      <c r="AD2056" s="35"/>
      <c r="AE2056" s="35"/>
      <c r="AF2056" s="35"/>
      <c r="AG2056" s="35"/>
      <c r="AH2056" s="35"/>
      <c r="AI2056" s="35"/>
      <c r="AJ2056" s="35"/>
      <c r="AK2056" s="35"/>
      <c r="AL2056" s="35"/>
      <c r="AM2056" s="35"/>
      <c r="AN2056" s="35"/>
      <c r="AO2056" s="35"/>
      <c r="AP2056" s="35"/>
      <c r="AQ2056" s="35"/>
      <c r="AR2056" s="35"/>
      <c r="AS2056" s="35"/>
      <c r="AT2056" s="35"/>
      <c r="AU2056" s="35"/>
      <c r="AV2056" s="35"/>
      <c r="AW2056" s="35"/>
      <c r="AX2056" s="35"/>
      <c r="AY2056" s="35"/>
      <c r="AZ2056" s="35"/>
      <c r="BA2056" s="35"/>
      <c r="BB2056" s="35"/>
      <c r="BC2056" s="35"/>
      <c r="BD2056" s="35"/>
      <c r="BE2056" s="35"/>
      <c r="BF2056" s="35"/>
      <c r="BG2056" s="35"/>
      <c r="BH2056" s="35"/>
      <c r="BI2056" s="133"/>
      <c r="BJ2056" s="133"/>
      <c r="BK2056" s="35"/>
      <c r="BL2056" s="266"/>
      <c r="BM2056" s="35"/>
      <c r="BN2056" s="35"/>
      <c r="BO2056" s="35"/>
      <c r="BP2056" s="35"/>
      <c r="BQ2056" s="35"/>
      <c r="BR2056" s="35"/>
      <c r="BS2056" s="35"/>
      <c r="BT2056" s="35"/>
      <c r="BU2056" s="35"/>
      <c r="BV2056" s="35"/>
      <c r="BW2056" s="35"/>
      <c r="BX2056" s="35"/>
      <c r="BY2056" s="35"/>
      <c r="BZ2056" s="287"/>
      <c r="CA2056" s="35"/>
      <c r="CB2056" s="35"/>
      <c r="CC2056" s="35"/>
      <c r="CD2056" s="35"/>
      <c r="CE2056" s="35"/>
      <c r="CF2056" s="35"/>
      <c r="CG2056" s="35"/>
      <c r="CH2056" s="35"/>
      <c r="CI2056" s="35"/>
      <c r="CJ2056" s="35"/>
      <c r="CK2056" s="35"/>
      <c r="CL2056" s="35"/>
      <c r="CM2056" s="35"/>
      <c r="CN2056" s="35"/>
      <c r="CO2056" s="35"/>
      <c r="CP2056" s="35"/>
      <c r="CQ2056" s="35"/>
      <c r="CR2056" s="35"/>
      <c r="CS2056" s="35"/>
      <c r="CT2056" s="35"/>
      <c r="CU2056" s="35"/>
      <c r="CV2056" s="35"/>
      <c r="CW2056" s="35"/>
      <c r="CX2056" s="35"/>
      <c r="CY2056" s="35"/>
      <c r="CZ2056" s="35"/>
      <c r="DA2056" s="35"/>
      <c r="DB2056" s="35"/>
      <c r="DC2056" s="35"/>
      <c r="DD2056" s="35"/>
      <c r="DE2056" s="35"/>
      <c r="DF2056" s="35"/>
      <c r="DG2056" s="35"/>
      <c r="DH2056" s="35"/>
      <c r="DI2056" s="35"/>
      <c r="DJ2056" s="35"/>
      <c r="DK2056" s="35"/>
      <c r="DL2056" s="35"/>
      <c r="DM2056" s="35"/>
      <c r="DN2056" s="35"/>
      <c r="DO2056" s="35"/>
      <c r="DP2056" s="35"/>
      <c r="DQ2056" s="35"/>
      <c r="DR2056" s="35"/>
      <c r="DS2056" s="35"/>
      <c r="DT2056" s="35"/>
      <c r="DU2056" s="35"/>
      <c r="DV2056" s="35"/>
      <c r="DW2056" s="35"/>
      <c r="DX2056" s="35"/>
      <c r="DY2056" s="35"/>
      <c r="DZ2056" s="35"/>
      <c r="EA2056" s="35"/>
      <c r="EB2056" s="35"/>
      <c r="EC2056" s="35"/>
      <c r="ED2056" s="35"/>
      <c r="EE2056" s="35"/>
      <c r="EF2056" s="35"/>
      <c r="EG2056" s="35"/>
      <c r="EH2056" s="35"/>
      <c r="EI2056" s="35"/>
      <c r="EJ2056" s="35"/>
      <c r="EL2056" s="35"/>
      <c r="ET2056" s="20"/>
      <c r="EU2056" s="20"/>
    </row>
    <row r="2057" spans="1:151" ht="12" hidden="1" customHeight="1">
      <c r="A2057" s="35"/>
      <c r="B2057" s="47"/>
      <c r="C2057" s="35"/>
      <c r="D2057" s="47"/>
      <c r="E2057" s="47"/>
      <c r="F2057" s="47"/>
      <c r="G2057" s="47"/>
      <c r="H2057" s="47"/>
      <c r="I2057" s="47"/>
      <c r="J2057" s="47"/>
      <c r="K2057" s="47"/>
      <c r="L2057" s="47"/>
      <c r="M2057" s="35"/>
      <c r="N2057" s="35"/>
      <c r="O2057" s="35"/>
      <c r="P2057" s="35"/>
      <c r="Q2057" s="35"/>
      <c r="R2057" s="35"/>
      <c r="S2057" s="35"/>
      <c r="T2057" s="35"/>
      <c r="U2057" s="35"/>
      <c r="V2057" s="35"/>
      <c r="W2057" s="35"/>
      <c r="X2057" s="35"/>
      <c r="Y2057" s="35"/>
      <c r="Z2057" s="35"/>
      <c r="AA2057" s="35"/>
      <c r="AB2057" s="35"/>
      <c r="AC2057" s="35"/>
      <c r="AD2057" s="35"/>
      <c r="AE2057" s="35"/>
      <c r="AF2057" s="35"/>
      <c r="AG2057" s="35"/>
      <c r="AH2057" s="35"/>
      <c r="AI2057" s="35"/>
      <c r="AJ2057" s="35"/>
      <c r="AK2057" s="35"/>
      <c r="AL2057" s="35"/>
      <c r="AM2057" s="35"/>
      <c r="AN2057" s="35"/>
      <c r="AO2057" s="35"/>
      <c r="AP2057" s="35"/>
      <c r="AQ2057" s="35"/>
      <c r="AR2057" s="35"/>
      <c r="AS2057" s="35"/>
      <c r="AT2057" s="35"/>
      <c r="AU2057" s="35"/>
      <c r="AV2057" s="35"/>
      <c r="AW2057" s="35"/>
      <c r="AX2057" s="35"/>
      <c r="AY2057" s="35"/>
      <c r="AZ2057" s="35"/>
      <c r="BA2057" s="35"/>
      <c r="BB2057" s="35"/>
      <c r="BC2057" s="35"/>
      <c r="BD2057" s="35"/>
      <c r="BE2057" s="35"/>
      <c r="BF2057" s="35"/>
      <c r="BG2057" s="35"/>
      <c r="BH2057" s="35"/>
      <c r="BI2057" s="133"/>
      <c r="BJ2057" s="133"/>
      <c r="BK2057" s="35"/>
      <c r="BL2057" s="266"/>
      <c r="BM2057" s="35"/>
      <c r="BN2057" s="35"/>
      <c r="BO2057" s="35"/>
      <c r="BP2057" s="35"/>
      <c r="BQ2057" s="35"/>
      <c r="BR2057" s="35"/>
      <c r="BS2057" s="35"/>
      <c r="BT2057" s="35"/>
      <c r="BU2057" s="35"/>
      <c r="BV2057" s="35"/>
      <c r="BW2057" s="35"/>
      <c r="BX2057" s="35"/>
      <c r="BY2057" s="35"/>
      <c r="BZ2057" s="287"/>
      <c r="CA2057" s="35"/>
      <c r="CB2057" s="35"/>
      <c r="CC2057" s="35"/>
      <c r="CD2057" s="35"/>
      <c r="CE2057" s="35"/>
      <c r="CF2057" s="35"/>
      <c r="CG2057" s="35"/>
      <c r="CH2057" s="35"/>
      <c r="CI2057" s="35"/>
      <c r="CJ2057" s="35"/>
      <c r="CK2057" s="35"/>
      <c r="CL2057" s="35"/>
      <c r="CM2057" s="35"/>
      <c r="CN2057" s="35"/>
      <c r="CO2057" s="35"/>
      <c r="CP2057" s="35"/>
      <c r="CQ2057" s="35"/>
      <c r="CR2057" s="35"/>
      <c r="CS2057" s="35"/>
      <c r="CT2057" s="35"/>
      <c r="CU2057" s="35"/>
      <c r="CV2057" s="35"/>
      <c r="CW2057" s="35"/>
      <c r="CX2057" s="35"/>
      <c r="CY2057" s="35"/>
      <c r="CZ2057" s="35"/>
      <c r="DA2057" s="35"/>
      <c r="DB2057" s="35"/>
      <c r="DC2057" s="35"/>
      <c r="DD2057" s="35"/>
      <c r="DE2057" s="35"/>
      <c r="DF2057" s="35"/>
      <c r="DG2057" s="35"/>
      <c r="DH2057" s="35"/>
      <c r="DI2057" s="35"/>
      <c r="DJ2057" s="35"/>
      <c r="DK2057" s="35"/>
      <c r="DL2057" s="35"/>
      <c r="DM2057" s="35"/>
      <c r="DN2057" s="35"/>
      <c r="DO2057" s="35"/>
      <c r="DP2057" s="35"/>
      <c r="DQ2057" s="35"/>
      <c r="DR2057" s="35"/>
      <c r="DS2057" s="35"/>
      <c r="DT2057" s="35"/>
      <c r="DU2057" s="35"/>
      <c r="DV2057" s="35"/>
      <c r="DW2057" s="35"/>
      <c r="DX2057" s="35"/>
      <c r="DY2057" s="35"/>
      <c r="DZ2057" s="35"/>
      <c r="EA2057" s="35"/>
      <c r="EB2057" s="35"/>
      <c r="EC2057" s="35"/>
      <c r="ED2057" s="35"/>
      <c r="EE2057" s="35"/>
      <c r="EF2057" s="35"/>
      <c r="EG2057" s="35"/>
      <c r="EH2057" s="35"/>
      <c r="EI2057" s="35"/>
      <c r="EJ2057" s="35"/>
      <c r="EL2057" s="35"/>
      <c r="ET2057" s="20"/>
      <c r="EU2057" s="20"/>
    </row>
    <row r="2058" spans="1:151" ht="12" hidden="1" customHeight="1">
      <c r="A2058" s="35"/>
      <c r="B2058" s="47"/>
      <c r="C2058" s="35"/>
      <c r="D2058" s="47"/>
      <c r="E2058" s="47"/>
      <c r="F2058" s="47"/>
      <c r="G2058" s="47"/>
      <c r="H2058" s="47"/>
      <c r="I2058" s="47"/>
      <c r="J2058" s="47"/>
      <c r="K2058" s="47"/>
      <c r="L2058" s="47"/>
      <c r="M2058" s="35"/>
      <c r="N2058" s="35"/>
      <c r="O2058" s="35"/>
      <c r="P2058" s="35"/>
      <c r="Q2058" s="35"/>
      <c r="R2058" s="35"/>
      <c r="S2058" s="35"/>
      <c r="T2058" s="35"/>
      <c r="U2058" s="35"/>
      <c r="V2058" s="35"/>
      <c r="W2058" s="35"/>
      <c r="X2058" s="35"/>
      <c r="Y2058" s="35"/>
      <c r="Z2058" s="35"/>
      <c r="AA2058" s="35"/>
      <c r="AB2058" s="35"/>
      <c r="AC2058" s="35"/>
      <c r="AD2058" s="35"/>
      <c r="AE2058" s="35"/>
      <c r="AF2058" s="35"/>
      <c r="AG2058" s="35"/>
      <c r="AH2058" s="35"/>
      <c r="AI2058" s="35"/>
      <c r="AJ2058" s="35"/>
      <c r="AK2058" s="35"/>
      <c r="AL2058" s="35"/>
      <c r="AM2058" s="35"/>
      <c r="AN2058" s="35"/>
      <c r="AO2058" s="35"/>
      <c r="AP2058" s="35"/>
      <c r="AQ2058" s="35"/>
      <c r="AR2058" s="35"/>
      <c r="AS2058" s="35"/>
      <c r="AT2058" s="35"/>
      <c r="AU2058" s="35"/>
      <c r="AV2058" s="35"/>
      <c r="AW2058" s="35"/>
      <c r="AX2058" s="35"/>
      <c r="AY2058" s="35"/>
      <c r="AZ2058" s="35"/>
      <c r="BA2058" s="35"/>
      <c r="BB2058" s="35"/>
      <c r="BC2058" s="35"/>
      <c r="BD2058" s="35"/>
      <c r="BE2058" s="35"/>
      <c r="BF2058" s="35"/>
      <c r="BG2058" s="35"/>
      <c r="BH2058" s="35"/>
      <c r="BI2058" s="133"/>
      <c r="BJ2058" s="133"/>
      <c r="BK2058" s="35"/>
      <c r="BL2058" s="266"/>
      <c r="BM2058" s="35"/>
      <c r="BN2058" s="35"/>
      <c r="BO2058" s="35"/>
      <c r="BP2058" s="35"/>
      <c r="BQ2058" s="35"/>
      <c r="BR2058" s="35"/>
      <c r="BS2058" s="35"/>
      <c r="BT2058" s="35"/>
      <c r="BU2058" s="35"/>
      <c r="BV2058" s="35"/>
      <c r="BW2058" s="35"/>
      <c r="BX2058" s="35"/>
      <c r="BY2058" s="35"/>
      <c r="BZ2058" s="287"/>
      <c r="CA2058" s="35"/>
      <c r="CB2058" s="35"/>
      <c r="CC2058" s="35"/>
      <c r="CD2058" s="35"/>
      <c r="CE2058" s="35"/>
      <c r="CF2058" s="35"/>
      <c r="CG2058" s="35"/>
      <c r="CH2058" s="35"/>
      <c r="CI2058" s="35"/>
      <c r="CJ2058" s="35"/>
      <c r="CK2058" s="35"/>
      <c r="CL2058" s="35"/>
      <c r="CM2058" s="35"/>
      <c r="CN2058" s="35"/>
      <c r="CO2058" s="35"/>
      <c r="CP2058" s="35"/>
      <c r="CQ2058" s="35"/>
      <c r="CR2058" s="35"/>
      <c r="CS2058" s="35"/>
      <c r="CT2058" s="35"/>
      <c r="CU2058" s="35"/>
      <c r="CV2058" s="35"/>
      <c r="CW2058" s="35"/>
      <c r="CX2058" s="35"/>
      <c r="CY2058" s="35"/>
      <c r="CZ2058" s="35"/>
      <c r="DA2058" s="35"/>
      <c r="DB2058" s="35"/>
      <c r="DC2058" s="35"/>
      <c r="DD2058" s="35"/>
      <c r="DE2058" s="35"/>
      <c r="DF2058" s="35"/>
      <c r="DG2058" s="35"/>
      <c r="DH2058" s="35"/>
      <c r="DI2058" s="35"/>
      <c r="DJ2058" s="35"/>
      <c r="DK2058" s="35"/>
      <c r="DL2058" s="35"/>
      <c r="DM2058" s="35"/>
      <c r="DN2058" s="35"/>
      <c r="DO2058" s="35"/>
      <c r="DP2058" s="35"/>
      <c r="DQ2058" s="35"/>
      <c r="DR2058" s="35"/>
      <c r="DS2058" s="35"/>
      <c r="DT2058" s="35"/>
      <c r="DU2058" s="35"/>
      <c r="DV2058" s="35"/>
      <c r="DW2058" s="35"/>
      <c r="DX2058" s="35"/>
      <c r="DY2058" s="35"/>
      <c r="DZ2058" s="35"/>
      <c r="EA2058" s="35"/>
      <c r="EB2058" s="35"/>
      <c r="EC2058" s="35"/>
      <c r="ED2058" s="35"/>
      <c r="EE2058" s="35"/>
      <c r="EF2058" s="35"/>
      <c r="EG2058" s="35"/>
      <c r="EH2058" s="35"/>
      <c r="EI2058" s="35"/>
      <c r="EJ2058" s="35"/>
      <c r="EL2058" s="35"/>
      <c r="ET2058" s="20"/>
      <c r="EU2058" s="20"/>
    </row>
    <row r="2059" spans="1:151" ht="12" hidden="1" customHeight="1">
      <c r="A2059" s="35"/>
      <c r="B2059" s="47"/>
      <c r="C2059" s="35"/>
      <c r="D2059" s="47"/>
      <c r="E2059" s="47"/>
      <c r="F2059" s="47"/>
      <c r="G2059" s="47"/>
      <c r="H2059" s="47"/>
      <c r="I2059" s="47"/>
      <c r="J2059" s="47"/>
      <c r="K2059" s="47"/>
      <c r="L2059" s="47"/>
      <c r="M2059" s="35"/>
      <c r="N2059" s="35"/>
      <c r="O2059" s="35"/>
      <c r="P2059" s="35"/>
      <c r="Q2059" s="35"/>
      <c r="R2059" s="35"/>
      <c r="S2059" s="35"/>
      <c r="T2059" s="35"/>
      <c r="U2059" s="35"/>
      <c r="V2059" s="35"/>
      <c r="W2059" s="35"/>
      <c r="X2059" s="35"/>
      <c r="Y2059" s="35"/>
      <c r="Z2059" s="35"/>
      <c r="AA2059" s="35"/>
      <c r="AB2059" s="35"/>
      <c r="AC2059" s="35"/>
      <c r="AD2059" s="35"/>
      <c r="AE2059" s="35"/>
      <c r="AF2059" s="35"/>
      <c r="AG2059" s="35"/>
      <c r="AH2059" s="35"/>
      <c r="AI2059" s="35"/>
      <c r="AJ2059" s="35"/>
      <c r="AK2059" s="35"/>
      <c r="AL2059" s="35"/>
      <c r="AM2059" s="35"/>
      <c r="AN2059" s="35"/>
      <c r="AO2059" s="35"/>
      <c r="AP2059" s="35"/>
      <c r="AQ2059" s="35"/>
      <c r="AR2059" s="35"/>
      <c r="AS2059" s="35"/>
      <c r="AT2059" s="35"/>
      <c r="AU2059" s="35"/>
      <c r="AV2059" s="35"/>
      <c r="AW2059" s="35"/>
      <c r="AX2059" s="35"/>
      <c r="AY2059" s="35"/>
      <c r="AZ2059" s="35"/>
      <c r="BA2059" s="35"/>
      <c r="BB2059" s="35"/>
      <c r="BC2059" s="35"/>
      <c r="BD2059" s="35"/>
      <c r="BE2059" s="35"/>
      <c r="BF2059" s="35"/>
      <c r="BG2059" s="35"/>
      <c r="BH2059" s="35"/>
      <c r="BI2059" s="133"/>
      <c r="BJ2059" s="133"/>
      <c r="BK2059" s="35"/>
      <c r="BL2059" s="266"/>
      <c r="BM2059" s="35"/>
      <c r="BN2059" s="35"/>
      <c r="BO2059" s="35"/>
      <c r="BP2059" s="35"/>
      <c r="BQ2059" s="35"/>
      <c r="BR2059" s="35"/>
      <c r="BS2059" s="35"/>
      <c r="BT2059" s="35"/>
      <c r="BU2059" s="35"/>
      <c r="BV2059" s="35"/>
      <c r="BW2059" s="35"/>
      <c r="BX2059" s="35"/>
      <c r="BY2059" s="35"/>
      <c r="BZ2059" s="287"/>
      <c r="CA2059" s="35"/>
      <c r="CB2059" s="35"/>
      <c r="CC2059" s="35"/>
      <c r="CD2059" s="35"/>
      <c r="CE2059" s="35"/>
      <c r="CF2059" s="35"/>
      <c r="CG2059" s="35"/>
      <c r="CH2059" s="35"/>
      <c r="CI2059" s="35"/>
      <c r="CJ2059" s="35"/>
      <c r="CK2059" s="35"/>
      <c r="CL2059" s="35"/>
      <c r="CM2059" s="35"/>
      <c r="CN2059" s="35"/>
      <c r="CO2059" s="35"/>
      <c r="CP2059" s="35"/>
      <c r="CQ2059" s="35"/>
      <c r="CR2059" s="35"/>
      <c r="CS2059" s="35"/>
      <c r="CT2059" s="35"/>
      <c r="CU2059" s="35"/>
      <c r="CV2059" s="35"/>
      <c r="CW2059" s="35"/>
      <c r="CX2059" s="35"/>
      <c r="CY2059" s="35"/>
      <c r="CZ2059" s="35"/>
      <c r="DA2059" s="35"/>
      <c r="DB2059" s="35"/>
      <c r="DC2059" s="35"/>
      <c r="DD2059" s="35"/>
      <c r="DE2059" s="35"/>
      <c r="DF2059" s="35"/>
      <c r="DG2059" s="35"/>
      <c r="DH2059" s="35"/>
      <c r="DI2059" s="35"/>
      <c r="DJ2059" s="35"/>
      <c r="DK2059" s="35"/>
      <c r="DL2059" s="35"/>
      <c r="DM2059" s="35"/>
      <c r="DN2059" s="35"/>
      <c r="DO2059" s="35"/>
      <c r="DP2059" s="35"/>
      <c r="DQ2059" s="35"/>
      <c r="DR2059" s="35"/>
      <c r="DS2059" s="35"/>
      <c r="DT2059" s="35"/>
      <c r="DU2059" s="35"/>
      <c r="DV2059" s="35"/>
      <c r="DW2059" s="35"/>
      <c r="DX2059" s="35"/>
      <c r="DY2059" s="35"/>
      <c r="DZ2059" s="35"/>
      <c r="EA2059" s="35"/>
      <c r="EB2059" s="35"/>
      <c r="EC2059" s="35"/>
      <c r="ED2059" s="35"/>
      <c r="EE2059" s="35"/>
      <c r="EF2059" s="35"/>
      <c r="EG2059" s="35"/>
      <c r="EH2059" s="35"/>
      <c r="EI2059" s="35"/>
      <c r="EJ2059" s="35"/>
      <c r="EL2059" s="35"/>
      <c r="ET2059" s="20"/>
      <c r="EU2059" s="20"/>
    </row>
    <row r="2060" spans="1:151" ht="12" hidden="1" customHeight="1">
      <c r="A2060" s="35"/>
      <c r="B2060" s="47"/>
      <c r="C2060" s="35"/>
      <c r="D2060" s="47"/>
      <c r="E2060" s="47"/>
      <c r="F2060" s="47"/>
      <c r="G2060" s="47"/>
      <c r="H2060" s="47"/>
      <c r="I2060" s="47"/>
      <c r="J2060" s="47"/>
      <c r="K2060" s="47"/>
      <c r="L2060" s="47"/>
      <c r="M2060" s="35"/>
      <c r="N2060" s="35"/>
      <c r="O2060" s="35"/>
      <c r="AS2060" s="35"/>
      <c r="AT2060" s="35"/>
      <c r="AU2060" s="35"/>
      <c r="AV2060" s="35"/>
      <c r="AW2060" s="35"/>
      <c r="AX2060" s="35"/>
      <c r="AY2060" s="35"/>
      <c r="AZ2060" s="35"/>
      <c r="BA2060" s="35"/>
      <c r="BB2060" s="35"/>
      <c r="BC2060" s="35"/>
      <c r="BD2060" s="35"/>
      <c r="BE2060" s="35"/>
      <c r="BF2060" s="35"/>
      <c r="BG2060" s="35"/>
      <c r="BH2060" s="35"/>
      <c r="BI2060" s="133"/>
      <c r="BJ2060" s="133"/>
      <c r="BK2060" s="35"/>
      <c r="BL2060" s="266"/>
      <c r="BM2060" s="35"/>
      <c r="BN2060" s="35"/>
      <c r="BO2060" s="35"/>
      <c r="BP2060" s="35"/>
      <c r="BQ2060" s="35"/>
      <c r="BR2060" s="35"/>
      <c r="BS2060" s="35"/>
      <c r="BT2060" s="35"/>
      <c r="BU2060" s="35"/>
      <c r="BV2060" s="35"/>
      <c r="BW2060" s="35"/>
      <c r="BX2060" s="35"/>
      <c r="BY2060" s="35"/>
      <c r="BZ2060" s="287"/>
      <c r="CG2060" s="35"/>
      <c r="CI2060" s="35"/>
      <c r="CJ2060" s="35"/>
      <c r="CK2060" s="35"/>
      <c r="CL2060" s="35"/>
      <c r="CM2060" s="35"/>
      <c r="CN2060" s="35"/>
      <c r="EC2060" s="35"/>
      <c r="EG2060" s="35"/>
      <c r="ET2060" s="20"/>
      <c r="EU2060" s="20"/>
    </row>
    <row r="2061" spans="1:151" ht="12" hidden="1" customHeight="1">
      <c r="A2061" s="35"/>
      <c r="B2061" s="47"/>
      <c r="C2061" s="35"/>
      <c r="D2061" s="47"/>
      <c r="E2061" s="47"/>
      <c r="F2061" s="47"/>
      <c r="G2061" s="47"/>
      <c r="H2061" s="47"/>
      <c r="I2061" s="47"/>
      <c r="J2061" s="47"/>
      <c r="K2061" s="47"/>
      <c r="L2061" s="47"/>
      <c r="M2061" s="35"/>
      <c r="N2061" s="35"/>
      <c r="O2061" s="35"/>
      <c r="AS2061" s="35"/>
      <c r="AT2061" s="35"/>
      <c r="AU2061" s="35"/>
      <c r="AV2061" s="35"/>
      <c r="AW2061" s="35"/>
      <c r="AX2061" s="35"/>
      <c r="AY2061" s="35"/>
      <c r="AZ2061" s="35"/>
      <c r="BA2061" s="35"/>
      <c r="BB2061" s="35"/>
      <c r="BC2061" s="35"/>
      <c r="BD2061" s="35"/>
      <c r="BE2061" s="35"/>
      <c r="BF2061" s="35"/>
      <c r="BG2061" s="35"/>
      <c r="BH2061" s="35"/>
      <c r="BI2061" s="133"/>
      <c r="BJ2061" s="133"/>
      <c r="BK2061" s="35"/>
      <c r="BL2061" s="266"/>
      <c r="BM2061" s="35"/>
      <c r="BN2061" s="35"/>
      <c r="BO2061" s="35"/>
      <c r="BP2061" s="35"/>
      <c r="BQ2061" s="35"/>
      <c r="BR2061" s="35"/>
      <c r="BS2061" s="35"/>
      <c r="BT2061" s="35"/>
      <c r="BU2061" s="35"/>
      <c r="BV2061" s="35"/>
      <c r="BW2061" s="35"/>
      <c r="BX2061" s="35"/>
      <c r="BY2061" s="35"/>
      <c r="BZ2061" s="287"/>
      <c r="CG2061" s="35"/>
      <c r="CI2061" s="35"/>
      <c r="CJ2061" s="35"/>
      <c r="CK2061" s="35"/>
      <c r="CL2061" s="35"/>
      <c r="CM2061" s="35"/>
      <c r="CN2061" s="35"/>
      <c r="EG2061" s="35"/>
      <c r="ET2061" s="20"/>
      <c r="EU2061" s="20"/>
    </row>
    <row r="2062" spans="1:151" ht="12" hidden="1" customHeight="1">
      <c r="A2062" s="35"/>
      <c r="B2062" s="47"/>
      <c r="C2062" s="35"/>
      <c r="D2062" s="47"/>
      <c r="E2062" s="47"/>
      <c r="F2062" s="47"/>
      <c r="G2062" s="47"/>
      <c r="H2062" s="47"/>
      <c r="I2062" s="47"/>
      <c r="J2062" s="47"/>
      <c r="K2062" s="47"/>
      <c r="L2062" s="47"/>
      <c r="M2062" s="35"/>
      <c r="N2062" s="35"/>
      <c r="O2062" s="35"/>
      <c r="AS2062" s="35"/>
      <c r="AT2062" s="35"/>
      <c r="AU2062" s="35"/>
      <c r="AV2062" s="35"/>
      <c r="AW2062" s="35"/>
      <c r="AX2062" s="35"/>
      <c r="AY2062" s="35"/>
      <c r="AZ2062" s="35"/>
      <c r="BA2062" s="35"/>
      <c r="BB2062" s="35"/>
      <c r="BC2062" s="35"/>
      <c r="BD2062" s="35"/>
      <c r="BE2062" s="35"/>
      <c r="BF2062" s="35"/>
      <c r="BG2062" s="35"/>
      <c r="BH2062" s="35"/>
      <c r="BI2062" s="133"/>
      <c r="BJ2062" s="133"/>
      <c r="BK2062" s="35"/>
      <c r="BL2062" s="266"/>
      <c r="BM2062" s="35"/>
      <c r="BN2062" s="35"/>
      <c r="BO2062" s="35"/>
      <c r="BP2062" s="35"/>
      <c r="BQ2062" s="35"/>
      <c r="BR2062" s="35"/>
      <c r="BS2062" s="35"/>
      <c r="BT2062" s="35"/>
      <c r="BU2062" s="35"/>
      <c r="BV2062" s="35"/>
      <c r="BW2062" s="35"/>
      <c r="BX2062" s="35"/>
      <c r="BY2062" s="35"/>
      <c r="BZ2062" s="287"/>
      <c r="CG2062" s="35"/>
      <c r="CI2062" s="35"/>
      <c r="CJ2062" s="35"/>
      <c r="CK2062" s="35"/>
      <c r="CL2062" s="35"/>
      <c r="CM2062" s="35"/>
      <c r="CN2062" s="35"/>
      <c r="EG2062" s="35"/>
      <c r="ET2062" s="20"/>
      <c r="EU2062" s="20"/>
    </row>
    <row r="2063" spans="1:151" ht="12" hidden="1" customHeight="1">
      <c r="A2063" s="35"/>
      <c r="B2063" s="47"/>
      <c r="C2063" s="35"/>
      <c r="D2063" s="47"/>
      <c r="E2063" s="47"/>
      <c r="F2063" s="47"/>
      <c r="G2063" s="47"/>
      <c r="H2063" s="47"/>
      <c r="I2063" s="47"/>
      <c r="J2063" s="47"/>
      <c r="K2063" s="47"/>
      <c r="L2063" s="47"/>
      <c r="M2063" s="35"/>
      <c r="N2063" s="35"/>
      <c r="O2063" s="35"/>
      <c r="AS2063" s="35"/>
      <c r="AT2063" s="35"/>
      <c r="AU2063" s="35"/>
      <c r="AV2063" s="35"/>
      <c r="AW2063" s="35"/>
      <c r="AX2063" s="35"/>
      <c r="AY2063" s="35"/>
      <c r="AZ2063" s="35"/>
      <c r="BA2063" s="35"/>
      <c r="BB2063" s="35"/>
      <c r="BC2063" s="35"/>
      <c r="BD2063" s="35"/>
      <c r="BE2063" s="35"/>
      <c r="BF2063" s="35"/>
      <c r="BG2063" s="35"/>
      <c r="BH2063" s="35"/>
      <c r="BI2063" s="133"/>
      <c r="BJ2063" s="133"/>
      <c r="BK2063" s="35"/>
      <c r="BL2063" s="266"/>
      <c r="BM2063" s="35"/>
      <c r="BN2063" s="35"/>
      <c r="BO2063" s="35"/>
      <c r="BP2063" s="35"/>
      <c r="BQ2063" s="35"/>
      <c r="BR2063" s="35"/>
      <c r="BS2063" s="35"/>
      <c r="BT2063" s="35"/>
      <c r="BU2063" s="35"/>
      <c r="BV2063" s="35"/>
      <c r="BW2063" s="35"/>
      <c r="BX2063" s="35"/>
      <c r="BY2063" s="35"/>
      <c r="BZ2063" s="287"/>
      <c r="CG2063" s="35"/>
      <c r="CI2063" s="35"/>
      <c r="CJ2063" s="35"/>
      <c r="CK2063" s="35"/>
      <c r="CL2063" s="35"/>
      <c r="CM2063" s="35"/>
      <c r="CN2063" s="35"/>
      <c r="EG2063" s="35"/>
      <c r="ET2063" s="20"/>
      <c r="EU2063" s="20"/>
    </row>
    <row r="2064" spans="1:151" ht="12" hidden="1" customHeight="1">
      <c r="A2064" s="35"/>
      <c r="B2064" s="47"/>
      <c r="C2064" s="35"/>
      <c r="D2064" s="47"/>
      <c r="E2064" s="47"/>
      <c r="F2064" s="47"/>
      <c r="G2064" s="47"/>
      <c r="H2064" s="47"/>
      <c r="I2064" s="47"/>
      <c r="J2064" s="47"/>
      <c r="K2064" s="47"/>
      <c r="L2064" s="47"/>
      <c r="M2064" s="35"/>
      <c r="N2064" s="35"/>
      <c r="O2064" s="35"/>
      <c r="AS2064" s="35"/>
      <c r="AT2064" s="35"/>
      <c r="AU2064" s="35"/>
      <c r="AV2064" s="35"/>
      <c r="AW2064" s="35"/>
      <c r="AX2064" s="35"/>
      <c r="AY2064" s="35"/>
      <c r="AZ2064" s="35"/>
      <c r="BA2064" s="35"/>
      <c r="BB2064" s="35"/>
      <c r="BC2064" s="35"/>
      <c r="BD2064" s="35"/>
      <c r="BE2064" s="35"/>
      <c r="BF2064" s="35"/>
      <c r="BG2064" s="35"/>
      <c r="BH2064" s="35"/>
      <c r="BI2064" s="133"/>
      <c r="BJ2064" s="133"/>
      <c r="BK2064" s="35"/>
      <c r="BL2064" s="266"/>
      <c r="BM2064" s="35"/>
      <c r="BN2064" s="35"/>
      <c r="BO2064" s="35"/>
      <c r="BP2064" s="35"/>
      <c r="BQ2064" s="35"/>
      <c r="BR2064" s="35"/>
      <c r="BS2064" s="35"/>
      <c r="BT2064" s="35"/>
      <c r="BU2064" s="35"/>
      <c r="BV2064" s="35"/>
      <c r="BW2064" s="35"/>
      <c r="BX2064" s="35"/>
      <c r="BY2064" s="35"/>
      <c r="BZ2064" s="287"/>
      <c r="CG2064" s="35"/>
      <c r="CI2064" s="35"/>
      <c r="CJ2064" s="35"/>
      <c r="CK2064" s="35"/>
      <c r="CL2064" s="35"/>
      <c r="CM2064" s="35"/>
      <c r="CN2064" s="35"/>
      <c r="EG2064" s="35"/>
      <c r="ET2064" s="20"/>
      <c r="EU2064" s="20"/>
    </row>
    <row r="2065" spans="1:169" ht="12" hidden="1" customHeight="1">
      <c r="A2065" s="35"/>
      <c r="B2065" s="47"/>
      <c r="C2065" s="35"/>
      <c r="D2065" s="47"/>
      <c r="E2065" s="47"/>
      <c r="F2065" s="47"/>
      <c r="G2065" s="47"/>
      <c r="H2065" s="47"/>
      <c r="I2065" s="47"/>
      <c r="J2065" s="47"/>
      <c r="K2065" s="47"/>
      <c r="L2065" s="47"/>
      <c r="M2065" s="35"/>
      <c r="N2065" s="35"/>
      <c r="O2065" s="35"/>
      <c r="AS2065" s="35"/>
      <c r="AT2065" s="35"/>
      <c r="AU2065" s="35"/>
      <c r="AV2065" s="35"/>
      <c r="AW2065" s="35"/>
      <c r="AX2065" s="35"/>
      <c r="AY2065" s="35"/>
      <c r="AZ2065" s="35"/>
      <c r="BA2065" s="35"/>
      <c r="BB2065" s="35"/>
      <c r="BC2065" s="35"/>
      <c r="BD2065" s="35"/>
      <c r="BE2065" s="35"/>
      <c r="BF2065" s="35"/>
      <c r="BG2065" s="35"/>
      <c r="BH2065" s="35"/>
      <c r="BI2065" s="133"/>
      <c r="BJ2065" s="133"/>
      <c r="BK2065" s="35"/>
      <c r="BL2065" s="266"/>
      <c r="BM2065" s="35"/>
      <c r="BN2065" s="35"/>
      <c r="BO2065" s="35"/>
      <c r="BP2065" s="35"/>
      <c r="BQ2065" s="35"/>
      <c r="BR2065" s="35"/>
      <c r="BS2065" s="35"/>
      <c r="BT2065" s="35"/>
      <c r="BU2065" s="35"/>
      <c r="BV2065" s="35"/>
      <c r="BW2065" s="35"/>
      <c r="BX2065" s="35"/>
      <c r="BY2065" s="35"/>
      <c r="BZ2065" s="287"/>
      <c r="CG2065" s="35"/>
      <c r="CI2065" s="35"/>
      <c r="CJ2065" s="35"/>
      <c r="CK2065" s="35"/>
      <c r="CL2065" s="35"/>
      <c r="CM2065" s="35"/>
      <c r="CN2065" s="35"/>
      <c r="EG2065" s="35"/>
      <c r="ET2065" s="20"/>
      <c r="EU2065" s="20"/>
    </row>
    <row r="2066" spans="1:169" ht="12" hidden="1" customHeight="1">
      <c r="A2066" s="35"/>
      <c r="B2066" s="47"/>
      <c r="C2066" s="35"/>
      <c r="D2066" s="47"/>
      <c r="E2066" s="47"/>
      <c r="F2066" s="47"/>
      <c r="G2066" s="47"/>
      <c r="H2066" s="47"/>
      <c r="I2066" s="47"/>
      <c r="J2066" s="47"/>
      <c r="K2066" s="47"/>
      <c r="L2066" s="47"/>
      <c r="M2066" s="35"/>
      <c r="N2066" s="35"/>
      <c r="O2066" s="35"/>
      <c r="AS2066" s="35"/>
      <c r="AT2066" s="35"/>
      <c r="AU2066" s="35"/>
      <c r="AV2066" s="35"/>
      <c r="AW2066" s="35"/>
      <c r="AX2066" s="35"/>
      <c r="AY2066" s="35"/>
      <c r="AZ2066" s="35"/>
      <c r="BA2066" s="35"/>
      <c r="BB2066" s="35"/>
      <c r="BC2066" s="35"/>
      <c r="BD2066" s="35"/>
      <c r="BE2066" s="35"/>
      <c r="BF2066" s="35"/>
      <c r="BG2066" s="35"/>
      <c r="BH2066" s="35"/>
      <c r="BI2066" s="133"/>
      <c r="BJ2066" s="133"/>
      <c r="BK2066" s="35"/>
      <c r="BL2066" s="266"/>
      <c r="BM2066" s="35"/>
      <c r="BN2066" s="35"/>
      <c r="BO2066" s="35"/>
      <c r="BP2066" s="35"/>
      <c r="BQ2066" s="35"/>
      <c r="BR2066" s="35"/>
      <c r="BS2066" s="35"/>
      <c r="BT2066" s="35"/>
      <c r="BU2066" s="35"/>
      <c r="BV2066" s="35"/>
      <c r="BW2066" s="35"/>
      <c r="BX2066" s="35"/>
      <c r="BY2066" s="35"/>
      <c r="BZ2066" s="287"/>
      <c r="CG2066" s="35"/>
      <c r="CI2066" s="35"/>
      <c r="CJ2066" s="35"/>
      <c r="CK2066" s="35"/>
      <c r="CL2066" s="35"/>
      <c r="CM2066" s="35"/>
      <c r="CN2066" s="35"/>
      <c r="EG2066" s="35"/>
      <c r="ET2066" s="20"/>
      <c r="EU2066" s="20"/>
    </row>
    <row r="2067" spans="1:169" ht="12" hidden="1" customHeight="1">
      <c r="A2067" s="35"/>
      <c r="B2067" s="47"/>
      <c r="C2067" s="35"/>
      <c r="D2067" s="47"/>
      <c r="E2067" s="47"/>
      <c r="F2067" s="47"/>
      <c r="G2067" s="47"/>
      <c r="H2067" s="47"/>
      <c r="I2067" s="47"/>
      <c r="J2067" s="47"/>
      <c r="K2067" s="47"/>
      <c r="L2067" s="47"/>
      <c r="M2067" s="35"/>
      <c r="N2067" s="35"/>
      <c r="O2067" s="35"/>
      <c r="AS2067" s="35"/>
      <c r="AT2067" s="35"/>
      <c r="AU2067" s="35"/>
      <c r="AV2067" s="35"/>
      <c r="AW2067" s="35"/>
      <c r="AX2067" s="35"/>
      <c r="AY2067" s="35"/>
      <c r="AZ2067" s="35"/>
      <c r="BA2067" s="35"/>
      <c r="BB2067" s="35"/>
      <c r="BC2067" s="35"/>
      <c r="BD2067" s="35"/>
      <c r="BE2067" s="35"/>
      <c r="BF2067" s="35"/>
      <c r="BG2067" s="35"/>
      <c r="BH2067" s="35"/>
      <c r="BI2067" s="133"/>
      <c r="BJ2067" s="133"/>
      <c r="BK2067" s="35"/>
      <c r="BL2067" s="266"/>
      <c r="BM2067" s="35"/>
      <c r="BN2067" s="35"/>
      <c r="BO2067" s="35"/>
      <c r="BP2067" s="35"/>
      <c r="BQ2067" s="35"/>
      <c r="BR2067" s="35"/>
      <c r="BS2067" s="35"/>
      <c r="BT2067" s="35"/>
      <c r="BU2067" s="35"/>
      <c r="BV2067" s="35"/>
      <c r="BW2067" s="35"/>
      <c r="BX2067" s="35"/>
      <c r="BY2067" s="35"/>
      <c r="BZ2067" s="287"/>
      <c r="CG2067" s="35"/>
      <c r="CI2067" s="35"/>
      <c r="CJ2067" s="35"/>
      <c r="CK2067" s="35"/>
      <c r="CL2067" s="35"/>
      <c r="CM2067" s="35"/>
      <c r="CN2067" s="35"/>
      <c r="ET2067" s="20"/>
      <c r="EU2067" s="20"/>
    </row>
    <row r="2068" spans="1:169" ht="12" hidden="1" customHeight="1">
      <c r="A2068" s="35"/>
      <c r="B2068" s="47"/>
      <c r="C2068" s="35"/>
      <c r="D2068" s="47"/>
      <c r="E2068" s="47"/>
      <c r="F2068" s="47"/>
      <c r="G2068" s="47"/>
      <c r="H2068" s="47"/>
      <c r="I2068" s="47"/>
      <c r="J2068" s="47"/>
      <c r="K2068" s="47"/>
      <c r="L2068" s="47"/>
      <c r="M2068" s="35"/>
      <c r="N2068" s="35"/>
      <c r="O2068" s="35"/>
      <c r="AS2068" s="35"/>
      <c r="AT2068" s="35"/>
      <c r="AU2068" s="35"/>
      <c r="AV2068" s="35"/>
      <c r="AW2068" s="35"/>
      <c r="AX2068" s="35"/>
      <c r="AY2068" s="35"/>
      <c r="AZ2068" s="35"/>
      <c r="BA2068" s="35"/>
      <c r="BB2068" s="35"/>
      <c r="BC2068" s="35"/>
      <c r="BD2068" s="35"/>
      <c r="BE2068" s="35"/>
      <c r="BF2068" s="35"/>
      <c r="BG2068" s="35"/>
      <c r="BH2068" s="35"/>
      <c r="BI2068" s="133"/>
      <c r="BJ2068" s="133"/>
      <c r="BK2068" s="35"/>
      <c r="BL2068" s="266"/>
      <c r="BM2068" s="35"/>
      <c r="BN2068" s="35"/>
      <c r="BO2068" s="35"/>
      <c r="BP2068" s="35"/>
      <c r="BQ2068" s="35"/>
      <c r="BR2068" s="35"/>
      <c r="BS2068" s="35"/>
      <c r="BT2068" s="35"/>
      <c r="BU2068" s="35"/>
      <c r="BV2068" s="35"/>
      <c r="BW2068" s="35"/>
      <c r="BX2068" s="35"/>
      <c r="BY2068" s="35"/>
      <c r="BZ2068" s="287"/>
      <c r="CG2068" s="35"/>
      <c r="CI2068" s="35"/>
      <c r="CJ2068" s="35"/>
      <c r="CK2068" s="35"/>
      <c r="CL2068" s="35"/>
      <c r="CM2068" s="35"/>
      <c r="CN2068" s="35"/>
      <c r="ET2068" s="20"/>
      <c r="EU2068" s="20"/>
    </row>
    <row r="2069" spans="1:169" ht="12" hidden="1" customHeight="1">
      <c r="A2069" s="35"/>
      <c r="B2069" s="47"/>
      <c r="C2069" s="35"/>
      <c r="D2069" s="47"/>
      <c r="E2069" s="47"/>
      <c r="F2069" s="47"/>
      <c r="G2069" s="47"/>
      <c r="H2069" s="47"/>
      <c r="I2069" s="47"/>
      <c r="J2069" s="47"/>
      <c r="K2069" s="47"/>
      <c r="L2069" s="47"/>
      <c r="M2069" s="35"/>
      <c r="N2069" s="35"/>
      <c r="O2069" s="35"/>
      <c r="AS2069" s="35"/>
      <c r="AT2069" s="35"/>
      <c r="AU2069" s="35"/>
      <c r="AV2069" s="35"/>
      <c r="AW2069" s="35"/>
      <c r="AX2069" s="35"/>
      <c r="AY2069" s="35"/>
      <c r="AZ2069" s="35"/>
      <c r="BA2069" s="35"/>
      <c r="BB2069" s="35"/>
      <c r="BC2069" s="35"/>
      <c r="BD2069" s="35"/>
      <c r="BE2069" s="35"/>
      <c r="BF2069" s="35"/>
      <c r="BG2069" s="35"/>
      <c r="BH2069" s="35"/>
      <c r="BI2069" s="133"/>
      <c r="BJ2069" s="133"/>
      <c r="BK2069" s="35"/>
      <c r="BL2069" s="266"/>
      <c r="BM2069" s="35"/>
      <c r="BN2069" s="35"/>
      <c r="BO2069" s="35"/>
      <c r="BP2069" s="35"/>
      <c r="BQ2069" s="35"/>
      <c r="BR2069" s="35"/>
      <c r="BS2069" s="35"/>
      <c r="BT2069" s="35"/>
      <c r="BU2069" s="35"/>
      <c r="BV2069" s="35"/>
      <c r="BW2069" s="35"/>
      <c r="BX2069" s="35"/>
      <c r="BY2069" s="35"/>
      <c r="CG2069" s="35"/>
      <c r="CI2069" s="35"/>
      <c r="CJ2069" s="35"/>
      <c r="CK2069" s="35"/>
      <c r="CL2069" s="35"/>
      <c r="CM2069" s="35"/>
      <c r="CN2069" s="35"/>
      <c r="ET2069" s="20"/>
      <c r="EU2069" s="20"/>
    </row>
    <row r="2070" spans="1:169" ht="12" hidden="1" customHeight="1">
      <c r="A2070" s="35"/>
      <c r="B2070" s="47"/>
      <c r="C2070" s="35"/>
      <c r="D2070" s="47"/>
      <c r="E2070" s="47"/>
      <c r="F2070" s="47"/>
      <c r="G2070" s="47"/>
      <c r="H2070" s="47"/>
      <c r="I2070" s="47"/>
      <c r="J2070" s="47"/>
      <c r="K2070" s="47"/>
      <c r="L2070" s="47"/>
      <c r="M2070" s="35"/>
      <c r="N2070" s="35"/>
      <c r="O2070" s="35"/>
      <c r="AS2070" s="35"/>
      <c r="AT2070" s="35"/>
      <c r="AU2070" s="35"/>
      <c r="AV2070" s="35"/>
      <c r="AW2070" s="35"/>
      <c r="AX2070" s="35"/>
      <c r="AY2070" s="35"/>
      <c r="AZ2070" s="35"/>
      <c r="BA2070" s="35"/>
      <c r="BB2070" s="35"/>
      <c r="BC2070" s="35"/>
      <c r="BD2070" s="35"/>
      <c r="BE2070" s="35"/>
      <c r="BF2070" s="35"/>
      <c r="BG2070" s="35"/>
      <c r="BH2070" s="35"/>
      <c r="BI2070" s="133"/>
      <c r="BJ2070" s="133"/>
      <c r="BK2070" s="35"/>
      <c r="BL2070" s="266"/>
      <c r="BM2070" s="35"/>
      <c r="BN2070" s="35"/>
      <c r="BO2070" s="35"/>
      <c r="BP2070" s="35"/>
      <c r="BQ2070" s="35"/>
      <c r="BR2070" s="35"/>
      <c r="BS2070" s="35"/>
      <c r="BT2070" s="35"/>
      <c r="BU2070" s="35"/>
      <c r="BV2070" s="35"/>
      <c r="BW2070" s="35"/>
      <c r="BX2070" s="35"/>
      <c r="BY2070" s="35"/>
      <c r="CG2070" s="35"/>
      <c r="CI2070" s="35"/>
      <c r="CJ2070" s="35"/>
      <c r="CK2070" s="35"/>
      <c r="CL2070" s="35"/>
      <c r="CM2070" s="35"/>
      <c r="CN2070" s="35"/>
      <c r="ET2070" s="20"/>
      <c r="EU2070" s="20"/>
    </row>
    <row r="2071" spans="1:169" ht="12" hidden="1" customHeight="1">
      <c r="A2071" s="35"/>
      <c r="B2071" s="47"/>
      <c r="C2071" s="35"/>
      <c r="D2071" s="47"/>
      <c r="E2071" s="47"/>
      <c r="F2071" s="47"/>
      <c r="G2071" s="47"/>
      <c r="H2071" s="47"/>
      <c r="I2071" s="47"/>
      <c r="J2071" s="47"/>
      <c r="K2071" s="47"/>
      <c r="L2071" s="47"/>
      <c r="M2071" s="35"/>
      <c r="N2071" s="35"/>
      <c r="O2071" s="35"/>
      <c r="AS2071" s="35"/>
      <c r="AT2071" s="35"/>
      <c r="AU2071" s="35"/>
      <c r="AV2071" s="35"/>
      <c r="AW2071" s="35"/>
      <c r="AX2071" s="35"/>
      <c r="AY2071" s="35"/>
      <c r="AZ2071" s="35"/>
      <c r="BA2071" s="35"/>
      <c r="BB2071" s="35"/>
      <c r="BC2071" s="35"/>
      <c r="BD2071" s="35"/>
      <c r="BE2071" s="35"/>
      <c r="BF2071" s="35"/>
      <c r="BG2071" s="35"/>
      <c r="BH2071" s="35"/>
      <c r="BI2071" s="133"/>
      <c r="BJ2071" s="133"/>
      <c r="BK2071" s="35"/>
      <c r="BL2071" s="266"/>
      <c r="BM2071" s="35"/>
      <c r="BN2071" s="35"/>
      <c r="BO2071" s="35"/>
      <c r="BP2071" s="35"/>
      <c r="BQ2071" s="35"/>
      <c r="BR2071" s="35"/>
      <c r="BS2071" s="35"/>
      <c r="BT2071" s="35"/>
      <c r="BU2071" s="35"/>
      <c r="BV2071" s="35"/>
      <c r="BW2071" s="35"/>
      <c r="BX2071" s="35"/>
      <c r="BY2071" s="35"/>
      <c r="CG2071" s="35"/>
      <c r="CI2071" s="35"/>
      <c r="CJ2071" s="35"/>
      <c r="CK2071" s="35"/>
      <c r="CL2071" s="35"/>
      <c r="CM2071" s="35"/>
      <c r="CN2071" s="35"/>
      <c r="ET2071" s="20"/>
      <c r="EU2071" s="20"/>
    </row>
    <row r="2072" spans="1:169" ht="12" hidden="1" customHeight="1">
      <c r="A2072" s="35"/>
      <c r="B2072" s="47"/>
      <c r="C2072" s="35"/>
      <c r="D2072" s="47"/>
      <c r="E2072" s="47"/>
      <c r="F2072" s="47"/>
      <c r="G2072" s="47"/>
      <c r="H2072" s="47"/>
      <c r="I2072" s="47"/>
      <c r="J2072" s="47"/>
      <c r="K2072" s="47"/>
      <c r="L2072" s="47"/>
      <c r="M2072" s="35"/>
      <c r="N2072" s="35"/>
      <c r="O2072" s="35"/>
      <c r="AS2072" s="35"/>
      <c r="AT2072" s="35"/>
      <c r="AU2072" s="35"/>
      <c r="AV2072" s="35"/>
      <c r="AW2072" s="35"/>
      <c r="AX2072" s="35"/>
      <c r="AY2072" s="35"/>
      <c r="AZ2072" s="35"/>
      <c r="BA2072" s="35"/>
      <c r="BB2072" s="35"/>
      <c r="BC2072" s="35"/>
      <c r="BD2072" s="35"/>
      <c r="BE2072" s="35"/>
      <c r="BF2072" s="35"/>
      <c r="BG2072" s="35"/>
      <c r="BH2072" s="35"/>
      <c r="BI2072" s="133"/>
      <c r="BJ2072" s="133"/>
      <c r="BK2072" s="35"/>
      <c r="BL2072" s="266"/>
      <c r="BM2072" s="35"/>
      <c r="BN2072" s="35"/>
      <c r="BO2072" s="35"/>
      <c r="BP2072" s="35"/>
      <c r="BQ2072" s="35"/>
      <c r="BR2072" s="35"/>
      <c r="BS2072" s="35"/>
      <c r="BT2072" s="35"/>
      <c r="BU2072" s="35"/>
      <c r="BV2072" s="35"/>
      <c r="BW2072" s="35"/>
      <c r="BX2072" s="35"/>
      <c r="BY2072" s="35"/>
      <c r="CG2072" s="35"/>
      <c r="ET2072" s="20"/>
      <c r="EU2072" s="20"/>
    </row>
    <row r="2073" spans="1:169" ht="12" hidden="1" customHeight="1">
      <c r="A2073" s="35"/>
      <c r="B2073" s="47"/>
      <c r="C2073" s="35"/>
      <c r="D2073" s="47"/>
      <c r="E2073" s="47"/>
      <c r="BI2073" s="133"/>
      <c r="BJ2073" s="133"/>
      <c r="BK2073" s="35"/>
      <c r="BL2073" s="266"/>
      <c r="BM2073" s="35"/>
      <c r="BN2073" s="35"/>
      <c r="BO2073" s="35"/>
      <c r="BP2073" s="35"/>
      <c r="BQ2073" s="35"/>
      <c r="BR2073" s="35"/>
      <c r="BS2073" s="35"/>
      <c r="BT2073" s="35"/>
      <c r="BU2073" s="35"/>
      <c r="BV2073" s="35"/>
      <c r="BW2073" s="35"/>
      <c r="BX2073" s="35"/>
      <c r="BY2073" s="35"/>
      <c r="CG2073" s="35"/>
      <c r="ET2073" s="20"/>
      <c r="EU2073" s="20"/>
      <c r="FL2073" s="244"/>
    </row>
    <row r="2074" spans="1:169" ht="12" hidden="1" customHeight="1">
      <c r="A2074" s="35"/>
      <c r="B2074" s="47"/>
      <c r="BL2074" s="266"/>
      <c r="BM2074" s="35"/>
      <c r="BN2074" s="35"/>
      <c r="BO2074" s="35"/>
      <c r="BP2074" s="35"/>
      <c r="BQ2074" s="35"/>
      <c r="BR2074" s="35"/>
      <c r="BS2074" s="35"/>
      <c r="BT2074" s="35"/>
      <c r="BU2074" s="35"/>
      <c r="BV2074" s="35"/>
      <c r="BW2074" s="35"/>
      <c r="BX2074" s="35"/>
      <c r="BY2074" s="35"/>
      <c r="CG2074" s="35"/>
      <c r="ET2074" s="20"/>
      <c r="EU2074" s="20"/>
    </row>
    <row r="2075" spans="1:169" ht="12" hidden="1" customHeight="1">
      <c r="A2075" s="35"/>
      <c r="B2075" s="47"/>
      <c r="BL2075" s="266"/>
      <c r="BM2075" s="35"/>
      <c r="BN2075" s="35"/>
      <c r="BO2075" s="35"/>
      <c r="BP2075" s="35"/>
      <c r="BQ2075" s="35"/>
      <c r="BR2075" s="35"/>
      <c r="BS2075" s="35"/>
      <c r="BT2075" s="35"/>
      <c r="BU2075" s="35"/>
      <c r="BV2075" s="35"/>
      <c r="BW2075" s="35"/>
      <c r="BX2075" s="35"/>
      <c r="BY2075" s="35"/>
      <c r="CG2075" s="35"/>
      <c r="ET2075" s="20"/>
      <c r="EU2075" s="20"/>
    </row>
    <row r="2076" spans="1:169" ht="12" hidden="1" customHeight="1">
      <c r="A2076" s="35"/>
      <c r="B2076" s="47"/>
      <c r="BL2076" s="266"/>
      <c r="BM2076" s="35"/>
      <c r="BN2076" s="35"/>
      <c r="BO2076" s="35"/>
      <c r="BP2076" s="35"/>
      <c r="BQ2076" s="35"/>
      <c r="BR2076" s="35"/>
      <c r="BS2076" s="35"/>
      <c r="BT2076" s="35"/>
      <c r="BU2076" s="35"/>
      <c r="BV2076" s="35"/>
      <c r="BW2076" s="35"/>
      <c r="BX2076" s="35"/>
      <c r="BY2076" s="35"/>
      <c r="CG2076" s="35"/>
      <c r="ET2076" s="20"/>
      <c r="EU2076" s="20"/>
      <c r="FI2076" s="244"/>
    </row>
    <row r="2077" spans="1:169" ht="12" hidden="1" customHeight="1">
      <c r="A2077" s="35"/>
      <c r="B2077" s="47"/>
      <c r="BL2077" s="266"/>
      <c r="BM2077" s="35"/>
      <c r="BN2077" s="35"/>
      <c r="BO2077" s="35"/>
      <c r="BP2077" s="35"/>
      <c r="BQ2077" s="35"/>
      <c r="BR2077" s="35"/>
      <c r="BS2077" s="35"/>
      <c r="BT2077" s="35"/>
      <c r="BU2077" s="35"/>
      <c r="BV2077" s="35"/>
      <c r="BW2077" s="35"/>
      <c r="BX2077" s="35"/>
      <c r="BY2077" s="35"/>
      <c r="CG2077" s="35"/>
      <c r="ET2077" s="20"/>
      <c r="EU2077" s="20"/>
    </row>
    <row r="2078" spans="1:169" s="244" customFormat="1" ht="12" hidden="1" customHeight="1">
      <c r="A2078" s="35"/>
      <c r="B2078" s="47"/>
      <c r="C2078" s="16"/>
      <c r="D2078" s="109"/>
      <c r="E2078" s="109"/>
      <c r="F2078" s="109"/>
      <c r="G2078" s="109"/>
      <c r="H2078" s="109"/>
      <c r="I2078" s="109"/>
      <c r="J2078" s="109"/>
      <c r="K2078" s="109"/>
      <c r="L2078" s="109"/>
      <c r="M2078" s="16"/>
      <c r="N2078" s="16"/>
      <c r="O2078" s="16"/>
      <c r="P2078" s="16"/>
      <c r="Q2078" s="16"/>
      <c r="R2078" s="16"/>
      <c r="S2078" s="16"/>
      <c r="T2078" s="16"/>
      <c r="U2078" s="16"/>
      <c r="V2078" s="16"/>
      <c r="W2078" s="16"/>
      <c r="X2078" s="16"/>
      <c r="Y2078" s="16"/>
      <c r="Z2078" s="16"/>
      <c r="AA2078" s="16"/>
      <c r="AB2078" s="16"/>
      <c r="AC2078" s="16"/>
      <c r="AD2078" s="16"/>
      <c r="AE2078" s="16"/>
      <c r="AF2078" s="16"/>
      <c r="AG2078" s="16"/>
      <c r="AH2078" s="16"/>
      <c r="AI2078" s="16"/>
      <c r="AJ2078" s="16"/>
      <c r="AK2078" s="16"/>
      <c r="AL2078" s="16"/>
      <c r="AM2078" s="16"/>
      <c r="AN2078" s="16"/>
      <c r="AO2078" s="16"/>
      <c r="AP2078" s="16"/>
      <c r="AQ2078" s="16"/>
      <c r="AR2078" s="16"/>
      <c r="AS2078" s="16"/>
      <c r="AT2078" s="16"/>
      <c r="AU2078" s="16"/>
      <c r="AV2078" s="16"/>
      <c r="AW2078" s="16"/>
      <c r="AX2078" s="16"/>
      <c r="AY2078" s="16"/>
      <c r="AZ2078" s="16"/>
      <c r="BA2078" s="16"/>
      <c r="BB2078" s="16"/>
      <c r="BC2078" s="16"/>
      <c r="BD2078" s="16"/>
      <c r="BE2078" s="16"/>
      <c r="BF2078" s="16"/>
      <c r="BG2078" s="16"/>
      <c r="BH2078" s="16"/>
      <c r="BI2078" s="134"/>
      <c r="BJ2078" s="134"/>
      <c r="BK2078" s="16"/>
      <c r="BL2078" s="266"/>
      <c r="BM2078" s="35"/>
      <c r="BN2078" s="35"/>
      <c r="BO2078" s="35"/>
      <c r="BP2078" s="35"/>
      <c r="BQ2078" s="35"/>
      <c r="BR2078" s="35"/>
      <c r="BS2078" s="35"/>
      <c r="BT2078" s="35"/>
      <c r="BU2078" s="35"/>
      <c r="BV2078" s="35"/>
      <c r="BW2078" s="35"/>
      <c r="BX2078" s="35"/>
      <c r="BY2078" s="35"/>
      <c r="BZ2078" s="258"/>
      <c r="CA2078" s="257"/>
      <c r="CB2078" s="257"/>
      <c r="CC2078" s="257"/>
      <c r="CD2078" s="257"/>
      <c r="CE2078" s="257"/>
      <c r="CF2078" s="257"/>
      <c r="CG2078" s="35"/>
      <c r="CH2078" s="257"/>
      <c r="CI2078" s="257"/>
      <c r="CJ2078" s="257"/>
      <c r="CK2078" s="257"/>
      <c r="CL2078" s="257"/>
      <c r="CM2078" s="257"/>
      <c r="CN2078" s="257"/>
      <c r="CO2078" s="257"/>
      <c r="CP2078" s="257"/>
      <c r="CQ2078" s="257"/>
      <c r="CR2078" s="257"/>
      <c r="CS2078" s="257"/>
      <c r="CT2078" s="257"/>
      <c r="CU2078" s="257"/>
      <c r="CV2078" s="257"/>
      <c r="CW2078" s="257"/>
      <c r="CX2078" s="257"/>
      <c r="CY2078" s="257"/>
      <c r="CZ2078" s="257"/>
      <c r="DA2078" s="257"/>
      <c r="DB2078" s="257"/>
      <c r="DC2078" s="257"/>
      <c r="DD2078" s="257"/>
      <c r="DE2078" s="257"/>
      <c r="DF2078" s="257"/>
      <c r="DG2078" s="257"/>
      <c r="DH2078" s="257"/>
      <c r="DI2078" s="257"/>
      <c r="DJ2078" s="257"/>
      <c r="DK2078" s="257"/>
      <c r="DL2078" s="257"/>
      <c r="DM2078" s="257"/>
      <c r="DN2078" s="257"/>
      <c r="DO2078" s="257"/>
      <c r="DP2078" s="257"/>
      <c r="DQ2078" s="257"/>
      <c r="DR2078" s="257"/>
      <c r="DS2078" s="257"/>
      <c r="DT2078" s="257"/>
      <c r="DU2078" s="257"/>
      <c r="DV2078" s="257"/>
      <c r="DW2078" s="257"/>
      <c r="DX2078" s="257"/>
      <c r="DY2078" s="257"/>
      <c r="DZ2078" s="257"/>
      <c r="EA2078" s="257"/>
      <c r="EB2078" s="16"/>
      <c r="EC2078" s="16"/>
      <c r="ED2078" s="16"/>
      <c r="EE2078" s="16"/>
      <c r="EF2078" s="16"/>
      <c r="EG2078" s="16"/>
      <c r="EH2078" s="16"/>
      <c r="EI2078" s="16"/>
      <c r="EJ2078" s="16"/>
      <c r="EK2078" s="16"/>
      <c r="EL2078" s="16"/>
      <c r="EM2078" s="16"/>
      <c r="EN2078" s="16"/>
      <c r="EO2078" s="16"/>
      <c r="EP2078" s="16"/>
      <c r="EQ2078" s="16"/>
      <c r="ER2078" s="16"/>
      <c r="ES2078" s="16"/>
      <c r="ET2078" s="20"/>
      <c r="EU2078" s="20"/>
      <c r="FG2078" s="269"/>
      <c r="FH2078" s="269"/>
      <c r="FI2078" s="35"/>
      <c r="FJ2078" s="269"/>
      <c r="FK2078" s="269"/>
      <c r="FL2078" s="35"/>
      <c r="FM2078" s="35"/>
    </row>
    <row r="2079" spans="1:169" ht="12" hidden="1" customHeight="1">
      <c r="A2079" s="35"/>
      <c r="B2079" s="47"/>
      <c r="P2079" s="20"/>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BL2079" s="266"/>
      <c r="BM2079" s="35"/>
      <c r="BN2079" s="35"/>
      <c r="BO2079" s="35"/>
      <c r="BP2079" s="35"/>
      <c r="BQ2079" s="35"/>
      <c r="BR2079" s="35"/>
      <c r="BS2079" s="35"/>
      <c r="BT2079" s="35"/>
      <c r="BU2079" s="35"/>
      <c r="BV2079" s="35"/>
      <c r="BW2079" s="35"/>
      <c r="BX2079" s="35"/>
      <c r="BY2079" s="35"/>
      <c r="CG2079" s="35"/>
      <c r="EB2079" s="20"/>
      <c r="ED2079" s="20"/>
      <c r="EE2079" s="20"/>
      <c r="EF2079" s="20"/>
      <c r="EH2079" s="20"/>
      <c r="EI2079" s="20"/>
      <c r="EJ2079" s="20"/>
      <c r="EK2079" s="20"/>
      <c r="EL2079" s="20"/>
      <c r="EM2079" s="20"/>
      <c r="EN2079" s="20"/>
      <c r="EO2079" s="20"/>
      <c r="EP2079" s="20"/>
      <c r="ER2079" s="20"/>
      <c r="ET2079" s="20"/>
      <c r="EU2079" s="20"/>
    </row>
    <row r="2080" spans="1:169" ht="12" hidden="1" customHeight="1">
      <c r="A2080" s="35"/>
      <c r="B2080" s="47"/>
      <c r="BL2080" s="266"/>
      <c r="BM2080" s="35"/>
      <c r="BN2080" s="35"/>
      <c r="BO2080" s="35"/>
      <c r="BP2080" s="35"/>
      <c r="BQ2080" s="35"/>
      <c r="BR2080" s="35"/>
      <c r="BS2080" s="35"/>
      <c r="BT2080" s="35"/>
      <c r="BU2080" s="35"/>
      <c r="BV2080" s="35"/>
      <c r="BW2080" s="35"/>
      <c r="BX2080" s="35"/>
      <c r="BY2080" s="35"/>
      <c r="CG2080" s="35"/>
      <c r="EC2080" s="20"/>
      <c r="EQ2080" s="20"/>
      <c r="ET2080" s="20"/>
      <c r="EU2080" s="20"/>
      <c r="FM2080" s="244"/>
    </row>
    <row r="2081" spans="1:151" ht="12" hidden="1" customHeight="1">
      <c r="A2081" s="35"/>
      <c r="B2081" s="47"/>
      <c r="BL2081" s="266"/>
      <c r="BM2081" s="35"/>
      <c r="BN2081" s="35"/>
      <c r="BO2081" s="35"/>
      <c r="BP2081" s="35"/>
      <c r="BQ2081" s="35"/>
      <c r="BR2081" s="35"/>
      <c r="BS2081" s="35"/>
      <c r="BT2081" s="35"/>
      <c r="BU2081" s="35"/>
      <c r="BV2081" s="35"/>
      <c r="BW2081" s="35"/>
      <c r="BX2081" s="35"/>
      <c r="BY2081" s="35"/>
      <c r="CG2081" s="35"/>
      <c r="ET2081" s="20"/>
      <c r="EU2081" s="20"/>
    </row>
    <row r="2082" spans="1:151" ht="12" hidden="1" customHeight="1">
      <c r="A2082" s="35"/>
      <c r="B2082" s="47"/>
      <c r="BL2082" s="266"/>
      <c r="BM2082" s="35"/>
      <c r="BN2082" s="35"/>
      <c r="BO2082" s="35"/>
      <c r="BP2082" s="35"/>
      <c r="BQ2082" s="35"/>
      <c r="BR2082" s="35"/>
      <c r="BS2082" s="35"/>
      <c r="BT2082" s="35"/>
      <c r="BU2082" s="35"/>
      <c r="BV2082" s="35"/>
      <c r="BW2082" s="35"/>
      <c r="BX2082" s="35"/>
      <c r="BY2082" s="35"/>
      <c r="CG2082" s="35"/>
      <c r="ET2082" s="20"/>
      <c r="EU2082" s="20"/>
    </row>
    <row r="2083" spans="1:151" ht="12" hidden="1" customHeight="1">
      <c r="A2083" s="35"/>
      <c r="B2083" s="47"/>
      <c r="BL2083" s="266"/>
      <c r="BM2083" s="35"/>
      <c r="BN2083" s="35"/>
      <c r="BO2083" s="35"/>
      <c r="BP2083" s="35"/>
      <c r="BQ2083" s="35"/>
      <c r="BR2083" s="35"/>
      <c r="BS2083" s="35"/>
      <c r="BT2083" s="35"/>
      <c r="BU2083" s="35"/>
      <c r="BV2083" s="35"/>
      <c r="BW2083" s="35"/>
      <c r="BX2083" s="35"/>
      <c r="BY2083" s="35"/>
      <c r="CG2083" s="35"/>
      <c r="ET2083" s="20"/>
      <c r="EU2083" s="20"/>
    </row>
    <row r="2084" spans="1:151" ht="12" hidden="1" customHeight="1">
      <c r="A2084" s="35"/>
      <c r="B2084" s="47"/>
      <c r="BL2084" s="266"/>
      <c r="BM2084" s="35"/>
      <c r="BN2084" s="35"/>
      <c r="BO2084" s="35"/>
      <c r="BP2084" s="35"/>
      <c r="BQ2084" s="35"/>
      <c r="BR2084" s="35"/>
      <c r="BS2084" s="35"/>
      <c r="BT2084" s="35"/>
      <c r="BU2084" s="35"/>
      <c r="BV2084" s="35"/>
      <c r="BW2084" s="35"/>
      <c r="BX2084" s="35"/>
      <c r="BY2084" s="35"/>
      <c r="CG2084" s="35"/>
      <c r="ET2084" s="20"/>
      <c r="EU2084" s="20"/>
    </row>
    <row r="2085" spans="1:151" ht="12" hidden="1" customHeight="1">
      <c r="A2085" s="35"/>
      <c r="B2085" s="47"/>
      <c r="BL2085" s="266"/>
      <c r="BM2085" s="35"/>
      <c r="BN2085" s="35"/>
      <c r="BO2085" s="35"/>
      <c r="BP2085" s="35"/>
      <c r="BQ2085" s="35"/>
      <c r="BR2085" s="35"/>
      <c r="BS2085" s="35"/>
      <c r="BT2085" s="35"/>
      <c r="BU2085" s="35"/>
      <c r="BV2085" s="35"/>
      <c r="BW2085" s="35"/>
      <c r="BX2085" s="35"/>
      <c r="BY2085" s="35"/>
      <c r="CG2085" s="35"/>
      <c r="ES2085" s="20"/>
      <c r="ET2085" s="20"/>
      <c r="EU2085" s="20"/>
    </row>
    <row r="2086" spans="1:151" ht="12" hidden="1" customHeight="1">
      <c r="A2086" s="35"/>
      <c r="BL2086" s="266"/>
      <c r="BM2086" s="35"/>
      <c r="BN2086" s="35"/>
      <c r="BO2086" s="35"/>
      <c r="BP2086" s="35"/>
      <c r="BQ2086" s="35"/>
      <c r="BR2086" s="35"/>
      <c r="BS2086" s="35"/>
      <c r="BT2086" s="35"/>
      <c r="BU2086" s="35"/>
      <c r="BV2086" s="35"/>
      <c r="BW2086" s="35"/>
      <c r="BX2086" s="35"/>
      <c r="BY2086" s="35"/>
      <c r="CG2086" s="35"/>
      <c r="EG2086" s="20"/>
      <c r="ET2086" s="20"/>
      <c r="EU2086" s="20"/>
    </row>
    <row r="2087" spans="1:151" ht="12" hidden="1" customHeight="1">
      <c r="BL2087" s="266"/>
      <c r="BM2087" s="35"/>
      <c r="BN2087" s="35"/>
      <c r="BO2087" s="35"/>
      <c r="BP2087" s="35"/>
      <c r="BQ2087" s="35"/>
      <c r="BR2087" s="35"/>
      <c r="BS2087" s="35"/>
      <c r="BT2087" s="35"/>
      <c r="BU2087" s="35"/>
      <c r="BV2087" s="35"/>
      <c r="BW2087" s="35"/>
      <c r="BX2087" s="35"/>
      <c r="BY2087" s="35"/>
      <c r="CG2087" s="35"/>
      <c r="ET2087" s="20"/>
      <c r="EU2087" s="20"/>
    </row>
    <row r="2088" spans="1:151" ht="12" hidden="1" customHeight="1">
      <c r="BL2088" s="266"/>
      <c r="BM2088" s="35"/>
      <c r="BN2088" s="35"/>
      <c r="BO2088" s="35"/>
      <c r="BP2088" s="35"/>
      <c r="BQ2088" s="35"/>
      <c r="BR2088" s="35"/>
      <c r="BS2088" s="35"/>
      <c r="BT2088" s="35"/>
      <c r="BU2088" s="35"/>
      <c r="BV2088" s="35"/>
      <c r="BW2088" s="35"/>
      <c r="BX2088" s="35"/>
      <c r="BY2088" s="35"/>
      <c r="CG2088" s="35"/>
      <c r="ET2088" s="20"/>
      <c r="EU2088" s="20"/>
    </row>
    <row r="2089" spans="1:151" ht="12" hidden="1" customHeight="1">
      <c r="BL2089" s="266"/>
      <c r="BM2089" s="35"/>
      <c r="BN2089" s="35"/>
      <c r="BO2089" s="35"/>
      <c r="BP2089" s="35"/>
      <c r="BQ2089" s="35"/>
      <c r="BR2089" s="35"/>
      <c r="BS2089" s="35"/>
      <c r="BT2089" s="35"/>
      <c r="BU2089" s="35"/>
      <c r="BV2089" s="35"/>
      <c r="BW2089" s="35"/>
      <c r="BX2089" s="35"/>
      <c r="BY2089" s="35"/>
      <c r="CG2089" s="35"/>
      <c r="ET2089" s="58"/>
      <c r="EU2089" s="58"/>
    </row>
    <row r="2090" spans="1:151" ht="12" hidden="1" customHeight="1">
      <c r="BL2090" s="266"/>
      <c r="BM2090" s="35"/>
      <c r="BN2090" s="35"/>
      <c r="BO2090" s="35"/>
      <c r="BP2090" s="35"/>
      <c r="BQ2090" s="35"/>
      <c r="BR2090" s="35"/>
      <c r="BS2090" s="35"/>
      <c r="BT2090" s="35"/>
      <c r="BU2090" s="35"/>
      <c r="BV2090" s="35"/>
      <c r="BW2090" s="35"/>
      <c r="BX2090" s="35"/>
      <c r="BY2090" s="35"/>
      <c r="CG2090" s="35"/>
    </row>
    <row r="2091" spans="1:151" ht="12" hidden="1" customHeight="1">
      <c r="BL2091" s="266"/>
      <c r="BM2091" s="35"/>
      <c r="BN2091" s="35"/>
      <c r="BO2091" s="35"/>
      <c r="BP2091" s="35"/>
      <c r="BQ2091" s="35"/>
      <c r="BR2091" s="35"/>
      <c r="BS2091" s="35"/>
      <c r="BT2091" s="35"/>
      <c r="BU2091" s="35"/>
      <c r="BV2091" s="35"/>
      <c r="BW2091" s="35"/>
      <c r="BX2091" s="35"/>
      <c r="BY2091" s="35"/>
      <c r="CG2091" s="35"/>
    </row>
    <row r="2092" spans="1:151" ht="12" hidden="1" customHeight="1">
      <c r="F2092" s="19"/>
      <c r="G2092" s="19"/>
      <c r="H2092" s="19"/>
      <c r="I2092" s="19"/>
      <c r="J2092" s="19"/>
      <c r="K2092" s="19"/>
      <c r="L2092" s="19"/>
      <c r="M2092" s="20"/>
      <c r="N2092" s="20"/>
      <c r="O2092" s="20"/>
      <c r="AS2092" s="20"/>
      <c r="AT2092" s="20"/>
      <c r="AU2092" s="20"/>
      <c r="AV2092" s="20"/>
      <c r="AW2092" s="20"/>
      <c r="AX2092" s="20"/>
      <c r="AY2092" s="20"/>
      <c r="AZ2092" s="20"/>
      <c r="BA2092" s="20"/>
      <c r="BB2092" s="20"/>
      <c r="BC2092" s="20"/>
      <c r="BD2092" s="20"/>
      <c r="BE2092" s="20"/>
      <c r="BF2092" s="20"/>
      <c r="BG2092" s="20"/>
      <c r="BH2092" s="20"/>
      <c r="BL2092" s="266"/>
      <c r="BM2092" s="35"/>
      <c r="BN2092" s="35"/>
      <c r="BO2092" s="35"/>
      <c r="BP2092" s="35"/>
      <c r="BQ2092" s="35"/>
      <c r="BR2092" s="35"/>
      <c r="BS2092" s="35"/>
      <c r="BT2092" s="35"/>
      <c r="BU2092" s="35"/>
      <c r="BV2092" s="35"/>
      <c r="BW2092" s="35"/>
      <c r="BX2092" s="35"/>
      <c r="BY2092" s="35"/>
      <c r="CG2092" s="35"/>
    </row>
    <row r="2093" spans="1:151" ht="12" hidden="1" customHeight="1">
      <c r="C2093" s="20"/>
      <c r="D2093" s="19"/>
      <c r="E2093" s="19"/>
      <c r="BI2093" s="58"/>
      <c r="BJ2093" s="58"/>
      <c r="BK2093" s="20"/>
      <c r="BL2093" s="266"/>
      <c r="BM2093" s="35"/>
      <c r="BN2093" s="35"/>
      <c r="BO2093" s="35"/>
      <c r="BP2093" s="35"/>
      <c r="BQ2093" s="35"/>
      <c r="BR2093" s="35"/>
      <c r="BS2093" s="35"/>
      <c r="BT2093" s="35"/>
      <c r="BU2093" s="35"/>
      <c r="BV2093" s="35"/>
      <c r="BW2093" s="35"/>
      <c r="BX2093" s="35"/>
      <c r="BY2093" s="35"/>
      <c r="CG2093" s="35"/>
    </row>
    <row r="2094" spans="1:151" ht="12" hidden="1" customHeight="1">
      <c r="BM2094" s="35"/>
      <c r="BN2094" s="35"/>
      <c r="BO2094" s="35"/>
      <c r="BP2094" s="35"/>
      <c r="BQ2094" s="35"/>
      <c r="BR2094" s="35"/>
      <c r="BS2094" s="35"/>
      <c r="BT2094" s="35"/>
      <c r="BU2094" s="35"/>
      <c r="BV2094" s="35"/>
      <c r="BW2094" s="35"/>
      <c r="BX2094" s="35"/>
      <c r="BY2094" s="35"/>
      <c r="CG2094" s="35"/>
    </row>
    <row r="2095" spans="1:151" ht="12" hidden="1" customHeight="1">
      <c r="BM2095" s="35"/>
      <c r="BN2095" s="35"/>
      <c r="BO2095" s="35"/>
      <c r="BP2095" s="35"/>
      <c r="BQ2095" s="35"/>
      <c r="BR2095" s="35"/>
      <c r="BS2095" s="35"/>
      <c r="BT2095" s="35"/>
      <c r="BU2095" s="35"/>
      <c r="BV2095" s="35"/>
      <c r="BW2095" s="35"/>
      <c r="BX2095" s="35"/>
      <c r="BY2095" s="35"/>
      <c r="CG2095" s="35"/>
    </row>
    <row r="2096" spans="1:151" ht="12" hidden="1" customHeight="1">
      <c r="BM2096" s="35"/>
      <c r="BN2096" s="35"/>
      <c r="BO2096" s="35"/>
      <c r="BP2096" s="35"/>
      <c r="BQ2096" s="35"/>
      <c r="BR2096" s="35"/>
      <c r="BS2096" s="35"/>
      <c r="BT2096" s="35"/>
      <c r="BU2096" s="35"/>
      <c r="BV2096" s="35"/>
      <c r="BW2096" s="35"/>
      <c r="BX2096" s="35"/>
      <c r="BY2096" s="35"/>
      <c r="CG2096" s="35"/>
    </row>
    <row r="2097" spans="1:85" ht="12" hidden="1" customHeight="1">
      <c r="BM2097" s="35"/>
      <c r="BN2097" s="35"/>
      <c r="BO2097" s="35"/>
      <c r="BP2097" s="35"/>
      <c r="BQ2097" s="35"/>
      <c r="BR2097" s="35"/>
      <c r="BS2097" s="35"/>
      <c r="BT2097" s="35"/>
      <c r="BU2097" s="35"/>
      <c r="BV2097" s="35"/>
      <c r="BW2097" s="35"/>
      <c r="BX2097" s="35"/>
      <c r="BY2097" s="35"/>
      <c r="CG2097" s="35"/>
    </row>
    <row r="2098" spans="1:85" ht="12" hidden="1" customHeight="1">
      <c r="CG2098" s="35"/>
    </row>
    <row r="2099" spans="1:85" ht="12" hidden="1" customHeight="1">
      <c r="CG2099" s="35"/>
    </row>
    <row r="2100" spans="1:85" ht="12" hidden="1" customHeight="1">
      <c r="CG2100" s="35"/>
    </row>
    <row r="2101" spans="1:85" ht="12" hidden="1" customHeight="1">
      <c r="CG2101" s="35"/>
    </row>
    <row r="2102" spans="1:85" ht="12" hidden="1" customHeight="1">
      <c r="CG2102" s="35"/>
    </row>
    <row r="2103" spans="1:85" ht="12" hidden="1" customHeight="1">
      <c r="CG2103" s="35"/>
    </row>
    <row r="2104" spans="1:85" ht="12" hidden="1" customHeight="1">
      <c r="CG2104" s="35"/>
    </row>
    <row r="2105" spans="1:85" ht="12" hidden="1" customHeight="1">
      <c r="B2105" s="19"/>
      <c r="CG2105" s="35"/>
    </row>
    <row r="2106" spans="1:85" ht="12" hidden="1" customHeight="1">
      <c r="A2106" s="20"/>
      <c r="CG2106" s="35"/>
    </row>
    <row r="2107" spans="1:85" ht="12" hidden="1" customHeight="1">
      <c r="CG2107" s="35"/>
    </row>
    <row r="2108" spans="1:85" ht="12" hidden="1" customHeight="1">
      <c r="CG2108" s="35"/>
    </row>
    <row r="2109" spans="1:85" ht="12" hidden="1" customHeight="1">
      <c r="CG2109" s="35"/>
    </row>
    <row r="2110" spans="1:85" ht="12" hidden="1" customHeight="1">
      <c r="CG2110" s="35"/>
    </row>
    <row r="2111" spans="1:85" ht="12" hidden="1" customHeight="1">
      <c r="CG2111" s="35"/>
    </row>
    <row r="2112" spans="1:85" ht="12" hidden="1" customHeight="1">
      <c r="CG2112" s="35"/>
    </row>
    <row r="2113" spans="85:85" ht="12" hidden="1" customHeight="1">
      <c r="CG2113" s="35"/>
    </row>
    <row r="2114" spans="85:85" ht="12" hidden="1" customHeight="1">
      <c r="CG2114" s="35"/>
    </row>
    <row r="2115" spans="85:85" ht="12" hidden="1" customHeight="1">
      <c r="CG2115" s="35"/>
    </row>
    <row r="2116" spans="85:85" ht="12" hidden="1" customHeight="1">
      <c r="CG2116" s="35"/>
    </row>
    <row r="2117" spans="85:85" ht="12" hidden="1" customHeight="1">
      <c r="CG2117" s="35"/>
    </row>
    <row r="2118" spans="85:85" ht="12" hidden="1" customHeight="1">
      <c r="CG2118" s="35"/>
    </row>
    <row r="2119" spans="85:85" ht="12" hidden="1" customHeight="1">
      <c r="CG2119" s="35"/>
    </row>
    <row r="2120" spans="85:85" ht="12" hidden="1" customHeight="1">
      <c r="CG2120" s="35"/>
    </row>
    <row r="2121" spans="85:85" ht="12" hidden="1" customHeight="1">
      <c r="CG2121" s="35"/>
    </row>
    <row r="2122" spans="85:85" ht="12" hidden="1" customHeight="1">
      <c r="CG2122" s="35"/>
    </row>
    <row r="2123" spans="85:85" ht="12" hidden="1" customHeight="1">
      <c r="CG2123" s="35"/>
    </row>
    <row r="2124" spans="85:85" ht="12" hidden="1" customHeight="1">
      <c r="CG2124" s="35"/>
    </row>
    <row r="2125" spans="85:85" ht="12" hidden="1" customHeight="1">
      <c r="CG2125" s="35"/>
    </row>
    <row r="2126" spans="85:85" ht="12" hidden="1" customHeight="1">
      <c r="CG2126" s="35"/>
    </row>
    <row r="2127" spans="85:85" ht="12" hidden="1" customHeight="1">
      <c r="CG2127" s="35"/>
    </row>
    <row r="2128" spans="85:85" ht="12" hidden="1" customHeight="1">
      <c r="CG2128" s="35"/>
    </row>
    <row r="2129" spans="85:85" ht="12" hidden="1" customHeight="1">
      <c r="CG2129" s="35"/>
    </row>
    <row r="2130" spans="85:85" ht="12" hidden="1" customHeight="1">
      <c r="CG2130" s="35"/>
    </row>
    <row r="2131" spans="85:85" ht="12" hidden="1" customHeight="1">
      <c r="CG2131" s="35"/>
    </row>
    <row r="2132" spans="85:85" ht="12" hidden="1" customHeight="1">
      <c r="CG2132" s="35"/>
    </row>
    <row r="2133" spans="85:85" ht="12" hidden="1" customHeight="1">
      <c r="CG2133" s="35"/>
    </row>
    <row r="2134" spans="85:85" ht="12" hidden="1" customHeight="1">
      <c r="CG2134" s="35"/>
    </row>
    <row r="2135" spans="85:85" ht="12" hidden="1" customHeight="1">
      <c r="CG2135" s="35"/>
    </row>
    <row r="2136" spans="85:85" ht="12" hidden="1" customHeight="1">
      <c r="CG2136" s="35"/>
    </row>
    <row r="2137" spans="85:85" ht="12" hidden="1" customHeight="1">
      <c r="CG2137" s="35"/>
    </row>
    <row r="2138" spans="85:85" ht="12" hidden="1" customHeight="1">
      <c r="CG2138" s="35"/>
    </row>
    <row r="2139" spans="85:85" ht="12" hidden="1" customHeight="1">
      <c r="CG2139" s="35"/>
    </row>
    <row r="2140" spans="85:85" ht="12" hidden="1" customHeight="1">
      <c r="CG2140" s="35"/>
    </row>
    <row r="2141" spans="85:85" ht="12" hidden="1" customHeight="1">
      <c r="CG2141" s="35"/>
    </row>
    <row r="2142" spans="85:85" ht="12" hidden="1" customHeight="1">
      <c r="CG2142" s="35"/>
    </row>
    <row r="2143" spans="85:85" ht="12" hidden="1" customHeight="1">
      <c r="CG2143" s="35"/>
    </row>
    <row r="2144" spans="85:85" ht="12" hidden="1" customHeight="1">
      <c r="CG2144" s="35"/>
    </row>
    <row r="2145" spans="85:85" ht="12" hidden="1" customHeight="1">
      <c r="CG2145" s="35"/>
    </row>
    <row r="2146" spans="85:85" ht="12" hidden="1" customHeight="1">
      <c r="CG2146" s="35"/>
    </row>
    <row r="2147" spans="85:85" ht="12" hidden="1" customHeight="1">
      <c r="CG2147" s="35"/>
    </row>
    <row r="2148" spans="85:85" ht="12" hidden="1" customHeight="1">
      <c r="CG2148" s="35"/>
    </row>
    <row r="2149" spans="85:85" ht="12" hidden="1" customHeight="1">
      <c r="CG2149" s="35"/>
    </row>
    <row r="2150" spans="85:85" ht="12" hidden="1" customHeight="1">
      <c r="CG2150" s="35"/>
    </row>
    <row r="2151" spans="85:85" ht="12" hidden="1" customHeight="1">
      <c r="CG2151" s="35"/>
    </row>
    <row r="2152" spans="85:85" ht="12" hidden="1" customHeight="1">
      <c r="CG2152" s="35"/>
    </row>
    <row r="2153" spans="85:85" ht="12" hidden="1" customHeight="1">
      <c r="CG2153" s="35"/>
    </row>
    <row r="2154" spans="85:85" ht="12" hidden="1" customHeight="1">
      <c r="CG2154" s="35"/>
    </row>
    <row r="2155" spans="85:85" ht="12" hidden="1" customHeight="1">
      <c r="CG2155" s="35"/>
    </row>
    <row r="2156" spans="85:85" ht="12" hidden="1" customHeight="1">
      <c r="CG2156" s="35"/>
    </row>
    <row r="2157" spans="85:85" ht="12" hidden="1" customHeight="1">
      <c r="CG2157" s="35"/>
    </row>
    <row r="2158" spans="85:85" ht="12" hidden="1" customHeight="1">
      <c r="CG2158" s="35"/>
    </row>
    <row r="2159" spans="85:85" ht="12" hidden="1" customHeight="1">
      <c r="CG2159" s="35"/>
    </row>
    <row r="2160" spans="85:85" ht="12" hidden="1" customHeight="1">
      <c r="CG2160" s="35"/>
    </row>
    <row r="2161" spans="85:85" ht="12" hidden="1" customHeight="1">
      <c r="CG2161" s="35"/>
    </row>
    <row r="2162" spans="85:85" ht="12" hidden="1" customHeight="1">
      <c r="CG2162" s="35"/>
    </row>
    <row r="2163" spans="85:85" ht="12" hidden="1" customHeight="1">
      <c r="CG2163" s="35"/>
    </row>
    <row r="2164" spans="85:85" ht="12" hidden="1" customHeight="1">
      <c r="CG2164" s="35"/>
    </row>
    <row r="2165" spans="85:85" ht="12" hidden="1" customHeight="1">
      <c r="CG2165" s="35"/>
    </row>
    <row r="2166" spans="85:85" ht="12" hidden="1" customHeight="1">
      <c r="CG2166" s="35"/>
    </row>
    <row r="2167" spans="85:85" ht="12" hidden="1" customHeight="1">
      <c r="CG2167" s="35"/>
    </row>
    <row r="2168" spans="85:85" ht="12" hidden="1" customHeight="1">
      <c r="CG2168" s="35"/>
    </row>
    <row r="2169" spans="85:85" ht="12" hidden="1" customHeight="1">
      <c r="CG2169" s="35"/>
    </row>
    <row r="2170" spans="85:85" ht="12" hidden="1" customHeight="1">
      <c r="CG2170" s="35"/>
    </row>
    <row r="2171" spans="85:85" ht="12" hidden="1" customHeight="1">
      <c r="CG2171" s="35"/>
    </row>
    <row r="2172" spans="85:85" ht="12" hidden="1" customHeight="1">
      <c r="CG2172" s="35"/>
    </row>
    <row r="2173" spans="85:85" ht="12" hidden="1" customHeight="1">
      <c r="CG2173" s="35"/>
    </row>
    <row r="2174" spans="85:85" ht="12" hidden="1" customHeight="1">
      <c r="CG2174" s="35"/>
    </row>
    <row r="2175" spans="85:85" ht="12" hidden="1" customHeight="1">
      <c r="CG2175" s="35"/>
    </row>
    <row r="2176" spans="85:85" ht="12" hidden="1" customHeight="1">
      <c r="CG2176" s="35"/>
    </row>
    <row r="2177" spans="85:85" ht="12" hidden="1" customHeight="1">
      <c r="CG2177" s="35"/>
    </row>
    <row r="2178" spans="85:85" ht="12" hidden="1" customHeight="1">
      <c r="CG2178" s="35"/>
    </row>
    <row r="2179" spans="85:85" ht="12" hidden="1" customHeight="1">
      <c r="CG2179" s="35"/>
    </row>
    <row r="2180" spans="85:85" ht="12" hidden="1" customHeight="1">
      <c r="CG2180" s="35"/>
    </row>
    <row r="2181" spans="85:85" ht="12" hidden="1" customHeight="1">
      <c r="CG2181" s="35"/>
    </row>
    <row r="2182" spans="85:85" ht="12" hidden="1" customHeight="1">
      <c r="CG2182" s="35"/>
    </row>
    <row r="2183" spans="85:85" ht="12" hidden="1" customHeight="1">
      <c r="CG2183" s="35"/>
    </row>
    <row r="2184" spans="85:85" ht="12" hidden="1" customHeight="1">
      <c r="CG2184" s="35"/>
    </row>
    <row r="2185" spans="85:85" ht="12" hidden="1" customHeight="1">
      <c r="CG2185" s="35"/>
    </row>
    <row r="2186" spans="85:85" ht="12" hidden="1" customHeight="1">
      <c r="CG2186" s="35"/>
    </row>
    <row r="2187" spans="85:85" ht="12" hidden="1" customHeight="1">
      <c r="CG2187" s="35"/>
    </row>
    <row r="2188" spans="85:85" ht="12" hidden="1" customHeight="1">
      <c r="CG2188" s="35"/>
    </row>
    <row r="2189" spans="85:85" ht="12" hidden="1" customHeight="1">
      <c r="CG2189" s="35"/>
    </row>
    <row r="2190" spans="85:85" ht="12" hidden="1" customHeight="1">
      <c r="CG2190" s="35"/>
    </row>
    <row r="2191" spans="85:85" ht="12" hidden="1" customHeight="1">
      <c r="CG2191" s="35"/>
    </row>
    <row r="2192" spans="85:85" ht="12" hidden="1" customHeight="1">
      <c r="CG2192" s="35"/>
    </row>
    <row r="2193" spans="85:85" ht="12" hidden="1" customHeight="1">
      <c r="CG2193" s="35"/>
    </row>
    <row r="2194" spans="85:85" ht="12" hidden="1" customHeight="1">
      <c r="CG2194" s="35"/>
    </row>
    <row r="2195" spans="85:85" ht="12" hidden="1" customHeight="1">
      <c r="CG2195" s="35"/>
    </row>
    <row r="2196" spans="85:85" ht="12" hidden="1" customHeight="1">
      <c r="CG2196" s="35"/>
    </row>
    <row r="2197" spans="85:85" ht="12" hidden="1" customHeight="1">
      <c r="CG2197" s="35"/>
    </row>
    <row r="2198" spans="85:85" ht="12" hidden="1" customHeight="1">
      <c r="CG2198" s="35"/>
    </row>
    <row r="2199" spans="85:85" ht="12" hidden="1" customHeight="1">
      <c r="CG2199" s="35"/>
    </row>
    <row r="2200" spans="85:85" ht="12" hidden="1" customHeight="1">
      <c r="CG2200" s="35"/>
    </row>
    <row r="2201" spans="85:85" ht="0" hidden="1" customHeight="1">
      <c r="CG2201" s="35"/>
    </row>
  </sheetData>
  <sheetProtection algorithmName="SHA-512" hashValue="3k8T2iPY9yFmlLmzUJQWg5fFEJbdndFoM9XqtyW5gr0se9EiwhtlgjazuedcHC1L83K3G/zvfJIev6fCnMCOrw==" saltValue="p4yHvULF+OmjnxBX0V43mg==" spinCount="100000" sheet="1" objects="1" scenarios="1"/>
  <mergeCells count="948">
    <mergeCell ref="B293:AO293"/>
    <mergeCell ref="C258:L258"/>
    <mergeCell ref="M258:U258"/>
    <mergeCell ref="V258:AM258"/>
    <mergeCell ref="AJ97:AM97"/>
    <mergeCell ref="M98:Z98"/>
    <mergeCell ref="AA98:AM98"/>
    <mergeCell ref="G230:L230"/>
    <mergeCell ref="B236:AO237"/>
    <mergeCell ref="C247:L248"/>
    <mergeCell ref="B238:T238"/>
    <mergeCell ref="T239:T240"/>
    <mergeCell ref="U239:V240"/>
    <mergeCell ref="W239:W240"/>
    <mergeCell ref="X239:AG240"/>
    <mergeCell ref="V105:W105"/>
    <mergeCell ref="V119:W119"/>
    <mergeCell ref="V122:W122"/>
    <mergeCell ref="V121:W121"/>
    <mergeCell ref="Y103:AM104"/>
    <mergeCell ref="M231:R231"/>
    <mergeCell ref="C241:AM241"/>
    <mergeCell ref="M247:AM248"/>
    <mergeCell ref="AD251:AG252"/>
    <mergeCell ref="AH251:AM252"/>
    <mergeCell ref="AA251:AC252"/>
    <mergeCell ref="Z249:AM250"/>
    <mergeCell ref="T253:AM254"/>
    <mergeCell ref="M244:AM245"/>
    <mergeCell ref="M246:AM246"/>
    <mergeCell ref="U251:W252"/>
    <mergeCell ref="C242:F243"/>
    <mergeCell ref="G242:L243"/>
    <mergeCell ref="M242:S243"/>
    <mergeCell ref="C244:L246"/>
    <mergeCell ref="P253:P254"/>
    <mergeCell ref="Q253:S254"/>
    <mergeCell ref="M251:P252"/>
    <mergeCell ref="Q251:T252"/>
    <mergeCell ref="C251:L252"/>
    <mergeCell ref="C253:L257"/>
    <mergeCell ref="M255:AM255"/>
    <mergeCell ref="AI256:AK257"/>
    <mergeCell ref="AL256:AM257"/>
    <mergeCell ref="M253:O254"/>
    <mergeCell ref="X251:Z252"/>
    <mergeCell ref="BN72:BO72"/>
    <mergeCell ref="BN74:BO74"/>
    <mergeCell ref="P168:Q168"/>
    <mergeCell ref="V167:W167"/>
    <mergeCell ref="S105:T105"/>
    <mergeCell ref="Y121:AM122"/>
    <mergeCell ref="P106:Q106"/>
    <mergeCell ref="S106:T106"/>
    <mergeCell ref="P105:Q105"/>
    <mergeCell ref="V115:W115"/>
    <mergeCell ref="V113:W113"/>
    <mergeCell ref="Y117:AM118"/>
    <mergeCell ref="S112:T112"/>
    <mergeCell ref="V112:W112"/>
    <mergeCell ref="P82:R82"/>
    <mergeCell ref="T82:V82"/>
    <mergeCell ref="P107:Q107"/>
    <mergeCell ref="AT75:BG75"/>
    <mergeCell ref="AT73:BG73"/>
    <mergeCell ref="Y119:AM120"/>
    <mergeCell ref="P112:Q112"/>
    <mergeCell ref="P114:Q114"/>
    <mergeCell ref="S120:T120"/>
    <mergeCell ref="AJ99:AM99"/>
    <mergeCell ref="AS6:BG7"/>
    <mergeCell ref="M91:R91"/>
    <mergeCell ref="T91:AF91"/>
    <mergeCell ref="AG91:AM91"/>
    <mergeCell ref="M92:Z92"/>
    <mergeCell ref="AA92:AM92"/>
    <mergeCell ref="M93:Z93"/>
    <mergeCell ref="AA93:AM93"/>
    <mergeCell ref="M94:O95"/>
    <mergeCell ref="AJ94:AM95"/>
    <mergeCell ref="AJ75:AM75"/>
    <mergeCell ref="M75:O75"/>
    <mergeCell ref="M59:O59"/>
    <mergeCell ref="X59:AM59"/>
    <mergeCell ref="M60:R60"/>
    <mergeCell ref="M73:O73"/>
    <mergeCell ref="W68:AM68"/>
    <mergeCell ref="M67:Z67"/>
    <mergeCell ref="AA67:AM67"/>
    <mergeCell ref="P88:Q88"/>
    <mergeCell ref="M72:V72"/>
    <mergeCell ref="M76:O77"/>
    <mergeCell ref="P76:Q77"/>
    <mergeCell ref="V76:W77"/>
    <mergeCell ref="U214:V214"/>
    <mergeCell ref="X214:AM214"/>
    <mergeCell ref="D215:L216"/>
    <mergeCell ref="M215:R216"/>
    <mergeCell ref="S215:AM216"/>
    <mergeCell ref="Q280:X281"/>
    <mergeCell ref="Y280:Y281"/>
    <mergeCell ref="AA280:AD281"/>
    <mergeCell ref="AE280:AL281"/>
    <mergeCell ref="AM280:AM281"/>
    <mergeCell ref="Z280:Z281"/>
    <mergeCell ref="M279:AM279"/>
    <mergeCell ref="M270:W270"/>
    <mergeCell ref="AC259:AM259"/>
    <mergeCell ref="C249:L250"/>
    <mergeCell ref="M249:W250"/>
    <mergeCell ref="X249:Y250"/>
    <mergeCell ref="X256:Y257"/>
    <mergeCell ref="M256:W256"/>
    <mergeCell ref="M257:W257"/>
    <mergeCell ref="Z256:AB257"/>
    <mergeCell ref="AC256:AD257"/>
    <mergeCell ref="AE256:AF257"/>
    <mergeCell ref="AG256:AH257"/>
    <mergeCell ref="C72:C122"/>
    <mergeCell ref="D72:F100"/>
    <mergeCell ref="M80:AB80"/>
    <mergeCell ref="M83:P83"/>
    <mergeCell ref="V111:W111"/>
    <mergeCell ref="T242:AM243"/>
    <mergeCell ref="C214:C233"/>
    <mergeCell ref="D214:L214"/>
    <mergeCell ref="M214:N214"/>
    <mergeCell ref="O214:P214"/>
    <mergeCell ref="M220:R220"/>
    <mergeCell ref="G221:L221"/>
    <mergeCell ref="M221:R221"/>
    <mergeCell ref="G222:L222"/>
    <mergeCell ref="M222:R222"/>
    <mergeCell ref="G223:L223"/>
    <mergeCell ref="M223:R223"/>
    <mergeCell ref="M232:R233"/>
    <mergeCell ref="G224:L224"/>
    <mergeCell ref="M224:R224"/>
    <mergeCell ref="G225:L226"/>
    <mergeCell ref="M225:R226"/>
    <mergeCell ref="M230:R230"/>
    <mergeCell ref="R214:S214"/>
    <mergeCell ref="S122:T122"/>
    <mergeCell ref="G99:L99"/>
    <mergeCell ref="M99:O99"/>
    <mergeCell ref="P111:Q111"/>
    <mergeCell ref="G89:H95"/>
    <mergeCell ref="I89:L90"/>
    <mergeCell ref="M89:T89"/>
    <mergeCell ref="U89:AM89"/>
    <mergeCell ref="M90:O90"/>
    <mergeCell ref="U90:AM90"/>
    <mergeCell ref="G121:L122"/>
    <mergeCell ref="S121:T121"/>
    <mergeCell ref="V110:W110"/>
    <mergeCell ref="N114:O114"/>
    <mergeCell ref="S114:T114"/>
    <mergeCell ref="N115:O115"/>
    <mergeCell ref="V117:W117"/>
    <mergeCell ref="S107:T107"/>
    <mergeCell ref="V120:W120"/>
    <mergeCell ref="N120:O120"/>
    <mergeCell ref="P120:Q120"/>
    <mergeCell ref="N107:O107"/>
    <mergeCell ref="N121:O121"/>
    <mergeCell ref="D217:F226"/>
    <mergeCell ref="G217:L217"/>
    <mergeCell ref="M217:R217"/>
    <mergeCell ref="S217:AM226"/>
    <mergeCell ref="G218:L218"/>
    <mergeCell ref="M218:R218"/>
    <mergeCell ref="G219:L219"/>
    <mergeCell ref="M219:R219"/>
    <mergeCell ref="G220:L220"/>
    <mergeCell ref="G229:L229"/>
    <mergeCell ref="M229:R229"/>
    <mergeCell ref="C239:C240"/>
    <mergeCell ref="D239:L240"/>
    <mergeCell ref="M239:N240"/>
    <mergeCell ref="O239:P240"/>
    <mergeCell ref="Q239:Q240"/>
    <mergeCell ref="R239:S240"/>
    <mergeCell ref="U238:AN238"/>
    <mergeCell ref="D227:F233"/>
    <mergeCell ref="G227:L227"/>
    <mergeCell ref="M227:R227"/>
    <mergeCell ref="S227:AM233"/>
    <mergeCell ref="G228:L228"/>
    <mergeCell ref="M228:R228"/>
    <mergeCell ref="G232:L233"/>
    <mergeCell ref="AH239:AM240"/>
    <mergeCell ref="G231:L231"/>
    <mergeCell ref="G76:L77"/>
    <mergeCell ref="T81:V81"/>
    <mergeCell ref="M81:N81"/>
    <mergeCell ref="M74:Z74"/>
    <mergeCell ref="S88:T88"/>
    <mergeCell ref="Y88:AM88"/>
    <mergeCell ref="G87:L87"/>
    <mergeCell ref="R86:V86"/>
    <mergeCell ref="P78:R78"/>
    <mergeCell ref="G78:L78"/>
    <mergeCell ref="W82:AM82"/>
    <mergeCell ref="X76:X77"/>
    <mergeCell ref="M82:N82"/>
    <mergeCell ref="P81:R81"/>
    <mergeCell ref="M79:AM79"/>
    <mergeCell ref="G83:L83"/>
    <mergeCell ref="T70:V70"/>
    <mergeCell ref="W70:AM70"/>
    <mergeCell ref="Y76:AM77"/>
    <mergeCell ref="AA74:AM74"/>
    <mergeCell ref="V103:W103"/>
    <mergeCell ref="S104:T104"/>
    <mergeCell ref="G72:L72"/>
    <mergeCell ref="G73:L74"/>
    <mergeCell ref="G75:L75"/>
    <mergeCell ref="U76:U77"/>
    <mergeCell ref="M84:V84"/>
    <mergeCell ref="Q83:AM83"/>
    <mergeCell ref="S78:AM78"/>
    <mergeCell ref="AD81:AE81"/>
    <mergeCell ref="P70:R70"/>
    <mergeCell ref="AG81:AI81"/>
    <mergeCell ref="G84:L84"/>
    <mergeCell ref="G85:L86"/>
    <mergeCell ref="R76:R77"/>
    <mergeCell ref="M88:O88"/>
    <mergeCell ref="G82:L82"/>
    <mergeCell ref="AK81:AM81"/>
    <mergeCell ref="W72:AM72"/>
    <mergeCell ref="S76:T77"/>
    <mergeCell ref="N118:O118"/>
    <mergeCell ref="N117:O117"/>
    <mergeCell ref="N104:O104"/>
    <mergeCell ref="N103:O103"/>
    <mergeCell ref="G100:L100"/>
    <mergeCell ref="G117:L118"/>
    <mergeCell ref="P110:Q110"/>
    <mergeCell ref="N110:O110"/>
    <mergeCell ref="N108:O108"/>
    <mergeCell ref="G111:L112"/>
    <mergeCell ref="G109:L110"/>
    <mergeCell ref="P104:Q104"/>
    <mergeCell ref="Q100:AA100"/>
    <mergeCell ref="V114:W114"/>
    <mergeCell ref="S116:T116"/>
    <mergeCell ref="V109:W109"/>
    <mergeCell ref="P113:Q113"/>
    <mergeCell ref="Y102:AM102"/>
    <mergeCell ref="M85:V85"/>
    <mergeCell ref="N86:Q86"/>
    <mergeCell ref="G101:L102"/>
    <mergeCell ref="G113:L114"/>
    <mergeCell ref="G115:L116"/>
    <mergeCell ref="Y115:AM116"/>
    <mergeCell ref="V104:W104"/>
    <mergeCell ref="S103:T103"/>
    <mergeCell ref="G88:L88"/>
    <mergeCell ref="S110:T110"/>
    <mergeCell ref="G107:L108"/>
    <mergeCell ref="G103:L104"/>
    <mergeCell ref="I91:L91"/>
    <mergeCell ref="I92:L95"/>
    <mergeCell ref="G97:L98"/>
    <mergeCell ref="M97:O97"/>
    <mergeCell ref="V108:W108"/>
    <mergeCell ref="S108:T108"/>
    <mergeCell ref="P117:Q117"/>
    <mergeCell ref="P118:Q118"/>
    <mergeCell ref="G105:L106"/>
    <mergeCell ref="P103:Q103"/>
    <mergeCell ref="G79:L79"/>
    <mergeCell ref="Y101:AM101"/>
    <mergeCell ref="M102:X102"/>
    <mergeCell ref="AB100:AM100"/>
    <mergeCell ref="W84:AB84"/>
    <mergeCell ref="Y113:AM114"/>
    <mergeCell ref="AA87:AM87"/>
    <mergeCell ref="AC84:AF84"/>
    <mergeCell ref="G96:L96"/>
    <mergeCell ref="M96:V96"/>
    <mergeCell ref="W96:AM96"/>
    <mergeCell ref="M101:X101"/>
    <mergeCell ref="Y107:AM108"/>
    <mergeCell ref="V106:W106"/>
    <mergeCell ref="Y105:AM106"/>
    <mergeCell ref="M87:O87"/>
    <mergeCell ref="W85:AM86"/>
    <mergeCell ref="M100:P100"/>
    <mergeCell ref="V88:W88"/>
    <mergeCell ref="G80:L80"/>
    <mergeCell ref="AJ140:AM140"/>
    <mergeCell ref="G149:L149"/>
    <mergeCell ref="N111:O111"/>
    <mergeCell ref="P109:Q109"/>
    <mergeCell ref="N160:O160"/>
    <mergeCell ref="C136:C175"/>
    <mergeCell ref="G168:L169"/>
    <mergeCell ref="S117:T117"/>
    <mergeCell ref="N156:O156"/>
    <mergeCell ref="S119:T119"/>
    <mergeCell ref="N122:O122"/>
    <mergeCell ref="D101:F122"/>
    <mergeCell ref="Y111:AM112"/>
    <mergeCell ref="G166:L167"/>
    <mergeCell ref="P160:Q160"/>
    <mergeCell ref="G140:L140"/>
    <mergeCell ref="G141:L141"/>
    <mergeCell ref="Y124:Z125"/>
    <mergeCell ref="AA124:AC125"/>
    <mergeCell ref="M147:N147"/>
    <mergeCell ref="G119:L120"/>
    <mergeCell ref="S118:T118"/>
    <mergeCell ref="V107:W107"/>
    <mergeCell ref="N106:O106"/>
    <mergeCell ref="AI52:AM52"/>
    <mergeCell ref="M61:O61"/>
    <mergeCell ref="U61:AM61"/>
    <mergeCell ref="M58:N58"/>
    <mergeCell ref="AA56:AM56"/>
    <mergeCell ref="AJ57:AM57"/>
    <mergeCell ref="AD46:AG46"/>
    <mergeCell ref="D58:L59"/>
    <mergeCell ref="P58:R58"/>
    <mergeCell ref="D60:L62"/>
    <mergeCell ref="C52:AH52"/>
    <mergeCell ref="C53:C70"/>
    <mergeCell ref="M68:N68"/>
    <mergeCell ref="D68:L69"/>
    <mergeCell ref="P68:R68"/>
    <mergeCell ref="T68:V68"/>
    <mergeCell ref="D67:L67"/>
    <mergeCell ref="D70:L70"/>
    <mergeCell ref="D65:L66"/>
    <mergeCell ref="D54:L54"/>
    <mergeCell ref="M69:O69"/>
    <mergeCell ref="AC69:AM69"/>
    <mergeCell ref="AH48:AI48"/>
    <mergeCell ref="U48:V48"/>
    <mergeCell ref="A1:AO1"/>
    <mergeCell ref="A2:AO3"/>
    <mergeCell ref="B9:AO9"/>
    <mergeCell ref="C12:C13"/>
    <mergeCell ref="B7:AO8"/>
    <mergeCell ref="Q12:Q13"/>
    <mergeCell ref="AB28:AM28"/>
    <mergeCell ref="D21:L21"/>
    <mergeCell ref="AA22:AM22"/>
    <mergeCell ref="M15:AE15"/>
    <mergeCell ref="M23:O23"/>
    <mergeCell ref="AF15:AM15"/>
    <mergeCell ref="C15:C20"/>
    <mergeCell ref="D24:L25"/>
    <mergeCell ref="C21:C51"/>
    <mergeCell ref="D38:L40"/>
    <mergeCell ref="D37:L37"/>
    <mergeCell ref="AJ18:AM18"/>
    <mergeCell ref="M22:Z22"/>
    <mergeCell ref="M28:AA28"/>
    <mergeCell ref="AK48:AM48"/>
    <mergeCell ref="D12:L13"/>
    <mergeCell ref="D34:L35"/>
    <mergeCell ref="AA33:AM33"/>
    <mergeCell ref="D36:L36"/>
    <mergeCell ref="M29:AI29"/>
    <mergeCell ref="S45:AC45"/>
    <mergeCell ref="M26:R26"/>
    <mergeCell ref="M31:O32"/>
    <mergeCell ref="M39:X39"/>
    <mergeCell ref="X25:AM25"/>
    <mergeCell ref="AJ23:AM23"/>
    <mergeCell ref="S24:AM24"/>
    <mergeCell ref="D41:F51"/>
    <mergeCell ref="I42:L43"/>
    <mergeCell ref="D33:L33"/>
    <mergeCell ref="I48:L49"/>
    <mergeCell ref="M49:P49"/>
    <mergeCell ref="M25:O25"/>
    <mergeCell ref="M38:N38"/>
    <mergeCell ref="M37:O37"/>
    <mergeCell ref="S43:AC43"/>
    <mergeCell ref="M40:O40"/>
    <mergeCell ref="Y39:AM39"/>
    <mergeCell ref="P37:Q37"/>
    <mergeCell ref="S37:T37"/>
    <mergeCell ref="V37:W37"/>
    <mergeCell ref="AB26:AM26"/>
    <mergeCell ref="O48:P48"/>
    <mergeCell ref="M42:R42"/>
    <mergeCell ref="S42:AC42"/>
    <mergeCell ref="M48:N48"/>
    <mergeCell ref="Z48:AA48"/>
    <mergeCell ref="M46:R46"/>
    <mergeCell ref="T12:T13"/>
    <mergeCell ref="M21:S21"/>
    <mergeCell ref="T21:AM21"/>
    <mergeCell ref="M45:R45"/>
    <mergeCell ref="T36:V36"/>
    <mergeCell ref="M33:Z33"/>
    <mergeCell ref="AE48:AF48"/>
    <mergeCell ref="R48:S48"/>
    <mergeCell ref="Q38:AE38"/>
    <mergeCell ref="T40:AM40"/>
    <mergeCell ref="X47:AM47"/>
    <mergeCell ref="AD45:AM45"/>
    <mergeCell ref="P34:R34"/>
    <mergeCell ref="S46:AC46"/>
    <mergeCell ref="W34:AM34"/>
    <mergeCell ref="X48:Y48"/>
    <mergeCell ref="AH46:AM46"/>
    <mergeCell ref="P24:R24"/>
    <mergeCell ref="M181:O181"/>
    <mergeCell ref="G183:L183"/>
    <mergeCell ref="AK190:AL190"/>
    <mergeCell ref="AE188:AF188"/>
    <mergeCell ref="Y156:AM157"/>
    <mergeCell ref="S161:T161"/>
    <mergeCell ref="D11:L11"/>
    <mergeCell ref="M47:N47"/>
    <mergeCell ref="R12:S13"/>
    <mergeCell ref="U47:V47"/>
    <mergeCell ref="D22:L23"/>
    <mergeCell ref="I47:L47"/>
    <mergeCell ref="D31:L32"/>
    <mergeCell ref="U27:AM27"/>
    <mergeCell ref="G45:H51"/>
    <mergeCell ref="I45:L46"/>
    <mergeCell ref="AH43:AM43"/>
    <mergeCell ref="P36:R36"/>
    <mergeCell ref="Q49:AM49"/>
    <mergeCell ref="M11:AM11"/>
    <mergeCell ref="U12:V13"/>
    <mergeCell ref="M12:N13"/>
    <mergeCell ref="W12:W13"/>
    <mergeCell ref="O12:P13"/>
    <mergeCell ref="BL1:BU1"/>
    <mergeCell ref="G44:AM44"/>
    <mergeCell ref="G81:L81"/>
    <mergeCell ref="AJ19:AM20"/>
    <mergeCell ref="M18:AI18"/>
    <mergeCell ref="AJ73:AM73"/>
    <mergeCell ref="M35:O35"/>
    <mergeCell ref="AC35:AM35"/>
    <mergeCell ref="M16:O17"/>
    <mergeCell ref="D15:L15"/>
    <mergeCell ref="M24:N24"/>
    <mergeCell ref="AC80:AM80"/>
    <mergeCell ref="X81:AC81"/>
    <mergeCell ref="D16:L20"/>
    <mergeCell ref="AJ16:AM17"/>
    <mergeCell ref="M19:O20"/>
    <mergeCell ref="O47:P47"/>
    <mergeCell ref="W36:AM36"/>
    <mergeCell ref="AF38:AG38"/>
    <mergeCell ref="AJ29:AM29"/>
    <mergeCell ref="D53:L53"/>
    <mergeCell ref="M53:S53"/>
    <mergeCell ref="T34:V34"/>
    <mergeCell ref="R47:S47"/>
    <mergeCell ref="T319:V319"/>
    <mergeCell ref="T313:V313"/>
    <mergeCell ref="T314:V314"/>
    <mergeCell ref="S183:T183"/>
    <mergeCell ref="V183:W183"/>
    <mergeCell ref="M185:W185"/>
    <mergeCell ref="M186:W186"/>
    <mergeCell ref="T318:V318"/>
    <mergeCell ref="AF198:AH198"/>
    <mergeCell ref="M200:O200"/>
    <mergeCell ref="M199:R199"/>
    <mergeCell ref="T317:V317"/>
    <mergeCell ref="C209:AM210"/>
    <mergeCell ref="AJ194:AM194"/>
    <mergeCell ref="M193:V193"/>
    <mergeCell ref="AB201:AM201"/>
    <mergeCell ref="M198:P198"/>
    <mergeCell ref="T315:V315"/>
    <mergeCell ref="T316:V316"/>
    <mergeCell ref="P183:Q183"/>
    <mergeCell ref="AE189:AF189"/>
    <mergeCell ref="W193:AM193"/>
    <mergeCell ref="B212:AO212"/>
    <mergeCell ref="AI184:AM186"/>
    <mergeCell ref="P119:Q119"/>
    <mergeCell ref="N112:O112"/>
    <mergeCell ref="Y109:AM110"/>
    <mergeCell ref="N113:O113"/>
    <mergeCell ref="S109:T109"/>
    <mergeCell ref="N109:O109"/>
    <mergeCell ref="S115:T115"/>
    <mergeCell ref="V116:W116"/>
    <mergeCell ref="AA54:AM54"/>
    <mergeCell ref="M55:O55"/>
    <mergeCell ref="AJ55:AM55"/>
    <mergeCell ref="T60:AA60"/>
    <mergeCell ref="AB60:AM60"/>
    <mergeCell ref="M62:AA62"/>
    <mergeCell ref="M70:N70"/>
    <mergeCell ref="M57:O57"/>
    <mergeCell ref="M65:O66"/>
    <mergeCell ref="S111:T111"/>
    <mergeCell ref="AJ65:AM65"/>
    <mergeCell ref="AJ66:AM66"/>
    <mergeCell ref="S58:AM58"/>
    <mergeCell ref="AB62:AM62"/>
    <mergeCell ref="N116:O116"/>
    <mergeCell ref="M78:N78"/>
    <mergeCell ref="M202:AI202"/>
    <mergeCell ref="C205:AM205"/>
    <mergeCell ref="M201:AA201"/>
    <mergeCell ref="P116:Q116"/>
    <mergeCell ref="G184:L186"/>
    <mergeCell ref="M180:R180"/>
    <mergeCell ref="S171:T171"/>
    <mergeCell ref="G172:L173"/>
    <mergeCell ref="N174:O174"/>
    <mergeCell ref="N172:O172"/>
    <mergeCell ref="P170:Q170"/>
    <mergeCell ref="V171:W171"/>
    <mergeCell ref="N173:O173"/>
    <mergeCell ref="P173:Q173"/>
    <mergeCell ref="S174:T174"/>
    <mergeCell ref="V174:W174"/>
    <mergeCell ref="S173:T173"/>
    <mergeCell ref="V173:W173"/>
    <mergeCell ref="P175:Q175"/>
    <mergeCell ref="V175:W175"/>
    <mergeCell ref="C177:AM178"/>
    <mergeCell ref="D153:F175"/>
    <mergeCell ref="AE190:AF190"/>
    <mergeCell ref="AH190:AI190"/>
    <mergeCell ref="AR103:BG104"/>
    <mergeCell ref="AR108:BG108"/>
    <mergeCell ref="V151:W151"/>
    <mergeCell ref="M136:AL137"/>
    <mergeCell ref="N161:O161"/>
    <mergeCell ref="G138:AM138"/>
    <mergeCell ref="W139:AM139"/>
    <mergeCell ref="G148:L148"/>
    <mergeCell ref="G145:L145"/>
    <mergeCell ref="G150:L150"/>
    <mergeCell ref="S146:T146"/>
    <mergeCell ref="Y155:AM155"/>
    <mergeCell ref="V157:W157"/>
    <mergeCell ref="N157:O157"/>
    <mergeCell ref="M155:X155"/>
    <mergeCell ref="M150:P150"/>
    <mergeCell ref="AR161:BG161"/>
    <mergeCell ref="P115:Q115"/>
    <mergeCell ref="N105:O105"/>
    <mergeCell ref="N119:O119"/>
    <mergeCell ref="S113:T113"/>
    <mergeCell ref="P108:Q108"/>
    <mergeCell ref="V118:W118"/>
    <mergeCell ref="P121:Q121"/>
    <mergeCell ref="N169:O169"/>
    <mergeCell ref="P163:Q163"/>
    <mergeCell ref="S169:T169"/>
    <mergeCell ref="G160:L161"/>
    <mergeCell ref="N164:O164"/>
    <mergeCell ref="P164:Q164"/>
    <mergeCell ref="S165:T165"/>
    <mergeCell ref="G143:L144"/>
    <mergeCell ref="G162:L163"/>
    <mergeCell ref="G147:L147"/>
    <mergeCell ref="P169:Q169"/>
    <mergeCell ref="S167:T167"/>
    <mergeCell ref="N168:O168"/>
    <mergeCell ref="G158:L159"/>
    <mergeCell ref="AR1:BG1"/>
    <mergeCell ref="AR2:BG2"/>
    <mergeCell ref="AC12:AM13"/>
    <mergeCell ref="X12:AB13"/>
    <mergeCell ref="D63:L64"/>
    <mergeCell ref="M63:AI63"/>
    <mergeCell ref="AJ63:AM63"/>
    <mergeCell ref="M64:AM64"/>
    <mergeCell ref="G41:AM41"/>
    <mergeCell ref="AD42:AM42"/>
    <mergeCell ref="M43:R43"/>
    <mergeCell ref="AD43:AG43"/>
    <mergeCell ref="M36:N36"/>
    <mergeCell ref="AJ31:AM31"/>
    <mergeCell ref="D26:L28"/>
    <mergeCell ref="M27:O27"/>
    <mergeCell ref="D29:L30"/>
    <mergeCell ref="AB48:AC48"/>
    <mergeCell ref="G42:H43"/>
    <mergeCell ref="AH38:AM38"/>
    <mergeCell ref="M34:N34"/>
    <mergeCell ref="AJ32:AM32"/>
    <mergeCell ref="D55:L57"/>
    <mergeCell ref="M54:Z54"/>
    <mergeCell ref="T53:AM53"/>
    <mergeCell ref="M56:Z56"/>
    <mergeCell ref="S50:AM50"/>
    <mergeCell ref="M51:R51"/>
    <mergeCell ref="S51:AM51"/>
    <mergeCell ref="I51:L51"/>
    <mergeCell ref="M50:R50"/>
    <mergeCell ref="I50:L50"/>
    <mergeCell ref="Y158:AM159"/>
    <mergeCell ref="P159:Q159"/>
    <mergeCell ref="S159:T159"/>
    <mergeCell ref="D136:L137"/>
    <mergeCell ref="G156:L157"/>
    <mergeCell ref="G154:L155"/>
    <mergeCell ref="M139:V139"/>
    <mergeCell ref="M142:O142"/>
    <mergeCell ref="Q150:AM150"/>
    <mergeCell ref="C135:AH135"/>
    <mergeCell ref="D138:F152"/>
    <mergeCell ref="T149:V149"/>
    <mergeCell ref="M143:V143"/>
    <mergeCell ref="W143:AM143"/>
    <mergeCell ref="M141:Z141"/>
    <mergeCell ref="M140:O140"/>
    <mergeCell ref="T26:AA26"/>
    <mergeCell ref="O38:P38"/>
    <mergeCell ref="M30:AM30"/>
    <mergeCell ref="G198:L198"/>
    <mergeCell ref="M197:O197"/>
    <mergeCell ref="G187:L192"/>
    <mergeCell ref="AK188:AL188"/>
    <mergeCell ref="AB187:AM187"/>
    <mergeCell ref="N166:O166"/>
    <mergeCell ref="P166:Q166"/>
    <mergeCell ref="S166:T166"/>
    <mergeCell ref="V166:W166"/>
    <mergeCell ref="Y168:AM169"/>
    <mergeCell ref="P167:Q167"/>
    <mergeCell ref="G180:L180"/>
    <mergeCell ref="N171:O171"/>
    <mergeCell ref="G170:L171"/>
    <mergeCell ref="Y170:AM171"/>
    <mergeCell ref="N170:O170"/>
    <mergeCell ref="Y172:AM173"/>
    <mergeCell ref="G174:L175"/>
    <mergeCell ref="S175:T175"/>
    <mergeCell ref="AI179:AM179"/>
    <mergeCell ref="V168:W168"/>
    <mergeCell ref="AB191:AD191"/>
    <mergeCell ref="M187:Z187"/>
    <mergeCell ref="M189:Z189"/>
    <mergeCell ref="AB198:AC198"/>
    <mergeCell ref="AE192:AF192"/>
    <mergeCell ref="Q198:R198"/>
    <mergeCell ref="Y197:AM197"/>
    <mergeCell ref="S198:V198"/>
    <mergeCell ref="M194:O194"/>
    <mergeCell ref="S197:T197"/>
    <mergeCell ref="AD198:AE198"/>
    <mergeCell ref="X184:X186"/>
    <mergeCell ref="AB190:AD190"/>
    <mergeCell ref="C301:AH301"/>
    <mergeCell ref="AI301:AM301"/>
    <mergeCell ref="G298:L300"/>
    <mergeCell ref="M298:N298"/>
    <mergeCell ref="O298:P298"/>
    <mergeCell ref="R298:S298"/>
    <mergeCell ref="U298:V298"/>
    <mergeCell ref="X298:Y298"/>
    <mergeCell ref="Z298:AA298"/>
    <mergeCell ref="AB298:AC298"/>
    <mergeCell ref="AE298:AF298"/>
    <mergeCell ref="C295:C300"/>
    <mergeCell ref="D295:F300"/>
    <mergeCell ref="G296:L296"/>
    <mergeCell ref="M296:N296"/>
    <mergeCell ref="O296:P296"/>
    <mergeCell ref="R296:S296"/>
    <mergeCell ref="U296:V296"/>
    <mergeCell ref="AH298:AI298"/>
    <mergeCell ref="AK298:AM298"/>
    <mergeCell ref="M299:AM299"/>
    <mergeCell ref="M300:U300"/>
    <mergeCell ref="V286:AM287"/>
    <mergeCell ref="V288:AM289"/>
    <mergeCell ref="P278:AM278"/>
    <mergeCell ref="X270:AM270"/>
    <mergeCell ref="C280:L281"/>
    <mergeCell ref="M280:P281"/>
    <mergeCell ref="C206:AM207"/>
    <mergeCell ref="V300:Z300"/>
    <mergeCell ref="AA300:AG300"/>
    <mergeCell ref="AH300:AM300"/>
    <mergeCell ref="B292:AO292"/>
    <mergeCell ref="G295:L295"/>
    <mergeCell ref="M295:R295"/>
    <mergeCell ref="S295:U295"/>
    <mergeCell ref="W295:Z295"/>
    <mergeCell ref="AB295:AM295"/>
    <mergeCell ref="G297:L297"/>
    <mergeCell ref="M297:N297"/>
    <mergeCell ref="O297:P297"/>
    <mergeCell ref="R297:S297"/>
    <mergeCell ref="U297:V297"/>
    <mergeCell ref="X297:AM297"/>
    <mergeCell ref="X296:AM296"/>
    <mergeCell ref="AI211:AM211"/>
    <mergeCell ref="S170:T170"/>
    <mergeCell ref="V170:W170"/>
    <mergeCell ref="AI290:AM290"/>
    <mergeCell ref="M284:R284"/>
    <mergeCell ref="M271:AM276"/>
    <mergeCell ref="C270:L279"/>
    <mergeCell ref="M277:AM277"/>
    <mergeCell ref="C282:L283"/>
    <mergeCell ref="M282:O283"/>
    <mergeCell ref="P282:S283"/>
    <mergeCell ref="T282:AM283"/>
    <mergeCell ref="M288:U289"/>
    <mergeCell ref="S284:Z284"/>
    <mergeCell ref="M285:R285"/>
    <mergeCell ref="S285:Z285"/>
    <mergeCell ref="AE285:AL285"/>
    <mergeCell ref="C284:L285"/>
    <mergeCell ref="AB285:AD285"/>
    <mergeCell ref="M286:U287"/>
    <mergeCell ref="C286:L289"/>
    <mergeCell ref="N175:O175"/>
    <mergeCell ref="M183:O183"/>
    <mergeCell ref="P172:Q172"/>
    <mergeCell ref="P171:Q171"/>
    <mergeCell ref="V163:W163"/>
    <mergeCell ref="W149:AM149"/>
    <mergeCell ref="S163:T163"/>
    <mergeCell ref="P165:Q165"/>
    <mergeCell ref="R144:AM144"/>
    <mergeCell ref="G151:L151"/>
    <mergeCell ref="N162:O162"/>
    <mergeCell ref="P158:Q158"/>
    <mergeCell ref="G146:L146"/>
    <mergeCell ref="N144:Q144"/>
    <mergeCell ref="Y146:AM146"/>
    <mergeCell ref="V161:W161"/>
    <mergeCell ref="P146:Q146"/>
    <mergeCell ref="G152:L152"/>
    <mergeCell ref="M149:N149"/>
    <mergeCell ref="M154:X154"/>
    <mergeCell ref="V158:W158"/>
    <mergeCell ref="N165:O165"/>
    <mergeCell ref="Y164:AM165"/>
    <mergeCell ref="V164:W164"/>
    <mergeCell ref="M151:O151"/>
    <mergeCell ref="P151:Q151"/>
    <mergeCell ref="AT77:BG77"/>
    <mergeCell ref="AT79:BG79"/>
    <mergeCell ref="AT145:BG145"/>
    <mergeCell ref="AT142:BG142"/>
    <mergeCell ref="AR238:AS238"/>
    <mergeCell ref="AT238:BG238"/>
    <mergeCell ref="M188:Z188"/>
    <mergeCell ref="M192:Z192"/>
    <mergeCell ref="AR236:BG237"/>
    <mergeCell ref="AG124:AM125"/>
    <mergeCell ref="N159:O159"/>
    <mergeCell ref="N158:O158"/>
    <mergeCell ref="AR162:BG163"/>
    <mergeCell ref="G153:AM153"/>
    <mergeCell ref="Y154:AM154"/>
    <mergeCell ref="U124:X125"/>
    <mergeCell ref="G142:L142"/>
    <mergeCell ref="S147:AM147"/>
    <mergeCell ref="G197:L197"/>
    <mergeCell ref="C208:AM208"/>
    <mergeCell ref="D180:F192"/>
    <mergeCell ref="S168:T168"/>
    <mergeCell ref="C127:AM128"/>
    <mergeCell ref="Y174:AM175"/>
    <mergeCell ref="V172:W172"/>
    <mergeCell ref="C179:AH179"/>
    <mergeCell ref="V169:W169"/>
    <mergeCell ref="N167:O167"/>
    <mergeCell ref="M182:S182"/>
    <mergeCell ref="S164:T164"/>
    <mergeCell ref="P174:Q174"/>
    <mergeCell ref="S172:T172"/>
    <mergeCell ref="C180:C204"/>
    <mergeCell ref="G194:L195"/>
    <mergeCell ref="G199:L201"/>
    <mergeCell ref="S180:AM180"/>
    <mergeCell ref="G182:L182"/>
    <mergeCell ref="Z181:AM181"/>
    <mergeCell ref="T199:AA199"/>
    <mergeCell ref="Z182:AM182"/>
    <mergeCell ref="G181:L181"/>
    <mergeCell ref="G196:L196"/>
    <mergeCell ref="M196:O196"/>
    <mergeCell ref="G193:L193"/>
    <mergeCell ref="M195:Z195"/>
    <mergeCell ref="D193:F204"/>
    <mergeCell ref="G202:L204"/>
    <mergeCell ref="AK189:AL189"/>
    <mergeCell ref="Y183:AM183"/>
    <mergeCell ref="Y184:AH186"/>
    <mergeCell ref="M191:Z191"/>
    <mergeCell ref="AJ203:AM204"/>
    <mergeCell ref="AJ202:AM202"/>
    <mergeCell ref="AB189:AD189"/>
    <mergeCell ref="AB188:AD188"/>
    <mergeCell ref="V197:W197"/>
    <mergeCell ref="W198:AA198"/>
    <mergeCell ref="AB192:AD192"/>
    <mergeCell ref="AH192:AI192"/>
    <mergeCell ref="M203:O204"/>
    <mergeCell ref="AK192:AL192"/>
    <mergeCell ref="U200:AM200"/>
    <mergeCell ref="P197:Q197"/>
    <mergeCell ref="AI198:AM198"/>
    <mergeCell ref="AE191:AF191"/>
    <mergeCell ref="AH191:AI191"/>
    <mergeCell ref="AH189:AI189"/>
    <mergeCell ref="AH188:AI188"/>
    <mergeCell ref="AJ196:AM196"/>
    <mergeCell ref="M184:W184"/>
    <mergeCell ref="AA195:AM195"/>
    <mergeCell ref="AK191:AL191"/>
    <mergeCell ref="P122:Q122"/>
    <mergeCell ref="AR156:BG157"/>
    <mergeCell ref="AR169:BG175"/>
    <mergeCell ref="AR139:BG141"/>
    <mergeCell ref="AR147:BG147"/>
    <mergeCell ref="AR113:BG114"/>
    <mergeCell ref="AR143:BG144"/>
    <mergeCell ref="AR146:BG146"/>
    <mergeCell ref="Y162:AM163"/>
    <mergeCell ref="P157:Q157"/>
    <mergeCell ref="S162:T162"/>
    <mergeCell ref="V162:W162"/>
    <mergeCell ref="AC148:AM148"/>
    <mergeCell ref="AD124:AF125"/>
    <mergeCell ref="AA141:AM141"/>
    <mergeCell ref="V146:W146"/>
    <mergeCell ref="M152:AM152"/>
    <mergeCell ref="P149:R149"/>
    <mergeCell ref="M148:AB148"/>
    <mergeCell ref="V159:W159"/>
    <mergeCell ref="M146:O146"/>
    <mergeCell ref="P147:R147"/>
    <mergeCell ref="P162:Q162"/>
    <mergeCell ref="V160:W160"/>
    <mergeCell ref="Y166:AM167"/>
    <mergeCell ref="Y151:AM151"/>
    <mergeCell ref="S158:T158"/>
    <mergeCell ref="P156:Q156"/>
    <mergeCell ref="S156:T156"/>
    <mergeCell ref="V156:W156"/>
    <mergeCell ref="M124:T125"/>
    <mergeCell ref="N163:O163"/>
    <mergeCell ref="Y160:AM161"/>
    <mergeCell ref="M145:O145"/>
    <mergeCell ref="AA145:AM145"/>
    <mergeCell ref="AI135:AM135"/>
    <mergeCell ref="C130:AM131"/>
    <mergeCell ref="C124:C125"/>
    <mergeCell ref="D124:L125"/>
    <mergeCell ref="V165:W165"/>
    <mergeCell ref="G164:L165"/>
    <mergeCell ref="G139:L139"/>
    <mergeCell ref="S151:T151"/>
    <mergeCell ref="P161:Q161"/>
    <mergeCell ref="S160:T160"/>
    <mergeCell ref="S157:T157"/>
    <mergeCell ref="C133:AM134"/>
    <mergeCell ref="AJ142:AM142"/>
    <mergeCell ref="AR105:BG107"/>
    <mergeCell ref="AR109:BG110"/>
    <mergeCell ref="AR116:BG122"/>
    <mergeCell ref="AR166:BG167"/>
    <mergeCell ref="AR148:BG148"/>
    <mergeCell ref="AR149:BG151"/>
    <mergeCell ref="AR158:BG160"/>
    <mergeCell ref="AR246:AS246"/>
    <mergeCell ref="AW244:BG244"/>
    <mergeCell ref="AW245:BG245"/>
    <mergeCell ref="AW246:BG246"/>
    <mergeCell ref="AT239:AV246"/>
    <mergeCell ref="AR240:AS240"/>
    <mergeCell ref="AW240:BG240"/>
    <mergeCell ref="AR241:AS241"/>
    <mergeCell ref="AW243:BG243"/>
    <mergeCell ref="AR243:AS243"/>
    <mergeCell ref="AW239:BG239"/>
    <mergeCell ref="AW241:BG241"/>
    <mergeCell ref="AR242:AS242"/>
    <mergeCell ref="C259:L259"/>
    <mergeCell ref="J263:L263"/>
    <mergeCell ref="J264:L264"/>
    <mergeCell ref="J265:L265"/>
    <mergeCell ref="AR244:AS244"/>
    <mergeCell ref="AR245:AS245"/>
    <mergeCell ref="G260:I265"/>
    <mergeCell ref="J260:L260"/>
    <mergeCell ref="M260:U260"/>
    <mergeCell ref="V260:AM261"/>
    <mergeCell ref="J261:L261"/>
    <mergeCell ref="M261:U261"/>
    <mergeCell ref="J262:L262"/>
    <mergeCell ref="M262:P262"/>
    <mergeCell ref="W259:AB259"/>
    <mergeCell ref="M259:P259"/>
    <mergeCell ref="Q259:V259"/>
    <mergeCell ref="C260:F269"/>
    <mergeCell ref="G267:L267"/>
    <mergeCell ref="M267:P267"/>
    <mergeCell ref="M268:U268"/>
    <mergeCell ref="G268:L269"/>
    <mergeCell ref="V268:AM268"/>
    <mergeCell ref="Q267:AM267"/>
    <mergeCell ref="M269:P269"/>
    <mergeCell ref="Q269:AM269"/>
    <mergeCell ref="G266:L266"/>
    <mergeCell ref="M266:U266"/>
    <mergeCell ref="V266:AM266"/>
    <mergeCell ref="AB199:AM199"/>
    <mergeCell ref="M190:Z190"/>
    <mergeCell ref="W265:AM265"/>
    <mergeCell ref="V262:X262"/>
    <mergeCell ref="Y262:AA262"/>
    <mergeCell ref="AB262:AD262"/>
    <mergeCell ref="AF262:AG262"/>
    <mergeCell ref="AI262:AJ262"/>
    <mergeCell ref="AK262:AM262"/>
    <mergeCell ref="M264:AD264"/>
    <mergeCell ref="AE264:AM264"/>
    <mergeCell ref="M265:N265"/>
    <mergeCell ref="P265:R265"/>
    <mergeCell ref="T265:V265"/>
    <mergeCell ref="Q262:U262"/>
    <mergeCell ref="M263:N263"/>
    <mergeCell ref="P263:R263"/>
    <mergeCell ref="S263:V263"/>
    <mergeCell ref="W263:AM263"/>
    <mergeCell ref="AW242:BG242"/>
    <mergeCell ref="AR239:AS239"/>
    <mergeCell ref="AW253:BG253"/>
    <mergeCell ref="AW254:BG254"/>
    <mergeCell ref="AW255:BG255"/>
    <mergeCell ref="AR249:AS249"/>
    <mergeCell ref="AR250:AS250"/>
    <mergeCell ref="AR253:AS253"/>
    <mergeCell ref="AR254:AS254"/>
    <mergeCell ref="AR255:AS255"/>
    <mergeCell ref="AW250:BG250"/>
    <mergeCell ref="AW249:BG249"/>
    <mergeCell ref="AT249:AV255"/>
  </mergeCells>
  <phoneticPr fontId="44" type="halfwidthKatakana"/>
  <conditionalFormatting sqref="A6:AP241 EG8:EG14 AR9:EF15 EH9:XFD15 AR16:XFD18 AR19:EF30 EH19:XFD30 AR31:XFD71 AR72:BN72 BP72:XFD72 AR73:XFD73 AR74:BN74 BP74:XFD74 AR75:XFD238 AR239:AT239 AW239:XFD241 A242:C242 G242 M242 T242 AN242:AP243 AW242:BZ243 CA242:XFD289 A243:B243 A244:C244 M244:AP246 BH244:BZ254 A245:B246 A247:AP252 AT249 AW249:BG250 A253:C253 AN253:AP254 AR253:AS255 AW253:BG255 A254:B257 M255:AP255 AW255:BZ255 X256 M256:M257 Z256:AP257 AR256:BZ303 A258:AP294 ET290:XFD296 CA290:ES297 A295:D295 G295:AP300 A296:B300 A301:AP303">
    <cfRule type="expression" dxfId="177" priority="22">
      <formula>OR($A$1="対象協会名選択　▼",$A$2="申請区分選択　▼")</formula>
    </cfRule>
  </conditionalFormatting>
  <conditionalFormatting sqref="B213:AN234">
    <cfRule type="expression" dxfId="176" priority="45">
      <formula>NOT($BL$2=21)</formula>
    </cfRule>
  </conditionalFormatting>
  <conditionalFormatting sqref="C124:AM125">
    <cfRule type="expression" dxfId="175" priority="14">
      <formula>RIGHT($BL$2,1)="2"</formula>
    </cfRule>
  </conditionalFormatting>
  <conditionalFormatting sqref="C127:AM128">
    <cfRule type="expression" dxfId="174" priority="1">
      <formula>LEFT($BL$2,1)="2"</formula>
    </cfRule>
  </conditionalFormatting>
  <conditionalFormatting sqref="C133:AM134">
    <cfRule type="expression" dxfId="173" priority="33">
      <formula>RIGHT($BL$2,1)="2"</formula>
    </cfRule>
  </conditionalFormatting>
  <conditionalFormatting sqref="C206:AM207">
    <cfRule type="expression" dxfId="172" priority="31">
      <formula>NOT($BL$2=11)</formula>
    </cfRule>
  </conditionalFormatting>
  <conditionalFormatting sqref="C209:AM210">
    <cfRule type="expression" dxfId="171" priority="30">
      <formula>NOT($BL$2=11)</formula>
    </cfRule>
  </conditionalFormatting>
  <conditionalFormatting sqref="D41:AM51">
    <cfRule type="expression" dxfId="170" priority="16">
      <formula>RIGHT($BL$2,1)="2"</formula>
    </cfRule>
  </conditionalFormatting>
  <conditionalFormatting sqref="D53:AM70">
    <cfRule type="expression" dxfId="169" priority="37">
      <formula>RIGHT($BL$2,1)="1"</formula>
    </cfRule>
  </conditionalFormatting>
  <conditionalFormatting sqref="D153:AM175">
    <cfRule type="expression" dxfId="168" priority="12">
      <formula>RIGHT($BL$2,1)="2"</formula>
    </cfRule>
  </conditionalFormatting>
  <conditionalFormatting sqref="D180:AM192">
    <cfRule type="expression" dxfId="167" priority="11">
      <formula>RIGHT($BL$2,1)="2"</formula>
    </cfRule>
  </conditionalFormatting>
  <conditionalFormatting sqref="D193:AM204">
    <cfRule type="expression" dxfId="166" priority="46">
      <formula>NOT($BL$2=11)</formula>
    </cfRule>
  </conditionalFormatting>
  <conditionalFormatting sqref="G85:AM100">
    <cfRule type="expression" dxfId="165" priority="36">
      <formula>RIGHT($BL$2,1)="2"</formula>
    </cfRule>
  </conditionalFormatting>
  <conditionalFormatting sqref="G146:AM147 G149:AM150 G152:AM152">
    <cfRule type="expression" dxfId="164" priority="13">
      <formula>RIGHT($BL$2,1)="2"</formula>
    </cfRule>
  </conditionalFormatting>
  <conditionalFormatting sqref="M269 Q269">
    <cfRule type="expression" dxfId="163" priority="28">
      <formula>$M$268&lt;&gt;"その他"</formula>
    </cfRule>
  </conditionalFormatting>
  <conditionalFormatting sqref="M282:O283">
    <cfRule type="expression" dxfId="162" priority="48">
      <formula>RIGHT(BL2,1)="2"</formula>
    </cfRule>
  </conditionalFormatting>
  <conditionalFormatting sqref="M280:P281">
    <cfRule type="expression" dxfId="161" priority="60">
      <formula>COUNTIF($M$270,"*一括*")</formula>
    </cfRule>
  </conditionalFormatting>
  <conditionalFormatting sqref="M253:Y254">
    <cfRule type="expression" dxfId="160" priority="19">
      <formula>OR($A$1="対象協会名選択　▼",$A$2="申請区分選択　▼")</formula>
    </cfRule>
  </conditionalFormatting>
  <conditionalFormatting sqref="M271:AM276">
    <cfRule type="expression" dxfId="159" priority="66">
      <formula>COUNTIF($M$270,"*分割*")</formula>
    </cfRule>
  </conditionalFormatting>
  <conditionalFormatting sqref="M279:AM279">
    <cfRule type="expression" dxfId="158" priority="61">
      <formula>COUNTIF($M$270,"*分割*")</formula>
    </cfRule>
  </conditionalFormatting>
  <conditionalFormatting sqref="N278">
    <cfRule type="expression" dxfId="157" priority="62">
      <formula>COUNTIF($M$270,"*分割*")</formula>
    </cfRule>
  </conditionalFormatting>
  <conditionalFormatting sqref="P282:S283">
    <cfRule type="expression" dxfId="156" priority="47">
      <formula>RIGHT(BL2,1)="2"</formula>
    </cfRule>
  </conditionalFormatting>
  <conditionalFormatting sqref="P278:AM278">
    <cfRule type="expression" dxfId="155" priority="64">
      <formula>COUNTIF($M$270,"*分割*")</formula>
    </cfRule>
  </conditionalFormatting>
  <conditionalFormatting sqref="Q280:X281">
    <cfRule type="expression" dxfId="154" priority="56">
      <formula>COUNTIF($M$270,"*一括*")</formula>
    </cfRule>
  </conditionalFormatting>
  <conditionalFormatting sqref="Y280:Y281">
    <cfRule type="expression" dxfId="153" priority="59">
      <formula>COUNTIF($M$270,"*一括*")</formula>
    </cfRule>
  </conditionalFormatting>
  <conditionalFormatting sqref="AA280:AD281">
    <cfRule type="expression" dxfId="152" priority="58">
      <formula>COUNTIF($M$270,"*一括*")</formula>
    </cfRule>
  </conditionalFormatting>
  <conditionalFormatting sqref="AE280:AL281">
    <cfRule type="expression" dxfId="151" priority="52">
      <formula>COUNTIF($M$270,"*一括*")</formula>
    </cfRule>
  </conditionalFormatting>
  <conditionalFormatting sqref="AM280:AM281">
    <cfRule type="expression" dxfId="150" priority="57">
      <formula>COUNTIF($M$270,"*一括*")</formula>
    </cfRule>
  </conditionalFormatting>
  <conditionalFormatting sqref="AR240:AS250">
    <cfRule type="expression" dxfId="149" priority="2">
      <formula>OR($A$1="対象協会名選択　▼",$A$2="申請区分選択　▼")</formula>
    </cfRule>
  </conditionalFormatting>
  <conditionalFormatting sqref="AW244:BG246">
    <cfRule type="expression" dxfId="148" priority="3">
      <formula>OR($A$1="対象協会名選択　▼",$A$2="申請区分選択　▼")</formula>
    </cfRule>
  </conditionalFormatting>
  <conditionalFormatting sqref="AW253:BG254">
    <cfRule type="expression" dxfId="147" priority="17">
      <formula>NOT($BL$2=11)</formula>
    </cfRule>
  </conditionalFormatting>
  <dataValidations count="98">
    <dataValidation imeMode="hiragana" allowBlank="1" showInputMessage="1" sqref="M11 C12:G12 G73 D16 BM202:BN204 M33 R144 G141 G80 C214 G83 G146:G148 M148 T47:T48 BM198:BN200 AR179 V6 W12:X12 T12 BI15:BJ20 W182:Z182 U146 X146 C135 AN135:AN137 AP202:AR204 D101 D41 W47:W48 AG48 AJ48 W5 AN84 C179 U183 X183 X103:X122 U103:U122 AQ79 AN76:AQ78 G78 U76 G76 X76 X156:X175 U156:U175 AH5 AG4 Y4 B7 N6 A10:A13 BI8:BI12 BJ1:BJ12 B24:B27 B15:B20 AN80:AQ83 AD5 AT38 K6 G6 M80:AB80 AM188:AM192 AJ188:AJ192 BI193:BK196 G194 BM193:BN196 G197:G198 AB198 AI198 AD198 Q198 AP7:AQ7 BI198:BK204 AR199:AR201 U197 X197 BI197:BJ197 A25:A27 AT11 AR28:AR29 AR26 A16:A21 G100 BI146:BJ151 AW155 AN79:AO79 D153 U151 X151 AN179 A136:B137 BI88:BJ95 R86 AN27:AN36 AN211 AR24 AT28 V4 P5 AJ4 R6 G150:G152 M5 AN146:AQ151 AT26 T5 AN11:AR11 P2079:AP2079 B2105 F2092:O2092 C2093:E2093 B9:B12 AT60 AT42:AT50 AR38:AR39 W214 U88 X88 G88 AN24:AN25 AN244 W239 AT238 T239 AN290:AO290 B290:AH290 AN258:AO258 AK262 M264 AH262 BI258:BJ259 BI301:BI302 C301 AR299:AR302 AJ298:AK298 W296:W298 AP301:AQ302 T296:T298 AN294:AO294 B302:AO302 M299:M300 AN88:AQ88 AG298 AN214:AN233 AN180:AO204 BI24:BJ37 A31:B37 AP84:AQ84 U37 X37 A59:A61 AN52 M67 BI52:BJ52 C71 A65:A86 BI58:BJ84 AN71:AN75 AN18:AN20 A207:A230 T214 G97 EU2:EU5 A52:A55 B52:B87 C52:C53 AR62:AR64 AR18 AR12:AR15 AR58 AT67:AT68 AN297:AN301 AR67:AR68 BI303:BJ303 AQ303 AN143 B179:B204 AP180:AR198 BI179:BJ192 A180:A204 B258:B289 AO259:AO289 AR51 AR41:AR45 AQ75 AR91:AR95 AR249:AR250 BJ297:BJ302 BI295:BJ300 B294:B300 G295:G298 BI239:BJ244 B240:B244 AP244:AR244 AW239:AW246 AR238:AR243 AR245:AR246 AR253:AR255 AA295:AB295 BJ260:BJ295 BI260:BI294 AP258:AQ294" xr:uid="{00000000-0002-0000-0200-000000000000}"/>
    <dataValidation imeMode="hiragana" allowBlank="1" showInputMessage="1" showErrorMessage="1" sqref="C206 AN206:AR207 AR156:AR157 BI206:BJ207 S50:S51 G115 G103 AD43 BI43:BJ51 I45 Q49 A205:A206 AQ111:AQ135 BI152:BJ178 G117 M101 G119 Y101 G121 G101 G105 G107 G109 G111 G113 C133 C177 BI139:BJ140 BI23:BJ23 G166 D29 G84:L84 BI85:BJ86 AD46 AN144 T21 BI143:BJ144 AR115 B139:B179 A139:A149 M39 AH38 Q38 O38 D38 BI38:BJ40 T40 I42 S42:S43 S45:S46 X47:X48 I50:I51 I47:I48 AN126:AN134 G202 AQ152:AR155 AQ101:AR102 AR177:AR178 AN38:AQ40 AN23:AQ23 C127 B21:B23 A22:A24 A28:B30 A38:B51 M124:T125 A135 C209 AN152:AP178 Q100 AN43:AQ51 G168 G156 G170 M154 G172 Y154 G174 G154 G158 G160 G162 G164 B206:B207 A152:A179 C130 AN139:AQ140 AR139 AR168 AQ156:AQ178 AR132:AR135 AR126:AR129 BZ36:CA37 AN85:AQ86 AO143:AQ144 AN247:AN254 D239 AP55:AQ55 AN21:AN22 G266:G268 AN239:AO239 C253 AK256:AK257 C258:C260 G260 BI57:BJ57 D63 AN57:AQ57 A56:A58 A62:A64 A231:A232 S217:AF217 S227:AF227 AO246:AP254 BI213:BJ230 D217 M215 D215 D227 S215 A87:A132 AO100:AP135 B88:B135 AQ100 BI97:BJ135 I91:I92 G89 AO97:AR99 T53 AP213:AR230 BZ70:CF227 CH70:CH227 CI82:CN239 CO70:EA227 CG212:CG246 BI260:BJ265 BI246:BJ248 AN53:AN56 AN58:AN70 BH58 BH67:BH68 AN89:AN123 CG255:CG370 EG19:EG23 AN255:AP257 B247:B257 C244 EG25:EG30" xr:uid="{00000000-0002-0000-0200-000001000000}"/>
    <dataValidation type="list" imeMode="hiragana" allowBlank="1" showInputMessage="1" showErrorMessage="1" sqref="S295:U295" xr:uid="{00000000-0002-0000-0200-000002000000}">
      <formula1>$ED$2:$ED$22</formula1>
    </dataValidation>
    <dataValidation imeMode="disabled" allowBlank="1" showInputMessage="1" showErrorMessage="1" sqref="BO198:BS200 BT193:BY204 BO202:BS204 CA3:CA35 BO193:BS196 BL193:BL196 BL199:BL204 BZ2:BZ35 BZ38:CA69 CG192:CG211 CI62:CN81 CH50:CH69 CO50:EA69 Q259:V259 AC259 CB50:CF69" xr:uid="{00000000-0002-0000-0200-000003000000}"/>
    <dataValidation type="textLength" imeMode="off" operator="equal" allowBlank="1" showInputMessage="1" showErrorMessage="1" errorTitle="文字数制限" error="6桁の数字を入力。_x000a_免許番号が6桁未満の場合は、頭に「0」を入力します。" sqref="N144:Q144 N86:Q86" xr:uid="{00000000-0002-0000-0200-000004000000}">
      <formula1>6</formula1>
    </dataValidation>
    <dataValidation type="textLength" imeMode="disabled" operator="greaterThanOrEqual" allowBlank="1" showInputMessage="1" sqref="AH300:AL300" xr:uid="{00000000-0002-0000-0200-000005000000}">
      <formula1>10</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M15:AF15" xr:uid="{00000000-0002-0000-0200-000006000000}">
      <formula1>AND(M15=PHONETIC(M15),LEN(M15)&lt;41)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72:V72 M193:V193 M139:V139 M96:V96" xr:uid="{00000000-0002-0000-0200-000007000000}">
      <formula1>AND(M72=PHONETIC(M72),LEN(M72)&lt;21)</formula1>
    </dataValidation>
    <dataValidation type="textLength" imeMode="hiragana" operator="lessThanOrEqual" allowBlank="1" showInputMessage="1" showErrorMessage="1" errorTitle="文字数オーバー" error="20文字まで。（空白を含む）" sqref="S180" xr:uid="{00000000-0002-0000-0200-000008000000}">
      <formula1>21</formula1>
    </dataValidation>
    <dataValidation type="textLength" imeMode="disabled" operator="equal" allowBlank="1" showInputMessage="1" showErrorMessage="1" errorTitle="文字数制限" error="6桁の数字を入力。_x000a_免許番号が6桁未満の場合は、頭に「0」を入力します。" sqref="W295:Z295" xr:uid="{00000000-0002-0000-0200-000009000000}">
      <formula1>6</formula1>
    </dataValidation>
    <dataValidation type="textLength" imeMode="disabled" operator="equal" allowBlank="1" showInputMessage="1" showErrorMessage="1" errorTitle="文字数制限" error="半角数字　3桁" sqref="M24:N24 M78:N78 M147:N147 M263:N263 M58:N58" xr:uid="{00000000-0002-0000-0200-00000A000000}">
      <formula1>3</formula1>
    </dataValidation>
    <dataValidation type="textLength" imeMode="disabled" operator="lessThanOrEqual" allowBlank="1" showInputMessage="1" showErrorMessage="1" errorTitle="文字数オーバー" error="10文字まで。（空白を含む）" sqref="M180:R180" xr:uid="{00000000-0002-0000-0200-00000B000000}">
      <formula1>10</formula1>
    </dataValidation>
    <dataValidation type="list" allowBlank="1" showInputMessage="1" showErrorMessage="1" sqref="M143:V143 M85:V85" xr:uid="{00000000-0002-0000-0200-00000C000000}">
      <formula1>$EB$2:$EB$63</formula1>
    </dataValidation>
    <dataValidation type="textLength" imeMode="disabled" operator="equal" allowBlank="1" showInputMessage="1" showErrorMessage="1" errorTitle="文字数制限" error="半角数字　4桁" sqref="P24:R24 P78:R78 P147:R147 T34:V34 AK81:AM81 P82:R82 T81:V82 P263:R263 T36:V36 P58:R58 T68:V68 T70:V70" xr:uid="{00000000-0002-0000-0200-00000D000000}">
      <formula1>4</formula1>
    </dataValidation>
    <dataValidation imeMode="disabled" allowBlank="1" showInputMessage="1" sqref="Z249:AM250 M249:W250 M247:AM248" xr:uid="{00000000-0002-0000-0200-00000E000000}"/>
    <dataValidation type="textLength" imeMode="disabled" operator="lessThanOrEqual" allowBlank="1" showInputMessage="1" showErrorMessage="1" errorTitle="文字数制限" error="半角数字　4桁" sqref="M38 AF38" xr:uid="{00000000-0002-0000-0200-00000F000000}">
      <formula1>4</formula1>
    </dataValidation>
    <dataValidation type="textLength" imeMode="hiragana" operator="lessThanOrEqual" allowBlank="1" showInputMessage="1" showErrorMessage="1" errorTitle="文字数オーバー" error="20文字まで。（空白を含む）" sqref="M141:Z141 M22:Z22 M74:Z74 M195:Z195 M258 M261 M56:Z56 M98:Z98 M92:Z93" xr:uid="{00000000-0002-0000-0200-000010000000}">
      <formula1>20</formula1>
    </dataValidation>
    <dataValidation type="textLength" imeMode="hiragana" operator="lessThanOrEqual" allowBlank="1" showInputMessage="1" showErrorMessage="1" errorTitle="文字数オーバー" error="40文字まで。（空白を含む）" sqref="M18:AI18 M29:AI29 M202:AI202 M63:AI63" xr:uid="{00000000-0002-0000-0200-000011000000}">
      <formula1>40</formula1>
    </dataValidation>
    <dataValidation imeMode="off" allowBlank="1" showInputMessage="1" showErrorMessage="1" sqref="BL212:BY212 BM79:BS83 AF198:AH198 W198:AA198 M198:P198 BK197:BS197 BL208:BL211 BK208:BK212 BK205:BL205 BN205:BY205 BN208:BY211 BK206:BY207 BL140:BL151 AD124:AE125 BL138 BK138:BK151 BK213:BY230 BK239:BK248 BR84:BS84 Y124:Z125 BL244:BL247 BL239:BL240 BO1:BY40 BK1:BK40 BL15:BL40 BM14:BN40 BM57:BM77 BL1:BN12 M217:R233 BN231:BY233 BK231:BL233 BK234 BM84:BO84 BK57:BL137 BK43:BK56 BL43:BM54 BT43:BY192 BK152:BL192 BM149:BS192 BL249 BL265:BL289 BL260:BL262 BO75:BO77 BP43:BS77 BO43:BO71 BO73 BN43:BN77 T253:Y254 X256 BL256:BL258 BM239:BY248 BM85:BS147 BK258:BK303 BM258:BY302 BL291:BL302" xr:uid="{00000000-0002-0000-0200-000012000000}"/>
    <dataValidation type="list" imeMode="hiragana" allowBlank="1" showInputMessage="1" sqref="AH43:AM43 AH46:AM46" xr:uid="{00000000-0002-0000-0200-000013000000}">
      <formula1>$EN$2:$EN$4</formula1>
    </dataValidation>
    <dataValidation type="list" imeMode="hiragana" allowBlank="1" showInputMessage="1" sqref="M51:R51" xr:uid="{00000000-0002-0000-0200-000015000000}">
      <formula1>$ER$2:$ER$8</formula1>
    </dataValidation>
    <dataValidation type="list" imeMode="hiragana" allowBlank="1" showInputMessage="1" showErrorMessage="1" sqref="M83:P83 M262:P262 M150:P150" xr:uid="{00000000-0002-0000-0200-000016000000}">
      <formula1>$EV$2:$EV$4</formula1>
    </dataValidation>
    <dataValidation imeMode="off" operator="equal" allowBlank="1" showInputMessage="1" errorTitle="文字数制限" error="従業者証明書番号は半角数字6桁" sqref="M152" xr:uid="{00000000-0002-0000-0200-000017000000}"/>
    <dataValidation imeMode="disabled" operator="equal" allowBlank="1" showInputMessage="1" showErrorMessage="1" errorTitle="半角10文字" error="YYYY/MM/DD_x000a_の形式で「/」（スラッシュ）を含め10文字" sqref="V300:Z300" xr:uid="{00000000-0002-0000-0200-000018000000}"/>
    <dataValidation type="textLength" imeMode="disabled" operator="lessThanOrEqual" allowBlank="1" showInputMessage="1" showErrorMessage="1" errorTitle="文字数制限" error="半角数字　5桁まで" sqref="M34:N34 M149:N149 AD81:AE81 M81:N81 M265:N265 M36:N36 M68:N68 M70:N70" xr:uid="{00000000-0002-0000-0200-000019000000}">
      <formula1>5</formula1>
    </dataValidation>
    <dataValidation type="textLength" imeMode="disabled" operator="lessThanOrEqual" allowBlank="1" showInputMessage="1" showErrorMessage="1" errorTitle="文字数制限" error="半角数字　4桁以下" sqref="T149:V149 P149:R149 T35:V35 AG81:AI81 P81:R81 T265:V265 P265:R265 P34:R36 Q70:R70 P68:P70 Q68:R68 Q69:AB69" xr:uid="{00000000-0002-0000-0200-00001A000000}">
      <formula1>4</formula1>
    </dataValidation>
    <dataValidation type="textLength" imeMode="disabled" operator="equal" allowBlank="1" showInputMessage="1" showErrorMessage="1" errorTitle="文字数制限" error="月は半角数字2桁を入力_x000a__x000a_1月の場合は「01」と入力" sqref="AE298:AF298 S146:T146 S197:T197 S151:T151 S88:T88 AF262 R296:S298 S76:T77 S37:T37" xr:uid="{00000000-0002-0000-0200-00001C000000}">
      <formula1>2</formula1>
    </dataValidation>
    <dataValidation type="textLength" imeMode="disabled" operator="equal" allowBlank="1" showInputMessage="1" showErrorMessage="1" errorTitle="文字数制限" error="日は半角数字2桁を入力_x000a__x000a_1日の場合は「01」と入力" sqref="V146:W146 V197:W197 V151:W151 V88:W88 U296:V298 AH298:AI298" xr:uid="{00000000-0002-0000-0200-00001D000000}">
      <formula1>2</formula1>
    </dataValidation>
    <dataValidation type="textLength" imeMode="disabled" operator="lessThanOrEqual" allowBlank="1" showInputMessage="1" showErrorMessage="1" errorTitle="文字数制限" error="半角数字　2桁まで" sqref="P103:Q122 O47:P48 AB48:AC48 P156:Q175 O214:P214" xr:uid="{00000000-0002-0000-0200-00001E000000}">
      <formula1>2</formula1>
    </dataValidation>
    <dataValidation type="textLength" imeMode="disabled" operator="lessThanOrEqual" allowBlank="1" showInputMessage="1" showErrorMessage="1" errorTitle="文字数制限" error="年は半角数字2桁以下" sqref="P183:Q183 AE188:AF192" xr:uid="{00000000-0002-0000-0200-00001F000000}">
      <formula1>2</formula1>
    </dataValidation>
    <dataValidation type="list" imeMode="disabled" allowBlank="1" showInputMessage="1" showErrorMessage="1" sqref="M184:W184" xr:uid="{00000000-0002-0000-0200-000020000000}">
      <formula1>$EJ$2:$EJ$19</formula1>
    </dataValidation>
    <dataValidation type="list" imeMode="disabled" allowBlank="1" showInputMessage="1" showErrorMessage="1" sqref="M185:W186" xr:uid="{00000000-0002-0000-0200-000021000000}">
      <formula1>$EJ$3:$EJ$19</formula1>
    </dataValidation>
    <dataValidation type="textLength" imeMode="disabled" operator="lessThanOrEqual" allowBlank="1" showInputMessage="1" showErrorMessage="1" errorTitle="文字数制限" error="月は半角数字2桁まで" sqref="AE48:AF48 R47:S48 S103:T122 S156:T175 R239:S240 R214:S214" xr:uid="{00000000-0002-0000-0200-000023000000}">
      <formula1>2</formula1>
    </dataValidation>
    <dataValidation type="textLength" imeMode="disabled" operator="lessThanOrEqual" allowBlank="1" showInputMessage="1" showErrorMessage="1" errorTitle="文字数制限" error="日は半角数字2桁まで" sqref="AH48:AI48 U47:V48 V103:W122 V156:W175 U239:V240 U214:V214" xr:uid="{00000000-0002-0000-0200-000024000000}">
      <formula1>2</formula1>
    </dataValidation>
    <dataValidation type="textLength" imeMode="disabled" operator="lessThanOrEqual" allowBlank="1" showInputMessage="1" showErrorMessage="1" errorTitle="文字数制限" error="年（和暦）は半角数字2桁まで" sqref="O239:P240" xr:uid="{00000000-0002-0000-0200-000026000000}">
      <formula1>2</formula1>
    </dataValidation>
    <dataValidation type="textLength" imeMode="hiragana" operator="lessThanOrEqual" allowBlank="1" showInputMessage="1" showErrorMessage="1" errorTitle="文字数制限" error="全角　50文字まで" sqref="Y103:AM122 Y156:AM175" xr:uid="{00000000-0002-0000-0200-000027000000}">
      <formula1>50</formula1>
    </dataValidation>
    <dataValidation type="textLength" imeMode="disabled" operator="lessThanOrEqual" allowBlank="1" showInputMessage="1" showErrorMessage="1" errorTitle="文字数制限" error="月は半角数字　2桁まで" sqref="S183:T183 AH188:AI192" xr:uid="{00000000-0002-0000-0200-000028000000}">
      <formula1>2</formula1>
    </dataValidation>
    <dataValidation type="textLength" imeMode="disabled" operator="lessThanOrEqual" allowBlank="1" showInputMessage="1" showErrorMessage="1" errorTitle="文字数制限" error="日は半角数字　2桁まで" sqref="AK188:AL192" xr:uid="{00000000-0002-0000-0200-000029000000}">
      <formula1>2</formula1>
    </dataValidation>
    <dataValidation type="textLength" imeMode="disabled" operator="lessThanOrEqual" allowBlank="1" showInputMessage="1" showErrorMessage="1" errorTitle="文字数制限" error="日は半角数字2桁以下" sqref="V183:W183" xr:uid="{00000000-0002-0000-0200-00002A000000}">
      <formula1>2</formula1>
    </dataValidation>
    <dataValidation type="list" allowBlank="1" showInputMessage="1" showErrorMessage="1" sqref="M49:P49" xr:uid="{00000000-0002-0000-0200-00002B000000}">
      <formula1>$EP$2:$EP$4</formula1>
    </dataValidation>
    <dataValidation type="textLength" imeMode="disabled" operator="lessThanOrEqual" allowBlank="1" showInputMessage="1" showErrorMessage="1" errorTitle="文字数制限" error="月は半角数字 2桁以内" sqref="R12:S13" xr:uid="{00000000-0002-0000-0200-00002C000000}">
      <formula1>2</formula1>
    </dataValidation>
    <dataValidation type="textLength" imeMode="disabled" operator="lessThanOrEqual" allowBlank="1" showInputMessage="1" showErrorMessage="1" errorTitle="文字数制限" error="日は半角数字　2桁以内" sqref="U12:V13" xr:uid="{00000000-0002-0000-0200-00002D000000}">
      <formula1>2</formula1>
    </dataValidation>
    <dataValidation type="textLength" imeMode="disabled" operator="lessThanOrEqual" allowBlank="1" showInputMessage="1" showErrorMessage="1" errorTitle="文字数制限" error="年（和暦）は半角数字　2桁以内" sqref="O12:P13" xr:uid="{00000000-0002-0000-0200-00002E000000}">
      <formula1>2</formula1>
    </dataValidation>
    <dataValidation type="textLength" imeMode="disabled" operator="equal" allowBlank="1" showInputMessage="1" showErrorMessage="1" errorTitle="文字数制限" error="日は半角数字 2桁を入力_x000a__x000a_1月の場合は「01」と入力" sqref="AI262" xr:uid="{00000000-0002-0000-0200-000030000000}">
      <formula1>2</formula1>
    </dataValidation>
    <dataValidation type="list" imeMode="hiragana" allowBlank="1" showInputMessage="1" showErrorMessage="1" sqref="M211" xr:uid="{00000000-0002-0000-0200-000031000000}">
      <formula1>#REF!</formula1>
    </dataValidation>
    <dataValidation type="textLength" imeMode="disabled" operator="equal" allowBlank="1" showInputMessage="1" showErrorMessage="1" errorTitle="文字数制限" error="年は半角数字2桁を入力_x000a__x000a_1年の場合は「01」と入力" sqref="P88:Q88 P146:Q146 P151:Q151 P197:Q197 P76:Q77 P37:Q37" xr:uid="{00000000-0002-0000-0200-000033000000}">
      <formula1>2</formula1>
    </dataValidation>
    <dataValidation type="list" imeMode="hiragana" allowBlank="1" showInputMessage="1" showErrorMessage="1" sqref="AC84:AF84" xr:uid="{00000000-0002-0000-0200-000035000000}">
      <formula1>$EH$3:$EH$4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M79:AM79" xr:uid="{00000000-0002-0000-0200-000037000000}"/>
    <dataValidation type="list" imeMode="disabled" allowBlank="1" showInputMessage="1" showErrorMessage="1" sqref="Z48:AA48 N156:O157 M47:N48 N103:O104" xr:uid="{00000000-0002-0000-0200-000039000000}">
      <formula1>$EF$2:$EF$5</formula1>
    </dataValidation>
    <dataValidation type="list" imeMode="disabled" allowBlank="1" showInputMessage="1" showErrorMessage="1" sqref="M183:O183 M37:O37" xr:uid="{00000000-0002-0000-0200-00003A000000}">
      <formula1>$EE$8:$EE$13</formula1>
    </dataValidation>
    <dataValidation type="list" imeMode="disabled" allowBlank="1" showInputMessage="1" showErrorMessage="1" sqref="AB188:AD192 M88:O88 M151:O151" xr:uid="{00000000-0002-0000-0200-00003B000000}">
      <formula1>$EE$8:$EE$11</formula1>
    </dataValidation>
    <dataValidation type="list" imeMode="disabled" allowBlank="1" showInputMessage="1" showErrorMessage="1" sqref="N158:O175 N105:O122" xr:uid="{00000000-0002-0000-0200-00003C000000}">
      <formula1>$EF$3:$EF$5</formula1>
    </dataValidation>
    <dataValidation type="list" imeMode="disabled" allowBlank="1" showInputMessage="1" showErrorMessage="1" sqref="M146:O146 M197:O197 M76:O77" xr:uid="{00000000-0002-0000-0200-00003D000000}">
      <formula1>$EE$2:$EE$4</formula1>
    </dataValidation>
    <dataValidation type="textLength" imeMode="disabled" operator="lessThanOrEqual" allowBlank="1" showInputMessage="1" showErrorMessage="1" errorTitle="文字数制限" error="年は半角数字2桁を入力_x000a__x000a_令和元年の場合は「01」と入力" sqref="O296:P298 AB298:AC298" xr:uid="{00000000-0002-0000-0200-00003E000000}">
      <formula1>2</formula1>
    </dataValidation>
    <dataValidation type="list" imeMode="disabled" allowBlank="1" showInputMessage="1" showErrorMessage="1" sqref="M188:Z192" xr:uid="{00000000-0002-0000-0200-000049000000}">
      <formula1>$EK$3:$EK$9</formula1>
    </dataValidation>
    <dataValidation type="list" allowBlank="1" showInputMessage="1" showErrorMessage="1" sqref="M296:N298 Z298:AA298" xr:uid="{00000000-0002-0000-0200-00004A000000}">
      <formula1>$EF$3:$EF$4</formula1>
    </dataValidation>
    <dataValidation type="textLength" imeMode="disabled" operator="lessThanOrEqual" allowBlank="1" showInputMessage="1" showErrorMessage="1" errorTitle="文字数制限" error="半角数字　3桁まで" sqref="M82:N82" xr:uid="{00000000-0002-0000-0200-00004D000000}">
      <formula1>3</formula1>
    </dataValidation>
    <dataValidation type="list" imeMode="hiragana" allowBlank="1" showInputMessage="1" showErrorMessage="1" sqref="T26:AA26" xr:uid="{00000000-0002-0000-0200-000036000000}">
      <formula1>INDIRECT($M$26)</formula1>
    </dataValidation>
    <dataValidation type="list" imeMode="hiragana" allowBlank="1" showInputMessage="1" showErrorMessage="1" sqref="T199:AA199" xr:uid="{00000000-0002-0000-0200-000038000000}">
      <formula1>INDIRECT($M$199)</formula1>
    </dataValidation>
    <dataValidation imeMode="fullKatakana" allowBlank="1" showInputMessage="1" showErrorMessage="1" sqref="M244" xr:uid="{F9953F1B-7DC7-489A-AC98-1A4A001C9046}"/>
    <dataValidation type="textLength" imeMode="off" operator="equal" allowBlank="1" showInputMessage="1" showErrorMessage="1" errorTitle="文字数制限" error="７桁の数字を入力。_x000a_詳しくは「従業者証明書番号について」を参照。_x000a_" sqref="M100:P100" xr:uid="{937AC2F0-458C-44AF-B683-C108C5F03953}">
      <formula1>7</formula1>
    </dataValidation>
    <dataValidation type="list" imeMode="hiragana" allowBlank="1" showInputMessage="1" showErrorMessage="1" sqref="M266:U266" xr:uid="{748170A9-426D-4C3C-A908-8793D3B0956A}">
      <formula1>$EZ$2:$EZ$4</formula1>
    </dataValidation>
    <dataValidation type="textLength" imeMode="disabled" operator="equal" allowBlank="1" showInputMessage="1" showErrorMessage="1" errorTitle="文字数制限" error="年は西暦で半角数字4桁を入力" sqref="AB262:AD262" xr:uid="{B7E349A8-5B4F-4DBF-A67C-B248E1818785}">
      <formula1>4</formula1>
    </dataValidation>
    <dataValidation imeMode="fullKatakana" allowBlank="1" showInputMessage="1" sqref="W263:AM263 M260" xr:uid="{D4EE414B-0038-48EC-8408-B9628B033AF1}"/>
    <dataValidation type="list" imeMode="hiragana" allowBlank="1" showInputMessage="1" sqref="M50:R50" xr:uid="{00000000-0002-0000-0200-000014000000}">
      <formula1>$EQ$2:$EQ$6</formula1>
    </dataValidation>
    <dataValidation type="list" imeMode="hiragana" allowBlank="1" showInputMessage="1" sqref="A1:AO1" xr:uid="{E1398E33-096D-4708-828A-4D3BF1559C33}">
      <formula1>$CA$2:$CA$49</formula1>
    </dataValidation>
    <dataValidation type="list" imeMode="hiragana" allowBlank="1" showInputMessage="1" sqref="A2:AO3" xr:uid="{93BA6F03-381C-48D6-A10D-2AA07A7A687D}">
      <formula1>$CD$2:$CD$6</formula1>
    </dataValidation>
    <dataValidation type="list" imeMode="hiragana" allowBlank="1" showInputMessage="1" showErrorMessage="1" sqref="M199:R199 M91:R91" xr:uid="{1289F9FE-19DA-4337-A7A5-42792F87964F}">
      <formula1>$EL$2:$EL$49</formula1>
    </dataValidation>
    <dataValidation type="list" imeMode="hiragana" allowBlank="1" showInputMessage="1" sqref="M251:P252" xr:uid="{D66A10D7-27FC-4AAB-95C9-E8292338485F}">
      <formula1>$FF$2:$FF$3</formula1>
    </dataValidation>
    <dataValidation type="list" imeMode="hiragana" allowBlank="1" showInputMessage="1" sqref="Q251:T252" xr:uid="{542BECF3-85C2-4195-9E49-C439FF341E76}">
      <formula1>$FF$5:$FF$6</formula1>
    </dataValidation>
    <dataValidation type="list" imeMode="hiragana" allowBlank="1" showInputMessage="1" sqref="U251:W252" xr:uid="{868E34B9-B1F1-4049-8FEE-522A9CE750C6}">
      <formula1>$FF$8:$FF$9</formula1>
    </dataValidation>
    <dataValidation type="list" imeMode="hiragana" allowBlank="1" showInputMessage="1" sqref="X251:Z252" xr:uid="{1A7D2D63-12DD-44F9-A93D-EA71C75607F8}">
      <formula1>$FF$11:$FF$12</formula1>
    </dataValidation>
    <dataValidation type="list" imeMode="hiragana" allowBlank="1" showInputMessage="1" sqref="AA251:AC252" xr:uid="{245D34FB-955C-404C-9DE2-C09870E4953C}">
      <formula1>$FF$14:$FF$15</formula1>
    </dataValidation>
    <dataValidation type="list" imeMode="hiragana" allowBlank="1" showInputMessage="1" sqref="AD251:AG252" xr:uid="{20BBB58F-4C0B-4A60-AE7A-30E13897F5F6}">
      <formula1>$FF$17:$FF$18</formula1>
    </dataValidation>
    <dataValidation type="list" imeMode="hiragana" allowBlank="1" showInputMessage="1" sqref="AH251:AM252" xr:uid="{1D452209-A042-409A-8E38-D92A5B9C4E1A}">
      <formula1>$FF$20:$FF$21</formula1>
    </dataValidation>
    <dataValidation type="textLength" imeMode="disabled" operator="equal" allowBlank="1" showInputMessage="1" showErrorMessage="1" errorTitle="文字数制限" error="日は半角数字 2桁を入力_x000a__x000a_1日の場合は「01」と入力" sqref="V37:W37 V76:W77" xr:uid="{F2926728-034B-4040-9A77-E5F3EC6702EE}">
      <formula1>2</formula1>
    </dataValidation>
    <dataValidation type="list" allowBlank="1" showInputMessage="1" showErrorMessage="1" sqref="M60:R60" xr:uid="{B558BE94-2600-4082-90E6-3ECD8FDDC67C}">
      <formula1>$EL$2:$EL$49</formula1>
    </dataValidation>
    <dataValidation type="list" imeMode="hiragana" allowBlank="1" showInputMessage="1" showErrorMessage="1" sqref="T60:AA60" xr:uid="{18431FC7-0EC1-4A5A-A1BA-99D430082DC7}">
      <formula1>INDIRECT($M$60)</formula1>
    </dataValidation>
    <dataValidation type="list" imeMode="hiragana" allowBlank="1" showInputMessage="1" showErrorMessage="1" sqref="M270:W270" xr:uid="{904542FF-B48C-4A4C-BC50-7779440B84D6}">
      <formula1>$FN$2:$FN$4</formula1>
    </dataValidation>
    <dataValidation type="whole" allowBlank="1" showInputMessage="1" showErrorMessage="1" errorTitle="入力値エラー" error="0～999の数値のみ入力可。" sqref="P282:S283" xr:uid="{A0E71B3E-6055-4161-A54B-655D1D939645}">
      <formula1>0</formula1>
      <formula2>999</formula2>
    </dataValidation>
    <dataValidation type="whole" allowBlank="1" showInputMessage="1" showErrorMessage="1" errorTitle="入力値エラー" error="0～999,999,999の数値のみ入力可。" sqref="Q280:X281 AE280:AL281 S285:Z285" xr:uid="{3597A85A-9B2F-495C-B723-152AA0632EA3}">
      <formula1>0</formula1>
      <formula2>999999999</formula2>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 sqref="M54:Z54" xr:uid="{3E7866CC-6FFD-4B8A-A299-8C5DE1611B85}">
      <formula1>AND(M54=PHONETIC(M54),LEN(M54)&lt;21)</formula1>
    </dataValidation>
    <dataValidation type="list" imeMode="hiragana" allowBlank="1" showInputMessage="1" showErrorMessage="1" sqref="M267:P267" xr:uid="{7A36D937-6959-4442-8B83-B4E321AE1BB6}">
      <formula1>$FA$2:$FA$4</formula1>
    </dataValidation>
    <dataValidation type="list" imeMode="hiragana" allowBlank="1" showInputMessage="1" showErrorMessage="1" sqref="M268:U268" xr:uid="{84E581AF-C3DB-449A-9134-1774D0686453}">
      <formula1>$FB$2:$FB$10</formula1>
    </dataValidation>
    <dataValidation type="list" imeMode="hiragana" allowBlank="1" showInputMessage="1" showErrorMessage="1" sqref="M136:AL137" xr:uid="{DA06AB92-8D86-4D32-8D10-EF4FBDA31B58}">
      <formula1>$EI$2:$EI$5</formula1>
    </dataValidation>
    <dataValidation type="list" imeMode="hiragana" allowBlank="1" showInputMessage="1" showErrorMessage="1" sqref="M295:R295" xr:uid="{00000000-0002-0000-0200-000025000000}">
      <formula1>$EC$2:$EC$63</formula1>
    </dataValidation>
    <dataValidation type="list" imeMode="hiragana" allowBlank="1" showInputMessage="1" showErrorMessage="1" sqref="M89:T89" xr:uid="{FD98EBF4-DE6C-4A3C-81E9-0615A8E74C0F}">
      <formula1>$EU$2:$EU$2005</formula1>
    </dataValidation>
    <dataValidation type="list" allowBlank="1" showInputMessage="1" showErrorMessage="1" sqref="Q253:S254" xr:uid="{673DF936-FE58-401C-B224-DEF8A2FAF179}">
      <formula1>$FG$2:$FG$3</formula1>
    </dataValidation>
    <dataValidation type="list" allowBlank="1" showInputMessage="1" showErrorMessage="1" sqref="M253:O254" xr:uid="{27BE85D4-8494-4D4A-BB31-74EF90F99636}">
      <formula1>$FG$7:$FG$8</formula1>
    </dataValidation>
    <dataValidation type="list" imeMode="hiragana" allowBlank="1" showInputMessage="1" sqref="Z256:AB257" xr:uid="{E51CBBD1-887E-4D18-B3B3-666C95C474AA}">
      <formula1>INDIRECT("年")</formula1>
    </dataValidation>
    <dataValidation type="list" imeMode="hiragana" allowBlank="1" showInputMessage="1" sqref="AC256:AD257" xr:uid="{65BC1C12-D5A1-4A19-993B-05065EB89C5C}">
      <formula1>$FJ$2:$FJ$14</formula1>
    </dataValidation>
    <dataValidation type="list" imeMode="hiragana" allowBlank="1" showInputMessage="1" sqref="AE256:AF257" xr:uid="{7EF33728-99DE-4A41-A365-BC4F8B1EA63D}">
      <formula1>$FK$2:$FK$33</formula1>
    </dataValidation>
    <dataValidation type="whole" imeMode="hiragana" allowBlank="1" showInputMessage="1" showErrorMessage="1" errorTitle="入力値エラー" error="0～999,999,999の数値のみ入力可。" sqref="AI256:AK257" xr:uid="{CE31F6ED-C801-4B98-B14E-27E544F973A8}">
      <formula1>0</formula1>
      <formula2>999999999</formula2>
    </dataValidation>
    <dataValidation type="list" allowBlank="1" showInputMessage="1" showErrorMessage="1" sqref="M256:W256" xr:uid="{C9F2D217-5236-4854-ABA7-8CEB80E1AD9D}">
      <formula1>$FH$2:$FH$3</formula1>
    </dataValidation>
    <dataValidation type="list" allowBlank="1" showInputMessage="1" showErrorMessage="1" sqref="M257:W257" xr:uid="{1AA9660D-7A0E-45D5-8396-82D3AC5E6C9C}">
      <formula1>$FH$7:$FH$8</formula1>
    </dataValidation>
    <dataValidation type="list" allowBlank="1" showInputMessage="1" showErrorMessage="1" sqref="M242:S243" xr:uid="{F22184C9-BB1E-410D-B26F-DC50C911451F}">
      <formula1>$FE$2:$FE$13</formula1>
    </dataValidation>
    <dataValidation type="list" imeMode="disabled" allowBlank="1" showInputMessage="1" showErrorMessage="1" sqref="M84:V84" xr:uid="{00000000-0002-0000-0200-000034000000}">
      <formula1>$EG$2:$EG$14</formula1>
    </dataValidation>
    <dataValidation type="list" allowBlank="1" showInputMessage="1" showErrorMessage="1" sqref="N278" xr:uid="{155A1541-73C1-4A47-B4CE-EEEE4FE4A846}">
      <formula1>IF(COUNTIF($M$270,"*分割*"),$FN$7:$FN$8,$FN$7:$FN$7)</formula1>
    </dataValidation>
  </dataValidations>
  <hyperlinks>
    <hyperlink ref="AI52:AM52" location="★入力画面!B7" display="ページTOPへ↑" xr:uid="{00000000-0004-0000-0200-000000000000}"/>
    <hyperlink ref="C127:T127" location="★法人その他入力!M8" display="免許申請書（第二面）　役員に関する事項で、" xr:uid="{00000000-0004-0000-0200-000001000000}"/>
    <hyperlink ref="C130:T130" location="★法人その他入力!M56" display="免許申請書（第三面）　で、" xr:uid="{00000000-0004-0000-0200-000002000000}"/>
    <hyperlink ref="C177:S177" location="★法人その他入力!M67" display="免許申請書（第三～四面）　専任の宅地建物取引士に関する事項で、" xr:uid="{00000000-0004-0000-0200-000003000000}"/>
    <hyperlink ref="C209:S210" location="★法人その他入力!M181" display="上記株主以外で100分の5以上の株式を有する株主又は" xr:uid="{00000000-0004-0000-0200-000004000000}"/>
    <hyperlink ref="C206:T207" location="★法人その他入力!M126" display="免許申請書　添付書類（4）（第一面）で、" xr:uid="{00000000-0004-0000-0200-000005000000}"/>
    <hyperlink ref="AI135:AM135" location="★入力画面!B7" display="ページTOPへ↑" xr:uid="{00000000-0004-0000-0200-000030000000}"/>
    <hyperlink ref="AI179:AM179" location="★入力画面!B7" display="ページTOPへ↑" xr:uid="{00000000-0004-0000-0200-000031000000}"/>
    <hyperlink ref="AI211:AM211" location="★入力画面!B7" display="ページTOPへ↑" xr:uid="{00000000-0004-0000-0200-000032000000}"/>
    <hyperlink ref="C133:AM134" location="★その他入力!C235" display="免許申請書　添付書類（8）宅地建物取引業に従事する者の名簿で、上記代表者以外の者を入力する場合はこちら" xr:uid="{00000000-0004-0000-0200-000043000000}"/>
    <hyperlink ref="C130:AM131" location="★その他入力!C56" display="免許申請書（第三面）　で、政令第２条の２で定める使用人を入力する場合はこちら" xr:uid="{00000000-0004-0000-0200-000044000000}"/>
    <hyperlink ref="C127:AM128" location="★その他入力!C548" display="役員・専任取引士名簿で、上記代表者以外の役員を入力する場合はこちら" xr:uid="{00000000-0004-0000-0200-000045000000}"/>
    <hyperlink ref="C177:AM178" location="★その他入力!C71" display="免許申請書（第三～四面）　専任の宅地建物取引士に関する事項で、上記以外の専任の宅地建物取引士の入力はこちら" xr:uid="{00000000-0004-0000-0200-000046000000}"/>
    <hyperlink ref="C206:AM207" location="★その他入力!C130" display="免許申請書　添付書類（4）（第一面）　で、「相談役及び顧問」を入力する場合はこちら" xr:uid="{00000000-0004-0000-0200-000047000000}"/>
    <hyperlink ref="C209:AM210" location="★その他入力!C185" display="上記株主以外で100分の5以上の株式を有する株主又は100分の5以上の額に相当する出資をしている者はこちら" xr:uid="{00000000-0004-0000-0200-000048000000}"/>
    <hyperlink ref="AR116:BD122" location="'08-1B_略歴書（代表者） (職歴10を超える場合)'!A1" display="'08-1B_略歴書（代表者） (職歴10を超える場合)'!A1" xr:uid="{2DF986F4-F6FE-4849-AA9D-2A43687A2AAD}"/>
    <hyperlink ref="AW240:BG240" location="'1110_宅建協会_誓約書'!A1" display="入会申請にあたっての誓約書" xr:uid="{9256698C-28E3-4FBA-93F7-D47103755188}"/>
    <hyperlink ref="AW239:BG239" location="'1010_宅建協会_入会申込書'!A1" display="入会申込書" xr:uid="{8D7C9B77-A8D3-4210-BFDB-975306F408C6}"/>
    <hyperlink ref="AI290:AM290" location="★入力画面!B7" display="ページTOPへ↑" xr:uid="{38CB4A17-D880-47DB-9B4E-D9FA9BC0AA29}"/>
    <hyperlink ref="AW242:BG242" location="'1310_宅建協会_個人情報の取扱い'!A1" display="個人情報の取扱いについて（裏面）" xr:uid="{B4BF5E24-970A-4C04-ABE7-91E720BF004C}"/>
    <hyperlink ref="AW241:BG241" location="'1210_宅建協会_キャリアパーソン'!A1" display="不動産キャリアパーソン講座申込書" xr:uid="{80B7F137-EC5A-4D83-B948-DAF04DD0F729}"/>
    <hyperlink ref="AI301:AM301" location="★入力画面!B7" display="ページTOPへ↑" xr:uid="{6D8933F1-A641-4931-AB09-53B9AEB5A041}"/>
    <hyperlink ref="AW249:BG249" location="'3020_保証協会_入会申込書（入会金一括・分納併用）'!A1" display="入会申込書（入会金一括・分納併用）" xr:uid="{231C2B4D-521F-493D-BCDE-6EEF1709DF33}"/>
    <hyperlink ref="AW250:BG250" location="'3110_保証協会_本会会員の個人情報の取扱い'!A1" display="本会会員の個人情報の取扱い" xr:uid="{468D2145-D377-4B4F-B38B-F87C1CAADF0C}"/>
    <hyperlink ref="AW253:BG253" location="'3210_保証協会_連帯保証書(通常書式）'!A1" display="連帯保証書(通常書式）" xr:uid="{FB18EAB6-CD8A-4AFC-8108-BFF0EC2DA5A9}"/>
    <hyperlink ref="AW254:BG254" location="'3310_保証協会_誓約書'!A1" display="誓約書" xr:uid="{CFD7378F-9FC5-4466-A1EA-45D827671C28}"/>
    <hyperlink ref="AW255:BG255" location="'3410_保証協会_弁済業務保証金分担金納付書'!A1" display="弁済業務保証金分担金納付書" xr:uid="{C8872520-E2DB-4F57-9BF6-719DE90D0114}"/>
    <hyperlink ref="AT216:BG216" location="'1_表紙'!A1" display="表紙（宅地建物取引業免許申請書）" xr:uid="{B3E1FA85-B76C-4C20-B879-D178FB37F7D1}"/>
    <hyperlink ref="AR116:BG122" location="'130-12_略歴書（代表者） (職歴10を超える場合)'!A1" display="'130-12_略歴書（代表者） (職歴10を超える場合)'!A1" xr:uid="{4C686BA8-8AE6-49B9-A6F2-E0C2CF8155F9}"/>
    <hyperlink ref="AR113:BG114" location="'130-00_略歴書（記入例）'!A1" display="略歴書　記入例はこちら" xr:uid="{11715F4F-2CA3-40DA-A732-9002BBC85E24}"/>
    <hyperlink ref="AW243:BG243" location="'1410_宅建協会_個人情報の取扱い'!A1" display="個人情報の取扱いについて" xr:uid="{8BC7EF80-3CE4-401B-BED2-9C732D0707CA}"/>
    <hyperlink ref="AW244:BG244" location="'1510_宅建協会_自己申告書'!A1" display="入会申請に係る自己申告書" xr:uid="{77E5E9AB-17DF-49C4-A782-2204A91503C7}"/>
    <hyperlink ref="AW245:BG245" location="'1610_宅建協会_名簿'!A1" display="役員・専任取引士名簿" xr:uid="{64478695-58B8-4582-A1E4-32D425DE00C8}"/>
    <hyperlink ref="AW246:BG246" location="'1710_宅建協会_レインズＩＰ型申込書'!A1" display="レインズＩＰ型システム利用申込書" xr:uid="{4C1550A6-51CD-4FDD-B663-CF79D2CC9863}"/>
    <hyperlink ref="AR169:BG175" location="'130-22_略歴書（専任） (職歴10を超える場合)'!A1" display="'130-22_略歴書（専任） (職歴10を超える場合)'!A1" xr:uid="{CA575254-74A0-4628-A958-C73AD1244B9C}"/>
    <hyperlink ref="AR169:BD175" location="'08-2B_略歴書（専任） (職歴10を超える場合)'!A1" display="'08-2B_略歴書（専任） (職歴10を超える場合)'!A1" xr:uid="{CA503838-538E-4040-ABA4-CBFE1AE5B2F5}"/>
    <hyperlink ref="AR166:BG167" location="'130-00_略歴書（記入例）'!A1" display="略歴書　記入例はこちら" xr:uid="{E96C66BF-80E9-45BE-91FE-7C0FFECEF909}"/>
  </hyperlinks>
  <printOptions horizontalCentered="1" verticalCentered="1"/>
  <pageMargins left="0" right="0" top="0" bottom="0" header="0.31496062992125984" footer="0"/>
  <pageSetup paperSize="9" scale="99" orientation="portrait" blackAndWhite="1" horizontalDpi="4294967292" r:id="rId1"/>
  <rowBreaks count="2" manualBreakCount="2">
    <brk id="101" max="16383" man="1"/>
    <brk id="191" max="16383" man="1"/>
  </rowBreaks>
  <drawing r:id="rId2"/>
  <legacyDrawing r:id="rId3"/>
  <tableParts count="48">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pageSetUpPr autoPageBreaks="0" fitToPage="1"/>
  </sheetPr>
  <dimension ref="A1:CT2113"/>
  <sheetViews>
    <sheetView showGridLines="0" showRowColHeaders="0" zoomScaleNormal="100" workbookViewId="0">
      <selection sqref="A1:AO3"/>
    </sheetView>
  </sheetViews>
  <sheetFormatPr defaultColWidth="0" defaultRowHeight="0" customHeight="1" zeroHeight="1"/>
  <cols>
    <col min="1" max="1" width="1.25" style="26" customWidth="1"/>
    <col min="2" max="2" width="2.5" style="26" customWidth="1"/>
    <col min="3" max="3" width="5" style="27" customWidth="1"/>
    <col min="4" max="12" width="2.5" style="26" customWidth="1"/>
    <col min="13" max="60" width="2.5" style="27" customWidth="1"/>
    <col min="61" max="62" width="2.5" style="27" hidden="1" customWidth="1"/>
    <col min="63" max="63" width="2.5" style="247" hidden="1" customWidth="1"/>
    <col min="64" max="64" width="20.875" style="16" hidden="1" customWidth="1"/>
    <col min="65" max="66" width="2.5" style="16" hidden="1" customWidth="1"/>
    <col min="67" max="68" width="2.5" style="257" hidden="1" customWidth="1"/>
    <col min="69" max="77" width="2.25" style="257" hidden="1" customWidth="1"/>
    <col min="78" max="78" width="2.25" style="258" hidden="1" customWidth="1"/>
    <col min="79" max="79" width="19.375" style="20" hidden="1" customWidth="1"/>
    <col min="80" max="81" width="8.25" style="20" hidden="1" customWidth="1"/>
    <col min="82" max="82" width="20" style="20" hidden="1" customWidth="1"/>
    <col min="83" max="84" width="14.125" style="20" hidden="1" customWidth="1"/>
    <col min="85" max="85" width="12.5" style="257" hidden="1" customWidth="1"/>
    <col min="86" max="87" width="19.75" style="20" hidden="1" customWidth="1"/>
    <col min="88" max="88" width="14.125" style="20" hidden="1" customWidth="1"/>
    <col min="89" max="89" width="6.5" style="20" hidden="1" customWidth="1"/>
    <col min="90" max="90" width="11.75" style="20" hidden="1" customWidth="1"/>
    <col min="91" max="91" width="20" style="20" hidden="1" customWidth="1"/>
    <col min="92" max="92" width="16.125" style="20" hidden="1" customWidth="1"/>
    <col min="93" max="93" width="20.75" style="20" hidden="1" customWidth="1"/>
    <col min="94" max="94" width="10.25" style="20" hidden="1" customWidth="1"/>
    <col min="95" max="95" width="9.625" style="20" hidden="1" customWidth="1"/>
    <col min="96" max="96" width="21.125" style="20" hidden="1" customWidth="1"/>
    <col min="97" max="97" width="9" style="20" hidden="1" customWidth="1"/>
    <col min="98" max="98" width="9.75" style="20" hidden="1" customWidth="1"/>
    <col min="99" max="16384" width="9" style="20" hidden="1"/>
  </cols>
  <sheetData>
    <row r="1" spans="1:98" ht="22.5">
      <c r="A1" s="1732" t="s">
        <v>3776</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2"/>
      <c r="AQ1" s="92"/>
      <c r="BL1" s="1269" t="s">
        <v>138</v>
      </c>
      <c r="BM1" s="1269"/>
      <c r="BN1" s="1269"/>
      <c r="BO1" s="1269"/>
      <c r="BP1" s="1269"/>
      <c r="BQ1" s="1269"/>
      <c r="BR1" s="1269"/>
      <c r="BS1" s="1269"/>
      <c r="BT1" s="1269"/>
      <c r="BU1" s="1269"/>
      <c r="BV1" s="248"/>
      <c r="BW1" s="248"/>
      <c r="BX1" s="248"/>
      <c r="BY1" s="248"/>
      <c r="BZ1" s="249"/>
      <c r="CA1" s="252" t="s">
        <v>2443</v>
      </c>
      <c r="CB1" s="252" t="s">
        <v>62</v>
      </c>
      <c r="CC1" s="252" t="s">
        <v>62</v>
      </c>
      <c r="CD1" s="252" t="s">
        <v>72</v>
      </c>
      <c r="CE1" s="252" t="s">
        <v>3185</v>
      </c>
      <c r="CF1" s="252" t="s">
        <v>3264</v>
      </c>
      <c r="CG1" s="251" t="s">
        <v>3265</v>
      </c>
      <c r="CH1" s="252" t="s">
        <v>3351</v>
      </c>
      <c r="CI1" s="252" t="s">
        <v>588</v>
      </c>
      <c r="CJ1" s="252" t="s">
        <v>229</v>
      </c>
      <c r="CK1" s="252" t="s">
        <v>246</v>
      </c>
      <c r="CL1" s="252" t="s">
        <v>249</v>
      </c>
      <c r="CM1" s="252" t="s">
        <v>262</v>
      </c>
      <c r="CN1" s="252" t="s">
        <v>2578</v>
      </c>
      <c r="CO1" s="252" t="s">
        <v>395</v>
      </c>
      <c r="CP1" s="252" t="s">
        <v>592</v>
      </c>
      <c r="CQ1" s="252" t="s">
        <v>592</v>
      </c>
      <c r="CR1" s="252" t="s">
        <v>3720</v>
      </c>
      <c r="CS1" s="252" t="s">
        <v>3732</v>
      </c>
      <c r="CT1" s="252" t="s">
        <v>2372</v>
      </c>
    </row>
    <row r="2" spans="1:98" ht="15" customHeight="1">
      <c r="A2" s="1732"/>
      <c r="B2" s="1732"/>
      <c r="C2" s="1732"/>
      <c r="D2" s="1732"/>
      <c r="E2" s="1732"/>
      <c r="F2" s="1732"/>
      <c r="G2" s="1732"/>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c r="AM2" s="1732"/>
      <c r="AN2" s="1732"/>
      <c r="AO2" s="1732"/>
      <c r="AP2" s="2"/>
      <c r="AQ2" s="92"/>
      <c r="CA2" s="20" t="s">
        <v>2434</v>
      </c>
      <c r="CB2" s="20" t="s">
        <v>2438</v>
      </c>
      <c r="CC2" s="20" t="s">
        <v>2438</v>
      </c>
      <c r="CD2" s="20" t="s">
        <v>2440</v>
      </c>
      <c r="CE2" s="20" t="s">
        <v>3186</v>
      </c>
      <c r="CF2" s="20" t="s">
        <v>3186</v>
      </c>
      <c r="CG2" s="20" t="s">
        <v>2435</v>
      </c>
      <c r="CH2" s="20" t="s">
        <v>2550</v>
      </c>
      <c r="CI2" s="20" t="s">
        <v>2550</v>
      </c>
      <c r="CK2" s="20" t="s">
        <v>2440</v>
      </c>
      <c r="CL2" s="20" t="s">
        <v>2440</v>
      </c>
      <c r="CO2" s="261"/>
      <c r="CQ2" s="20" t="s">
        <v>2440</v>
      </c>
      <c r="CR2" s="20" t="s">
        <v>2440</v>
      </c>
      <c r="CS2" s="20" t="s">
        <v>2440</v>
      </c>
      <c r="CT2" s="20" t="s">
        <v>2440</v>
      </c>
    </row>
    <row r="3" spans="1:98" ht="15" customHeight="1" thickBot="1">
      <c r="A3" s="1732"/>
      <c r="B3" s="1732"/>
      <c r="C3" s="1732"/>
      <c r="D3" s="1732"/>
      <c r="E3" s="1732"/>
      <c r="F3" s="1732"/>
      <c r="G3" s="1732"/>
      <c r="H3" s="1732"/>
      <c r="I3" s="1732"/>
      <c r="J3" s="1732"/>
      <c r="K3" s="1732"/>
      <c r="L3" s="1732"/>
      <c r="M3" s="1732"/>
      <c r="N3" s="1732"/>
      <c r="O3" s="1732"/>
      <c r="P3" s="1732"/>
      <c r="Q3" s="1732"/>
      <c r="R3" s="1732"/>
      <c r="S3" s="1732"/>
      <c r="T3" s="1732"/>
      <c r="U3" s="1732"/>
      <c r="V3" s="1732"/>
      <c r="W3" s="1732"/>
      <c r="X3" s="1732"/>
      <c r="Y3" s="1732"/>
      <c r="Z3" s="1732"/>
      <c r="AA3" s="1732"/>
      <c r="AB3" s="1732"/>
      <c r="AC3" s="1732"/>
      <c r="AD3" s="1732"/>
      <c r="AE3" s="1732"/>
      <c r="AF3" s="1732"/>
      <c r="AG3" s="1732"/>
      <c r="AH3" s="1732"/>
      <c r="AI3" s="1732"/>
      <c r="AJ3" s="1732"/>
      <c r="AK3" s="1732"/>
      <c r="AL3" s="1732"/>
      <c r="AM3" s="1732"/>
      <c r="AN3" s="1732"/>
      <c r="AO3" s="1732"/>
      <c r="AP3" s="2"/>
      <c r="AQ3" s="92"/>
      <c r="CA3" s="20" t="s">
        <v>3183</v>
      </c>
      <c r="CB3" s="20" t="s">
        <v>80</v>
      </c>
      <c r="CC3" s="20" t="s">
        <v>2591</v>
      </c>
      <c r="CD3" s="20" t="s">
        <v>110</v>
      </c>
      <c r="CE3" s="20" t="s">
        <v>144</v>
      </c>
      <c r="CF3" s="20" t="s">
        <v>2444</v>
      </c>
      <c r="CG3" s="20" t="s">
        <v>2444</v>
      </c>
      <c r="CH3" s="20" t="s">
        <v>2444</v>
      </c>
      <c r="CJ3" s="20" t="s">
        <v>230</v>
      </c>
      <c r="CK3" s="20" t="s">
        <v>244</v>
      </c>
      <c r="CL3" s="20" t="s">
        <v>75</v>
      </c>
      <c r="CM3" s="20" t="s">
        <v>261</v>
      </c>
      <c r="CN3" s="20" t="s">
        <v>264</v>
      </c>
      <c r="CO3" s="20" t="s">
        <v>379</v>
      </c>
      <c r="CP3" s="20" t="s">
        <v>593</v>
      </c>
      <c r="CQ3" s="20" t="s">
        <v>603</v>
      </c>
      <c r="CR3" s="20" t="s">
        <v>3721</v>
      </c>
      <c r="CS3" s="20" t="s">
        <v>2401</v>
      </c>
      <c r="CT3" s="20" t="s">
        <v>3715</v>
      </c>
    </row>
    <row r="4" spans="1:98" ht="15" customHeight="1">
      <c r="A4" s="19"/>
      <c r="B4" s="1763" t="s">
        <v>65</v>
      </c>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5"/>
      <c r="AP4" s="20"/>
      <c r="CA4" s="20" t="s">
        <v>3219</v>
      </c>
      <c r="CB4" s="20" t="s">
        <v>81</v>
      </c>
      <c r="CC4" s="20" t="s">
        <v>80</v>
      </c>
      <c r="CD4" s="20" t="s">
        <v>111</v>
      </c>
      <c r="CE4" s="20" t="s">
        <v>145</v>
      </c>
      <c r="CF4" s="20" t="s">
        <v>3266</v>
      </c>
      <c r="CG4" s="20" t="s">
        <v>2450</v>
      </c>
      <c r="CH4" s="20" t="s">
        <v>2450</v>
      </c>
      <c r="CI4" s="20" t="s">
        <v>1650</v>
      </c>
      <c r="CJ4" s="20" t="s">
        <v>231</v>
      </c>
      <c r="CK4" s="20" t="s">
        <v>245</v>
      </c>
      <c r="CL4" s="20" t="s">
        <v>335</v>
      </c>
      <c r="CN4" s="20" t="s">
        <v>265</v>
      </c>
      <c r="CO4" s="20" t="s">
        <v>380</v>
      </c>
      <c r="CP4" s="20" t="s">
        <v>594</v>
      </c>
      <c r="CQ4" s="20" t="s">
        <v>604</v>
      </c>
      <c r="CR4" s="20" t="s">
        <v>3722</v>
      </c>
      <c r="CS4" s="20" t="s">
        <v>3733</v>
      </c>
      <c r="CT4" s="20" t="s">
        <v>3716</v>
      </c>
    </row>
    <row r="5" spans="1:98" ht="15" customHeight="1" thickBot="1">
      <c r="A5" s="19"/>
      <c r="B5" s="1766"/>
      <c r="C5" s="1767"/>
      <c r="D5" s="1767"/>
      <c r="E5" s="1767"/>
      <c r="F5" s="1767"/>
      <c r="G5" s="1767"/>
      <c r="H5" s="1767"/>
      <c r="I5" s="1767"/>
      <c r="J5" s="1767"/>
      <c r="K5" s="1767"/>
      <c r="L5" s="1767"/>
      <c r="M5" s="1767"/>
      <c r="N5" s="1767"/>
      <c r="O5" s="1767"/>
      <c r="P5" s="1767"/>
      <c r="Q5" s="1767"/>
      <c r="R5" s="1767"/>
      <c r="S5" s="1767"/>
      <c r="T5" s="1767"/>
      <c r="U5" s="1767"/>
      <c r="V5" s="1767"/>
      <c r="W5" s="1767"/>
      <c r="X5" s="1767"/>
      <c r="Y5" s="1767"/>
      <c r="Z5" s="1767"/>
      <c r="AA5" s="1767"/>
      <c r="AB5" s="1767"/>
      <c r="AC5" s="1767"/>
      <c r="AD5" s="1767"/>
      <c r="AE5" s="1767"/>
      <c r="AF5" s="1767"/>
      <c r="AG5" s="1767"/>
      <c r="AH5" s="1767"/>
      <c r="AI5" s="1767"/>
      <c r="AJ5" s="1767"/>
      <c r="AK5" s="1767"/>
      <c r="AL5" s="1767"/>
      <c r="AM5" s="1767"/>
      <c r="AN5" s="1767"/>
      <c r="AO5" s="1768"/>
      <c r="AP5" s="20"/>
      <c r="CA5" s="20" t="s">
        <v>3184</v>
      </c>
      <c r="CB5" s="20" t="s">
        <v>3349</v>
      </c>
      <c r="CC5" s="20" t="s">
        <v>81</v>
      </c>
      <c r="CD5" s="20" t="s">
        <v>112</v>
      </c>
      <c r="CE5" s="20" t="s">
        <v>146</v>
      </c>
      <c r="CF5" s="20" t="s">
        <v>2444</v>
      </c>
      <c r="CG5" s="20" t="s">
        <v>2444</v>
      </c>
      <c r="CH5" s="20" t="s">
        <v>2444</v>
      </c>
      <c r="CI5" s="20" t="s">
        <v>1651</v>
      </c>
      <c r="CL5" s="20" t="s">
        <v>250</v>
      </c>
      <c r="CN5" s="20" t="s">
        <v>266</v>
      </c>
      <c r="CO5" s="20" t="s">
        <v>381</v>
      </c>
      <c r="CR5" s="20" t="s">
        <v>3723</v>
      </c>
    </row>
    <row r="6" spans="1:98" ht="15" hidden="1" customHeight="1" thickBot="1">
      <c r="A6" s="30"/>
      <c r="B6" s="19"/>
      <c r="C6" s="20"/>
      <c r="D6" s="19"/>
      <c r="E6" s="19"/>
      <c r="F6" s="19"/>
      <c r="G6" s="19"/>
      <c r="H6" s="19"/>
      <c r="I6" s="19"/>
      <c r="J6" s="19"/>
      <c r="K6" s="19"/>
      <c r="L6" s="19"/>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18"/>
      <c r="AQ6" s="93"/>
      <c r="AR6" s="111"/>
      <c r="CA6" s="20" t="s">
        <v>3220</v>
      </c>
      <c r="CB6" s="20" t="s">
        <v>3350</v>
      </c>
      <c r="CD6" s="20" t="s">
        <v>113</v>
      </c>
      <c r="CE6" s="20" t="s">
        <v>147</v>
      </c>
      <c r="CF6" s="20" t="s">
        <v>144</v>
      </c>
      <c r="CH6" s="20" t="s">
        <v>396</v>
      </c>
      <c r="CI6" s="20" t="s">
        <v>1652</v>
      </c>
      <c r="CL6" s="20" t="s">
        <v>251</v>
      </c>
      <c r="CN6" s="20" t="s">
        <v>267</v>
      </c>
      <c r="CO6" s="20" t="s">
        <v>382</v>
      </c>
      <c r="CR6" s="20" t="s">
        <v>3735</v>
      </c>
    </row>
    <row r="7" spans="1:98" ht="15" hidden="1" customHeight="1" thickTop="1" thickBot="1">
      <c r="A7" s="30"/>
      <c r="B7" s="181"/>
      <c r="C7" s="182"/>
      <c r="D7" s="183"/>
      <c r="E7" s="183"/>
      <c r="F7" s="183"/>
      <c r="G7" s="183"/>
      <c r="H7" s="183"/>
      <c r="I7" s="183"/>
      <c r="J7" s="183"/>
      <c r="K7" s="183"/>
      <c r="L7" s="183"/>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769"/>
      <c r="AP7" s="20"/>
      <c r="AR7" s="1623" t="s">
        <v>2768</v>
      </c>
      <c r="AS7" s="1624"/>
      <c r="AT7" s="1624"/>
      <c r="AU7" s="1624"/>
      <c r="AV7" s="1624"/>
      <c r="AW7" s="1624"/>
      <c r="AX7" s="1624"/>
      <c r="AY7" s="1624"/>
      <c r="AZ7" s="1624"/>
      <c r="BA7" s="1624"/>
      <c r="BB7" s="1624"/>
      <c r="BC7" s="1624"/>
      <c r="BD7" s="1624"/>
      <c r="BE7" s="1624"/>
      <c r="BF7" s="1624"/>
      <c r="BG7" s="1624"/>
      <c r="BH7" s="1625"/>
      <c r="BI7" s="126"/>
      <c r="CA7" s="20" t="s">
        <v>3221</v>
      </c>
      <c r="CD7" s="20" t="s">
        <v>114</v>
      </c>
      <c r="CE7" s="20" t="s">
        <v>148</v>
      </c>
      <c r="CF7" s="20" t="s">
        <v>145</v>
      </c>
      <c r="CH7" s="20" t="s">
        <v>397</v>
      </c>
      <c r="CI7" s="20" t="s">
        <v>1653</v>
      </c>
      <c r="CL7" s="20" t="s">
        <v>252</v>
      </c>
      <c r="CN7" s="20" t="s">
        <v>268</v>
      </c>
      <c r="CO7" s="20" t="s">
        <v>383</v>
      </c>
      <c r="CR7" s="20" t="s">
        <v>3736</v>
      </c>
    </row>
    <row r="8" spans="1:98" ht="15" hidden="1" customHeight="1" thickTop="1">
      <c r="A8" s="30"/>
      <c r="B8" s="184"/>
      <c r="C8" s="1733" t="s">
        <v>224</v>
      </c>
      <c r="D8" s="613" t="s">
        <v>213</v>
      </c>
      <c r="E8" s="614"/>
      <c r="F8" s="615"/>
      <c r="G8" s="1040" t="s">
        <v>2</v>
      </c>
      <c r="H8" s="1040"/>
      <c r="I8" s="1040"/>
      <c r="J8" s="1040"/>
      <c r="K8" s="1040"/>
      <c r="L8" s="1041"/>
      <c r="M8" s="1183"/>
      <c r="N8" s="1184"/>
      <c r="O8" s="1184"/>
      <c r="P8" s="1184"/>
      <c r="Q8" s="1184"/>
      <c r="R8" s="1184"/>
      <c r="S8" s="1184"/>
      <c r="T8" s="1184"/>
      <c r="U8" s="1184"/>
      <c r="V8" s="1185"/>
      <c r="W8" s="830" t="s">
        <v>121</v>
      </c>
      <c r="X8" s="831"/>
      <c r="Y8" s="831"/>
      <c r="Z8" s="831"/>
      <c r="AA8" s="831"/>
      <c r="AB8" s="831"/>
      <c r="AC8" s="831"/>
      <c r="AD8" s="831"/>
      <c r="AE8" s="831"/>
      <c r="AF8" s="831"/>
      <c r="AG8" s="831"/>
      <c r="AH8" s="831"/>
      <c r="AI8" s="831"/>
      <c r="AJ8" s="831"/>
      <c r="AK8" s="831"/>
      <c r="AL8" s="831"/>
      <c r="AM8" s="832"/>
      <c r="AN8" s="20"/>
      <c r="AO8" s="1770"/>
      <c r="AP8" s="20"/>
      <c r="AR8" s="1626"/>
      <c r="AS8" s="1627"/>
      <c r="AT8" s="1627"/>
      <c r="AU8" s="1627"/>
      <c r="AV8" s="1627"/>
      <c r="AW8" s="1627"/>
      <c r="AX8" s="1627"/>
      <c r="AY8" s="1627"/>
      <c r="AZ8" s="1627"/>
      <c r="BA8" s="1627"/>
      <c r="BB8" s="1627"/>
      <c r="BC8" s="1627"/>
      <c r="BD8" s="1627"/>
      <c r="BE8" s="1627"/>
      <c r="BF8" s="1627"/>
      <c r="BG8" s="1627"/>
      <c r="BH8" s="1628"/>
      <c r="BI8" s="127"/>
      <c r="CA8" s="20" t="s">
        <v>3222</v>
      </c>
      <c r="CD8" s="20" t="s">
        <v>115</v>
      </c>
      <c r="CE8" s="20" t="s">
        <v>149</v>
      </c>
      <c r="CF8" s="20" t="s">
        <v>146</v>
      </c>
      <c r="CH8" s="20" t="s">
        <v>398</v>
      </c>
      <c r="CI8" s="20" t="s">
        <v>1654</v>
      </c>
      <c r="CL8" s="20" t="s">
        <v>253</v>
      </c>
      <c r="CN8" s="20" t="s">
        <v>269</v>
      </c>
      <c r="CO8" s="20" t="s">
        <v>384</v>
      </c>
      <c r="CR8" s="20" t="s">
        <v>3737</v>
      </c>
    </row>
    <row r="9" spans="1:98" ht="15" hidden="1" customHeight="1">
      <c r="A9" s="30"/>
      <c r="B9" s="184"/>
      <c r="C9" s="1734"/>
      <c r="D9" s="1025"/>
      <c r="E9" s="1029"/>
      <c r="F9" s="1030"/>
      <c r="G9" s="1028"/>
      <c r="H9" s="1026"/>
      <c r="I9" s="1026"/>
      <c r="J9" s="1026"/>
      <c r="K9" s="1026"/>
      <c r="L9" s="1027"/>
      <c r="M9" s="1038" t="s">
        <v>71</v>
      </c>
      <c r="N9" s="955"/>
      <c r="O9" s="956"/>
      <c r="P9" s="4" t="str">
        <f>MID($M$8,COLUMN()-15,1)</f>
        <v/>
      </c>
      <c r="Q9" s="4" t="str">
        <f t="shared" ref="Q9:AI9" si="0">MID($M$8,COLUMN()-15,1)</f>
        <v/>
      </c>
      <c r="R9" s="4" t="str">
        <f t="shared" si="0"/>
        <v/>
      </c>
      <c r="S9" s="4" t="str">
        <f t="shared" si="0"/>
        <v/>
      </c>
      <c r="T9" s="4" t="str">
        <f t="shared" si="0"/>
        <v/>
      </c>
      <c r="U9" s="4" t="str">
        <f t="shared" si="0"/>
        <v/>
      </c>
      <c r="V9" s="4" t="str">
        <f t="shared" si="0"/>
        <v/>
      </c>
      <c r="W9" s="4" t="str">
        <f t="shared" si="0"/>
        <v/>
      </c>
      <c r="X9" s="4" t="str">
        <f t="shared" si="0"/>
        <v/>
      </c>
      <c r="Y9" s="4" t="str">
        <f t="shared" si="0"/>
        <v/>
      </c>
      <c r="Z9" s="4" t="str">
        <f t="shared" si="0"/>
        <v/>
      </c>
      <c r="AA9" s="4" t="str">
        <f t="shared" si="0"/>
        <v/>
      </c>
      <c r="AB9" s="4" t="str">
        <f t="shared" si="0"/>
        <v/>
      </c>
      <c r="AC9" s="4" t="str">
        <f t="shared" si="0"/>
        <v/>
      </c>
      <c r="AD9" s="4" t="str">
        <f t="shared" si="0"/>
        <v/>
      </c>
      <c r="AE9" s="4" t="str">
        <f t="shared" si="0"/>
        <v/>
      </c>
      <c r="AF9" s="4" t="str">
        <f t="shared" si="0"/>
        <v/>
      </c>
      <c r="AG9" s="4" t="str">
        <f t="shared" si="0"/>
        <v/>
      </c>
      <c r="AH9" s="4" t="str">
        <f t="shared" si="0"/>
        <v/>
      </c>
      <c r="AI9" s="4" t="str">
        <f t="shared" si="0"/>
        <v/>
      </c>
      <c r="AJ9" s="1641"/>
      <c r="AK9" s="1642"/>
      <c r="AL9" s="1642"/>
      <c r="AM9" s="1643"/>
      <c r="AN9" s="20"/>
      <c r="AO9" s="1770"/>
      <c r="AP9" s="20"/>
      <c r="AR9" s="299"/>
      <c r="BH9" s="300"/>
      <c r="BJ9" s="301"/>
      <c r="CA9" s="20" t="s">
        <v>3223</v>
      </c>
      <c r="CD9" s="20" t="s">
        <v>116</v>
      </c>
      <c r="CE9" s="20" t="s">
        <v>150</v>
      </c>
      <c r="CF9" s="20" t="s">
        <v>147</v>
      </c>
      <c r="CH9" s="20" t="s">
        <v>399</v>
      </c>
      <c r="CI9" s="20" t="s">
        <v>1655</v>
      </c>
      <c r="CL9" s="20" t="s">
        <v>254</v>
      </c>
      <c r="CN9" s="20" t="s">
        <v>270</v>
      </c>
      <c r="CO9" s="20" t="s">
        <v>385</v>
      </c>
      <c r="CR9" s="20" t="s">
        <v>115</v>
      </c>
    </row>
    <row r="10" spans="1:98" ht="15" hidden="1" customHeight="1">
      <c r="A10" s="30"/>
      <c r="B10" s="184"/>
      <c r="C10" s="1734"/>
      <c r="D10" s="1025"/>
      <c r="E10" s="1029"/>
      <c r="F10" s="1030"/>
      <c r="G10" s="1025" t="s">
        <v>232</v>
      </c>
      <c r="H10" s="1029"/>
      <c r="I10" s="1029"/>
      <c r="J10" s="1029"/>
      <c r="K10" s="1029"/>
      <c r="L10" s="1030"/>
      <c r="M10" s="1042"/>
      <c r="N10" s="1043"/>
      <c r="O10" s="1043"/>
      <c r="P10" s="1043"/>
      <c r="Q10" s="1043"/>
      <c r="R10" s="1043"/>
      <c r="S10" s="1043"/>
      <c r="T10" s="1043"/>
      <c r="U10" s="1043"/>
      <c r="V10" s="1043"/>
      <c r="W10" s="1043"/>
      <c r="X10" s="1043"/>
      <c r="Y10" s="1043"/>
      <c r="Z10" s="1044"/>
      <c r="AA10" s="831" t="s">
        <v>590</v>
      </c>
      <c r="AB10" s="831"/>
      <c r="AC10" s="831"/>
      <c r="AD10" s="831"/>
      <c r="AE10" s="831"/>
      <c r="AF10" s="831"/>
      <c r="AG10" s="831"/>
      <c r="AH10" s="831"/>
      <c r="AI10" s="831"/>
      <c r="AJ10" s="831"/>
      <c r="AK10" s="831"/>
      <c r="AL10" s="831"/>
      <c r="AM10" s="832"/>
      <c r="AN10" s="20"/>
      <c r="AO10" s="1770"/>
      <c r="AP10" s="20"/>
      <c r="AR10" s="1613" t="s">
        <v>2940</v>
      </c>
      <c r="AS10" s="1614"/>
      <c r="AT10" s="1614"/>
      <c r="AU10" s="1614"/>
      <c r="AV10" s="1614"/>
      <c r="AW10" s="1614"/>
      <c r="AX10" s="1614"/>
      <c r="AY10" s="1614"/>
      <c r="AZ10" s="1614"/>
      <c r="BA10" s="1614"/>
      <c r="BB10" s="1614"/>
      <c r="BC10" s="1614"/>
      <c r="BD10" s="1614"/>
      <c r="BE10" s="1614"/>
      <c r="BF10" s="1614"/>
      <c r="BG10" s="1614"/>
      <c r="BH10" s="1615"/>
      <c r="BI10" s="302"/>
      <c r="BJ10" s="301"/>
      <c r="CA10" s="20" t="s">
        <v>3224</v>
      </c>
      <c r="CD10" s="20" t="s">
        <v>117</v>
      </c>
      <c r="CE10" s="20" t="s">
        <v>151</v>
      </c>
      <c r="CF10" s="20" t="s">
        <v>148</v>
      </c>
      <c r="CH10" s="20" t="s">
        <v>400</v>
      </c>
      <c r="CI10" s="20" t="s">
        <v>1656</v>
      </c>
      <c r="CL10" s="20" t="s">
        <v>255</v>
      </c>
      <c r="CN10" s="20" t="s">
        <v>271</v>
      </c>
      <c r="CO10" s="20" t="s">
        <v>386</v>
      </c>
      <c r="CR10" s="20" t="s">
        <v>116</v>
      </c>
    </row>
    <row r="11" spans="1:98" ht="15" hidden="1" customHeight="1">
      <c r="A11" s="30"/>
      <c r="B11" s="184"/>
      <c r="C11" s="1734"/>
      <c r="D11" s="1025"/>
      <c r="E11" s="1029"/>
      <c r="F11" s="1030"/>
      <c r="G11" s="1036"/>
      <c r="H11" s="1036"/>
      <c r="I11" s="1036"/>
      <c r="J11" s="1036"/>
      <c r="K11" s="1036"/>
      <c r="L11" s="1037"/>
      <c r="M11" s="1038" t="s">
        <v>71</v>
      </c>
      <c r="N11" s="955"/>
      <c r="O11" s="956"/>
      <c r="P11" s="4" t="str">
        <f>MID($M$10,COLUMN()-15,1)</f>
        <v/>
      </c>
      <c r="Q11" s="4" t="str">
        <f t="shared" ref="Q11:AI11" si="1">MID($M$10,COLUMN()-15,1)</f>
        <v/>
      </c>
      <c r="R11" s="4" t="str">
        <f t="shared" si="1"/>
        <v/>
      </c>
      <c r="S11" s="4" t="str">
        <f t="shared" si="1"/>
        <v/>
      </c>
      <c r="T11" s="4" t="str">
        <f t="shared" si="1"/>
        <v/>
      </c>
      <c r="U11" s="4" t="str">
        <f t="shared" si="1"/>
        <v/>
      </c>
      <c r="V11" s="4" t="str">
        <f t="shared" si="1"/>
        <v/>
      </c>
      <c r="W11" s="4" t="str">
        <f t="shared" si="1"/>
        <v/>
      </c>
      <c r="X11" s="4" t="str">
        <f t="shared" si="1"/>
        <v/>
      </c>
      <c r="Y11" s="4" t="str">
        <f t="shared" si="1"/>
        <v/>
      </c>
      <c r="Z11" s="4" t="str">
        <f t="shared" si="1"/>
        <v/>
      </c>
      <c r="AA11" s="4" t="str">
        <f t="shared" si="1"/>
        <v/>
      </c>
      <c r="AB11" s="4" t="str">
        <f t="shared" si="1"/>
        <v/>
      </c>
      <c r="AC11" s="4" t="str">
        <f t="shared" si="1"/>
        <v/>
      </c>
      <c r="AD11" s="4" t="str">
        <f t="shared" si="1"/>
        <v/>
      </c>
      <c r="AE11" s="4" t="str">
        <f t="shared" si="1"/>
        <v/>
      </c>
      <c r="AF11" s="4" t="str">
        <f t="shared" si="1"/>
        <v/>
      </c>
      <c r="AG11" s="4" t="str">
        <f t="shared" si="1"/>
        <v/>
      </c>
      <c r="AH11" s="4" t="str">
        <f t="shared" si="1"/>
        <v/>
      </c>
      <c r="AI11" s="4" t="str">
        <f t="shared" si="1"/>
        <v/>
      </c>
      <c r="AJ11" s="1641"/>
      <c r="AK11" s="1642"/>
      <c r="AL11" s="1642"/>
      <c r="AM11" s="1643"/>
      <c r="AN11" s="20"/>
      <c r="AO11" s="1770"/>
      <c r="AP11" s="20"/>
      <c r="AR11" s="1750"/>
      <c r="AS11" s="1751"/>
      <c r="AT11" s="1751"/>
      <c r="AU11" s="1751"/>
      <c r="AV11" s="1751"/>
      <c r="AW11" s="1751"/>
      <c r="AX11" s="1751"/>
      <c r="AY11" s="1751"/>
      <c r="AZ11" s="1751"/>
      <c r="BA11" s="1751"/>
      <c r="BB11" s="1751"/>
      <c r="BC11" s="1751"/>
      <c r="BD11" s="1751"/>
      <c r="BE11" s="1751"/>
      <c r="BF11" s="1751"/>
      <c r="BG11" s="1751"/>
      <c r="BH11" s="1752"/>
      <c r="BI11" s="303"/>
      <c r="BJ11" s="301"/>
      <c r="CA11" s="20" t="s">
        <v>3225</v>
      </c>
      <c r="CD11" s="20" t="s">
        <v>118</v>
      </c>
      <c r="CE11" s="20" t="s">
        <v>152</v>
      </c>
      <c r="CF11" s="20" t="s">
        <v>149</v>
      </c>
      <c r="CH11" s="20" t="s">
        <v>401</v>
      </c>
      <c r="CI11" s="20" t="s">
        <v>1657</v>
      </c>
      <c r="CL11" s="20" t="s">
        <v>256</v>
      </c>
      <c r="CN11" s="20" t="s">
        <v>272</v>
      </c>
      <c r="CO11" s="20" t="s">
        <v>387</v>
      </c>
      <c r="CR11" s="20" t="s">
        <v>3724</v>
      </c>
    </row>
    <row r="12" spans="1:98" ht="15" hidden="1" customHeight="1">
      <c r="A12" s="30"/>
      <c r="B12" s="184"/>
      <c r="C12" s="1734"/>
      <c r="D12" s="1025"/>
      <c r="E12" s="1029"/>
      <c r="F12" s="1030"/>
      <c r="G12" s="1060" t="s">
        <v>72</v>
      </c>
      <c r="H12" s="1060"/>
      <c r="I12" s="1060"/>
      <c r="J12" s="1060"/>
      <c r="K12" s="1060"/>
      <c r="L12" s="1061"/>
      <c r="M12" s="1019" t="s">
        <v>2999</v>
      </c>
      <c r="N12" s="1020"/>
      <c r="O12" s="1020"/>
      <c r="P12" s="1020"/>
      <c r="Q12" s="1020"/>
      <c r="R12" s="1020"/>
      <c r="S12" s="1020"/>
      <c r="T12" s="1020"/>
      <c r="U12" s="1020"/>
      <c r="V12" s="1021"/>
      <c r="W12" s="20"/>
      <c r="X12" s="1576" t="s">
        <v>73</v>
      </c>
      <c r="Y12" s="1576"/>
      <c r="Z12" s="1576"/>
      <c r="AA12" s="1576"/>
      <c r="AB12" s="1576"/>
      <c r="AC12" s="1576"/>
      <c r="AD12" s="1576"/>
      <c r="AE12" s="1576"/>
      <c r="AF12" s="1576"/>
      <c r="AG12" s="1576"/>
      <c r="AH12" s="1576"/>
      <c r="AI12" s="1576"/>
      <c r="AJ12" s="1576"/>
      <c r="AK12" s="1576"/>
      <c r="AL12" s="1576"/>
      <c r="AM12" s="1640"/>
      <c r="AN12" s="20"/>
      <c r="AO12" s="1770"/>
      <c r="AP12" s="20"/>
      <c r="AR12" s="1568" t="s">
        <v>2941</v>
      </c>
      <c r="AS12" s="1569"/>
      <c r="AT12" s="1569"/>
      <c r="AU12" s="1569"/>
      <c r="AV12" s="1569"/>
      <c r="AW12" s="1569"/>
      <c r="AX12" s="1569"/>
      <c r="AY12" s="1569"/>
      <c r="AZ12" s="1569"/>
      <c r="BA12" s="1569"/>
      <c r="BB12" s="1569"/>
      <c r="BC12" s="1569"/>
      <c r="BD12" s="1569"/>
      <c r="BE12" s="1569"/>
      <c r="BF12" s="1569"/>
      <c r="BG12" s="1569"/>
      <c r="BH12" s="1570"/>
      <c r="BI12" s="303"/>
      <c r="BJ12" s="301"/>
      <c r="BL12" s="17" t="str">
        <f>IF(M12="選択　▼","",LEFT(M12,2))</f>
        <v/>
      </c>
      <c r="BM12" s="272" t="str">
        <f>MID($BL12,COLUMN()-64,1)</f>
        <v/>
      </c>
      <c r="BN12" s="272" t="str">
        <f>MID($BL12,COLUMN()-64,1)</f>
        <v/>
      </c>
      <c r="CA12" s="20" t="s">
        <v>3226</v>
      </c>
      <c r="CD12" s="20" t="s">
        <v>119</v>
      </c>
      <c r="CE12" s="20" t="s">
        <v>153</v>
      </c>
      <c r="CF12" s="20" t="s">
        <v>150</v>
      </c>
      <c r="CH12" s="20" t="s">
        <v>402</v>
      </c>
      <c r="CI12" s="20" t="s">
        <v>1658</v>
      </c>
      <c r="CL12" s="20" t="s">
        <v>257</v>
      </c>
      <c r="CN12" s="20" t="s">
        <v>273</v>
      </c>
      <c r="CO12" s="20" t="s">
        <v>388</v>
      </c>
      <c r="CR12" s="20" t="s">
        <v>3725</v>
      </c>
    </row>
    <row r="13" spans="1:98" ht="15" hidden="1" customHeight="1" thickBot="1">
      <c r="A13" s="30"/>
      <c r="B13" s="184"/>
      <c r="C13" s="1734"/>
      <c r="D13" s="1025"/>
      <c r="E13" s="1029"/>
      <c r="F13" s="1030"/>
      <c r="G13" s="613" t="s">
        <v>2567</v>
      </c>
      <c r="H13" s="614"/>
      <c r="I13" s="614"/>
      <c r="J13" s="614"/>
      <c r="K13" s="614"/>
      <c r="L13" s="615"/>
      <c r="M13" s="1034" t="s">
        <v>2434</v>
      </c>
      <c r="N13" s="1203"/>
      <c r="O13" s="1203"/>
      <c r="P13" s="1203"/>
      <c r="Q13" s="1203"/>
      <c r="R13" s="1020"/>
      <c r="S13" s="1020"/>
      <c r="T13" s="1020"/>
      <c r="U13" s="1020"/>
      <c r="V13" s="1021"/>
      <c r="W13" s="1736"/>
      <c r="X13" s="1737"/>
      <c r="Y13" s="1737"/>
      <c r="Z13" s="1737"/>
      <c r="AA13" s="1737"/>
      <c r="AB13" s="1737"/>
      <c r="AC13" s="1737"/>
      <c r="AD13" s="1737"/>
      <c r="AE13" s="1737"/>
      <c r="AF13" s="1737"/>
      <c r="AG13" s="1737"/>
      <c r="AH13" s="1737"/>
      <c r="AI13" s="1737"/>
      <c r="AJ13" s="1737"/>
      <c r="AK13" s="1737"/>
      <c r="AL13" s="1737"/>
      <c r="AM13" s="1738"/>
      <c r="AN13" s="20"/>
      <c r="AO13" s="1770"/>
      <c r="AP13" s="20"/>
      <c r="AR13" s="1571" t="s">
        <v>2942</v>
      </c>
      <c r="AS13" s="1572"/>
      <c r="AT13" s="1572"/>
      <c r="AU13" s="1572"/>
      <c r="AV13" s="1572"/>
      <c r="AW13" s="1572"/>
      <c r="AX13" s="1572"/>
      <c r="AY13" s="1572"/>
      <c r="AZ13" s="1572"/>
      <c r="BA13" s="1572"/>
      <c r="BB13" s="1572"/>
      <c r="BC13" s="1572"/>
      <c r="BD13" s="1572"/>
      <c r="BE13" s="1572"/>
      <c r="BF13" s="1572"/>
      <c r="BG13" s="1572"/>
      <c r="BH13" s="1573"/>
      <c r="BI13" s="303"/>
      <c r="BJ13" s="301"/>
      <c r="BL13" s="17" t="str">
        <f>IF(M13="選択　▼","",LEFT(M13,2))</f>
        <v/>
      </c>
      <c r="BM13" s="272" t="str">
        <f>MID($BL13,COLUMN()-64,1)</f>
        <v/>
      </c>
      <c r="BN13" s="272" t="str">
        <f>MID($BL13,COLUMN()-64,1)</f>
        <v/>
      </c>
      <c r="CA13" s="20" t="s">
        <v>3227</v>
      </c>
      <c r="CD13" s="20" t="s">
        <v>120</v>
      </c>
      <c r="CE13" s="20" t="s">
        <v>154</v>
      </c>
      <c r="CF13" s="20" t="s">
        <v>151</v>
      </c>
      <c r="CH13" s="20" t="s">
        <v>403</v>
      </c>
      <c r="CI13" s="20" t="s">
        <v>1659</v>
      </c>
      <c r="CL13" s="20" t="s">
        <v>258</v>
      </c>
      <c r="CN13" s="20" t="s">
        <v>274</v>
      </c>
      <c r="CO13" s="20" t="s">
        <v>389</v>
      </c>
      <c r="CR13" s="20" t="s">
        <v>3726</v>
      </c>
    </row>
    <row r="14" spans="1:98" ht="15" hidden="1" customHeight="1">
      <c r="A14" s="30"/>
      <c r="B14" s="184"/>
      <c r="C14" s="1734"/>
      <c r="D14" s="1025"/>
      <c r="E14" s="1029"/>
      <c r="F14" s="1030"/>
      <c r="G14" s="1025"/>
      <c r="H14" s="1029"/>
      <c r="I14" s="1029"/>
      <c r="J14" s="1029"/>
      <c r="K14" s="1029"/>
      <c r="L14" s="1030"/>
      <c r="M14" s="21" t="s">
        <v>5</v>
      </c>
      <c r="N14" s="1065"/>
      <c r="O14" s="1065"/>
      <c r="P14" s="1065"/>
      <c r="Q14" s="1065"/>
      <c r="R14" s="1058" t="s">
        <v>4</v>
      </c>
      <c r="S14" s="943"/>
      <c r="T14" s="943"/>
      <c r="U14" s="1063"/>
      <c r="V14" s="1063"/>
      <c r="W14" s="1063"/>
      <c r="X14" s="1063"/>
      <c r="Y14" s="1063"/>
      <c r="Z14" s="1063"/>
      <c r="AA14" s="1063"/>
      <c r="AB14" s="1063"/>
      <c r="AC14" s="1063"/>
      <c r="AD14" s="1063"/>
      <c r="AE14" s="1063"/>
      <c r="AF14" s="1063"/>
      <c r="AG14" s="1063"/>
      <c r="AH14" s="1063"/>
      <c r="AI14" s="1063"/>
      <c r="AJ14" s="1063"/>
      <c r="AK14" s="1063"/>
      <c r="AL14" s="1063"/>
      <c r="AM14" s="1064"/>
      <c r="AN14" s="20"/>
      <c r="AO14" s="1770"/>
      <c r="AP14" s="20"/>
      <c r="BJ14" s="301"/>
      <c r="CA14" s="20" t="s">
        <v>3228</v>
      </c>
      <c r="CE14" s="20" t="s">
        <v>155</v>
      </c>
      <c r="CF14" s="20" t="s">
        <v>152</v>
      </c>
      <c r="CH14" s="20" t="s">
        <v>404</v>
      </c>
      <c r="CI14" s="20" t="s">
        <v>1660</v>
      </c>
      <c r="CL14" s="20" t="s">
        <v>139</v>
      </c>
      <c r="CN14" s="20" t="s">
        <v>275</v>
      </c>
      <c r="CO14" s="20" t="s">
        <v>390</v>
      </c>
      <c r="CR14" s="20" t="s">
        <v>120</v>
      </c>
    </row>
    <row r="15" spans="1:98" ht="15" hidden="1" customHeight="1">
      <c r="A15" s="30"/>
      <c r="B15" s="184"/>
      <c r="C15" s="1734"/>
      <c r="D15" s="1025"/>
      <c r="E15" s="1029"/>
      <c r="F15" s="1030"/>
      <c r="G15" s="616"/>
      <c r="H15" s="617"/>
      <c r="I15" s="617"/>
      <c r="J15" s="617"/>
      <c r="K15" s="617"/>
      <c r="L15" s="618"/>
      <c r="M15" s="1038" t="s">
        <v>71</v>
      </c>
      <c r="N15" s="955"/>
      <c r="O15" s="956"/>
      <c r="P15" s="4" t="str">
        <f>BM13</f>
        <v/>
      </c>
      <c r="Q15" s="4" t="str">
        <f>BN13</f>
        <v/>
      </c>
      <c r="R15" s="64" t="s">
        <v>74</v>
      </c>
      <c r="S15" s="5" t="str">
        <f t="shared" ref="S15:X15" si="2">MID($N$14,COLUMN()-18,1)</f>
        <v/>
      </c>
      <c r="T15" s="5" t="str">
        <f t="shared" si="2"/>
        <v/>
      </c>
      <c r="U15" s="5" t="str">
        <f t="shared" si="2"/>
        <v/>
      </c>
      <c r="V15" s="5" t="str">
        <f t="shared" si="2"/>
        <v/>
      </c>
      <c r="W15" s="5" t="str">
        <f t="shared" si="2"/>
        <v/>
      </c>
      <c r="X15" s="5" t="str">
        <f t="shared" si="2"/>
        <v/>
      </c>
      <c r="Y15" s="64" t="s">
        <v>74</v>
      </c>
      <c r="Z15" s="5" t="str">
        <f>MID(AJ14,COLUMN()-25,1)</f>
        <v/>
      </c>
      <c r="AA15" s="1644"/>
      <c r="AB15" s="1645"/>
      <c r="AC15" s="1645"/>
      <c r="AD15" s="1645"/>
      <c r="AE15" s="1645"/>
      <c r="AF15" s="1645"/>
      <c r="AG15" s="1645"/>
      <c r="AH15" s="1645"/>
      <c r="AI15" s="1645"/>
      <c r="AJ15" s="1645"/>
      <c r="AK15" s="1645"/>
      <c r="AL15" s="1645"/>
      <c r="AM15" s="1646"/>
      <c r="AN15" s="20"/>
      <c r="AO15" s="1770"/>
      <c r="AP15" s="20"/>
      <c r="BJ15" s="301"/>
      <c r="BM15" s="20"/>
      <c r="BN15" s="20"/>
      <c r="CA15" s="20" t="s">
        <v>3229</v>
      </c>
      <c r="CE15" s="20" t="s">
        <v>156</v>
      </c>
      <c r="CF15" s="20" t="s">
        <v>153</v>
      </c>
      <c r="CH15" s="20" t="s">
        <v>405</v>
      </c>
      <c r="CI15" s="20" t="s">
        <v>1661</v>
      </c>
      <c r="CN15" s="20" t="s">
        <v>276</v>
      </c>
      <c r="CO15" s="20" t="s">
        <v>391</v>
      </c>
      <c r="CR15" s="20" t="s">
        <v>3727</v>
      </c>
    </row>
    <row r="16" spans="1:98" ht="15" hidden="1" customHeight="1" thickBot="1">
      <c r="A16" s="30"/>
      <c r="B16" s="184"/>
      <c r="C16" s="1734"/>
      <c r="D16" s="1653"/>
      <c r="E16" s="1654"/>
      <c r="F16" s="1655"/>
      <c r="G16" s="1651" t="s">
        <v>61</v>
      </c>
      <c r="H16" s="1651"/>
      <c r="I16" s="1651"/>
      <c r="J16" s="1651"/>
      <c r="K16" s="1651"/>
      <c r="L16" s="1652"/>
      <c r="M16" s="1559" t="s">
        <v>2438</v>
      </c>
      <c r="N16" s="1560"/>
      <c r="O16" s="1560"/>
      <c r="P16" s="1595"/>
      <c r="Q16" s="1596"/>
      <c r="R16" s="74" t="s">
        <v>77</v>
      </c>
      <c r="S16" s="1595"/>
      <c r="T16" s="1596"/>
      <c r="U16" s="75" t="s">
        <v>78</v>
      </c>
      <c r="V16" s="1595"/>
      <c r="W16" s="1596"/>
      <c r="X16" s="75" t="s">
        <v>79</v>
      </c>
      <c r="Y16" s="1647"/>
      <c r="Z16" s="1647"/>
      <c r="AA16" s="1647"/>
      <c r="AB16" s="1647"/>
      <c r="AC16" s="1647"/>
      <c r="AD16" s="1647"/>
      <c r="AE16" s="1647"/>
      <c r="AF16" s="1647"/>
      <c r="AG16" s="1647"/>
      <c r="AH16" s="1647"/>
      <c r="AI16" s="1647"/>
      <c r="AJ16" s="1647"/>
      <c r="AK16" s="1647"/>
      <c r="AL16" s="1647"/>
      <c r="AM16" s="1575"/>
      <c r="AN16" s="20"/>
      <c r="AO16" s="1770"/>
      <c r="AP16" s="20"/>
      <c r="AR16" s="1564" t="s">
        <v>2946</v>
      </c>
      <c r="AS16" s="1564"/>
      <c r="AT16" s="1564"/>
      <c r="AU16" s="1564"/>
      <c r="AV16" s="1564"/>
      <c r="AW16" s="1564"/>
      <c r="AX16" s="1564"/>
      <c r="AY16" s="1564"/>
      <c r="AZ16" s="1564"/>
      <c r="BA16" s="1564"/>
      <c r="BB16" s="1564"/>
      <c r="BC16" s="1564"/>
      <c r="BD16" s="1564"/>
      <c r="BE16" s="1564"/>
      <c r="BF16" s="1564"/>
      <c r="BG16" s="1564"/>
      <c r="BH16" s="1564"/>
      <c r="BI16" s="304"/>
      <c r="BJ16" s="301"/>
      <c r="BL16" s="17" t="str">
        <f>IF(OR(M16="選択▼", M16=""),"",M16&amp;P16&amp;R16&amp;S16&amp;U16&amp;V16&amp;X16)</f>
        <v/>
      </c>
      <c r="BM16" s="272" t="str">
        <f>MID(P16,COLUMN()-64,1)</f>
        <v/>
      </c>
      <c r="BN16" s="272" t="str">
        <f>MID(P16,COLUMN()-64,1)</f>
        <v/>
      </c>
      <c r="BO16" s="272" t="str">
        <f>MID(S16,COLUMN()-66,1)</f>
        <v/>
      </c>
      <c r="BP16" s="272" t="str">
        <f>MID(S16,COLUMN()-66,1)</f>
        <v/>
      </c>
      <c r="BQ16" s="272" t="str">
        <f>MID(V16,COLUMN()-68,1)</f>
        <v/>
      </c>
      <c r="BR16" s="272" t="str">
        <f>MID(V16,COLUMN()-68,1)</f>
        <v/>
      </c>
      <c r="BS16" s="273" t="str">
        <f>IF(M16="平成","H",IF(M16="昭和","S",IF(M16="大正","T",IF(M16="明治","M",""))))</f>
        <v/>
      </c>
      <c r="BZ16" s="264"/>
      <c r="CA16" s="20" t="s">
        <v>3230</v>
      </c>
      <c r="CE16" s="20" t="s">
        <v>157</v>
      </c>
      <c r="CF16" s="20" t="s">
        <v>154</v>
      </c>
      <c r="CH16" s="20" t="s">
        <v>406</v>
      </c>
      <c r="CI16" s="20" t="s">
        <v>1662</v>
      </c>
      <c r="CN16" s="20" t="s">
        <v>277</v>
      </c>
      <c r="CO16" s="20" t="s">
        <v>392</v>
      </c>
      <c r="CR16" s="20" t="s">
        <v>3728</v>
      </c>
    </row>
    <row r="17" spans="1:93" ht="15" hidden="1" customHeight="1" thickTop="1">
      <c r="A17" s="30"/>
      <c r="B17" s="184"/>
      <c r="C17" s="1734"/>
      <c r="D17" s="1656" t="s">
        <v>214</v>
      </c>
      <c r="E17" s="1657"/>
      <c r="F17" s="1658"/>
      <c r="G17" s="1040" t="s">
        <v>2</v>
      </c>
      <c r="H17" s="1040"/>
      <c r="I17" s="1040"/>
      <c r="J17" s="1040"/>
      <c r="K17" s="1040"/>
      <c r="L17" s="1041"/>
      <c r="M17" s="1183"/>
      <c r="N17" s="1184"/>
      <c r="O17" s="1184"/>
      <c r="P17" s="1184"/>
      <c r="Q17" s="1184"/>
      <c r="R17" s="1184"/>
      <c r="S17" s="1184"/>
      <c r="T17" s="1184"/>
      <c r="U17" s="1184"/>
      <c r="V17" s="1185"/>
      <c r="W17" s="830" t="s">
        <v>121</v>
      </c>
      <c r="X17" s="831"/>
      <c r="Y17" s="831"/>
      <c r="Z17" s="831"/>
      <c r="AA17" s="831"/>
      <c r="AB17" s="831"/>
      <c r="AC17" s="831"/>
      <c r="AD17" s="831"/>
      <c r="AE17" s="831"/>
      <c r="AF17" s="831"/>
      <c r="AG17" s="831"/>
      <c r="AH17" s="831"/>
      <c r="AI17" s="831"/>
      <c r="AJ17" s="831"/>
      <c r="AK17" s="831"/>
      <c r="AL17" s="831"/>
      <c r="AM17" s="832"/>
      <c r="AN17" s="20"/>
      <c r="AO17" s="1770"/>
      <c r="AP17" s="20"/>
      <c r="AR17" s="1564"/>
      <c r="AS17" s="1564"/>
      <c r="AT17" s="1564"/>
      <c r="AU17" s="1564"/>
      <c r="AV17" s="1564"/>
      <c r="AW17" s="1564"/>
      <c r="AX17" s="1564"/>
      <c r="AY17" s="1564"/>
      <c r="AZ17" s="1564"/>
      <c r="BA17" s="1564"/>
      <c r="BB17" s="1564"/>
      <c r="BC17" s="1564"/>
      <c r="BD17" s="1564"/>
      <c r="BE17" s="1564"/>
      <c r="BF17" s="1564"/>
      <c r="BG17" s="1564"/>
      <c r="BH17" s="1564"/>
      <c r="BI17" s="304"/>
      <c r="BJ17" s="301"/>
      <c r="CA17" s="20" t="s">
        <v>3231</v>
      </c>
      <c r="CE17" s="20" t="s">
        <v>158</v>
      </c>
      <c r="CF17" s="20" t="s">
        <v>155</v>
      </c>
      <c r="CH17" s="20" t="s">
        <v>407</v>
      </c>
      <c r="CI17" s="20" t="s">
        <v>1663</v>
      </c>
      <c r="CN17" s="20" t="s">
        <v>278</v>
      </c>
      <c r="CO17" s="20" t="s">
        <v>393</v>
      </c>
    </row>
    <row r="18" spans="1:93" ht="15" hidden="1" customHeight="1">
      <c r="A18" s="30"/>
      <c r="B18" s="184"/>
      <c r="C18" s="1734"/>
      <c r="D18" s="1659"/>
      <c r="E18" s="1660"/>
      <c r="F18" s="1661"/>
      <c r="G18" s="1028"/>
      <c r="H18" s="1026"/>
      <c r="I18" s="1026"/>
      <c r="J18" s="1026"/>
      <c r="K18" s="1026"/>
      <c r="L18" s="1027"/>
      <c r="M18" s="1038" t="s">
        <v>71</v>
      </c>
      <c r="N18" s="955"/>
      <c r="O18" s="956"/>
      <c r="P18" s="4" t="str">
        <f>MID($M$17,COLUMN()-15,1)</f>
        <v/>
      </c>
      <c r="Q18" s="4" t="str">
        <f t="shared" ref="Q18:AI18" si="3">MID($M$17,COLUMN()-15,1)</f>
        <v/>
      </c>
      <c r="R18" s="4" t="str">
        <f t="shared" si="3"/>
        <v/>
      </c>
      <c r="S18" s="4" t="str">
        <f t="shared" si="3"/>
        <v/>
      </c>
      <c r="T18" s="4" t="str">
        <f t="shared" si="3"/>
        <v/>
      </c>
      <c r="U18" s="4" t="str">
        <f t="shared" si="3"/>
        <v/>
      </c>
      <c r="V18" s="4" t="str">
        <f t="shared" si="3"/>
        <v/>
      </c>
      <c r="W18" s="4" t="str">
        <f t="shared" si="3"/>
        <v/>
      </c>
      <c r="X18" s="4" t="str">
        <f t="shared" si="3"/>
        <v/>
      </c>
      <c r="Y18" s="4" t="str">
        <f t="shared" si="3"/>
        <v/>
      </c>
      <c r="Z18" s="4" t="str">
        <f t="shared" si="3"/>
        <v/>
      </c>
      <c r="AA18" s="4" t="str">
        <f t="shared" si="3"/>
        <v/>
      </c>
      <c r="AB18" s="4" t="str">
        <f t="shared" si="3"/>
        <v/>
      </c>
      <c r="AC18" s="4" t="str">
        <f t="shared" si="3"/>
        <v/>
      </c>
      <c r="AD18" s="4" t="str">
        <f t="shared" si="3"/>
        <v/>
      </c>
      <c r="AE18" s="4" t="str">
        <f t="shared" si="3"/>
        <v/>
      </c>
      <c r="AF18" s="4" t="str">
        <f t="shared" si="3"/>
        <v/>
      </c>
      <c r="AG18" s="4" t="str">
        <f t="shared" si="3"/>
        <v/>
      </c>
      <c r="AH18" s="4" t="str">
        <f t="shared" si="3"/>
        <v/>
      </c>
      <c r="AI18" s="4" t="str">
        <f t="shared" si="3"/>
        <v/>
      </c>
      <c r="AJ18" s="1641"/>
      <c r="AK18" s="1642"/>
      <c r="AL18" s="1642"/>
      <c r="AM18" s="1643"/>
      <c r="AN18" s="20"/>
      <c r="AO18" s="1770"/>
      <c r="AP18" s="20"/>
      <c r="AR18" s="1564"/>
      <c r="AS18" s="1564"/>
      <c r="AT18" s="1564"/>
      <c r="AU18" s="1564"/>
      <c r="AV18" s="1564"/>
      <c r="AW18" s="1564"/>
      <c r="AX18" s="1564"/>
      <c r="AY18" s="1564"/>
      <c r="AZ18" s="1564"/>
      <c r="BA18" s="1564"/>
      <c r="BB18" s="1564"/>
      <c r="BC18" s="1564"/>
      <c r="BD18" s="1564"/>
      <c r="BE18" s="1564"/>
      <c r="BF18" s="1564"/>
      <c r="BG18" s="1564"/>
      <c r="BH18" s="1564"/>
      <c r="BI18" s="304"/>
      <c r="BJ18" s="301"/>
      <c r="CA18" s="20" t="s">
        <v>3232</v>
      </c>
      <c r="CE18" s="20" t="s">
        <v>159</v>
      </c>
      <c r="CF18" s="20" t="s">
        <v>156</v>
      </c>
      <c r="CH18" s="20" t="s">
        <v>408</v>
      </c>
      <c r="CI18" s="20" t="s">
        <v>1664</v>
      </c>
      <c r="CN18" s="20" t="s">
        <v>279</v>
      </c>
      <c r="CO18" s="20" t="s">
        <v>394</v>
      </c>
    </row>
    <row r="19" spans="1:93" ht="15" hidden="1" customHeight="1">
      <c r="A19" s="30"/>
      <c r="B19" s="184"/>
      <c r="C19" s="1734"/>
      <c r="D19" s="1659"/>
      <c r="E19" s="1660"/>
      <c r="F19" s="1661"/>
      <c r="G19" s="1025" t="s">
        <v>232</v>
      </c>
      <c r="H19" s="1029"/>
      <c r="I19" s="1029"/>
      <c r="J19" s="1029"/>
      <c r="K19" s="1029"/>
      <c r="L19" s="1030"/>
      <c r="M19" s="1042"/>
      <c r="N19" s="1043"/>
      <c r="O19" s="1043"/>
      <c r="P19" s="1043"/>
      <c r="Q19" s="1043"/>
      <c r="R19" s="1043"/>
      <c r="S19" s="1043"/>
      <c r="T19" s="1043"/>
      <c r="U19" s="1043"/>
      <c r="V19" s="1043"/>
      <c r="W19" s="1043"/>
      <c r="X19" s="1043"/>
      <c r="Y19" s="1043"/>
      <c r="Z19" s="1044"/>
      <c r="AA19" s="831" t="s">
        <v>590</v>
      </c>
      <c r="AB19" s="831"/>
      <c r="AC19" s="831"/>
      <c r="AD19" s="831"/>
      <c r="AE19" s="831"/>
      <c r="AF19" s="831"/>
      <c r="AG19" s="831"/>
      <c r="AH19" s="831"/>
      <c r="AI19" s="831"/>
      <c r="AJ19" s="831"/>
      <c r="AK19" s="831"/>
      <c r="AL19" s="831"/>
      <c r="AM19" s="832"/>
      <c r="AN19" s="20"/>
      <c r="AO19" s="1770"/>
      <c r="AP19" s="20"/>
      <c r="BJ19" s="301"/>
      <c r="CA19" s="20" t="s">
        <v>3233</v>
      </c>
      <c r="CE19" s="20" t="s">
        <v>160</v>
      </c>
      <c r="CF19" s="20" t="s">
        <v>157</v>
      </c>
      <c r="CH19" s="20" t="s">
        <v>409</v>
      </c>
      <c r="CI19" s="20" t="s">
        <v>1665</v>
      </c>
      <c r="CN19" s="20" t="s">
        <v>280</v>
      </c>
    </row>
    <row r="20" spans="1:93" ht="15" hidden="1" customHeight="1">
      <c r="A20" s="30"/>
      <c r="B20" s="184"/>
      <c r="C20" s="1734"/>
      <c r="D20" s="1659"/>
      <c r="E20" s="1660"/>
      <c r="F20" s="1661"/>
      <c r="G20" s="1036"/>
      <c r="H20" s="1036"/>
      <c r="I20" s="1036"/>
      <c r="J20" s="1036"/>
      <c r="K20" s="1036"/>
      <c r="L20" s="1037"/>
      <c r="M20" s="1038" t="s">
        <v>71</v>
      </c>
      <c r="N20" s="955"/>
      <c r="O20" s="956"/>
      <c r="P20" s="4" t="str">
        <f>MID($M$19,COLUMN()-15,1)</f>
        <v/>
      </c>
      <c r="Q20" s="4" t="str">
        <f t="shared" ref="Q20:AI20" si="4">MID($M$19,COLUMN()-15,1)</f>
        <v/>
      </c>
      <c r="R20" s="4" t="str">
        <f t="shared" si="4"/>
        <v/>
      </c>
      <c r="S20" s="4" t="str">
        <f t="shared" si="4"/>
        <v/>
      </c>
      <c r="T20" s="4" t="str">
        <f t="shared" si="4"/>
        <v/>
      </c>
      <c r="U20" s="4" t="str">
        <f t="shared" si="4"/>
        <v/>
      </c>
      <c r="V20" s="4" t="str">
        <f t="shared" si="4"/>
        <v/>
      </c>
      <c r="W20" s="4" t="str">
        <f t="shared" si="4"/>
        <v/>
      </c>
      <c r="X20" s="4" t="str">
        <f t="shared" si="4"/>
        <v/>
      </c>
      <c r="Y20" s="4" t="str">
        <f t="shared" si="4"/>
        <v/>
      </c>
      <c r="Z20" s="4" t="str">
        <f t="shared" si="4"/>
        <v/>
      </c>
      <c r="AA20" s="4" t="str">
        <f t="shared" si="4"/>
        <v/>
      </c>
      <c r="AB20" s="4" t="str">
        <f t="shared" si="4"/>
        <v/>
      </c>
      <c r="AC20" s="4" t="str">
        <f t="shared" si="4"/>
        <v/>
      </c>
      <c r="AD20" s="4" t="str">
        <f t="shared" si="4"/>
        <v/>
      </c>
      <c r="AE20" s="4" t="str">
        <f t="shared" si="4"/>
        <v/>
      </c>
      <c r="AF20" s="4" t="str">
        <f t="shared" si="4"/>
        <v/>
      </c>
      <c r="AG20" s="4" t="str">
        <f t="shared" si="4"/>
        <v/>
      </c>
      <c r="AH20" s="4" t="str">
        <f t="shared" si="4"/>
        <v/>
      </c>
      <c r="AI20" s="4" t="str">
        <f t="shared" si="4"/>
        <v/>
      </c>
      <c r="AJ20" s="1641"/>
      <c r="AK20" s="1642"/>
      <c r="AL20" s="1642"/>
      <c r="AM20" s="1643"/>
      <c r="AN20" s="20"/>
      <c r="AO20" s="1770"/>
      <c r="AP20" s="20"/>
      <c r="BJ20" s="301"/>
      <c r="CA20" s="20" t="s">
        <v>3234</v>
      </c>
      <c r="CE20" s="20" t="s">
        <v>161</v>
      </c>
      <c r="CF20" s="20" t="s">
        <v>158</v>
      </c>
      <c r="CH20" s="20" t="s">
        <v>410</v>
      </c>
      <c r="CI20" s="20" t="s">
        <v>1666</v>
      </c>
      <c r="CN20" s="20" t="s">
        <v>281</v>
      </c>
    </row>
    <row r="21" spans="1:93" ht="15" hidden="1" customHeight="1">
      <c r="A21" s="30"/>
      <c r="B21" s="184"/>
      <c r="C21" s="1734"/>
      <c r="D21" s="1659"/>
      <c r="E21" s="1660"/>
      <c r="F21" s="1661"/>
      <c r="G21" s="1060" t="s">
        <v>72</v>
      </c>
      <c r="H21" s="1060"/>
      <c r="I21" s="1060"/>
      <c r="J21" s="1060"/>
      <c r="K21" s="1060"/>
      <c r="L21" s="1061"/>
      <c r="M21" s="1019"/>
      <c r="N21" s="1020"/>
      <c r="O21" s="1020"/>
      <c r="P21" s="1020"/>
      <c r="Q21" s="1020"/>
      <c r="R21" s="1020"/>
      <c r="S21" s="1020"/>
      <c r="T21" s="1020"/>
      <c r="U21" s="1020"/>
      <c r="V21" s="1021"/>
      <c r="W21" s="20"/>
      <c r="X21" s="1576" t="s">
        <v>73</v>
      </c>
      <c r="Y21" s="1576"/>
      <c r="Z21" s="1576"/>
      <c r="AA21" s="1576"/>
      <c r="AB21" s="1576"/>
      <c r="AC21" s="1576"/>
      <c r="AD21" s="1576"/>
      <c r="AE21" s="1576"/>
      <c r="AF21" s="1576"/>
      <c r="AG21" s="1576"/>
      <c r="AH21" s="1576"/>
      <c r="AI21" s="1576"/>
      <c r="AJ21" s="1576"/>
      <c r="AK21" s="1576"/>
      <c r="AL21" s="1576"/>
      <c r="AM21" s="1640"/>
      <c r="AN21" s="20"/>
      <c r="AO21" s="1770"/>
      <c r="AP21" s="20"/>
      <c r="BJ21" s="301"/>
      <c r="BL21" s="17" t="str">
        <f>IF(M21="選択　▼","",LEFT(M21,2))</f>
        <v/>
      </c>
      <c r="BM21" s="272" t="str">
        <f>MID($BL21,COLUMN()-64,1)</f>
        <v/>
      </c>
      <c r="BN21" s="272" t="str">
        <f>MID($BL21,COLUMN()-64,1)</f>
        <v/>
      </c>
      <c r="CA21" s="20" t="s">
        <v>3235</v>
      </c>
      <c r="CE21" s="20" t="s">
        <v>162</v>
      </c>
      <c r="CF21" s="20" t="s">
        <v>159</v>
      </c>
      <c r="CH21" s="20" t="s">
        <v>411</v>
      </c>
      <c r="CI21" s="20" t="s">
        <v>1667</v>
      </c>
      <c r="CN21" s="20" t="s">
        <v>282</v>
      </c>
    </row>
    <row r="22" spans="1:93" ht="15" hidden="1" customHeight="1">
      <c r="A22" s="30"/>
      <c r="B22" s="184"/>
      <c r="C22" s="1734"/>
      <c r="D22" s="1659"/>
      <c r="E22" s="1660"/>
      <c r="F22" s="1661"/>
      <c r="G22" s="613" t="s">
        <v>2567</v>
      </c>
      <c r="H22" s="614"/>
      <c r="I22" s="614"/>
      <c r="J22" s="614"/>
      <c r="K22" s="614"/>
      <c r="L22" s="615"/>
      <c r="M22" s="1034"/>
      <c r="N22" s="1203"/>
      <c r="O22" s="1203"/>
      <c r="P22" s="1203"/>
      <c r="Q22" s="1203"/>
      <c r="R22" s="1020"/>
      <c r="S22" s="1020"/>
      <c r="T22" s="1020"/>
      <c r="U22" s="1020"/>
      <c r="V22" s="1021"/>
      <c r="W22" s="1736"/>
      <c r="X22" s="1737"/>
      <c r="Y22" s="1737"/>
      <c r="Z22" s="1737"/>
      <c r="AA22" s="1737"/>
      <c r="AB22" s="1737"/>
      <c r="AC22" s="1737"/>
      <c r="AD22" s="1737"/>
      <c r="AE22" s="1737"/>
      <c r="AF22" s="1737"/>
      <c r="AG22" s="1737"/>
      <c r="AH22" s="1737"/>
      <c r="AI22" s="1737"/>
      <c r="AJ22" s="1737"/>
      <c r="AK22" s="1737"/>
      <c r="AL22" s="1737"/>
      <c r="AM22" s="1738"/>
      <c r="AN22" s="20"/>
      <c r="AO22" s="1770"/>
      <c r="AP22" s="20"/>
      <c r="BJ22" s="301"/>
      <c r="BL22" s="17" t="str">
        <f>IF(M22="選択　▼","",LEFT(M22,2))</f>
        <v/>
      </c>
      <c r="BM22" s="272" t="str">
        <f>MID($BL22,COLUMN()-64,1)</f>
        <v/>
      </c>
      <c r="BN22" s="272" t="str">
        <f>MID($BL22,COLUMN()-64,1)</f>
        <v/>
      </c>
      <c r="CA22" s="20" t="s">
        <v>3236</v>
      </c>
      <c r="CE22" s="20" t="s">
        <v>163</v>
      </c>
      <c r="CF22" s="20" t="s">
        <v>160</v>
      </c>
      <c r="CH22" s="20" t="s">
        <v>412</v>
      </c>
      <c r="CI22" s="20" t="s">
        <v>1668</v>
      </c>
      <c r="CN22" s="20" t="s">
        <v>283</v>
      </c>
    </row>
    <row r="23" spans="1:93" ht="15" hidden="1" customHeight="1">
      <c r="A23" s="30"/>
      <c r="B23" s="184"/>
      <c r="C23" s="1734"/>
      <c r="D23" s="1659"/>
      <c r="E23" s="1660"/>
      <c r="F23" s="1661"/>
      <c r="G23" s="1025"/>
      <c r="H23" s="1029"/>
      <c r="I23" s="1029"/>
      <c r="J23" s="1029"/>
      <c r="K23" s="1029"/>
      <c r="L23" s="1030"/>
      <c r="M23" s="21" t="s">
        <v>5</v>
      </c>
      <c r="N23" s="1065"/>
      <c r="O23" s="1065"/>
      <c r="P23" s="1065"/>
      <c r="Q23" s="1065"/>
      <c r="R23" s="1058" t="s">
        <v>4</v>
      </c>
      <c r="S23" s="943"/>
      <c r="T23" s="943"/>
      <c r="U23" s="1063"/>
      <c r="V23" s="1063"/>
      <c r="W23" s="1063"/>
      <c r="X23" s="1063"/>
      <c r="Y23" s="1063"/>
      <c r="Z23" s="1063"/>
      <c r="AA23" s="1063"/>
      <c r="AB23" s="1063"/>
      <c r="AC23" s="1063"/>
      <c r="AD23" s="1063"/>
      <c r="AE23" s="1063"/>
      <c r="AF23" s="1063"/>
      <c r="AG23" s="1063"/>
      <c r="AH23" s="1063"/>
      <c r="AI23" s="1063"/>
      <c r="AJ23" s="1063"/>
      <c r="AK23" s="1063"/>
      <c r="AL23" s="1063"/>
      <c r="AM23" s="1064"/>
      <c r="AN23" s="20"/>
      <c r="AO23" s="1770"/>
      <c r="AP23" s="20"/>
      <c r="BJ23" s="301"/>
      <c r="CA23" s="20" t="s">
        <v>3237</v>
      </c>
      <c r="CE23" s="20" t="s">
        <v>164</v>
      </c>
      <c r="CF23" s="20" t="s">
        <v>161</v>
      </c>
      <c r="CH23" s="20" t="s">
        <v>413</v>
      </c>
      <c r="CI23" s="20" t="s">
        <v>1669</v>
      </c>
      <c r="CN23" s="20" t="s">
        <v>284</v>
      </c>
    </row>
    <row r="24" spans="1:93" ht="15" hidden="1" customHeight="1">
      <c r="A24" s="30"/>
      <c r="B24" s="184"/>
      <c r="C24" s="1734"/>
      <c r="D24" s="1659"/>
      <c r="E24" s="1660"/>
      <c r="F24" s="1661"/>
      <c r="G24" s="616"/>
      <c r="H24" s="617"/>
      <c r="I24" s="617"/>
      <c r="J24" s="617"/>
      <c r="K24" s="617"/>
      <c r="L24" s="618"/>
      <c r="M24" s="1038" t="s">
        <v>71</v>
      </c>
      <c r="N24" s="955"/>
      <c r="O24" s="956"/>
      <c r="P24" s="4" t="str">
        <f>BM22</f>
        <v/>
      </c>
      <c r="Q24" s="4" t="str">
        <f>BN22</f>
        <v/>
      </c>
      <c r="R24" s="64" t="s">
        <v>74</v>
      </c>
      <c r="S24" s="5" t="str">
        <f t="shared" ref="S24:X24" si="5">MID($N$23,COLUMN()-18,1)</f>
        <v/>
      </c>
      <c r="T24" s="5" t="str">
        <f t="shared" si="5"/>
        <v/>
      </c>
      <c r="U24" s="5" t="str">
        <f t="shared" si="5"/>
        <v/>
      </c>
      <c r="V24" s="5" t="str">
        <f t="shared" si="5"/>
        <v/>
      </c>
      <c r="W24" s="5" t="str">
        <f t="shared" si="5"/>
        <v/>
      </c>
      <c r="X24" s="5" t="str">
        <f t="shared" si="5"/>
        <v/>
      </c>
      <c r="Y24" s="64" t="s">
        <v>74</v>
      </c>
      <c r="Z24" s="5" t="str">
        <f>MID(AJ23,COLUMN()-25,1)</f>
        <v/>
      </c>
      <c r="AA24" s="1644"/>
      <c r="AB24" s="1645"/>
      <c r="AC24" s="1645"/>
      <c r="AD24" s="1645"/>
      <c r="AE24" s="1645"/>
      <c r="AF24" s="1645"/>
      <c r="AG24" s="1645"/>
      <c r="AH24" s="1645"/>
      <c r="AI24" s="1645"/>
      <c r="AJ24" s="1645"/>
      <c r="AK24" s="1645"/>
      <c r="AL24" s="1645"/>
      <c r="AM24" s="1646"/>
      <c r="AN24" s="20"/>
      <c r="AO24" s="1770"/>
      <c r="AP24" s="20"/>
      <c r="BJ24" s="301"/>
      <c r="BM24" s="20"/>
      <c r="BN24" s="20"/>
      <c r="CA24" s="20" t="s">
        <v>3238</v>
      </c>
      <c r="CE24" s="20" t="s">
        <v>165</v>
      </c>
      <c r="CF24" s="20" t="s">
        <v>162</v>
      </c>
      <c r="CH24" s="20" t="s">
        <v>414</v>
      </c>
      <c r="CI24" s="20" t="s">
        <v>1670</v>
      </c>
      <c r="CN24" s="20" t="s">
        <v>285</v>
      </c>
    </row>
    <row r="25" spans="1:93" ht="15" hidden="1" customHeight="1" thickBot="1">
      <c r="A25" s="30"/>
      <c r="B25" s="184"/>
      <c r="C25" s="1734"/>
      <c r="D25" s="1662"/>
      <c r="E25" s="1663"/>
      <c r="F25" s="1664"/>
      <c r="G25" s="1651" t="s">
        <v>61</v>
      </c>
      <c r="H25" s="1651"/>
      <c r="I25" s="1651"/>
      <c r="J25" s="1651"/>
      <c r="K25" s="1651"/>
      <c r="L25" s="1652"/>
      <c r="M25" s="1559"/>
      <c r="N25" s="1560"/>
      <c r="O25" s="1560"/>
      <c r="P25" s="1595"/>
      <c r="Q25" s="1596"/>
      <c r="R25" s="74" t="s">
        <v>77</v>
      </c>
      <c r="S25" s="1595"/>
      <c r="T25" s="1596"/>
      <c r="U25" s="75" t="s">
        <v>78</v>
      </c>
      <c r="V25" s="1595"/>
      <c r="W25" s="1596"/>
      <c r="X25" s="75" t="s">
        <v>79</v>
      </c>
      <c r="Y25" s="1647"/>
      <c r="Z25" s="1647"/>
      <c r="AA25" s="1647"/>
      <c r="AB25" s="1647"/>
      <c r="AC25" s="1647"/>
      <c r="AD25" s="1647"/>
      <c r="AE25" s="1647"/>
      <c r="AF25" s="1647"/>
      <c r="AG25" s="1647"/>
      <c r="AH25" s="1647"/>
      <c r="AI25" s="1647"/>
      <c r="AJ25" s="1647"/>
      <c r="AK25" s="1647"/>
      <c r="AL25" s="1647"/>
      <c r="AM25" s="1575"/>
      <c r="AN25" s="20"/>
      <c r="AO25" s="1770"/>
      <c r="AP25" s="20"/>
      <c r="BJ25" s="301"/>
      <c r="BL25" s="17" t="str">
        <f>IF(OR(M25="選択▼", M25=""),"",M25&amp;P25&amp;R25&amp;S25&amp;U25&amp;V25&amp;X25)</f>
        <v/>
      </c>
      <c r="BM25" s="272" t="str">
        <f>MID(P25,COLUMN()-64,1)</f>
        <v/>
      </c>
      <c r="BN25" s="272" t="str">
        <f>MID(P25,COLUMN()-64,1)</f>
        <v/>
      </c>
      <c r="BO25" s="272" t="str">
        <f>MID(S25,COLUMN()-66,1)</f>
        <v/>
      </c>
      <c r="BP25" s="272" t="str">
        <f>MID(S25,COLUMN()-66,1)</f>
        <v/>
      </c>
      <c r="BQ25" s="272" t="str">
        <f>MID(V25,COLUMN()-68,1)</f>
        <v/>
      </c>
      <c r="BR25" s="272" t="str">
        <f>MID(V25,COLUMN()-68,1)</f>
        <v/>
      </c>
      <c r="BS25" s="273" t="str">
        <f>IF(M25="平成","H",IF(M25="昭和","S",IF(M25="大正","T",IF(M25="明治","M",""))))</f>
        <v/>
      </c>
      <c r="CA25" s="20" t="s">
        <v>3239</v>
      </c>
      <c r="CE25" s="20" t="s">
        <v>166</v>
      </c>
      <c r="CF25" s="20" t="s">
        <v>163</v>
      </c>
      <c r="CH25" s="20" t="s">
        <v>415</v>
      </c>
      <c r="CI25" s="20" t="s">
        <v>1671</v>
      </c>
      <c r="CN25" s="20" t="s">
        <v>286</v>
      </c>
    </row>
    <row r="26" spans="1:93" ht="15" hidden="1" customHeight="1" thickTop="1">
      <c r="A26" s="30"/>
      <c r="B26" s="184"/>
      <c r="C26" s="1734"/>
      <c r="D26" s="1648" t="s">
        <v>215</v>
      </c>
      <c r="E26" s="1649"/>
      <c r="F26" s="1650"/>
      <c r="G26" s="1040" t="s">
        <v>2</v>
      </c>
      <c r="H26" s="1040"/>
      <c r="I26" s="1040"/>
      <c r="J26" s="1040"/>
      <c r="K26" s="1040"/>
      <c r="L26" s="1041"/>
      <c r="M26" s="1183"/>
      <c r="N26" s="1184"/>
      <c r="O26" s="1184"/>
      <c r="P26" s="1184"/>
      <c r="Q26" s="1184"/>
      <c r="R26" s="1184"/>
      <c r="S26" s="1184"/>
      <c r="T26" s="1184"/>
      <c r="U26" s="1184"/>
      <c r="V26" s="1185"/>
      <c r="W26" s="830" t="s">
        <v>121</v>
      </c>
      <c r="X26" s="831"/>
      <c r="Y26" s="831"/>
      <c r="Z26" s="831"/>
      <c r="AA26" s="831"/>
      <c r="AB26" s="831"/>
      <c r="AC26" s="831"/>
      <c r="AD26" s="831"/>
      <c r="AE26" s="831"/>
      <c r="AF26" s="831"/>
      <c r="AG26" s="831"/>
      <c r="AH26" s="831"/>
      <c r="AI26" s="831"/>
      <c r="AJ26" s="831"/>
      <c r="AK26" s="831"/>
      <c r="AL26" s="831"/>
      <c r="AM26" s="832"/>
      <c r="AN26" s="20"/>
      <c r="AO26" s="1770"/>
      <c r="AP26" s="20"/>
      <c r="BJ26" s="301"/>
      <c r="CA26" s="20" t="s">
        <v>3240</v>
      </c>
      <c r="CE26" s="20" t="s">
        <v>167</v>
      </c>
      <c r="CF26" s="20" t="s">
        <v>164</v>
      </c>
      <c r="CH26" s="20" t="s">
        <v>416</v>
      </c>
      <c r="CI26" s="20" t="s">
        <v>1672</v>
      </c>
      <c r="CN26" s="20" t="s">
        <v>287</v>
      </c>
    </row>
    <row r="27" spans="1:93" ht="15" hidden="1" customHeight="1">
      <c r="A27" s="30"/>
      <c r="B27" s="184"/>
      <c r="C27" s="1734"/>
      <c r="D27" s="1025"/>
      <c r="E27" s="1029"/>
      <c r="F27" s="1030"/>
      <c r="G27" s="1028"/>
      <c r="H27" s="1026"/>
      <c r="I27" s="1026"/>
      <c r="J27" s="1026"/>
      <c r="K27" s="1026"/>
      <c r="L27" s="1027"/>
      <c r="M27" s="1038" t="s">
        <v>71</v>
      </c>
      <c r="N27" s="955"/>
      <c r="O27" s="956"/>
      <c r="P27" s="4" t="str">
        <f>MID($M$26,COLUMN()-15,1)</f>
        <v/>
      </c>
      <c r="Q27" s="4" t="str">
        <f t="shared" ref="Q27:AI27" si="6">MID($M$26,COLUMN()-15,1)</f>
        <v/>
      </c>
      <c r="R27" s="4" t="str">
        <f t="shared" si="6"/>
        <v/>
      </c>
      <c r="S27" s="4" t="str">
        <f t="shared" si="6"/>
        <v/>
      </c>
      <c r="T27" s="4" t="str">
        <f t="shared" si="6"/>
        <v/>
      </c>
      <c r="U27" s="4" t="str">
        <f t="shared" si="6"/>
        <v/>
      </c>
      <c r="V27" s="4" t="str">
        <f t="shared" si="6"/>
        <v/>
      </c>
      <c r="W27" s="4" t="str">
        <f t="shared" si="6"/>
        <v/>
      </c>
      <c r="X27" s="4" t="str">
        <f t="shared" si="6"/>
        <v/>
      </c>
      <c r="Y27" s="4" t="str">
        <f t="shared" si="6"/>
        <v/>
      </c>
      <c r="Z27" s="4" t="str">
        <f t="shared" si="6"/>
        <v/>
      </c>
      <c r="AA27" s="4" t="str">
        <f t="shared" si="6"/>
        <v/>
      </c>
      <c r="AB27" s="4" t="str">
        <f t="shared" si="6"/>
        <v/>
      </c>
      <c r="AC27" s="4" t="str">
        <f t="shared" si="6"/>
        <v/>
      </c>
      <c r="AD27" s="4" t="str">
        <f t="shared" si="6"/>
        <v/>
      </c>
      <c r="AE27" s="4" t="str">
        <f t="shared" si="6"/>
        <v/>
      </c>
      <c r="AF27" s="4" t="str">
        <f t="shared" si="6"/>
        <v/>
      </c>
      <c r="AG27" s="4" t="str">
        <f t="shared" si="6"/>
        <v/>
      </c>
      <c r="AH27" s="4" t="str">
        <f t="shared" si="6"/>
        <v/>
      </c>
      <c r="AI27" s="4" t="str">
        <f t="shared" si="6"/>
        <v/>
      </c>
      <c r="AJ27" s="1641"/>
      <c r="AK27" s="1642"/>
      <c r="AL27" s="1642"/>
      <c r="AM27" s="1643"/>
      <c r="AN27" s="20"/>
      <c r="AO27" s="1770"/>
      <c r="AP27" s="20"/>
      <c r="BJ27" s="301"/>
      <c r="CA27" s="20" t="s">
        <v>3241</v>
      </c>
      <c r="CE27" s="20" t="s">
        <v>168</v>
      </c>
      <c r="CF27" s="20" t="s">
        <v>165</v>
      </c>
      <c r="CH27" s="20" t="s">
        <v>417</v>
      </c>
      <c r="CI27" s="20" t="s">
        <v>1673</v>
      </c>
      <c r="CN27" s="20" t="s">
        <v>288</v>
      </c>
    </row>
    <row r="28" spans="1:93" ht="15" hidden="1" customHeight="1">
      <c r="A28" s="30"/>
      <c r="B28" s="184"/>
      <c r="C28" s="1734"/>
      <c r="D28" s="1025"/>
      <c r="E28" s="1029"/>
      <c r="F28" s="1030"/>
      <c r="G28" s="1025" t="s">
        <v>232</v>
      </c>
      <c r="H28" s="1029"/>
      <c r="I28" s="1029"/>
      <c r="J28" s="1029"/>
      <c r="K28" s="1029"/>
      <c r="L28" s="1030"/>
      <c r="M28" s="1042"/>
      <c r="N28" s="1043"/>
      <c r="O28" s="1043"/>
      <c r="P28" s="1043"/>
      <c r="Q28" s="1043"/>
      <c r="R28" s="1043"/>
      <c r="S28" s="1043"/>
      <c r="T28" s="1043"/>
      <c r="U28" s="1043"/>
      <c r="V28" s="1043"/>
      <c r="W28" s="1043"/>
      <c r="X28" s="1043"/>
      <c r="Y28" s="1043"/>
      <c r="Z28" s="1044"/>
      <c r="AA28" s="831" t="s">
        <v>590</v>
      </c>
      <c r="AB28" s="831"/>
      <c r="AC28" s="831"/>
      <c r="AD28" s="831"/>
      <c r="AE28" s="831"/>
      <c r="AF28" s="831"/>
      <c r="AG28" s="831"/>
      <c r="AH28" s="831"/>
      <c r="AI28" s="831"/>
      <c r="AJ28" s="831"/>
      <c r="AK28" s="831"/>
      <c r="AL28" s="831"/>
      <c r="AM28" s="832"/>
      <c r="AN28" s="20"/>
      <c r="AO28" s="1770"/>
      <c r="AP28" s="20"/>
      <c r="BJ28" s="301"/>
      <c r="CA28" s="20" t="s">
        <v>3242</v>
      </c>
      <c r="CE28" s="20" t="s">
        <v>169</v>
      </c>
      <c r="CF28" s="20" t="s">
        <v>166</v>
      </c>
      <c r="CH28" s="20" t="s">
        <v>418</v>
      </c>
      <c r="CI28" s="20" t="s">
        <v>1674</v>
      </c>
      <c r="CN28" s="20" t="s">
        <v>289</v>
      </c>
    </row>
    <row r="29" spans="1:93" ht="15" hidden="1" customHeight="1">
      <c r="A29" s="30"/>
      <c r="B29" s="184"/>
      <c r="C29" s="1734"/>
      <c r="D29" s="1025"/>
      <c r="E29" s="1029"/>
      <c r="F29" s="1030"/>
      <c r="G29" s="1036"/>
      <c r="H29" s="1036"/>
      <c r="I29" s="1036"/>
      <c r="J29" s="1036"/>
      <c r="K29" s="1036"/>
      <c r="L29" s="1037"/>
      <c r="M29" s="1038" t="s">
        <v>71</v>
      </c>
      <c r="N29" s="955"/>
      <c r="O29" s="956"/>
      <c r="P29" s="4" t="str">
        <f>MID($M$28,COLUMN()-15,1)</f>
        <v/>
      </c>
      <c r="Q29" s="4" t="str">
        <f t="shared" ref="Q29:AI29" si="7">MID($M$28,COLUMN()-15,1)</f>
        <v/>
      </c>
      <c r="R29" s="4" t="str">
        <f t="shared" si="7"/>
        <v/>
      </c>
      <c r="S29" s="4" t="str">
        <f t="shared" si="7"/>
        <v/>
      </c>
      <c r="T29" s="4" t="str">
        <f t="shared" si="7"/>
        <v/>
      </c>
      <c r="U29" s="4" t="str">
        <f t="shared" si="7"/>
        <v/>
      </c>
      <c r="V29" s="4" t="str">
        <f t="shared" si="7"/>
        <v/>
      </c>
      <c r="W29" s="4" t="str">
        <f t="shared" si="7"/>
        <v/>
      </c>
      <c r="X29" s="4" t="str">
        <f t="shared" si="7"/>
        <v/>
      </c>
      <c r="Y29" s="4" t="str">
        <f t="shared" si="7"/>
        <v/>
      </c>
      <c r="Z29" s="4" t="str">
        <f t="shared" si="7"/>
        <v/>
      </c>
      <c r="AA29" s="4" t="str">
        <f t="shared" si="7"/>
        <v/>
      </c>
      <c r="AB29" s="4" t="str">
        <f t="shared" si="7"/>
        <v/>
      </c>
      <c r="AC29" s="4" t="str">
        <f t="shared" si="7"/>
        <v/>
      </c>
      <c r="AD29" s="4" t="str">
        <f t="shared" si="7"/>
        <v/>
      </c>
      <c r="AE29" s="4" t="str">
        <f t="shared" si="7"/>
        <v/>
      </c>
      <c r="AF29" s="4" t="str">
        <f t="shared" si="7"/>
        <v/>
      </c>
      <c r="AG29" s="4" t="str">
        <f t="shared" si="7"/>
        <v/>
      </c>
      <c r="AH29" s="4" t="str">
        <f t="shared" si="7"/>
        <v/>
      </c>
      <c r="AI29" s="4" t="str">
        <f t="shared" si="7"/>
        <v/>
      </c>
      <c r="AJ29" s="1641"/>
      <c r="AK29" s="1642"/>
      <c r="AL29" s="1642"/>
      <c r="AM29" s="1643"/>
      <c r="AN29" s="20"/>
      <c r="AO29" s="1770"/>
      <c r="AP29" s="20"/>
      <c r="BJ29" s="301"/>
      <c r="CA29" s="20" t="s">
        <v>3243</v>
      </c>
      <c r="CE29" s="20" t="s">
        <v>170</v>
      </c>
      <c r="CF29" s="20" t="s">
        <v>167</v>
      </c>
      <c r="CH29" s="20" t="s">
        <v>419</v>
      </c>
      <c r="CI29" s="20" t="s">
        <v>1675</v>
      </c>
      <c r="CN29" s="20" t="s">
        <v>290</v>
      </c>
    </row>
    <row r="30" spans="1:93" ht="15" hidden="1" customHeight="1">
      <c r="A30" s="30"/>
      <c r="B30" s="184"/>
      <c r="C30" s="1734"/>
      <c r="D30" s="1025"/>
      <c r="E30" s="1029"/>
      <c r="F30" s="1030"/>
      <c r="G30" s="1060" t="s">
        <v>72</v>
      </c>
      <c r="H30" s="1060"/>
      <c r="I30" s="1060"/>
      <c r="J30" s="1060"/>
      <c r="K30" s="1060"/>
      <c r="L30" s="1061"/>
      <c r="M30" s="1019"/>
      <c r="N30" s="1020"/>
      <c r="O30" s="1020"/>
      <c r="P30" s="1020"/>
      <c r="Q30" s="1020"/>
      <c r="R30" s="1020"/>
      <c r="S30" s="1020"/>
      <c r="T30" s="1020"/>
      <c r="U30" s="1020"/>
      <c r="V30" s="1021"/>
      <c r="W30" s="20"/>
      <c r="X30" s="1576" t="s">
        <v>73</v>
      </c>
      <c r="Y30" s="1576"/>
      <c r="Z30" s="1576"/>
      <c r="AA30" s="1576"/>
      <c r="AB30" s="1576"/>
      <c r="AC30" s="1576"/>
      <c r="AD30" s="1576"/>
      <c r="AE30" s="1576"/>
      <c r="AF30" s="1576"/>
      <c r="AG30" s="1576"/>
      <c r="AH30" s="1576"/>
      <c r="AI30" s="1576"/>
      <c r="AJ30" s="1576"/>
      <c r="AK30" s="1576"/>
      <c r="AL30" s="1576"/>
      <c r="AM30" s="1640"/>
      <c r="AN30" s="20"/>
      <c r="AO30" s="1770"/>
      <c r="AP30" s="20"/>
      <c r="BJ30" s="301"/>
      <c r="BL30" s="17" t="str">
        <f>IF(M30="選択　▼","",LEFT(M30,2))</f>
        <v/>
      </c>
      <c r="BM30" s="272" t="str">
        <f>MID($BL30,COLUMN()-64,1)</f>
        <v/>
      </c>
      <c r="BN30" s="272" t="str">
        <f>MID($BL30,COLUMN()-64,1)</f>
        <v/>
      </c>
      <c r="CA30" s="20" t="s">
        <v>3244</v>
      </c>
      <c r="CE30" s="20" t="s">
        <v>171</v>
      </c>
      <c r="CF30" s="20" t="s">
        <v>168</v>
      </c>
      <c r="CH30" s="20" t="s">
        <v>420</v>
      </c>
      <c r="CI30" s="20" t="s">
        <v>1676</v>
      </c>
      <c r="CN30" s="20" t="s">
        <v>291</v>
      </c>
    </row>
    <row r="31" spans="1:93" ht="15" hidden="1" customHeight="1">
      <c r="A31" s="30"/>
      <c r="B31" s="184"/>
      <c r="C31" s="1734"/>
      <c r="D31" s="1025"/>
      <c r="E31" s="1029"/>
      <c r="F31" s="1030"/>
      <c r="G31" s="613" t="s">
        <v>2567</v>
      </c>
      <c r="H31" s="614"/>
      <c r="I31" s="614"/>
      <c r="J31" s="614"/>
      <c r="K31" s="614"/>
      <c r="L31" s="615"/>
      <c r="M31" s="1034"/>
      <c r="N31" s="1203"/>
      <c r="O31" s="1203"/>
      <c r="P31" s="1203"/>
      <c r="Q31" s="1203"/>
      <c r="R31" s="1020"/>
      <c r="S31" s="1020"/>
      <c r="T31" s="1020"/>
      <c r="U31" s="1020"/>
      <c r="V31" s="1021"/>
      <c r="W31" s="1736"/>
      <c r="X31" s="1737"/>
      <c r="Y31" s="1737"/>
      <c r="Z31" s="1737"/>
      <c r="AA31" s="1737"/>
      <c r="AB31" s="1737"/>
      <c r="AC31" s="1737"/>
      <c r="AD31" s="1737"/>
      <c r="AE31" s="1737"/>
      <c r="AF31" s="1737"/>
      <c r="AG31" s="1737"/>
      <c r="AH31" s="1737"/>
      <c r="AI31" s="1737"/>
      <c r="AJ31" s="1737"/>
      <c r="AK31" s="1737"/>
      <c r="AL31" s="1737"/>
      <c r="AM31" s="1738"/>
      <c r="AN31" s="20"/>
      <c r="AO31" s="1770"/>
      <c r="AP31" s="20"/>
      <c r="BJ31" s="301"/>
      <c r="BL31" s="17" t="str">
        <f>IF(M31="選択　▼","",LEFT(M31,2))</f>
        <v/>
      </c>
      <c r="BM31" s="272" t="str">
        <f>MID($BL31,COLUMN()-64,1)</f>
        <v/>
      </c>
      <c r="BN31" s="272" t="str">
        <f>MID($BL31,COLUMN()-64,1)</f>
        <v/>
      </c>
      <c r="CA31" s="20" t="s">
        <v>3245</v>
      </c>
      <c r="CE31" s="20" t="s">
        <v>172</v>
      </c>
      <c r="CF31" s="20" t="s">
        <v>169</v>
      </c>
      <c r="CH31" s="20" t="s">
        <v>421</v>
      </c>
      <c r="CI31" s="20" t="s">
        <v>1677</v>
      </c>
      <c r="CN31" s="20" t="s">
        <v>292</v>
      </c>
    </row>
    <row r="32" spans="1:93" ht="15" hidden="1" customHeight="1">
      <c r="A32" s="30"/>
      <c r="B32" s="184"/>
      <c r="C32" s="1734"/>
      <c r="D32" s="1025"/>
      <c r="E32" s="1029"/>
      <c r="F32" s="1030"/>
      <c r="G32" s="1025"/>
      <c r="H32" s="1029"/>
      <c r="I32" s="1029"/>
      <c r="J32" s="1029"/>
      <c r="K32" s="1029"/>
      <c r="L32" s="1030"/>
      <c r="M32" s="21" t="s">
        <v>5</v>
      </c>
      <c r="N32" s="1065"/>
      <c r="O32" s="1065"/>
      <c r="P32" s="1065"/>
      <c r="Q32" s="1065"/>
      <c r="R32" s="1058" t="s">
        <v>4</v>
      </c>
      <c r="S32" s="943"/>
      <c r="T32" s="943"/>
      <c r="U32" s="1063"/>
      <c r="V32" s="1063"/>
      <c r="W32" s="1063"/>
      <c r="X32" s="1063"/>
      <c r="Y32" s="1063"/>
      <c r="Z32" s="1063"/>
      <c r="AA32" s="1063"/>
      <c r="AB32" s="1063"/>
      <c r="AC32" s="1063"/>
      <c r="AD32" s="1063"/>
      <c r="AE32" s="1063"/>
      <c r="AF32" s="1063"/>
      <c r="AG32" s="1063"/>
      <c r="AH32" s="1063"/>
      <c r="AI32" s="1063"/>
      <c r="AJ32" s="1063"/>
      <c r="AK32" s="1063"/>
      <c r="AL32" s="1063"/>
      <c r="AM32" s="1064"/>
      <c r="AN32" s="20"/>
      <c r="AO32" s="1770"/>
      <c r="AP32" s="20"/>
      <c r="BJ32" s="301"/>
      <c r="CA32" s="20" t="s">
        <v>3246</v>
      </c>
      <c r="CE32" s="20" t="s">
        <v>173</v>
      </c>
      <c r="CF32" s="20" t="s">
        <v>170</v>
      </c>
      <c r="CH32" s="20" t="s">
        <v>422</v>
      </c>
      <c r="CI32" s="20" t="s">
        <v>1678</v>
      </c>
      <c r="CN32" s="20" t="s">
        <v>293</v>
      </c>
    </row>
    <row r="33" spans="1:92" ht="15" hidden="1" customHeight="1">
      <c r="A33" s="30"/>
      <c r="B33" s="184"/>
      <c r="C33" s="1734"/>
      <c r="D33" s="1025"/>
      <c r="E33" s="1029"/>
      <c r="F33" s="1030"/>
      <c r="G33" s="616"/>
      <c r="H33" s="617"/>
      <c r="I33" s="617"/>
      <c r="J33" s="617"/>
      <c r="K33" s="617"/>
      <c r="L33" s="618"/>
      <c r="M33" s="1038" t="s">
        <v>71</v>
      </c>
      <c r="N33" s="955"/>
      <c r="O33" s="956"/>
      <c r="P33" s="4" t="str">
        <f>BM31</f>
        <v/>
      </c>
      <c r="Q33" s="4" t="str">
        <f>BN31</f>
        <v/>
      </c>
      <c r="R33" s="64" t="s">
        <v>74</v>
      </c>
      <c r="S33" s="5" t="str">
        <f t="shared" ref="S33:X33" si="8">MID($N$32,COLUMN()-18,1)</f>
        <v/>
      </c>
      <c r="T33" s="5" t="str">
        <f t="shared" si="8"/>
        <v/>
      </c>
      <c r="U33" s="5" t="str">
        <f t="shared" si="8"/>
        <v/>
      </c>
      <c r="V33" s="5" t="str">
        <f t="shared" si="8"/>
        <v/>
      </c>
      <c r="W33" s="5" t="str">
        <f t="shared" si="8"/>
        <v/>
      </c>
      <c r="X33" s="5" t="str">
        <f t="shared" si="8"/>
        <v/>
      </c>
      <c r="Y33" s="64" t="s">
        <v>74</v>
      </c>
      <c r="Z33" s="5" t="str">
        <f>MID(AJ32,COLUMN()-25,1)</f>
        <v/>
      </c>
      <c r="AA33" s="1644"/>
      <c r="AB33" s="1645"/>
      <c r="AC33" s="1645"/>
      <c r="AD33" s="1645"/>
      <c r="AE33" s="1645"/>
      <c r="AF33" s="1645"/>
      <c r="AG33" s="1645"/>
      <c r="AH33" s="1645"/>
      <c r="AI33" s="1645"/>
      <c r="AJ33" s="1645"/>
      <c r="AK33" s="1645"/>
      <c r="AL33" s="1645"/>
      <c r="AM33" s="1646"/>
      <c r="AN33" s="20"/>
      <c r="AO33" s="1770"/>
      <c r="AP33" s="20"/>
      <c r="BJ33" s="301"/>
      <c r="BM33" s="20"/>
      <c r="BN33" s="20"/>
      <c r="CA33" s="20" t="s">
        <v>3247</v>
      </c>
      <c r="CE33" s="20" t="s">
        <v>174</v>
      </c>
      <c r="CF33" s="20" t="s">
        <v>171</v>
      </c>
      <c r="CH33" s="20" t="s">
        <v>423</v>
      </c>
      <c r="CI33" s="20" t="s">
        <v>1679</v>
      </c>
      <c r="CN33" s="20" t="s">
        <v>294</v>
      </c>
    </row>
    <row r="34" spans="1:92" ht="15" hidden="1" customHeight="1" thickBot="1">
      <c r="A34" s="30"/>
      <c r="B34" s="184"/>
      <c r="C34" s="1734"/>
      <c r="D34" s="1653"/>
      <c r="E34" s="1654"/>
      <c r="F34" s="1655"/>
      <c r="G34" s="1651" t="s">
        <v>61</v>
      </c>
      <c r="H34" s="1651"/>
      <c r="I34" s="1651"/>
      <c r="J34" s="1651"/>
      <c r="K34" s="1651"/>
      <c r="L34" s="1652"/>
      <c r="M34" s="1559"/>
      <c r="N34" s="1560"/>
      <c r="O34" s="1560"/>
      <c r="P34" s="1595"/>
      <c r="Q34" s="1596"/>
      <c r="R34" s="74" t="s">
        <v>77</v>
      </c>
      <c r="S34" s="1595"/>
      <c r="T34" s="1596"/>
      <c r="U34" s="75" t="s">
        <v>78</v>
      </c>
      <c r="V34" s="1595"/>
      <c r="W34" s="1596"/>
      <c r="X34" s="75" t="s">
        <v>79</v>
      </c>
      <c r="Y34" s="1647"/>
      <c r="Z34" s="1647"/>
      <c r="AA34" s="1647"/>
      <c r="AB34" s="1647"/>
      <c r="AC34" s="1647"/>
      <c r="AD34" s="1647"/>
      <c r="AE34" s="1647"/>
      <c r="AF34" s="1647"/>
      <c r="AG34" s="1647"/>
      <c r="AH34" s="1647"/>
      <c r="AI34" s="1647"/>
      <c r="AJ34" s="1647"/>
      <c r="AK34" s="1647"/>
      <c r="AL34" s="1647"/>
      <c r="AM34" s="1575"/>
      <c r="AN34" s="20"/>
      <c r="AO34" s="1770"/>
      <c r="AP34" s="20"/>
      <c r="BJ34" s="301"/>
      <c r="BL34" s="17" t="str">
        <f>IF(OR(M34="選択▼", M34=""),"",M34&amp;P34&amp;R34&amp;S34&amp;U34&amp;V34&amp;X34)</f>
        <v/>
      </c>
      <c r="BM34" s="272" t="str">
        <f>MID(P34,COLUMN()-64,1)</f>
        <v/>
      </c>
      <c r="BN34" s="272" t="str">
        <f>MID(P34,COLUMN()-64,1)</f>
        <v/>
      </c>
      <c r="BO34" s="272" t="str">
        <f>MID(S34,COLUMN()-66,1)</f>
        <v/>
      </c>
      <c r="BP34" s="272" t="str">
        <f>MID(S34,COLUMN()-66,1)</f>
        <v/>
      </c>
      <c r="BQ34" s="272" t="str">
        <f>MID(V34,COLUMN()-68,1)</f>
        <v/>
      </c>
      <c r="BR34" s="272" t="str">
        <f>MID(V34,COLUMN()-68,1)</f>
        <v/>
      </c>
      <c r="BS34" s="273" t="str">
        <f>IF(M34="平成","H",IF(M34="昭和","S",IF(M34="大正","T",IF(M34="明治","M",""))))</f>
        <v/>
      </c>
      <c r="CA34" s="20" t="s">
        <v>3248</v>
      </c>
      <c r="CE34" s="20" t="s">
        <v>175</v>
      </c>
      <c r="CF34" s="20" t="s">
        <v>172</v>
      </c>
      <c r="CH34" s="20" t="s">
        <v>424</v>
      </c>
      <c r="CI34" s="20" t="s">
        <v>1680</v>
      </c>
      <c r="CN34" s="20" t="s">
        <v>295</v>
      </c>
    </row>
    <row r="35" spans="1:92" ht="15" hidden="1" customHeight="1" thickTop="1">
      <c r="A35" s="30"/>
      <c r="B35" s="184"/>
      <c r="C35" s="1734"/>
      <c r="D35" s="1656" t="s">
        <v>216</v>
      </c>
      <c r="E35" s="1657"/>
      <c r="F35" s="1658"/>
      <c r="G35" s="1040" t="s">
        <v>2</v>
      </c>
      <c r="H35" s="1040"/>
      <c r="I35" s="1040"/>
      <c r="J35" s="1040"/>
      <c r="K35" s="1040"/>
      <c r="L35" s="1041"/>
      <c r="M35" s="1183"/>
      <c r="N35" s="1184"/>
      <c r="O35" s="1184"/>
      <c r="P35" s="1184"/>
      <c r="Q35" s="1184"/>
      <c r="R35" s="1184"/>
      <c r="S35" s="1184"/>
      <c r="T35" s="1184"/>
      <c r="U35" s="1184"/>
      <c r="V35" s="1185"/>
      <c r="W35" s="830" t="s">
        <v>121</v>
      </c>
      <c r="X35" s="831"/>
      <c r="Y35" s="831"/>
      <c r="Z35" s="831"/>
      <c r="AA35" s="831"/>
      <c r="AB35" s="831"/>
      <c r="AC35" s="831"/>
      <c r="AD35" s="831"/>
      <c r="AE35" s="831"/>
      <c r="AF35" s="831"/>
      <c r="AG35" s="831"/>
      <c r="AH35" s="831"/>
      <c r="AI35" s="831"/>
      <c r="AJ35" s="831"/>
      <c r="AK35" s="831"/>
      <c r="AL35" s="831"/>
      <c r="AM35" s="832"/>
      <c r="AN35" s="20"/>
      <c r="AO35" s="1770"/>
      <c r="AP35" s="20"/>
      <c r="BJ35" s="301"/>
      <c r="BZ35" s="268"/>
      <c r="CA35" s="20" t="s">
        <v>3249</v>
      </c>
      <c r="CE35" s="20" t="s">
        <v>176</v>
      </c>
      <c r="CF35" s="20" t="s">
        <v>173</v>
      </c>
      <c r="CH35" s="20" t="s">
        <v>425</v>
      </c>
      <c r="CI35" s="20" t="s">
        <v>1681</v>
      </c>
      <c r="CN35" s="20" t="s">
        <v>296</v>
      </c>
    </row>
    <row r="36" spans="1:92" ht="15" hidden="1" customHeight="1">
      <c r="A36" s="30"/>
      <c r="B36" s="184"/>
      <c r="C36" s="1734"/>
      <c r="D36" s="1659"/>
      <c r="E36" s="1660"/>
      <c r="F36" s="1661"/>
      <c r="G36" s="1028"/>
      <c r="H36" s="1026"/>
      <c r="I36" s="1026"/>
      <c r="J36" s="1026"/>
      <c r="K36" s="1026"/>
      <c r="L36" s="1027"/>
      <c r="M36" s="1038" t="s">
        <v>71</v>
      </c>
      <c r="N36" s="955"/>
      <c r="O36" s="956"/>
      <c r="P36" s="4" t="str">
        <f>MID($M$35,COLUMN()-15,1)</f>
        <v/>
      </c>
      <c r="Q36" s="4" t="str">
        <f t="shared" ref="Q36:AI36" si="9">MID($M$35,COLUMN()-15,1)</f>
        <v/>
      </c>
      <c r="R36" s="4" t="str">
        <f t="shared" si="9"/>
        <v/>
      </c>
      <c r="S36" s="4" t="str">
        <f t="shared" si="9"/>
        <v/>
      </c>
      <c r="T36" s="4" t="str">
        <f t="shared" si="9"/>
        <v/>
      </c>
      <c r="U36" s="4" t="str">
        <f t="shared" si="9"/>
        <v/>
      </c>
      <c r="V36" s="4" t="str">
        <f t="shared" si="9"/>
        <v/>
      </c>
      <c r="W36" s="4" t="str">
        <f t="shared" si="9"/>
        <v/>
      </c>
      <c r="X36" s="4" t="str">
        <f t="shared" si="9"/>
        <v/>
      </c>
      <c r="Y36" s="4" t="str">
        <f t="shared" si="9"/>
        <v/>
      </c>
      <c r="Z36" s="4" t="str">
        <f t="shared" si="9"/>
        <v/>
      </c>
      <c r="AA36" s="4" t="str">
        <f t="shared" si="9"/>
        <v/>
      </c>
      <c r="AB36" s="4" t="str">
        <f t="shared" si="9"/>
        <v/>
      </c>
      <c r="AC36" s="4" t="str">
        <f t="shared" si="9"/>
        <v/>
      </c>
      <c r="AD36" s="4" t="str">
        <f t="shared" si="9"/>
        <v/>
      </c>
      <c r="AE36" s="4" t="str">
        <f t="shared" si="9"/>
        <v/>
      </c>
      <c r="AF36" s="4" t="str">
        <f t="shared" si="9"/>
        <v/>
      </c>
      <c r="AG36" s="4" t="str">
        <f t="shared" si="9"/>
        <v/>
      </c>
      <c r="AH36" s="4" t="str">
        <f t="shared" si="9"/>
        <v/>
      </c>
      <c r="AI36" s="4" t="str">
        <f t="shared" si="9"/>
        <v/>
      </c>
      <c r="AJ36" s="1641"/>
      <c r="AK36" s="1642"/>
      <c r="AL36" s="1642"/>
      <c r="AM36" s="1643"/>
      <c r="AN36" s="20"/>
      <c r="AO36" s="1770"/>
      <c r="AP36" s="20"/>
      <c r="BJ36" s="301"/>
      <c r="CA36" s="20" t="s">
        <v>3250</v>
      </c>
      <c r="CE36" s="20" t="s">
        <v>177</v>
      </c>
      <c r="CF36" s="20" t="s">
        <v>174</v>
      </c>
      <c r="CH36" s="20" t="s">
        <v>426</v>
      </c>
      <c r="CI36" s="20" t="s">
        <v>1682</v>
      </c>
      <c r="CN36" s="20" t="s">
        <v>297</v>
      </c>
    </row>
    <row r="37" spans="1:92" ht="15" hidden="1" customHeight="1">
      <c r="A37" s="30"/>
      <c r="B37" s="184"/>
      <c r="C37" s="1734"/>
      <c r="D37" s="1659"/>
      <c r="E37" s="1660"/>
      <c r="F37" s="1661"/>
      <c r="G37" s="1025" t="s">
        <v>232</v>
      </c>
      <c r="H37" s="1029"/>
      <c r="I37" s="1029"/>
      <c r="J37" s="1029"/>
      <c r="K37" s="1029"/>
      <c r="L37" s="1030"/>
      <c r="M37" s="1042"/>
      <c r="N37" s="1043"/>
      <c r="O37" s="1043"/>
      <c r="P37" s="1043"/>
      <c r="Q37" s="1043"/>
      <c r="R37" s="1043"/>
      <c r="S37" s="1043"/>
      <c r="T37" s="1043"/>
      <c r="U37" s="1043"/>
      <c r="V37" s="1043"/>
      <c r="W37" s="1043"/>
      <c r="X37" s="1043"/>
      <c r="Y37" s="1043"/>
      <c r="Z37" s="1044"/>
      <c r="AA37" s="831" t="s">
        <v>590</v>
      </c>
      <c r="AB37" s="831"/>
      <c r="AC37" s="831"/>
      <c r="AD37" s="831"/>
      <c r="AE37" s="831"/>
      <c r="AF37" s="831"/>
      <c r="AG37" s="831"/>
      <c r="AH37" s="831"/>
      <c r="AI37" s="831"/>
      <c r="AJ37" s="831"/>
      <c r="AK37" s="831"/>
      <c r="AL37" s="831"/>
      <c r="AM37" s="832"/>
      <c r="AN37" s="20"/>
      <c r="AO37" s="1770"/>
      <c r="AP37" s="20"/>
      <c r="BJ37" s="301"/>
      <c r="CA37" s="20" t="s">
        <v>3251</v>
      </c>
      <c r="CE37" s="20" t="s">
        <v>178</v>
      </c>
      <c r="CF37" s="20" t="s">
        <v>175</v>
      </c>
      <c r="CH37" s="20" t="s">
        <v>427</v>
      </c>
      <c r="CI37" s="20" t="s">
        <v>1683</v>
      </c>
      <c r="CN37" s="20" t="s">
        <v>298</v>
      </c>
    </row>
    <row r="38" spans="1:92" ht="15" hidden="1" customHeight="1">
      <c r="A38" s="30"/>
      <c r="B38" s="184"/>
      <c r="C38" s="1734"/>
      <c r="D38" s="1659"/>
      <c r="E38" s="1660"/>
      <c r="F38" s="1661"/>
      <c r="G38" s="1036"/>
      <c r="H38" s="1036"/>
      <c r="I38" s="1036"/>
      <c r="J38" s="1036"/>
      <c r="K38" s="1036"/>
      <c r="L38" s="1037"/>
      <c r="M38" s="1038" t="s">
        <v>71</v>
      </c>
      <c r="N38" s="955"/>
      <c r="O38" s="956"/>
      <c r="P38" s="4" t="str">
        <f>MID($M$37,COLUMN()-15,1)</f>
        <v/>
      </c>
      <c r="Q38" s="4" t="str">
        <f t="shared" ref="Q38:AI38" si="10">MID($M$37,COLUMN()-15,1)</f>
        <v/>
      </c>
      <c r="R38" s="4" t="str">
        <f t="shared" si="10"/>
        <v/>
      </c>
      <c r="S38" s="4" t="str">
        <f t="shared" si="10"/>
        <v/>
      </c>
      <c r="T38" s="4" t="str">
        <f t="shared" si="10"/>
        <v/>
      </c>
      <c r="U38" s="4" t="str">
        <f t="shared" si="10"/>
        <v/>
      </c>
      <c r="V38" s="4" t="str">
        <f t="shared" si="10"/>
        <v/>
      </c>
      <c r="W38" s="4" t="str">
        <f t="shared" si="10"/>
        <v/>
      </c>
      <c r="X38" s="4" t="str">
        <f t="shared" si="10"/>
        <v/>
      </c>
      <c r="Y38" s="4" t="str">
        <f t="shared" si="10"/>
        <v/>
      </c>
      <c r="Z38" s="4" t="str">
        <f t="shared" si="10"/>
        <v/>
      </c>
      <c r="AA38" s="4" t="str">
        <f t="shared" si="10"/>
        <v/>
      </c>
      <c r="AB38" s="4" t="str">
        <f t="shared" si="10"/>
        <v/>
      </c>
      <c r="AC38" s="4" t="str">
        <f t="shared" si="10"/>
        <v/>
      </c>
      <c r="AD38" s="4" t="str">
        <f t="shared" si="10"/>
        <v/>
      </c>
      <c r="AE38" s="4" t="str">
        <f t="shared" si="10"/>
        <v/>
      </c>
      <c r="AF38" s="4" t="str">
        <f t="shared" si="10"/>
        <v/>
      </c>
      <c r="AG38" s="4" t="str">
        <f t="shared" si="10"/>
        <v/>
      </c>
      <c r="AH38" s="4" t="str">
        <f t="shared" si="10"/>
        <v/>
      </c>
      <c r="AI38" s="4" t="str">
        <f t="shared" si="10"/>
        <v/>
      </c>
      <c r="AJ38" s="1641"/>
      <c r="AK38" s="1642"/>
      <c r="AL38" s="1642"/>
      <c r="AM38" s="1643"/>
      <c r="AN38" s="20"/>
      <c r="AO38" s="1770"/>
      <c r="AP38" s="20"/>
      <c r="BJ38" s="301"/>
      <c r="CA38" s="20" t="s">
        <v>3252</v>
      </c>
      <c r="CE38" s="20" t="s">
        <v>179</v>
      </c>
      <c r="CF38" s="20" t="s">
        <v>176</v>
      </c>
      <c r="CH38" s="20" t="s">
        <v>428</v>
      </c>
      <c r="CI38" s="20" t="s">
        <v>1684</v>
      </c>
      <c r="CN38" s="20" t="s">
        <v>299</v>
      </c>
    </row>
    <row r="39" spans="1:92" ht="15" hidden="1" customHeight="1">
      <c r="A39" s="30"/>
      <c r="B39" s="184"/>
      <c r="C39" s="1734"/>
      <c r="D39" s="1659"/>
      <c r="E39" s="1660"/>
      <c r="F39" s="1661"/>
      <c r="G39" s="1060" t="s">
        <v>72</v>
      </c>
      <c r="H39" s="1060"/>
      <c r="I39" s="1060"/>
      <c r="J39" s="1060"/>
      <c r="K39" s="1060"/>
      <c r="L39" s="1061"/>
      <c r="M39" s="1019"/>
      <c r="N39" s="1020"/>
      <c r="O39" s="1020"/>
      <c r="P39" s="1020"/>
      <c r="Q39" s="1020"/>
      <c r="R39" s="1020"/>
      <c r="S39" s="1020"/>
      <c r="T39" s="1020"/>
      <c r="U39" s="1020"/>
      <c r="V39" s="1021"/>
      <c r="W39" s="20"/>
      <c r="X39" s="1576" t="s">
        <v>73</v>
      </c>
      <c r="Y39" s="1576"/>
      <c r="Z39" s="1576"/>
      <c r="AA39" s="1576"/>
      <c r="AB39" s="1576"/>
      <c r="AC39" s="1576"/>
      <c r="AD39" s="1576"/>
      <c r="AE39" s="1576"/>
      <c r="AF39" s="1576"/>
      <c r="AG39" s="1576"/>
      <c r="AH39" s="1576"/>
      <c r="AI39" s="1576"/>
      <c r="AJ39" s="1576"/>
      <c r="AK39" s="1576"/>
      <c r="AL39" s="1576"/>
      <c r="AM39" s="1640"/>
      <c r="AN39" s="20"/>
      <c r="AO39" s="1770"/>
      <c r="AP39" s="20"/>
      <c r="BJ39" s="301"/>
      <c r="BL39" s="17" t="str">
        <f>IF(M39="選択　▼","",LEFT(M39,2))</f>
        <v/>
      </c>
      <c r="BM39" s="272" t="str">
        <f>MID($BL39,COLUMN()-64,1)</f>
        <v/>
      </c>
      <c r="BN39" s="272" t="str">
        <f>MID($BL39,COLUMN()-64,1)</f>
        <v/>
      </c>
      <c r="CA39" s="20" t="s">
        <v>2492</v>
      </c>
      <c r="CE39" s="20" t="s">
        <v>180</v>
      </c>
      <c r="CF39" s="20" t="s">
        <v>177</v>
      </c>
      <c r="CH39" s="20" t="s">
        <v>429</v>
      </c>
      <c r="CI39" s="20" t="s">
        <v>1685</v>
      </c>
      <c r="CN39" s="20" t="s">
        <v>300</v>
      </c>
    </row>
    <row r="40" spans="1:92" ht="15" hidden="1" customHeight="1">
      <c r="A40" s="30"/>
      <c r="B40" s="184"/>
      <c r="C40" s="1734"/>
      <c r="D40" s="1659"/>
      <c r="E40" s="1660"/>
      <c r="F40" s="1661"/>
      <c r="G40" s="613" t="s">
        <v>2567</v>
      </c>
      <c r="H40" s="614"/>
      <c r="I40" s="614"/>
      <c r="J40" s="614"/>
      <c r="K40" s="614"/>
      <c r="L40" s="615"/>
      <c r="M40" s="1034"/>
      <c r="N40" s="1203"/>
      <c r="O40" s="1203"/>
      <c r="P40" s="1203"/>
      <c r="Q40" s="1203"/>
      <c r="R40" s="1020"/>
      <c r="S40" s="1020"/>
      <c r="T40" s="1020"/>
      <c r="U40" s="1020"/>
      <c r="V40" s="1021"/>
      <c r="W40" s="1736"/>
      <c r="X40" s="1737"/>
      <c r="Y40" s="1737"/>
      <c r="Z40" s="1737"/>
      <c r="AA40" s="1737"/>
      <c r="AB40" s="1737"/>
      <c r="AC40" s="1737"/>
      <c r="AD40" s="1737"/>
      <c r="AE40" s="1737"/>
      <c r="AF40" s="1737"/>
      <c r="AG40" s="1737"/>
      <c r="AH40" s="1737"/>
      <c r="AI40" s="1737"/>
      <c r="AJ40" s="1737"/>
      <c r="AK40" s="1737"/>
      <c r="AL40" s="1737"/>
      <c r="AM40" s="1738"/>
      <c r="AN40" s="20"/>
      <c r="AO40" s="1770"/>
      <c r="AP40" s="20"/>
      <c r="BJ40" s="301"/>
      <c r="BL40" s="17" t="str">
        <f>IF(M40="選択　▼","",LEFT(M40,2))</f>
        <v/>
      </c>
      <c r="BM40" s="272" t="str">
        <f>MID($BL40,COLUMN()-64,1)</f>
        <v/>
      </c>
      <c r="BN40" s="272" t="str">
        <f>MID($BL40,COLUMN()-64,1)</f>
        <v/>
      </c>
      <c r="CA40" s="20" t="s">
        <v>3253</v>
      </c>
      <c r="CE40" s="20" t="s">
        <v>181</v>
      </c>
      <c r="CF40" s="20" t="s">
        <v>178</v>
      </c>
      <c r="CH40" s="20" t="s">
        <v>430</v>
      </c>
      <c r="CI40" s="20" t="s">
        <v>1686</v>
      </c>
      <c r="CN40" s="20" t="s">
        <v>301</v>
      </c>
    </row>
    <row r="41" spans="1:92" ht="15" hidden="1" customHeight="1">
      <c r="A41" s="30"/>
      <c r="B41" s="184"/>
      <c r="C41" s="1734"/>
      <c r="D41" s="1659"/>
      <c r="E41" s="1660"/>
      <c r="F41" s="1661"/>
      <c r="G41" s="1025"/>
      <c r="H41" s="1029"/>
      <c r="I41" s="1029"/>
      <c r="J41" s="1029"/>
      <c r="K41" s="1029"/>
      <c r="L41" s="1030"/>
      <c r="M41" s="21" t="s">
        <v>5</v>
      </c>
      <c r="N41" s="1065"/>
      <c r="O41" s="1065"/>
      <c r="P41" s="1065"/>
      <c r="Q41" s="1065"/>
      <c r="R41" s="1058" t="s">
        <v>4</v>
      </c>
      <c r="S41" s="943"/>
      <c r="T41" s="943"/>
      <c r="U41" s="1063"/>
      <c r="V41" s="1063"/>
      <c r="W41" s="1063"/>
      <c r="X41" s="1063"/>
      <c r="Y41" s="1063"/>
      <c r="Z41" s="1063"/>
      <c r="AA41" s="1063"/>
      <c r="AB41" s="1063"/>
      <c r="AC41" s="1063"/>
      <c r="AD41" s="1063"/>
      <c r="AE41" s="1063"/>
      <c r="AF41" s="1063"/>
      <c r="AG41" s="1063"/>
      <c r="AH41" s="1063"/>
      <c r="AI41" s="1063"/>
      <c r="AJ41" s="1063"/>
      <c r="AK41" s="1063"/>
      <c r="AL41" s="1063"/>
      <c r="AM41" s="1064"/>
      <c r="AN41" s="20"/>
      <c r="AO41" s="1770"/>
      <c r="AP41" s="20"/>
      <c r="BJ41" s="301"/>
      <c r="CA41" s="20" t="s">
        <v>3254</v>
      </c>
      <c r="CE41" s="20" t="s">
        <v>182</v>
      </c>
      <c r="CF41" s="20" t="s">
        <v>179</v>
      </c>
      <c r="CH41" s="20" t="s">
        <v>431</v>
      </c>
      <c r="CI41" s="20" t="s">
        <v>1687</v>
      </c>
      <c r="CN41" s="20" t="s">
        <v>302</v>
      </c>
    </row>
    <row r="42" spans="1:92" ht="15" hidden="1" customHeight="1">
      <c r="A42" s="30"/>
      <c r="B42" s="184"/>
      <c r="C42" s="1734"/>
      <c r="D42" s="1659"/>
      <c r="E42" s="1660"/>
      <c r="F42" s="1661"/>
      <c r="G42" s="616"/>
      <c r="H42" s="617"/>
      <c r="I42" s="617"/>
      <c r="J42" s="617"/>
      <c r="K42" s="617"/>
      <c r="L42" s="618"/>
      <c r="M42" s="1038" t="s">
        <v>71</v>
      </c>
      <c r="N42" s="955"/>
      <c r="O42" s="956"/>
      <c r="P42" s="4" t="str">
        <f>BM40</f>
        <v/>
      </c>
      <c r="Q42" s="4" t="str">
        <f>BN40</f>
        <v/>
      </c>
      <c r="R42" s="64" t="s">
        <v>74</v>
      </c>
      <c r="S42" s="5" t="str">
        <f t="shared" ref="S42:X42" si="11">MID($N$41,COLUMN()-18,1)</f>
        <v/>
      </c>
      <c r="T42" s="5" t="str">
        <f t="shared" si="11"/>
        <v/>
      </c>
      <c r="U42" s="5" t="str">
        <f t="shared" si="11"/>
        <v/>
      </c>
      <c r="V42" s="5" t="str">
        <f t="shared" si="11"/>
        <v/>
      </c>
      <c r="W42" s="5" t="str">
        <f t="shared" si="11"/>
        <v/>
      </c>
      <c r="X42" s="5" t="str">
        <f t="shared" si="11"/>
        <v/>
      </c>
      <c r="Y42" s="64" t="s">
        <v>74</v>
      </c>
      <c r="Z42" s="5" t="str">
        <f>MID(AJ41,COLUMN()-25,1)</f>
        <v/>
      </c>
      <c r="AA42" s="1644"/>
      <c r="AB42" s="1645"/>
      <c r="AC42" s="1645"/>
      <c r="AD42" s="1645"/>
      <c r="AE42" s="1645"/>
      <c r="AF42" s="1645"/>
      <c r="AG42" s="1645"/>
      <c r="AH42" s="1645"/>
      <c r="AI42" s="1645"/>
      <c r="AJ42" s="1645"/>
      <c r="AK42" s="1645"/>
      <c r="AL42" s="1645"/>
      <c r="AM42" s="1646"/>
      <c r="AN42" s="20"/>
      <c r="AO42" s="1770"/>
      <c r="AP42" s="20"/>
      <c r="BJ42" s="301"/>
      <c r="BM42" s="20"/>
      <c r="BN42" s="20"/>
      <c r="CA42" s="20" t="s">
        <v>3255</v>
      </c>
      <c r="CE42" s="20" t="s">
        <v>183</v>
      </c>
      <c r="CF42" s="20" t="s">
        <v>180</v>
      </c>
      <c r="CH42" s="20" t="s">
        <v>432</v>
      </c>
      <c r="CI42" s="20" t="s">
        <v>1688</v>
      </c>
      <c r="CN42" s="20" t="s">
        <v>303</v>
      </c>
    </row>
    <row r="43" spans="1:92" ht="15" hidden="1" customHeight="1" thickBot="1">
      <c r="A43" s="30"/>
      <c r="B43" s="184"/>
      <c r="C43" s="1734"/>
      <c r="D43" s="1662"/>
      <c r="E43" s="1663"/>
      <c r="F43" s="1664"/>
      <c r="G43" s="1651" t="s">
        <v>61</v>
      </c>
      <c r="H43" s="1651"/>
      <c r="I43" s="1651"/>
      <c r="J43" s="1651"/>
      <c r="K43" s="1651"/>
      <c r="L43" s="1652"/>
      <c r="M43" s="1559"/>
      <c r="N43" s="1560"/>
      <c r="O43" s="1560"/>
      <c r="P43" s="1595"/>
      <c r="Q43" s="1596"/>
      <c r="R43" s="74" t="s">
        <v>77</v>
      </c>
      <c r="S43" s="1595"/>
      <c r="T43" s="1596"/>
      <c r="U43" s="75" t="s">
        <v>78</v>
      </c>
      <c r="V43" s="1595"/>
      <c r="W43" s="1596"/>
      <c r="X43" s="75" t="s">
        <v>79</v>
      </c>
      <c r="Y43" s="1647"/>
      <c r="Z43" s="1647"/>
      <c r="AA43" s="1647"/>
      <c r="AB43" s="1647"/>
      <c r="AC43" s="1647"/>
      <c r="AD43" s="1647"/>
      <c r="AE43" s="1647"/>
      <c r="AF43" s="1647"/>
      <c r="AG43" s="1647"/>
      <c r="AH43" s="1647"/>
      <c r="AI43" s="1647"/>
      <c r="AJ43" s="1647"/>
      <c r="AK43" s="1647"/>
      <c r="AL43" s="1647"/>
      <c r="AM43" s="1575"/>
      <c r="AN43" s="20"/>
      <c r="AO43" s="1770"/>
      <c r="AP43" s="20"/>
      <c r="BJ43" s="301"/>
      <c r="BL43" s="17" t="str">
        <f>IF(OR(M43="選択▼", M43=""),"",M43&amp;P43&amp;R43&amp;S43&amp;U43&amp;V43&amp;X43)</f>
        <v/>
      </c>
      <c r="BM43" s="272" t="str">
        <f>MID(P43,COLUMN()-64,1)</f>
        <v/>
      </c>
      <c r="BN43" s="272" t="str">
        <f>MID(P43,COLUMN()-64,1)</f>
        <v/>
      </c>
      <c r="BO43" s="272" t="str">
        <f>MID(S43,COLUMN()-66,1)</f>
        <v/>
      </c>
      <c r="BP43" s="272" t="str">
        <f>MID(S43,COLUMN()-66,1)</f>
        <v/>
      </c>
      <c r="BQ43" s="272" t="str">
        <f>MID(V43,COLUMN()-68,1)</f>
        <v/>
      </c>
      <c r="BR43" s="272" t="str">
        <f>MID(V43,COLUMN()-68,1)</f>
        <v/>
      </c>
      <c r="BS43" s="273" t="str">
        <f>IF(M43="平成","H",IF(M43="昭和","S",IF(M43="大正","T",IF(M43="明治","M",""))))</f>
        <v/>
      </c>
      <c r="CA43" s="20" t="s">
        <v>3256</v>
      </c>
      <c r="CE43" s="20" t="s">
        <v>184</v>
      </c>
      <c r="CF43" s="20" t="s">
        <v>181</v>
      </c>
      <c r="CH43" s="20" t="s">
        <v>433</v>
      </c>
      <c r="CI43" s="20" t="s">
        <v>1689</v>
      </c>
      <c r="CN43" s="20" t="s">
        <v>304</v>
      </c>
    </row>
    <row r="44" spans="1:92" ht="15" hidden="1" customHeight="1" thickTop="1">
      <c r="A44" s="30"/>
      <c r="B44" s="184"/>
      <c r="C44" s="1734"/>
      <c r="D44" s="1648" t="s">
        <v>3759</v>
      </c>
      <c r="E44" s="1649"/>
      <c r="F44" s="1650"/>
      <c r="G44" s="1739" t="s">
        <v>2</v>
      </c>
      <c r="H44" s="1739"/>
      <c r="I44" s="1739"/>
      <c r="J44" s="1739"/>
      <c r="K44" s="1739"/>
      <c r="L44" s="1740"/>
      <c r="M44" s="1757"/>
      <c r="N44" s="1359"/>
      <c r="O44" s="1359"/>
      <c r="P44" s="1359"/>
      <c r="Q44" s="1359"/>
      <c r="R44" s="1359"/>
      <c r="S44" s="1359"/>
      <c r="T44" s="1359"/>
      <c r="U44" s="1359"/>
      <c r="V44" s="1758"/>
      <c r="W44" s="885" t="s">
        <v>121</v>
      </c>
      <c r="X44" s="886"/>
      <c r="Y44" s="886"/>
      <c r="Z44" s="886"/>
      <c r="AA44" s="886"/>
      <c r="AB44" s="886"/>
      <c r="AC44" s="886"/>
      <c r="AD44" s="886"/>
      <c r="AE44" s="886"/>
      <c r="AF44" s="886"/>
      <c r="AG44" s="886"/>
      <c r="AH44" s="886"/>
      <c r="AI44" s="886"/>
      <c r="AJ44" s="886"/>
      <c r="AK44" s="886"/>
      <c r="AL44" s="886"/>
      <c r="AM44" s="887"/>
      <c r="AN44" s="20"/>
      <c r="AO44" s="1770"/>
      <c r="AP44" s="20"/>
      <c r="BJ44" s="301"/>
      <c r="CA44" s="20" t="s">
        <v>3257</v>
      </c>
      <c r="CE44" s="20" t="s">
        <v>185</v>
      </c>
      <c r="CF44" s="20" t="s">
        <v>182</v>
      </c>
      <c r="CH44" s="20" t="s">
        <v>434</v>
      </c>
      <c r="CI44" s="20" t="s">
        <v>1690</v>
      </c>
      <c r="CN44" s="20" t="s">
        <v>305</v>
      </c>
    </row>
    <row r="45" spans="1:92" ht="15" hidden="1" customHeight="1">
      <c r="A45" s="30"/>
      <c r="B45" s="184"/>
      <c r="C45" s="1734"/>
      <c r="D45" s="1025"/>
      <c r="E45" s="1029"/>
      <c r="F45" s="1030"/>
      <c r="G45" s="1028"/>
      <c r="H45" s="1026"/>
      <c r="I45" s="1026"/>
      <c r="J45" s="1026"/>
      <c r="K45" s="1026"/>
      <c r="L45" s="1027"/>
      <c r="M45" s="1038" t="s">
        <v>71</v>
      </c>
      <c r="N45" s="955"/>
      <c r="O45" s="956"/>
      <c r="P45" s="4" t="str">
        <f>MID($M$44,COLUMN()-15,1)</f>
        <v/>
      </c>
      <c r="Q45" s="4" t="str">
        <f t="shared" ref="Q45:AI45" si="12">MID($M$44,COLUMN()-15,1)</f>
        <v/>
      </c>
      <c r="R45" s="4" t="str">
        <f t="shared" si="12"/>
        <v/>
      </c>
      <c r="S45" s="4" t="str">
        <f t="shared" si="12"/>
        <v/>
      </c>
      <c r="T45" s="4" t="str">
        <f t="shared" si="12"/>
        <v/>
      </c>
      <c r="U45" s="4" t="str">
        <f t="shared" si="12"/>
        <v/>
      </c>
      <c r="V45" s="4" t="str">
        <f t="shared" si="12"/>
        <v/>
      </c>
      <c r="W45" s="4" t="str">
        <f t="shared" si="12"/>
        <v/>
      </c>
      <c r="X45" s="4" t="str">
        <f t="shared" si="12"/>
        <v/>
      </c>
      <c r="Y45" s="4" t="str">
        <f t="shared" si="12"/>
        <v/>
      </c>
      <c r="Z45" s="4" t="str">
        <f t="shared" si="12"/>
        <v/>
      </c>
      <c r="AA45" s="4" t="str">
        <f t="shared" si="12"/>
        <v/>
      </c>
      <c r="AB45" s="4" t="str">
        <f t="shared" si="12"/>
        <v/>
      </c>
      <c r="AC45" s="4" t="str">
        <f t="shared" si="12"/>
        <v/>
      </c>
      <c r="AD45" s="4" t="str">
        <f t="shared" si="12"/>
        <v/>
      </c>
      <c r="AE45" s="4" t="str">
        <f t="shared" si="12"/>
        <v/>
      </c>
      <c r="AF45" s="4" t="str">
        <f t="shared" si="12"/>
        <v/>
      </c>
      <c r="AG45" s="4" t="str">
        <f t="shared" si="12"/>
        <v/>
      </c>
      <c r="AH45" s="4" t="str">
        <f t="shared" si="12"/>
        <v/>
      </c>
      <c r="AI45" s="4" t="str">
        <f t="shared" si="12"/>
        <v/>
      </c>
      <c r="AJ45" s="1641"/>
      <c r="AK45" s="1642"/>
      <c r="AL45" s="1642"/>
      <c r="AM45" s="1643"/>
      <c r="AN45" s="20"/>
      <c r="AO45" s="1770"/>
      <c r="AP45" s="20"/>
      <c r="BJ45" s="301"/>
      <c r="CA45" s="20" t="s">
        <v>3258</v>
      </c>
      <c r="CE45" s="20" t="s">
        <v>186</v>
      </c>
      <c r="CF45" s="20" t="s">
        <v>183</v>
      </c>
      <c r="CH45" s="20" t="s">
        <v>435</v>
      </c>
      <c r="CI45" s="20" t="s">
        <v>1691</v>
      </c>
      <c r="CN45" s="20" t="s">
        <v>306</v>
      </c>
    </row>
    <row r="46" spans="1:92" ht="15" hidden="1" customHeight="1">
      <c r="A46" s="30"/>
      <c r="B46" s="184"/>
      <c r="C46" s="1734"/>
      <c r="D46" s="1025"/>
      <c r="E46" s="1029"/>
      <c r="F46" s="1030"/>
      <c r="G46" s="1025" t="s">
        <v>232</v>
      </c>
      <c r="H46" s="1029"/>
      <c r="I46" s="1029"/>
      <c r="J46" s="1029"/>
      <c r="K46" s="1029"/>
      <c r="L46" s="1030"/>
      <c r="M46" s="1042"/>
      <c r="N46" s="1043"/>
      <c r="O46" s="1043"/>
      <c r="P46" s="1043"/>
      <c r="Q46" s="1043"/>
      <c r="R46" s="1043"/>
      <c r="S46" s="1043"/>
      <c r="T46" s="1043"/>
      <c r="U46" s="1043"/>
      <c r="V46" s="1043"/>
      <c r="W46" s="1043"/>
      <c r="X46" s="1043"/>
      <c r="Y46" s="1043"/>
      <c r="Z46" s="1044"/>
      <c r="AA46" s="831" t="s">
        <v>590</v>
      </c>
      <c r="AB46" s="831"/>
      <c r="AC46" s="831"/>
      <c r="AD46" s="831"/>
      <c r="AE46" s="831"/>
      <c r="AF46" s="831"/>
      <c r="AG46" s="831"/>
      <c r="AH46" s="831"/>
      <c r="AI46" s="831"/>
      <c r="AJ46" s="831"/>
      <c r="AK46" s="831"/>
      <c r="AL46" s="831"/>
      <c r="AM46" s="832"/>
      <c r="AN46" s="20"/>
      <c r="AO46" s="1770"/>
      <c r="AP46" s="20"/>
      <c r="BJ46" s="301"/>
      <c r="CA46" s="20" t="s">
        <v>3259</v>
      </c>
      <c r="CE46" s="20" t="s">
        <v>187</v>
      </c>
      <c r="CF46" s="20" t="s">
        <v>184</v>
      </c>
      <c r="CH46" s="20" t="s">
        <v>436</v>
      </c>
      <c r="CI46" s="20" t="s">
        <v>1692</v>
      </c>
      <c r="CN46" s="20" t="s">
        <v>307</v>
      </c>
    </row>
    <row r="47" spans="1:92" ht="15" hidden="1" customHeight="1">
      <c r="A47" s="30"/>
      <c r="B47" s="184"/>
      <c r="C47" s="1734"/>
      <c r="D47" s="1025"/>
      <c r="E47" s="1029"/>
      <c r="F47" s="1030"/>
      <c r="G47" s="1036"/>
      <c r="H47" s="1036"/>
      <c r="I47" s="1036"/>
      <c r="J47" s="1036"/>
      <c r="K47" s="1036"/>
      <c r="L47" s="1037"/>
      <c r="M47" s="1038" t="s">
        <v>71</v>
      </c>
      <c r="N47" s="955"/>
      <c r="O47" s="956"/>
      <c r="P47" s="4" t="str">
        <f>MID($M$46,COLUMN()-15,1)</f>
        <v/>
      </c>
      <c r="Q47" s="4" t="str">
        <f t="shared" ref="Q47:AI47" si="13">MID($M$46,COLUMN()-15,1)</f>
        <v/>
      </c>
      <c r="R47" s="4" t="str">
        <f t="shared" si="13"/>
        <v/>
      </c>
      <c r="S47" s="4" t="str">
        <f t="shared" si="13"/>
        <v/>
      </c>
      <c r="T47" s="4" t="str">
        <f t="shared" si="13"/>
        <v/>
      </c>
      <c r="U47" s="4" t="str">
        <f t="shared" si="13"/>
        <v/>
      </c>
      <c r="V47" s="4" t="str">
        <f t="shared" si="13"/>
        <v/>
      </c>
      <c r="W47" s="4" t="str">
        <f t="shared" si="13"/>
        <v/>
      </c>
      <c r="X47" s="4" t="str">
        <f t="shared" si="13"/>
        <v/>
      </c>
      <c r="Y47" s="4" t="str">
        <f t="shared" si="13"/>
        <v/>
      </c>
      <c r="Z47" s="4" t="str">
        <f t="shared" si="13"/>
        <v/>
      </c>
      <c r="AA47" s="4" t="str">
        <f t="shared" si="13"/>
        <v/>
      </c>
      <c r="AB47" s="4" t="str">
        <f t="shared" si="13"/>
        <v/>
      </c>
      <c r="AC47" s="4" t="str">
        <f t="shared" si="13"/>
        <v/>
      </c>
      <c r="AD47" s="4" t="str">
        <f t="shared" si="13"/>
        <v/>
      </c>
      <c r="AE47" s="4" t="str">
        <f t="shared" si="13"/>
        <v/>
      </c>
      <c r="AF47" s="4" t="str">
        <f t="shared" si="13"/>
        <v/>
      </c>
      <c r="AG47" s="4" t="str">
        <f t="shared" si="13"/>
        <v/>
      </c>
      <c r="AH47" s="4" t="str">
        <f t="shared" si="13"/>
        <v/>
      </c>
      <c r="AI47" s="4" t="str">
        <f t="shared" si="13"/>
        <v/>
      </c>
      <c r="AJ47" s="1641"/>
      <c r="AK47" s="1642"/>
      <c r="AL47" s="1642"/>
      <c r="AM47" s="1643"/>
      <c r="AN47" s="20"/>
      <c r="AO47" s="1770"/>
      <c r="AP47" s="20"/>
      <c r="BJ47" s="301"/>
      <c r="CA47" s="20" t="s">
        <v>3260</v>
      </c>
      <c r="CE47" s="20" t="s">
        <v>188</v>
      </c>
      <c r="CF47" s="20" t="s">
        <v>185</v>
      </c>
      <c r="CH47" s="20" t="s">
        <v>437</v>
      </c>
      <c r="CI47" s="20" t="s">
        <v>1693</v>
      </c>
      <c r="CN47" s="20" t="s">
        <v>308</v>
      </c>
    </row>
    <row r="48" spans="1:92" ht="15" hidden="1" customHeight="1">
      <c r="A48" s="30"/>
      <c r="B48" s="184"/>
      <c r="C48" s="1734"/>
      <c r="D48" s="1025"/>
      <c r="E48" s="1029"/>
      <c r="F48" s="1030"/>
      <c r="G48" s="1060" t="s">
        <v>72</v>
      </c>
      <c r="H48" s="1060"/>
      <c r="I48" s="1060"/>
      <c r="J48" s="1060"/>
      <c r="K48" s="1060"/>
      <c r="L48" s="1061"/>
      <c r="M48" s="1019" t="s">
        <v>2999</v>
      </c>
      <c r="N48" s="1020"/>
      <c r="O48" s="1020"/>
      <c r="P48" s="1020"/>
      <c r="Q48" s="1020"/>
      <c r="R48" s="1020"/>
      <c r="S48" s="1020"/>
      <c r="T48" s="1020"/>
      <c r="U48" s="1020"/>
      <c r="V48" s="1021"/>
      <c r="W48" s="20"/>
      <c r="X48" s="1576" t="s">
        <v>73</v>
      </c>
      <c r="Y48" s="1576"/>
      <c r="Z48" s="1576"/>
      <c r="AA48" s="1576"/>
      <c r="AB48" s="1576"/>
      <c r="AC48" s="1576"/>
      <c r="AD48" s="1576"/>
      <c r="AE48" s="1576"/>
      <c r="AF48" s="1576"/>
      <c r="AG48" s="1576"/>
      <c r="AH48" s="1576"/>
      <c r="AI48" s="1576"/>
      <c r="AJ48" s="1576"/>
      <c r="AK48" s="1576"/>
      <c r="AL48" s="1576"/>
      <c r="AM48" s="1640"/>
      <c r="AN48" s="20"/>
      <c r="AO48" s="1770"/>
      <c r="AP48" s="20"/>
      <c r="BJ48" s="301"/>
      <c r="BL48" s="17" t="str">
        <f>IF(M48="選択　▼","",LEFT(M48,2))</f>
        <v/>
      </c>
      <c r="BM48" s="272" t="str">
        <f>MID($BL48,COLUMN()-64,1)</f>
        <v/>
      </c>
      <c r="BN48" s="272" t="str">
        <f>MID($BL48,COLUMN()-64,1)</f>
        <v/>
      </c>
      <c r="CA48" s="20" t="s">
        <v>3261</v>
      </c>
      <c r="CE48" s="20" t="s">
        <v>189</v>
      </c>
      <c r="CF48" s="20" t="s">
        <v>186</v>
      </c>
      <c r="CH48" s="20" t="s">
        <v>438</v>
      </c>
      <c r="CI48" s="20" t="s">
        <v>1694</v>
      </c>
      <c r="CN48" s="20" t="s">
        <v>309</v>
      </c>
    </row>
    <row r="49" spans="1:92" ht="15" hidden="1" customHeight="1">
      <c r="A49" s="30"/>
      <c r="B49" s="184"/>
      <c r="C49" s="1734"/>
      <c r="D49" s="1025"/>
      <c r="E49" s="1029"/>
      <c r="F49" s="1030"/>
      <c r="G49" s="613" t="s">
        <v>2567</v>
      </c>
      <c r="H49" s="614"/>
      <c r="I49" s="614"/>
      <c r="J49" s="614"/>
      <c r="K49" s="614"/>
      <c r="L49" s="615"/>
      <c r="M49" s="1034"/>
      <c r="N49" s="1203"/>
      <c r="O49" s="1203"/>
      <c r="P49" s="1203"/>
      <c r="Q49" s="1203"/>
      <c r="R49" s="1020"/>
      <c r="S49" s="1020"/>
      <c r="T49" s="1020"/>
      <c r="U49" s="1020"/>
      <c r="V49" s="1021"/>
      <c r="W49" s="1736"/>
      <c r="X49" s="1737"/>
      <c r="Y49" s="1737"/>
      <c r="Z49" s="1737"/>
      <c r="AA49" s="1737"/>
      <c r="AB49" s="1737"/>
      <c r="AC49" s="1737"/>
      <c r="AD49" s="1737"/>
      <c r="AE49" s="1737"/>
      <c r="AF49" s="1737"/>
      <c r="AG49" s="1737"/>
      <c r="AH49" s="1737"/>
      <c r="AI49" s="1737"/>
      <c r="AJ49" s="1737"/>
      <c r="AK49" s="1737"/>
      <c r="AL49" s="1737"/>
      <c r="AM49" s="1738"/>
      <c r="AN49" s="20"/>
      <c r="AO49" s="1770"/>
      <c r="AP49" s="20"/>
      <c r="BJ49" s="301"/>
      <c r="BL49" s="17" t="str">
        <f>IF(M49="選択　▼","",LEFT(M49,2))</f>
        <v/>
      </c>
      <c r="BM49" s="272" t="str">
        <f>MID($BL49,COLUMN()-64,1)</f>
        <v/>
      </c>
      <c r="BN49" s="272" t="str">
        <f>MID($BL49,COLUMN()-64,1)</f>
        <v/>
      </c>
      <c r="CA49" s="20" t="s">
        <v>3262</v>
      </c>
      <c r="CE49" s="20" t="s">
        <v>190</v>
      </c>
      <c r="CF49" s="20" t="s">
        <v>187</v>
      </c>
      <c r="CH49" s="20" t="s">
        <v>439</v>
      </c>
      <c r="CI49" s="20" t="s">
        <v>1695</v>
      </c>
      <c r="CN49" s="20" t="s">
        <v>310</v>
      </c>
    </row>
    <row r="50" spans="1:92" ht="15" hidden="1" customHeight="1">
      <c r="A50" s="30"/>
      <c r="B50" s="184"/>
      <c r="C50" s="1734"/>
      <c r="D50" s="1025"/>
      <c r="E50" s="1029"/>
      <c r="F50" s="1030"/>
      <c r="G50" s="1025"/>
      <c r="H50" s="1029"/>
      <c r="I50" s="1029"/>
      <c r="J50" s="1029"/>
      <c r="K50" s="1029"/>
      <c r="L50" s="1030"/>
      <c r="M50" s="21" t="s">
        <v>5</v>
      </c>
      <c r="N50" s="1065"/>
      <c r="O50" s="1065"/>
      <c r="P50" s="1065"/>
      <c r="Q50" s="1065"/>
      <c r="R50" s="1058" t="s">
        <v>4</v>
      </c>
      <c r="S50" s="943"/>
      <c r="T50" s="943"/>
      <c r="U50" s="1063"/>
      <c r="V50" s="1063"/>
      <c r="W50" s="1063"/>
      <c r="X50" s="1063"/>
      <c r="Y50" s="1063"/>
      <c r="Z50" s="1063"/>
      <c r="AA50" s="1063"/>
      <c r="AB50" s="1063"/>
      <c r="AC50" s="1063"/>
      <c r="AD50" s="1063"/>
      <c r="AE50" s="1063"/>
      <c r="AF50" s="1063"/>
      <c r="AG50" s="1063"/>
      <c r="AH50" s="1063"/>
      <c r="AI50" s="1063"/>
      <c r="AJ50" s="1063"/>
      <c r="AK50" s="1063"/>
      <c r="AL50" s="1063"/>
      <c r="AM50" s="1064"/>
      <c r="AN50" s="20"/>
      <c r="AO50" s="1770"/>
      <c r="AP50" s="20"/>
      <c r="BJ50" s="301"/>
      <c r="CA50" s="20" t="s">
        <v>97</v>
      </c>
      <c r="CF50" s="20" t="s">
        <v>188</v>
      </c>
      <c r="CH50" s="20" t="s">
        <v>440</v>
      </c>
      <c r="CI50" s="20" t="s">
        <v>1696</v>
      </c>
      <c r="CN50" s="20" t="s">
        <v>3262</v>
      </c>
    </row>
    <row r="51" spans="1:92" ht="15" hidden="1" customHeight="1">
      <c r="A51" s="30"/>
      <c r="B51" s="184"/>
      <c r="C51" s="1734"/>
      <c r="D51" s="1025"/>
      <c r="E51" s="1029"/>
      <c r="F51" s="1030"/>
      <c r="G51" s="616"/>
      <c r="H51" s="617"/>
      <c r="I51" s="617"/>
      <c r="J51" s="617"/>
      <c r="K51" s="617"/>
      <c r="L51" s="618"/>
      <c r="M51" s="1038" t="s">
        <v>71</v>
      </c>
      <c r="N51" s="955"/>
      <c r="O51" s="956"/>
      <c r="P51" s="4" t="str">
        <f>BM49</f>
        <v/>
      </c>
      <c r="Q51" s="4" t="str">
        <f>BN49</f>
        <v/>
      </c>
      <c r="R51" s="64" t="s">
        <v>74</v>
      </c>
      <c r="S51" s="5" t="str">
        <f t="shared" ref="S51:X51" si="14">MID($N$50,COLUMN()-18,1)</f>
        <v/>
      </c>
      <c r="T51" s="5" t="str">
        <f t="shared" si="14"/>
        <v/>
      </c>
      <c r="U51" s="5" t="str">
        <f t="shared" si="14"/>
        <v/>
      </c>
      <c r="V51" s="5" t="str">
        <f t="shared" si="14"/>
        <v/>
      </c>
      <c r="W51" s="5" t="str">
        <f t="shared" si="14"/>
        <v/>
      </c>
      <c r="X51" s="5" t="str">
        <f t="shared" si="14"/>
        <v/>
      </c>
      <c r="Y51" s="64" t="s">
        <v>74</v>
      </c>
      <c r="Z51" s="5" t="str">
        <f>MID(AJ50,COLUMN()-25,1)</f>
        <v/>
      </c>
      <c r="AA51" s="1644"/>
      <c r="AB51" s="1645"/>
      <c r="AC51" s="1645"/>
      <c r="AD51" s="1645"/>
      <c r="AE51" s="1645"/>
      <c r="AF51" s="1645"/>
      <c r="AG51" s="1645"/>
      <c r="AH51" s="1645"/>
      <c r="AI51" s="1645"/>
      <c r="AJ51" s="1645"/>
      <c r="AK51" s="1645"/>
      <c r="AL51" s="1645"/>
      <c r="AM51" s="1646"/>
      <c r="AN51" s="20"/>
      <c r="AO51" s="1770"/>
      <c r="AP51" s="20"/>
      <c r="BJ51" s="301"/>
      <c r="BM51" s="20"/>
      <c r="BN51" s="20"/>
      <c r="CA51" s="20" t="s">
        <v>98</v>
      </c>
      <c r="CF51" s="20" t="s">
        <v>189</v>
      </c>
      <c r="CH51" s="20" t="s">
        <v>441</v>
      </c>
      <c r="CI51" s="20" t="s">
        <v>1697</v>
      </c>
      <c r="CN51" s="20" t="s">
        <v>2679</v>
      </c>
    </row>
    <row r="52" spans="1:92" ht="15" hidden="1" customHeight="1">
      <c r="A52" s="30"/>
      <c r="B52" s="184"/>
      <c r="C52" s="1735"/>
      <c r="D52" s="616"/>
      <c r="E52" s="617"/>
      <c r="F52" s="618"/>
      <c r="G52" s="1060" t="s">
        <v>61</v>
      </c>
      <c r="H52" s="1060"/>
      <c r="I52" s="1060"/>
      <c r="J52" s="1060"/>
      <c r="K52" s="1060"/>
      <c r="L52" s="1061"/>
      <c r="M52" s="994"/>
      <c r="N52" s="828"/>
      <c r="O52" s="828"/>
      <c r="P52" s="978"/>
      <c r="Q52" s="979"/>
      <c r="R52" s="49" t="s">
        <v>77</v>
      </c>
      <c r="S52" s="978"/>
      <c r="T52" s="979"/>
      <c r="U52" s="48" t="s">
        <v>78</v>
      </c>
      <c r="V52" s="978"/>
      <c r="W52" s="979"/>
      <c r="X52" s="48" t="s">
        <v>79</v>
      </c>
      <c r="Y52" s="943"/>
      <c r="Z52" s="943"/>
      <c r="AA52" s="943"/>
      <c r="AB52" s="943"/>
      <c r="AC52" s="943"/>
      <c r="AD52" s="943"/>
      <c r="AE52" s="943"/>
      <c r="AF52" s="943"/>
      <c r="AG52" s="943"/>
      <c r="AH52" s="943"/>
      <c r="AI52" s="943"/>
      <c r="AJ52" s="943"/>
      <c r="AK52" s="943"/>
      <c r="AL52" s="943"/>
      <c r="AM52" s="944"/>
      <c r="AN52" s="20"/>
      <c r="AO52" s="1770"/>
      <c r="AP52" s="20"/>
      <c r="BJ52" s="301"/>
      <c r="BL52" s="17" t="str">
        <f>IF(OR(M52="選択▼", M52=""),"",M52&amp;P52&amp;R52&amp;S52&amp;U52&amp;V52&amp;X52)</f>
        <v/>
      </c>
      <c r="BM52" s="272" t="str">
        <f>MID(P52,COLUMN()-64,1)</f>
        <v/>
      </c>
      <c r="BN52" s="272" t="str">
        <f>MID(P52,COLUMN()-64,1)</f>
        <v/>
      </c>
      <c r="BO52" s="272" t="str">
        <f>MID(S52,COLUMN()-66,1)</f>
        <v/>
      </c>
      <c r="BP52" s="272" t="str">
        <f>MID(S52,COLUMN()-66,1)</f>
        <v/>
      </c>
      <c r="BQ52" s="272" t="str">
        <f>MID(V52,COLUMN()-68,1)</f>
        <v/>
      </c>
      <c r="BR52" s="272" t="str">
        <f>MID(V52,COLUMN()-68,1)</f>
        <v/>
      </c>
      <c r="BS52" s="273" t="str">
        <f>IF(M52="平成","H",IF(M52="昭和","S",IF(M52="大正","T",IF(M52="明治","M",""))))</f>
        <v/>
      </c>
      <c r="CA52" s="20" t="s">
        <v>99</v>
      </c>
      <c r="CF52" s="20" t="s">
        <v>190</v>
      </c>
      <c r="CH52" s="20" t="s">
        <v>442</v>
      </c>
      <c r="CI52" s="20" t="s">
        <v>1698</v>
      </c>
      <c r="CN52" s="20" t="s">
        <v>2680</v>
      </c>
    </row>
    <row r="53" spans="1:92" ht="15" hidden="1" customHeight="1" thickBot="1">
      <c r="A53" s="30"/>
      <c r="B53" s="185"/>
      <c r="C53" s="186"/>
      <c r="D53" s="187"/>
      <c r="E53" s="187"/>
      <c r="F53" s="187"/>
      <c r="G53" s="187"/>
      <c r="H53" s="187"/>
      <c r="I53" s="187"/>
      <c r="J53" s="187"/>
      <c r="K53" s="187"/>
      <c r="L53" s="187"/>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632" t="s">
        <v>2771</v>
      </c>
      <c r="AJ53" s="1632"/>
      <c r="AK53" s="1632"/>
      <c r="AL53" s="1632"/>
      <c r="AM53" s="1632"/>
      <c r="AN53" s="186"/>
      <c r="AO53" s="1771"/>
      <c r="AP53" s="20"/>
      <c r="BJ53" s="301"/>
      <c r="CA53" s="20" t="s">
        <v>100</v>
      </c>
      <c r="CH53" s="20" t="s">
        <v>443</v>
      </c>
      <c r="CI53" s="20" t="s">
        <v>1699</v>
      </c>
      <c r="CN53" s="20" t="s">
        <v>2681</v>
      </c>
    </row>
    <row r="54" spans="1:92" ht="15" customHeight="1" thickBot="1">
      <c r="A54" s="19"/>
      <c r="B54" s="24"/>
      <c r="C54" s="24"/>
      <c r="D54" s="24"/>
      <c r="E54" s="24"/>
      <c r="F54" s="24"/>
      <c r="G54" s="19"/>
      <c r="H54" s="19"/>
      <c r="I54" s="19"/>
      <c r="J54" s="19"/>
      <c r="K54" s="19"/>
      <c r="L54" s="19"/>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BJ54" s="301"/>
      <c r="CA54" s="20" t="s">
        <v>101</v>
      </c>
      <c r="CH54" s="20" t="s">
        <v>444</v>
      </c>
      <c r="CI54" s="20" t="s">
        <v>1700</v>
      </c>
      <c r="CN54" s="20" t="s">
        <v>2682</v>
      </c>
    </row>
    <row r="55" spans="1:92" ht="15" customHeight="1" thickTop="1" thickBot="1">
      <c r="A55" s="19"/>
      <c r="B55" s="188"/>
      <c r="C55" s="529"/>
      <c r="D55" s="529"/>
      <c r="E55" s="529"/>
      <c r="F55" s="529"/>
      <c r="G55" s="530"/>
      <c r="H55" s="530"/>
      <c r="I55" s="530"/>
      <c r="J55" s="530"/>
      <c r="K55" s="530"/>
      <c r="L55" s="530"/>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97"/>
      <c r="AP55" s="20"/>
      <c r="AR55" s="532"/>
      <c r="AS55" s="532"/>
      <c r="AT55" s="532"/>
      <c r="AU55" s="532"/>
      <c r="AV55" s="532"/>
      <c r="AW55" s="532"/>
      <c r="AX55" s="532"/>
      <c r="AY55" s="532"/>
      <c r="AZ55" s="532"/>
      <c r="BA55" s="532"/>
      <c r="BB55" s="532"/>
      <c r="BC55" s="532"/>
      <c r="BD55" s="532"/>
      <c r="BE55" s="532"/>
      <c r="BF55" s="532"/>
      <c r="BG55" s="532"/>
      <c r="BH55" s="532"/>
      <c r="BI55" s="126"/>
      <c r="BJ55" s="301"/>
      <c r="CA55" s="20" t="s">
        <v>102</v>
      </c>
      <c r="CH55" s="20" t="s">
        <v>445</v>
      </c>
      <c r="CI55" s="20" t="s">
        <v>1701</v>
      </c>
      <c r="CN55" s="20" t="s">
        <v>2683</v>
      </c>
    </row>
    <row r="56" spans="1:92" ht="15" customHeight="1" thickTop="1">
      <c r="A56" s="19"/>
      <c r="B56" s="190"/>
      <c r="C56" s="1852" t="s">
        <v>3760</v>
      </c>
      <c r="D56" s="1853"/>
      <c r="E56" s="1853"/>
      <c r="F56" s="1854"/>
      <c r="G56" s="1739" t="s">
        <v>2</v>
      </c>
      <c r="H56" s="1739"/>
      <c r="I56" s="1739"/>
      <c r="J56" s="1739"/>
      <c r="K56" s="1739"/>
      <c r="L56" s="1740"/>
      <c r="M56" s="1183"/>
      <c r="N56" s="1184"/>
      <c r="O56" s="1184"/>
      <c r="P56" s="1184"/>
      <c r="Q56" s="1184"/>
      <c r="R56" s="1184"/>
      <c r="S56" s="1184"/>
      <c r="T56" s="1184"/>
      <c r="U56" s="1184"/>
      <c r="V56" s="1185"/>
      <c r="W56" s="830" t="s">
        <v>121</v>
      </c>
      <c r="X56" s="831"/>
      <c r="Y56" s="831"/>
      <c r="Z56" s="831"/>
      <c r="AA56" s="831"/>
      <c r="AB56" s="831"/>
      <c r="AC56" s="831"/>
      <c r="AD56" s="831"/>
      <c r="AE56" s="831"/>
      <c r="AF56" s="831"/>
      <c r="AG56" s="831"/>
      <c r="AH56" s="831"/>
      <c r="AI56" s="831"/>
      <c r="AJ56" s="831"/>
      <c r="AK56" s="831"/>
      <c r="AL56" s="831"/>
      <c r="AM56" s="832"/>
      <c r="AN56" s="20"/>
      <c r="AO56" s="198"/>
      <c r="AP56" s="20"/>
      <c r="AR56" s="532"/>
      <c r="AS56" s="532"/>
      <c r="AT56" s="532"/>
      <c r="AU56" s="532"/>
      <c r="AV56" s="532"/>
      <c r="AW56" s="532"/>
      <c r="AX56" s="532"/>
      <c r="AY56" s="532"/>
      <c r="AZ56" s="532"/>
      <c r="BA56" s="532"/>
      <c r="BB56" s="532"/>
      <c r="BC56" s="532"/>
      <c r="BD56" s="532"/>
      <c r="BE56" s="532"/>
      <c r="BF56" s="532"/>
      <c r="BG56" s="532"/>
      <c r="BH56" s="532"/>
      <c r="BI56" s="132"/>
      <c r="BL56" s="267">
        <f>M56</f>
        <v>0</v>
      </c>
      <c r="CA56" s="20" t="s">
        <v>103</v>
      </c>
      <c r="CH56" s="20" t="s">
        <v>446</v>
      </c>
      <c r="CI56" s="20" t="s">
        <v>1702</v>
      </c>
      <c r="CN56" s="20" t="s">
        <v>2684</v>
      </c>
    </row>
    <row r="57" spans="1:92" ht="15" hidden="1" customHeight="1">
      <c r="A57" s="30"/>
      <c r="B57" s="190"/>
      <c r="C57" s="1855"/>
      <c r="D57" s="1853"/>
      <c r="E57" s="1853"/>
      <c r="F57" s="1854"/>
      <c r="G57" s="1026" t="s">
        <v>2949</v>
      </c>
      <c r="H57" s="1026"/>
      <c r="I57" s="1026"/>
      <c r="J57" s="1026"/>
      <c r="K57" s="1026"/>
      <c r="L57" s="1027"/>
      <c r="M57" s="1038" t="s">
        <v>71</v>
      </c>
      <c r="N57" s="955"/>
      <c r="O57" s="956"/>
      <c r="P57" s="4" t="str">
        <f t="shared" ref="P57:AI57" si="15">MID($M$56,COLUMN()-15,1)</f>
        <v/>
      </c>
      <c r="Q57" s="4" t="str">
        <f t="shared" si="15"/>
        <v/>
      </c>
      <c r="R57" s="4" t="str">
        <f t="shared" si="15"/>
        <v/>
      </c>
      <c r="S57" s="4" t="str">
        <f t="shared" si="15"/>
        <v/>
      </c>
      <c r="T57" s="4" t="str">
        <f t="shared" si="15"/>
        <v/>
      </c>
      <c r="U57" s="4" t="str">
        <f t="shared" si="15"/>
        <v/>
      </c>
      <c r="V57" s="4" t="str">
        <f t="shared" si="15"/>
        <v/>
      </c>
      <c r="W57" s="4" t="str">
        <f t="shared" si="15"/>
        <v/>
      </c>
      <c r="X57" s="4" t="str">
        <f t="shared" si="15"/>
        <v/>
      </c>
      <c r="Y57" s="4" t="str">
        <f t="shared" si="15"/>
        <v/>
      </c>
      <c r="Z57" s="4" t="str">
        <f t="shared" si="15"/>
        <v/>
      </c>
      <c r="AA57" s="4" t="str">
        <f t="shared" si="15"/>
        <v/>
      </c>
      <c r="AB57" s="4" t="str">
        <f t="shared" si="15"/>
        <v/>
      </c>
      <c r="AC57" s="4" t="str">
        <f t="shared" si="15"/>
        <v/>
      </c>
      <c r="AD57" s="4" t="str">
        <f t="shared" si="15"/>
        <v/>
      </c>
      <c r="AE57" s="4" t="str">
        <f t="shared" si="15"/>
        <v/>
      </c>
      <c r="AF57" s="4" t="str">
        <f t="shared" si="15"/>
        <v/>
      </c>
      <c r="AG57" s="4" t="str">
        <f t="shared" si="15"/>
        <v/>
      </c>
      <c r="AH57" s="4" t="str">
        <f t="shared" si="15"/>
        <v/>
      </c>
      <c r="AI57" s="4" t="str">
        <f t="shared" si="15"/>
        <v/>
      </c>
      <c r="AJ57" s="957"/>
      <c r="AK57" s="958"/>
      <c r="AL57" s="958"/>
      <c r="AM57" s="959"/>
      <c r="AN57" s="20"/>
      <c r="AO57" s="198"/>
      <c r="AP57" s="20"/>
      <c r="AR57" s="533"/>
      <c r="AS57" s="533"/>
      <c r="AT57" s="533"/>
      <c r="AU57" s="533"/>
      <c r="AV57" s="533"/>
      <c r="AW57" s="533"/>
      <c r="AX57" s="533"/>
      <c r="AY57" s="533"/>
      <c r="AZ57" s="533"/>
      <c r="BA57" s="533"/>
      <c r="BB57" s="533"/>
      <c r="BC57" s="533"/>
      <c r="BD57" s="533"/>
      <c r="BE57" s="533"/>
      <c r="BF57" s="533"/>
      <c r="BG57" s="533"/>
      <c r="BH57" s="533"/>
      <c r="BI57" s="302"/>
      <c r="BJ57" s="301"/>
      <c r="CA57" s="20" t="s">
        <v>104</v>
      </c>
      <c r="CH57" s="20" t="s">
        <v>447</v>
      </c>
      <c r="CI57" s="20" t="s">
        <v>1703</v>
      </c>
      <c r="CN57" s="20" t="s">
        <v>2685</v>
      </c>
    </row>
    <row r="58" spans="1:92" ht="15" customHeight="1">
      <c r="A58" s="19"/>
      <c r="B58" s="190"/>
      <c r="C58" s="1855"/>
      <c r="D58" s="1853"/>
      <c r="E58" s="1853"/>
      <c r="F58" s="1854"/>
      <c r="G58" s="1026"/>
      <c r="H58" s="1026"/>
      <c r="I58" s="1026"/>
      <c r="J58" s="1026"/>
      <c r="K58" s="1026"/>
      <c r="L58" s="1027"/>
      <c r="M58" s="1042"/>
      <c r="N58" s="1043"/>
      <c r="O58" s="1043"/>
      <c r="P58" s="1043"/>
      <c r="Q58" s="1043"/>
      <c r="R58" s="1043"/>
      <c r="S58" s="1043"/>
      <c r="T58" s="1043"/>
      <c r="U58" s="1043"/>
      <c r="V58" s="1043"/>
      <c r="W58" s="1043"/>
      <c r="X58" s="1043"/>
      <c r="Y58" s="1043"/>
      <c r="Z58" s="1044"/>
      <c r="AA58" s="831" t="s">
        <v>590</v>
      </c>
      <c r="AB58" s="831"/>
      <c r="AC58" s="831"/>
      <c r="AD58" s="831"/>
      <c r="AE58" s="831"/>
      <c r="AF58" s="831"/>
      <c r="AG58" s="831"/>
      <c r="AH58" s="831"/>
      <c r="AI58" s="831"/>
      <c r="AJ58" s="831"/>
      <c r="AK58" s="831"/>
      <c r="AL58" s="831"/>
      <c r="AM58" s="832"/>
      <c r="AN58" s="20"/>
      <c r="AO58" s="198"/>
      <c r="AP58" s="20"/>
      <c r="AR58" s="534"/>
      <c r="AS58" s="534"/>
      <c r="AT58" s="534"/>
      <c r="AU58" s="534"/>
      <c r="AV58" s="534"/>
      <c r="AW58" s="534"/>
      <c r="AX58" s="534"/>
      <c r="AY58" s="534"/>
      <c r="AZ58" s="534"/>
      <c r="BA58" s="534"/>
      <c r="BB58" s="534"/>
      <c r="BC58" s="534"/>
      <c r="BD58" s="534"/>
      <c r="BE58" s="534"/>
      <c r="BF58" s="534"/>
      <c r="BG58" s="534"/>
      <c r="BH58" s="534"/>
      <c r="BI58" s="302"/>
      <c r="BJ58" s="301"/>
      <c r="BL58" s="267">
        <f>M58</f>
        <v>0</v>
      </c>
      <c r="CA58" s="20" t="s">
        <v>2678</v>
      </c>
      <c r="CH58" s="20" t="s">
        <v>448</v>
      </c>
      <c r="CI58" s="20" t="s">
        <v>1704</v>
      </c>
      <c r="CN58" s="20" t="s">
        <v>2686</v>
      </c>
    </row>
    <row r="59" spans="1:92" ht="15" hidden="1" customHeight="1">
      <c r="A59" s="30"/>
      <c r="B59" s="190"/>
      <c r="C59" s="1855"/>
      <c r="D59" s="1853"/>
      <c r="E59" s="1853"/>
      <c r="F59" s="1854"/>
      <c r="G59" s="1036"/>
      <c r="H59" s="1036"/>
      <c r="I59" s="1036"/>
      <c r="J59" s="1036"/>
      <c r="K59" s="1036"/>
      <c r="L59" s="1037"/>
      <c r="M59" s="1038" t="s">
        <v>71</v>
      </c>
      <c r="N59" s="955"/>
      <c r="O59" s="956"/>
      <c r="P59" s="4" t="str">
        <f t="shared" ref="P59:AI59" si="16">MID($M$58,COLUMN()-15,1)</f>
        <v/>
      </c>
      <c r="Q59" s="4" t="str">
        <f t="shared" si="16"/>
        <v/>
      </c>
      <c r="R59" s="4" t="str">
        <f t="shared" si="16"/>
        <v/>
      </c>
      <c r="S59" s="4" t="str">
        <f t="shared" si="16"/>
        <v/>
      </c>
      <c r="T59" s="4" t="str">
        <f t="shared" si="16"/>
        <v/>
      </c>
      <c r="U59" s="4" t="str">
        <f t="shared" si="16"/>
        <v/>
      </c>
      <c r="V59" s="4" t="str">
        <f t="shared" si="16"/>
        <v/>
      </c>
      <c r="W59" s="4" t="str">
        <f t="shared" si="16"/>
        <v/>
      </c>
      <c r="X59" s="4" t="str">
        <f t="shared" si="16"/>
        <v/>
      </c>
      <c r="Y59" s="4" t="str">
        <f t="shared" si="16"/>
        <v/>
      </c>
      <c r="Z59" s="4" t="str">
        <f t="shared" si="16"/>
        <v/>
      </c>
      <c r="AA59" s="4" t="str">
        <f t="shared" si="16"/>
        <v/>
      </c>
      <c r="AB59" s="4" t="str">
        <f t="shared" si="16"/>
        <v/>
      </c>
      <c r="AC59" s="4" t="str">
        <f t="shared" si="16"/>
        <v/>
      </c>
      <c r="AD59" s="4" t="str">
        <f t="shared" si="16"/>
        <v/>
      </c>
      <c r="AE59" s="4" t="str">
        <f t="shared" si="16"/>
        <v/>
      </c>
      <c r="AF59" s="4" t="str">
        <f t="shared" si="16"/>
        <v/>
      </c>
      <c r="AG59" s="4" t="str">
        <f t="shared" si="16"/>
        <v/>
      </c>
      <c r="AH59" s="4" t="str">
        <f t="shared" si="16"/>
        <v/>
      </c>
      <c r="AI59" s="4" t="str">
        <f t="shared" si="16"/>
        <v/>
      </c>
      <c r="AJ59" s="957"/>
      <c r="AK59" s="958"/>
      <c r="AL59" s="958"/>
      <c r="AM59" s="959"/>
      <c r="AN59" s="20"/>
      <c r="AO59" s="198"/>
      <c r="AP59" s="20"/>
      <c r="AR59" s="535"/>
      <c r="AS59" s="535"/>
      <c r="AT59" s="535"/>
      <c r="AU59" s="535"/>
      <c r="AV59" s="535"/>
      <c r="AW59" s="535"/>
      <c r="AX59" s="535"/>
      <c r="AY59" s="535"/>
      <c r="AZ59" s="535"/>
      <c r="BA59" s="535"/>
      <c r="BB59" s="535"/>
      <c r="BC59" s="535"/>
      <c r="BD59" s="535"/>
      <c r="BE59" s="535"/>
      <c r="BF59" s="535"/>
      <c r="BG59" s="535"/>
      <c r="BH59" s="535"/>
      <c r="BI59" s="303"/>
      <c r="BJ59" s="301"/>
      <c r="CA59" s="20" t="s">
        <v>105</v>
      </c>
      <c r="CH59" s="20" t="s">
        <v>449</v>
      </c>
      <c r="CI59" s="20" t="s">
        <v>1705</v>
      </c>
      <c r="CN59" s="20" t="s">
        <v>2687</v>
      </c>
    </row>
    <row r="60" spans="1:92" ht="15" customHeight="1">
      <c r="A60" s="19"/>
      <c r="B60" s="190"/>
      <c r="C60" s="1855"/>
      <c r="D60" s="1853"/>
      <c r="E60" s="1853"/>
      <c r="F60" s="1854"/>
      <c r="G60" s="1060" t="s">
        <v>61</v>
      </c>
      <c r="H60" s="1060"/>
      <c r="I60" s="1060"/>
      <c r="J60" s="1060"/>
      <c r="K60" s="1060"/>
      <c r="L60" s="1061"/>
      <c r="M60" s="994" t="s">
        <v>2438</v>
      </c>
      <c r="N60" s="828"/>
      <c r="O60" s="828"/>
      <c r="P60" s="978"/>
      <c r="Q60" s="979"/>
      <c r="R60" s="49" t="s">
        <v>77</v>
      </c>
      <c r="S60" s="978"/>
      <c r="T60" s="979"/>
      <c r="U60" s="48" t="s">
        <v>78</v>
      </c>
      <c r="V60" s="978"/>
      <c r="W60" s="979"/>
      <c r="X60" s="48" t="s">
        <v>79</v>
      </c>
      <c r="Y60" s="943"/>
      <c r="Z60" s="943"/>
      <c r="AA60" s="943"/>
      <c r="AB60" s="943"/>
      <c r="AC60" s="943"/>
      <c r="AD60" s="943"/>
      <c r="AE60" s="943"/>
      <c r="AF60" s="943"/>
      <c r="AG60" s="943"/>
      <c r="AH60" s="943"/>
      <c r="AI60" s="943"/>
      <c r="AJ60" s="943"/>
      <c r="AK60" s="943"/>
      <c r="AL60" s="943"/>
      <c r="AM60" s="944"/>
      <c r="AN60" s="20"/>
      <c r="AO60" s="198"/>
      <c r="AP60" s="20"/>
      <c r="AR60" s="535"/>
      <c r="AS60" s="535"/>
      <c r="AT60" s="535"/>
      <c r="AU60" s="535"/>
      <c r="AV60" s="535"/>
      <c r="AW60" s="535"/>
      <c r="AX60" s="535"/>
      <c r="AY60" s="535"/>
      <c r="AZ60" s="535"/>
      <c r="BA60" s="535"/>
      <c r="BB60" s="535"/>
      <c r="BC60" s="535"/>
      <c r="BD60" s="535"/>
      <c r="BE60" s="535"/>
      <c r="BF60" s="535"/>
      <c r="BG60" s="535"/>
      <c r="BH60" s="535"/>
      <c r="BI60" s="303"/>
      <c r="BJ60" s="301"/>
      <c r="BL60" s="17" t="str">
        <f>IF(M60="選択▼","　　　年　　月　　日",M60&amp;P60&amp;R60&amp;S60&amp;U60&amp;V60&amp;X60)</f>
        <v>　　　年　　月　　日</v>
      </c>
      <c r="BM60" s="272" t="str">
        <f>MID(P60,COLUMN()-64,1)</f>
        <v/>
      </c>
      <c r="BN60" s="272" t="str">
        <f>MID(P60,COLUMN()-64,1)</f>
        <v/>
      </c>
      <c r="BO60" s="272" t="str">
        <f>MID(S60,COLUMN()-66,1)</f>
        <v/>
      </c>
      <c r="BP60" s="272" t="str">
        <f>MID(S60,COLUMN()-66,1)</f>
        <v/>
      </c>
      <c r="BQ60" s="272" t="str">
        <f>MID(V60,COLUMN()-68,1)</f>
        <v/>
      </c>
      <c r="BR60" s="272" t="str">
        <f>MID(V60,COLUMN()-68,1)</f>
        <v/>
      </c>
      <c r="BS60" s="273" t="str">
        <f>IF(M60="平成","H",IF(M60="昭和","S",IF(M60="大正","T",IF(M60="明治","M",""))))</f>
        <v/>
      </c>
      <c r="CA60" s="20" t="s">
        <v>106</v>
      </c>
      <c r="CH60" s="20" t="s">
        <v>450</v>
      </c>
      <c r="CI60" s="20" t="s">
        <v>1706</v>
      </c>
      <c r="CN60" s="20" t="s">
        <v>2688</v>
      </c>
    </row>
    <row r="61" spans="1:92" ht="15" hidden="1" customHeight="1">
      <c r="A61" s="30"/>
      <c r="B61" s="190"/>
      <c r="C61" s="1855"/>
      <c r="D61" s="1853"/>
      <c r="E61" s="1853"/>
      <c r="F61" s="1854"/>
      <c r="G61" s="613" t="s">
        <v>2567</v>
      </c>
      <c r="H61" s="614"/>
      <c r="I61" s="614"/>
      <c r="J61" s="614"/>
      <c r="K61" s="614"/>
      <c r="L61" s="615"/>
      <c r="M61" s="1034" t="s">
        <v>2434</v>
      </c>
      <c r="N61" s="1203"/>
      <c r="O61" s="1203"/>
      <c r="P61" s="1203"/>
      <c r="Q61" s="1203"/>
      <c r="R61" s="1020"/>
      <c r="S61" s="1020"/>
      <c r="T61" s="1020"/>
      <c r="U61" s="1020"/>
      <c r="V61" s="1021"/>
      <c r="W61" s="1058"/>
      <c r="X61" s="943"/>
      <c r="Y61" s="943"/>
      <c r="Z61" s="943"/>
      <c r="AA61" s="943"/>
      <c r="AB61" s="943"/>
      <c r="AC61" s="943"/>
      <c r="AD61" s="943"/>
      <c r="AE61" s="943"/>
      <c r="AF61" s="943"/>
      <c r="AG61" s="943"/>
      <c r="AH61" s="943"/>
      <c r="AI61" s="943"/>
      <c r="AJ61" s="943"/>
      <c r="AK61" s="943"/>
      <c r="AL61" s="943"/>
      <c r="AM61" s="944"/>
      <c r="AN61" s="20"/>
      <c r="AO61" s="198"/>
      <c r="AP61" s="20"/>
      <c r="AR61" s="535"/>
      <c r="AS61" s="535"/>
      <c r="AT61" s="535"/>
      <c r="AU61" s="535"/>
      <c r="AV61" s="535"/>
      <c r="AW61" s="535"/>
      <c r="AX61" s="535"/>
      <c r="AY61" s="535"/>
      <c r="AZ61" s="535"/>
      <c r="BA61" s="535"/>
      <c r="BB61" s="535"/>
      <c r="BC61" s="535"/>
      <c r="BD61" s="535"/>
      <c r="BE61" s="535"/>
      <c r="BF61" s="535"/>
      <c r="BG61" s="535"/>
      <c r="BH61" s="535"/>
      <c r="BI61" s="303"/>
      <c r="BJ61" s="301"/>
      <c r="BL61" s="17" t="str">
        <f>IF(M61="選択　▼","",LEFT(M61,2))</f>
        <v/>
      </c>
      <c r="BM61" s="272" t="str">
        <f>MID($BL61,COLUMN()-64,1)</f>
        <v/>
      </c>
      <c r="BN61" s="272" t="str">
        <f>MID($BL61,COLUMN()-64,1)</f>
        <v/>
      </c>
      <c r="BP61" s="17" t="str">
        <f>IF(M61="選択　▼","",RIGHT(M61,LEN(M61)-(FIND("（",M61)-1)))</f>
        <v/>
      </c>
      <c r="CA61" s="20" t="s">
        <v>107</v>
      </c>
      <c r="CH61" s="20" t="s">
        <v>451</v>
      </c>
      <c r="CI61" s="20" t="s">
        <v>1707</v>
      </c>
      <c r="CN61" s="20" t="s">
        <v>2689</v>
      </c>
    </row>
    <row r="62" spans="1:92" ht="15" hidden="1" customHeight="1">
      <c r="A62" s="30"/>
      <c r="B62" s="190"/>
      <c r="C62" s="1855"/>
      <c r="D62" s="1853"/>
      <c r="E62" s="1853"/>
      <c r="F62" s="1854"/>
      <c r="G62" s="616"/>
      <c r="H62" s="617"/>
      <c r="I62" s="617"/>
      <c r="J62" s="617"/>
      <c r="K62" s="617"/>
      <c r="L62" s="618"/>
      <c r="M62" s="21" t="s">
        <v>5</v>
      </c>
      <c r="N62" s="1065"/>
      <c r="O62" s="1065"/>
      <c r="P62" s="1065"/>
      <c r="Q62" s="1065"/>
      <c r="R62" s="1058" t="s">
        <v>4</v>
      </c>
      <c r="S62" s="943"/>
      <c r="T62" s="943"/>
      <c r="U62" s="943"/>
      <c r="V62" s="943"/>
      <c r="W62" s="943"/>
      <c r="X62" s="943"/>
      <c r="Y62" s="943"/>
      <c r="Z62" s="943"/>
      <c r="AA62" s="943"/>
      <c r="AB62" s="943"/>
      <c r="AC62" s="943"/>
      <c r="AD62" s="943"/>
      <c r="AE62" s="943"/>
      <c r="AF62" s="943"/>
      <c r="AG62" s="943"/>
      <c r="AH62" s="943"/>
      <c r="AI62" s="943"/>
      <c r="AJ62" s="943"/>
      <c r="AK62" s="943"/>
      <c r="AL62" s="943"/>
      <c r="AM62" s="944"/>
      <c r="AN62" s="20"/>
      <c r="AO62" s="198"/>
      <c r="AP62" s="20"/>
      <c r="BJ62" s="301"/>
      <c r="BL62" s="17" t="str">
        <f>IF(N62="","",AB61&amp;"第"&amp;N62&amp;"号")</f>
        <v/>
      </c>
      <c r="BP62" s="17" t="str">
        <f>IF(N62="","",BP61&amp;M62&amp;N62&amp;R62)</f>
        <v/>
      </c>
      <c r="CA62" s="20" t="s">
        <v>108</v>
      </c>
      <c r="CH62" s="20" t="s">
        <v>452</v>
      </c>
      <c r="CI62" s="20" t="s">
        <v>1708</v>
      </c>
      <c r="CN62" s="20" t="s">
        <v>2690</v>
      </c>
    </row>
    <row r="63" spans="1:92" ht="15" hidden="1" customHeight="1">
      <c r="A63" s="30"/>
      <c r="B63" s="190"/>
      <c r="C63" s="1856"/>
      <c r="D63" s="1857"/>
      <c r="E63" s="1857"/>
      <c r="F63" s="1858"/>
      <c r="G63" s="616"/>
      <c r="H63" s="617"/>
      <c r="I63" s="617"/>
      <c r="J63" s="617"/>
      <c r="K63" s="617"/>
      <c r="L63" s="618"/>
      <c r="M63" s="1038" t="s">
        <v>71</v>
      </c>
      <c r="N63" s="955"/>
      <c r="O63" s="956"/>
      <c r="P63" s="4" t="str">
        <f>IF(M61="選択　▼","",MID($M$61,COLUMN()-15,1))</f>
        <v/>
      </c>
      <c r="Q63" s="4" t="str">
        <f>IF(M61="選択　▼","",MID($M$61,COLUMN()-15,1))</f>
        <v/>
      </c>
      <c r="R63" s="6" t="s">
        <v>74</v>
      </c>
      <c r="S63" s="4" t="str">
        <f t="shared" ref="S63:X63" si="17">MID($N$62,COLUMN()-18,1)</f>
        <v/>
      </c>
      <c r="T63" s="4" t="str">
        <f t="shared" si="17"/>
        <v/>
      </c>
      <c r="U63" s="4" t="str">
        <f t="shared" si="17"/>
        <v/>
      </c>
      <c r="V63" s="4" t="str">
        <f t="shared" si="17"/>
        <v/>
      </c>
      <c r="W63" s="4" t="str">
        <f t="shared" si="17"/>
        <v/>
      </c>
      <c r="X63" s="4" t="str">
        <f t="shared" si="17"/>
        <v/>
      </c>
      <c r="Y63" s="6" t="s">
        <v>74</v>
      </c>
      <c r="Z63" s="4" t="str">
        <f>MID(AJ62,COLUMN()-25,1)</f>
        <v/>
      </c>
      <c r="AA63" s="957"/>
      <c r="AB63" s="958"/>
      <c r="AC63" s="958"/>
      <c r="AD63" s="958"/>
      <c r="AE63" s="958"/>
      <c r="AF63" s="958"/>
      <c r="AG63" s="958"/>
      <c r="AH63" s="958"/>
      <c r="AI63" s="958"/>
      <c r="AJ63" s="958"/>
      <c r="AK63" s="958"/>
      <c r="AL63" s="958"/>
      <c r="AM63" s="959"/>
      <c r="AN63" s="20"/>
      <c r="AO63" s="198"/>
      <c r="AP63" s="20"/>
      <c r="BJ63" s="301"/>
      <c r="BL63" s="16" t="str">
        <f>IF(N62="","","○")</f>
        <v/>
      </c>
      <c r="CA63" s="20" t="s">
        <v>109</v>
      </c>
      <c r="CH63" s="20" t="s">
        <v>453</v>
      </c>
      <c r="CI63" s="20" t="s">
        <v>1709</v>
      </c>
      <c r="CN63" s="20" t="s">
        <v>2691</v>
      </c>
    </row>
    <row r="64" spans="1:92" ht="15" customHeight="1">
      <c r="A64" s="19"/>
      <c r="B64" s="190"/>
      <c r="C64" s="1856"/>
      <c r="D64" s="1857"/>
      <c r="E64" s="1857"/>
      <c r="F64" s="1858"/>
      <c r="G64" s="1060" t="s">
        <v>243</v>
      </c>
      <c r="H64" s="1060"/>
      <c r="I64" s="1060"/>
      <c r="J64" s="1060"/>
      <c r="K64" s="1060"/>
      <c r="L64" s="1060"/>
      <c r="M64" s="994" t="s">
        <v>2999</v>
      </c>
      <c r="N64" s="828"/>
      <c r="O64" s="828"/>
      <c r="P64" s="829"/>
      <c r="Q64" s="1058"/>
      <c r="R64" s="943"/>
      <c r="S64" s="943"/>
      <c r="T64" s="943"/>
      <c r="U64" s="943"/>
      <c r="V64" s="943"/>
      <c r="W64" s="943"/>
      <c r="X64" s="943"/>
      <c r="Y64" s="943"/>
      <c r="Z64" s="943"/>
      <c r="AA64" s="943"/>
      <c r="AB64" s="943"/>
      <c r="AC64" s="943"/>
      <c r="AD64" s="943"/>
      <c r="AE64" s="943"/>
      <c r="AF64" s="943"/>
      <c r="AG64" s="943"/>
      <c r="AH64" s="943"/>
      <c r="AI64" s="943"/>
      <c r="AJ64" s="943"/>
      <c r="AK64" s="943"/>
      <c r="AL64" s="943"/>
      <c r="AM64" s="944"/>
      <c r="AN64" s="20"/>
      <c r="AO64" s="198"/>
      <c r="AP64" s="20"/>
      <c r="BJ64" s="301"/>
      <c r="BL64" s="17" t="str">
        <f>IF($M$64="選択　▼","",$M$64)</f>
        <v/>
      </c>
      <c r="CH64" s="20" t="s">
        <v>454</v>
      </c>
      <c r="CI64" s="20" t="s">
        <v>1710</v>
      </c>
      <c r="CN64" s="20" t="s">
        <v>2692</v>
      </c>
    </row>
    <row r="65" spans="1:87" ht="15" hidden="1" customHeight="1">
      <c r="A65" s="30"/>
      <c r="B65" s="190"/>
      <c r="C65" s="1856"/>
      <c r="D65" s="1857"/>
      <c r="E65" s="1857"/>
      <c r="F65" s="1858"/>
      <c r="G65" s="1046" t="s">
        <v>605</v>
      </c>
      <c r="H65" s="1046"/>
      <c r="I65" s="1046"/>
      <c r="J65" s="1046"/>
      <c r="K65" s="1046"/>
      <c r="L65" s="1047"/>
      <c r="M65" s="978"/>
      <c r="N65" s="979"/>
      <c r="O65" s="56" t="s">
        <v>60</v>
      </c>
      <c r="P65" s="978"/>
      <c r="Q65" s="995"/>
      <c r="R65" s="979"/>
      <c r="S65" s="1058"/>
      <c r="T65" s="943"/>
      <c r="U65" s="943"/>
      <c r="V65" s="943"/>
      <c r="W65" s="943"/>
      <c r="X65" s="943"/>
      <c r="Y65" s="943"/>
      <c r="Z65" s="943"/>
      <c r="AA65" s="943"/>
      <c r="AB65" s="943"/>
      <c r="AC65" s="943"/>
      <c r="AD65" s="943"/>
      <c r="AE65" s="943"/>
      <c r="AF65" s="943"/>
      <c r="AG65" s="943"/>
      <c r="AH65" s="943"/>
      <c r="AI65" s="943"/>
      <c r="AJ65" s="943"/>
      <c r="AK65" s="943"/>
      <c r="AL65" s="943"/>
      <c r="AM65" s="944"/>
      <c r="AN65" s="20"/>
      <c r="AO65" s="198"/>
      <c r="AP65" s="20"/>
      <c r="AR65" s="535"/>
      <c r="AS65" s="535"/>
      <c r="AT65" s="535"/>
      <c r="AU65" s="535"/>
      <c r="AV65" s="535"/>
      <c r="AW65" s="535"/>
      <c r="AX65" s="535"/>
      <c r="AY65" s="535"/>
      <c r="AZ65" s="535"/>
      <c r="BA65" s="535"/>
      <c r="BB65" s="535"/>
      <c r="BC65" s="535"/>
      <c r="BD65" s="535"/>
      <c r="BE65" s="535"/>
      <c r="BF65" s="535"/>
      <c r="BG65" s="535"/>
      <c r="BH65" s="535"/>
      <c r="BI65" s="304"/>
      <c r="BJ65" s="301"/>
      <c r="BL65" s="17" t="str">
        <f>IF(M65="","",M65&amp;O65&amp;P65)</f>
        <v/>
      </c>
      <c r="CH65" s="20" t="s">
        <v>455</v>
      </c>
      <c r="CI65" s="20" t="s">
        <v>1711</v>
      </c>
    </row>
    <row r="66" spans="1:87" ht="15" customHeight="1">
      <c r="A66" s="19"/>
      <c r="B66" s="190"/>
      <c r="C66" s="1856"/>
      <c r="D66" s="1857"/>
      <c r="E66" s="1857"/>
      <c r="F66" s="1858"/>
      <c r="G66" s="1059" t="s">
        <v>2587</v>
      </c>
      <c r="H66" s="1060"/>
      <c r="I66" s="1060"/>
      <c r="J66" s="1060"/>
      <c r="K66" s="1060"/>
      <c r="L66" s="1061"/>
      <c r="M66" s="1418"/>
      <c r="N66" s="993"/>
      <c r="O66" s="993"/>
      <c r="P66" s="993"/>
      <c r="Q66" s="993"/>
      <c r="R66" s="993"/>
      <c r="S66" s="993"/>
      <c r="T66" s="993"/>
      <c r="U66" s="993"/>
      <c r="V66" s="993"/>
      <c r="W66" s="993"/>
      <c r="X66" s="993"/>
      <c r="Y66" s="993"/>
      <c r="Z66" s="993"/>
      <c r="AA66" s="993"/>
      <c r="AB66" s="1741"/>
      <c r="AC66" s="833" t="s">
        <v>2586</v>
      </c>
      <c r="AD66" s="834"/>
      <c r="AE66" s="834"/>
      <c r="AF66" s="834"/>
      <c r="AG66" s="834"/>
      <c r="AH66" s="834"/>
      <c r="AI66" s="834"/>
      <c r="AJ66" s="834"/>
      <c r="AK66" s="834"/>
      <c r="AL66" s="834"/>
      <c r="AM66" s="835"/>
      <c r="AN66" s="20"/>
      <c r="AO66" s="198"/>
      <c r="AP66" s="20"/>
      <c r="BI66" s="304"/>
      <c r="BJ66" s="301"/>
      <c r="BL66" s="17" t="str">
        <f>IF(M66="","",M66&amp;O66&amp;P66)</f>
        <v/>
      </c>
      <c r="CH66" s="20" t="s">
        <v>456</v>
      </c>
      <c r="CI66" s="20" t="s">
        <v>1712</v>
      </c>
    </row>
    <row r="67" spans="1:87" ht="15" hidden="1" customHeight="1">
      <c r="A67" s="30"/>
      <c r="B67" s="190"/>
      <c r="C67" s="1856"/>
      <c r="D67" s="1857"/>
      <c r="E67" s="1857"/>
      <c r="F67" s="1858"/>
      <c r="G67" s="1059" t="s">
        <v>365</v>
      </c>
      <c r="H67" s="1060"/>
      <c r="I67" s="1060"/>
      <c r="J67" s="1060"/>
      <c r="K67" s="1060"/>
      <c r="L67" s="1061"/>
      <c r="M67" s="856"/>
      <c r="N67" s="856"/>
      <c r="O67" s="51" t="s">
        <v>74</v>
      </c>
      <c r="P67" s="856"/>
      <c r="Q67" s="856"/>
      <c r="R67" s="856"/>
      <c r="S67" s="51" t="s">
        <v>74</v>
      </c>
      <c r="T67" s="856"/>
      <c r="U67" s="856"/>
      <c r="V67" s="856"/>
      <c r="W67" s="1058"/>
      <c r="X67" s="943"/>
      <c r="Y67" s="943"/>
      <c r="Z67" s="943"/>
      <c r="AA67" s="943"/>
      <c r="AB67" s="943"/>
      <c r="AC67" s="943"/>
      <c r="AD67" s="943"/>
      <c r="AE67" s="943"/>
      <c r="AF67" s="943"/>
      <c r="AG67" s="943"/>
      <c r="AH67" s="943"/>
      <c r="AI67" s="943"/>
      <c r="AJ67" s="943"/>
      <c r="AK67" s="943"/>
      <c r="AL67" s="943"/>
      <c r="AM67" s="944"/>
      <c r="AN67" s="20"/>
      <c r="AO67" s="198"/>
      <c r="AP67" s="20"/>
      <c r="BI67" s="304"/>
      <c r="BJ67" s="301"/>
      <c r="BL67" s="17" t="str">
        <f>IF(T67="","",M67&amp;O67&amp;P67&amp;S67&amp;T67)</f>
        <v/>
      </c>
      <c r="CH67" s="20" t="s">
        <v>457</v>
      </c>
      <c r="CI67" s="20" t="s">
        <v>1713</v>
      </c>
    </row>
    <row r="68" spans="1:87" ht="15" customHeight="1" thickBot="1">
      <c r="A68" s="19"/>
      <c r="B68" s="191"/>
      <c r="C68" s="531"/>
      <c r="D68" s="531"/>
      <c r="E68" s="531"/>
      <c r="F68" s="531"/>
      <c r="G68" s="192"/>
      <c r="H68" s="192"/>
      <c r="I68" s="192"/>
      <c r="J68" s="192"/>
      <c r="K68" s="192"/>
      <c r="L68" s="192"/>
      <c r="M68" s="193"/>
      <c r="N68" s="193"/>
      <c r="O68" s="193"/>
      <c r="P68" s="194"/>
      <c r="Q68" s="194"/>
      <c r="R68" s="195"/>
      <c r="S68" s="194"/>
      <c r="T68" s="194"/>
      <c r="U68" s="194"/>
      <c r="V68" s="194"/>
      <c r="W68" s="194"/>
      <c r="X68" s="194"/>
      <c r="Y68" s="195"/>
      <c r="Z68" s="194"/>
      <c r="AA68" s="196"/>
      <c r="AB68" s="196"/>
      <c r="AC68" s="196"/>
      <c r="AD68" s="196"/>
      <c r="AE68" s="196"/>
      <c r="AF68" s="196"/>
      <c r="AG68" s="196"/>
      <c r="AH68" s="196"/>
      <c r="AI68" s="1631" t="s">
        <v>2771</v>
      </c>
      <c r="AJ68" s="1631"/>
      <c r="AK68" s="1631"/>
      <c r="AL68" s="1631"/>
      <c r="AM68" s="1631"/>
      <c r="AN68" s="196"/>
      <c r="AO68" s="199"/>
      <c r="AP68" s="20"/>
      <c r="BJ68" s="301"/>
      <c r="CH68" s="20" t="s">
        <v>458</v>
      </c>
      <c r="CI68" s="20" t="s">
        <v>1714</v>
      </c>
    </row>
    <row r="69" spans="1:87" ht="15" customHeight="1" thickTop="1" thickBot="1">
      <c r="A69" s="19"/>
      <c r="B69" s="24"/>
      <c r="C69" s="24"/>
      <c r="D69" s="24"/>
      <c r="E69" s="24"/>
      <c r="F69" s="24"/>
      <c r="G69" s="19"/>
      <c r="H69" s="19"/>
      <c r="I69" s="19"/>
      <c r="J69" s="19"/>
      <c r="K69" s="19"/>
      <c r="L69" s="19"/>
      <c r="M69" s="20"/>
      <c r="N69" s="20"/>
      <c r="O69" s="20"/>
      <c r="P69" s="20"/>
      <c r="Q69" s="20"/>
      <c r="R69" s="20"/>
      <c r="S69" s="20"/>
      <c r="T69" s="20"/>
      <c r="U69" s="20"/>
      <c r="V69" s="20"/>
      <c r="W69" s="20"/>
      <c r="X69" s="20"/>
      <c r="Y69" s="20"/>
      <c r="Z69" s="20"/>
      <c r="AA69" s="20"/>
      <c r="AB69" s="20"/>
      <c r="AC69" s="20"/>
      <c r="AD69" s="20"/>
      <c r="AE69" s="20"/>
      <c r="AF69" s="20"/>
      <c r="AG69" s="20"/>
      <c r="AH69" s="20"/>
      <c r="AI69" s="24"/>
      <c r="AJ69" s="24"/>
      <c r="AK69" s="24"/>
      <c r="AL69" s="24"/>
      <c r="AM69" s="24"/>
      <c r="AN69" s="20"/>
      <c r="AO69" s="20"/>
      <c r="AP69" s="20"/>
      <c r="BJ69" s="301"/>
      <c r="CH69" s="20" t="s">
        <v>459</v>
      </c>
      <c r="CI69" s="20" t="s">
        <v>1715</v>
      </c>
    </row>
    <row r="70" spans="1:87" ht="15" customHeight="1" thickTop="1" thickBot="1">
      <c r="A70" s="19"/>
      <c r="B70" s="200"/>
      <c r="C70" s="550"/>
      <c r="D70" s="551"/>
      <c r="E70" s="551"/>
      <c r="F70" s="551"/>
      <c r="G70" s="552"/>
      <c r="H70" s="552"/>
      <c r="I70" s="552"/>
      <c r="J70" s="552"/>
      <c r="K70" s="552"/>
      <c r="L70" s="552"/>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553"/>
      <c r="AJ70" s="553"/>
      <c r="AK70" s="553"/>
      <c r="AL70" s="553"/>
      <c r="AM70" s="553"/>
      <c r="AN70" s="201"/>
      <c r="AO70" s="207"/>
      <c r="AP70" s="20"/>
      <c r="AR70" s="532"/>
      <c r="AS70" s="532"/>
      <c r="AT70" s="532"/>
      <c r="AU70" s="532"/>
      <c r="AV70" s="532"/>
      <c r="AW70" s="532"/>
      <c r="AX70" s="532"/>
      <c r="AY70" s="532"/>
      <c r="AZ70" s="532"/>
      <c r="BA70" s="532"/>
      <c r="BB70" s="532"/>
      <c r="BC70" s="532"/>
      <c r="BD70" s="532"/>
      <c r="BE70" s="532"/>
      <c r="BF70" s="532"/>
      <c r="BG70" s="532"/>
      <c r="BH70" s="532"/>
      <c r="BI70" s="126"/>
      <c r="BJ70" s="301"/>
      <c r="CH70" s="20" t="s">
        <v>460</v>
      </c>
      <c r="CI70" s="20" t="s">
        <v>1716</v>
      </c>
    </row>
    <row r="71" spans="1:87" ht="15" hidden="1" customHeight="1" thickTop="1">
      <c r="A71" s="30"/>
      <c r="B71" s="202"/>
      <c r="C71" s="1859" t="s">
        <v>225</v>
      </c>
      <c r="D71" s="1861" t="s">
        <v>217</v>
      </c>
      <c r="E71" s="1862"/>
      <c r="F71" s="1863"/>
      <c r="G71" s="1742" t="s">
        <v>2</v>
      </c>
      <c r="H71" s="1742"/>
      <c r="I71" s="1742"/>
      <c r="J71" s="1742"/>
      <c r="K71" s="1742"/>
      <c r="L71" s="1743"/>
      <c r="M71" s="1744"/>
      <c r="N71" s="1745"/>
      <c r="O71" s="1745"/>
      <c r="P71" s="1745"/>
      <c r="Q71" s="1745"/>
      <c r="R71" s="1745"/>
      <c r="S71" s="1745"/>
      <c r="T71" s="1745"/>
      <c r="U71" s="1745"/>
      <c r="V71" s="1746"/>
      <c r="W71" s="1747" t="s">
        <v>121</v>
      </c>
      <c r="X71" s="1748"/>
      <c r="Y71" s="1748"/>
      <c r="Z71" s="1748"/>
      <c r="AA71" s="1748"/>
      <c r="AB71" s="1748"/>
      <c r="AC71" s="1748"/>
      <c r="AD71" s="1748"/>
      <c r="AE71" s="1748"/>
      <c r="AF71" s="1748"/>
      <c r="AG71" s="1748"/>
      <c r="AH71" s="1748"/>
      <c r="AI71" s="1748"/>
      <c r="AJ71" s="1748"/>
      <c r="AK71" s="1748"/>
      <c r="AL71" s="1748"/>
      <c r="AM71" s="1749"/>
      <c r="AN71" s="20"/>
      <c r="AO71" s="208"/>
      <c r="AP71" s="20"/>
      <c r="AR71" s="532"/>
      <c r="AS71" s="532"/>
      <c r="AT71" s="532"/>
      <c r="AU71" s="532"/>
      <c r="AV71" s="532"/>
      <c r="AW71" s="532"/>
      <c r="AX71" s="532"/>
      <c r="AY71" s="532"/>
      <c r="AZ71" s="532"/>
      <c r="BA71" s="532"/>
      <c r="BB71" s="532"/>
      <c r="BC71" s="532"/>
      <c r="BD71" s="532"/>
      <c r="BE71" s="532"/>
      <c r="BF71" s="532"/>
      <c r="BG71" s="532"/>
      <c r="BH71" s="532"/>
      <c r="BI71" s="132"/>
      <c r="CH71" s="20" t="s">
        <v>461</v>
      </c>
      <c r="CI71" s="20" t="s">
        <v>1717</v>
      </c>
    </row>
    <row r="72" spans="1:87" ht="15" hidden="1" customHeight="1">
      <c r="A72" s="30"/>
      <c r="B72" s="202"/>
      <c r="C72" s="1860"/>
      <c r="D72" s="1864"/>
      <c r="E72" s="1865"/>
      <c r="F72" s="1866"/>
      <c r="G72" s="1026" t="s">
        <v>210</v>
      </c>
      <c r="H72" s="1026"/>
      <c r="I72" s="1026"/>
      <c r="J72" s="1026"/>
      <c r="K72" s="1026"/>
      <c r="L72" s="1027"/>
      <c r="M72" s="1038" t="s">
        <v>71</v>
      </c>
      <c r="N72" s="955"/>
      <c r="O72" s="956"/>
      <c r="P72" s="4" t="str">
        <f>MID($M$71,COLUMN()-15,1)</f>
        <v/>
      </c>
      <c r="Q72" s="4" t="str">
        <f t="shared" ref="Q72:AI72" si="18">MID($M$71,COLUMN()-15,1)</f>
        <v/>
      </c>
      <c r="R72" s="4" t="str">
        <f t="shared" si="18"/>
        <v/>
      </c>
      <c r="S72" s="4" t="str">
        <f t="shared" si="18"/>
        <v/>
      </c>
      <c r="T72" s="4" t="str">
        <f t="shared" si="18"/>
        <v/>
      </c>
      <c r="U72" s="4" t="str">
        <f t="shared" si="18"/>
        <v/>
      </c>
      <c r="V72" s="4" t="str">
        <f t="shared" si="18"/>
        <v/>
      </c>
      <c r="W72" s="4" t="str">
        <f t="shared" si="18"/>
        <v/>
      </c>
      <c r="X72" s="4" t="str">
        <f t="shared" si="18"/>
        <v/>
      </c>
      <c r="Y72" s="4" t="str">
        <f t="shared" si="18"/>
        <v/>
      </c>
      <c r="Z72" s="4" t="str">
        <f t="shared" si="18"/>
        <v/>
      </c>
      <c r="AA72" s="4" t="str">
        <f t="shared" si="18"/>
        <v/>
      </c>
      <c r="AB72" s="4" t="str">
        <f t="shared" si="18"/>
        <v/>
      </c>
      <c r="AC72" s="4" t="str">
        <f t="shared" si="18"/>
        <v/>
      </c>
      <c r="AD72" s="4" t="str">
        <f t="shared" si="18"/>
        <v/>
      </c>
      <c r="AE72" s="4" t="str">
        <f t="shared" si="18"/>
        <v/>
      </c>
      <c r="AF72" s="4" t="str">
        <f t="shared" si="18"/>
        <v/>
      </c>
      <c r="AG72" s="4" t="str">
        <f t="shared" si="18"/>
        <v/>
      </c>
      <c r="AH72" s="4" t="str">
        <f t="shared" si="18"/>
        <v/>
      </c>
      <c r="AI72" s="4" t="str">
        <f t="shared" si="18"/>
        <v/>
      </c>
      <c r="AJ72" s="957"/>
      <c r="AK72" s="958"/>
      <c r="AL72" s="958"/>
      <c r="AM72" s="959"/>
      <c r="AN72" s="20"/>
      <c r="AO72" s="208"/>
      <c r="AP72" s="20"/>
      <c r="AR72" s="533"/>
      <c r="AS72" s="533"/>
      <c r="AT72" s="533"/>
      <c r="AU72" s="533"/>
      <c r="AV72" s="533"/>
      <c r="AW72" s="533"/>
      <c r="AX72" s="533"/>
      <c r="AY72" s="533"/>
      <c r="AZ72" s="533"/>
      <c r="BA72" s="533"/>
      <c r="BB72" s="533"/>
      <c r="BC72" s="533"/>
      <c r="BD72" s="533"/>
      <c r="BE72" s="533"/>
      <c r="BF72" s="533"/>
      <c r="BG72" s="533"/>
      <c r="BH72" s="533"/>
      <c r="BI72" s="302"/>
      <c r="BJ72" s="301"/>
      <c r="CH72" s="20" t="s">
        <v>462</v>
      </c>
      <c r="CI72" s="20" t="s">
        <v>1718</v>
      </c>
    </row>
    <row r="73" spans="1:87" ht="15" customHeight="1" thickTop="1" thickBot="1">
      <c r="A73" s="19"/>
      <c r="B73" s="202"/>
      <c r="C73" s="1860"/>
      <c r="D73" s="1864"/>
      <c r="E73" s="1865"/>
      <c r="F73" s="1866"/>
      <c r="G73" s="1026"/>
      <c r="H73" s="1026"/>
      <c r="I73" s="1026"/>
      <c r="J73" s="1026"/>
      <c r="K73" s="1026"/>
      <c r="L73" s="1027"/>
      <c r="M73" s="1042"/>
      <c r="N73" s="1043"/>
      <c r="O73" s="1043"/>
      <c r="P73" s="1043"/>
      <c r="Q73" s="1043"/>
      <c r="R73" s="1043"/>
      <c r="S73" s="1043"/>
      <c r="T73" s="1043"/>
      <c r="U73" s="1043"/>
      <c r="V73" s="1043"/>
      <c r="W73" s="1043"/>
      <c r="X73" s="1043"/>
      <c r="Y73" s="1043"/>
      <c r="Z73" s="1044"/>
      <c r="AA73" s="831" t="s">
        <v>590</v>
      </c>
      <c r="AB73" s="831"/>
      <c r="AC73" s="831"/>
      <c r="AD73" s="831"/>
      <c r="AE73" s="831"/>
      <c r="AF73" s="831"/>
      <c r="AG73" s="831"/>
      <c r="AH73" s="831"/>
      <c r="AI73" s="831"/>
      <c r="AJ73" s="831"/>
      <c r="AK73" s="831"/>
      <c r="AL73" s="831"/>
      <c r="AM73" s="832"/>
      <c r="AN73" s="20"/>
      <c r="AO73" s="208"/>
      <c r="AP73" s="20"/>
      <c r="AR73" s="534"/>
      <c r="AS73" s="534"/>
      <c r="AT73" s="534"/>
      <c r="AU73" s="534"/>
      <c r="AV73" s="534"/>
      <c r="AW73" s="534"/>
      <c r="AX73" s="534"/>
      <c r="AY73" s="534"/>
      <c r="AZ73" s="534"/>
      <c r="BA73" s="534"/>
      <c r="BB73" s="534"/>
      <c r="BC73" s="534"/>
      <c r="BD73" s="534"/>
      <c r="BE73" s="534"/>
      <c r="BF73" s="534"/>
      <c r="BG73" s="534"/>
      <c r="BH73" s="534"/>
      <c r="BI73" s="302"/>
      <c r="BJ73" s="301"/>
      <c r="CH73" s="20" t="s">
        <v>463</v>
      </c>
      <c r="CI73" s="20" t="s">
        <v>1719</v>
      </c>
    </row>
    <row r="74" spans="1:87" ht="15" hidden="1" customHeight="1" thickTop="1" thickBot="1">
      <c r="A74" s="30"/>
      <c r="B74" s="202"/>
      <c r="C74" s="1860"/>
      <c r="D74" s="1864"/>
      <c r="E74" s="1865"/>
      <c r="F74" s="1866"/>
      <c r="G74" s="1036"/>
      <c r="H74" s="1036"/>
      <c r="I74" s="1036"/>
      <c r="J74" s="1036"/>
      <c r="K74" s="1036"/>
      <c r="L74" s="1037"/>
      <c r="M74" s="1038" t="s">
        <v>71</v>
      </c>
      <c r="N74" s="955"/>
      <c r="O74" s="956"/>
      <c r="P74" s="4" t="str">
        <f>MID($M$73,COLUMN()-15,1)</f>
        <v/>
      </c>
      <c r="Q74" s="4" t="str">
        <f t="shared" ref="Q74:AI74" si="19">MID($M$73,COLUMN()-15,1)</f>
        <v/>
      </c>
      <c r="R74" s="4" t="str">
        <f t="shared" si="19"/>
        <v/>
      </c>
      <c r="S74" s="4" t="str">
        <f t="shared" si="19"/>
        <v/>
      </c>
      <c r="T74" s="4" t="str">
        <f t="shared" si="19"/>
        <v/>
      </c>
      <c r="U74" s="4" t="str">
        <f t="shared" si="19"/>
        <v/>
      </c>
      <c r="V74" s="4" t="str">
        <f t="shared" si="19"/>
        <v/>
      </c>
      <c r="W74" s="4" t="str">
        <f t="shared" si="19"/>
        <v/>
      </c>
      <c r="X74" s="4" t="str">
        <f t="shared" si="19"/>
        <v/>
      </c>
      <c r="Y74" s="4" t="str">
        <f t="shared" si="19"/>
        <v/>
      </c>
      <c r="Z74" s="4" t="str">
        <f t="shared" si="19"/>
        <v/>
      </c>
      <c r="AA74" s="4" t="str">
        <f t="shared" si="19"/>
        <v/>
      </c>
      <c r="AB74" s="4" t="str">
        <f t="shared" si="19"/>
        <v/>
      </c>
      <c r="AC74" s="4" t="str">
        <f t="shared" si="19"/>
        <v/>
      </c>
      <c r="AD74" s="4" t="str">
        <f t="shared" si="19"/>
        <v/>
      </c>
      <c r="AE74" s="4" t="str">
        <f t="shared" si="19"/>
        <v/>
      </c>
      <c r="AF74" s="4" t="str">
        <f t="shared" si="19"/>
        <v/>
      </c>
      <c r="AG74" s="4" t="str">
        <f t="shared" si="19"/>
        <v/>
      </c>
      <c r="AH74" s="4" t="str">
        <f t="shared" si="19"/>
        <v/>
      </c>
      <c r="AI74" s="4" t="str">
        <f t="shared" si="19"/>
        <v/>
      </c>
      <c r="AJ74" s="957"/>
      <c r="AK74" s="958"/>
      <c r="AL74" s="958"/>
      <c r="AM74" s="959"/>
      <c r="AN74" s="20"/>
      <c r="AO74" s="208"/>
      <c r="AP74" s="20"/>
      <c r="AR74" s="535"/>
      <c r="AS74" s="535"/>
      <c r="AT74" s="535"/>
      <c r="AU74" s="535"/>
      <c r="AV74" s="535"/>
      <c r="AW74" s="535"/>
      <c r="AX74" s="535"/>
      <c r="AY74" s="535"/>
      <c r="AZ74" s="535"/>
      <c r="BA74" s="535"/>
      <c r="BB74" s="535"/>
      <c r="BC74" s="535"/>
      <c r="BD74" s="535"/>
      <c r="BE74" s="535"/>
      <c r="BF74" s="535"/>
      <c r="BG74" s="535"/>
      <c r="BH74" s="535"/>
      <c r="BI74" s="303"/>
      <c r="BJ74" s="301"/>
      <c r="CH74" s="20" t="s">
        <v>464</v>
      </c>
      <c r="CI74" s="20" t="s">
        <v>1720</v>
      </c>
    </row>
    <row r="75" spans="1:87" ht="15" customHeight="1" thickTop="1" thickBot="1">
      <c r="A75" s="19"/>
      <c r="B75" s="202"/>
      <c r="C75" s="1860"/>
      <c r="D75" s="1864"/>
      <c r="E75" s="1865"/>
      <c r="F75" s="1866"/>
      <c r="G75" s="614" t="s">
        <v>2567</v>
      </c>
      <c r="H75" s="614"/>
      <c r="I75" s="614"/>
      <c r="J75" s="614"/>
      <c r="K75" s="614"/>
      <c r="L75" s="615"/>
      <c r="M75" s="1034" t="s">
        <v>2434</v>
      </c>
      <c r="N75" s="1203"/>
      <c r="O75" s="1203"/>
      <c r="P75" s="1203"/>
      <c r="Q75" s="1203"/>
      <c r="R75" s="1020"/>
      <c r="S75" s="1020"/>
      <c r="T75" s="1020"/>
      <c r="U75" s="1020"/>
      <c r="V75" s="1021"/>
      <c r="W75" s="1186"/>
      <c r="X75" s="1063"/>
      <c r="Y75" s="1063"/>
      <c r="Z75" s="1063"/>
      <c r="AA75" s="1063"/>
      <c r="AB75" s="1063"/>
      <c r="AC75" s="1063"/>
      <c r="AD75" s="1063"/>
      <c r="AE75" s="1063"/>
      <c r="AF75" s="1063"/>
      <c r="AG75" s="1063"/>
      <c r="AH75" s="1063"/>
      <c r="AI75" s="1063"/>
      <c r="AJ75" s="1063"/>
      <c r="AK75" s="1063"/>
      <c r="AL75" s="1063"/>
      <c r="AM75" s="1064"/>
      <c r="AN75" s="20"/>
      <c r="AO75" s="208"/>
      <c r="AP75" s="20"/>
      <c r="AR75" s="535"/>
      <c r="AS75" s="535"/>
      <c r="AT75" s="535"/>
      <c r="AU75" s="535"/>
      <c r="AV75" s="535"/>
      <c r="AW75" s="535"/>
      <c r="AX75" s="535"/>
      <c r="AY75" s="535"/>
      <c r="AZ75" s="535"/>
      <c r="BA75" s="535"/>
      <c r="BB75" s="535"/>
      <c r="BC75" s="535"/>
      <c r="BD75" s="535"/>
      <c r="BE75" s="535"/>
      <c r="BF75" s="535"/>
      <c r="BG75" s="535"/>
      <c r="BH75" s="535"/>
      <c r="BI75" s="303"/>
      <c r="BJ75" s="301"/>
      <c r="BL75" s="17" t="str">
        <f>IF(M75="選択　▼","",LEFT(M75,2))</f>
        <v/>
      </c>
      <c r="BM75" s="272" t="str">
        <f>MID($BL75,COLUMN()-64,1)</f>
        <v/>
      </c>
      <c r="BN75" s="272" t="str">
        <f>MID($BL75,COLUMN()-64,1)</f>
        <v/>
      </c>
      <c r="BO75" s="17" t="str">
        <f>IF(OR(M75="選択　▼", M75=""),"",RIGHT(M75,LEN(M75)-(FIND("（",M75)-1)))</f>
        <v/>
      </c>
      <c r="BP75" s="17" t="str">
        <f>IF(OR(M75="選択　▼", M75=""), "", MID(LEFT(M75, FIND("（",M75)-1), 4, 6))</f>
        <v/>
      </c>
      <c r="CH75" s="20" t="s">
        <v>465</v>
      </c>
      <c r="CI75" s="20" t="s">
        <v>1721</v>
      </c>
    </row>
    <row r="76" spans="1:87" ht="15" customHeight="1" thickTop="1" thickBot="1">
      <c r="A76" s="19"/>
      <c r="B76" s="202"/>
      <c r="C76" s="1860"/>
      <c r="D76" s="1864"/>
      <c r="E76" s="1865"/>
      <c r="F76" s="1866"/>
      <c r="G76" s="1029"/>
      <c r="H76" s="1029"/>
      <c r="I76" s="1029"/>
      <c r="J76" s="1029"/>
      <c r="K76" s="1029"/>
      <c r="L76" s="1030"/>
      <c r="M76" s="21" t="s">
        <v>5</v>
      </c>
      <c r="N76" s="1065"/>
      <c r="O76" s="1065"/>
      <c r="P76" s="1065"/>
      <c r="Q76" s="1065"/>
      <c r="R76" s="1058" t="s">
        <v>4</v>
      </c>
      <c r="S76" s="943"/>
      <c r="T76" s="943"/>
      <c r="U76" s="146"/>
      <c r="V76" s="1059" t="s">
        <v>2582</v>
      </c>
      <c r="W76" s="1060"/>
      <c r="X76" s="1060"/>
      <c r="Y76" s="1060"/>
      <c r="Z76" s="1060"/>
      <c r="AA76" s="1061"/>
      <c r="AB76" s="994" t="s">
        <v>2438</v>
      </c>
      <c r="AC76" s="828"/>
      <c r="AD76" s="828"/>
      <c r="AE76" s="978"/>
      <c r="AF76" s="979"/>
      <c r="AG76" s="49" t="s">
        <v>77</v>
      </c>
      <c r="AH76" s="978"/>
      <c r="AI76" s="979"/>
      <c r="AJ76" s="48" t="s">
        <v>78</v>
      </c>
      <c r="AK76" s="978"/>
      <c r="AL76" s="979"/>
      <c r="AM76" s="52" t="s">
        <v>79</v>
      </c>
      <c r="AN76" s="20"/>
      <c r="AO76" s="208"/>
      <c r="AP76" s="20"/>
      <c r="AR76" s="535"/>
      <c r="AS76" s="535"/>
      <c r="AT76" s="535"/>
      <c r="AU76" s="535"/>
      <c r="AV76" s="535"/>
      <c r="AW76" s="535"/>
      <c r="AX76" s="535"/>
      <c r="AY76" s="535"/>
      <c r="AZ76" s="535"/>
      <c r="BA76" s="535"/>
      <c r="BB76" s="535"/>
      <c r="BC76" s="535"/>
      <c r="BD76" s="535"/>
      <c r="BE76" s="535"/>
      <c r="BF76" s="535"/>
      <c r="BG76" s="535"/>
      <c r="BH76" s="535"/>
      <c r="BI76" s="303"/>
      <c r="BJ76" s="301"/>
      <c r="BL76" s="17" t="str">
        <f>IF(N76="","",AB75&amp;"第"&amp;N76&amp;"号")</f>
        <v/>
      </c>
      <c r="BM76" s="17" t="str">
        <f>IF(OR(AB76="選択▼", AB76=""),"",AB76&amp;AE76&amp;AG76&amp;AH76&amp;AJ76&amp;AK76&amp;AM76)</f>
        <v/>
      </c>
      <c r="CH76" s="20" t="s">
        <v>466</v>
      </c>
      <c r="CI76" s="20" t="s">
        <v>1722</v>
      </c>
    </row>
    <row r="77" spans="1:87" ht="15" hidden="1" customHeight="1" thickTop="1" thickBot="1">
      <c r="A77" s="30"/>
      <c r="B77" s="202"/>
      <c r="C77" s="1860"/>
      <c r="D77" s="1864"/>
      <c r="E77" s="1865"/>
      <c r="F77" s="1866"/>
      <c r="G77" s="617"/>
      <c r="H77" s="617"/>
      <c r="I77" s="617"/>
      <c r="J77" s="617"/>
      <c r="K77" s="617"/>
      <c r="L77" s="618"/>
      <c r="M77" s="1013" t="s">
        <v>71</v>
      </c>
      <c r="N77" s="1014"/>
      <c r="O77" s="1015"/>
      <c r="P77" s="13" t="str">
        <f>BM75</f>
        <v/>
      </c>
      <c r="Q77" s="13" t="str">
        <f>BN75</f>
        <v/>
      </c>
      <c r="R77" s="14" t="s">
        <v>74</v>
      </c>
      <c r="S77" s="13" t="str">
        <f t="shared" ref="S77:X77" si="20">MID($N$76,COLUMN()-18,1)</f>
        <v/>
      </c>
      <c r="T77" s="13" t="str">
        <f t="shared" si="20"/>
        <v/>
      </c>
      <c r="U77" s="13" t="str">
        <f t="shared" si="20"/>
        <v/>
      </c>
      <c r="V77" s="15" t="str">
        <f t="shared" si="20"/>
        <v/>
      </c>
      <c r="W77" s="15" t="str">
        <f t="shared" si="20"/>
        <v/>
      </c>
      <c r="X77" s="15" t="str">
        <f t="shared" si="20"/>
        <v/>
      </c>
      <c r="Y77" s="203" t="s">
        <v>74</v>
      </c>
      <c r="Z77" s="15"/>
      <c r="AA77" s="1755"/>
      <c r="AB77" s="1611"/>
      <c r="AC77" s="1611"/>
      <c r="AD77" s="1611"/>
      <c r="AE77" s="1611"/>
      <c r="AF77" s="1611"/>
      <c r="AG77" s="1611"/>
      <c r="AH77" s="1611"/>
      <c r="AI77" s="1611"/>
      <c r="AJ77" s="1611"/>
      <c r="AK77" s="1611"/>
      <c r="AL77" s="1611"/>
      <c r="AM77" s="1756"/>
      <c r="AN77" s="20"/>
      <c r="AO77" s="208"/>
      <c r="AP77" s="20"/>
      <c r="BJ77" s="301"/>
      <c r="CH77" s="20" t="s">
        <v>467</v>
      </c>
      <c r="CI77" s="20" t="s">
        <v>1723</v>
      </c>
    </row>
    <row r="78" spans="1:87" ht="15" hidden="1" customHeight="1" thickTop="1" thickBot="1">
      <c r="A78" s="30"/>
      <c r="B78" s="202"/>
      <c r="C78" s="1860"/>
      <c r="D78" s="1864"/>
      <c r="E78" s="1865"/>
      <c r="F78" s="1866"/>
      <c r="G78" s="1046" t="s">
        <v>61</v>
      </c>
      <c r="H78" s="1046"/>
      <c r="I78" s="1046"/>
      <c r="J78" s="1046"/>
      <c r="K78" s="1046"/>
      <c r="L78" s="1047"/>
      <c r="M78" s="1011" t="s">
        <v>2438</v>
      </c>
      <c r="N78" s="1012"/>
      <c r="O78" s="1012"/>
      <c r="P78" s="849"/>
      <c r="Q78" s="848"/>
      <c r="R78" s="33" t="s">
        <v>77</v>
      </c>
      <c r="S78" s="849"/>
      <c r="T78" s="848"/>
      <c r="U78" s="32" t="s">
        <v>78</v>
      </c>
      <c r="V78" s="849"/>
      <c r="W78" s="848"/>
      <c r="X78" s="32" t="s">
        <v>79</v>
      </c>
      <c r="Y78" s="620"/>
      <c r="Z78" s="620"/>
      <c r="AA78" s="620"/>
      <c r="AB78" s="620"/>
      <c r="AC78" s="620"/>
      <c r="AD78" s="620"/>
      <c r="AE78" s="620"/>
      <c r="AF78" s="620"/>
      <c r="AG78" s="620"/>
      <c r="AH78" s="620"/>
      <c r="AI78" s="620"/>
      <c r="AJ78" s="620"/>
      <c r="AK78" s="620"/>
      <c r="AL78" s="620"/>
      <c r="AM78" s="621"/>
      <c r="AN78" s="20"/>
      <c r="AO78" s="208"/>
      <c r="AP78" s="20"/>
      <c r="BJ78" s="301"/>
      <c r="BL78" s="17" t="str">
        <f>IF(OR(M78="選択▼", M78=""),"",M78&amp;P78&amp;R78&amp;S78&amp;U78&amp;V78&amp;X78)</f>
        <v/>
      </c>
      <c r="BM78" s="272" t="str">
        <f>MID(P78,COLUMN()-64,1)</f>
        <v/>
      </c>
      <c r="BN78" s="272" t="str">
        <f>MID(P78,COLUMN()-64,1)</f>
        <v/>
      </c>
      <c r="BO78" s="272" t="str">
        <f>MID(S78,COLUMN()-66,1)</f>
        <v/>
      </c>
      <c r="BP78" s="272" t="str">
        <f>MID(S78,COLUMN()-66,1)</f>
        <v/>
      </c>
      <c r="BQ78" s="272" t="str">
        <f>MID(V78,COLUMN()-68,1)</f>
        <v/>
      </c>
      <c r="BR78" s="272" t="str">
        <f>MID(V78,COLUMN()-68,1)</f>
        <v/>
      </c>
      <c r="BS78" s="273" t="str">
        <f>IF(M78="平成","H",IF(M78="昭和","S",IF(M78="大正","T",IF(M78="明治","M",""))))</f>
        <v/>
      </c>
      <c r="CH78" s="20" t="s">
        <v>468</v>
      </c>
      <c r="CI78" s="20" t="s">
        <v>1724</v>
      </c>
    </row>
    <row r="79" spans="1:87" ht="15" customHeight="1" thickTop="1" thickBot="1">
      <c r="A79" s="19"/>
      <c r="B79" s="202"/>
      <c r="C79" s="1860"/>
      <c r="D79" s="1864"/>
      <c r="E79" s="1865"/>
      <c r="F79" s="1866"/>
      <c r="G79" s="1872" t="s">
        <v>3762</v>
      </c>
      <c r="H79" s="1651"/>
      <c r="I79" s="1651"/>
      <c r="J79" s="1651"/>
      <c r="K79" s="1651"/>
      <c r="L79" s="1652"/>
      <c r="M79" s="1873"/>
      <c r="N79" s="1873"/>
      <c r="O79" s="1873"/>
      <c r="P79" s="1873"/>
      <c r="Q79" s="1873"/>
      <c r="R79" s="1873"/>
      <c r="S79" s="1873"/>
      <c r="T79" s="1873"/>
      <c r="U79" s="1873"/>
      <c r="V79" s="1873"/>
      <c r="W79" s="1873"/>
      <c r="X79" s="1873"/>
      <c r="Y79" s="1873"/>
      <c r="Z79" s="1873"/>
      <c r="AA79" s="1873"/>
      <c r="AB79" s="1873"/>
      <c r="AC79" s="1582"/>
      <c r="AD79" s="1583"/>
      <c r="AE79" s="1583"/>
      <c r="AF79" s="1583"/>
      <c r="AG79" s="1583"/>
      <c r="AH79" s="1583"/>
      <c r="AI79" s="1583"/>
      <c r="AJ79" s="1583"/>
      <c r="AK79" s="1583"/>
      <c r="AL79" s="1583"/>
      <c r="AM79" s="1584"/>
      <c r="AN79" s="20"/>
      <c r="AO79" s="208"/>
      <c r="AP79" s="20"/>
      <c r="BJ79" s="301"/>
      <c r="CH79" s="20" t="s">
        <v>469</v>
      </c>
    </row>
    <row r="80" spans="1:87" ht="15" hidden="1" customHeight="1" thickTop="1" thickBot="1">
      <c r="A80" s="30"/>
      <c r="B80" s="202"/>
      <c r="C80" s="1860"/>
      <c r="D80" s="1867" t="s">
        <v>218</v>
      </c>
      <c r="E80" s="1865"/>
      <c r="F80" s="1866"/>
      <c r="G80" s="1731" t="s">
        <v>2</v>
      </c>
      <c r="H80" s="1712"/>
      <c r="I80" s="1712"/>
      <c r="J80" s="1712"/>
      <c r="K80" s="1712"/>
      <c r="L80" s="1713"/>
      <c r="M80" s="1714"/>
      <c r="N80" s="1715"/>
      <c r="O80" s="1715"/>
      <c r="P80" s="1715"/>
      <c r="Q80" s="1715"/>
      <c r="R80" s="1715"/>
      <c r="S80" s="1715"/>
      <c r="T80" s="1715"/>
      <c r="U80" s="1715"/>
      <c r="V80" s="1716"/>
      <c r="W80" s="1637" t="s">
        <v>121</v>
      </c>
      <c r="X80" s="1638"/>
      <c r="Y80" s="1638"/>
      <c r="Z80" s="1638"/>
      <c r="AA80" s="1638"/>
      <c r="AB80" s="1638"/>
      <c r="AC80" s="1638"/>
      <c r="AD80" s="1638"/>
      <c r="AE80" s="1638"/>
      <c r="AF80" s="1638"/>
      <c r="AG80" s="1638"/>
      <c r="AH80" s="1638"/>
      <c r="AI80" s="1638"/>
      <c r="AJ80" s="1638"/>
      <c r="AK80" s="1638"/>
      <c r="AL80" s="1638"/>
      <c r="AM80" s="1639"/>
      <c r="AN80" s="20"/>
      <c r="AO80" s="208"/>
      <c r="AP80" s="20"/>
      <c r="BI80" s="304"/>
      <c r="BJ80" s="301"/>
      <c r="CH80" s="20" t="s">
        <v>470</v>
      </c>
      <c r="CI80" s="20" t="s">
        <v>396</v>
      </c>
    </row>
    <row r="81" spans="1:87" ht="15" hidden="1" customHeight="1" thickTop="1" thickBot="1">
      <c r="A81" s="30"/>
      <c r="B81" s="202"/>
      <c r="C81" s="1860"/>
      <c r="D81" s="1864"/>
      <c r="E81" s="1865"/>
      <c r="F81" s="1866"/>
      <c r="G81" s="1026" t="s">
        <v>210</v>
      </c>
      <c r="H81" s="1026"/>
      <c r="I81" s="1026"/>
      <c r="J81" s="1026"/>
      <c r="K81" s="1026"/>
      <c r="L81" s="1027"/>
      <c r="M81" s="1038" t="s">
        <v>71</v>
      </c>
      <c r="N81" s="955"/>
      <c r="O81" s="956"/>
      <c r="P81" s="4" t="str">
        <f>MID($M$80,COLUMN()-15,1)</f>
        <v/>
      </c>
      <c r="Q81" s="4" t="str">
        <f t="shared" ref="Q81:AI81" si="21">MID($M$80,COLUMN()-15,1)</f>
        <v/>
      </c>
      <c r="R81" s="4" t="str">
        <f t="shared" si="21"/>
        <v/>
      </c>
      <c r="S81" s="4" t="str">
        <f t="shared" si="21"/>
        <v/>
      </c>
      <c r="T81" s="4" t="str">
        <f t="shared" si="21"/>
        <v/>
      </c>
      <c r="U81" s="4" t="str">
        <f t="shared" si="21"/>
        <v/>
      </c>
      <c r="V81" s="4" t="str">
        <f t="shared" si="21"/>
        <v/>
      </c>
      <c r="W81" s="4" t="str">
        <f t="shared" si="21"/>
        <v/>
      </c>
      <c r="X81" s="4" t="str">
        <f t="shared" si="21"/>
        <v/>
      </c>
      <c r="Y81" s="4" t="str">
        <f t="shared" si="21"/>
        <v/>
      </c>
      <c r="Z81" s="4" t="str">
        <f t="shared" si="21"/>
        <v/>
      </c>
      <c r="AA81" s="4" t="str">
        <f t="shared" si="21"/>
        <v/>
      </c>
      <c r="AB81" s="4" t="str">
        <f t="shared" si="21"/>
        <v/>
      </c>
      <c r="AC81" s="4" t="str">
        <f t="shared" si="21"/>
        <v/>
      </c>
      <c r="AD81" s="4" t="str">
        <f t="shared" si="21"/>
        <v/>
      </c>
      <c r="AE81" s="4" t="str">
        <f t="shared" si="21"/>
        <v/>
      </c>
      <c r="AF81" s="4" t="str">
        <f t="shared" si="21"/>
        <v/>
      </c>
      <c r="AG81" s="4" t="str">
        <f t="shared" si="21"/>
        <v/>
      </c>
      <c r="AH81" s="4" t="str">
        <f t="shared" si="21"/>
        <v/>
      </c>
      <c r="AI81" s="4" t="str">
        <f t="shared" si="21"/>
        <v/>
      </c>
      <c r="AJ81" s="957"/>
      <c r="AK81" s="958"/>
      <c r="AL81" s="958"/>
      <c r="AM81" s="959"/>
      <c r="AN81" s="20"/>
      <c r="AO81" s="208"/>
      <c r="AP81" s="20"/>
      <c r="AR81" s="535"/>
      <c r="AS81" s="535"/>
      <c r="AT81" s="535"/>
      <c r="AU81" s="535"/>
      <c r="AV81" s="535"/>
      <c r="AW81" s="535"/>
      <c r="AX81" s="535"/>
      <c r="AY81" s="535"/>
      <c r="AZ81" s="535"/>
      <c r="BA81" s="535"/>
      <c r="BB81" s="535"/>
      <c r="BC81" s="535"/>
      <c r="BD81" s="535"/>
      <c r="BE81" s="535"/>
      <c r="BF81" s="535"/>
      <c r="BG81" s="535"/>
      <c r="BH81" s="535"/>
      <c r="BI81" s="304"/>
      <c r="BJ81" s="301"/>
      <c r="CH81" s="20" t="s">
        <v>471</v>
      </c>
      <c r="CI81" s="20" t="s">
        <v>397</v>
      </c>
    </row>
    <row r="82" spans="1:87" ht="15" customHeight="1" thickTop="1" thickBot="1">
      <c r="A82" s="19"/>
      <c r="B82" s="202"/>
      <c r="C82" s="1860"/>
      <c r="D82" s="1864"/>
      <c r="E82" s="1865"/>
      <c r="F82" s="1866"/>
      <c r="G82" s="1026"/>
      <c r="H82" s="1026"/>
      <c r="I82" s="1026"/>
      <c r="J82" s="1026"/>
      <c r="K82" s="1026"/>
      <c r="L82" s="1027"/>
      <c r="M82" s="1042"/>
      <c r="N82" s="1043"/>
      <c r="O82" s="1043"/>
      <c r="P82" s="1043"/>
      <c r="Q82" s="1043"/>
      <c r="R82" s="1043"/>
      <c r="S82" s="1043"/>
      <c r="T82" s="1043"/>
      <c r="U82" s="1043"/>
      <c r="V82" s="1043"/>
      <c r="W82" s="1043"/>
      <c r="X82" s="1043"/>
      <c r="Y82" s="1043"/>
      <c r="Z82" s="1044"/>
      <c r="AA82" s="831" t="s">
        <v>590</v>
      </c>
      <c r="AB82" s="831"/>
      <c r="AC82" s="831"/>
      <c r="AD82" s="831"/>
      <c r="AE82" s="831"/>
      <c r="AF82" s="831"/>
      <c r="AG82" s="831"/>
      <c r="AH82" s="831"/>
      <c r="AI82" s="831"/>
      <c r="AJ82" s="831"/>
      <c r="AK82" s="831"/>
      <c r="AL82" s="831"/>
      <c r="AM82" s="832"/>
      <c r="AN82" s="20"/>
      <c r="AO82" s="208"/>
      <c r="AP82" s="20"/>
      <c r="BI82" s="304"/>
      <c r="BJ82" s="301"/>
      <c r="BO82" s="347"/>
      <c r="CH82" s="20" t="s">
        <v>472</v>
      </c>
      <c r="CI82" s="20" t="s">
        <v>398</v>
      </c>
    </row>
    <row r="83" spans="1:87" ht="15" hidden="1" customHeight="1" thickTop="1" thickBot="1">
      <c r="A83" s="30"/>
      <c r="B83" s="202"/>
      <c r="C83" s="1860"/>
      <c r="D83" s="1864"/>
      <c r="E83" s="1865"/>
      <c r="F83" s="1866"/>
      <c r="G83" s="1036"/>
      <c r="H83" s="1036"/>
      <c r="I83" s="1036"/>
      <c r="J83" s="1036"/>
      <c r="K83" s="1036"/>
      <c r="L83" s="1037"/>
      <c r="M83" s="1038" t="s">
        <v>71</v>
      </c>
      <c r="N83" s="955"/>
      <c r="O83" s="956"/>
      <c r="P83" s="4" t="str">
        <f>MID($M$82,COLUMN()-15,1)</f>
        <v/>
      </c>
      <c r="Q83" s="4" t="str">
        <f t="shared" ref="Q83:AI83" si="22">MID($M$82,COLUMN()-15,1)</f>
        <v/>
      </c>
      <c r="R83" s="4" t="str">
        <f t="shared" si="22"/>
        <v/>
      </c>
      <c r="S83" s="4" t="str">
        <f t="shared" si="22"/>
        <v/>
      </c>
      <c r="T83" s="4" t="str">
        <f t="shared" si="22"/>
        <v/>
      </c>
      <c r="U83" s="4" t="str">
        <f t="shared" si="22"/>
        <v/>
      </c>
      <c r="V83" s="4" t="str">
        <f t="shared" si="22"/>
        <v/>
      </c>
      <c r="W83" s="4" t="str">
        <f t="shared" si="22"/>
        <v/>
      </c>
      <c r="X83" s="4" t="str">
        <f t="shared" si="22"/>
        <v/>
      </c>
      <c r="Y83" s="4" t="str">
        <f t="shared" si="22"/>
        <v/>
      </c>
      <c r="Z83" s="4" t="str">
        <f t="shared" si="22"/>
        <v/>
      </c>
      <c r="AA83" s="4" t="str">
        <f t="shared" si="22"/>
        <v/>
      </c>
      <c r="AB83" s="4" t="str">
        <f t="shared" si="22"/>
        <v/>
      </c>
      <c r="AC83" s="4" t="str">
        <f t="shared" si="22"/>
        <v/>
      </c>
      <c r="AD83" s="4" t="str">
        <f t="shared" si="22"/>
        <v/>
      </c>
      <c r="AE83" s="4" t="str">
        <f t="shared" si="22"/>
        <v/>
      </c>
      <c r="AF83" s="4" t="str">
        <f t="shared" si="22"/>
        <v/>
      </c>
      <c r="AG83" s="4" t="str">
        <f t="shared" si="22"/>
        <v/>
      </c>
      <c r="AH83" s="4" t="str">
        <f t="shared" si="22"/>
        <v/>
      </c>
      <c r="AI83" s="4" t="str">
        <f t="shared" si="22"/>
        <v/>
      </c>
      <c r="AJ83" s="957"/>
      <c r="AK83" s="958"/>
      <c r="AL83" s="958"/>
      <c r="AM83" s="959"/>
      <c r="AN83" s="20"/>
      <c r="AO83" s="208"/>
      <c r="AP83" s="20"/>
      <c r="BJ83" s="301"/>
      <c r="CH83" s="20" t="s">
        <v>473</v>
      </c>
      <c r="CI83" s="20" t="s">
        <v>399</v>
      </c>
    </row>
    <row r="84" spans="1:87" ht="15" customHeight="1" thickTop="1" thickBot="1">
      <c r="A84" s="19"/>
      <c r="B84" s="202"/>
      <c r="C84" s="1860"/>
      <c r="D84" s="1864"/>
      <c r="E84" s="1865"/>
      <c r="F84" s="1866"/>
      <c r="G84" s="614" t="s">
        <v>2567</v>
      </c>
      <c r="H84" s="614"/>
      <c r="I84" s="614"/>
      <c r="J84" s="614"/>
      <c r="K84" s="614"/>
      <c r="L84" s="615"/>
      <c r="M84" s="1034"/>
      <c r="N84" s="1203"/>
      <c r="O84" s="1203"/>
      <c r="P84" s="1203"/>
      <c r="Q84" s="1203"/>
      <c r="R84" s="1020"/>
      <c r="S84" s="1020"/>
      <c r="T84" s="1020"/>
      <c r="U84" s="1020"/>
      <c r="V84" s="1021"/>
      <c r="W84" s="1186"/>
      <c r="X84" s="1063"/>
      <c r="Y84" s="1063"/>
      <c r="Z84" s="1063"/>
      <c r="AA84" s="1063"/>
      <c r="AB84" s="1063"/>
      <c r="AC84" s="1063"/>
      <c r="AD84" s="1063"/>
      <c r="AE84" s="1063"/>
      <c r="AF84" s="1063"/>
      <c r="AG84" s="1063"/>
      <c r="AH84" s="1063"/>
      <c r="AI84" s="1063"/>
      <c r="AJ84" s="1063"/>
      <c r="AK84" s="1063"/>
      <c r="AL84" s="1063"/>
      <c r="AM84" s="1064"/>
      <c r="AN84" s="20"/>
      <c r="AO84" s="208"/>
      <c r="AP84" s="20"/>
      <c r="BJ84" s="301"/>
      <c r="BL84" s="17" t="str">
        <f>IF(M84="選択　▼","",LEFT(M84,2))</f>
        <v/>
      </c>
      <c r="BM84" s="272" t="str">
        <f>MID($BL84,COLUMN()-64,1)</f>
        <v/>
      </c>
      <c r="BN84" s="272" t="str">
        <f>MID($BL84,COLUMN()-64,1)</f>
        <v/>
      </c>
      <c r="BO84" s="17" t="str">
        <f>IF(OR(M84="選択　▼", M84=""),"",RIGHT(M84,LEN(M84)-(FIND("（",M84)-1)))</f>
        <v/>
      </c>
      <c r="BP84" s="17" t="str">
        <f>IF(OR(M84="選択　▼", M84=""), "", MID(LEFT(M84, FIND("（",M84)-1), 4, 6))</f>
        <v/>
      </c>
      <c r="CH84" s="20" t="s">
        <v>474</v>
      </c>
      <c r="CI84" s="20" t="s">
        <v>400</v>
      </c>
    </row>
    <row r="85" spans="1:87" ht="15" customHeight="1" thickTop="1" thickBot="1">
      <c r="A85" s="19"/>
      <c r="B85" s="202"/>
      <c r="C85" s="1860"/>
      <c r="D85" s="1864"/>
      <c r="E85" s="1865"/>
      <c r="F85" s="1866"/>
      <c r="G85" s="1029"/>
      <c r="H85" s="1029"/>
      <c r="I85" s="1029"/>
      <c r="J85" s="1029"/>
      <c r="K85" s="1029"/>
      <c r="L85" s="1030"/>
      <c r="M85" s="21" t="s">
        <v>5</v>
      </c>
      <c r="N85" s="1065"/>
      <c r="O85" s="1065"/>
      <c r="P85" s="1065"/>
      <c r="Q85" s="1065"/>
      <c r="R85" s="1058" t="s">
        <v>4</v>
      </c>
      <c r="S85" s="943"/>
      <c r="T85" s="943"/>
      <c r="U85" s="146"/>
      <c r="V85" s="1059" t="s">
        <v>2582</v>
      </c>
      <c r="W85" s="1060"/>
      <c r="X85" s="1060"/>
      <c r="Y85" s="1060"/>
      <c r="Z85" s="1060"/>
      <c r="AA85" s="1061"/>
      <c r="AB85" s="994"/>
      <c r="AC85" s="828"/>
      <c r="AD85" s="828"/>
      <c r="AE85" s="978"/>
      <c r="AF85" s="979"/>
      <c r="AG85" s="49" t="s">
        <v>77</v>
      </c>
      <c r="AH85" s="978"/>
      <c r="AI85" s="979"/>
      <c r="AJ85" s="48" t="s">
        <v>78</v>
      </c>
      <c r="AK85" s="978"/>
      <c r="AL85" s="979"/>
      <c r="AM85" s="52" t="s">
        <v>79</v>
      </c>
      <c r="AN85" s="20"/>
      <c r="AO85" s="208"/>
      <c r="AP85" s="20"/>
      <c r="BJ85" s="301"/>
      <c r="BL85" s="17" t="str">
        <f>IF(N85="","",AB84&amp;"第"&amp;N85&amp;"号")</f>
        <v/>
      </c>
      <c r="BM85" s="17" t="str">
        <f>IF(OR(AB85="選択▼", AB85=""),"",AB85&amp;AE85&amp;AG85&amp;AH85&amp;AJ85&amp;AK85&amp;AM85)</f>
        <v/>
      </c>
      <c r="CH85" s="20" t="s">
        <v>475</v>
      </c>
      <c r="CI85" s="20" t="s">
        <v>401</v>
      </c>
    </row>
    <row r="86" spans="1:87" ht="15" hidden="1" customHeight="1" thickTop="1" thickBot="1">
      <c r="A86" s="30"/>
      <c r="B86" s="202"/>
      <c r="C86" s="1860"/>
      <c r="D86" s="1864"/>
      <c r="E86" s="1865"/>
      <c r="F86" s="1866"/>
      <c r="G86" s="617"/>
      <c r="H86" s="617"/>
      <c r="I86" s="617"/>
      <c r="J86" s="617"/>
      <c r="K86" s="617"/>
      <c r="L86" s="618"/>
      <c r="M86" s="1013" t="s">
        <v>71</v>
      </c>
      <c r="N86" s="1014"/>
      <c r="O86" s="1015"/>
      <c r="P86" s="13" t="str">
        <f>BM84</f>
        <v/>
      </c>
      <c r="Q86" s="13" t="str">
        <f>BN84</f>
        <v/>
      </c>
      <c r="R86" s="14" t="s">
        <v>74</v>
      </c>
      <c r="S86" s="13" t="str">
        <f t="shared" ref="S86:X86" si="23">MID($N$85,COLUMN()-18,1)</f>
        <v/>
      </c>
      <c r="T86" s="13" t="str">
        <f t="shared" si="23"/>
        <v/>
      </c>
      <c r="U86" s="13" t="str">
        <f t="shared" si="23"/>
        <v/>
      </c>
      <c r="V86" s="13" t="str">
        <f t="shared" si="23"/>
        <v/>
      </c>
      <c r="W86" s="13" t="str">
        <f t="shared" si="23"/>
        <v/>
      </c>
      <c r="X86" s="13" t="str">
        <f t="shared" si="23"/>
        <v/>
      </c>
      <c r="Y86" s="14" t="s">
        <v>74</v>
      </c>
      <c r="Z86" s="13"/>
      <c r="AA86" s="1354"/>
      <c r="AB86" s="1355"/>
      <c r="AC86" s="1355"/>
      <c r="AD86" s="1355"/>
      <c r="AE86" s="1355"/>
      <c r="AF86" s="1355"/>
      <c r="AG86" s="1355"/>
      <c r="AH86" s="1355"/>
      <c r="AI86" s="1355"/>
      <c r="AJ86" s="1355"/>
      <c r="AK86" s="1355"/>
      <c r="AL86" s="1355"/>
      <c r="AM86" s="1356"/>
      <c r="AN86" s="20"/>
      <c r="AO86" s="208"/>
      <c r="AP86" s="20"/>
      <c r="BJ86" s="301"/>
      <c r="CH86" s="20" t="s">
        <v>476</v>
      </c>
      <c r="CI86" s="20" t="s">
        <v>402</v>
      </c>
    </row>
    <row r="87" spans="1:87" ht="15" hidden="1" customHeight="1" thickTop="1" thickBot="1">
      <c r="A87" s="30"/>
      <c r="B87" s="202"/>
      <c r="C87" s="1860"/>
      <c r="D87" s="1864"/>
      <c r="E87" s="1865"/>
      <c r="F87" s="1866"/>
      <c r="G87" s="1046" t="s">
        <v>61</v>
      </c>
      <c r="H87" s="1046"/>
      <c r="I87" s="1046"/>
      <c r="J87" s="1046"/>
      <c r="K87" s="1046"/>
      <c r="L87" s="1047"/>
      <c r="M87" s="1011"/>
      <c r="N87" s="1012"/>
      <c r="O87" s="1012"/>
      <c r="P87" s="849"/>
      <c r="Q87" s="848"/>
      <c r="R87" s="33" t="s">
        <v>77</v>
      </c>
      <c r="S87" s="849"/>
      <c r="T87" s="848"/>
      <c r="U87" s="32" t="s">
        <v>78</v>
      </c>
      <c r="V87" s="849"/>
      <c r="W87" s="848"/>
      <c r="X87" s="32" t="s">
        <v>79</v>
      </c>
      <c r="Y87" s="620"/>
      <c r="Z87" s="620"/>
      <c r="AA87" s="620"/>
      <c r="AB87" s="620"/>
      <c r="AC87" s="620"/>
      <c r="AD87" s="620"/>
      <c r="AE87" s="620"/>
      <c r="AF87" s="620"/>
      <c r="AG87" s="620"/>
      <c r="AH87" s="620"/>
      <c r="AI87" s="620"/>
      <c r="AJ87" s="620"/>
      <c r="AK87" s="620"/>
      <c r="AL87" s="620"/>
      <c r="AM87" s="621"/>
      <c r="AN87" s="20"/>
      <c r="AO87" s="208"/>
      <c r="AP87" s="20"/>
      <c r="BJ87" s="301"/>
      <c r="BL87" s="17" t="str">
        <f>IF(OR(M87="選択▼", M87=""),"",M87&amp;P87&amp;R87&amp;S87&amp;U87&amp;V87&amp;X87)</f>
        <v/>
      </c>
      <c r="BM87" s="272" t="str">
        <f>MID(P87,COLUMN()-64,1)</f>
        <v/>
      </c>
      <c r="BN87" s="272" t="str">
        <f>MID(P87,COLUMN()-64,1)</f>
        <v/>
      </c>
      <c r="BO87" s="272" t="str">
        <f>MID(S87,COLUMN()-66,1)</f>
        <v/>
      </c>
      <c r="BP87" s="272" t="str">
        <f>MID(S87,COLUMN()-66,1)</f>
        <v/>
      </c>
      <c r="BQ87" s="272" t="str">
        <f>MID(V87,COLUMN()-68,1)</f>
        <v/>
      </c>
      <c r="BR87" s="272" t="str">
        <f>MID(V87,COLUMN()-68,1)</f>
        <v/>
      </c>
      <c r="BS87" s="273" t="str">
        <f>IF(M87="平成","H",IF(M87="昭和","S",IF(M87="大正","T",IF(M87="明治","M",""))))</f>
        <v/>
      </c>
      <c r="CH87" s="20" t="s">
        <v>477</v>
      </c>
      <c r="CI87" s="20" t="s">
        <v>403</v>
      </c>
    </row>
    <row r="88" spans="1:87" ht="15" customHeight="1" thickTop="1" thickBot="1">
      <c r="A88" s="19"/>
      <c r="B88" s="202"/>
      <c r="C88" s="1860"/>
      <c r="D88" s="1864"/>
      <c r="E88" s="1865"/>
      <c r="F88" s="1866"/>
      <c r="G88" s="1872" t="s">
        <v>3762</v>
      </c>
      <c r="H88" s="1651"/>
      <c r="I88" s="1651"/>
      <c r="J88" s="1651"/>
      <c r="K88" s="1651"/>
      <c r="L88" s="1652"/>
      <c r="M88" s="1873"/>
      <c r="N88" s="1873"/>
      <c r="O88" s="1873"/>
      <c r="P88" s="1873"/>
      <c r="Q88" s="1873"/>
      <c r="R88" s="1873"/>
      <c r="S88" s="1873"/>
      <c r="T88" s="1873"/>
      <c r="U88" s="1873"/>
      <c r="V88" s="1873"/>
      <c r="W88" s="1873"/>
      <c r="X88" s="1873"/>
      <c r="Y88" s="1873"/>
      <c r="Z88" s="1873"/>
      <c r="AA88" s="1873"/>
      <c r="AB88" s="1873"/>
      <c r="AC88" s="1582"/>
      <c r="AD88" s="1583"/>
      <c r="AE88" s="1583"/>
      <c r="AF88" s="1583"/>
      <c r="AG88" s="1583"/>
      <c r="AH88" s="1583"/>
      <c r="AI88" s="1583"/>
      <c r="AJ88" s="1583"/>
      <c r="AK88" s="1583"/>
      <c r="AL88" s="1583"/>
      <c r="AM88" s="1584"/>
      <c r="AN88" s="20"/>
      <c r="AO88" s="208"/>
      <c r="AP88" s="20"/>
      <c r="BJ88" s="301"/>
      <c r="CH88" s="20" t="s">
        <v>478</v>
      </c>
      <c r="CI88" s="20" t="s">
        <v>404</v>
      </c>
    </row>
    <row r="89" spans="1:87" ht="15" hidden="1" customHeight="1" thickTop="1" thickBot="1">
      <c r="A89" s="30"/>
      <c r="B89" s="202"/>
      <c r="C89" s="1860"/>
      <c r="D89" s="1868" t="s">
        <v>219</v>
      </c>
      <c r="E89" s="1865"/>
      <c r="F89" s="1866"/>
      <c r="G89" s="1731" t="s">
        <v>2</v>
      </c>
      <c r="H89" s="1712"/>
      <c r="I89" s="1712"/>
      <c r="J89" s="1712"/>
      <c r="K89" s="1712"/>
      <c r="L89" s="1713"/>
      <c r="M89" s="1714"/>
      <c r="N89" s="1715"/>
      <c r="O89" s="1715"/>
      <c r="P89" s="1715"/>
      <c r="Q89" s="1715"/>
      <c r="R89" s="1715"/>
      <c r="S89" s="1715"/>
      <c r="T89" s="1715"/>
      <c r="U89" s="1715"/>
      <c r="V89" s="1716"/>
      <c r="W89" s="1637" t="s">
        <v>121</v>
      </c>
      <c r="X89" s="1638"/>
      <c r="Y89" s="1638"/>
      <c r="Z89" s="1638"/>
      <c r="AA89" s="1638"/>
      <c r="AB89" s="1638"/>
      <c r="AC89" s="1638"/>
      <c r="AD89" s="1638"/>
      <c r="AE89" s="1638"/>
      <c r="AF89" s="1638"/>
      <c r="AG89" s="1638"/>
      <c r="AH89" s="1638"/>
      <c r="AI89" s="1638"/>
      <c r="AJ89" s="1638"/>
      <c r="AK89" s="1638"/>
      <c r="AL89" s="1638"/>
      <c r="AM89" s="1639"/>
      <c r="AN89" s="20"/>
      <c r="AO89" s="208"/>
      <c r="AP89" s="20"/>
      <c r="BJ89" s="301"/>
      <c r="CH89" s="20" t="s">
        <v>479</v>
      </c>
      <c r="CI89" s="20" t="s">
        <v>405</v>
      </c>
    </row>
    <row r="90" spans="1:87" ht="15" hidden="1" customHeight="1" thickTop="1" thickBot="1">
      <c r="A90" s="30"/>
      <c r="B90" s="202"/>
      <c r="C90" s="1860"/>
      <c r="D90" s="1864"/>
      <c r="E90" s="1865"/>
      <c r="F90" s="1866"/>
      <c r="G90" s="1026" t="s">
        <v>210</v>
      </c>
      <c r="H90" s="1026"/>
      <c r="I90" s="1026"/>
      <c r="J90" s="1026"/>
      <c r="K90" s="1026"/>
      <c r="L90" s="1027"/>
      <c r="M90" s="1038" t="s">
        <v>71</v>
      </c>
      <c r="N90" s="955"/>
      <c r="O90" s="956"/>
      <c r="P90" s="4" t="str">
        <f>MID($M$89,COLUMN()-15,1)</f>
        <v/>
      </c>
      <c r="Q90" s="4" t="str">
        <f t="shared" ref="Q90:AI90" si="24">MID($M$89,COLUMN()-15,1)</f>
        <v/>
      </c>
      <c r="R90" s="4" t="str">
        <f t="shared" si="24"/>
        <v/>
      </c>
      <c r="S90" s="4" t="str">
        <f t="shared" si="24"/>
        <v/>
      </c>
      <c r="T90" s="4" t="str">
        <f t="shared" si="24"/>
        <v/>
      </c>
      <c r="U90" s="4" t="str">
        <f t="shared" si="24"/>
        <v/>
      </c>
      <c r="V90" s="4" t="str">
        <f t="shared" si="24"/>
        <v/>
      </c>
      <c r="W90" s="4" t="str">
        <f t="shared" si="24"/>
        <v/>
      </c>
      <c r="X90" s="4" t="str">
        <f t="shared" si="24"/>
        <v/>
      </c>
      <c r="Y90" s="4" t="str">
        <f t="shared" si="24"/>
        <v/>
      </c>
      <c r="Z90" s="4" t="str">
        <f t="shared" si="24"/>
        <v/>
      </c>
      <c r="AA90" s="4" t="str">
        <f t="shared" si="24"/>
        <v/>
      </c>
      <c r="AB90" s="4" t="str">
        <f t="shared" si="24"/>
        <v/>
      </c>
      <c r="AC90" s="4" t="str">
        <f t="shared" si="24"/>
        <v/>
      </c>
      <c r="AD90" s="4" t="str">
        <f t="shared" si="24"/>
        <v/>
      </c>
      <c r="AE90" s="4" t="str">
        <f t="shared" si="24"/>
        <v/>
      </c>
      <c r="AF90" s="4" t="str">
        <f t="shared" si="24"/>
        <v/>
      </c>
      <c r="AG90" s="4" t="str">
        <f t="shared" si="24"/>
        <v/>
      </c>
      <c r="AH90" s="4" t="str">
        <f t="shared" si="24"/>
        <v/>
      </c>
      <c r="AI90" s="4" t="str">
        <f t="shared" si="24"/>
        <v/>
      </c>
      <c r="AJ90" s="957"/>
      <c r="AK90" s="958"/>
      <c r="AL90" s="958"/>
      <c r="AM90" s="959"/>
      <c r="AN90" s="20"/>
      <c r="AO90" s="208"/>
      <c r="AP90" s="20"/>
      <c r="BJ90" s="301"/>
      <c r="CH90" s="20" t="s">
        <v>480</v>
      </c>
      <c r="CI90" s="20" t="s">
        <v>406</v>
      </c>
    </row>
    <row r="91" spans="1:87" ht="15" customHeight="1" thickTop="1" thickBot="1">
      <c r="A91" s="19"/>
      <c r="B91" s="202"/>
      <c r="C91" s="1860"/>
      <c r="D91" s="1864"/>
      <c r="E91" s="1865"/>
      <c r="F91" s="1866"/>
      <c r="G91" s="1026"/>
      <c r="H91" s="1026"/>
      <c r="I91" s="1026"/>
      <c r="J91" s="1026"/>
      <c r="K91" s="1026"/>
      <c r="L91" s="1027"/>
      <c r="M91" s="1042"/>
      <c r="N91" s="1043"/>
      <c r="O91" s="1043"/>
      <c r="P91" s="1043"/>
      <c r="Q91" s="1043"/>
      <c r="R91" s="1043"/>
      <c r="S91" s="1043"/>
      <c r="T91" s="1043"/>
      <c r="U91" s="1043"/>
      <c r="V91" s="1043"/>
      <c r="W91" s="1043"/>
      <c r="X91" s="1043"/>
      <c r="Y91" s="1043"/>
      <c r="Z91" s="1044"/>
      <c r="AA91" s="831" t="s">
        <v>590</v>
      </c>
      <c r="AB91" s="831"/>
      <c r="AC91" s="831"/>
      <c r="AD91" s="831"/>
      <c r="AE91" s="831"/>
      <c r="AF91" s="831"/>
      <c r="AG91" s="831"/>
      <c r="AH91" s="831"/>
      <c r="AI91" s="831"/>
      <c r="AJ91" s="831"/>
      <c r="AK91" s="831"/>
      <c r="AL91" s="831"/>
      <c r="AM91" s="832"/>
      <c r="AN91" s="20"/>
      <c r="AO91" s="208"/>
      <c r="AP91" s="20"/>
      <c r="BJ91" s="301"/>
      <c r="CH91" s="20" t="s">
        <v>481</v>
      </c>
      <c r="CI91" s="20" t="s">
        <v>407</v>
      </c>
    </row>
    <row r="92" spans="1:87" ht="15" hidden="1" customHeight="1" thickTop="1" thickBot="1">
      <c r="A92" s="30"/>
      <c r="B92" s="202"/>
      <c r="C92" s="1860"/>
      <c r="D92" s="1864"/>
      <c r="E92" s="1865"/>
      <c r="F92" s="1866"/>
      <c r="G92" s="1036"/>
      <c r="H92" s="1036"/>
      <c r="I92" s="1036"/>
      <c r="J92" s="1036"/>
      <c r="K92" s="1036"/>
      <c r="L92" s="1037"/>
      <c r="M92" s="1038" t="s">
        <v>71</v>
      </c>
      <c r="N92" s="955"/>
      <c r="O92" s="956"/>
      <c r="P92" s="4" t="str">
        <f>MID($M$91,COLUMN()-15,1)</f>
        <v/>
      </c>
      <c r="Q92" s="4" t="str">
        <f t="shared" ref="Q92:AI92" si="25">MID($M$91,COLUMN()-15,1)</f>
        <v/>
      </c>
      <c r="R92" s="4" t="str">
        <f t="shared" si="25"/>
        <v/>
      </c>
      <c r="S92" s="4" t="str">
        <f t="shared" si="25"/>
        <v/>
      </c>
      <c r="T92" s="4" t="str">
        <f t="shared" si="25"/>
        <v/>
      </c>
      <c r="U92" s="4" t="str">
        <f t="shared" si="25"/>
        <v/>
      </c>
      <c r="V92" s="4" t="str">
        <f t="shared" si="25"/>
        <v/>
      </c>
      <c r="W92" s="4" t="str">
        <f t="shared" si="25"/>
        <v/>
      </c>
      <c r="X92" s="4" t="str">
        <f t="shared" si="25"/>
        <v/>
      </c>
      <c r="Y92" s="4" t="str">
        <f t="shared" si="25"/>
        <v/>
      </c>
      <c r="Z92" s="4" t="str">
        <f t="shared" si="25"/>
        <v/>
      </c>
      <c r="AA92" s="4" t="str">
        <f t="shared" si="25"/>
        <v/>
      </c>
      <c r="AB92" s="4" t="str">
        <f t="shared" si="25"/>
        <v/>
      </c>
      <c r="AC92" s="4" t="str">
        <f t="shared" si="25"/>
        <v/>
      </c>
      <c r="AD92" s="4" t="str">
        <f t="shared" si="25"/>
        <v/>
      </c>
      <c r="AE92" s="4" t="str">
        <f t="shared" si="25"/>
        <v/>
      </c>
      <c r="AF92" s="4" t="str">
        <f t="shared" si="25"/>
        <v/>
      </c>
      <c r="AG92" s="4" t="str">
        <f t="shared" si="25"/>
        <v/>
      </c>
      <c r="AH92" s="4" t="str">
        <f t="shared" si="25"/>
        <v/>
      </c>
      <c r="AI92" s="4" t="str">
        <f t="shared" si="25"/>
        <v/>
      </c>
      <c r="AJ92" s="957"/>
      <c r="AK92" s="958"/>
      <c r="AL92" s="958"/>
      <c r="AM92" s="959"/>
      <c r="AN92" s="20"/>
      <c r="AO92" s="208"/>
      <c r="AP92" s="20"/>
      <c r="BJ92" s="301"/>
      <c r="CH92" s="20" t="s">
        <v>482</v>
      </c>
      <c r="CI92" s="20" t="s">
        <v>408</v>
      </c>
    </row>
    <row r="93" spans="1:87" ht="15" customHeight="1" thickTop="1" thickBot="1">
      <c r="A93" s="19"/>
      <c r="B93" s="202"/>
      <c r="C93" s="1860"/>
      <c r="D93" s="1864"/>
      <c r="E93" s="1865"/>
      <c r="F93" s="1866"/>
      <c r="G93" s="614" t="s">
        <v>2567</v>
      </c>
      <c r="H93" s="614"/>
      <c r="I93" s="614"/>
      <c r="J93" s="614"/>
      <c r="K93" s="614"/>
      <c r="L93" s="615"/>
      <c r="M93" s="1034"/>
      <c r="N93" s="1203"/>
      <c r="O93" s="1203"/>
      <c r="P93" s="1203"/>
      <c r="Q93" s="1203"/>
      <c r="R93" s="1020"/>
      <c r="S93" s="1020"/>
      <c r="T93" s="1020"/>
      <c r="U93" s="1020"/>
      <c r="V93" s="1021"/>
      <c r="W93" s="1186"/>
      <c r="X93" s="1063"/>
      <c r="Y93" s="1063"/>
      <c r="Z93" s="1063"/>
      <c r="AA93" s="1063"/>
      <c r="AB93" s="1063"/>
      <c r="AC93" s="1063"/>
      <c r="AD93" s="1063"/>
      <c r="AE93" s="1063"/>
      <c r="AF93" s="1063"/>
      <c r="AG93" s="1063"/>
      <c r="AH93" s="1063"/>
      <c r="AI93" s="1063"/>
      <c r="AJ93" s="1063"/>
      <c r="AK93" s="1063"/>
      <c r="AL93" s="1063"/>
      <c r="AM93" s="1064"/>
      <c r="AN93" s="20"/>
      <c r="AO93" s="208"/>
      <c r="AP93" s="20"/>
      <c r="BJ93" s="301"/>
      <c r="BL93" s="17" t="str">
        <f>IF(M93="選択　▼","",LEFT(M93,2))</f>
        <v/>
      </c>
      <c r="BM93" s="272" t="str">
        <f>MID($BL93,COLUMN()-64,1)</f>
        <v/>
      </c>
      <c r="BN93" s="272" t="str">
        <f>MID($BL93,COLUMN()-64,1)</f>
        <v/>
      </c>
      <c r="BO93" s="17" t="str">
        <f>IF(OR(M93="選択　▼", M93=""),"",RIGHT(M93,LEN(M93)-(FIND("（",M93)-1)))</f>
        <v/>
      </c>
      <c r="BP93" s="17" t="str">
        <f>IF(OR(M93="選択　▼", M93=""), "", MID(LEFT(M93, FIND("（",M93)-1), 4, 6))</f>
        <v/>
      </c>
      <c r="CH93" s="20" t="s">
        <v>483</v>
      </c>
      <c r="CI93" s="20" t="s">
        <v>409</v>
      </c>
    </row>
    <row r="94" spans="1:87" ht="15" customHeight="1" thickTop="1" thickBot="1">
      <c r="A94" s="19"/>
      <c r="B94" s="202"/>
      <c r="C94" s="1860"/>
      <c r="D94" s="1864"/>
      <c r="E94" s="1865"/>
      <c r="F94" s="1866"/>
      <c r="G94" s="1029"/>
      <c r="H94" s="1029"/>
      <c r="I94" s="1029"/>
      <c r="J94" s="1029"/>
      <c r="K94" s="1029"/>
      <c r="L94" s="1030"/>
      <c r="M94" s="21" t="s">
        <v>5</v>
      </c>
      <c r="N94" s="1065"/>
      <c r="O94" s="1065"/>
      <c r="P94" s="1065"/>
      <c r="Q94" s="1065"/>
      <c r="R94" s="1058" t="s">
        <v>4</v>
      </c>
      <c r="S94" s="943"/>
      <c r="T94" s="943"/>
      <c r="U94" s="146"/>
      <c r="V94" s="1059" t="s">
        <v>2582</v>
      </c>
      <c r="W94" s="1060"/>
      <c r="X94" s="1060"/>
      <c r="Y94" s="1060"/>
      <c r="Z94" s="1060"/>
      <c r="AA94" s="1061"/>
      <c r="AB94" s="994"/>
      <c r="AC94" s="828"/>
      <c r="AD94" s="828"/>
      <c r="AE94" s="978"/>
      <c r="AF94" s="979"/>
      <c r="AG94" s="49" t="s">
        <v>77</v>
      </c>
      <c r="AH94" s="978"/>
      <c r="AI94" s="979"/>
      <c r="AJ94" s="48" t="s">
        <v>78</v>
      </c>
      <c r="AK94" s="978"/>
      <c r="AL94" s="979"/>
      <c r="AM94" s="52" t="s">
        <v>79</v>
      </c>
      <c r="AN94" s="20"/>
      <c r="AO94" s="208"/>
      <c r="AP94" s="20"/>
      <c r="BJ94" s="301"/>
      <c r="BL94" s="17" t="str">
        <f>IF(N94="","",AB93&amp;"第"&amp;N94&amp;"号")</f>
        <v/>
      </c>
      <c r="BM94" s="17" t="str">
        <f>IF(OR(AB94="選択▼", AB94=""),"",AB94&amp;AE94&amp;AG94&amp;AH94&amp;AJ94&amp;AK94&amp;AM94)</f>
        <v/>
      </c>
      <c r="BN94" s="257"/>
      <c r="CH94" s="20" t="s">
        <v>484</v>
      </c>
      <c r="CI94" s="20" t="s">
        <v>410</v>
      </c>
    </row>
    <row r="95" spans="1:87" ht="15" hidden="1" customHeight="1" thickTop="1" thickBot="1">
      <c r="A95" s="30"/>
      <c r="B95" s="202"/>
      <c r="C95" s="1860"/>
      <c r="D95" s="1864"/>
      <c r="E95" s="1865"/>
      <c r="F95" s="1866"/>
      <c r="G95" s="617"/>
      <c r="H95" s="617"/>
      <c r="I95" s="617"/>
      <c r="J95" s="617"/>
      <c r="K95" s="617"/>
      <c r="L95" s="618"/>
      <c r="M95" s="1013" t="s">
        <v>71</v>
      </c>
      <c r="N95" s="1014"/>
      <c r="O95" s="1015"/>
      <c r="P95" s="13" t="str">
        <f>BM93</f>
        <v/>
      </c>
      <c r="Q95" s="13" t="str">
        <f>BN93</f>
        <v/>
      </c>
      <c r="R95" s="14" t="s">
        <v>74</v>
      </c>
      <c r="S95" s="13" t="str">
        <f t="shared" ref="S95:X95" si="26">MID($N$94,COLUMN()-18,1)</f>
        <v/>
      </c>
      <c r="T95" s="13" t="str">
        <f t="shared" si="26"/>
        <v/>
      </c>
      <c r="U95" s="13" t="str">
        <f t="shared" si="26"/>
        <v/>
      </c>
      <c r="V95" s="13" t="str">
        <f t="shared" si="26"/>
        <v/>
      </c>
      <c r="W95" s="13" t="str">
        <f t="shared" si="26"/>
        <v/>
      </c>
      <c r="X95" s="13" t="str">
        <f t="shared" si="26"/>
        <v/>
      </c>
      <c r="Y95" s="14" t="s">
        <v>74</v>
      </c>
      <c r="Z95" s="13"/>
      <c r="AA95" s="1354"/>
      <c r="AB95" s="1355"/>
      <c r="AC95" s="1355"/>
      <c r="AD95" s="1355"/>
      <c r="AE95" s="1355"/>
      <c r="AF95" s="1355"/>
      <c r="AG95" s="1355"/>
      <c r="AH95" s="1355"/>
      <c r="AI95" s="1355"/>
      <c r="AJ95" s="1355"/>
      <c r="AK95" s="1355"/>
      <c r="AL95" s="1355"/>
      <c r="AM95" s="1356"/>
      <c r="AN95" s="20"/>
      <c r="AO95" s="208"/>
      <c r="AP95" s="20"/>
      <c r="BJ95" s="301"/>
      <c r="CH95" s="20" t="s">
        <v>485</v>
      </c>
      <c r="CI95" s="20" t="s">
        <v>411</v>
      </c>
    </row>
    <row r="96" spans="1:87" ht="15" hidden="1" customHeight="1" thickTop="1" thickBot="1">
      <c r="A96" s="30"/>
      <c r="B96" s="202"/>
      <c r="C96" s="1860"/>
      <c r="D96" s="1864"/>
      <c r="E96" s="1865"/>
      <c r="F96" s="1866"/>
      <c r="G96" s="1046" t="s">
        <v>61</v>
      </c>
      <c r="H96" s="1046"/>
      <c r="I96" s="1046"/>
      <c r="J96" s="1046"/>
      <c r="K96" s="1046"/>
      <c r="L96" s="1047"/>
      <c r="M96" s="1011"/>
      <c r="N96" s="1012"/>
      <c r="O96" s="1012"/>
      <c r="P96" s="849"/>
      <c r="Q96" s="848"/>
      <c r="R96" s="33" t="s">
        <v>77</v>
      </c>
      <c r="S96" s="849"/>
      <c r="T96" s="848"/>
      <c r="U96" s="32" t="s">
        <v>78</v>
      </c>
      <c r="V96" s="849"/>
      <c r="W96" s="848"/>
      <c r="X96" s="32" t="s">
        <v>79</v>
      </c>
      <c r="Y96" s="620"/>
      <c r="Z96" s="620"/>
      <c r="AA96" s="620"/>
      <c r="AB96" s="620"/>
      <c r="AC96" s="620"/>
      <c r="AD96" s="620"/>
      <c r="AE96" s="620"/>
      <c r="AF96" s="620"/>
      <c r="AG96" s="620"/>
      <c r="AH96" s="620"/>
      <c r="AI96" s="620"/>
      <c r="AJ96" s="620"/>
      <c r="AK96" s="620"/>
      <c r="AL96" s="620"/>
      <c r="AM96" s="621"/>
      <c r="AN96" s="20"/>
      <c r="AO96" s="208"/>
      <c r="AP96" s="20"/>
      <c r="BJ96" s="301"/>
      <c r="BL96" s="17" t="str">
        <f>IF(OR(M96="選択▼", M96=""),"",M96&amp;P96&amp;R96&amp;S96&amp;U96&amp;V96&amp;X96)</f>
        <v/>
      </c>
      <c r="BM96" s="272" t="str">
        <f>MID(P96,COLUMN()-64,1)</f>
        <v/>
      </c>
      <c r="BN96" s="272" t="str">
        <f>MID(P96,COLUMN()-64,1)</f>
        <v/>
      </c>
      <c r="BO96" s="272" t="str">
        <f>MID(S96,COLUMN()-66,1)</f>
        <v/>
      </c>
      <c r="BP96" s="272" t="str">
        <f>MID(S96,COLUMN()-66,1)</f>
        <v/>
      </c>
      <c r="BQ96" s="272" t="str">
        <f>MID(V96,COLUMN()-68,1)</f>
        <v/>
      </c>
      <c r="BR96" s="272" t="str">
        <f>MID(V96,COLUMN()-68,1)</f>
        <v/>
      </c>
      <c r="BS96" s="273" t="str">
        <f>IF(M96="平成","H",IF(M96="昭和","S",IF(M96="大正","T",IF(M96="明治","M",""))))</f>
        <v/>
      </c>
      <c r="CH96" s="20" t="s">
        <v>486</v>
      </c>
      <c r="CI96" s="20" t="s">
        <v>412</v>
      </c>
    </row>
    <row r="97" spans="1:87" ht="15" customHeight="1" thickTop="1" thickBot="1">
      <c r="A97" s="19"/>
      <c r="B97" s="202"/>
      <c r="C97" s="1860"/>
      <c r="D97" s="1864"/>
      <c r="E97" s="1865"/>
      <c r="F97" s="1866"/>
      <c r="G97" s="1872" t="s">
        <v>3762</v>
      </c>
      <c r="H97" s="1651"/>
      <c r="I97" s="1651"/>
      <c r="J97" s="1651"/>
      <c r="K97" s="1651"/>
      <c r="L97" s="1652"/>
      <c r="M97" s="1873"/>
      <c r="N97" s="1873"/>
      <c r="O97" s="1873"/>
      <c r="P97" s="1873"/>
      <c r="Q97" s="1873"/>
      <c r="R97" s="1873"/>
      <c r="S97" s="1873"/>
      <c r="T97" s="1873"/>
      <c r="U97" s="1873"/>
      <c r="V97" s="1873"/>
      <c r="W97" s="1873"/>
      <c r="X97" s="1873"/>
      <c r="Y97" s="1873"/>
      <c r="Z97" s="1873"/>
      <c r="AA97" s="1873"/>
      <c r="AB97" s="1873"/>
      <c r="AC97" s="1582"/>
      <c r="AD97" s="1583"/>
      <c r="AE97" s="1583"/>
      <c r="AF97" s="1583"/>
      <c r="AG97" s="1583"/>
      <c r="AH97" s="1583"/>
      <c r="AI97" s="1583"/>
      <c r="AJ97" s="1583"/>
      <c r="AK97" s="1583"/>
      <c r="AL97" s="1583"/>
      <c r="AM97" s="1584"/>
      <c r="AN97" s="20"/>
      <c r="AO97" s="208"/>
      <c r="AP97" s="20"/>
      <c r="BJ97" s="301"/>
      <c r="CH97" s="20" t="s">
        <v>487</v>
      </c>
      <c r="CI97" s="20" t="s">
        <v>413</v>
      </c>
    </row>
    <row r="98" spans="1:87" ht="15" hidden="1" customHeight="1" thickTop="1" thickBot="1">
      <c r="A98" s="30"/>
      <c r="B98" s="202"/>
      <c r="C98" s="1860"/>
      <c r="D98" s="1867" t="s">
        <v>220</v>
      </c>
      <c r="E98" s="1865"/>
      <c r="F98" s="1866"/>
      <c r="G98" s="1731" t="s">
        <v>2</v>
      </c>
      <c r="H98" s="1712"/>
      <c r="I98" s="1712"/>
      <c r="J98" s="1712"/>
      <c r="K98" s="1712"/>
      <c r="L98" s="1713"/>
      <c r="M98" s="1714"/>
      <c r="N98" s="1715"/>
      <c r="O98" s="1715"/>
      <c r="P98" s="1715"/>
      <c r="Q98" s="1715"/>
      <c r="R98" s="1715"/>
      <c r="S98" s="1715"/>
      <c r="T98" s="1715"/>
      <c r="U98" s="1715"/>
      <c r="V98" s="1716"/>
      <c r="W98" s="1637" t="s">
        <v>121</v>
      </c>
      <c r="X98" s="1638"/>
      <c r="Y98" s="1638"/>
      <c r="Z98" s="1638"/>
      <c r="AA98" s="1638"/>
      <c r="AB98" s="1638"/>
      <c r="AC98" s="1638"/>
      <c r="AD98" s="1638"/>
      <c r="AE98" s="1638"/>
      <c r="AF98" s="1638"/>
      <c r="AG98" s="1638"/>
      <c r="AH98" s="1638"/>
      <c r="AI98" s="1638"/>
      <c r="AJ98" s="1638"/>
      <c r="AK98" s="1638"/>
      <c r="AL98" s="1638"/>
      <c r="AM98" s="1639"/>
      <c r="AN98" s="20"/>
      <c r="AO98" s="208"/>
      <c r="AP98" s="20"/>
      <c r="BJ98" s="301"/>
      <c r="CH98" s="20" t="s">
        <v>488</v>
      </c>
      <c r="CI98" s="20" t="s">
        <v>414</v>
      </c>
    </row>
    <row r="99" spans="1:87" ht="15" hidden="1" customHeight="1" thickTop="1" thickBot="1">
      <c r="A99" s="30"/>
      <c r="B99" s="202"/>
      <c r="C99" s="1860"/>
      <c r="D99" s="1864"/>
      <c r="E99" s="1865"/>
      <c r="F99" s="1866"/>
      <c r="G99" s="1026" t="s">
        <v>210</v>
      </c>
      <c r="H99" s="1026"/>
      <c r="I99" s="1026"/>
      <c r="J99" s="1026"/>
      <c r="K99" s="1026"/>
      <c r="L99" s="1027"/>
      <c r="M99" s="1038" t="s">
        <v>71</v>
      </c>
      <c r="N99" s="955"/>
      <c r="O99" s="956"/>
      <c r="P99" s="4" t="str">
        <f>MID($M$98,COLUMN()-15,1)</f>
        <v/>
      </c>
      <c r="Q99" s="4" t="str">
        <f t="shared" ref="Q99:AI99" si="27">MID($M$98,COLUMN()-15,1)</f>
        <v/>
      </c>
      <c r="R99" s="4" t="str">
        <f t="shared" si="27"/>
        <v/>
      </c>
      <c r="S99" s="4" t="str">
        <f t="shared" si="27"/>
        <v/>
      </c>
      <c r="T99" s="4" t="str">
        <f t="shared" si="27"/>
        <v/>
      </c>
      <c r="U99" s="4" t="str">
        <f t="shared" si="27"/>
        <v/>
      </c>
      <c r="V99" s="4" t="str">
        <f t="shared" si="27"/>
        <v/>
      </c>
      <c r="W99" s="4" t="str">
        <f t="shared" si="27"/>
        <v/>
      </c>
      <c r="X99" s="4" t="str">
        <f t="shared" si="27"/>
        <v/>
      </c>
      <c r="Y99" s="4" t="str">
        <f t="shared" si="27"/>
        <v/>
      </c>
      <c r="Z99" s="4" t="str">
        <f t="shared" si="27"/>
        <v/>
      </c>
      <c r="AA99" s="4" t="str">
        <f t="shared" si="27"/>
        <v/>
      </c>
      <c r="AB99" s="4" t="str">
        <f t="shared" si="27"/>
        <v/>
      </c>
      <c r="AC99" s="4" t="str">
        <f t="shared" si="27"/>
        <v/>
      </c>
      <c r="AD99" s="4" t="str">
        <f t="shared" si="27"/>
        <v/>
      </c>
      <c r="AE99" s="4" t="str">
        <f t="shared" si="27"/>
        <v/>
      </c>
      <c r="AF99" s="4" t="str">
        <f t="shared" si="27"/>
        <v/>
      </c>
      <c r="AG99" s="4" t="str">
        <f t="shared" si="27"/>
        <v/>
      </c>
      <c r="AH99" s="4" t="str">
        <f t="shared" si="27"/>
        <v/>
      </c>
      <c r="AI99" s="4" t="str">
        <f t="shared" si="27"/>
        <v/>
      </c>
      <c r="AJ99" s="957"/>
      <c r="AK99" s="958"/>
      <c r="AL99" s="958"/>
      <c r="AM99" s="959"/>
      <c r="AN99" s="20"/>
      <c r="AO99" s="208"/>
      <c r="AP99" s="20"/>
      <c r="BJ99" s="301"/>
      <c r="CH99" s="20" t="s">
        <v>489</v>
      </c>
      <c r="CI99" s="20" t="s">
        <v>415</v>
      </c>
    </row>
    <row r="100" spans="1:87" ht="15" customHeight="1" thickTop="1" thickBot="1">
      <c r="A100" s="19"/>
      <c r="B100" s="202"/>
      <c r="C100" s="1860"/>
      <c r="D100" s="1864"/>
      <c r="E100" s="1865"/>
      <c r="F100" s="1866"/>
      <c r="G100" s="1026"/>
      <c r="H100" s="1026"/>
      <c r="I100" s="1026"/>
      <c r="J100" s="1026"/>
      <c r="K100" s="1026"/>
      <c r="L100" s="1027"/>
      <c r="M100" s="1042"/>
      <c r="N100" s="1043"/>
      <c r="O100" s="1043"/>
      <c r="P100" s="1043"/>
      <c r="Q100" s="1043"/>
      <c r="R100" s="1043"/>
      <c r="S100" s="1043"/>
      <c r="T100" s="1043"/>
      <c r="U100" s="1043"/>
      <c r="V100" s="1043"/>
      <c r="W100" s="1043"/>
      <c r="X100" s="1043"/>
      <c r="Y100" s="1043"/>
      <c r="Z100" s="1044"/>
      <c r="AA100" s="831" t="s">
        <v>590</v>
      </c>
      <c r="AB100" s="831"/>
      <c r="AC100" s="831"/>
      <c r="AD100" s="831"/>
      <c r="AE100" s="831"/>
      <c r="AF100" s="831"/>
      <c r="AG100" s="831"/>
      <c r="AH100" s="831"/>
      <c r="AI100" s="831"/>
      <c r="AJ100" s="831"/>
      <c r="AK100" s="831"/>
      <c r="AL100" s="831"/>
      <c r="AM100" s="832"/>
      <c r="AN100" s="20"/>
      <c r="AO100" s="208"/>
      <c r="AP100" s="20"/>
      <c r="BJ100" s="301"/>
      <c r="CH100" s="20" t="s">
        <v>490</v>
      </c>
      <c r="CI100" s="20" t="s">
        <v>416</v>
      </c>
    </row>
    <row r="101" spans="1:87" ht="15" hidden="1" customHeight="1" thickTop="1" thickBot="1">
      <c r="A101" s="30"/>
      <c r="B101" s="202"/>
      <c r="C101" s="1860"/>
      <c r="D101" s="1864"/>
      <c r="E101" s="1865"/>
      <c r="F101" s="1866"/>
      <c r="G101" s="1036"/>
      <c r="H101" s="1036"/>
      <c r="I101" s="1036"/>
      <c r="J101" s="1036"/>
      <c r="K101" s="1036"/>
      <c r="L101" s="1037"/>
      <c r="M101" s="1038" t="s">
        <v>71</v>
      </c>
      <c r="N101" s="955"/>
      <c r="O101" s="956"/>
      <c r="P101" s="4" t="str">
        <f>MID($M$100,COLUMN()-15,1)</f>
        <v/>
      </c>
      <c r="Q101" s="4" t="str">
        <f t="shared" ref="Q101:AI101" si="28">MID($M$100,COLUMN()-15,1)</f>
        <v/>
      </c>
      <c r="R101" s="4" t="str">
        <f t="shared" si="28"/>
        <v/>
      </c>
      <c r="S101" s="4" t="str">
        <f t="shared" si="28"/>
        <v/>
      </c>
      <c r="T101" s="4" t="str">
        <f t="shared" si="28"/>
        <v/>
      </c>
      <c r="U101" s="4" t="str">
        <f t="shared" si="28"/>
        <v/>
      </c>
      <c r="V101" s="4" t="str">
        <f t="shared" si="28"/>
        <v/>
      </c>
      <c r="W101" s="4" t="str">
        <f t="shared" si="28"/>
        <v/>
      </c>
      <c r="X101" s="4" t="str">
        <f t="shared" si="28"/>
        <v/>
      </c>
      <c r="Y101" s="4" t="str">
        <f t="shared" si="28"/>
        <v/>
      </c>
      <c r="Z101" s="4" t="str">
        <f t="shared" si="28"/>
        <v/>
      </c>
      <c r="AA101" s="4" t="str">
        <f t="shared" si="28"/>
        <v/>
      </c>
      <c r="AB101" s="4" t="str">
        <f t="shared" si="28"/>
        <v/>
      </c>
      <c r="AC101" s="4" t="str">
        <f t="shared" si="28"/>
        <v/>
      </c>
      <c r="AD101" s="4" t="str">
        <f t="shared" si="28"/>
        <v/>
      </c>
      <c r="AE101" s="4" t="str">
        <f t="shared" si="28"/>
        <v/>
      </c>
      <c r="AF101" s="4" t="str">
        <f t="shared" si="28"/>
        <v/>
      </c>
      <c r="AG101" s="4" t="str">
        <f t="shared" si="28"/>
        <v/>
      </c>
      <c r="AH101" s="4" t="str">
        <f t="shared" si="28"/>
        <v/>
      </c>
      <c r="AI101" s="4" t="str">
        <f t="shared" si="28"/>
        <v/>
      </c>
      <c r="AJ101" s="957"/>
      <c r="AK101" s="958"/>
      <c r="AL101" s="958"/>
      <c r="AM101" s="959"/>
      <c r="AN101" s="20"/>
      <c r="AO101" s="208"/>
      <c r="AP101" s="20"/>
      <c r="BJ101" s="301"/>
      <c r="CH101" s="20" t="s">
        <v>491</v>
      </c>
      <c r="CI101" s="20" t="s">
        <v>417</v>
      </c>
    </row>
    <row r="102" spans="1:87" ht="15" customHeight="1" thickTop="1" thickBot="1">
      <c r="A102" s="19"/>
      <c r="B102" s="202"/>
      <c r="C102" s="1860"/>
      <c r="D102" s="1864"/>
      <c r="E102" s="1865"/>
      <c r="F102" s="1866"/>
      <c r="G102" s="614" t="s">
        <v>2567</v>
      </c>
      <c r="H102" s="614"/>
      <c r="I102" s="614"/>
      <c r="J102" s="614"/>
      <c r="K102" s="614"/>
      <c r="L102" s="615"/>
      <c r="M102" s="1034"/>
      <c r="N102" s="1203"/>
      <c r="O102" s="1203"/>
      <c r="P102" s="1203"/>
      <c r="Q102" s="1203"/>
      <c r="R102" s="1020"/>
      <c r="S102" s="1020"/>
      <c r="T102" s="1020"/>
      <c r="U102" s="1020"/>
      <c r="V102" s="1021"/>
      <c r="W102" s="1186"/>
      <c r="X102" s="1063"/>
      <c r="Y102" s="1063"/>
      <c r="Z102" s="1063"/>
      <c r="AA102" s="1063"/>
      <c r="AB102" s="1063"/>
      <c r="AC102" s="1063"/>
      <c r="AD102" s="1063"/>
      <c r="AE102" s="1063"/>
      <c r="AF102" s="1063"/>
      <c r="AG102" s="1063"/>
      <c r="AH102" s="1063"/>
      <c r="AI102" s="1063"/>
      <c r="AJ102" s="1063"/>
      <c r="AK102" s="1063"/>
      <c r="AL102" s="1063"/>
      <c r="AM102" s="1064"/>
      <c r="AN102" s="20"/>
      <c r="AO102" s="208"/>
      <c r="AP102" s="20"/>
      <c r="BJ102" s="301"/>
      <c r="BL102" s="17" t="str">
        <f>IF(M102="選択　▼","",LEFT(M102,2))</f>
        <v/>
      </c>
      <c r="BM102" s="272" t="str">
        <f>MID($BL102,COLUMN()-64,1)</f>
        <v/>
      </c>
      <c r="BN102" s="272" t="str">
        <f>MID($BL102,COLUMN()-64,1)</f>
        <v/>
      </c>
      <c r="BO102" s="17" t="str">
        <f>IF(OR(M102="選択　▼", M102=""),"",RIGHT(M102,LEN(M102)-(FIND("（",M102)-1)))</f>
        <v/>
      </c>
      <c r="BP102" s="17" t="str">
        <f>IF(OR(M102="選択　▼", M102=""), "", MID(LEFT(M102, FIND("（",M102)-1), 4, 6))</f>
        <v/>
      </c>
      <c r="CH102" s="20" t="s">
        <v>492</v>
      </c>
      <c r="CI102" s="20" t="s">
        <v>418</v>
      </c>
    </row>
    <row r="103" spans="1:87" ht="15" customHeight="1" thickTop="1" thickBot="1">
      <c r="A103" s="19"/>
      <c r="B103" s="202"/>
      <c r="C103" s="1860"/>
      <c r="D103" s="1864"/>
      <c r="E103" s="1865"/>
      <c r="F103" s="1866"/>
      <c r="G103" s="1029"/>
      <c r="H103" s="1029"/>
      <c r="I103" s="1029"/>
      <c r="J103" s="1029"/>
      <c r="K103" s="1029"/>
      <c r="L103" s="1030"/>
      <c r="M103" s="21" t="s">
        <v>5</v>
      </c>
      <c r="N103" s="1065"/>
      <c r="O103" s="1065"/>
      <c r="P103" s="1065"/>
      <c r="Q103" s="1065"/>
      <c r="R103" s="1058" t="s">
        <v>4</v>
      </c>
      <c r="S103" s="943"/>
      <c r="T103" s="943"/>
      <c r="U103" s="146"/>
      <c r="V103" s="1059" t="s">
        <v>2582</v>
      </c>
      <c r="W103" s="1060"/>
      <c r="X103" s="1060"/>
      <c r="Y103" s="1060"/>
      <c r="Z103" s="1060"/>
      <c r="AA103" s="1061"/>
      <c r="AB103" s="994"/>
      <c r="AC103" s="828"/>
      <c r="AD103" s="828"/>
      <c r="AE103" s="978"/>
      <c r="AF103" s="979"/>
      <c r="AG103" s="49" t="s">
        <v>77</v>
      </c>
      <c r="AH103" s="978"/>
      <c r="AI103" s="979"/>
      <c r="AJ103" s="48" t="s">
        <v>78</v>
      </c>
      <c r="AK103" s="978"/>
      <c r="AL103" s="979"/>
      <c r="AM103" s="52" t="s">
        <v>79</v>
      </c>
      <c r="AN103" s="20"/>
      <c r="AO103" s="208"/>
      <c r="AP103" s="20"/>
      <c r="BJ103" s="301"/>
      <c r="BL103" s="17" t="str">
        <f>IF(N103="","",AB102&amp;"第"&amp;N103&amp;"号")</f>
        <v/>
      </c>
      <c r="BM103" s="17" t="str">
        <f>IF(OR(AB103="選択▼", AB103=""),"",AB103&amp;AE103&amp;AG103&amp;AH103&amp;AJ103&amp;AK103&amp;AM103)</f>
        <v/>
      </c>
      <c r="BN103" s="257"/>
      <c r="CH103" s="20" t="s">
        <v>493</v>
      </c>
      <c r="CI103" s="20" t="s">
        <v>419</v>
      </c>
    </row>
    <row r="104" spans="1:87" ht="15" hidden="1" customHeight="1" thickTop="1" thickBot="1">
      <c r="A104" s="30"/>
      <c r="B104" s="202"/>
      <c r="C104" s="1860"/>
      <c r="D104" s="1864"/>
      <c r="E104" s="1865"/>
      <c r="F104" s="1866"/>
      <c r="G104" s="617"/>
      <c r="H104" s="617"/>
      <c r="I104" s="617"/>
      <c r="J104" s="617"/>
      <c r="K104" s="617"/>
      <c r="L104" s="618"/>
      <c r="M104" s="1013" t="s">
        <v>71</v>
      </c>
      <c r="N104" s="1014"/>
      <c r="O104" s="1015"/>
      <c r="P104" s="13" t="str">
        <f>BM102</f>
        <v/>
      </c>
      <c r="Q104" s="13" t="str">
        <f>BN102</f>
        <v/>
      </c>
      <c r="R104" s="14" t="s">
        <v>74</v>
      </c>
      <c r="S104" s="13" t="str">
        <f t="shared" ref="S104:X104" si="29">MID($N$103,COLUMN()-18,1)</f>
        <v/>
      </c>
      <c r="T104" s="13" t="str">
        <f t="shared" si="29"/>
        <v/>
      </c>
      <c r="U104" s="13" t="str">
        <f t="shared" si="29"/>
        <v/>
      </c>
      <c r="V104" s="13" t="str">
        <f t="shared" si="29"/>
        <v/>
      </c>
      <c r="W104" s="13" t="str">
        <f t="shared" si="29"/>
        <v/>
      </c>
      <c r="X104" s="13" t="str">
        <f t="shared" si="29"/>
        <v/>
      </c>
      <c r="Y104" s="14" t="s">
        <v>74</v>
      </c>
      <c r="Z104" s="13"/>
      <c r="AA104" s="1354"/>
      <c r="AB104" s="1355"/>
      <c r="AC104" s="1355"/>
      <c r="AD104" s="1355"/>
      <c r="AE104" s="1355"/>
      <c r="AF104" s="1355"/>
      <c r="AG104" s="1355"/>
      <c r="AH104" s="1355"/>
      <c r="AI104" s="1355"/>
      <c r="AJ104" s="1355"/>
      <c r="AK104" s="1355"/>
      <c r="AL104" s="1355"/>
      <c r="AM104" s="1356"/>
      <c r="AN104" s="20"/>
      <c r="AO104" s="208"/>
      <c r="AP104" s="20"/>
      <c r="BJ104" s="301"/>
      <c r="CH104" s="20" t="s">
        <v>494</v>
      </c>
      <c r="CI104" s="20" t="s">
        <v>420</v>
      </c>
    </row>
    <row r="105" spans="1:87" ht="15" hidden="1" customHeight="1" thickTop="1" thickBot="1">
      <c r="A105" s="30"/>
      <c r="B105" s="202"/>
      <c r="C105" s="1860"/>
      <c r="D105" s="1864"/>
      <c r="E105" s="1865"/>
      <c r="F105" s="1866"/>
      <c r="G105" s="1046" t="s">
        <v>61</v>
      </c>
      <c r="H105" s="1046"/>
      <c r="I105" s="1046"/>
      <c r="J105" s="1046"/>
      <c r="K105" s="1046"/>
      <c r="L105" s="1047"/>
      <c r="M105" s="1011"/>
      <c r="N105" s="1012"/>
      <c r="O105" s="1012"/>
      <c r="P105" s="849"/>
      <c r="Q105" s="848"/>
      <c r="R105" s="33" t="s">
        <v>77</v>
      </c>
      <c r="S105" s="849"/>
      <c r="T105" s="848"/>
      <c r="U105" s="32" t="s">
        <v>78</v>
      </c>
      <c r="V105" s="849"/>
      <c r="W105" s="848"/>
      <c r="X105" s="32" t="s">
        <v>79</v>
      </c>
      <c r="Y105" s="620"/>
      <c r="Z105" s="620"/>
      <c r="AA105" s="620"/>
      <c r="AB105" s="620"/>
      <c r="AC105" s="620"/>
      <c r="AD105" s="620"/>
      <c r="AE105" s="620"/>
      <c r="AF105" s="620"/>
      <c r="AG105" s="620"/>
      <c r="AH105" s="620"/>
      <c r="AI105" s="620"/>
      <c r="AJ105" s="620"/>
      <c r="AK105" s="620"/>
      <c r="AL105" s="620"/>
      <c r="AM105" s="621"/>
      <c r="AN105" s="20"/>
      <c r="AO105" s="208"/>
      <c r="AP105" s="20"/>
      <c r="BJ105" s="301"/>
      <c r="BL105" s="17" t="str">
        <f>IF(OR(M105="選択▼", M105=""),"",M105&amp;P105&amp;R105&amp;S105&amp;U105&amp;V105&amp;X105)</f>
        <v/>
      </c>
      <c r="BM105" s="272" t="str">
        <f>MID(P105,COLUMN()-64,1)</f>
        <v/>
      </c>
      <c r="BN105" s="272" t="str">
        <f>MID(P105,COLUMN()-64,1)</f>
        <v/>
      </c>
      <c r="BO105" s="272" t="str">
        <f>MID(S105,COLUMN()-66,1)</f>
        <v/>
      </c>
      <c r="BP105" s="272" t="str">
        <f>MID(S105,COLUMN()-66,1)</f>
        <v/>
      </c>
      <c r="BQ105" s="272" t="str">
        <f>MID(V105,COLUMN()-68,1)</f>
        <v/>
      </c>
      <c r="BR105" s="272" t="str">
        <f>MID(V105,COLUMN()-68,1)</f>
        <v/>
      </c>
      <c r="BS105" s="273" t="str">
        <f>IF(M105="平成","H",IF(M105="昭和","S",IF(M105="大正","T",IF(M105="明治","M",""))))</f>
        <v/>
      </c>
      <c r="CH105" s="20" t="s">
        <v>495</v>
      </c>
      <c r="CI105" s="20" t="s">
        <v>421</v>
      </c>
    </row>
    <row r="106" spans="1:87" ht="15" customHeight="1" thickTop="1" thickBot="1">
      <c r="A106" s="19"/>
      <c r="B106" s="202"/>
      <c r="C106" s="1860"/>
      <c r="D106" s="1864"/>
      <c r="E106" s="1865"/>
      <c r="F106" s="1866"/>
      <c r="G106" s="1872" t="s">
        <v>3762</v>
      </c>
      <c r="H106" s="1651"/>
      <c r="I106" s="1651"/>
      <c r="J106" s="1651"/>
      <c r="K106" s="1651"/>
      <c r="L106" s="1652"/>
      <c r="M106" s="1873"/>
      <c r="N106" s="1873"/>
      <c r="O106" s="1873"/>
      <c r="P106" s="1873"/>
      <c r="Q106" s="1873"/>
      <c r="R106" s="1873"/>
      <c r="S106" s="1873"/>
      <c r="T106" s="1873"/>
      <c r="U106" s="1873"/>
      <c r="V106" s="1873"/>
      <c r="W106" s="1873"/>
      <c r="X106" s="1873"/>
      <c r="Y106" s="1873"/>
      <c r="Z106" s="1873"/>
      <c r="AA106" s="1873"/>
      <c r="AB106" s="1873"/>
      <c r="AC106" s="1582"/>
      <c r="AD106" s="1583"/>
      <c r="AE106" s="1583"/>
      <c r="AF106" s="1583"/>
      <c r="AG106" s="1583"/>
      <c r="AH106" s="1583"/>
      <c r="AI106" s="1583"/>
      <c r="AJ106" s="1583"/>
      <c r="AK106" s="1583"/>
      <c r="AL106" s="1583"/>
      <c r="AM106" s="1584"/>
      <c r="AN106" s="20"/>
      <c r="AO106" s="208"/>
      <c r="AP106" s="20"/>
      <c r="BJ106" s="301"/>
      <c r="CH106" s="20" t="s">
        <v>496</v>
      </c>
      <c r="CI106" s="20" t="s">
        <v>422</v>
      </c>
    </row>
    <row r="107" spans="1:87" ht="15" hidden="1" customHeight="1" thickTop="1" thickBot="1">
      <c r="A107" s="30"/>
      <c r="B107" s="202"/>
      <c r="C107" s="1860"/>
      <c r="D107" s="1868" t="s">
        <v>221</v>
      </c>
      <c r="E107" s="1865"/>
      <c r="F107" s="1866"/>
      <c r="G107" s="1731" t="s">
        <v>2</v>
      </c>
      <c r="H107" s="1712"/>
      <c r="I107" s="1712"/>
      <c r="J107" s="1712"/>
      <c r="K107" s="1712"/>
      <c r="L107" s="1713"/>
      <c r="M107" s="1714"/>
      <c r="N107" s="1715"/>
      <c r="O107" s="1715"/>
      <c r="P107" s="1715"/>
      <c r="Q107" s="1715"/>
      <c r="R107" s="1715"/>
      <c r="S107" s="1715"/>
      <c r="T107" s="1715"/>
      <c r="U107" s="1715"/>
      <c r="V107" s="1716"/>
      <c r="W107" s="1637" t="s">
        <v>121</v>
      </c>
      <c r="X107" s="1638"/>
      <c r="Y107" s="1638"/>
      <c r="Z107" s="1638"/>
      <c r="AA107" s="1638"/>
      <c r="AB107" s="1638"/>
      <c r="AC107" s="1638"/>
      <c r="AD107" s="1638"/>
      <c r="AE107" s="1638"/>
      <c r="AF107" s="1638"/>
      <c r="AG107" s="1638"/>
      <c r="AH107" s="1638"/>
      <c r="AI107" s="1638"/>
      <c r="AJ107" s="1638"/>
      <c r="AK107" s="1638"/>
      <c r="AL107" s="1638"/>
      <c r="AM107" s="1639"/>
      <c r="AN107" s="20"/>
      <c r="AO107" s="208"/>
      <c r="AP107" s="20"/>
      <c r="BJ107" s="301"/>
      <c r="CH107" s="20" t="s">
        <v>497</v>
      </c>
      <c r="CI107" s="20" t="s">
        <v>423</v>
      </c>
    </row>
    <row r="108" spans="1:87" ht="15" hidden="1" customHeight="1" thickTop="1" thickBot="1">
      <c r="A108" s="30"/>
      <c r="B108" s="202"/>
      <c r="C108" s="1860"/>
      <c r="D108" s="1864"/>
      <c r="E108" s="1865"/>
      <c r="F108" s="1866"/>
      <c r="G108" s="1026" t="s">
        <v>210</v>
      </c>
      <c r="H108" s="1026"/>
      <c r="I108" s="1026"/>
      <c r="J108" s="1026"/>
      <c r="K108" s="1026"/>
      <c r="L108" s="1027"/>
      <c r="M108" s="1038" t="s">
        <v>71</v>
      </c>
      <c r="N108" s="955"/>
      <c r="O108" s="956"/>
      <c r="P108" s="4" t="str">
        <f>MID($M$107,COLUMN()-15,1)</f>
        <v/>
      </c>
      <c r="Q108" s="4" t="str">
        <f t="shared" ref="Q108:AI108" si="30">MID($M$107,COLUMN()-15,1)</f>
        <v/>
      </c>
      <c r="R108" s="4" t="str">
        <f t="shared" si="30"/>
        <v/>
      </c>
      <c r="S108" s="4" t="str">
        <f t="shared" si="30"/>
        <v/>
      </c>
      <c r="T108" s="4" t="str">
        <f t="shared" si="30"/>
        <v/>
      </c>
      <c r="U108" s="4" t="str">
        <f t="shared" si="30"/>
        <v/>
      </c>
      <c r="V108" s="4" t="str">
        <f t="shared" si="30"/>
        <v/>
      </c>
      <c r="W108" s="4" t="str">
        <f t="shared" si="30"/>
        <v/>
      </c>
      <c r="X108" s="4" t="str">
        <f t="shared" si="30"/>
        <v/>
      </c>
      <c r="Y108" s="4" t="str">
        <f t="shared" si="30"/>
        <v/>
      </c>
      <c r="Z108" s="4" t="str">
        <f t="shared" si="30"/>
        <v/>
      </c>
      <c r="AA108" s="4" t="str">
        <f t="shared" si="30"/>
        <v/>
      </c>
      <c r="AB108" s="4" t="str">
        <f t="shared" si="30"/>
        <v/>
      </c>
      <c r="AC108" s="4" t="str">
        <f t="shared" si="30"/>
        <v/>
      </c>
      <c r="AD108" s="4" t="str">
        <f t="shared" si="30"/>
        <v/>
      </c>
      <c r="AE108" s="4" t="str">
        <f t="shared" si="30"/>
        <v/>
      </c>
      <c r="AF108" s="4" t="str">
        <f t="shared" si="30"/>
        <v/>
      </c>
      <c r="AG108" s="4" t="str">
        <f t="shared" si="30"/>
        <v/>
      </c>
      <c r="AH108" s="4" t="str">
        <f t="shared" si="30"/>
        <v/>
      </c>
      <c r="AI108" s="4" t="str">
        <f t="shared" si="30"/>
        <v/>
      </c>
      <c r="AJ108" s="957"/>
      <c r="AK108" s="958"/>
      <c r="AL108" s="958"/>
      <c r="AM108" s="959"/>
      <c r="AN108" s="20"/>
      <c r="AO108" s="208"/>
      <c r="AP108" s="20"/>
      <c r="BJ108" s="301"/>
      <c r="CH108" s="20" t="s">
        <v>498</v>
      </c>
      <c r="CI108" s="20" t="s">
        <v>424</v>
      </c>
    </row>
    <row r="109" spans="1:87" ht="15" customHeight="1" thickTop="1" thickBot="1">
      <c r="A109" s="19"/>
      <c r="B109" s="202"/>
      <c r="C109" s="1860"/>
      <c r="D109" s="1864"/>
      <c r="E109" s="1865"/>
      <c r="F109" s="1866"/>
      <c r="G109" s="1026"/>
      <c r="H109" s="1026"/>
      <c r="I109" s="1026"/>
      <c r="J109" s="1026"/>
      <c r="K109" s="1026"/>
      <c r="L109" s="1027"/>
      <c r="M109" s="1042"/>
      <c r="N109" s="1043"/>
      <c r="O109" s="1043"/>
      <c r="P109" s="1043"/>
      <c r="Q109" s="1043"/>
      <c r="R109" s="1043"/>
      <c r="S109" s="1043"/>
      <c r="T109" s="1043"/>
      <c r="U109" s="1043"/>
      <c r="V109" s="1043"/>
      <c r="W109" s="1043"/>
      <c r="X109" s="1043"/>
      <c r="Y109" s="1043"/>
      <c r="Z109" s="1044"/>
      <c r="AA109" s="831" t="s">
        <v>590</v>
      </c>
      <c r="AB109" s="831"/>
      <c r="AC109" s="831"/>
      <c r="AD109" s="831"/>
      <c r="AE109" s="831"/>
      <c r="AF109" s="831"/>
      <c r="AG109" s="831"/>
      <c r="AH109" s="831"/>
      <c r="AI109" s="831"/>
      <c r="AJ109" s="831"/>
      <c r="AK109" s="831"/>
      <c r="AL109" s="831"/>
      <c r="AM109" s="832"/>
      <c r="AN109" s="20"/>
      <c r="AO109" s="208"/>
      <c r="AP109" s="20"/>
      <c r="BJ109" s="301"/>
      <c r="CH109" s="20" t="s">
        <v>499</v>
      </c>
      <c r="CI109" s="20" t="s">
        <v>425</v>
      </c>
    </row>
    <row r="110" spans="1:87" ht="15" hidden="1" customHeight="1" thickTop="1" thickBot="1">
      <c r="A110" s="30"/>
      <c r="B110" s="202"/>
      <c r="C110" s="1860"/>
      <c r="D110" s="1864"/>
      <c r="E110" s="1865"/>
      <c r="F110" s="1866"/>
      <c r="G110" s="1036"/>
      <c r="H110" s="1036"/>
      <c r="I110" s="1036"/>
      <c r="J110" s="1036"/>
      <c r="K110" s="1036"/>
      <c r="L110" s="1037"/>
      <c r="M110" s="1038" t="s">
        <v>71</v>
      </c>
      <c r="N110" s="955"/>
      <c r="O110" s="956"/>
      <c r="P110" s="4" t="str">
        <f>MID($M$109,COLUMN()-15,1)</f>
        <v/>
      </c>
      <c r="Q110" s="4" t="str">
        <f t="shared" ref="Q110:AI110" si="31">MID($M$109,COLUMN()-15,1)</f>
        <v/>
      </c>
      <c r="R110" s="4" t="str">
        <f t="shared" si="31"/>
        <v/>
      </c>
      <c r="S110" s="4" t="str">
        <f t="shared" si="31"/>
        <v/>
      </c>
      <c r="T110" s="4" t="str">
        <f t="shared" si="31"/>
        <v/>
      </c>
      <c r="U110" s="4" t="str">
        <f t="shared" si="31"/>
        <v/>
      </c>
      <c r="V110" s="4" t="str">
        <f t="shared" si="31"/>
        <v/>
      </c>
      <c r="W110" s="4" t="str">
        <f t="shared" si="31"/>
        <v/>
      </c>
      <c r="X110" s="4" t="str">
        <f t="shared" si="31"/>
        <v/>
      </c>
      <c r="Y110" s="4" t="str">
        <f t="shared" si="31"/>
        <v/>
      </c>
      <c r="Z110" s="4" t="str">
        <f t="shared" si="31"/>
        <v/>
      </c>
      <c r="AA110" s="4" t="str">
        <f t="shared" si="31"/>
        <v/>
      </c>
      <c r="AB110" s="4" t="str">
        <f t="shared" si="31"/>
        <v/>
      </c>
      <c r="AC110" s="4" t="str">
        <f t="shared" si="31"/>
        <v/>
      </c>
      <c r="AD110" s="4" t="str">
        <f t="shared" si="31"/>
        <v/>
      </c>
      <c r="AE110" s="4" t="str">
        <f t="shared" si="31"/>
        <v/>
      </c>
      <c r="AF110" s="4" t="str">
        <f t="shared" si="31"/>
        <v/>
      </c>
      <c r="AG110" s="4" t="str">
        <f t="shared" si="31"/>
        <v/>
      </c>
      <c r="AH110" s="4" t="str">
        <f t="shared" si="31"/>
        <v/>
      </c>
      <c r="AI110" s="4" t="str">
        <f t="shared" si="31"/>
        <v/>
      </c>
      <c r="AJ110" s="957"/>
      <c r="AK110" s="958"/>
      <c r="AL110" s="958"/>
      <c r="AM110" s="959"/>
      <c r="AN110" s="20"/>
      <c r="AO110" s="208"/>
      <c r="AP110" s="20"/>
      <c r="BJ110" s="301"/>
      <c r="CH110" s="20" t="s">
        <v>500</v>
      </c>
      <c r="CI110" s="20" t="s">
        <v>426</v>
      </c>
    </row>
    <row r="111" spans="1:87" ht="15" customHeight="1" thickTop="1" thickBot="1">
      <c r="A111" s="19"/>
      <c r="B111" s="202"/>
      <c r="C111" s="1860"/>
      <c r="D111" s="1864"/>
      <c r="E111" s="1865"/>
      <c r="F111" s="1866"/>
      <c r="G111" s="614" t="s">
        <v>2567</v>
      </c>
      <c r="H111" s="614"/>
      <c r="I111" s="614"/>
      <c r="J111" s="614"/>
      <c r="K111" s="614"/>
      <c r="L111" s="615"/>
      <c r="M111" s="1034"/>
      <c r="N111" s="1203"/>
      <c r="O111" s="1203"/>
      <c r="P111" s="1203"/>
      <c r="Q111" s="1203"/>
      <c r="R111" s="1020"/>
      <c r="S111" s="1020"/>
      <c r="T111" s="1020"/>
      <c r="U111" s="1020"/>
      <c r="V111" s="1021"/>
      <c r="W111" s="1186"/>
      <c r="X111" s="1063"/>
      <c r="Y111" s="1063"/>
      <c r="Z111" s="1063"/>
      <c r="AA111" s="1063"/>
      <c r="AB111" s="1063"/>
      <c r="AC111" s="1063"/>
      <c r="AD111" s="1063"/>
      <c r="AE111" s="1063"/>
      <c r="AF111" s="1063"/>
      <c r="AG111" s="1063"/>
      <c r="AH111" s="1063"/>
      <c r="AI111" s="1063"/>
      <c r="AJ111" s="1063"/>
      <c r="AK111" s="1063"/>
      <c r="AL111" s="1063"/>
      <c r="AM111" s="1064"/>
      <c r="AN111" s="20"/>
      <c r="AO111" s="208"/>
      <c r="AP111" s="20"/>
      <c r="BJ111" s="301"/>
      <c r="BL111" s="17" t="str">
        <f>IF(M111="選択　▼","",LEFT(M111,2))</f>
        <v/>
      </c>
      <c r="BM111" s="272" t="str">
        <f>MID($BL111,COLUMN()-64,1)</f>
        <v/>
      </c>
      <c r="BN111" s="272" t="str">
        <f>MID($BL111,COLUMN()-64,1)</f>
        <v/>
      </c>
      <c r="BO111" s="17" t="str">
        <f>IF(OR(M111="選択　▼", M111=""),"",RIGHT(M111,LEN(M111)-(FIND("（",M111)-1)))</f>
        <v/>
      </c>
      <c r="BP111" s="17" t="str">
        <f>IF(OR(M111="選択　▼", M111=""), "", MID(LEFT(M111, FIND("（",M111)-1), 4, 6))</f>
        <v/>
      </c>
      <c r="CH111" s="20" t="s">
        <v>501</v>
      </c>
      <c r="CI111" s="20" t="s">
        <v>427</v>
      </c>
    </row>
    <row r="112" spans="1:87" ht="15" customHeight="1" thickTop="1" thickBot="1">
      <c r="A112" s="19"/>
      <c r="B112" s="202"/>
      <c r="C112" s="1860"/>
      <c r="D112" s="1864"/>
      <c r="E112" s="1865"/>
      <c r="F112" s="1866"/>
      <c r="G112" s="1029"/>
      <c r="H112" s="1029"/>
      <c r="I112" s="1029"/>
      <c r="J112" s="1029"/>
      <c r="K112" s="1029"/>
      <c r="L112" s="1030"/>
      <c r="M112" s="21" t="s">
        <v>5</v>
      </c>
      <c r="N112" s="1065"/>
      <c r="O112" s="1065"/>
      <c r="P112" s="1065"/>
      <c r="Q112" s="1065"/>
      <c r="R112" s="1058" t="s">
        <v>4</v>
      </c>
      <c r="S112" s="943"/>
      <c r="T112" s="943"/>
      <c r="U112" s="146"/>
      <c r="V112" s="1059" t="s">
        <v>2582</v>
      </c>
      <c r="W112" s="1060"/>
      <c r="X112" s="1060"/>
      <c r="Y112" s="1060"/>
      <c r="Z112" s="1060"/>
      <c r="AA112" s="1061"/>
      <c r="AB112" s="994"/>
      <c r="AC112" s="828"/>
      <c r="AD112" s="828"/>
      <c r="AE112" s="978"/>
      <c r="AF112" s="979"/>
      <c r="AG112" s="49" t="s">
        <v>77</v>
      </c>
      <c r="AH112" s="978"/>
      <c r="AI112" s="979"/>
      <c r="AJ112" s="48" t="s">
        <v>78</v>
      </c>
      <c r="AK112" s="978"/>
      <c r="AL112" s="979"/>
      <c r="AM112" s="52" t="s">
        <v>79</v>
      </c>
      <c r="AN112" s="20"/>
      <c r="AO112" s="208"/>
      <c r="AP112" s="20"/>
      <c r="BJ112" s="301"/>
      <c r="BL112" s="17" t="str">
        <f>IF(N112="","",AB111&amp;"第"&amp;N112&amp;"号")</f>
        <v/>
      </c>
      <c r="BM112" s="17" t="str">
        <f>IF(OR(AB112="選択▼", AB112=""),"",AB112&amp;AE112&amp;AG112&amp;AH112&amp;AJ112&amp;AK112&amp;AM112)</f>
        <v/>
      </c>
      <c r="BN112" s="257"/>
      <c r="CH112" s="20" t="s">
        <v>502</v>
      </c>
      <c r="CI112" s="20" t="s">
        <v>428</v>
      </c>
    </row>
    <row r="113" spans="1:87" ht="15" hidden="1" customHeight="1" thickTop="1" thickBot="1">
      <c r="A113" s="30"/>
      <c r="B113" s="202"/>
      <c r="C113" s="1860"/>
      <c r="D113" s="1864"/>
      <c r="E113" s="1865"/>
      <c r="F113" s="1866"/>
      <c r="G113" s="617"/>
      <c r="H113" s="617"/>
      <c r="I113" s="617"/>
      <c r="J113" s="617"/>
      <c r="K113" s="617"/>
      <c r="L113" s="618"/>
      <c r="M113" s="1013" t="s">
        <v>71</v>
      </c>
      <c r="N113" s="1014"/>
      <c r="O113" s="1015"/>
      <c r="P113" s="13" t="str">
        <f>BM111</f>
        <v/>
      </c>
      <c r="Q113" s="13" t="str">
        <f>BN111</f>
        <v/>
      </c>
      <c r="R113" s="14" t="s">
        <v>74</v>
      </c>
      <c r="S113" s="13" t="str">
        <f t="shared" ref="S113:X113" si="32">MID($N$112,COLUMN()-18,1)</f>
        <v/>
      </c>
      <c r="T113" s="13" t="str">
        <f t="shared" si="32"/>
        <v/>
      </c>
      <c r="U113" s="13" t="str">
        <f t="shared" si="32"/>
        <v/>
      </c>
      <c r="V113" s="13" t="str">
        <f t="shared" si="32"/>
        <v/>
      </c>
      <c r="W113" s="13" t="str">
        <f t="shared" si="32"/>
        <v/>
      </c>
      <c r="X113" s="13" t="str">
        <f t="shared" si="32"/>
        <v/>
      </c>
      <c r="Y113" s="14" t="s">
        <v>74</v>
      </c>
      <c r="Z113" s="13"/>
      <c r="AA113" s="1354"/>
      <c r="AB113" s="1355"/>
      <c r="AC113" s="1355"/>
      <c r="AD113" s="1355"/>
      <c r="AE113" s="1355"/>
      <c r="AF113" s="1355"/>
      <c r="AG113" s="1355"/>
      <c r="AH113" s="1355"/>
      <c r="AI113" s="1355"/>
      <c r="AJ113" s="1355"/>
      <c r="AK113" s="1355"/>
      <c r="AL113" s="1355"/>
      <c r="AM113" s="1356"/>
      <c r="AN113" s="20"/>
      <c r="AO113" s="208"/>
      <c r="AP113" s="20"/>
      <c r="BJ113" s="301"/>
      <c r="CH113" s="20" t="s">
        <v>503</v>
      </c>
      <c r="CI113" s="20" t="s">
        <v>429</v>
      </c>
    </row>
    <row r="114" spans="1:87" ht="15" hidden="1" customHeight="1" thickTop="1" thickBot="1">
      <c r="A114" s="30"/>
      <c r="B114" s="202"/>
      <c r="C114" s="1860"/>
      <c r="D114" s="1864"/>
      <c r="E114" s="1865"/>
      <c r="F114" s="1866"/>
      <c r="G114" s="1046" t="s">
        <v>61</v>
      </c>
      <c r="H114" s="1046"/>
      <c r="I114" s="1046"/>
      <c r="J114" s="1046"/>
      <c r="K114" s="1046"/>
      <c r="L114" s="1047"/>
      <c r="M114" s="1011"/>
      <c r="N114" s="1012"/>
      <c r="O114" s="1012"/>
      <c r="P114" s="849"/>
      <c r="Q114" s="848"/>
      <c r="R114" s="33" t="s">
        <v>77</v>
      </c>
      <c r="S114" s="849"/>
      <c r="T114" s="848"/>
      <c r="U114" s="32" t="s">
        <v>78</v>
      </c>
      <c r="V114" s="849"/>
      <c r="W114" s="848"/>
      <c r="X114" s="32" t="s">
        <v>79</v>
      </c>
      <c r="Y114" s="620"/>
      <c r="Z114" s="620"/>
      <c r="AA114" s="620"/>
      <c r="AB114" s="620"/>
      <c r="AC114" s="620"/>
      <c r="AD114" s="620"/>
      <c r="AE114" s="620"/>
      <c r="AF114" s="620"/>
      <c r="AG114" s="620"/>
      <c r="AH114" s="620"/>
      <c r="AI114" s="620"/>
      <c r="AJ114" s="620"/>
      <c r="AK114" s="620"/>
      <c r="AL114" s="620"/>
      <c r="AM114" s="621"/>
      <c r="AN114" s="20"/>
      <c r="AO114" s="208"/>
      <c r="AP114" s="20"/>
      <c r="BJ114" s="301"/>
      <c r="BL114" s="17" t="str">
        <f>IF(OR(M114="選択▼", M114=""),"",M114&amp;P114&amp;R114&amp;S114&amp;U114&amp;V114&amp;X114)</f>
        <v/>
      </c>
      <c r="BM114" s="272" t="str">
        <f>MID(P114,COLUMN()-64,1)</f>
        <v/>
      </c>
      <c r="BN114" s="272" t="str">
        <f>MID(P114,COLUMN()-64,1)</f>
        <v/>
      </c>
      <c r="BO114" s="272" t="str">
        <f>MID(S114,COLUMN()-66,1)</f>
        <v/>
      </c>
      <c r="BP114" s="272" t="str">
        <f>MID(S114,COLUMN()-66,1)</f>
        <v/>
      </c>
      <c r="BQ114" s="272" t="str">
        <f>MID(V114,COLUMN()-68,1)</f>
        <v/>
      </c>
      <c r="BR114" s="272" t="str">
        <f>MID(V114,COLUMN()-68,1)</f>
        <v/>
      </c>
      <c r="BS114" s="273" t="str">
        <f>IF(M114="平成","H",IF(M114="昭和","S",IF(M114="大正","T",IF(M114="明治","M",""))))</f>
        <v/>
      </c>
      <c r="CH114" s="20" t="s">
        <v>504</v>
      </c>
      <c r="CI114" s="20" t="s">
        <v>430</v>
      </c>
    </row>
    <row r="115" spans="1:87" ht="15" customHeight="1" thickTop="1" thickBot="1">
      <c r="A115" s="19"/>
      <c r="B115" s="202"/>
      <c r="C115" s="1860"/>
      <c r="D115" s="1864"/>
      <c r="E115" s="1865"/>
      <c r="F115" s="1866"/>
      <c r="G115" s="1872" t="s">
        <v>3762</v>
      </c>
      <c r="H115" s="1651"/>
      <c r="I115" s="1651"/>
      <c r="J115" s="1651"/>
      <c r="K115" s="1651"/>
      <c r="L115" s="1652"/>
      <c r="M115" s="1873"/>
      <c r="N115" s="1873"/>
      <c r="O115" s="1873"/>
      <c r="P115" s="1873"/>
      <c r="Q115" s="1873"/>
      <c r="R115" s="1873"/>
      <c r="S115" s="1873"/>
      <c r="T115" s="1873"/>
      <c r="U115" s="1873"/>
      <c r="V115" s="1873"/>
      <c r="W115" s="1873"/>
      <c r="X115" s="1873"/>
      <c r="Y115" s="1873"/>
      <c r="Z115" s="1873"/>
      <c r="AA115" s="1873"/>
      <c r="AB115" s="1873"/>
      <c r="AC115" s="1582"/>
      <c r="AD115" s="1583"/>
      <c r="AE115" s="1583"/>
      <c r="AF115" s="1583"/>
      <c r="AG115" s="1583"/>
      <c r="AH115" s="1583"/>
      <c r="AI115" s="1583"/>
      <c r="AJ115" s="1583"/>
      <c r="AK115" s="1583"/>
      <c r="AL115" s="1583"/>
      <c r="AM115" s="1584"/>
      <c r="AN115" s="20"/>
      <c r="AO115" s="208"/>
      <c r="AP115" s="20"/>
      <c r="BJ115" s="301"/>
      <c r="CH115" s="20" t="s">
        <v>505</v>
      </c>
      <c r="CI115" s="20" t="s">
        <v>431</v>
      </c>
    </row>
    <row r="116" spans="1:87" ht="15" hidden="1" customHeight="1" thickTop="1" thickBot="1">
      <c r="A116" s="30"/>
      <c r="B116" s="202"/>
      <c r="C116" s="1860"/>
      <c r="D116" s="1867" t="s">
        <v>222</v>
      </c>
      <c r="E116" s="1865"/>
      <c r="F116" s="1866"/>
      <c r="G116" s="1731" t="s">
        <v>2</v>
      </c>
      <c r="H116" s="1712"/>
      <c r="I116" s="1712"/>
      <c r="J116" s="1712"/>
      <c r="K116" s="1712"/>
      <c r="L116" s="1713"/>
      <c r="M116" s="1714"/>
      <c r="N116" s="1715"/>
      <c r="O116" s="1715"/>
      <c r="P116" s="1715"/>
      <c r="Q116" s="1715"/>
      <c r="R116" s="1715"/>
      <c r="S116" s="1715"/>
      <c r="T116" s="1715"/>
      <c r="U116" s="1715"/>
      <c r="V116" s="1716"/>
      <c r="W116" s="1637" t="s">
        <v>121</v>
      </c>
      <c r="X116" s="1638"/>
      <c r="Y116" s="1638"/>
      <c r="Z116" s="1638"/>
      <c r="AA116" s="1638"/>
      <c r="AB116" s="1638"/>
      <c r="AC116" s="1638"/>
      <c r="AD116" s="1638"/>
      <c r="AE116" s="1638"/>
      <c r="AF116" s="1638"/>
      <c r="AG116" s="1638"/>
      <c r="AH116" s="1638"/>
      <c r="AI116" s="1638"/>
      <c r="AJ116" s="1638"/>
      <c r="AK116" s="1638"/>
      <c r="AL116" s="1638"/>
      <c r="AM116" s="1639"/>
      <c r="AN116" s="20"/>
      <c r="AO116" s="208"/>
      <c r="AP116" s="20"/>
      <c r="BJ116" s="301"/>
      <c r="CH116" s="20" t="s">
        <v>506</v>
      </c>
      <c r="CI116" s="20" t="s">
        <v>432</v>
      </c>
    </row>
    <row r="117" spans="1:87" ht="15" hidden="1" customHeight="1" thickTop="1" thickBot="1">
      <c r="A117" s="30"/>
      <c r="B117" s="202"/>
      <c r="C117" s="1860"/>
      <c r="D117" s="1864"/>
      <c r="E117" s="1865"/>
      <c r="F117" s="1866"/>
      <c r="G117" s="1026" t="s">
        <v>210</v>
      </c>
      <c r="H117" s="1026"/>
      <c r="I117" s="1026"/>
      <c r="J117" s="1026"/>
      <c r="K117" s="1026"/>
      <c r="L117" s="1027"/>
      <c r="M117" s="1038" t="s">
        <v>71</v>
      </c>
      <c r="N117" s="955"/>
      <c r="O117" s="956"/>
      <c r="P117" s="4" t="str">
        <f>MID($M$116,COLUMN()-15,1)</f>
        <v/>
      </c>
      <c r="Q117" s="4" t="str">
        <f t="shared" ref="Q117:AI117" si="33">MID($M$116,COLUMN()-15,1)</f>
        <v/>
      </c>
      <c r="R117" s="4" t="str">
        <f t="shared" si="33"/>
        <v/>
      </c>
      <c r="S117" s="4" t="str">
        <f t="shared" si="33"/>
        <v/>
      </c>
      <c r="T117" s="4" t="str">
        <f t="shared" si="33"/>
        <v/>
      </c>
      <c r="U117" s="4" t="str">
        <f t="shared" si="33"/>
        <v/>
      </c>
      <c r="V117" s="4" t="str">
        <f t="shared" si="33"/>
        <v/>
      </c>
      <c r="W117" s="4" t="str">
        <f t="shared" si="33"/>
        <v/>
      </c>
      <c r="X117" s="4" t="str">
        <f t="shared" si="33"/>
        <v/>
      </c>
      <c r="Y117" s="4" t="str">
        <f t="shared" si="33"/>
        <v/>
      </c>
      <c r="Z117" s="4" t="str">
        <f t="shared" si="33"/>
        <v/>
      </c>
      <c r="AA117" s="4" t="str">
        <f t="shared" si="33"/>
        <v/>
      </c>
      <c r="AB117" s="4" t="str">
        <f t="shared" si="33"/>
        <v/>
      </c>
      <c r="AC117" s="4" t="str">
        <f t="shared" si="33"/>
        <v/>
      </c>
      <c r="AD117" s="4" t="str">
        <f t="shared" si="33"/>
        <v/>
      </c>
      <c r="AE117" s="4" t="str">
        <f t="shared" si="33"/>
        <v/>
      </c>
      <c r="AF117" s="4" t="str">
        <f t="shared" si="33"/>
        <v/>
      </c>
      <c r="AG117" s="4" t="str">
        <f t="shared" si="33"/>
        <v/>
      </c>
      <c r="AH117" s="4" t="str">
        <f t="shared" si="33"/>
        <v/>
      </c>
      <c r="AI117" s="4" t="str">
        <f t="shared" si="33"/>
        <v/>
      </c>
      <c r="AJ117" s="957"/>
      <c r="AK117" s="958"/>
      <c r="AL117" s="958"/>
      <c r="AM117" s="959"/>
      <c r="AN117" s="20"/>
      <c r="AO117" s="208"/>
      <c r="AP117" s="20"/>
      <c r="BJ117" s="301"/>
      <c r="CH117" s="20" t="s">
        <v>507</v>
      </c>
      <c r="CI117" s="20" t="s">
        <v>433</v>
      </c>
    </row>
    <row r="118" spans="1:87" ht="15" customHeight="1" thickTop="1" thickBot="1">
      <c r="A118" s="19"/>
      <c r="B118" s="202"/>
      <c r="C118" s="1860"/>
      <c r="D118" s="1864"/>
      <c r="E118" s="1865"/>
      <c r="F118" s="1866"/>
      <c r="G118" s="1026"/>
      <c r="H118" s="1026"/>
      <c r="I118" s="1026"/>
      <c r="J118" s="1026"/>
      <c r="K118" s="1026"/>
      <c r="L118" s="1027"/>
      <c r="M118" s="1042"/>
      <c r="N118" s="1043"/>
      <c r="O118" s="1043"/>
      <c r="P118" s="1043"/>
      <c r="Q118" s="1043"/>
      <c r="R118" s="1043"/>
      <c r="S118" s="1043"/>
      <c r="T118" s="1043"/>
      <c r="U118" s="1043"/>
      <c r="V118" s="1043"/>
      <c r="W118" s="1043"/>
      <c r="X118" s="1043"/>
      <c r="Y118" s="1043"/>
      <c r="Z118" s="1044"/>
      <c r="AA118" s="831" t="s">
        <v>590</v>
      </c>
      <c r="AB118" s="831"/>
      <c r="AC118" s="831"/>
      <c r="AD118" s="831"/>
      <c r="AE118" s="831"/>
      <c r="AF118" s="831"/>
      <c r="AG118" s="831"/>
      <c r="AH118" s="831"/>
      <c r="AI118" s="831"/>
      <c r="AJ118" s="831"/>
      <c r="AK118" s="831"/>
      <c r="AL118" s="831"/>
      <c r="AM118" s="832"/>
      <c r="AN118" s="20"/>
      <c r="AO118" s="208"/>
      <c r="AP118" s="20"/>
      <c r="BJ118" s="301"/>
      <c r="CH118" s="20" t="s">
        <v>508</v>
      </c>
      <c r="CI118" s="20" t="s">
        <v>434</v>
      </c>
    </row>
    <row r="119" spans="1:87" ht="15" hidden="1" customHeight="1" thickTop="1" thickBot="1">
      <c r="A119" s="30"/>
      <c r="B119" s="202"/>
      <c r="C119" s="1860"/>
      <c r="D119" s="1864"/>
      <c r="E119" s="1865"/>
      <c r="F119" s="1866"/>
      <c r="G119" s="1036"/>
      <c r="H119" s="1036"/>
      <c r="I119" s="1036"/>
      <c r="J119" s="1036"/>
      <c r="K119" s="1036"/>
      <c r="L119" s="1037"/>
      <c r="M119" s="1038" t="s">
        <v>71</v>
      </c>
      <c r="N119" s="955"/>
      <c r="O119" s="956"/>
      <c r="P119" s="4" t="str">
        <f>MID($M$118,COLUMN()-15,1)</f>
        <v/>
      </c>
      <c r="Q119" s="4" t="str">
        <f t="shared" ref="Q119:AI119" si="34">MID($M$118,COLUMN()-15,1)</f>
        <v/>
      </c>
      <c r="R119" s="4" t="str">
        <f t="shared" si="34"/>
        <v/>
      </c>
      <c r="S119" s="4" t="str">
        <f t="shared" si="34"/>
        <v/>
      </c>
      <c r="T119" s="4" t="str">
        <f t="shared" si="34"/>
        <v/>
      </c>
      <c r="U119" s="4" t="str">
        <f t="shared" si="34"/>
        <v/>
      </c>
      <c r="V119" s="4" t="str">
        <f t="shared" si="34"/>
        <v/>
      </c>
      <c r="W119" s="4" t="str">
        <f t="shared" si="34"/>
        <v/>
      </c>
      <c r="X119" s="4" t="str">
        <f t="shared" si="34"/>
        <v/>
      </c>
      <c r="Y119" s="4" t="str">
        <f t="shared" si="34"/>
        <v/>
      </c>
      <c r="Z119" s="4" t="str">
        <f t="shared" si="34"/>
        <v/>
      </c>
      <c r="AA119" s="4" t="str">
        <f t="shared" si="34"/>
        <v/>
      </c>
      <c r="AB119" s="4" t="str">
        <f t="shared" si="34"/>
        <v/>
      </c>
      <c r="AC119" s="4" t="str">
        <f t="shared" si="34"/>
        <v/>
      </c>
      <c r="AD119" s="4" t="str">
        <f t="shared" si="34"/>
        <v/>
      </c>
      <c r="AE119" s="4" t="str">
        <f t="shared" si="34"/>
        <v/>
      </c>
      <c r="AF119" s="4" t="str">
        <f t="shared" si="34"/>
        <v/>
      </c>
      <c r="AG119" s="4" t="str">
        <f t="shared" si="34"/>
        <v/>
      </c>
      <c r="AH119" s="4" t="str">
        <f t="shared" si="34"/>
        <v/>
      </c>
      <c r="AI119" s="4" t="str">
        <f t="shared" si="34"/>
        <v/>
      </c>
      <c r="AJ119" s="957"/>
      <c r="AK119" s="958"/>
      <c r="AL119" s="958"/>
      <c r="AM119" s="959"/>
      <c r="AN119" s="20"/>
      <c r="AO119" s="208"/>
      <c r="AP119" s="20"/>
      <c r="BJ119" s="301"/>
      <c r="CH119" s="20" t="s">
        <v>509</v>
      </c>
      <c r="CI119" s="20" t="s">
        <v>435</v>
      </c>
    </row>
    <row r="120" spans="1:87" ht="15" customHeight="1" thickTop="1" thickBot="1">
      <c r="A120" s="19"/>
      <c r="B120" s="202"/>
      <c r="C120" s="1860"/>
      <c r="D120" s="1864"/>
      <c r="E120" s="1865"/>
      <c r="F120" s="1866"/>
      <c r="G120" s="614" t="s">
        <v>2567</v>
      </c>
      <c r="H120" s="614"/>
      <c r="I120" s="614"/>
      <c r="J120" s="614"/>
      <c r="K120" s="614"/>
      <c r="L120" s="615"/>
      <c r="M120" s="1034"/>
      <c r="N120" s="1203"/>
      <c r="O120" s="1203"/>
      <c r="P120" s="1203"/>
      <c r="Q120" s="1203"/>
      <c r="R120" s="1020"/>
      <c r="S120" s="1020"/>
      <c r="T120" s="1020"/>
      <c r="U120" s="1020"/>
      <c r="V120" s="1021"/>
      <c r="W120" s="1186"/>
      <c r="X120" s="1063"/>
      <c r="Y120" s="1063"/>
      <c r="Z120" s="1063"/>
      <c r="AA120" s="1063"/>
      <c r="AB120" s="1063"/>
      <c r="AC120" s="1063"/>
      <c r="AD120" s="1063"/>
      <c r="AE120" s="1063"/>
      <c r="AF120" s="1063"/>
      <c r="AG120" s="1063"/>
      <c r="AH120" s="1063"/>
      <c r="AI120" s="1063"/>
      <c r="AJ120" s="1063"/>
      <c r="AK120" s="1063"/>
      <c r="AL120" s="1063"/>
      <c r="AM120" s="1064"/>
      <c r="AN120" s="20"/>
      <c r="AO120" s="208"/>
      <c r="AP120" s="20"/>
      <c r="BJ120" s="301"/>
      <c r="BL120" s="17" t="str">
        <f>IF(M120="選択　▼","",LEFT(M120,2))</f>
        <v/>
      </c>
      <c r="BM120" s="272" t="str">
        <f>MID($BL120,COLUMN()-64,1)</f>
        <v/>
      </c>
      <c r="BN120" s="272" t="str">
        <f>MID($BL120,COLUMN()-64,1)</f>
        <v/>
      </c>
      <c r="BO120" s="17" t="str">
        <f>IF(OR(M120="選択　▼", M120=""),"",RIGHT(M120,LEN(M120)-(FIND("（",M120)-1)))</f>
        <v/>
      </c>
      <c r="BP120" s="17" t="str">
        <f>IF(OR(M120="選択　▼", M120=""), "", MID(LEFT(M120, FIND("（",M120)-1), 4, 6))</f>
        <v/>
      </c>
      <c r="CH120" s="20" t="s">
        <v>510</v>
      </c>
      <c r="CI120" s="20" t="s">
        <v>436</v>
      </c>
    </row>
    <row r="121" spans="1:87" ht="15" customHeight="1" thickTop="1" thickBot="1">
      <c r="A121" s="19"/>
      <c r="B121" s="202"/>
      <c r="C121" s="1860"/>
      <c r="D121" s="1864"/>
      <c r="E121" s="1865"/>
      <c r="F121" s="1866"/>
      <c r="G121" s="1029"/>
      <c r="H121" s="1029"/>
      <c r="I121" s="1029"/>
      <c r="J121" s="1029"/>
      <c r="K121" s="1029"/>
      <c r="L121" s="1030"/>
      <c r="M121" s="21" t="s">
        <v>5</v>
      </c>
      <c r="N121" s="1065"/>
      <c r="O121" s="1065"/>
      <c r="P121" s="1065"/>
      <c r="Q121" s="1065"/>
      <c r="R121" s="1058" t="s">
        <v>4</v>
      </c>
      <c r="S121" s="943"/>
      <c r="T121" s="943"/>
      <c r="U121" s="146"/>
      <c r="V121" s="1059" t="s">
        <v>2582</v>
      </c>
      <c r="W121" s="1060"/>
      <c r="X121" s="1060"/>
      <c r="Y121" s="1060"/>
      <c r="Z121" s="1060"/>
      <c r="AA121" s="1061"/>
      <c r="AB121" s="994"/>
      <c r="AC121" s="828"/>
      <c r="AD121" s="828"/>
      <c r="AE121" s="978"/>
      <c r="AF121" s="979"/>
      <c r="AG121" s="49" t="s">
        <v>77</v>
      </c>
      <c r="AH121" s="978"/>
      <c r="AI121" s="979"/>
      <c r="AJ121" s="48" t="s">
        <v>78</v>
      </c>
      <c r="AK121" s="978"/>
      <c r="AL121" s="979"/>
      <c r="AM121" s="52" t="s">
        <v>79</v>
      </c>
      <c r="AN121" s="20"/>
      <c r="AO121" s="208"/>
      <c r="AP121" s="20"/>
      <c r="BJ121" s="301"/>
      <c r="BL121" s="17" t="str">
        <f>IF(N121="","",AB120&amp;"第"&amp;N121&amp;"号")</f>
        <v/>
      </c>
      <c r="BM121" s="17" t="str">
        <f>IF(OR(AB121="選択▼", AB121=""),"",AB121&amp;AE121&amp;AG121&amp;AH121&amp;AJ121&amp;AK121&amp;AM121)</f>
        <v/>
      </c>
      <c r="BN121" s="257"/>
      <c r="CH121" s="20" t="s">
        <v>511</v>
      </c>
      <c r="CI121" s="20" t="s">
        <v>437</v>
      </c>
    </row>
    <row r="122" spans="1:87" ht="15" hidden="1" customHeight="1" thickTop="1" thickBot="1">
      <c r="A122" s="30"/>
      <c r="B122" s="202"/>
      <c r="C122" s="1860"/>
      <c r="D122" s="1864"/>
      <c r="E122" s="1865"/>
      <c r="F122" s="1866"/>
      <c r="G122" s="617"/>
      <c r="H122" s="617"/>
      <c r="I122" s="617"/>
      <c r="J122" s="617"/>
      <c r="K122" s="617"/>
      <c r="L122" s="618"/>
      <c r="M122" s="1013" t="s">
        <v>71</v>
      </c>
      <c r="N122" s="1014"/>
      <c r="O122" s="1015"/>
      <c r="P122" s="13" t="str">
        <f>BM120</f>
        <v/>
      </c>
      <c r="Q122" s="13" t="str">
        <f>BN120</f>
        <v/>
      </c>
      <c r="R122" s="14" t="s">
        <v>74</v>
      </c>
      <c r="S122" s="13" t="str">
        <f t="shared" ref="S122:X122" si="35">MID($N$121,COLUMN()-18,1)</f>
        <v/>
      </c>
      <c r="T122" s="13" t="str">
        <f t="shared" si="35"/>
        <v/>
      </c>
      <c r="U122" s="13" t="str">
        <f t="shared" si="35"/>
        <v/>
      </c>
      <c r="V122" s="13" t="str">
        <f t="shared" si="35"/>
        <v/>
      </c>
      <c r="W122" s="13" t="str">
        <f t="shared" si="35"/>
        <v/>
      </c>
      <c r="X122" s="13" t="str">
        <f t="shared" si="35"/>
        <v/>
      </c>
      <c r="Y122" s="14" t="s">
        <v>74</v>
      </c>
      <c r="Z122" s="13"/>
      <c r="AA122" s="1354"/>
      <c r="AB122" s="1355"/>
      <c r="AC122" s="1355"/>
      <c r="AD122" s="1355"/>
      <c r="AE122" s="1355"/>
      <c r="AF122" s="1355"/>
      <c r="AG122" s="1355"/>
      <c r="AH122" s="1355"/>
      <c r="AI122" s="1355"/>
      <c r="AJ122" s="1355"/>
      <c r="AK122" s="1355"/>
      <c r="AL122" s="1355"/>
      <c r="AM122" s="1356"/>
      <c r="AN122" s="20"/>
      <c r="AO122" s="208"/>
      <c r="AP122" s="20"/>
      <c r="BJ122" s="301"/>
      <c r="CH122" s="20" t="s">
        <v>512</v>
      </c>
      <c r="CI122" s="20" t="s">
        <v>438</v>
      </c>
    </row>
    <row r="123" spans="1:87" ht="15" hidden="1" customHeight="1" thickTop="1" thickBot="1">
      <c r="A123" s="30"/>
      <c r="B123" s="202"/>
      <c r="C123" s="1860"/>
      <c r="D123" s="1864"/>
      <c r="E123" s="1865"/>
      <c r="F123" s="1866"/>
      <c r="G123" s="1046" t="s">
        <v>61</v>
      </c>
      <c r="H123" s="1046"/>
      <c r="I123" s="1046"/>
      <c r="J123" s="1046"/>
      <c r="K123" s="1046"/>
      <c r="L123" s="1047"/>
      <c r="M123" s="1011"/>
      <c r="N123" s="1012"/>
      <c r="O123" s="1012"/>
      <c r="P123" s="849"/>
      <c r="Q123" s="848"/>
      <c r="R123" s="33" t="s">
        <v>77</v>
      </c>
      <c r="S123" s="849"/>
      <c r="T123" s="848"/>
      <c r="U123" s="32" t="s">
        <v>78</v>
      </c>
      <c r="V123" s="849"/>
      <c r="W123" s="848"/>
      <c r="X123" s="32" t="s">
        <v>79</v>
      </c>
      <c r="Y123" s="620"/>
      <c r="Z123" s="620"/>
      <c r="AA123" s="620"/>
      <c r="AB123" s="620"/>
      <c r="AC123" s="620"/>
      <c r="AD123" s="620"/>
      <c r="AE123" s="620"/>
      <c r="AF123" s="620"/>
      <c r="AG123" s="620"/>
      <c r="AH123" s="620"/>
      <c r="AI123" s="620"/>
      <c r="AJ123" s="620"/>
      <c r="AK123" s="620"/>
      <c r="AL123" s="620"/>
      <c r="AM123" s="621"/>
      <c r="AN123" s="20"/>
      <c r="AO123" s="208"/>
      <c r="AP123" s="20"/>
      <c r="BJ123" s="301"/>
      <c r="BL123" s="17" t="str">
        <f>IF(OR(M123="選択▼", M123=""),"",M123&amp;P123&amp;R123&amp;S123&amp;U123&amp;V123&amp;X123)</f>
        <v/>
      </c>
      <c r="BM123" s="272" t="str">
        <f>MID(P123,COLUMN()-64,1)</f>
        <v/>
      </c>
      <c r="BN123" s="272" t="str">
        <f>MID(P123,COLUMN()-64,1)</f>
        <v/>
      </c>
      <c r="BO123" s="272" t="str">
        <f>MID(S123,COLUMN()-66,1)</f>
        <v/>
      </c>
      <c r="BP123" s="272" t="str">
        <f>MID(S123,COLUMN()-66,1)</f>
        <v/>
      </c>
      <c r="BQ123" s="272" t="str">
        <f>MID(V123,COLUMN()-68,1)</f>
        <v/>
      </c>
      <c r="BR123" s="272" t="str">
        <f>MID(V123,COLUMN()-68,1)</f>
        <v/>
      </c>
      <c r="BS123" s="273" t="str">
        <f>IF(M123="平成","H",IF(M123="昭和","S",IF(M123="大正","T",IF(M123="明治","M",""))))</f>
        <v/>
      </c>
      <c r="CH123" s="20" t="s">
        <v>513</v>
      </c>
      <c r="CI123" s="20" t="s">
        <v>439</v>
      </c>
    </row>
    <row r="124" spans="1:87" ht="15" customHeight="1" thickTop="1" thickBot="1">
      <c r="A124" s="19"/>
      <c r="B124" s="202"/>
      <c r="C124" s="1860"/>
      <c r="D124" s="1864"/>
      <c r="E124" s="1865"/>
      <c r="F124" s="1866"/>
      <c r="G124" s="1872" t="s">
        <v>3762</v>
      </c>
      <c r="H124" s="1651"/>
      <c r="I124" s="1651"/>
      <c r="J124" s="1651"/>
      <c r="K124" s="1651"/>
      <c r="L124" s="1652"/>
      <c r="M124" s="1873"/>
      <c r="N124" s="1873"/>
      <c r="O124" s="1873"/>
      <c r="P124" s="1873"/>
      <c r="Q124" s="1873"/>
      <c r="R124" s="1873"/>
      <c r="S124" s="1873"/>
      <c r="T124" s="1873"/>
      <c r="U124" s="1873"/>
      <c r="V124" s="1873"/>
      <c r="W124" s="1873"/>
      <c r="X124" s="1873"/>
      <c r="Y124" s="1873"/>
      <c r="Z124" s="1873"/>
      <c r="AA124" s="1873"/>
      <c r="AB124" s="1873"/>
      <c r="AC124" s="1582"/>
      <c r="AD124" s="1583"/>
      <c r="AE124" s="1583"/>
      <c r="AF124" s="1583"/>
      <c r="AG124" s="1583"/>
      <c r="AH124" s="1583"/>
      <c r="AI124" s="1583"/>
      <c r="AJ124" s="1583"/>
      <c r="AK124" s="1583"/>
      <c r="AL124" s="1583"/>
      <c r="AM124" s="1584"/>
      <c r="AN124" s="20"/>
      <c r="AO124" s="208"/>
      <c r="AP124" s="20"/>
      <c r="BJ124" s="301"/>
      <c r="CH124" s="20" t="s">
        <v>514</v>
      </c>
      <c r="CI124" s="20" t="s">
        <v>440</v>
      </c>
    </row>
    <row r="125" spans="1:87" ht="15" hidden="1" customHeight="1" thickTop="1" thickBot="1">
      <c r="A125" s="30"/>
      <c r="B125" s="202"/>
      <c r="C125" s="1860"/>
      <c r="D125" s="1868" t="s">
        <v>223</v>
      </c>
      <c r="E125" s="1865"/>
      <c r="F125" s="1866"/>
      <c r="G125" s="1731" t="s">
        <v>2</v>
      </c>
      <c r="H125" s="1712"/>
      <c r="I125" s="1712"/>
      <c r="J125" s="1712"/>
      <c r="K125" s="1712"/>
      <c r="L125" s="1713"/>
      <c r="M125" s="1714"/>
      <c r="N125" s="1715"/>
      <c r="O125" s="1715"/>
      <c r="P125" s="1715"/>
      <c r="Q125" s="1715"/>
      <c r="R125" s="1715"/>
      <c r="S125" s="1715"/>
      <c r="T125" s="1715"/>
      <c r="U125" s="1715"/>
      <c r="V125" s="1716"/>
      <c r="W125" s="1637" t="s">
        <v>121</v>
      </c>
      <c r="X125" s="1638"/>
      <c r="Y125" s="1638"/>
      <c r="Z125" s="1638"/>
      <c r="AA125" s="1638"/>
      <c r="AB125" s="1638"/>
      <c r="AC125" s="1638"/>
      <c r="AD125" s="1638"/>
      <c r="AE125" s="1638"/>
      <c r="AF125" s="1638"/>
      <c r="AG125" s="1638"/>
      <c r="AH125" s="1638"/>
      <c r="AI125" s="1638"/>
      <c r="AJ125" s="1638"/>
      <c r="AK125" s="1638"/>
      <c r="AL125" s="1638"/>
      <c r="AM125" s="1639"/>
      <c r="AN125" s="20"/>
      <c r="AO125" s="208"/>
      <c r="AP125" s="20"/>
      <c r="BJ125" s="301"/>
      <c r="CH125" s="20" t="s">
        <v>515</v>
      </c>
      <c r="CI125" s="20" t="s">
        <v>441</v>
      </c>
    </row>
    <row r="126" spans="1:87" ht="15" hidden="1" customHeight="1" thickTop="1" thickBot="1">
      <c r="A126" s="30"/>
      <c r="B126" s="202"/>
      <c r="C126" s="1860"/>
      <c r="D126" s="1864"/>
      <c r="E126" s="1865"/>
      <c r="F126" s="1866"/>
      <c r="G126" s="1026" t="s">
        <v>210</v>
      </c>
      <c r="H126" s="1026"/>
      <c r="I126" s="1026"/>
      <c r="J126" s="1026"/>
      <c r="K126" s="1026"/>
      <c r="L126" s="1027"/>
      <c r="M126" s="1038" t="s">
        <v>71</v>
      </c>
      <c r="N126" s="955"/>
      <c r="O126" s="956"/>
      <c r="P126" s="4" t="str">
        <f>MID($M$125,COLUMN()-15,1)</f>
        <v/>
      </c>
      <c r="Q126" s="4" t="str">
        <f t="shared" ref="Q126:AI126" si="36">MID($M$125,COLUMN()-15,1)</f>
        <v/>
      </c>
      <c r="R126" s="4" t="str">
        <f t="shared" si="36"/>
        <v/>
      </c>
      <c r="S126" s="4" t="str">
        <f t="shared" si="36"/>
        <v/>
      </c>
      <c r="T126" s="4" t="str">
        <f t="shared" si="36"/>
        <v/>
      </c>
      <c r="U126" s="4" t="str">
        <f t="shared" si="36"/>
        <v/>
      </c>
      <c r="V126" s="4" t="str">
        <f t="shared" si="36"/>
        <v/>
      </c>
      <c r="W126" s="4" t="str">
        <f t="shared" si="36"/>
        <v/>
      </c>
      <c r="X126" s="4" t="str">
        <f t="shared" si="36"/>
        <v/>
      </c>
      <c r="Y126" s="4" t="str">
        <f t="shared" si="36"/>
        <v/>
      </c>
      <c r="Z126" s="4" t="str">
        <f t="shared" si="36"/>
        <v/>
      </c>
      <c r="AA126" s="4" t="str">
        <f t="shared" si="36"/>
        <v/>
      </c>
      <c r="AB126" s="4" t="str">
        <f t="shared" si="36"/>
        <v/>
      </c>
      <c r="AC126" s="4" t="str">
        <f t="shared" si="36"/>
        <v/>
      </c>
      <c r="AD126" s="4" t="str">
        <f t="shared" si="36"/>
        <v/>
      </c>
      <c r="AE126" s="4" t="str">
        <f t="shared" si="36"/>
        <v/>
      </c>
      <c r="AF126" s="4" t="str">
        <f t="shared" si="36"/>
        <v/>
      </c>
      <c r="AG126" s="4" t="str">
        <f t="shared" si="36"/>
        <v/>
      </c>
      <c r="AH126" s="4" t="str">
        <f t="shared" si="36"/>
        <v/>
      </c>
      <c r="AI126" s="4" t="str">
        <f t="shared" si="36"/>
        <v/>
      </c>
      <c r="AJ126" s="957"/>
      <c r="AK126" s="958"/>
      <c r="AL126" s="958"/>
      <c r="AM126" s="959"/>
      <c r="AN126" s="20"/>
      <c r="AO126" s="208"/>
      <c r="AP126" s="20"/>
      <c r="BJ126" s="301"/>
      <c r="CH126" s="20" t="s">
        <v>516</v>
      </c>
      <c r="CI126" s="20" t="s">
        <v>442</v>
      </c>
    </row>
    <row r="127" spans="1:87" ht="15" customHeight="1" thickTop="1" thickBot="1">
      <c r="A127" s="19"/>
      <c r="B127" s="202"/>
      <c r="C127" s="1860"/>
      <c r="D127" s="1864"/>
      <c r="E127" s="1865"/>
      <c r="F127" s="1866"/>
      <c r="G127" s="1026"/>
      <c r="H127" s="1026"/>
      <c r="I127" s="1026"/>
      <c r="J127" s="1026"/>
      <c r="K127" s="1026"/>
      <c r="L127" s="1027"/>
      <c r="M127" s="1042"/>
      <c r="N127" s="1043"/>
      <c r="O127" s="1043"/>
      <c r="P127" s="1043"/>
      <c r="Q127" s="1043"/>
      <c r="R127" s="1043"/>
      <c r="S127" s="1043"/>
      <c r="T127" s="1043"/>
      <c r="U127" s="1043"/>
      <c r="V127" s="1043"/>
      <c r="W127" s="1043"/>
      <c r="X127" s="1043"/>
      <c r="Y127" s="1043"/>
      <c r="Z127" s="1044"/>
      <c r="AA127" s="831" t="s">
        <v>590</v>
      </c>
      <c r="AB127" s="831"/>
      <c r="AC127" s="831"/>
      <c r="AD127" s="831"/>
      <c r="AE127" s="831"/>
      <c r="AF127" s="831"/>
      <c r="AG127" s="831"/>
      <c r="AH127" s="831"/>
      <c r="AI127" s="831"/>
      <c r="AJ127" s="831"/>
      <c r="AK127" s="831"/>
      <c r="AL127" s="831"/>
      <c r="AM127" s="832"/>
      <c r="AN127" s="20"/>
      <c r="AO127" s="208"/>
      <c r="AP127" s="20"/>
      <c r="BJ127" s="301"/>
      <c r="CH127" s="20" t="s">
        <v>517</v>
      </c>
      <c r="CI127" s="20" t="s">
        <v>443</v>
      </c>
    </row>
    <row r="128" spans="1:87" ht="15" hidden="1" customHeight="1" thickTop="1" thickBot="1">
      <c r="A128" s="30"/>
      <c r="B128" s="202"/>
      <c r="C128" s="1860"/>
      <c r="D128" s="1864"/>
      <c r="E128" s="1865"/>
      <c r="F128" s="1866"/>
      <c r="G128" s="1036"/>
      <c r="H128" s="1036"/>
      <c r="I128" s="1036"/>
      <c r="J128" s="1036"/>
      <c r="K128" s="1036"/>
      <c r="L128" s="1037"/>
      <c r="M128" s="1038" t="s">
        <v>71</v>
      </c>
      <c r="N128" s="955"/>
      <c r="O128" s="956"/>
      <c r="P128" s="4" t="str">
        <f>MID($M$127,COLUMN()-15,1)</f>
        <v/>
      </c>
      <c r="Q128" s="4" t="str">
        <f t="shared" ref="Q128:AI128" si="37">MID($M$127,COLUMN()-15,1)</f>
        <v/>
      </c>
      <c r="R128" s="4" t="str">
        <f t="shared" si="37"/>
        <v/>
      </c>
      <c r="S128" s="4" t="str">
        <f t="shared" si="37"/>
        <v/>
      </c>
      <c r="T128" s="4" t="str">
        <f t="shared" si="37"/>
        <v/>
      </c>
      <c r="U128" s="4" t="str">
        <f t="shared" si="37"/>
        <v/>
      </c>
      <c r="V128" s="4" t="str">
        <f t="shared" si="37"/>
        <v/>
      </c>
      <c r="W128" s="4" t="str">
        <f t="shared" si="37"/>
        <v/>
      </c>
      <c r="X128" s="4" t="str">
        <f t="shared" si="37"/>
        <v/>
      </c>
      <c r="Y128" s="4" t="str">
        <f t="shared" si="37"/>
        <v/>
      </c>
      <c r="Z128" s="4" t="str">
        <f t="shared" si="37"/>
        <v/>
      </c>
      <c r="AA128" s="4" t="str">
        <f t="shared" si="37"/>
        <v/>
      </c>
      <c r="AB128" s="4" t="str">
        <f t="shared" si="37"/>
        <v/>
      </c>
      <c r="AC128" s="4" t="str">
        <f t="shared" si="37"/>
        <v/>
      </c>
      <c r="AD128" s="4" t="str">
        <f t="shared" si="37"/>
        <v/>
      </c>
      <c r="AE128" s="4" t="str">
        <f t="shared" si="37"/>
        <v/>
      </c>
      <c r="AF128" s="4" t="str">
        <f t="shared" si="37"/>
        <v/>
      </c>
      <c r="AG128" s="4" t="str">
        <f t="shared" si="37"/>
        <v/>
      </c>
      <c r="AH128" s="4" t="str">
        <f t="shared" si="37"/>
        <v/>
      </c>
      <c r="AI128" s="4" t="str">
        <f t="shared" si="37"/>
        <v/>
      </c>
      <c r="AJ128" s="957"/>
      <c r="AK128" s="958"/>
      <c r="AL128" s="958"/>
      <c r="AM128" s="959"/>
      <c r="AN128" s="20"/>
      <c r="AO128" s="208"/>
      <c r="AP128" s="20"/>
      <c r="BJ128" s="301"/>
      <c r="CH128" s="20" t="s">
        <v>518</v>
      </c>
      <c r="CI128" s="20" t="s">
        <v>444</v>
      </c>
    </row>
    <row r="129" spans="1:87" ht="15" customHeight="1" thickTop="1" thickBot="1">
      <c r="A129" s="19"/>
      <c r="B129" s="202"/>
      <c r="C129" s="1860"/>
      <c r="D129" s="1864"/>
      <c r="E129" s="1865"/>
      <c r="F129" s="1866"/>
      <c r="G129" s="614" t="s">
        <v>2567</v>
      </c>
      <c r="H129" s="614"/>
      <c r="I129" s="614"/>
      <c r="J129" s="614"/>
      <c r="K129" s="614"/>
      <c r="L129" s="615"/>
      <c r="M129" s="1034"/>
      <c r="N129" s="1203"/>
      <c r="O129" s="1203"/>
      <c r="P129" s="1203"/>
      <c r="Q129" s="1203"/>
      <c r="R129" s="1020"/>
      <c r="S129" s="1020"/>
      <c r="T129" s="1020"/>
      <c r="U129" s="1020"/>
      <c r="V129" s="1021"/>
      <c r="W129" s="1186"/>
      <c r="X129" s="1063"/>
      <c r="Y129" s="1063"/>
      <c r="Z129" s="1063"/>
      <c r="AA129" s="1063"/>
      <c r="AB129" s="1063"/>
      <c r="AC129" s="1063"/>
      <c r="AD129" s="1063"/>
      <c r="AE129" s="1063"/>
      <c r="AF129" s="1063"/>
      <c r="AG129" s="1063"/>
      <c r="AH129" s="1063"/>
      <c r="AI129" s="1063"/>
      <c r="AJ129" s="1063"/>
      <c r="AK129" s="1063"/>
      <c r="AL129" s="1063"/>
      <c r="AM129" s="1064"/>
      <c r="AN129" s="20"/>
      <c r="AO129" s="208"/>
      <c r="AP129" s="20"/>
      <c r="BJ129" s="301"/>
      <c r="BL129" s="17" t="str">
        <f>IF(M129="選択　▼","",LEFT(M129,2))</f>
        <v/>
      </c>
      <c r="BM129" s="272" t="str">
        <f>MID($BL129,COLUMN()-64,1)</f>
        <v/>
      </c>
      <c r="BN129" s="272" t="str">
        <f>MID($BL129,COLUMN()-64,1)</f>
        <v/>
      </c>
      <c r="BO129" s="17" t="str">
        <f>IF(OR(M129="選択　▼", M129=""),"",RIGHT(M129,LEN(M129)-(FIND("（",M129)-1)))</f>
        <v/>
      </c>
      <c r="BP129" s="17" t="str">
        <f>IF(OR(M129="選択　▼", M129=""), "", MID(LEFT(M129, FIND("（",M129)-1), 4, 6))</f>
        <v/>
      </c>
      <c r="CH129" s="20" t="s">
        <v>519</v>
      </c>
      <c r="CI129" s="20" t="s">
        <v>445</v>
      </c>
    </row>
    <row r="130" spans="1:87" ht="15" customHeight="1" thickTop="1" thickBot="1">
      <c r="A130" s="19"/>
      <c r="B130" s="202"/>
      <c r="C130" s="1860"/>
      <c r="D130" s="1864"/>
      <c r="E130" s="1865"/>
      <c r="F130" s="1866"/>
      <c r="G130" s="1029"/>
      <c r="H130" s="1029"/>
      <c r="I130" s="1029"/>
      <c r="J130" s="1029"/>
      <c r="K130" s="1029"/>
      <c r="L130" s="1030"/>
      <c r="M130" s="21" t="s">
        <v>5</v>
      </c>
      <c r="N130" s="1065"/>
      <c r="O130" s="1065"/>
      <c r="P130" s="1065"/>
      <c r="Q130" s="1065"/>
      <c r="R130" s="1058" t="s">
        <v>4</v>
      </c>
      <c r="S130" s="943"/>
      <c r="T130" s="943"/>
      <c r="U130" s="146"/>
      <c r="V130" s="1059" t="s">
        <v>2582</v>
      </c>
      <c r="W130" s="1060"/>
      <c r="X130" s="1060"/>
      <c r="Y130" s="1060"/>
      <c r="Z130" s="1060"/>
      <c r="AA130" s="1061"/>
      <c r="AB130" s="994"/>
      <c r="AC130" s="828"/>
      <c r="AD130" s="828"/>
      <c r="AE130" s="978"/>
      <c r="AF130" s="979"/>
      <c r="AG130" s="49" t="s">
        <v>77</v>
      </c>
      <c r="AH130" s="978"/>
      <c r="AI130" s="979"/>
      <c r="AJ130" s="48" t="s">
        <v>78</v>
      </c>
      <c r="AK130" s="978"/>
      <c r="AL130" s="979"/>
      <c r="AM130" s="52" t="s">
        <v>79</v>
      </c>
      <c r="AN130" s="20"/>
      <c r="AO130" s="208"/>
      <c r="AP130" s="20"/>
      <c r="BJ130" s="301"/>
      <c r="BL130" s="17" t="str">
        <f>IF(N130="","",AB129&amp;"第"&amp;N130&amp;"号")</f>
        <v/>
      </c>
      <c r="BM130" s="17" t="str">
        <f>IF(OR(AB130="選択▼", AB130=""),"",AB130&amp;AE130&amp;AG130&amp;AH130&amp;AJ130&amp;AK130&amp;AM130)</f>
        <v/>
      </c>
      <c r="BN130" s="257"/>
      <c r="CH130" s="20" t="s">
        <v>520</v>
      </c>
      <c r="CI130" s="20" t="s">
        <v>446</v>
      </c>
    </row>
    <row r="131" spans="1:87" ht="15" hidden="1" customHeight="1" thickTop="1" thickBot="1">
      <c r="A131" s="30"/>
      <c r="B131" s="202"/>
      <c r="C131" s="1860"/>
      <c r="D131" s="1864"/>
      <c r="E131" s="1865"/>
      <c r="F131" s="1866"/>
      <c r="G131" s="617"/>
      <c r="H131" s="617"/>
      <c r="I131" s="617"/>
      <c r="J131" s="617"/>
      <c r="K131" s="617"/>
      <c r="L131" s="618"/>
      <c r="M131" s="1013" t="s">
        <v>71</v>
      </c>
      <c r="N131" s="1014"/>
      <c r="O131" s="1015"/>
      <c r="P131" s="13" t="str">
        <f>BM129</f>
        <v/>
      </c>
      <c r="Q131" s="13" t="str">
        <f>BN129</f>
        <v/>
      </c>
      <c r="R131" s="14" t="s">
        <v>74</v>
      </c>
      <c r="S131" s="13" t="str">
        <f t="shared" ref="S131:X131" si="38">MID($N$130,COLUMN()-18,1)</f>
        <v/>
      </c>
      <c r="T131" s="13" t="str">
        <f t="shared" si="38"/>
        <v/>
      </c>
      <c r="U131" s="13" t="str">
        <f t="shared" si="38"/>
        <v/>
      </c>
      <c r="V131" s="13" t="str">
        <f t="shared" si="38"/>
        <v/>
      </c>
      <c r="W131" s="13" t="str">
        <f t="shared" si="38"/>
        <v/>
      </c>
      <c r="X131" s="13" t="str">
        <f t="shared" si="38"/>
        <v/>
      </c>
      <c r="Y131" s="14" t="s">
        <v>74</v>
      </c>
      <c r="Z131" s="13"/>
      <c r="AA131" s="1354"/>
      <c r="AB131" s="1355"/>
      <c r="AC131" s="1355"/>
      <c r="AD131" s="1355"/>
      <c r="AE131" s="1355"/>
      <c r="AF131" s="1355"/>
      <c r="AG131" s="1355"/>
      <c r="AH131" s="1355"/>
      <c r="AI131" s="1355"/>
      <c r="AJ131" s="1355"/>
      <c r="AK131" s="1355"/>
      <c r="AL131" s="1355"/>
      <c r="AM131" s="1356"/>
      <c r="AN131" s="20"/>
      <c r="AO131" s="208"/>
      <c r="AP131" s="20"/>
      <c r="BJ131" s="301"/>
      <c r="CH131" s="20" t="s">
        <v>521</v>
      </c>
      <c r="CI131" s="20" t="s">
        <v>447</v>
      </c>
    </row>
    <row r="132" spans="1:87" ht="15" hidden="1" customHeight="1" thickTop="1" thickBot="1">
      <c r="A132" s="30"/>
      <c r="B132" s="202"/>
      <c r="C132" s="1860"/>
      <c r="D132" s="1864"/>
      <c r="E132" s="1865"/>
      <c r="F132" s="1866"/>
      <c r="G132" s="1060" t="s">
        <v>61</v>
      </c>
      <c r="H132" s="1060"/>
      <c r="I132" s="1060"/>
      <c r="J132" s="1060"/>
      <c r="K132" s="1060"/>
      <c r="L132" s="1061"/>
      <c r="M132" s="994"/>
      <c r="N132" s="828"/>
      <c r="O132" s="828"/>
      <c r="P132" s="978"/>
      <c r="Q132" s="979"/>
      <c r="R132" s="49" t="s">
        <v>77</v>
      </c>
      <c r="S132" s="978"/>
      <c r="T132" s="979"/>
      <c r="U132" s="48" t="s">
        <v>78</v>
      </c>
      <c r="V132" s="978"/>
      <c r="W132" s="979"/>
      <c r="X132" s="48" t="s">
        <v>79</v>
      </c>
      <c r="Y132" s="943"/>
      <c r="Z132" s="943"/>
      <c r="AA132" s="943"/>
      <c r="AB132" s="943"/>
      <c r="AC132" s="943"/>
      <c r="AD132" s="943"/>
      <c r="AE132" s="943"/>
      <c r="AF132" s="943"/>
      <c r="AG132" s="943"/>
      <c r="AH132" s="943"/>
      <c r="AI132" s="943"/>
      <c r="AJ132" s="943"/>
      <c r="AK132" s="943"/>
      <c r="AL132" s="943"/>
      <c r="AM132" s="944"/>
      <c r="AN132" s="20"/>
      <c r="AO132" s="208"/>
      <c r="AP132" s="20"/>
      <c r="BJ132" s="301"/>
      <c r="BL132" s="17" t="str">
        <f>IF(OR(M132="選択▼", M132=""),"",M132&amp;P132&amp;R132&amp;S132&amp;U132&amp;V132&amp;X132)</f>
        <v/>
      </c>
      <c r="BM132" s="272" t="str">
        <f>MID(P132,COLUMN()-64,1)</f>
        <v/>
      </c>
      <c r="BN132" s="272" t="str">
        <f>MID(P132,COLUMN()-64,1)</f>
        <v/>
      </c>
      <c r="BO132" s="272" t="str">
        <f>MID(S132,COLUMN()-66,1)</f>
        <v/>
      </c>
      <c r="BP132" s="272" t="str">
        <f>MID(S132,COLUMN()-66,1)</f>
        <v/>
      </c>
      <c r="BQ132" s="272" t="str">
        <f>MID(V132,COLUMN()-68,1)</f>
        <v/>
      </c>
      <c r="BR132" s="272" t="str">
        <f>MID(V132,COLUMN()-68,1)</f>
        <v/>
      </c>
      <c r="BS132" s="273" t="str">
        <f>IF(M132="平成","H",IF(M132="昭和","S",IF(M132="大正","T",IF(M132="明治","M",""))))</f>
        <v/>
      </c>
      <c r="CH132" s="20" t="s">
        <v>522</v>
      </c>
      <c r="CI132" s="20" t="s">
        <v>448</v>
      </c>
    </row>
    <row r="133" spans="1:87" ht="15" customHeight="1" thickTop="1">
      <c r="A133" s="19"/>
      <c r="B133" s="202"/>
      <c r="C133" s="1860"/>
      <c r="D133" s="1869"/>
      <c r="E133" s="1870"/>
      <c r="F133" s="1871"/>
      <c r="G133" s="1059" t="s">
        <v>3762</v>
      </c>
      <c r="H133" s="1060"/>
      <c r="I133" s="1060"/>
      <c r="J133" s="1060"/>
      <c r="K133" s="1060"/>
      <c r="L133" s="1061"/>
      <c r="M133" s="993"/>
      <c r="N133" s="993"/>
      <c r="O133" s="993"/>
      <c r="P133" s="993"/>
      <c r="Q133" s="993"/>
      <c r="R133" s="993"/>
      <c r="S133" s="993"/>
      <c r="T133" s="993"/>
      <c r="U133" s="993"/>
      <c r="V133" s="993"/>
      <c r="W133" s="993"/>
      <c r="X133" s="993"/>
      <c r="Y133" s="993"/>
      <c r="Z133" s="993"/>
      <c r="AA133" s="993"/>
      <c r="AB133" s="993"/>
      <c r="AC133" s="833"/>
      <c r="AD133" s="834"/>
      <c r="AE133" s="834"/>
      <c r="AF133" s="834"/>
      <c r="AG133" s="834"/>
      <c r="AH133" s="834"/>
      <c r="AI133" s="834"/>
      <c r="AJ133" s="834"/>
      <c r="AK133" s="834"/>
      <c r="AL133" s="834"/>
      <c r="AM133" s="835"/>
      <c r="AN133" s="20"/>
      <c r="AO133" s="208"/>
      <c r="AP133" s="20"/>
      <c r="BJ133" s="301"/>
      <c r="CH133" s="20" t="s">
        <v>523</v>
      </c>
      <c r="CI133" s="20" t="s">
        <v>449</v>
      </c>
    </row>
    <row r="134" spans="1:87" ht="15" customHeight="1" thickBot="1">
      <c r="A134" s="19"/>
      <c r="B134" s="204"/>
      <c r="C134" s="205"/>
      <c r="D134" s="206"/>
      <c r="E134" s="206"/>
      <c r="F134" s="206"/>
      <c r="G134" s="206"/>
      <c r="H134" s="206"/>
      <c r="I134" s="206"/>
      <c r="J134" s="206"/>
      <c r="K134" s="206"/>
      <c r="L134" s="206"/>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1630" t="s">
        <v>2771</v>
      </c>
      <c r="AJ134" s="1630"/>
      <c r="AK134" s="1630"/>
      <c r="AL134" s="1630"/>
      <c r="AM134" s="1630"/>
      <c r="AN134" s="205"/>
      <c r="AO134" s="209"/>
      <c r="AP134" s="20"/>
      <c r="BJ134" s="301"/>
      <c r="CH134" s="20" t="s">
        <v>524</v>
      </c>
      <c r="CI134" s="20" t="s">
        <v>450</v>
      </c>
    </row>
    <row r="135" spans="1:87" ht="15" hidden="1" customHeight="1" thickTop="1" thickBot="1">
      <c r="A135" s="30"/>
      <c r="B135" s="24"/>
      <c r="C135" s="24"/>
      <c r="D135" s="24"/>
      <c r="E135" s="24"/>
      <c r="F135" s="24"/>
      <c r="G135" s="19"/>
      <c r="H135" s="19"/>
      <c r="I135" s="19"/>
      <c r="J135" s="19"/>
      <c r="K135" s="19"/>
      <c r="L135" s="19"/>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BJ135" s="301"/>
      <c r="CH135" s="20" t="s">
        <v>525</v>
      </c>
      <c r="CI135" s="20" t="s">
        <v>451</v>
      </c>
    </row>
    <row r="136" spans="1:87" ht="15" hidden="1" customHeight="1" thickTop="1" thickBot="1">
      <c r="A136" s="31"/>
      <c r="B136" s="210"/>
      <c r="C136" s="211"/>
      <c r="D136" s="212"/>
      <c r="E136" s="212"/>
      <c r="F136" s="212"/>
      <c r="G136" s="212"/>
      <c r="H136" s="212"/>
      <c r="I136" s="212"/>
      <c r="J136" s="212"/>
      <c r="K136" s="212"/>
      <c r="L136" s="212"/>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1616"/>
      <c r="AP136" s="20"/>
      <c r="BJ136" s="301"/>
      <c r="CH136" s="20" t="s">
        <v>526</v>
      </c>
      <c r="CI136" s="20" t="s">
        <v>452</v>
      </c>
    </row>
    <row r="137" spans="1:87" ht="15" hidden="1" customHeight="1" thickBot="1">
      <c r="A137" s="31"/>
      <c r="B137" s="213"/>
      <c r="C137" s="1597" t="s">
        <v>212</v>
      </c>
      <c r="D137" s="613" t="s">
        <v>226</v>
      </c>
      <c r="E137" s="614"/>
      <c r="F137" s="615"/>
      <c r="G137" s="1060" t="s">
        <v>72</v>
      </c>
      <c r="H137" s="1060"/>
      <c r="I137" s="1060"/>
      <c r="J137" s="1060"/>
      <c r="K137" s="1060"/>
      <c r="L137" s="1061"/>
      <c r="M137" s="1034"/>
      <c r="N137" s="1203"/>
      <c r="O137" s="1203"/>
      <c r="P137" s="1203"/>
      <c r="Q137" s="1203"/>
      <c r="R137" s="1058"/>
      <c r="S137" s="943"/>
      <c r="T137" s="943"/>
      <c r="U137" s="943"/>
      <c r="V137" s="943"/>
      <c r="W137" s="943"/>
      <c r="X137" s="943"/>
      <c r="Y137" s="943"/>
      <c r="Z137" s="943"/>
      <c r="AA137" s="943"/>
      <c r="AB137" s="943"/>
      <c r="AC137" s="943"/>
      <c r="AD137" s="943"/>
      <c r="AE137" s="943"/>
      <c r="AF137" s="943"/>
      <c r="AG137" s="943"/>
      <c r="AH137" s="943"/>
      <c r="AI137" s="943"/>
      <c r="AJ137" s="943"/>
      <c r="AK137" s="943"/>
      <c r="AL137" s="943"/>
      <c r="AM137" s="944"/>
      <c r="AN137" s="20"/>
      <c r="AO137" s="1617"/>
      <c r="AP137" s="20"/>
      <c r="AR137" s="1623" t="s">
        <v>2768</v>
      </c>
      <c r="AS137" s="1624"/>
      <c r="AT137" s="1624"/>
      <c r="AU137" s="1624"/>
      <c r="AV137" s="1624"/>
      <c r="AW137" s="1624"/>
      <c r="AX137" s="1624"/>
      <c r="AY137" s="1624"/>
      <c r="AZ137" s="1624"/>
      <c r="BA137" s="1624"/>
      <c r="BB137" s="1624"/>
      <c r="BC137" s="1624"/>
      <c r="BD137" s="1624"/>
      <c r="BE137" s="1624"/>
      <c r="BF137" s="1624"/>
      <c r="BG137" s="1624"/>
      <c r="BH137" s="1625"/>
      <c r="BI137" s="126"/>
      <c r="BJ137" s="301"/>
      <c r="BL137" s="17" t="str">
        <f>LEFT(M137,2)</f>
        <v/>
      </c>
      <c r="BM137" s="272" t="str">
        <f>MID($BL137,COLUMN()-64,1)</f>
        <v/>
      </c>
      <c r="BN137" s="272" t="str">
        <f>MID($BL137,COLUMN()-64,1)</f>
        <v/>
      </c>
      <c r="CH137" s="20" t="s">
        <v>527</v>
      </c>
      <c r="CI137" s="20" t="s">
        <v>453</v>
      </c>
    </row>
    <row r="138" spans="1:87" ht="15" hidden="1" customHeight="1" thickTop="1">
      <c r="A138" s="31"/>
      <c r="B138" s="213"/>
      <c r="C138" s="1598"/>
      <c r="D138" s="1025"/>
      <c r="E138" s="1029"/>
      <c r="F138" s="1030"/>
      <c r="G138" s="1060" t="s">
        <v>211</v>
      </c>
      <c r="H138" s="1060"/>
      <c r="I138" s="1060"/>
      <c r="J138" s="1060"/>
      <c r="K138" s="1060"/>
      <c r="L138" s="1061"/>
      <c r="M138" s="994" t="s">
        <v>2438</v>
      </c>
      <c r="N138" s="828"/>
      <c r="O138" s="828"/>
      <c r="P138" s="978"/>
      <c r="Q138" s="979"/>
      <c r="R138" s="49" t="s">
        <v>77</v>
      </c>
      <c r="S138" s="978"/>
      <c r="T138" s="979"/>
      <c r="U138" s="48" t="s">
        <v>78</v>
      </c>
      <c r="V138" s="978"/>
      <c r="W138" s="979"/>
      <c r="X138" s="48" t="s">
        <v>79</v>
      </c>
      <c r="Y138" s="943"/>
      <c r="Z138" s="943"/>
      <c r="AA138" s="943"/>
      <c r="AB138" s="943"/>
      <c r="AC138" s="943"/>
      <c r="AD138" s="943"/>
      <c r="AE138" s="943"/>
      <c r="AF138" s="943"/>
      <c r="AG138" s="943"/>
      <c r="AH138" s="943"/>
      <c r="AI138" s="943"/>
      <c r="AJ138" s="943"/>
      <c r="AK138" s="943"/>
      <c r="AL138" s="943"/>
      <c r="AM138" s="944"/>
      <c r="AN138" s="20"/>
      <c r="AO138" s="1617"/>
      <c r="AP138" s="20"/>
      <c r="AR138" s="1626"/>
      <c r="AS138" s="1627"/>
      <c r="AT138" s="1627"/>
      <c r="AU138" s="1627"/>
      <c r="AV138" s="1627"/>
      <c r="AW138" s="1627"/>
      <c r="AX138" s="1627"/>
      <c r="AY138" s="1627"/>
      <c r="AZ138" s="1627"/>
      <c r="BA138" s="1627"/>
      <c r="BB138" s="1627"/>
      <c r="BC138" s="1627"/>
      <c r="BD138" s="1627"/>
      <c r="BE138" s="1627"/>
      <c r="BF138" s="1627"/>
      <c r="BG138" s="1627"/>
      <c r="BH138" s="1628"/>
      <c r="BI138" s="127"/>
      <c r="BL138" s="17" t="str">
        <f>IF(OR(M138="選択▼",M138=""),"",M138&amp;P138&amp;R138&amp;S138&amp;U138&amp;V138&amp;X138)</f>
        <v/>
      </c>
      <c r="BM138" s="272" t="str">
        <f>MID(P138,COLUMN()-64,1)</f>
        <v/>
      </c>
      <c r="BN138" s="272" t="str">
        <f>MID(P138,COLUMN()-64,1)</f>
        <v/>
      </c>
      <c r="BO138" s="272" t="str">
        <f>MID(S138,COLUMN()-66,1)</f>
        <v/>
      </c>
      <c r="BP138" s="272" t="str">
        <f>MID(S138,COLUMN()-66,1)</f>
        <v/>
      </c>
      <c r="BQ138" s="272" t="str">
        <f>MID(V138,COLUMN()-68,1)</f>
        <v/>
      </c>
      <c r="BR138" s="272" t="str">
        <f>MID(V138,COLUMN()-68,1)</f>
        <v/>
      </c>
      <c r="BS138" s="273" t="str">
        <f>IF(★その他入力!M138="平成","H",IF(★その他入力!M138="昭和","S",IF(★その他入力!M138="令和","R","")))</f>
        <v/>
      </c>
      <c r="CH138" s="20" t="s">
        <v>528</v>
      </c>
      <c r="CI138" s="20" t="s">
        <v>454</v>
      </c>
    </row>
    <row r="139" spans="1:87" ht="15" hidden="1" customHeight="1">
      <c r="A139" s="31"/>
      <c r="B139" s="213"/>
      <c r="C139" s="1598"/>
      <c r="D139" s="1025"/>
      <c r="E139" s="1029"/>
      <c r="F139" s="1030"/>
      <c r="G139" s="1040" t="s">
        <v>2</v>
      </c>
      <c r="H139" s="1040"/>
      <c r="I139" s="1040"/>
      <c r="J139" s="1040"/>
      <c r="K139" s="1040"/>
      <c r="L139" s="1041"/>
      <c r="M139" s="1183"/>
      <c r="N139" s="1184"/>
      <c r="O139" s="1184"/>
      <c r="P139" s="1184"/>
      <c r="Q139" s="1184"/>
      <c r="R139" s="1184"/>
      <c r="S139" s="1184"/>
      <c r="T139" s="1184"/>
      <c r="U139" s="1184"/>
      <c r="V139" s="1185"/>
      <c r="W139" s="830" t="s">
        <v>121</v>
      </c>
      <c r="X139" s="831"/>
      <c r="Y139" s="831"/>
      <c r="Z139" s="831"/>
      <c r="AA139" s="831"/>
      <c r="AB139" s="831"/>
      <c r="AC139" s="831"/>
      <c r="AD139" s="831"/>
      <c r="AE139" s="831"/>
      <c r="AF139" s="831"/>
      <c r="AG139" s="831"/>
      <c r="AH139" s="831"/>
      <c r="AI139" s="831"/>
      <c r="AJ139" s="831"/>
      <c r="AK139" s="831"/>
      <c r="AL139" s="831"/>
      <c r="AM139" s="832"/>
      <c r="AN139" s="20"/>
      <c r="AO139" s="1617"/>
      <c r="AP139" s="20"/>
      <c r="AR139" s="1613" t="s">
        <v>2943</v>
      </c>
      <c r="AS139" s="1614"/>
      <c r="AT139" s="1614"/>
      <c r="AU139" s="1614"/>
      <c r="AV139" s="1614"/>
      <c r="AW139" s="1614"/>
      <c r="AX139" s="1614"/>
      <c r="AY139" s="1614"/>
      <c r="AZ139" s="1614"/>
      <c r="BA139" s="1614"/>
      <c r="BB139" s="1614"/>
      <c r="BC139" s="1614"/>
      <c r="BD139" s="1614"/>
      <c r="BE139" s="1614"/>
      <c r="BF139" s="1614"/>
      <c r="BG139" s="1614"/>
      <c r="BH139" s="1615"/>
      <c r="BI139" s="302"/>
      <c r="BJ139" s="301"/>
      <c r="CH139" s="20" t="s">
        <v>529</v>
      </c>
      <c r="CI139" s="20" t="s">
        <v>455</v>
      </c>
    </row>
    <row r="140" spans="1:87" ht="15" hidden="1" customHeight="1">
      <c r="A140" s="31"/>
      <c r="B140" s="213"/>
      <c r="C140" s="1598"/>
      <c r="D140" s="1025"/>
      <c r="E140" s="1029"/>
      <c r="F140" s="1030"/>
      <c r="G140" s="1029" t="s">
        <v>232</v>
      </c>
      <c r="H140" s="1026"/>
      <c r="I140" s="1026"/>
      <c r="J140" s="1026"/>
      <c r="K140" s="1026"/>
      <c r="L140" s="1027"/>
      <c r="M140" s="1038" t="s">
        <v>71</v>
      </c>
      <c r="N140" s="955"/>
      <c r="O140" s="956"/>
      <c r="P140" s="4" t="str">
        <f t="shared" ref="P140:AI140" si="39">MID($M$139,COLUMN()-15,1)</f>
        <v/>
      </c>
      <c r="Q140" s="4" t="str">
        <f t="shared" si="39"/>
        <v/>
      </c>
      <c r="R140" s="4" t="str">
        <f t="shared" si="39"/>
        <v/>
      </c>
      <c r="S140" s="4" t="str">
        <f t="shared" si="39"/>
        <v/>
      </c>
      <c r="T140" s="4" t="str">
        <f t="shared" si="39"/>
        <v/>
      </c>
      <c r="U140" s="4" t="str">
        <f t="shared" si="39"/>
        <v/>
      </c>
      <c r="V140" s="4" t="str">
        <f t="shared" si="39"/>
        <v/>
      </c>
      <c r="W140" s="4" t="str">
        <f t="shared" si="39"/>
        <v/>
      </c>
      <c r="X140" s="4" t="str">
        <f t="shared" si="39"/>
        <v/>
      </c>
      <c r="Y140" s="4" t="str">
        <f t="shared" si="39"/>
        <v/>
      </c>
      <c r="Z140" s="4" t="str">
        <f t="shared" si="39"/>
        <v/>
      </c>
      <c r="AA140" s="4" t="str">
        <f t="shared" si="39"/>
        <v/>
      </c>
      <c r="AB140" s="4" t="str">
        <f t="shared" si="39"/>
        <v/>
      </c>
      <c r="AC140" s="4" t="str">
        <f t="shared" si="39"/>
        <v/>
      </c>
      <c r="AD140" s="4" t="str">
        <f t="shared" si="39"/>
        <v/>
      </c>
      <c r="AE140" s="4" t="str">
        <f t="shared" si="39"/>
        <v/>
      </c>
      <c r="AF140" s="4" t="str">
        <f t="shared" si="39"/>
        <v/>
      </c>
      <c r="AG140" s="4" t="str">
        <f t="shared" si="39"/>
        <v/>
      </c>
      <c r="AH140" s="4" t="str">
        <f t="shared" si="39"/>
        <v/>
      </c>
      <c r="AI140" s="4" t="str">
        <f t="shared" si="39"/>
        <v/>
      </c>
      <c r="AJ140" s="957"/>
      <c r="AK140" s="958"/>
      <c r="AL140" s="958"/>
      <c r="AM140" s="959"/>
      <c r="AN140" s="20"/>
      <c r="AO140" s="1617"/>
      <c r="AP140" s="31"/>
      <c r="AR140" s="1610"/>
      <c r="AS140" s="1611"/>
      <c r="AT140" s="1611"/>
      <c r="AU140" s="1611"/>
      <c r="AV140" s="1611"/>
      <c r="AW140" s="1611"/>
      <c r="AX140" s="1611"/>
      <c r="AY140" s="1611"/>
      <c r="AZ140" s="1611"/>
      <c r="BA140" s="1611"/>
      <c r="BB140" s="1611"/>
      <c r="BC140" s="1611"/>
      <c r="BD140" s="1611"/>
      <c r="BE140" s="1611"/>
      <c r="BF140" s="1611"/>
      <c r="BG140" s="1611"/>
      <c r="BH140" s="1612"/>
      <c r="BJ140" s="301"/>
      <c r="CH140" s="20" t="s">
        <v>530</v>
      </c>
      <c r="CI140" s="20" t="s">
        <v>456</v>
      </c>
    </row>
    <row r="141" spans="1:87" ht="15" hidden="1" customHeight="1">
      <c r="A141" s="31"/>
      <c r="B141" s="213"/>
      <c r="C141" s="1598"/>
      <c r="D141" s="1025"/>
      <c r="E141" s="1029"/>
      <c r="F141" s="1030"/>
      <c r="G141" s="1026"/>
      <c r="H141" s="1026"/>
      <c r="I141" s="1026"/>
      <c r="J141" s="1026"/>
      <c r="K141" s="1026"/>
      <c r="L141" s="1027"/>
      <c r="M141" s="1042"/>
      <c r="N141" s="1043"/>
      <c r="O141" s="1043"/>
      <c r="P141" s="1043"/>
      <c r="Q141" s="1043"/>
      <c r="R141" s="1043"/>
      <c r="S141" s="1043"/>
      <c r="T141" s="1043"/>
      <c r="U141" s="1043"/>
      <c r="V141" s="1043"/>
      <c r="W141" s="1043"/>
      <c r="X141" s="1043"/>
      <c r="Y141" s="1043"/>
      <c r="Z141" s="1044"/>
      <c r="AA141" s="831" t="s">
        <v>590</v>
      </c>
      <c r="AB141" s="831"/>
      <c r="AC141" s="831"/>
      <c r="AD141" s="831"/>
      <c r="AE141" s="831"/>
      <c r="AF141" s="831"/>
      <c r="AG141" s="831"/>
      <c r="AH141" s="831"/>
      <c r="AI141" s="831"/>
      <c r="AJ141" s="831"/>
      <c r="AK141" s="831"/>
      <c r="AL141" s="831"/>
      <c r="AM141" s="832"/>
      <c r="AN141" s="20"/>
      <c r="AO141" s="1617"/>
      <c r="AP141" s="20"/>
      <c r="AR141" s="1568" t="s">
        <v>2941</v>
      </c>
      <c r="AS141" s="1569"/>
      <c r="AT141" s="1569"/>
      <c r="AU141" s="1569"/>
      <c r="AV141" s="1569"/>
      <c r="AW141" s="1569"/>
      <c r="AX141" s="1569"/>
      <c r="AY141" s="1569"/>
      <c r="AZ141" s="1569"/>
      <c r="BA141" s="1569"/>
      <c r="BB141" s="1569"/>
      <c r="BC141" s="1569"/>
      <c r="BD141" s="1569"/>
      <c r="BE141" s="1569"/>
      <c r="BF141" s="1569"/>
      <c r="BG141" s="1569"/>
      <c r="BH141" s="1570"/>
      <c r="BI141" s="303"/>
      <c r="BJ141" s="301"/>
      <c r="CH141" s="20" t="s">
        <v>531</v>
      </c>
      <c r="CI141" s="20" t="s">
        <v>457</v>
      </c>
    </row>
    <row r="142" spans="1:87" ht="15" hidden="1" customHeight="1">
      <c r="A142" s="31"/>
      <c r="B142" s="213"/>
      <c r="C142" s="1598"/>
      <c r="D142" s="1025"/>
      <c r="E142" s="1029"/>
      <c r="F142" s="1030"/>
      <c r="G142" s="1036"/>
      <c r="H142" s="1036"/>
      <c r="I142" s="1036"/>
      <c r="J142" s="1036"/>
      <c r="K142" s="1036"/>
      <c r="L142" s="1037"/>
      <c r="M142" s="1038" t="s">
        <v>71</v>
      </c>
      <c r="N142" s="955"/>
      <c r="O142" s="956"/>
      <c r="P142" s="4" t="str">
        <f t="shared" ref="P142:AI142" si="40">MID($M$141,COLUMN()-15,1)</f>
        <v/>
      </c>
      <c r="Q142" s="4" t="str">
        <f t="shared" si="40"/>
        <v/>
      </c>
      <c r="R142" s="4" t="str">
        <f t="shared" si="40"/>
        <v/>
      </c>
      <c r="S142" s="4" t="str">
        <f t="shared" si="40"/>
        <v/>
      </c>
      <c r="T142" s="4" t="str">
        <f t="shared" si="40"/>
        <v/>
      </c>
      <c r="U142" s="4" t="str">
        <f t="shared" si="40"/>
        <v/>
      </c>
      <c r="V142" s="4" t="str">
        <f t="shared" si="40"/>
        <v/>
      </c>
      <c r="W142" s="4" t="str">
        <f t="shared" si="40"/>
        <v/>
      </c>
      <c r="X142" s="4" t="str">
        <f t="shared" si="40"/>
        <v/>
      </c>
      <c r="Y142" s="4" t="str">
        <f t="shared" si="40"/>
        <v/>
      </c>
      <c r="Z142" s="4" t="str">
        <f t="shared" si="40"/>
        <v/>
      </c>
      <c r="AA142" s="4" t="str">
        <f t="shared" si="40"/>
        <v/>
      </c>
      <c r="AB142" s="4" t="str">
        <f t="shared" si="40"/>
        <v/>
      </c>
      <c r="AC142" s="4" t="str">
        <f t="shared" si="40"/>
        <v/>
      </c>
      <c r="AD142" s="4" t="str">
        <f t="shared" si="40"/>
        <v/>
      </c>
      <c r="AE142" s="4" t="str">
        <f t="shared" si="40"/>
        <v/>
      </c>
      <c r="AF142" s="4" t="str">
        <f t="shared" si="40"/>
        <v/>
      </c>
      <c r="AG142" s="4" t="str">
        <f t="shared" si="40"/>
        <v/>
      </c>
      <c r="AH142" s="4" t="str">
        <f t="shared" si="40"/>
        <v/>
      </c>
      <c r="AI142" s="4" t="str">
        <f t="shared" si="40"/>
        <v/>
      </c>
      <c r="AJ142" s="957"/>
      <c r="AK142" s="958"/>
      <c r="AL142" s="958"/>
      <c r="AM142" s="959"/>
      <c r="AN142" s="20"/>
      <c r="AO142" s="1617"/>
      <c r="AP142" s="31"/>
      <c r="AR142" s="1610"/>
      <c r="AS142" s="1611"/>
      <c r="AT142" s="1611"/>
      <c r="AU142" s="1611"/>
      <c r="AV142" s="1611"/>
      <c r="AW142" s="1611"/>
      <c r="AX142" s="1611"/>
      <c r="AY142" s="1611"/>
      <c r="AZ142" s="1611"/>
      <c r="BA142" s="1611"/>
      <c r="BB142" s="1611"/>
      <c r="BC142" s="1611"/>
      <c r="BD142" s="1611"/>
      <c r="BE142" s="1611"/>
      <c r="BF142" s="1611"/>
      <c r="BG142" s="1611"/>
      <c r="BH142" s="1612"/>
      <c r="BJ142" s="301"/>
      <c r="CH142" s="20" t="s">
        <v>532</v>
      </c>
      <c r="CI142" s="20" t="s">
        <v>458</v>
      </c>
    </row>
    <row r="143" spans="1:87" ht="15" hidden="1" customHeight="1" thickBot="1">
      <c r="A143" s="31"/>
      <c r="B143" s="213"/>
      <c r="C143" s="1598"/>
      <c r="D143" s="1025"/>
      <c r="E143" s="1029"/>
      <c r="F143" s="1030"/>
      <c r="G143" s="1060" t="s">
        <v>61</v>
      </c>
      <c r="H143" s="1060"/>
      <c r="I143" s="1060"/>
      <c r="J143" s="1060"/>
      <c r="K143" s="1060"/>
      <c r="L143" s="1061"/>
      <c r="M143" s="994" t="s">
        <v>2438</v>
      </c>
      <c r="N143" s="828"/>
      <c r="O143" s="828"/>
      <c r="P143" s="978"/>
      <c r="Q143" s="979"/>
      <c r="R143" s="49" t="s">
        <v>77</v>
      </c>
      <c r="S143" s="978"/>
      <c r="T143" s="979"/>
      <c r="U143" s="48" t="s">
        <v>78</v>
      </c>
      <c r="V143" s="978"/>
      <c r="W143" s="979"/>
      <c r="X143" s="48" t="s">
        <v>79</v>
      </c>
      <c r="Y143" s="943"/>
      <c r="Z143" s="943"/>
      <c r="AA143" s="943"/>
      <c r="AB143" s="943"/>
      <c r="AC143" s="943"/>
      <c r="AD143" s="943"/>
      <c r="AE143" s="943"/>
      <c r="AF143" s="943"/>
      <c r="AG143" s="943"/>
      <c r="AH143" s="943"/>
      <c r="AI143" s="943"/>
      <c r="AJ143" s="943"/>
      <c r="AK143" s="943"/>
      <c r="AL143" s="943"/>
      <c r="AM143" s="944"/>
      <c r="AN143" s="20"/>
      <c r="AO143" s="1617"/>
      <c r="AP143" s="20"/>
      <c r="AR143" s="1571" t="s">
        <v>2942</v>
      </c>
      <c r="AS143" s="1572"/>
      <c r="AT143" s="1572"/>
      <c r="AU143" s="1572"/>
      <c r="AV143" s="1572"/>
      <c r="AW143" s="1572"/>
      <c r="AX143" s="1572"/>
      <c r="AY143" s="1572"/>
      <c r="AZ143" s="1572"/>
      <c r="BA143" s="1572"/>
      <c r="BB143" s="1572"/>
      <c r="BC143" s="1572"/>
      <c r="BD143" s="1572"/>
      <c r="BE143" s="1572"/>
      <c r="BF143" s="1572"/>
      <c r="BG143" s="1572"/>
      <c r="BH143" s="1573"/>
      <c r="BI143" s="303"/>
      <c r="BJ143" s="301"/>
      <c r="BL143" s="17" t="str">
        <f>IF(OR(M143="選択▼",M143=""),"",M143&amp;P143&amp;R143&amp;S143&amp;U143&amp;V143&amp;X143)</f>
        <v/>
      </c>
      <c r="BM143" s="272" t="str">
        <f>MID(P143,COLUMN()-64,1)</f>
        <v/>
      </c>
      <c r="BN143" s="272" t="str">
        <f>MID(P143,COLUMN()-64,1)</f>
        <v/>
      </c>
      <c r="BO143" s="272" t="str">
        <f>MID(S143,COLUMN()-66,1)</f>
        <v/>
      </c>
      <c r="BP143" s="272" t="str">
        <f>MID(S143,COLUMN()-66,1)</f>
        <v/>
      </c>
      <c r="BQ143" s="272" t="str">
        <f>MID(V143,COLUMN()-68,1)</f>
        <v/>
      </c>
      <c r="BR143" s="272" t="str">
        <f>MID(V143,COLUMN()-68,1)</f>
        <v/>
      </c>
      <c r="BS143" s="273" t="str">
        <f>IF(M143="平成","H",IF(M143="昭和","S",IF(M143="大正","T",IF(M143="明治","M",""))))</f>
        <v/>
      </c>
      <c r="CB143" s="243"/>
      <c r="CH143" s="20" t="s">
        <v>533</v>
      </c>
      <c r="CI143" s="20" t="s">
        <v>459</v>
      </c>
    </row>
    <row r="144" spans="1:87" ht="15" hidden="1" customHeight="1">
      <c r="A144" s="31"/>
      <c r="B144" s="213"/>
      <c r="C144" s="1598"/>
      <c r="D144" s="1025"/>
      <c r="E144" s="1029"/>
      <c r="F144" s="1030"/>
      <c r="G144" s="614" t="s">
        <v>2371</v>
      </c>
      <c r="H144" s="614"/>
      <c r="I144" s="614"/>
      <c r="J144" s="614"/>
      <c r="K144" s="614"/>
      <c r="L144" s="615"/>
      <c r="M144" s="994" t="s">
        <v>3186</v>
      </c>
      <c r="N144" s="828"/>
      <c r="O144" s="828"/>
      <c r="P144" s="828"/>
      <c r="Q144" s="828"/>
      <c r="R144" s="829"/>
      <c r="S144" s="52"/>
      <c r="T144" s="1034" t="s">
        <v>2435</v>
      </c>
      <c r="U144" s="1203"/>
      <c r="V144" s="1203"/>
      <c r="W144" s="1203"/>
      <c r="X144" s="1203"/>
      <c r="Y144" s="1203"/>
      <c r="Z144" s="1203"/>
      <c r="AA144" s="1204"/>
      <c r="AB144" s="833" t="s">
        <v>3263</v>
      </c>
      <c r="AC144" s="834"/>
      <c r="AD144" s="834"/>
      <c r="AE144" s="834"/>
      <c r="AF144" s="834"/>
      <c r="AG144" s="834"/>
      <c r="AH144" s="834"/>
      <c r="AI144" s="834"/>
      <c r="AJ144" s="834"/>
      <c r="AK144" s="834"/>
      <c r="AL144" s="834"/>
      <c r="AM144" s="835"/>
      <c r="AN144" s="20"/>
      <c r="AO144" s="1617"/>
      <c r="AP144" s="20"/>
      <c r="BJ144" s="301"/>
      <c r="BL144" s="17" t="str">
        <f>IF(T144="市区町村を選択 ▼","",LEFT(T144,5))</f>
        <v/>
      </c>
      <c r="CH144" s="20" t="s">
        <v>534</v>
      </c>
      <c r="CI144" s="20" t="s">
        <v>460</v>
      </c>
    </row>
    <row r="145" spans="1:87" ht="15" hidden="1" customHeight="1">
      <c r="A145" s="31"/>
      <c r="B145" s="213"/>
      <c r="C145" s="1598"/>
      <c r="D145" s="1025"/>
      <c r="E145" s="1029"/>
      <c r="F145" s="1030"/>
      <c r="G145" s="1029"/>
      <c r="H145" s="1029"/>
      <c r="I145" s="1029"/>
      <c r="J145" s="1029"/>
      <c r="K145" s="1029"/>
      <c r="L145" s="1030"/>
      <c r="M145" s="1038" t="s">
        <v>71</v>
      </c>
      <c r="N145" s="955"/>
      <c r="O145" s="956"/>
      <c r="P145" s="5" t="str">
        <f>MID($BL$144,COLUMN()-15,1)</f>
        <v/>
      </c>
      <c r="Q145" s="5" t="str">
        <f>MID($BL$144,COLUMN()-15,1)</f>
        <v/>
      </c>
      <c r="R145" s="5" t="str">
        <f>MID($BL$144,COLUMN()-15,1)</f>
        <v/>
      </c>
      <c r="S145" s="5" t="str">
        <f>MID($BL$144,COLUMN()-15,1)</f>
        <v/>
      </c>
      <c r="T145" s="5" t="str">
        <f>MID($BL$144,COLUMN()-15,1)</f>
        <v/>
      </c>
      <c r="U145" s="957"/>
      <c r="V145" s="958"/>
      <c r="W145" s="958"/>
      <c r="X145" s="958"/>
      <c r="Y145" s="958"/>
      <c r="Z145" s="958"/>
      <c r="AA145" s="958"/>
      <c r="AB145" s="958"/>
      <c r="AC145" s="958"/>
      <c r="AD145" s="958"/>
      <c r="AE145" s="958"/>
      <c r="AF145" s="958"/>
      <c r="AG145" s="958"/>
      <c r="AH145" s="958"/>
      <c r="AI145" s="958"/>
      <c r="AJ145" s="958"/>
      <c r="AK145" s="958"/>
      <c r="AL145" s="958"/>
      <c r="AM145" s="959"/>
      <c r="AN145" s="20"/>
      <c r="AO145" s="1617"/>
      <c r="AP145" s="31"/>
      <c r="BJ145" s="301"/>
      <c r="BL145" s="17" t="str">
        <f>IF(T144="市区町村を選択　▼","",MID(T144,7,10))</f>
        <v>択 ▼</v>
      </c>
      <c r="CB145" s="243"/>
      <c r="CH145" s="20" t="s">
        <v>535</v>
      </c>
      <c r="CI145" s="20" t="s">
        <v>461</v>
      </c>
    </row>
    <row r="146" spans="1:87" ht="15" hidden="1" customHeight="1">
      <c r="A146" s="31"/>
      <c r="B146" s="213"/>
      <c r="C146" s="1598"/>
      <c r="D146" s="1025"/>
      <c r="E146" s="1029"/>
      <c r="F146" s="1030"/>
      <c r="G146" s="617"/>
      <c r="H146" s="617"/>
      <c r="I146" s="617"/>
      <c r="J146" s="617"/>
      <c r="K146" s="617"/>
      <c r="L146" s="618"/>
      <c r="M146" s="1252" t="str">
        <f>IF(T144="市区町村を選択 ▼","",BL145)</f>
        <v/>
      </c>
      <c r="N146" s="1253"/>
      <c r="O146" s="1253"/>
      <c r="P146" s="1253"/>
      <c r="Q146" s="1253"/>
      <c r="R146" s="1253"/>
      <c r="S146" s="1253"/>
      <c r="T146" s="1253"/>
      <c r="U146" s="1253"/>
      <c r="V146" s="1253"/>
      <c r="W146" s="1253"/>
      <c r="X146" s="1253"/>
      <c r="Y146" s="1253"/>
      <c r="Z146" s="1253"/>
      <c r="AA146" s="1254"/>
      <c r="AB146" s="834" t="s">
        <v>2370</v>
      </c>
      <c r="AC146" s="834"/>
      <c r="AD146" s="834"/>
      <c r="AE146" s="834"/>
      <c r="AF146" s="834"/>
      <c r="AG146" s="834"/>
      <c r="AH146" s="834"/>
      <c r="AI146" s="834"/>
      <c r="AJ146" s="834"/>
      <c r="AK146" s="834"/>
      <c r="AL146" s="834"/>
      <c r="AM146" s="835"/>
      <c r="AN146" s="20"/>
      <c r="AO146" s="1617"/>
      <c r="AP146" s="20"/>
      <c r="AR146" s="1564" t="s">
        <v>2946</v>
      </c>
      <c r="AS146" s="1564"/>
      <c r="AT146" s="1564"/>
      <c r="AU146" s="1564"/>
      <c r="AV146" s="1564"/>
      <c r="AW146" s="1564"/>
      <c r="AX146" s="1564"/>
      <c r="AY146" s="1564"/>
      <c r="AZ146" s="1564"/>
      <c r="BA146" s="1564"/>
      <c r="BB146" s="1564"/>
      <c r="BC146" s="1564"/>
      <c r="BD146" s="1564"/>
      <c r="BE146" s="1564"/>
      <c r="BF146" s="1564"/>
      <c r="BG146" s="1564"/>
      <c r="BH146" s="1564"/>
      <c r="BI146" s="305"/>
      <c r="BJ146" s="301"/>
      <c r="BL146" s="266"/>
      <c r="CB146" s="243"/>
      <c r="CC146" s="243"/>
      <c r="CD146" s="243"/>
      <c r="CH146" s="20" t="s">
        <v>536</v>
      </c>
      <c r="CI146" s="20" t="s">
        <v>462</v>
      </c>
    </row>
    <row r="147" spans="1:87" ht="15" hidden="1" customHeight="1">
      <c r="A147" s="31"/>
      <c r="B147" s="213"/>
      <c r="C147" s="1598"/>
      <c r="D147" s="1025"/>
      <c r="E147" s="1029"/>
      <c r="F147" s="1030"/>
      <c r="G147" s="1046" t="s">
        <v>2544</v>
      </c>
      <c r="H147" s="1046"/>
      <c r="I147" s="1046"/>
      <c r="J147" s="1046"/>
      <c r="K147" s="1046"/>
      <c r="L147" s="1047"/>
      <c r="M147" s="1042"/>
      <c r="N147" s="1043"/>
      <c r="O147" s="1043"/>
      <c r="P147" s="1043"/>
      <c r="Q147" s="1043"/>
      <c r="R147" s="1043"/>
      <c r="S147" s="1043"/>
      <c r="T147" s="1043"/>
      <c r="U147" s="1043"/>
      <c r="V147" s="1043"/>
      <c r="W147" s="1043"/>
      <c r="X147" s="1043"/>
      <c r="Y147" s="1043"/>
      <c r="Z147" s="1043"/>
      <c r="AA147" s="1043"/>
      <c r="AB147" s="1043"/>
      <c r="AC147" s="1043"/>
      <c r="AD147" s="1043"/>
      <c r="AE147" s="1043"/>
      <c r="AF147" s="1043"/>
      <c r="AG147" s="1043"/>
      <c r="AH147" s="1043"/>
      <c r="AI147" s="1044"/>
      <c r="AJ147" s="1005" t="s">
        <v>70</v>
      </c>
      <c r="AK147" s="1006"/>
      <c r="AL147" s="1006"/>
      <c r="AM147" s="1007"/>
      <c r="AN147" s="20"/>
      <c r="AO147" s="1617"/>
      <c r="AP147" s="20"/>
      <c r="AR147" s="1564"/>
      <c r="AS147" s="1564"/>
      <c r="AT147" s="1564"/>
      <c r="AU147" s="1564"/>
      <c r="AV147" s="1564"/>
      <c r="AW147" s="1564"/>
      <c r="AX147" s="1564"/>
      <c r="AY147" s="1564"/>
      <c r="AZ147" s="1564"/>
      <c r="BA147" s="1564"/>
      <c r="BB147" s="1564"/>
      <c r="BC147" s="1564"/>
      <c r="BD147" s="1564"/>
      <c r="BE147" s="1564"/>
      <c r="BF147" s="1564"/>
      <c r="BG147" s="1564"/>
      <c r="BH147" s="1564"/>
      <c r="BI147" s="305"/>
      <c r="BJ147" s="301"/>
      <c r="CB147" s="243"/>
      <c r="CC147" s="243"/>
      <c r="CD147" s="243"/>
      <c r="CH147" s="20" t="s">
        <v>537</v>
      </c>
      <c r="CI147" s="20" t="s">
        <v>463</v>
      </c>
    </row>
    <row r="148" spans="1:87" ht="15" hidden="1" customHeight="1">
      <c r="A148" s="31"/>
      <c r="B148" s="213"/>
      <c r="C148" s="1598"/>
      <c r="D148" s="1025"/>
      <c r="E148" s="1029"/>
      <c r="F148" s="1030"/>
      <c r="G148" s="1026"/>
      <c r="H148" s="1026"/>
      <c r="I148" s="1026"/>
      <c r="J148" s="1026"/>
      <c r="K148" s="1026"/>
      <c r="L148" s="1027"/>
      <c r="M148" s="1013" t="s">
        <v>71</v>
      </c>
      <c r="N148" s="1014"/>
      <c r="O148" s="1015"/>
      <c r="P148" s="5" t="str">
        <f t="shared" ref="P148:AI148" si="41">MID($M$147,COLUMN()-15,1)</f>
        <v/>
      </c>
      <c r="Q148" s="5" t="str">
        <f t="shared" si="41"/>
        <v/>
      </c>
      <c r="R148" s="5" t="str">
        <f t="shared" si="41"/>
        <v/>
      </c>
      <c r="S148" s="5" t="str">
        <f t="shared" si="41"/>
        <v/>
      </c>
      <c r="T148" s="5" t="str">
        <f t="shared" si="41"/>
        <v/>
      </c>
      <c r="U148" s="5" t="str">
        <f t="shared" si="41"/>
        <v/>
      </c>
      <c r="V148" s="5" t="str">
        <f t="shared" si="41"/>
        <v/>
      </c>
      <c r="W148" s="5" t="str">
        <f t="shared" si="41"/>
        <v/>
      </c>
      <c r="X148" s="5" t="str">
        <f t="shared" si="41"/>
        <v/>
      </c>
      <c r="Y148" s="5" t="str">
        <f t="shared" si="41"/>
        <v/>
      </c>
      <c r="Z148" s="5" t="str">
        <f t="shared" si="41"/>
        <v/>
      </c>
      <c r="AA148" s="5" t="str">
        <f t="shared" si="41"/>
        <v/>
      </c>
      <c r="AB148" s="5" t="str">
        <f t="shared" si="41"/>
        <v/>
      </c>
      <c r="AC148" s="5" t="str">
        <f t="shared" si="41"/>
        <v/>
      </c>
      <c r="AD148" s="5" t="str">
        <f t="shared" si="41"/>
        <v/>
      </c>
      <c r="AE148" s="5" t="str">
        <f t="shared" si="41"/>
        <v/>
      </c>
      <c r="AF148" s="5" t="str">
        <f t="shared" si="41"/>
        <v/>
      </c>
      <c r="AG148" s="5" t="str">
        <f t="shared" si="41"/>
        <v/>
      </c>
      <c r="AH148" s="5" t="str">
        <f t="shared" si="41"/>
        <v/>
      </c>
      <c r="AI148" s="5" t="str">
        <f t="shared" si="41"/>
        <v/>
      </c>
      <c r="AJ148" s="999"/>
      <c r="AK148" s="1000"/>
      <c r="AL148" s="1000"/>
      <c r="AM148" s="1001"/>
      <c r="AN148" s="20"/>
      <c r="AO148" s="1617"/>
      <c r="AP148" s="20"/>
      <c r="AR148" s="1564"/>
      <c r="AS148" s="1564"/>
      <c r="AT148" s="1564"/>
      <c r="AU148" s="1564"/>
      <c r="AV148" s="1564"/>
      <c r="AW148" s="1564"/>
      <c r="AX148" s="1564"/>
      <c r="AY148" s="1564"/>
      <c r="AZ148" s="1564"/>
      <c r="BA148" s="1564"/>
      <c r="BB148" s="1564"/>
      <c r="BC148" s="1564"/>
      <c r="BD148" s="1564"/>
      <c r="BE148" s="1564"/>
      <c r="BF148" s="1564"/>
      <c r="BG148" s="1564"/>
      <c r="BH148" s="1564"/>
      <c r="BI148" s="305"/>
      <c r="BJ148" s="301"/>
      <c r="BL148" s="17" t="str">
        <f>LEFT(M147,2)</f>
        <v/>
      </c>
      <c r="BM148" s="272" t="str">
        <f>MID($BL148,COLUMN()-64,1)</f>
        <v/>
      </c>
      <c r="BN148" s="272" t="str">
        <f>MID($BL148,COLUMN()-64,1)</f>
        <v/>
      </c>
      <c r="CB148" s="243"/>
      <c r="CC148" s="243"/>
      <c r="CD148" s="243"/>
      <c r="CH148" s="20" t="s">
        <v>538</v>
      </c>
      <c r="CI148" s="20" t="s">
        <v>464</v>
      </c>
    </row>
    <row r="149" spans="1:87" ht="15" hidden="1" customHeight="1" thickBot="1">
      <c r="A149" s="31"/>
      <c r="B149" s="213"/>
      <c r="C149" s="1598"/>
      <c r="D149" s="1653"/>
      <c r="E149" s="1654"/>
      <c r="F149" s="1655"/>
      <c r="G149" s="1665"/>
      <c r="H149" s="1665"/>
      <c r="I149" s="1665"/>
      <c r="J149" s="1665"/>
      <c r="K149" s="1665"/>
      <c r="L149" s="1666"/>
      <c r="M149" s="1585"/>
      <c r="N149" s="1586"/>
      <c r="O149" s="1587"/>
      <c r="P149" s="76" t="str">
        <f t="shared" ref="P149:AI149" si="42">MID($M$147,COLUMN()-15+20,1)</f>
        <v/>
      </c>
      <c r="Q149" s="76" t="str">
        <f t="shared" si="42"/>
        <v/>
      </c>
      <c r="R149" s="76" t="str">
        <f t="shared" si="42"/>
        <v/>
      </c>
      <c r="S149" s="76" t="str">
        <f t="shared" si="42"/>
        <v/>
      </c>
      <c r="T149" s="76" t="str">
        <f t="shared" si="42"/>
        <v/>
      </c>
      <c r="U149" s="76" t="str">
        <f t="shared" si="42"/>
        <v/>
      </c>
      <c r="V149" s="76" t="str">
        <f t="shared" si="42"/>
        <v/>
      </c>
      <c r="W149" s="76" t="str">
        <f t="shared" si="42"/>
        <v/>
      </c>
      <c r="X149" s="76" t="str">
        <f t="shared" si="42"/>
        <v/>
      </c>
      <c r="Y149" s="76" t="str">
        <f t="shared" si="42"/>
        <v/>
      </c>
      <c r="Z149" s="76" t="str">
        <f t="shared" si="42"/>
        <v/>
      </c>
      <c r="AA149" s="76" t="str">
        <f t="shared" si="42"/>
        <v/>
      </c>
      <c r="AB149" s="76" t="str">
        <f t="shared" si="42"/>
        <v/>
      </c>
      <c r="AC149" s="76" t="str">
        <f t="shared" si="42"/>
        <v/>
      </c>
      <c r="AD149" s="76" t="str">
        <f t="shared" si="42"/>
        <v/>
      </c>
      <c r="AE149" s="76" t="str">
        <f t="shared" si="42"/>
        <v/>
      </c>
      <c r="AF149" s="76" t="str">
        <f t="shared" si="42"/>
        <v/>
      </c>
      <c r="AG149" s="76" t="str">
        <f t="shared" si="42"/>
        <v/>
      </c>
      <c r="AH149" s="76" t="str">
        <f t="shared" si="42"/>
        <v/>
      </c>
      <c r="AI149" s="76" t="str">
        <f t="shared" si="42"/>
        <v/>
      </c>
      <c r="AJ149" s="1588"/>
      <c r="AK149" s="1589"/>
      <c r="AL149" s="1589"/>
      <c r="AM149" s="1590"/>
      <c r="AN149" s="20"/>
      <c r="AO149" s="1617"/>
      <c r="AP149" s="20"/>
      <c r="AR149" s="1564"/>
      <c r="AS149" s="1564"/>
      <c r="AT149" s="1564"/>
      <c r="AU149" s="1564"/>
      <c r="AV149" s="1564"/>
      <c r="AW149" s="1564"/>
      <c r="AX149" s="1564"/>
      <c r="AY149" s="1564"/>
      <c r="AZ149" s="1564"/>
      <c r="BA149" s="1564"/>
      <c r="BB149" s="1564"/>
      <c r="BC149" s="1564"/>
      <c r="BD149" s="1564"/>
      <c r="BE149" s="1564"/>
      <c r="BF149" s="1564"/>
      <c r="BG149" s="1564"/>
      <c r="BH149" s="1564"/>
      <c r="BI149" s="305"/>
      <c r="BJ149" s="301"/>
      <c r="BL149" s="17" t="str">
        <f>IF(M148="選択▼","",M148&amp;P148&amp;R148&amp;S148&amp;U148&amp;V148&amp;X148)</f>
        <v>入力確認</v>
      </c>
      <c r="BM149" s="272" t="str">
        <f>MID(P148,COLUMN()-64,1)</f>
        <v/>
      </c>
      <c r="BN149" s="272" t="str">
        <f>MID(P148,COLUMN()-64,1)</f>
        <v/>
      </c>
      <c r="BO149" s="272" t="str">
        <f>MID(S148,COLUMN()-66,1)</f>
        <v/>
      </c>
      <c r="BP149" s="272" t="str">
        <f>MID(S148,COLUMN()-66,1)</f>
        <v/>
      </c>
      <c r="BQ149" s="272" t="str">
        <f>MID(V148,COLUMN()-68,1)</f>
        <v/>
      </c>
      <c r="BR149" s="272" t="str">
        <f>MID(V148,COLUMN()-68,1)</f>
        <v/>
      </c>
      <c r="BS149" s="273" t="s">
        <v>2998</v>
      </c>
      <c r="CB149" s="243"/>
      <c r="CC149" s="243"/>
      <c r="CD149" s="243"/>
      <c r="CH149" s="20" t="s">
        <v>539</v>
      </c>
      <c r="CI149" s="20" t="s">
        <v>465</v>
      </c>
    </row>
    <row r="150" spans="1:87" ht="15" hidden="1" customHeight="1" thickTop="1">
      <c r="A150" s="30"/>
      <c r="B150" s="214"/>
      <c r="C150" s="1598"/>
      <c r="D150" s="1601" t="s">
        <v>227</v>
      </c>
      <c r="E150" s="1602"/>
      <c r="F150" s="1603"/>
      <c r="G150" s="1633" t="s">
        <v>72</v>
      </c>
      <c r="H150" s="1633"/>
      <c r="I150" s="1633"/>
      <c r="J150" s="1633"/>
      <c r="K150" s="1633"/>
      <c r="L150" s="1634"/>
      <c r="M150" s="1635"/>
      <c r="N150" s="1636"/>
      <c r="O150" s="1636"/>
      <c r="P150" s="1636"/>
      <c r="Q150" s="1636"/>
      <c r="R150" s="1592"/>
      <c r="S150" s="1593"/>
      <c r="T150" s="1593"/>
      <c r="U150" s="1593"/>
      <c r="V150" s="1593"/>
      <c r="W150" s="1593"/>
      <c r="X150" s="1593"/>
      <c r="Y150" s="1593"/>
      <c r="Z150" s="1593"/>
      <c r="AA150" s="1593"/>
      <c r="AB150" s="1593"/>
      <c r="AC150" s="1593"/>
      <c r="AD150" s="1593"/>
      <c r="AE150" s="1593"/>
      <c r="AF150" s="1593"/>
      <c r="AG150" s="1593"/>
      <c r="AH150" s="1593"/>
      <c r="AI150" s="1593"/>
      <c r="AJ150" s="1593"/>
      <c r="AK150" s="1593"/>
      <c r="AL150" s="1593"/>
      <c r="AM150" s="1594"/>
      <c r="AN150" s="20"/>
      <c r="AO150" s="1617"/>
      <c r="AP150" s="20"/>
      <c r="BJ150" s="301"/>
      <c r="BL150" s="17" t="str">
        <f>LEFT(M150,2)</f>
        <v/>
      </c>
      <c r="BM150" s="272" t="str">
        <f>MID($BL150,COLUMN()-64,1)</f>
        <v/>
      </c>
      <c r="BN150" s="272" t="str">
        <f>MID($BL150,COLUMN()-64,1)</f>
        <v/>
      </c>
      <c r="CC150" s="243"/>
      <c r="CD150" s="243"/>
      <c r="CH150" s="20" t="s">
        <v>540</v>
      </c>
      <c r="CI150" s="20" t="s">
        <v>466</v>
      </c>
    </row>
    <row r="151" spans="1:87" ht="15" hidden="1" customHeight="1">
      <c r="A151" s="30"/>
      <c r="B151" s="214"/>
      <c r="C151" s="1598"/>
      <c r="D151" s="1604"/>
      <c r="E151" s="1605"/>
      <c r="F151" s="1606"/>
      <c r="G151" s="1060" t="s">
        <v>211</v>
      </c>
      <c r="H151" s="1060"/>
      <c r="I151" s="1060"/>
      <c r="J151" s="1060"/>
      <c r="K151" s="1060"/>
      <c r="L151" s="1061"/>
      <c r="M151" s="994"/>
      <c r="N151" s="828"/>
      <c r="O151" s="828"/>
      <c r="P151" s="978"/>
      <c r="Q151" s="979"/>
      <c r="R151" s="49" t="s">
        <v>77</v>
      </c>
      <c r="S151" s="978"/>
      <c r="T151" s="979"/>
      <c r="U151" s="48" t="s">
        <v>78</v>
      </c>
      <c r="V151" s="978"/>
      <c r="W151" s="979"/>
      <c r="X151" s="48" t="s">
        <v>79</v>
      </c>
      <c r="Y151" s="943"/>
      <c r="Z151" s="943"/>
      <c r="AA151" s="943"/>
      <c r="AB151" s="943"/>
      <c r="AC151" s="943"/>
      <c r="AD151" s="943"/>
      <c r="AE151" s="943"/>
      <c r="AF151" s="943"/>
      <c r="AG151" s="943"/>
      <c r="AH151" s="943"/>
      <c r="AI151" s="943"/>
      <c r="AJ151" s="943"/>
      <c r="AK151" s="943"/>
      <c r="AL151" s="943"/>
      <c r="AM151" s="944"/>
      <c r="AN151" s="20"/>
      <c r="AO151" s="1617"/>
      <c r="AP151" s="20"/>
      <c r="BJ151" s="301"/>
      <c r="BL151" s="17" t="str">
        <f>IF(OR(M151="選択▼",M151=""),"",M151&amp;P151&amp;R151&amp;S151&amp;U151&amp;V151&amp;X151)</f>
        <v/>
      </c>
      <c r="BM151" s="272" t="str">
        <f>MID(P151,COLUMN()-64,1)</f>
        <v/>
      </c>
      <c r="BN151" s="272" t="str">
        <f>MID(P151,COLUMN()-64,1)</f>
        <v/>
      </c>
      <c r="BO151" s="272" t="str">
        <f>MID(S151,COLUMN()-66,1)</f>
        <v/>
      </c>
      <c r="BP151" s="272" t="str">
        <f>MID(S151,COLUMN()-66,1)</f>
        <v/>
      </c>
      <c r="BQ151" s="272" t="str">
        <f>MID(V151,COLUMN()-68,1)</f>
        <v/>
      </c>
      <c r="BR151" s="272" t="str">
        <f>MID(V151,COLUMN()-68,1)</f>
        <v/>
      </c>
      <c r="BS151" s="273" t="str">
        <f>IF(★その他入力!M151="平成","H",IF(★その他入力!M151="昭和","S",IF(★その他入力!M151="令和","R","")))</f>
        <v/>
      </c>
      <c r="CC151" s="243"/>
      <c r="CD151" s="243"/>
      <c r="CH151" s="20" t="s">
        <v>541</v>
      </c>
      <c r="CI151" s="20" t="s">
        <v>467</v>
      </c>
    </row>
    <row r="152" spans="1:87" ht="15" hidden="1" customHeight="1">
      <c r="A152" s="30"/>
      <c r="B152" s="214"/>
      <c r="C152" s="1598"/>
      <c r="D152" s="1604"/>
      <c r="E152" s="1605"/>
      <c r="F152" s="1606"/>
      <c r="G152" s="1040" t="s">
        <v>2</v>
      </c>
      <c r="H152" s="1040"/>
      <c r="I152" s="1040"/>
      <c r="J152" s="1040"/>
      <c r="K152" s="1040"/>
      <c r="L152" s="1041"/>
      <c r="M152" s="1183"/>
      <c r="N152" s="1184"/>
      <c r="O152" s="1184"/>
      <c r="P152" s="1184"/>
      <c r="Q152" s="1184"/>
      <c r="R152" s="1184"/>
      <c r="S152" s="1184"/>
      <c r="T152" s="1184"/>
      <c r="U152" s="1184"/>
      <c r="V152" s="1185"/>
      <c r="W152" s="830" t="s">
        <v>121</v>
      </c>
      <c r="X152" s="831"/>
      <c r="Y152" s="831"/>
      <c r="Z152" s="831"/>
      <c r="AA152" s="831"/>
      <c r="AB152" s="831"/>
      <c r="AC152" s="831"/>
      <c r="AD152" s="831"/>
      <c r="AE152" s="831"/>
      <c r="AF152" s="831"/>
      <c r="AG152" s="831"/>
      <c r="AH152" s="831"/>
      <c r="AI152" s="831"/>
      <c r="AJ152" s="831"/>
      <c r="AK152" s="831"/>
      <c r="AL152" s="831"/>
      <c r="AM152" s="832"/>
      <c r="AN152" s="20"/>
      <c r="AO152" s="1617"/>
      <c r="AP152" s="20"/>
      <c r="BJ152" s="301"/>
      <c r="CH152" s="20" t="s">
        <v>542</v>
      </c>
      <c r="CI152" s="20" t="s">
        <v>468</v>
      </c>
    </row>
    <row r="153" spans="1:87" ht="15" hidden="1" customHeight="1">
      <c r="A153" s="30"/>
      <c r="B153" s="214"/>
      <c r="C153" s="1598"/>
      <c r="D153" s="1604"/>
      <c r="E153" s="1605"/>
      <c r="F153" s="1606"/>
      <c r="G153" s="1029" t="s">
        <v>232</v>
      </c>
      <c r="H153" s="1026"/>
      <c r="I153" s="1026"/>
      <c r="J153" s="1026"/>
      <c r="K153" s="1026"/>
      <c r="L153" s="1027"/>
      <c r="M153" s="1038" t="s">
        <v>71</v>
      </c>
      <c r="N153" s="955"/>
      <c r="O153" s="956"/>
      <c r="P153" s="4" t="str">
        <f>MID($M$152,COLUMN()-15,1)</f>
        <v/>
      </c>
      <c r="Q153" s="4" t="str">
        <f t="shared" ref="Q153:AI153" si="43">MID($M$152,COLUMN()-15,1)</f>
        <v/>
      </c>
      <c r="R153" s="4" t="str">
        <f t="shared" si="43"/>
        <v/>
      </c>
      <c r="S153" s="4" t="str">
        <f t="shared" si="43"/>
        <v/>
      </c>
      <c r="T153" s="4" t="str">
        <f t="shared" si="43"/>
        <v/>
      </c>
      <c r="U153" s="4" t="str">
        <f t="shared" si="43"/>
        <v/>
      </c>
      <c r="V153" s="4" t="str">
        <f t="shared" si="43"/>
        <v/>
      </c>
      <c r="W153" s="4" t="str">
        <f t="shared" si="43"/>
        <v/>
      </c>
      <c r="X153" s="4" t="str">
        <f t="shared" si="43"/>
        <v/>
      </c>
      <c r="Y153" s="4" t="str">
        <f t="shared" si="43"/>
        <v/>
      </c>
      <c r="Z153" s="4" t="str">
        <f t="shared" si="43"/>
        <v/>
      </c>
      <c r="AA153" s="4" t="str">
        <f t="shared" si="43"/>
        <v/>
      </c>
      <c r="AB153" s="4" t="str">
        <f t="shared" si="43"/>
        <v/>
      </c>
      <c r="AC153" s="4" t="str">
        <f t="shared" si="43"/>
        <v/>
      </c>
      <c r="AD153" s="4" t="str">
        <f t="shared" si="43"/>
        <v/>
      </c>
      <c r="AE153" s="4" t="str">
        <f t="shared" si="43"/>
        <v/>
      </c>
      <c r="AF153" s="4" t="str">
        <f t="shared" si="43"/>
        <v/>
      </c>
      <c r="AG153" s="4" t="str">
        <f t="shared" si="43"/>
        <v/>
      </c>
      <c r="AH153" s="4" t="str">
        <f t="shared" si="43"/>
        <v/>
      </c>
      <c r="AI153" s="4" t="str">
        <f t="shared" si="43"/>
        <v/>
      </c>
      <c r="AJ153" s="957"/>
      <c r="AK153" s="958"/>
      <c r="AL153" s="958"/>
      <c r="AM153" s="959"/>
      <c r="AN153" s="20"/>
      <c r="AO153" s="1617"/>
      <c r="AP153" s="20"/>
      <c r="BJ153" s="301"/>
      <c r="CH153" s="20" t="s">
        <v>543</v>
      </c>
      <c r="CI153" s="20" t="s">
        <v>469</v>
      </c>
    </row>
    <row r="154" spans="1:87" ht="15" hidden="1" customHeight="1">
      <c r="A154" s="30"/>
      <c r="B154" s="214"/>
      <c r="C154" s="1598"/>
      <c r="D154" s="1604"/>
      <c r="E154" s="1605"/>
      <c r="F154" s="1606"/>
      <c r="G154" s="1026"/>
      <c r="H154" s="1026"/>
      <c r="I154" s="1026"/>
      <c r="J154" s="1026"/>
      <c r="K154" s="1026"/>
      <c r="L154" s="1027"/>
      <c r="M154" s="1042"/>
      <c r="N154" s="1043"/>
      <c r="O154" s="1043"/>
      <c r="P154" s="1043"/>
      <c r="Q154" s="1043"/>
      <c r="R154" s="1043"/>
      <c r="S154" s="1043"/>
      <c r="T154" s="1043"/>
      <c r="U154" s="1043"/>
      <c r="V154" s="1043"/>
      <c r="W154" s="1043"/>
      <c r="X154" s="1043"/>
      <c r="Y154" s="1043"/>
      <c r="Z154" s="1044"/>
      <c r="AA154" s="831" t="s">
        <v>590</v>
      </c>
      <c r="AB154" s="831"/>
      <c r="AC154" s="831"/>
      <c r="AD154" s="831"/>
      <c r="AE154" s="831"/>
      <c r="AF154" s="831"/>
      <c r="AG154" s="831"/>
      <c r="AH154" s="831"/>
      <c r="AI154" s="831"/>
      <c r="AJ154" s="831"/>
      <c r="AK154" s="831"/>
      <c r="AL154" s="831"/>
      <c r="AM154" s="832"/>
      <c r="AN154" s="20"/>
      <c r="AO154" s="1617"/>
      <c r="AP154" s="20"/>
      <c r="BJ154" s="301"/>
      <c r="CH154" s="20" t="s">
        <v>544</v>
      </c>
      <c r="CI154" s="20" t="s">
        <v>470</v>
      </c>
    </row>
    <row r="155" spans="1:87" ht="15" hidden="1" customHeight="1">
      <c r="A155" s="30"/>
      <c r="B155" s="214"/>
      <c r="C155" s="1598"/>
      <c r="D155" s="1604"/>
      <c r="E155" s="1605"/>
      <c r="F155" s="1606"/>
      <c r="G155" s="1036"/>
      <c r="H155" s="1036"/>
      <c r="I155" s="1036"/>
      <c r="J155" s="1036"/>
      <c r="K155" s="1036"/>
      <c r="L155" s="1037"/>
      <c r="M155" s="1038" t="s">
        <v>71</v>
      </c>
      <c r="N155" s="955"/>
      <c r="O155" s="956"/>
      <c r="P155" s="4" t="str">
        <f>MID($M$154,COLUMN()-15,1)</f>
        <v/>
      </c>
      <c r="Q155" s="4" t="str">
        <f t="shared" ref="Q155:AI155" si="44">MID($M$154,COLUMN()-15,1)</f>
        <v/>
      </c>
      <c r="R155" s="4" t="str">
        <f t="shared" si="44"/>
        <v/>
      </c>
      <c r="S155" s="4" t="str">
        <f t="shared" si="44"/>
        <v/>
      </c>
      <c r="T155" s="4" t="str">
        <f t="shared" si="44"/>
        <v/>
      </c>
      <c r="U155" s="4" t="str">
        <f t="shared" si="44"/>
        <v/>
      </c>
      <c r="V155" s="4" t="str">
        <f t="shared" si="44"/>
        <v/>
      </c>
      <c r="W155" s="4" t="str">
        <f t="shared" si="44"/>
        <v/>
      </c>
      <c r="X155" s="4" t="str">
        <f t="shared" si="44"/>
        <v/>
      </c>
      <c r="Y155" s="4" t="str">
        <f t="shared" si="44"/>
        <v/>
      </c>
      <c r="Z155" s="4" t="str">
        <f t="shared" si="44"/>
        <v/>
      </c>
      <c r="AA155" s="4" t="str">
        <f t="shared" si="44"/>
        <v/>
      </c>
      <c r="AB155" s="4" t="str">
        <f t="shared" si="44"/>
        <v/>
      </c>
      <c r="AC155" s="4" t="str">
        <f t="shared" si="44"/>
        <v/>
      </c>
      <c r="AD155" s="4" t="str">
        <f t="shared" si="44"/>
        <v/>
      </c>
      <c r="AE155" s="4" t="str">
        <f t="shared" si="44"/>
        <v/>
      </c>
      <c r="AF155" s="4" t="str">
        <f t="shared" si="44"/>
        <v/>
      </c>
      <c r="AG155" s="4" t="str">
        <f t="shared" si="44"/>
        <v/>
      </c>
      <c r="AH155" s="4" t="str">
        <f t="shared" si="44"/>
        <v/>
      </c>
      <c r="AI155" s="4" t="str">
        <f t="shared" si="44"/>
        <v/>
      </c>
      <c r="AJ155" s="957"/>
      <c r="AK155" s="958"/>
      <c r="AL155" s="958"/>
      <c r="AM155" s="959"/>
      <c r="AN155" s="20"/>
      <c r="AO155" s="1617"/>
      <c r="AP155" s="20"/>
      <c r="BJ155" s="301"/>
      <c r="CH155" s="20" t="s">
        <v>545</v>
      </c>
      <c r="CI155" s="20" t="s">
        <v>472</v>
      </c>
    </row>
    <row r="156" spans="1:87" ht="15" hidden="1" customHeight="1">
      <c r="A156" s="30"/>
      <c r="B156" s="214"/>
      <c r="C156" s="1598"/>
      <c r="D156" s="1604"/>
      <c r="E156" s="1605"/>
      <c r="F156" s="1606"/>
      <c r="G156" s="1060" t="s">
        <v>61</v>
      </c>
      <c r="H156" s="1060"/>
      <c r="I156" s="1060"/>
      <c r="J156" s="1060"/>
      <c r="K156" s="1060"/>
      <c r="L156" s="1061"/>
      <c r="M156" s="994"/>
      <c r="N156" s="828"/>
      <c r="O156" s="828"/>
      <c r="P156" s="978"/>
      <c r="Q156" s="979"/>
      <c r="R156" s="49" t="s">
        <v>77</v>
      </c>
      <c r="S156" s="978"/>
      <c r="T156" s="979"/>
      <c r="U156" s="48" t="s">
        <v>78</v>
      </c>
      <c r="V156" s="978"/>
      <c r="W156" s="979"/>
      <c r="X156" s="48" t="s">
        <v>79</v>
      </c>
      <c r="Y156" s="943"/>
      <c r="Z156" s="943"/>
      <c r="AA156" s="943"/>
      <c r="AB156" s="943"/>
      <c r="AC156" s="943"/>
      <c r="AD156" s="943"/>
      <c r="AE156" s="943"/>
      <c r="AF156" s="943"/>
      <c r="AG156" s="943"/>
      <c r="AH156" s="943"/>
      <c r="AI156" s="943"/>
      <c r="AJ156" s="943"/>
      <c r="AK156" s="943"/>
      <c r="AL156" s="943"/>
      <c r="AM156" s="944"/>
      <c r="AN156" s="20"/>
      <c r="AO156" s="1617"/>
      <c r="AP156" s="20"/>
      <c r="BJ156" s="301"/>
      <c r="BL156" s="17" t="str">
        <f>IF(OR(M156="選択▼",M156=""),"",M156&amp;P156&amp;R156&amp;S156&amp;U156&amp;V156&amp;X156)</f>
        <v/>
      </c>
      <c r="BM156" s="272" t="str">
        <f>MID(P156,COLUMN()-64,1)</f>
        <v/>
      </c>
      <c r="BN156" s="272" t="str">
        <f>MID(P156,COLUMN()-64,1)</f>
        <v/>
      </c>
      <c r="BO156" s="272" t="str">
        <f>MID(S156,COLUMN()-66,1)</f>
        <v/>
      </c>
      <c r="BP156" s="272" t="str">
        <f>MID(S156,COLUMN()-66,1)</f>
        <v/>
      </c>
      <c r="BQ156" s="272" t="str">
        <f>MID(V156,COLUMN()-68,1)</f>
        <v/>
      </c>
      <c r="BR156" s="272" t="str">
        <f>MID(V156,COLUMN()-68,1)</f>
        <v/>
      </c>
      <c r="BS156" s="273" t="str">
        <f>IF(M156="平成","H",IF(M156="昭和","S",IF(M156="大正","T",IF(M156="明治","M",""))))</f>
        <v/>
      </c>
      <c r="CH156" s="20" t="s">
        <v>546</v>
      </c>
      <c r="CI156" s="20" t="s">
        <v>473</v>
      </c>
    </row>
    <row r="157" spans="1:87" ht="15" hidden="1" customHeight="1">
      <c r="A157" s="30"/>
      <c r="B157" s="214"/>
      <c r="C157" s="1598"/>
      <c r="D157" s="1604"/>
      <c r="E157" s="1605"/>
      <c r="F157" s="1606"/>
      <c r="G157" s="614" t="s">
        <v>2371</v>
      </c>
      <c r="H157" s="614"/>
      <c r="I157" s="614"/>
      <c r="J157" s="614"/>
      <c r="K157" s="614"/>
      <c r="L157" s="615"/>
      <c r="M157" s="994"/>
      <c r="N157" s="828"/>
      <c r="O157" s="828"/>
      <c r="P157" s="828"/>
      <c r="Q157" s="828"/>
      <c r="R157" s="829"/>
      <c r="S157" s="52"/>
      <c r="T157" s="1034"/>
      <c r="U157" s="1203"/>
      <c r="V157" s="1203"/>
      <c r="W157" s="1203"/>
      <c r="X157" s="1203"/>
      <c r="Y157" s="1203"/>
      <c r="Z157" s="1203"/>
      <c r="AA157" s="1204"/>
      <c r="AB157" s="833" t="s">
        <v>3263</v>
      </c>
      <c r="AC157" s="834"/>
      <c r="AD157" s="834"/>
      <c r="AE157" s="834"/>
      <c r="AF157" s="834"/>
      <c r="AG157" s="834"/>
      <c r="AH157" s="834"/>
      <c r="AI157" s="834"/>
      <c r="AJ157" s="834"/>
      <c r="AK157" s="834"/>
      <c r="AL157" s="834"/>
      <c r="AM157" s="835"/>
      <c r="AN157" s="20"/>
      <c r="AO157" s="1617"/>
      <c r="AP157" s="20"/>
      <c r="BJ157" s="301"/>
      <c r="BL157" s="17" t="str">
        <f>IF(T157="市区町村を選択 ▼","",LEFT(T157,5))</f>
        <v/>
      </c>
      <c r="CH157" s="20" t="s">
        <v>547</v>
      </c>
      <c r="CI157" s="20" t="s">
        <v>474</v>
      </c>
    </row>
    <row r="158" spans="1:87" ht="15" hidden="1" customHeight="1">
      <c r="A158" s="30"/>
      <c r="B158" s="214"/>
      <c r="C158" s="1598"/>
      <c r="D158" s="1604"/>
      <c r="E158" s="1605"/>
      <c r="F158" s="1606"/>
      <c r="G158" s="1029"/>
      <c r="H158" s="1029"/>
      <c r="I158" s="1029"/>
      <c r="J158" s="1029"/>
      <c r="K158" s="1029"/>
      <c r="L158" s="1030"/>
      <c r="M158" s="1038" t="s">
        <v>71</v>
      </c>
      <c r="N158" s="955"/>
      <c r="O158" s="956"/>
      <c r="P158" s="5" t="str">
        <f>MID($BL$157,COLUMN()-15,1)</f>
        <v/>
      </c>
      <c r="Q158" s="5" t="str">
        <f t="shared" ref="Q158:T158" si="45">MID($BL$157,COLUMN()-15,1)</f>
        <v/>
      </c>
      <c r="R158" s="5" t="str">
        <f t="shared" si="45"/>
        <v/>
      </c>
      <c r="S158" s="5" t="str">
        <f t="shared" si="45"/>
        <v/>
      </c>
      <c r="T158" s="5" t="str">
        <f t="shared" si="45"/>
        <v/>
      </c>
      <c r="U158" s="957"/>
      <c r="V158" s="958"/>
      <c r="W158" s="958"/>
      <c r="X158" s="958"/>
      <c r="Y158" s="958"/>
      <c r="Z158" s="958"/>
      <c r="AA158" s="958"/>
      <c r="AB158" s="958"/>
      <c r="AC158" s="958"/>
      <c r="AD158" s="958"/>
      <c r="AE158" s="958"/>
      <c r="AF158" s="958"/>
      <c r="AG158" s="958"/>
      <c r="AH158" s="958"/>
      <c r="AI158" s="958"/>
      <c r="AJ158" s="958"/>
      <c r="AK158" s="958"/>
      <c r="AL158" s="958"/>
      <c r="AM158" s="959"/>
      <c r="AN158" s="20"/>
      <c r="AO158" s="1617"/>
      <c r="AP158" s="20"/>
      <c r="BJ158" s="301"/>
      <c r="BL158" s="17" t="str">
        <f>IF(T157="市区町村を選択　▼","",MID(T157,7,10))</f>
        <v/>
      </c>
      <c r="CH158" s="20" t="s">
        <v>548</v>
      </c>
      <c r="CI158" s="20" t="s">
        <v>475</v>
      </c>
    </row>
    <row r="159" spans="1:87" ht="15" hidden="1" customHeight="1">
      <c r="A159" s="30"/>
      <c r="B159" s="214"/>
      <c r="C159" s="1598"/>
      <c r="D159" s="1604"/>
      <c r="E159" s="1605"/>
      <c r="F159" s="1606"/>
      <c r="G159" s="617"/>
      <c r="H159" s="617"/>
      <c r="I159" s="617"/>
      <c r="J159" s="617"/>
      <c r="K159" s="617"/>
      <c r="L159" s="618"/>
      <c r="M159" s="1252" t="str">
        <f>IF(T157="市区町村を選択 ▼","",BL158)</f>
        <v/>
      </c>
      <c r="N159" s="1253"/>
      <c r="O159" s="1253"/>
      <c r="P159" s="1253"/>
      <c r="Q159" s="1253"/>
      <c r="R159" s="1253"/>
      <c r="S159" s="1253"/>
      <c r="T159" s="1253"/>
      <c r="U159" s="1253"/>
      <c r="V159" s="1253"/>
      <c r="W159" s="1253"/>
      <c r="X159" s="1253"/>
      <c r="Y159" s="1253"/>
      <c r="Z159" s="1253"/>
      <c r="AA159" s="1254"/>
      <c r="AB159" s="834" t="s">
        <v>344</v>
      </c>
      <c r="AC159" s="834"/>
      <c r="AD159" s="834"/>
      <c r="AE159" s="834"/>
      <c r="AF159" s="834"/>
      <c r="AG159" s="834"/>
      <c r="AH159" s="834"/>
      <c r="AI159" s="834"/>
      <c r="AJ159" s="834"/>
      <c r="AK159" s="834"/>
      <c r="AL159" s="834"/>
      <c r="AM159" s="835"/>
      <c r="AN159" s="20"/>
      <c r="AO159" s="1617"/>
      <c r="AP159" s="20"/>
      <c r="BJ159" s="301"/>
      <c r="BL159" s="266"/>
      <c r="CH159" s="20" t="s">
        <v>549</v>
      </c>
      <c r="CI159" s="20" t="s">
        <v>476</v>
      </c>
    </row>
    <row r="160" spans="1:87" ht="15" hidden="1" customHeight="1">
      <c r="A160" s="30"/>
      <c r="B160" s="214"/>
      <c r="C160" s="1598"/>
      <c r="D160" s="1604"/>
      <c r="E160" s="1605"/>
      <c r="F160" s="1606"/>
      <c r="G160" s="1046" t="s">
        <v>2544</v>
      </c>
      <c r="H160" s="1046"/>
      <c r="I160" s="1046"/>
      <c r="J160" s="1046"/>
      <c r="K160" s="1046"/>
      <c r="L160" s="1047"/>
      <c r="M160" s="1042"/>
      <c r="N160" s="1043"/>
      <c r="O160" s="1043"/>
      <c r="P160" s="1043"/>
      <c r="Q160" s="1043"/>
      <c r="R160" s="1043"/>
      <c r="S160" s="1043"/>
      <c r="T160" s="1043"/>
      <c r="U160" s="1043"/>
      <c r="V160" s="1043"/>
      <c r="W160" s="1043"/>
      <c r="X160" s="1043"/>
      <c r="Y160" s="1043"/>
      <c r="Z160" s="1043"/>
      <c r="AA160" s="1043"/>
      <c r="AB160" s="1043"/>
      <c r="AC160" s="1043"/>
      <c r="AD160" s="1043"/>
      <c r="AE160" s="1043"/>
      <c r="AF160" s="1043"/>
      <c r="AG160" s="1043"/>
      <c r="AH160" s="1043"/>
      <c r="AI160" s="1044"/>
      <c r="AJ160" s="1005" t="s">
        <v>70</v>
      </c>
      <c r="AK160" s="1006"/>
      <c r="AL160" s="1006"/>
      <c r="AM160" s="1007"/>
      <c r="AN160" s="20"/>
      <c r="AO160" s="1617"/>
      <c r="AP160" s="20"/>
      <c r="BJ160" s="301"/>
      <c r="BL160" s="17" t="str">
        <f>IF(T157="本籍地を選択　▼","",BL158&amp;M160)</f>
        <v/>
      </c>
      <c r="CH160" s="20" t="s">
        <v>550</v>
      </c>
      <c r="CI160" s="20" t="s">
        <v>477</v>
      </c>
    </row>
    <row r="161" spans="1:87" ht="15" hidden="1" customHeight="1">
      <c r="A161" s="30"/>
      <c r="B161" s="214"/>
      <c r="C161" s="1598"/>
      <c r="D161" s="1604"/>
      <c r="E161" s="1605"/>
      <c r="F161" s="1606"/>
      <c r="G161" s="1026"/>
      <c r="H161" s="1026"/>
      <c r="I161" s="1026"/>
      <c r="J161" s="1026"/>
      <c r="K161" s="1026"/>
      <c r="L161" s="1027"/>
      <c r="M161" s="1013" t="s">
        <v>71</v>
      </c>
      <c r="N161" s="1014"/>
      <c r="O161" s="1015"/>
      <c r="P161" s="5" t="str">
        <f>MID($M$160,COLUMN()-15,1)</f>
        <v/>
      </c>
      <c r="Q161" s="5" t="str">
        <f t="shared" ref="Q161:AI161" si="46">MID($M$160,COLUMN()-15,1)</f>
        <v/>
      </c>
      <c r="R161" s="5" t="str">
        <f t="shared" si="46"/>
        <v/>
      </c>
      <c r="S161" s="5" t="str">
        <f t="shared" si="46"/>
        <v/>
      </c>
      <c r="T161" s="5" t="str">
        <f t="shared" si="46"/>
        <v/>
      </c>
      <c r="U161" s="5" t="str">
        <f t="shared" si="46"/>
        <v/>
      </c>
      <c r="V161" s="5" t="str">
        <f t="shared" si="46"/>
        <v/>
      </c>
      <c r="W161" s="5" t="str">
        <f t="shared" si="46"/>
        <v/>
      </c>
      <c r="X161" s="5" t="str">
        <f t="shared" si="46"/>
        <v/>
      </c>
      <c r="Y161" s="5" t="str">
        <f t="shared" si="46"/>
        <v/>
      </c>
      <c r="Z161" s="5" t="str">
        <f t="shared" si="46"/>
        <v/>
      </c>
      <c r="AA161" s="5" t="str">
        <f t="shared" si="46"/>
        <v/>
      </c>
      <c r="AB161" s="5" t="str">
        <f t="shared" si="46"/>
        <v/>
      </c>
      <c r="AC161" s="5" t="str">
        <f t="shared" si="46"/>
        <v/>
      </c>
      <c r="AD161" s="5" t="str">
        <f t="shared" si="46"/>
        <v/>
      </c>
      <c r="AE161" s="5" t="str">
        <f t="shared" si="46"/>
        <v/>
      </c>
      <c r="AF161" s="5" t="str">
        <f t="shared" si="46"/>
        <v/>
      </c>
      <c r="AG161" s="5" t="str">
        <f t="shared" si="46"/>
        <v/>
      </c>
      <c r="AH161" s="5" t="str">
        <f t="shared" si="46"/>
        <v/>
      </c>
      <c r="AI161" s="5" t="str">
        <f t="shared" si="46"/>
        <v/>
      </c>
      <c r="AJ161" s="999"/>
      <c r="AK161" s="1000"/>
      <c r="AL161" s="1000"/>
      <c r="AM161" s="1001"/>
      <c r="AN161" s="20"/>
      <c r="AO161" s="1617"/>
      <c r="AP161" s="20"/>
      <c r="BJ161" s="301"/>
      <c r="BL161" s="266"/>
      <c r="CH161" s="20" t="s">
        <v>551</v>
      </c>
      <c r="CI161" s="20" t="s">
        <v>478</v>
      </c>
    </row>
    <row r="162" spans="1:87" ht="15" hidden="1" customHeight="1" thickBot="1">
      <c r="A162" s="30"/>
      <c r="B162" s="214"/>
      <c r="C162" s="1598"/>
      <c r="D162" s="1728"/>
      <c r="E162" s="1729"/>
      <c r="F162" s="1730"/>
      <c r="G162" s="1665"/>
      <c r="H162" s="1665"/>
      <c r="I162" s="1665"/>
      <c r="J162" s="1665"/>
      <c r="K162" s="1665"/>
      <c r="L162" s="1666"/>
      <c r="M162" s="1585"/>
      <c r="N162" s="1586"/>
      <c r="O162" s="1587"/>
      <c r="P162" s="76" t="str">
        <f>MID($M$160,COLUMN()-15+20,1)</f>
        <v/>
      </c>
      <c r="Q162" s="76" t="str">
        <f t="shared" ref="Q162:AI162" si="47">MID($M$160,COLUMN()-15+20,1)</f>
        <v/>
      </c>
      <c r="R162" s="76" t="str">
        <f t="shared" si="47"/>
        <v/>
      </c>
      <c r="S162" s="76" t="str">
        <f t="shared" si="47"/>
        <v/>
      </c>
      <c r="T162" s="76" t="str">
        <f t="shared" si="47"/>
        <v/>
      </c>
      <c r="U162" s="76" t="str">
        <f t="shared" si="47"/>
        <v/>
      </c>
      <c r="V162" s="76" t="str">
        <f t="shared" si="47"/>
        <v/>
      </c>
      <c r="W162" s="76" t="str">
        <f t="shared" si="47"/>
        <v/>
      </c>
      <c r="X162" s="76" t="str">
        <f t="shared" si="47"/>
        <v/>
      </c>
      <c r="Y162" s="76" t="str">
        <f t="shared" si="47"/>
        <v/>
      </c>
      <c r="Z162" s="76" t="str">
        <f t="shared" si="47"/>
        <v/>
      </c>
      <c r="AA162" s="76" t="str">
        <f t="shared" si="47"/>
        <v/>
      </c>
      <c r="AB162" s="76" t="str">
        <f t="shared" si="47"/>
        <v/>
      </c>
      <c r="AC162" s="76" t="str">
        <f t="shared" si="47"/>
        <v/>
      </c>
      <c r="AD162" s="76" t="str">
        <f t="shared" si="47"/>
        <v/>
      </c>
      <c r="AE162" s="76" t="str">
        <f t="shared" si="47"/>
        <v/>
      </c>
      <c r="AF162" s="76" t="str">
        <f t="shared" si="47"/>
        <v/>
      </c>
      <c r="AG162" s="76" t="str">
        <f t="shared" si="47"/>
        <v/>
      </c>
      <c r="AH162" s="76" t="str">
        <f t="shared" si="47"/>
        <v/>
      </c>
      <c r="AI162" s="76" t="str">
        <f t="shared" si="47"/>
        <v/>
      </c>
      <c r="AJ162" s="1588"/>
      <c r="AK162" s="1589"/>
      <c r="AL162" s="1589"/>
      <c r="AM162" s="1590"/>
      <c r="AN162" s="20"/>
      <c r="AO162" s="1617"/>
      <c r="AP162" s="20"/>
      <c r="BJ162" s="301"/>
      <c r="BL162" s="266"/>
      <c r="CH162" s="20" t="s">
        <v>552</v>
      </c>
      <c r="CI162" s="20" t="s">
        <v>479</v>
      </c>
    </row>
    <row r="163" spans="1:87" ht="15" hidden="1" customHeight="1" thickTop="1">
      <c r="A163" s="30"/>
      <c r="B163" s="214"/>
      <c r="C163" s="1598"/>
      <c r="D163" s="1648" t="s">
        <v>228</v>
      </c>
      <c r="E163" s="1649"/>
      <c r="F163" s="1650"/>
      <c r="G163" s="1633" t="s">
        <v>72</v>
      </c>
      <c r="H163" s="1633"/>
      <c r="I163" s="1633"/>
      <c r="J163" s="1633"/>
      <c r="K163" s="1633"/>
      <c r="L163" s="1634"/>
      <c r="M163" s="1635"/>
      <c r="N163" s="1636"/>
      <c r="O163" s="1636"/>
      <c r="P163" s="1636"/>
      <c r="Q163" s="1636"/>
      <c r="R163" s="1592"/>
      <c r="S163" s="1593"/>
      <c r="T163" s="1593"/>
      <c r="U163" s="1593"/>
      <c r="V163" s="1593"/>
      <c r="W163" s="1593"/>
      <c r="X163" s="1593"/>
      <c r="Y163" s="1593"/>
      <c r="Z163" s="1593"/>
      <c r="AA163" s="1593"/>
      <c r="AB163" s="1593"/>
      <c r="AC163" s="1593"/>
      <c r="AD163" s="1593"/>
      <c r="AE163" s="1593"/>
      <c r="AF163" s="1593"/>
      <c r="AG163" s="1593"/>
      <c r="AH163" s="1593"/>
      <c r="AI163" s="1593"/>
      <c r="AJ163" s="1593"/>
      <c r="AK163" s="1593"/>
      <c r="AL163" s="1593"/>
      <c r="AM163" s="1594"/>
      <c r="AN163" s="20"/>
      <c r="AO163" s="1617"/>
      <c r="AP163" s="20"/>
      <c r="BJ163" s="301"/>
      <c r="BL163" s="17" t="str">
        <f>LEFT(M163,2)</f>
        <v/>
      </c>
      <c r="BM163" s="272" t="str">
        <f>MID($BL163,COLUMN()-64,1)</f>
        <v/>
      </c>
      <c r="BN163" s="272" t="str">
        <f>MID($BL163,COLUMN()-64,1)</f>
        <v/>
      </c>
      <c r="CH163" s="20" t="s">
        <v>553</v>
      </c>
      <c r="CI163" s="20" t="s">
        <v>480</v>
      </c>
    </row>
    <row r="164" spans="1:87" ht="15" hidden="1" customHeight="1">
      <c r="A164" s="30"/>
      <c r="B164" s="214"/>
      <c r="C164" s="1598"/>
      <c r="D164" s="1025"/>
      <c r="E164" s="1029"/>
      <c r="F164" s="1030"/>
      <c r="G164" s="1060" t="s">
        <v>211</v>
      </c>
      <c r="H164" s="1060"/>
      <c r="I164" s="1060"/>
      <c r="J164" s="1060"/>
      <c r="K164" s="1060"/>
      <c r="L164" s="1061"/>
      <c r="M164" s="994"/>
      <c r="N164" s="828"/>
      <c r="O164" s="828"/>
      <c r="P164" s="978"/>
      <c r="Q164" s="979"/>
      <c r="R164" s="49" t="s">
        <v>77</v>
      </c>
      <c r="S164" s="978"/>
      <c r="T164" s="979"/>
      <c r="U164" s="48" t="s">
        <v>78</v>
      </c>
      <c r="V164" s="978"/>
      <c r="W164" s="979"/>
      <c r="X164" s="48" t="s">
        <v>79</v>
      </c>
      <c r="Y164" s="943"/>
      <c r="Z164" s="943"/>
      <c r="AA164" s="943"/>
      <c r="AB164" s="943"/>
      <c r="AC164" s="943"/>
      <c r="AD164" s="943"/>
      <c r="AE164" s="943"/>
      <c r="AF164" s="943"/>
      <c r="AG164" s="943"/>
      <c r="AH164" s="943"/>
      <c r="AI164" s="943"/>
      <c r="AJ164" s="943"/>
      <c r="AK164" s="943"/>
      <c r="AL164" s="943"/>
      <c r="AM164" s="944"/>
      <c r="AN164" s="20"/>
      <c r="AO164" s="1617"/>
      <c r="AP164" s="20"/>
      <c r="BJ164" s="301"/>
      <c r="BL164" s="17" t="str">
        <f>IF(OR(M164="選択▼",M164=""),"",M164&amp;P164&amp;R164&amp;S164&amp;U164&amp;V164&amp;X164)</f>
        <v/>
      </c>
      <c r="BM164" s="272" t="str">
        <f>MID(P164,COLUMN()-64,1)</f>
        <v/>
      </c>
      <c r="BN164" s="272" t="str">
        <f>MID(P164,COLUMN()-64,1)</f>
        <v/>
      </c>
      <c r="BO164" s="272" t="str">
        <f>MID(S164,COLUMN()-66,1)</f>
        <v/>
      </c>
      <c r="BP164" s="272" t="str">
        <f>MID(S164,COLUMN()-66,1)</f>
        <v/>
      </c>
      <c r="BQ164" s="272" t="str">
        <f>MID(V164,COLUMN()-68,1)</f>
        <v/>
      </c>
      <c r="BR164" s="272" t="str">
        <f>MID(V164,COLUMN()-68,1)</f>
        <v/>
      </c>
      <c r="BS164" s="273" t="str">
        <f>IF(★その他入力!M164="平成","H",IF(★その他入力!M164="昭和","S",IF(★その他入力!M164="令和","R","")))</f>
        <v/>
      </c>
      <c r="CH164" s="20" t="s">
        <v>554</v>
      </c>
      <c r="CI164" s="20" t="s">
        <v>481</v>
      </c>
    </row>
    <row r="165" spans="1:87" ht="15" hidden="1" customHeight="1">
      <c r="A165" s="30"/>
      <c r="B165" s="214"/>
      <c r="C165" s="1598"/>
      <c r="D165" s="1025"/>
      <c r="E165" s="1029"/>
      <c r="F165" s="1030"/>
      <c r="G165" s="1040" t="s">
        <v>2</v>
      </c>
      <c r="H165" s="1040"/>
      <c r="I165" s="1040"/>
      <c r="J165" s="1040"/>
      <c r="K165" s="1040"/>
      <c r="L165" s="1041"/>
      <c r="M165" s="1183"/>
      <c r="N165" s="1184"/>
      <c r="O165" s="1184"/>
      <c r="P165" s="1184"/>
      <c r="Q165" s="1184"/>
      <c r="R165" s="1184"/>
      <c r="S165" s="1184"/>
      <c r="T165" s="1184"/>
      <c r="U165" s="1184"/>
      <c r="V165" s="1185"/>
      <c r="W165" s="830" t="s">
        <v>121</v>
      </c>
      <c r="X165" s="831"/>
      <c r="Y165" s="831"/>
      <c r="Z165" s="831"/>
      <c r="AA165" s="831"/>
      <c r="AB165" s="831"/>
      <c r="AC165" s="831"/>
      <c r="AD165" s="831"/>
      <c r="AE165" s="831"/>
      <c r="AF165" s="831"/>
      <c r="AG165" s="831"/>
      <c r="AH165" s="831"/>
      <c r="AI165" s="831"/>
      <c r="AJ165" s="831"/>
      <c r="AK165" s="831"/>
      <c r="AL165" s="831"/>
      <c r="AM165" s="832"/>
      <c r="AN165" s="20"/>
      <c r="AO165" s="1617"/>
      <c r="AP165" s="20"/>
      <c r="BJ165" s="301"/>
      <c r="CH165" s="20" t="s">
        <v>555</v>
      </c>
      <c r="CI165" s="20" t="s">
        <v>482</v>
      </c>
    </row>
    <row r="166" spans="1:87" ht="15" hidden="1" customHeight="1">
      <c r="A166" s="30"/>
      <c r="B166" s="214"/>
      <c r="C166" s="1598"/>
      <c r="D166" s="1025"/>
      <c r="E166" s="1029"/>
      <c r="F166" s="1030"/>
      <c r="G166" s="1029" t="s">
        <v>232</v>
      </c>
      <c r="H166" s="1026"/>
      <c r="I166" s="1026"/>
      <c r="J166" s="1026"/>
      <c r="K166" s="1026"/>
      <c r="L166" s="1027"/>
      <c r="M166" s="1038" t="s">
        <v>71</v>
      </c>
      <c r="N166" s="955"/>
      <c r="O166" s="956"/>
      <c r="P166" s="4" t="str">
        <f>MID($M$165,COLUMN()-15,1)</f>
        <v/>
      </c>
      <c r="Q166" s="4" t="str">
        <f t="shared" ref="Q166:AI166" si="48">MID($M$165,COLUMN()-15,1)</f>
        <v/>
      </c>
      <c r="R166" s="4" t="str">
        <f t="shared" si="48"/>
        <v/>
      </c>
      <c r="S166" s="4" t="str">
        <f t="shared" si="48"/>
        <v/>
      </c>
      <c r="T166" s="4" t="str">
        <f t="shared" si="48"/>
        <v/>
      </c>
      <c r="U166" s="4" t="str">
        <f t="shared" si="48"/>
        <v/>
      </c>
      <c r="V166" s="4" t="str">
        <f t="shared" si="48"/>
        <v/>
      </c>
      <c r="W166" s="4" t="str">
        <f t="shared" si="48"/>
        <v/>
      </c>
      <c r="X166" s="4" t="str">
        <f t="shared" si="48"/>
        <v/>
      </c>
      <c r="Y166" s="4" t="str">
        <f t="shared" si="48"/>
        <v/>
      </c>
      <c r="Z166" s="4" t="str">
        <f t="shared" si="48"/>
        <v/>
      </c>
      <c r="AA166" s="4" t="str">
        <f t="shared" si="48"/>
        <v/>
      </c>
      <c r="AB166" s="4" t="str">
        <f t="shared" si="48"/>
        <v/>
      </c>
      <c r="AC166" s="4" t="str">
        <f t="shared" si="48"/>
        <v/>
      </c>
      <c r="AD166" s="4" t="str">
        <f t="shared" si="48"/>
        <v/>
      </c>
      <c r="AE166" s="4" t="str">
        <f t="shared" si="48"/>
        <v/>
      </c>
      <c r="AF166" s="4" t="str">
        <f t="shared" si="48"/>
        <v/>
      </c>
      <c r="AG166" s="4" t="str">
        <f t="shared" si="48"/>
        <v/>
      </c>
      <c r="AH166" s="4" t="str">
        <f t="shared" si="48"/>
        <v/>
      </c>
      <c r="AI166" s="4" t="str">
        <f t="shared" si="48"/>
        <v/>
      </c>
      <c r="AJ166" s="957"/>
      <c r="AK166" s="958"/>
      <c r="AL166" s="958"/>
      <c r="AM166" s="959"/>
      <c r="AN166" s="20"/>
      <c r="AO166" s="1617"/>
      <c r="AP166" s="20"/>
      <c r="BJ166" s="301"/>
      <c r="CH166" s="20" t="s">
        <v>556</v>
      </c>
      <c r="CI166" s="20" t="s">
        <v>483</v>
      </c>
    </row>
    <row r="167" spans="1:87" ht="15" hidden="1" customHeight="1">
      <c r="A167" s="30"/>
      <c r="B167" s="214"/>
      <c r="C167" s="1598"/>
      <c r="D167" s="1025"/>
      <c r="E167" s="1029"/>
      <c r="F167" s="1030"/>
      <c r="G167" s="1026"/>
      <c r="H167" s="1026"/>
      <c r="I167" s="1026"/>
      <c r="J167" s="1026"/>
      <c r="K167" s="1026"/>
      <c r="L167" s="1027"/>
      <c r="M167" s="1042"/>
      <c r="N167" s="1043"/>
      <c r="O167" s="1043"/>
      <c r="P167" s="1043"/>
      <c r="Q167" s="1043"/>
      <c r="R167" s="1043"/>
      <c r="S167" s="1043"/>
      <c r="T167" s="1043"/>
      <c r="U167" s="1043"/>
      <c r="V167" s="1043"/>
      <c r="W167" s="1043"/>
      <c r="X167" s="1043"/>
      <c r="Y167" s="1043"/>
      <c r="Z167" s="1044"/>
      <c r="AA167" s="831" t="s">
        <v>590</v>
      </c>
      <c r="AB167" s="831"/>
      <c r="AC167" s="831"/>
      <c r="AD167" s="831"/>
      <c r="AE167" s="831"/>
      <c r="AF167" s="831"/>
      <c r="AG167" s="831"/>
      <c r="AH167" s="831"/>
      <c r="AI167" s="831"/>
      <c r="AJ167" s="831"/>
      <c r="AK167" s="831"/>
      <c r="AL167" s="831"/>
      <c r="AM167" s="832"/>
      <c r="AN167" s="20"/>
      <c r="AO167" s="1617"/>
      <c r="AP167" s="20"/>
      <c r="BJ167" s="301"/>
      <c r="CH167" s="20" t="s">
        <v>557</v>
      </c>
      <c r="CI167" s="20" t="s">
        <v>484</v>
      </c>
    </row>
    <row r="168" spans="1:87" ht="15" hidden="1" customHeight="1">
      <c r="A168" s="30"/>
      <c r="B168" s="214"/>
      <c r="C168" s="1598"/>
      <c r="D168" s="1025"/>
      <c r="E168" s="1029"/>
      <c r="F168" s="1030"/>
      <c r="G168" s="1036"/>
      <c r="H168" s="1036"/>
      <c r="I168" s="1036"/>
      <c r="J168" s="1036"/>
      <c r="K168" s="1036"/>
      <c r="L168" s="1037"/>
      <c r="M168" s="1038" t="s">
        <v>71</v>
      </c>
      <c r="N168" s="955"/>
      <c r="O168" s="956"/>
      <c r="P168" s="4" t="str">
        <f>MID($M$167,COLUMN()-15,1)</f>
        <v/>
      </c>
      <c r="Q168" s="4" t="str">
        <f t="shared" ref="Q168:AI168" si="49">MID($M$167,COLUMN()-15,1)</f>
        <v/>
      </c>
      <c r="R168" s="4" t="str">
        <f t="shared" si="49"/>
        <v/>
      </c>
      <c r="S168" s="4" t="str">
        <f t="shared" si="49"/>
        <v/>
      </c>
      <c r="T168" s="4" t="str">
        <f t="shared" si="49"/>
        <v/>
      </c>
      <c r="U168" s="4" t="str">
        <f t="shared" si="49"/>
        <v/>
      </c>
      <c r="V168" s="4" t="str">
        <f t="shared" si="49"/>
        <v/>
      </c>
      <c r="W168" s="4" t="str">
        <f t="shared" si="49"/>
        <v/>
      </c>
      <c r="X168" s="4" t="str">
        <f t="shared" si="49"/>
        <v/>
      </c>
      <c r="Y168" s="4" t="str">
        <f t="shared" si="49"/>
        <v/>
      </c>
      <c r="Z168" s="4" t="str">
        <f t="shared" si="49"/>
        <v/>
      </c>
      <c r="AA168" s="4" t="str">
        <f t="shared" si="49"/>
        <v/>
      </c>
      <c r="AB168" s="4" t="str">
        <f t="shared" si="49"/>
        <v/>
      </c>
      <c r="AC168" s="4" t="str">
        <f t="shared" si="49"/>
        <v/>
      </c>
      <c r="AD168" s="4" t="str">
        <f t="shared" si="49"/>
        <v/>
      </c>
      <c r="AE168" s="4" t="str">
        <f t="shared" si="49"/>
        <v/>
      </c>
      <c r="AF168" s="4" t="str">
        <f t="shared" si="49"/>
        <v/>
      </c>
      <c r="AG168" s="4" t="str">
        <f t="shared" si="49"/>
        <v/>
      </c>
      <c r="AH168" s="4" t="str">
        <f t="shared" si="49"/>
        <v/>
      </c>
      <c r="AI168" s="4" t="str">
        <f t="shared" si="49"/>
        <v/>
      </c>
      <c r="AJ168" s="957"/>
      <c r="AK168" s="958"/>
      <c r="AL168" s="958"/>
      <c r="AM168" s="959"/>
      <c r="AN168" s="20"/>
      <c r="AO168" s="1617"/>
      <c r="AP168" s="20"/>
      <c r="BJ168" s="301"/>
      <c r="CH168" s="20" t="s">
        <v>558</v>
      </c>
      <c r="CI168" s="20" t="s">
        <v>485</v>
      </c>
    </row>
    <row r="169" spans="1:87" ht="15" hidden="1" customHeight="1">
      <c r="A169" s="30"/>
      <c r="B169" s="214"/>
      <c r="C169" s="1598"/>
      <c r="D169" s="1025"/>
      <c r="E169" s="1029"/>
      <c r="F169" s="1030"/>
      <c r="G169" s="1060" t="s">
        <v>61</v>
      </c>
      <c r="H169" s="1060"/>
      <c r="I169" s="1060"/>
      <c r="J169" s="1060"/>
      <c r="K169" s="1060"/>
      <c r="L169" s="1061"/>
      <c r="M169" s="994"/>
      <c r="N169" s="828"/>
      <c r="O169" s="828"/>
      <c r="P169" s="978"/>
      <c r="Q169" s="979"/>
      <c r="R169" s="49" t="s">
        <v>77</v>
      </c>
      <c r="S169" s="978"/>
      <c r="T169" s="979"/>
      <c r="U169" s="48" t="s">
        <v>78</v>
      </c>
      <c r="V169" s="978"/>
      <c r="W169" s="979"/>
      <c r="X169" s="48" t="s">
        <v>79</v>
      </c>
      <c r="Y169" s="943"/>
      <c r="Z169" s="943"/>
      <c r="AA169" s="943"/>
      <c r="AB169" s="943"/>
      <c r="AC169" s="943"/>
      <c r="AD169" s="943"/>
      <c r="AE169" s="943"/>
      <c r="AF169" s="943"/>
      <c r="AG169" s="943"/>
      <c r="AH169" s="943"/>
      <c r="AI169" s="943"/>
      <c r="AJ169" s="943"/>
      <c r="AK169" s="943"/>
      <c r="AL169" s="943"/>
      <c r="AM169" s="944"/>
      <c r="AN169" s="20"/>
      <c r="AO169" s="1617"/>
      <c r="AP169" s="20"/>
      <c r="BJ169" s="301"/>
      <c r="BL169" s="17" t="str">
        <f>IF(OR(M169="選択▼",M169=""),"",M169&amp;P169&amp;R169&amp;S169&amp;U169&amp;V169&amp;X169)</f>
        <v/>
      </c>
      <c r="BM169" s="272" t="str">
        <f>MID(P169,COLUMN()-64,1)</f>
        <v/>
      </c>
      <c r="BN169" s="272" t="str">
        <f>MID(P169,COLUMN()-64,1)</f>
        <v/>
      </c>
      <c r="BO169" s="272" t="str">
        <f>MID(S169,COLUMN()-66,1)</f>
        <v/>
      </c>
      <c r="BP169" s="272" t="str">
        <f>MID(S169,COLUMN()-66,1)</f>
        <v/>
      </c>
      <c r="BQ169" s="272" t="str">
        <f>MID(V169,COLUMN()-68,1)</f>
        <v/>
      </c>
      <c r="BR169" s="272" t="str">
        <f>MID(V169,COLUMN()-68,1)</f>
        <v/>
      </c>
      <c r="BS169" s="273" t="str">
        <f>IF(M169="平成","H",IF(M169="昭和","S",IF(M169="大正","T",IF(M169="明治","M",""))))</f>
        <v/>
      </c>
      <c r="CH169" s="20" t="s">
        <v>559</v>
      </c>
      <c r="CI169" s="20" t="s">
        <v>486</v>
      </c>
    </row>
    <row r="170" spans="1:87" ht="15" hidden="1" customHeight="1">
      <c r="A170" s="30"/>
      <c r="B170" s="214"/>
      <c r="C170" s="1598"/>
      <c r="D170" s="1025"/>
      <c r="E170" s="1029"/>
      <c r="F170" s="1030"/>
      <c r="G170" s="614" t="s">
        <v>2371</v>
      </c>
      <c r="H170" s="614"/>
      <c r="I170" s="614"/>
      <c r="J170" s="614"/>
      <c r="K170" s="614"/>
      <c r="L170" s="615"/>
      <c r="M170" s="994"/>
      <c r="N170" s="828"/>
      <c r="O170" s="828"/>
      <c r="P170" s="828"/>
      <c r="Q170" s="828"/>
      <c r="R170" s="829"/>
      <c r="S170" s="52"/>
      <c r="T170" s="1034"/>
      <c r="U170" s="1203"/>
      <c r="V170" s="1203"/>
      <c r="W170" s="1203"/>
      <c r="X170" s="1203"/>
      <c r="Y170" s="1203"/>
      <c r="Z170" s="1203"/>
      <c r="AA170" s="1204"/>
      <c r="AB170" s="833" t="s">
        <v>3263</v>
      </c>
      <c r="AC170" s="834"/>
      <c r="AD170" s="834"/>
      <c r="AE170" s="834"/>
      <c r="AF170" s="834"/>
      <c r="AG170" s="834"/>
      <c r="AH170" s="834"/>
      <c r="AI170" s="834"/>
      <c r="AJ170" s="834"/>
      <c r="AK170" s="834"/>
      <c r="AL170" s="834"/>
      <c r="AM170" s="835"/>
      <c r="AN170" s="20"/>
      <c r="AO170" s="1617"/>
      <c r="AP170" s="20"/>
      <c r="BJ170" s="301"/>
      <c r="BL170" s="17" t="str">
        <f>IF(T170="市区町村を選択 ▼","",LEFT(T170,5))</f>
        <v/>
      </c>
      <c r="CH170" s="20" t="s">
        <v>560</v>
      </c>
      <c r="CI170" s="20" t="s">
        <v>487</v>
      </c>
    </row>
    <row r="171" spans="1:87" ht="15" hidden="1" customHeight="1">
      <c r="A171" s="30"/>
      <c r="B171" s="214"/>
      <c r="C171" s="1598"/>
      <c r="D171" s="1025"/>
      <c r="E171" s="1029"/>
      <c r="F171" s="1030"/>
      <c r="G171" s="1029"/>
      <c r="H171" s="1029"/>
      <c r="I171" s="1029"/>
      <c r="J171" s="1029"/>
      <c r="K171" s="1029"/>
      <c r="L171" s="1030"/>
      <c r="M171" s="1038" t="s">
        <v>71</v>
      </c>
      <c r="N171" s="955"/>
      <c r="O171" s="956"/>
      <c r="P171" s="5" t="str">
        <f>MID($BL$170,COLUMN()-15,1)</f>
        <v/>
      </c>
      <c r="Q171" s="5" t="str">
        <f>MID($BL$170,COLUMN()-15,1)</f>
        <v/>
      </c>
      <c r="R171" s="5" t="str">
        <f>MID($BL$170,COLUMN()-15,1)</f>
        <v/>
      </c>
      <c r="S171" s="5" t="str">
        <f>MID($BL$170,COLUMN()-15,1)</f>
        <v/>
      </c>
      <c r="T171" s="5" t="str">
        <f>MID($BL$170,COLUMN()-15,1)</f>
        <v/>
      </c>
      <c r="U171" s="957"/>
      <c r="V171" s="958"/>
      <c r="W171" s="958"/>
      <c r="X171" s="958"/>
      <c r="Y171" s="958"/>
      <c r="Z171" s="958"/>
      <c r="AA171" s="958"/>
      <c r="AB171" s="958"/>
      <c r="AC171" s="958"/>
      <c r="AD171" s="958"/>
      <c r="AE171" s="958"/>
      <c r="AF171" s="958"/>
      <c r="AG171" s="958"/>
      <c r="AH171" s="958"/>
      <c r="AI171" s="958"/>
      <c r="AJ171" s="958"/>
      <c r="AK171" s="958"/>
      <c r="AL171" s="958"/>
      <c r="AM171" s="959"/>
      <c r="AN171" s="20"/>
      <c r="AO171" s="1617"/>
      <c r="AP171" s="20"/>
      <c r="BJ171" s="301"/>
      <c r="BL171" s="17" t="str">
        <f>IF(T170="市区町村を選択　▼","",MID(T170,7,10))</f>
        <v/>
      </c>
      <c r="CH171" s="20" t="s">
        <v>561</v>
      </c>
      <c r="CI171" s="20" t="s">
        <v>488</v>
      </c>
    </row>
    <row r="172" spans="1:87" ht="15" hidden="1" customHeight="1">
      <c r="A172" s="30"/>
      <c r="B172" s="214"/>
      <c r="C172" s="1598"/>
      <c r="D172" s="1025"/>
      <c r="E172" s="1029"/>
      <c r="F172" s="1030"/>
      <c r="G172" s="617"/>
      <c r="H172" s="617"/>
      <c r="I172" s="617"/>
      <c r="J172" s="617"/>
      <c r="K172" s="617"/>
      <c r="L172" s="618"/>
      <c r="M172" s="1252" t="str">
        <f>IF(T170="市区町村を選択 ▼","",BL171)</f>
        <v/>
      </c>
      <c r="N172" s="1253"/>
      <c r="O172" s="1253"/>
      <c r="P172" s="1253"/>
      <c r="Q172" s="1253"/>
      <c r="R172" s="1253"/>
      <c r="S172" s="1253"/>
      <c r="T172" s="1253"/>
      <c r="U172" s="1253"/>
      <c r="V172" s="1253"/>
      <c r="W172" s="1253"/>
      <c r="X172" s="1253"/>
      <c r="Y172" s="1253"/>
      <c r="Z172" s="1253"/>
      <c r="AA172" s="1254"/>
      <c r="AB172" s="834" t="s">
        <v>2370</v>
      </c>
      <c r="AC172" s="834"/>
      <c r="AD172" s="834"/>
      <c r="AE172" s="834"/>
      <c r="AF172" s="834"/>
      <c r="AG172" s="834"/>
      <c r="AH172" s="834"/>
      <c r="AI172" s="834"/>
      <c r="AJ172" s="834"/>
      <c r="AK172" s="834"/>
      <c r="AL172" s="834"/>
      <c r="AM172" s="835"/>
      <c r="AN172" s="20"/>
      <c r="AO172" s="1617"/>
      <c r="AP172" s="20"/>
      <c r="BJ172" s="301"/>
      <c r="BL172" s="266"/>
      <c r="CH172" s="20" t="s">
        <v>562</v>
      </c>
      <c r="CI172" s="20" t="s">
        <v>489</v>
      </c>
    </row>
    <row r="173" spans="1:87" ht="15" hidden="1" customHeight="1">
      <c r="A173" s="30"/>
      <c r="B173" s="214"/>
      <c r="C173" s="1598"/>
      <c r="D173" s="1025"/>
      <c r="E173" s="1029"/>
      <c r="F173" s="1030"/>
      <c r="G173" s="1046" t="s">
        <v>2544</v>
      </c>
      <c r="H173" s="1046"/>
      <c r="I173" s="1046"/>
      <c r="J173" s="1046"/>
      <c r="K173" s="1046"/>
      <c r="L173" s="1047"/>
      <c r="M173" s="1042"/>
      <c r="N173" s="1043"/>
      <c r="O173" s="1043"/>
      <c r="P173" s="1043"/>
      <c r="Q173" s="1043"/>
      <c r="R173" s="1043"/>
      <c r="S173" s="1043"/>
      <c r="T173" s="1043"/>
      <c r="U173" s="1043"/>
      <c r="V173" s="1043"/>
      <c r="W173" s="1043"/>
      <c r="X173" s="1043"/>
      <c r="Y173" s="1043"/>
      <c r="Z173" s="1043"/>
      <c r="AA173" s="1043"/>
      <c r="AB173" s="1043"/>
      <c r="AC173" s="1043"/>
      <c r="AD173" s="1043"/>
      <c r="AE173" s="1043"/>
      <c r="AF173" s="1043"/>
      <c r="AG173" s="1043"/>
      <c r="AH173" s="1043"/>
      <c r="AI173" s="1044"/>
      <c r="AJ173" s="1005" t="s">
        <v>70</v>
      </c>
      <c r="AK173" s="1006"/>
      <c r="AL173" s="1006"/>
      <c r="AM173" s="1007"/>
      <c r="AN173" s="20"/>
      <c r="AO173" s="1617"/>
      <c r="AP173" s="20"/>
      <c r="BJ173" s="301"/>
      <c r="BL173" s="17" t="str">
        <f>IF(T170="本籍地を選択　▼","",BL171&amp;M173)</f>
        <v/>
      </c>
      <c r="CH173" s="20" t="s">
        <v>563</v>
      </c>
      <c r="CI173" s="20" t="s">
        <v>490</v>
      </c>
    </row>
    <row r="174" spans="1:87" ht="15" hidden="1" customHeight="1">
      <c r="A174" s="30"/>
      <c r="B174" s="214"/>
      <c r="C174" s="1598"/>
      <c r="D174" s="1025"/>
      <c r="E174" s="1029"/>
      <c r="F174" s="1030"/>
      <c r="G174" s="1026"/>
      <c r="H174" s="1026"/>
      <c r="I174" s="1026"/>
      <c r="J174" s="1026"/>
      <c r="K174" s="1026"/>
      <c r="L174" s="1027"/>
      <c r="M174" s="1013" t="s">
        <v>71</v>
      </c>
      <c r="N174" s="1014"/>
      <c r="O174" s="1015"/>
      <c r="P174" s="5" t="str">
        <f>MID($M$173,COLUMN()-15,1)</f>
        <v/>
      </c>
      <c r="Q174" s="5" t="str">
        <f t="shared" ref="Q174:AI174" si="50">MID($M$173,COLUMN()-15,1)</f>
        <v/>
      </c>
      <c r="R174" s="5" t="str">
        <f t="shared" si="50"/>
        <v/>
      </c>
      <c r="S174" s="5" t="str">
        <f t="shared" si="50"/>
        <v/>
      </c>
      <c r="T174" s="5" t="str">
        <f t="shared" si="50"/>
        <v/>
      </c>
      <c r="U174" s="5" t="str">
        <f t="shared" si="50"/>
        <v/>
      </c>
      <c r="V174" s="5" t="str">
        <f t="shared" si="50"/>
        <v/>
      </c>
      <c r="W174" s="5" t="str">
        <f t="shared" si="50"/>
        <v/>
      </c>
      <c r="X174" s="5" t="str">
        <f t="shared" si="50"/>
        <v/>
      </c>
      <c r="Y174" s="5" t="str">
        <f t="shared" si="50"/>
        <v/>
      </c>
      <c r="Z174" s="5" t="str">
        <f t="shared" si="50"/>
        <v/>
      </c>
      <c r="AA174" s="5" t="str">
        <f t="shared" si="50"/>
        <v/>
      </c>
      <c r="AB174" s="5" t="str">
        <f t="shared" si="50"/>
        <v/>
      </c>
      <c r="AC174" s="5" t="str">
        <f t="shared" si="50"/>
        <v/>
      </c>
      <c r="AD174" s="5" t="str">
        <f t="shared" si="50"/>
        <v/>
      </c>
      <c r="AE174" s="5" t="str">
        <f t="shared" si="50"/>
        <v/>
      </c>
      <c r="AF174" s="5" t="str">
        <f t="shared" si="50"/>
        <v/>
      </c>
      <c r="AG174" s="5" t="str">
        <f t="shared" si="50"/>
        <v/>
      </c>
      <c r="AH174" s="5" t="str">
        <f t="shared" si="50"/>
        <v/>
      </c>
      <c r="AI174" s="5" t="str">
        <f t="shared" si="50"/>
        <v/>
      </c>
      <c r="AJ174" s="999"/>
      <c r="AK174" s="1000"/>
      <c r="AL174" s="1000"/>
      <c r="AM174" s="1001"/>
      <c r="AN174" s="20"/>
      <c r="AO174" s="1617"/>
      <c r="AP174" s="20"/>
      <c r="BJ174" s="301"/>
      <c r="BL174" s="266"/>
      <c r="CH174" s="20" t="s">
        <v>564</v>
      </c>
      <c r="CI174" s="20" t="s">
        <v>491</v>
      </c>
    </row>
    <row r="175" spans="1:87" ht="15" hidden="1" customHeight="1" thickBot="1">
      <c r="A175" s="30"/>
      <c r="B175" s="214"/>
      <c r="C175" s="1598"/>
      <c r="D175" s="1653"/>
      <c r="E175" s="1654"/>
      <c r="F175" s="1655"/>
      <c r="G175" s="1665"/>
      <c r="H175" s="1665"/>
      <c r="I175" s="1665"/>
      <c r="J175" s="1665"/>
      <c r="K175" s="1665"/>
      <c r="L175" s="1666"/>
      <c r="M175" s="1585"/>
      <c r="N175" s="1586"/>
      <c r="O175" s="1587"/>
      <c r="P175" s="76" t="str">
        <f>MID($M$173,COLUMN()-15+20,1)</f>
        <v/>
      </c>
      <c r="Q175" s="76" t="str">
        <f t="shared" ref="Q175:AI175" si="51">MID($M$173,COLUMN()-15+20,1)</f>
        <v/>
      </c>
      <c r="R175" s="76" t="str">
        <f t="shared" si="51"/>
        <v/>
      </c>
      <c r="S175" s="76" t="str">
        <f t="shared" si="51"/>
        <v/>
      </c>
      <c r="T175" s="76" t="str">
        <f t="shared" si="51"/>
        <v/>
      </c>
      <c r="U175" s="76" t="str">
        <f t="shared" si="51"/>
        <v/>
      </c>
      <c r="V175" s="76" t="str">
        <f t="shared" si="51"/>
        <v/>
      </c>
      <c r="W175" s="76" t="str">
        <f t="shared" si="51"/>
        <v/>
      </c>
      <c r="X175" s="76" t="str">
        <f t="shared" si="51"/>
        <v/>
      </c>
      <c r="Y175" s="76" t="str">
        <f t="shared" si="51"/>
        <v/>
      </c>
      <c r="Z175" s="76" t="str">
        <f t="shared" si="51"/>
        <v/>
      </c>
      <c r="AA175" s="76" t="str">
        <f t="shared" si="51"/>
        <v/>
      </c>
      <c r="AB175" s="76" t="str">
        <f t="shared" si="51"/>
        <v/>
      </c>
      <c r="AC175" s="76" t="str">
        <f t="shared" si="51"/>
        <v/>
      </c>
      <c r="AD175" s="76" t="str">
        <f t="shared" si="51"/>
        <v/>
      </c>
      <c r="AE175" s="76" t="str">
        <f t="shared" si="51"/>
        <v/>
      </c>
      <c r="AF175" s="76" t="str">
        <f t="shared" si="51"/>
        <v/>
      </c>
      <c r="AG175" s="76" t="str">
        <f t="shared" si="51"/>
        <v/>
      </c>
      <c r="AH175" s="76" t="str">
        <f t="shared" si="51"/>
        <v/>
      </c>
      <c r="AI175" s="76" t="str">
        <f t="shared" si="51"/>
        <v/>
      </c>
      <c r="AJ175" s="1588"/>
      <c r="AK175" s="1589"/>
      <c r="AL175" s="1589"/>
      <c r="AM175" s="1590"/>
      <c r="AN175" s="20"/>
      <c r="AO175" s="1617"/>
      <c r="AP175" s="20"/>
      <c r="BJ175" s="301"/>
      <c r="BL175" s="266"/>
      <c r="CH175" s="20" t="s">
        <v>565</v>
      </c>
      <c r="CI175" s="20" t="s">
        <v>492</v>
      </c>
    </row>
    <row r="176" spans="1:87" ht="15" hidden="1" customHeight="1" thickTop="1">
      <c r="A176" s="30"/>
      <c r="B176" s="214"/>
      <c r="C176" s="1598"/>
      <c r="D176" s="1601" t="s">
        <v>3718</v>
      </c>
      <c r="E176" s="1602"/>
      <c r="F176" s="1603"/>
      <c r="G176" s="1633" t="s">
        <v>72</v>
      </c>
      <c r="H176" s="1633"/>
      <c r="I176" s="1633"/>
      <c r="J176" s="1633"/>
      <c r="K176" s="1633"/>
      <c r="L176" s="1634"/>
      <c r="M176" s="1635"/>
      <c r="N176" s="1636"/>
      <c r="O176" s="1636"/>
      <c r="P176" s="1636"/>
      <c r="Q176" s="1636"/>
      <c r="R176" s="1592"/>
      <c r="S176" s="1593"/>
      <c r="T176" s="1593"/>
      <c r="U176" s="1593"/>
      <c r="V176" s="1593"/>
      <c r="W176" s="1593"/>
      <c r="X176" s="1593"/>
      <c r="Y176" s="1593"/>
      <c r="Z176" s="1593"/>
      <c r="AA176" s="1593"/>
      <c r="AB176" s="1593"/>
      <c r="AC176" s="1593"/>
      <c r="AD176" s="1593"/>
      <c r="AE176" s="1593"/>
      <c r="AF176" s="1593"/>
      <c r="AG176" s="1593"/>
      <c r="AH176" s="1593"/>
      <c r="AI176" s="1593"/>
      <c r="AJ176" s="1593"/>
      <c r="AK176" s="1593"/>
      <c r="AL176" s="1593"/>
      <c r="AM176" s="1594"/>
      <c r="AN176" s="20"/>
      <c r="AO176" s="1617"/>
      <c r="AP176" s="20"/>
      <c r="BJ176" s="301"/>
      <c r="BL176" s="17" t="str">
        <f>LEFT(M176,2)</f>
        <v/>
      </c>
      <c r="BM176" s="272" t="str">
        <f>MID($BL176,COLUMN()-64,1)</f>
        <v/>
      </c>
      <c r="BN176" s="272" t="str">
        <f>MID($BL176,COLUMN()-64,1)</f>
        <v/>
      </c>
      <c r="CH176" s="20" t="s">
        <v>566</v>
      </c>
      <c r="CI176" s="20" t="s">
        <v>493</v>
      </c>
    </row>
    <row r="177" spans="1:87" ht="15" hidden="1" customHeight="1">
      <c r="A177" s="30"/>
      <c r="B177" s="214"/>
      <c r="C177" s="1598"/>
      <c r="D177" s="1604"/>
      <c r="E177" s="1605"/>
      <c r="F177" s="1606"/>
      <c r="G177" s="1060" t="s">
        <v>211</v>
      </c>
      <c r="H177" s="1060"/>
      <c r="I177" s="1060"/>
      <c r="J177" s="1060"/>
      <c r="K177" s="1060"/>
      <c r="L177" s="1061"/>
      <c r="M177" s="994"/>
      <c r="N177" s="828"/>
      <c r="O177" s="828"/>
      <c r="P177" s="978"/>
      <c r="Q177" s="979"/>
      <c r="R177" s="49" t="s">
        <v>77</v>
      </c>
      <c r="S177" s="978"/>
      <c r="T177" s="979"/>
      <c r="U177" s="48" t="s">
        <v>78</v>
      </c>
      <c r="V177" s="978"/>
      <c r="W177" s="979"/>
      <c r="X177" s="48" t="s">
        <v>79</v>
      </c>
      <c r="Y177" s="943"/>
      <c r="Z177" s="943"/>
      <c r="AA177" s="943"/>
      <c r="AB177" s="943"/>
      <c r="AC177" s="943"/>
      <c r="AD177" s="943"/>
      <c r="AE177" s="943"/>
      <c r="AF177" s="943"/>
      <c r="AG177" s="943"/>
      <c r="AH177" s="943"/>
      <c r="AI177" s="943"/>
      <c r="AJ177" s="943"/>
      <c r="AK177" s="943"/>
      <c r="AL177" s="943"/>
      <c r="AM177" s="944"/>
      <c r="AN177" s="20"/>
      <c r="AO177" s="1617"/>
      <c r="AP177" s="20"/>
      <c r="BJ177" s="301"/>
      <c r="BL177" s="17" t="str">
        <f>IF(OR(M177="選択▼",M177=""),"",M177&amp;P177&amp;R177&amp;S177&amp;U177&amp;V177&amp;X177)</f>
        <v/>
      </c>
      <c r="BM177" s="272" t="str">
        <f>MID(P177,COLUMN()-64,1)</f>
        <v/>
      </c>
      <c r="BN177" s="272" t="str">
        <f>MID(P177,COLUMN()-64,1)</f>
        <v/>
      </c>
      <c r="BO177" s="272" t="str">
        <f>MID(S177,COLUMN()-66,1)</f>
        <v/>
      </c>
      <c r="BP177" s="272" t="str">
        <f>MID(S177,COLUMN()-66,1)</f>
        <v/>
      </c>
      <c r="BQ177" s="272" t="str">
        <f>MID(V177,COLUMN()-68,1)</f>
        <v/>
      </c>
      <c r="BR177" s="272" t="str">
        <f>MID(V177,COLUMN()-68,1)</f>
        <v/>
      </c>
      <c r="BS177" s="273" t="str">
        <f>IF(★その他入力!M177="平成","H",IF(★その他入力!M177="昭和","S",IF(★その他入力!M177="令和","R","")))</f>
        <v/>
      </c>
      <c r="CH177" s="20" t="s">
        <v>567</v>
      </c>
      <c r="CI177" s="20" t="s">
        <v>494</v>
      </c>
    </row>
    <row r="178" spans="1:87" ht="15" hidden="1" customHeight="1">
      <c r="A178" s="30"/>
      <c r="B178" s="214"/>
      <c r="C178" s="1598"/>
      <c r="D178" s="1604"/>
      <c r="E178" s="1605"/>
      <c r="F178" s="1606"/>
      <c r="G178" s="1040" t="s">
        <v>2</v>
      </c>
      <c r="H178" s="1040"/>
      <c r="I178" s="1040"/>
      <c r="J178" s="1040"/>
      <c r="K178" s="1040"/>
      <c r="L178" s="1041"/>
      <c r="M178" s="1183"/>
      <c r="N178" s="1184"/>
      <c r="O178" s="1184"/>
      <c r="P178" s="1184"/>
      <c r="Q178" s="1184"/>
      <c r="R178" s="1184"/>
      <c r="S178" s="1184"/>
      <c r="T178" s="1184"/>
      <c r="U178" s="1184"/>
      <c r="V178" s="1185"/>
      <c r="W178" s="830" t="s">
        <v>121</v>
      </c>
      <c r="X178" s="831"/>
      <c r="Y178" s="831"/>
      <c r="Z178" s="831"/>
      <c r="AA178" s="831"/>
      <c r="AB178" s="831"/>
      <c r="AC178" s="831"/>
      <c r="AD178" s="831"/>
      <c r="AE178" s="831"/>
      <c r="AF178" s="831"/>
      <c r="AG178" s="831"/>
      <c r="AH178" s="831"/>
      <c r="AI178" s="831"/>
      <c r="AJ178" s="831"/>
      <c r="AK178" s="831"/>
      <c r="AL178" s="831"/>
      <c r="AM178" s="832"/>
      <c r="AN178" s="20"/>
      <c r="AO178" s="1617"/>
      <c r="AP178" s="20"/>
      <c r="BJ178" s="301"/>
      <c r="CH178" s="20" t="s">
        <v>568</v>
      </c>
      <c r="CI178" s="20" t="s">
        <v>495</v>
      </c>
    </row>
    <row r="179" spans="1:87" ht="15" hidden="1" customHeight="1">
      <c r="A179" s="30"/>
      <c r="B179" s="214"/>
      <c r="C179" s="1598"/>
      <c r="D179" s="1604"/>
      <c r="E179" s="1605"/>
      <c r="F179" s="1606"/>
      <c r="G179" s="1029" t="s">
        <v>232</v>
      </c>
      <c r="H179" s="1026"/>
      <c r="I179" s="1026"/>
      <c r="J179" s="1026"/>
      <c r="K179" s="1026"/>
      <c r="L179" s="1027"/>
      <c r="M179" s="1038" t="s">
        <v>71</v>
      </c>
      <c r="N179" s="955"/>
      <c r="O179" s="956"/>
      <c r="P179" s="4" t="str">
        <f>MID($M$178,COLUMN()-15,1)</f>
        <v/>
      </c>
      <c r="Q179" s="4" t="str">
        <f t="shared" ref="Q179:AI179" si="52">MID($M$178,COLUMN()-15,1)</f>
        <v/>
      </c>
      <c r="R179" s="4" t="str">
        <f t="shared" si="52"/>
        <v/>
      </c>
      <c r="S179" s="4" t="str">
        <f t="shared" si="52"/>
        <v/>
      </c>
      <c r="T179" s="4" t="str">
        <f t="shared" si="52"/>
        <v/>
      </c>
      <c r="U179" s="4" t="str">
        <f t="shared" si="52"/>
        <v/>
      </c>
      <c r="V179" s="4" t="str">
        <f t="shared" si="52"/>
        <v/>
      </c>
      <c r="W179" s="4" t="str">
        <f t="shared" si="52"/>
        <v/>
      </c>
      <c r="X179" s="4" t="str">
        <f t="shared" si="52"/>
        <v/>
      </c>
      <c r="Y179" s="4" t="str">
        <f t="shared" si="52"/>
        <v/>
      </c>
      <c r="Z179" s="4" t="str">
        <f t="shared" si="52"/>
        <v/>
      </c>
      <c r="AA179" s="4" t="str">
        <f t="shared" si="52"/>
        <v/>
      </c>
      <c r="AB179" s="4" t="str">
        <f t="shared" si="52"/>
        <v/>
      </c>
      <c r="AC179" s="4" t="str">
        <f t="shared" si="52"/>
        <v/>
      </c>
      <c r="AD179" s="4" t="str">
        <f t="shared" si="52"/>
        <v/>
      </c>
      <c r="AE179" s="4" t="str">
        <f t="shared" si="52"/>
        <v/>
      </c>
      <c r="AF179" s="4" t="str">
        <f t="shared" si="52"/>
        <v/>
      </c>
      <c r="AG179" s="4" t="str">
        <f t="shared" si="52"/>
        <v/>
      </c>
      <c r="AH179" s="4" t="str">
        <f t="shared" si="52"/>
        <v/>
      </c>
      <c r="AI179" s="4" t="str">
        <f t="shared" si="52"/>
        <v/>
      </c>
      <c r="AJ179" s="957"/>
      <c r="AK179" s="958"/>
      <c r="AL179" s="958"/>
      <c r="AM179" s="959"/>
      <c r="AN179" s="20"/>
      <c r="AO179" s="1617"/>
      <c r="AP179" s="20"/>
      <c r="BJ179" s="301"/>
      <c r="CH179" s="20" t="s">
        <v>569</v>
      </c>
      <c r="CI179" s="20" t="s">
        <v>496</v>
      </c>
    </row>
    <row r="180" spans="1:87" ht="15" hidden="1" customHeight="1">
      <c r="A180" s="30"/>
      <c r="B180" s="214"/>
      <c r="C180" s="1598"/>
      <c r="D180" s="1604"/>
      <c r="E180" s="1605"/>
      <c r="F180" s="1606"/>
      <c r="G180" s="1026"/>
      <c r="H180" s="1026"/>
      <c r="I180" s="1026"/>
      <c r="J180" s="1026"/>
      <c r="K180" s="1026"/>
      <c r="L180" s="1027"/>
      <c r="M180" s="1042"/>
      <c r="N180" s="1043"/>
      <c r="O180" s="1043"/>
      <c r="P180" s="1043"/>
      <c r="Q180" s="1043"/>
      <c r="R180" s="1043"/>
      <c r="S180" s="1043"/>
      <c r="T180" s="1043"/>
      <c r="U180" s="1043"/>
      <c r="V180" s="1043"/>
      <c r="W180" s="1043"/>
      <c r="X180" s="1043"/>
      <c r="Y180" s="1043"/>
      <c r="Z180" s="1044"/>
      <c r="AA180" s="831" t="s">
        <v>590</v>
      </c>
      <c r="AB180" s="831"/>
      <c r="AC180" s="831"/>
      <c r="AD180" s="831"/>
      <c r="AE180" s="831"/>
      <c r="AF180" s="831"/>
      <c r="AG180" s="831"/>
      <c r="AH180" s="831"/>
      <c r="AI180" s="831"/>
      <c r="AJ180" s="831"/>
      <c r="AK180" s="831"/>
      <c r="AL180" s="831"/>
      <c r="AM180" s="832"/>
      <c r="AN180" s="20"/>
      <c r="AO180" s="1617"/>
      <c r="AP180" s="20"/>
      <c r="BJ180" s="301"/>
      <c r="CH180" s="20" t="s">
        <v>570</v>
      </c>
      <c r="CI180" s="20" t="s">
        <v>497</v>
      </c>
    </row>
    <row r="181" spans="1:87" ht="15" hidden="1" customHeight="1">
      <c r="A181" s="30"/>
      <c r="B181" s="214"/>
      <c r="C181" s="1598"/>
      <c r="D181" s="1604"/>
      <c r="E181" s="1605"/>
      <c r="F181" s="1606"/>
      <c r="G181" s="1036"/>
      <c r="H181" s="1036"/>
      <c r="I181" s="1036"/>
      <c r="J181" s="1036"/>
      <c r="K181" s="1036"/>
      <c r="L181" s="1037"/>
      <c r="M181" s="1038" t="s">
        <v>71</v>
      </c>
      <c r="N181" s="955"/>
      <c r="O181" s="956"/>
      <c r="P181" s="4" t="str">
        <f>MID($M$180,COLUMN()-15,1)</f>
        <v/>
      </c>
      <c r="Q181" s="4" t="str">
        <f t="shared" ref="Q181:AI181" si="53">MID($M$180,COLUMN()-15,1)</f>
        <v/>
      </c>
      <c r="R181" s="4" t="str">
        <f t="shared" si="53"/>
        <v/>
      </c>
      <c r="S181" s="4" t="str">
        <f t="shared" si="53"/>
        <v/>
      </c>
      <c r="T181" s="4" t="str">
        <f t="shared" si="53"/>
        <v/>
      </c>
      <c r="U181" s="4" t="str">
        <f t="shared" si="53"/>
        <v/>
      </c>
      <c r="V181" s="4" t="str">
        <f t="shared" si="53"/>
        <v/>
      </c>
      <c r="W181" s="4" t="str">
        <f t="shared" si="53"/>
        <v/>
      </c>
      <c r="X181" s="4" t="str">
        <f t="shared" si="53"/>
        <v/>
      </c>
      <c r="Y181" s="4" t="str">
        <f t="shared" si="53"/>
        <v/>
      </c>
      <c r="Z181" s="4" t="str">
        <f t="shared" si="53"/>
        <v/>
      </c>
      <c r="AA181" s="4" t="str">
        <f t="shared" si="53"/>
        <v/>
      </c>
      <c r="AB181" s="4" t="str">
        <f t="shared" si="53"/>
        <v/>
      </c>
      <c r="AC181" s="4" t="str">
        <f t="shared" si="53"/>
        <v/>
      </c>
      <c r="AD181" s="4" t="str">
        <f t="shared" si="53"/>
        <v/>
      </c>
      <c r="AE181" s="4" t="str">
        <f t="shared" si="53"/>
        <v/>
      </c>
      <c r="AF181" s="4" t="str">
        <f t="shared" si="53"/>
        <v/>
      </c>
      <c r="AG181" s="4" t="str">
        <f t="shared" si="53"/>
        <v/>
      </c>
      <c r="AH181" s="4" t="str">
        <f t="shared" si="53"/>
        <v/>
      </c>
      <c r="AI181" s="4" t="str">
        <f t="shared" si="53"/>
        <v/>
      </c>
      <c r="AJ181" s="957"/>
      <c r="AK181" s="958"/>
      <c r="AL181" s="958"/>
      <c r="AM181" s="959"/>
      <c r="AN181" s="20"/>
      <c r="AO181" s="1617"/>
      <c r="AP181" s="20"/>
      <c r="BJ181" s="301"/>
      <c r="CH181" s="20" t="s">
        <v>571</v>
      </c>
      <c r="CI181" s="20" t="s">
        <v>498</v>
      </c>
    </row>
    <row r="182" spans="1:87" ht="15" hidden="1" customHeight="1">
      <c r="A182" s="30"/>
      <c r="B182" s="214"/>
      <c r="C182" s="1598"/>
      <c r="D182" s="1604"/>
      <c r="E182" s="1605"/>
      <c r="F182" s="1606"/>
      <c r="G182" s="1060" t="s">
        <v>61</v>
      </c>
      <c r="H182" s="1060"/>
      <c r="I182" s="1060"/>
      <c r="J182" s="1060"/>
      <c r="K182" s="1060"/>
      <c r="L182" s="1061"/>
      <c r="M182" s="994"/>
      <c r="N182" s="828"/>
      <c r="O182" s="828"/>
      <c r="P182" s="978"/>
      <c r="Q182" s="979"/>
      <c r="R182" s="49" t="s">
        <v>77</v>
      </c>
      <c r="S182" s="978"/>
      <c r="T182" s="979"/>
      <c r="U182" s="48" t="s">
        <v>78</v>
      </c>
      <c r="V182" s="978"/>
      <c r="W182" s="979"/>
      <c r="X182" s="48" t="s">
        <v>79</v>
      </c>
      <c r="Y182" s="943"/>
      <c r="Z182" s="943"/>
      <c r="AA182" s="943"/>
      <c r="AB182" s="943"/>
      <c r="AC182" s="943"/>
      <c r="AD182" s="943"/>
      <c r="AE182" s="943"/>
      <c r="AF182" s="943"/>
      <c r="AG182" s="943"/>
      <c r="AH182" s="943"/>
      <c r="AI182" s="943"/>
      <c r="AJ182" s="943"/>
      <c r="AK182" s="943"/>
      <c r="AL182" s="943"/>
      <c r="AM182" s="944"/>
      <c r="AN182" s="20"/>
      <c r="AO182" s="1617"/>
      <c r="AP182" s="20"/>
      <c r="BJ182" s="301"/>
      <c r="BL182" s="17" t="str">
        <f>IF(OR(M182="選択▼",M182=""),"",M182&amp;P182&amp;R182&amp;S182&amp;U182&amp;V182&amp;X182)</f>
        <v/>
      </c>
      <c r="BM182" s="272" t="str">
        <f>MID(P182,COLUMN()-64,1)</f>
        <v/>
      </c>
      <c r="BN182" s="272" t="str">
        <f>MID(P182,COLUMN()-64,1)</f>
        <v/>
      </c>
      <c r="BO182" s="272" t="str">
        <f>MID(S182,COLUMN()-66,1)</f>
        <v/>
      </c>
      <c r="BP182" s="272" t="str">
        <f>MID(S182,COLUMN()-66,1)</f>
        <v/>
      </c>
      <c r="BQ182" s="272" t="str">
        <f>MID(V182,COLUMN()-68,1)</f>
        <v/>
      </c>
      <c r="BR182" s="272" t="str">
        <f>MID(V182,COLUMN()-68,1)</f>
        <v/>
      </c>
      <c r="BS182" s="273" t="str">
        <f>IF(M182="平成","H",IF(M182="昭和","S",IF(M182="大正","T",IF(M182="明治","M",""))))</f>
        <v/>
      </c>
      <c r="CH182" s="20" t="s">
        <v>572</v>
      </c>
      <c r="CI182" s="20" t="s">
        <v>499</v>
      </c>
    </row>
    <row r="183" spans="1:87" ht="15" hidden="1" customHeight="1">
      <c r="A183" s="30"/>
      <c r="B183" s="214"/>
      <c r="C183" s="1598"/>
      <c r="D183" s="1604"/>
      <c r="E183" s="1605"/>
      <c r="F183" s="1606"/>
      <c r="G183" s="614" t="s">
        <v>2371</v>
      </c>
      <c r="H183" s="614"/>
      <c r="I183" s="614"/>
      <c r="J183" s="614"/>
      <c r="K183" s="614"/>
      <c r="L183" s="615"/>
      <c r="M183" s="994"/>
      <c r="N183" s="828"/>
      <c r="O183" s="828"/>
      <c r="P183" s="828"/>
      <c r="Q183" s="828"/>
      <c r="R183" s="829"/>
      <c r="S183" s="52"/>
      <c r="T183" s="1034"/>
      <c r="U183" s="1203"/>
      <c r="V183" s="1203"/>
      <c r="W183" s="1203"/>
      <c r="X183" s="1203"/>
      <c r="Y183" s="1203"/>
      <c r="Z183" s="1203"/>
      <c r="AA183" s="1204"/>
      <c r="AB183" s="833" t="s">
        <v>3263</v>
      </c>
      <c r="AC183" s="834"/>
      <c r="AD183" s="834"/>
      <c r="AE183" s="834"/>
      <c r="AF183" s="834"/>
      <c r="AG183" s="834"/>
      <c r="AH183" s="834"/>
      <c r="AI183" s="834"/>
      <c r="AJ183" s="834"/>
      <c r="AK183" s="834"/>
      <c r="AL183" s="834"/>
      <c r="AM183" s="835"/>
      <c r="AN183" s="20"/>
      <c r="AO183" s="1617"/>
      <c r="AP183" s="20"/>
      <c r="BJ183" s="301"/>
      <c r="BL183" s="17" t="str">
        <f>IF(T183="市区町村を選択 ▼","",LEFT(T183,5))</f>
        <v/>
      </c>
      <c r="CH183" s="20" t="s">
        <v>573</v>
      </c>
      <c r="CI183" s="20" t="s">
        <v>500</v>
      </c>
    </row>
    <row r="184" spans="1:87" ht="15" hidden="1" customHeight="1">
      <c r="A184" s="30"/>
      <c r="B184" s="214"/>
      <c r="C184" s="1598"/>
      <c r="D184" s="1604"/>
      <c r="E184" s="1605"/>
      <c r="F184" s="1606"/>
      <c r="G184" s="1029"/>
      <c r="H184" s="1029"/>
      <c r="I184" s="1029"/>
      <c r="J184" s="1029"/>
      <c r="K184" s="1029"/>
      <c r="L184" s="1030"/>
      <c r="M184" s="1038" t="s">
        <v>71</v>
      </c>
      <c r="N184" s="955"/>
      <c r="O184" s="956"/>
      <c r="P184" s="5" t="str">
        <f>MID($BL$183,COLUMN()-15,1)</f>
        <v/>
      </c>
      <c r="Q184" s="5" t="str">
        <f>MID($BL$183,COLUMN()-15,1)</f>
        <v/>
      </c>
      <c r="R184" s="5" t="str">
        <f>MID($BL$183,COLUMN()-15,1)</f>
        <v/>
      </c>
      <c r="S184" s="5" t="str">
        <f>MID($BL$183,COLUMN()-15,1)</f>
        <v/>
      </c>
      <c r="T184" s="5" t="str">
        <f>MID($BL$183,COLUMN()-15,1)</f>
        <v/>
      </c>
      <c r="U184" s="957"/>
      <c r="V184" s="958"/>
      <c r="W184" s="958"/>
      <c r="X184" s="958"/>
      <c r="Y184" s="958"/>
      <c r="Z184" s="958"/>
      <c r="AA184" s="958"/>
      <c r="AB184" s="958"/>
      <c r="AC184" s="958"/>
      <c r="AD184" s="958"/>
      <c r="AE184" s="958"/>
      <c r="AF184" s="958"/>
      <c r="AG184" s="958"/>
      <c r="AH184" s="958"/>
      <c r="AI184" s="958"/>
      <c r="AJ184" s="958"/>
      <c r="AK184" s="958"/>
      <c r="AL184" s="958"/>
      <c r="AM184" s="959"/>
      <c r="AN184" s="20"/>
      <c r="AO184" s="1617"/>
      <c r="AP184" s="20"/>
      <c r="BJ184" s="301"/>
      <c r="BL184" s="17" t="str">
        <f>IF(T183="市区町村を選択　▼","",MID(T183,7,10))</f>
        <v/>
      </c>
      <c r="CG184" s="35"/>
      <c r="CH184" s="20" t="s">
        <v>574</v>
      </c>
      <c r="CI184" s="20" t="s">
        <v>501</v>
      </c>
    </row>
    <row r="185" spans="1:87" ht="15" hidden="1" customHeight="1">
      <c r="A185" s="30"/>
      <c r="B185" s="214"/>
      <c r="C185" s="1598"/>
      <c r="D185" s="1604"/>
      <c r="E185" s="1605"/>
      <c r="F185" s="1606"/>
      <c r="G185" s="617"/>
      <c r="H185" s="617"/>
      <c r="I185" s="617"/>
      <c r="J185" s="617"/>
      <c r="K185" s="617"/>
      <c r="L185" s="618"/>
      <c r="M185" s="1252" t="str">
        <f>IF(T183="市区町村を選択 ▼","",BL184)</f>
        <v/>
      </c>
      <c r="N185" s="1253"/>
      <c r="O185" s="1253"/>
      <c r="P185" s="1253"/>
      <c r="Q185" s="1253"/>
      <c r="R185" s="1253"/>
      <c r="S185" s="1253"/>
      <c r="T185" s="1253"/>
      <c r="U185" s="1253"/>
      <c r="V185" s="1253"/>
      <c r="W185" s="1253"/>
      <c r="X185" s="1253"/>
      <c r="Y185" s="1253"/>
      <c r="Z185" s="1253"/>
      <c r="AA185" s="1254"/>
      <c r="AB185" s="834" t="s">
        <v>344</v>
      </c>
      <c r="AC185" s="834"/>
      <c r="AD185" s="834"/>
      <c r="AE185" s="834"/>
      <c r="AF185" s="834"/>
      <c r="AG185" s="834"/>
      <c r="AH185" s="834"/>
      <c r="AI185" s="834"/>
      <c r="AJ185" s="834"/>
      <c r="AK185" s="834"/>
      <c r="AL185" s="834"/>
      <c r="AM185" s="835"/>
      <c r="AN185" s="20"/>
      <c r="AO185" s="1617"/>
      <c r="AP185" s="20"/>
      <c r="BJ185" s="301"/>
      <c r="BL185" s="266"/>
      <c r="CG185" s="35"/>
      <c r="CH185" s="20" t="s">
        <v>575</v>
      </c>
      <c r="CI185" s="20" t="s">
        <v>502</v>
      </c>
    </row>
    <row r="186" spans="1:87" ht="15" hidden="1" customHeight="1">
      <c r="A186" s="30"/>
      <c r="B186" s="214"/>
      <c r="C186" s="1598"/>
      <c r="D186" s="1604"/>
      <c r="E186" s="1605"/>
      <c r="F186" s="1606"/>
      <c r="G186" s="1046" t="s">
        <v>2544</v>
      </c>
      <c r="H186" s="1046"/>
      <c r="I186" s="1046"/>
      <c r="J186" s="1046"/>
      <c r="K186" s="1046"/>
      <c r="L186" s="1047"/>
      <c r="M186" s="1042"/>
      <c r="N186" s="1043"/>
      <c r="O186" s="1043"/>
      <c r="P186" s="1043"/>
      <c r="Q186" s="1043"/>
      <c r="R186" s="1043"/>
      <c r="S186" s="1043"/>
      <c r="T186" s="1043"/>
      <c r="U186" s="1043"/>
      <c r="V186" s="1043"/>
      <c r="W186" s="1043"/>
      <c r="X186" s="1043"/>
      <c r="Y186" s="1043"/>
      <c r="Z186" s="1043"/>
      <c r="AA186" s="1043"/>
      <c r="AB186" s="1043"/>
      <c r="AC186" s="1043"/>
      <c r="AD186" s="1043"/>
      <c r="AE186" s="1043"/>
      <c r="AF186" s="1043"/>
      <c r="AG186" s="1043"/>
      <c r="AH186" s="1043"/>
      <c r="AI186" s="1044"/>
      <c r="AJ186" s="1175" t="s">
        <v>70</v>
      </c>
      <c r="AK186" s="1176"/>
      <c r="AL186" s="1176"/>
      <c r="AM186" s="1177"/>
      <c r="AN186" s="20"/>
      <c r="AO186" s="1617"/>
      <c r="AP186" s="20"/>
      <c r="BJ186" s="301"/>
      <c r="BL186" s="17" t="str">
        <f>IF(T183="本籍地を選択　▼","",BL184&amp;M186)</f>
        <v/>
      </c>
      <c r="CG186" s="35"/>
      <c r="CH186" s="20" t="s">
        <v>576</v>
      </c>
      <c r="CI186" s="20" t="s">
        <v>503</v>
      </c>
    </row>
    <row r="187" spans="1:87" ht="15" hidden="1" customHeight="1">
      <c r="A187" s="30"/>
      <c r="B187" s="214"/>
      <c r="C187" s="1598"/>
      <c r="D187" s="1604"/>
      <c r="E187" s="1605"/>
      <c r="F187" s="1606"/>
      <c r="G187" s="1026"/>
      <c r="H187" s="1026"/>
      <c r="I187" s="1026"/>
      <c r="J187" s="1026"/>
      <c r="K187" s="1026"/>
      <c r="L187" s="1027"/>
      <c r="M187" s="1013" t="s">
        <v>71</v>
      </c>
      <c r="N187" s="1014"/>
      <c r="O187" s="1015"/>
      <c r="P187" s="5" t="str">
        <f>MID($M$186,COLUMN()-15,1)</f>
        <v/>
      </c>
      <c r="Q187" s="5" t="str">
        <f t="shared" ref="Q187:AI187" si="54">MID($M$186,COLUMN()-15,1)</f>
        <v/>
      </c>
      <c r="R187" s="5" t="str">
        <f t="shared" si="54"/>
        <v/>
      </c>
      <c r="S187" s="5" t="str">
        <f t="shared" si="54"/>
        <v/>
      </c>
      <c r="T187" s="5" t="str">
        <f t="shared" si="54"/>
        <v/>
      </c>
      <c r="U187" s="5" t="str">
        <f t="shared" si="54"/>
        <v/>
      </c>
      <c r="V187" s="5" t="str">
        <f t="shared" si="54"/>
        <v/>
      </c>
      <c r="W187" s="5" t="str">
        <f t="shared" si="54"/>
        <v/>
      </c>
      <c r="X187" s="5" t="str">
        <f t="shared" si="54"/>
        <v/>
      </c>
      <c r="Y187" s="5" t="str">
        <f t="shared" si="54"/>
        <v/>
      </c>
      <c r="Z187" s="5" t="str">
        <f t="shared" si="54"/>
        <v/>
      </c>
      <c r="AA187" s="5" t="str">
        <f t="shared" si="54"/>
        <v/>
      </c>
      <c r="AB187" s="5" t="str">
        <f t="shared" si="54"/>
        <v/>
      </c>
      <c r="AC187" s="5" t="str">
        <f t="shared" si="54"/>
        <v/>
      </c>
      <c r="AD187" s="5" t="str">
        <f t="shared" si="54"/>
        <v/>
      </c>
      <c r="AE187" s="5" t="str">
        <f t="shared" si="54"/>
        <v/>
      </c>
      <c r="AF187" s="5" t="str">
        <f t="shared" si="54"/>
        <v/>
      </c>
      <c r="AG187" s="5" t="str">
        <f t="shared" si="54"/>
        <v/>
      </c>
      <c r="AH187" s="5" t="str">
        <f t="shared" si="54"/>
        <v/>
      </c>
      <c r="AI187" s="5" t="str">
        <f t="shared" si="54"/>
        <v/>
      </c>
      <c r="AJ187" s="999"/>
      <c r="AK187" s="1000"/>
      <c r="AL187" s="1000"/>
      <c r="AM187" s="1001"/>
      <c r="AN187" s="20"/>
      <c r="AO187" s="1617"/>
      <c r="AP187" s="20"/>
      <c r="BJ187" s="301"/>
      <c r="BL187" s="266"/>
      <c r="CG187" s="35"/>
      <c r="CH187" s="20" t="s">
        <v>577</v>
      </c>
      <c r="CI187" s="20" t="s">
        <v>504</v>
      </c>
    </row>
    <row r="188" spans="1:87" ht="15" hidden="1" customHeight="1">
      <c r="A188" s="30"/>
      <c r="B188" s="214"/>
      <c r="C188" s="1718"/>
      <c r="D188" s="1607"/>
      <c r="E188" s="1608"/>
      <c r="F188" s="1609"/>
      <c r="G188" s="1036"/>
      <c r="H188" s="1036"/>
      <c r="I188" s="1036"/>
      <c r="J188" s="1036"/>
      <c r="K188" s="1036"/>
      <c r="L188" s="1037"/>
      <c r="M188" s="1016"/>
      <c r="N188" s="1017"/>
      <c r="O188" s="1018"/>
      <c r="P188" s="5" t="str">
        <f>MID($M$186,COLUMN()-15+20,1)</f>
        <v/>
      </c>
      <c r="Q188" s="5" t="str">
        <f t="shared" ref="Q188:AI188" si="55">MID($M$186,COLUMN()-15+20,1)</f>
        <v/>
      </c>
      <c r="R188" s="5" t="str">
        <f t="shared" si="55"/>
        <v/>
      </c>
      <c r="S188" s="5" t="str">
        <f t="shared" si="55"/>
        <v/>
      </c>
      <c r="T188" s="5" t="str">
        <f t="shared" si="55"/>
        <v/>
      </c>
      <c r="U188" s="5" t="str">
        <f t="shared" si="55"/>
        <v/>
      </c>
      <c r="V188" s="5" t="str">
        <f t="shared" si="55"/>
        <v/>
      </c>
      <c r="W188" s="5" t="str">
        <f t="shared" si="55"/>
        <v/>
      </c>
      <c r="X188" s="5" t="str">
        <f t="shared" si="55"/>
        <v/>
      </c>
      <c r="Y188" s="5" t="str">
        <f t="shared" si="55"/>
        <v/>
      </c>
      <c r="Z188" s="5" t="str">
        <f t="shared" si="55"/>
        <v/>
      </c>
      <c r="AA188" s="5" t="str">
        <f t="shared" si="55"/>
        <v/>
      </c>
      <c r="AB188" s="5" t="str">
        <f t="shared" si="55"/>
        <v/>
      </c>
      <c r="AC188" s="5" t="str">
        <f t="shared" si="55"/>
        <v/>
      </c>
      <c r="AD188" s="5" t="str">
        <f t="shared" si="55"/>
        <v/>
      </c>
      <c r="AE188" s="5" t="str">
        <f t="shared" si="55"/>
        <v/>
      </c>
      <c r="AF188" s="5" t="str">
        <f t="shared" si="55"/>
        <v/>
      </c>
      <c r="AG188" s="5" t="str">
        <f t="shared" si="55"/>
        <v/>
      </c>
      <c r="AH188" s="5" t="str">
        <f t="shared" si="55"/>
        <v/>
      </c>
      <c r="AI188" s="5" t="str">
        <f t="shared" si="55"/>
        <v/>
      </c>
      <c r="AJ188" s="1002"/>
      <c r="AK188" s="1003"/>
      <c r="AL188" s="1003"/>
      <c r="AM188" s="1004"/>
      <c r="AN188" s="20"/>
      <c r="AO188" s="1617"/>
      <c r="AP188" s="20"/>
      <c r="BJ188" s="301"/>
      <c r="BL188" s="266"/>
      <c r="CG188" s="35"/>
      <c r="CH188" s="20" t="s">
        <v>578</v>
      </c>
      <c r="CI188" s="20" t="s">
        <v>505</v>
      </c>
    </row>
    <row r="189" spans="1:87" ht="15" hidden="1" customHeight="1" thickBot="1">
      <c r="A189" s="30"/>
      <c r="B189" s="215"/>
      <c r="C189" s="216"/>
      <c r="D189" s="217"/>
      <c r="E189" s="217"/>
      <c r="F189" s="217"/>
      <c r="G189" s="217"/>
      <c r="H189" s="217"/>
      <c r="I189" s="217"/>
      <c r="J189" s="217"/>
      <c r="K189" s="217"/>
      <c r="L189" s="217"/>
      <c r="M189" s="216"/>
      <c r="N189" s="216"/>
      <c r="O189" s="216"/>
      <c r="P189" s="216"/>
      <c r="Q189" s="216"/>
      <c r="R189" s="216"/>
      <c r="S189" s="216"/>
      <c r="T189" s="216"/>
      <c r="U189" s="216"/>
      <c r="V189" s="216"/>
      <c r="W189" s="216"/>
      <c r="X189" s="216"/>
      <c r="Y189" s="216"/>
      <c r="Z189" s="216"/>
      <c r="AA189" s="216"/>
      <c r="AB189" s="216"/>
      <c r="AC189" s="216"/>
      <c r="AD189" s="216"/>
      <c r="AE189" s="216"/>
      <c r="AF189" s="216"/>
      <c r="AG189" s="216"/>
      <c r="AH189" s="216"/>
      <c r="AI189" s="1629" t="s">
        <v>2771</v>
      </c>
      <c r="AJ189" s="1629"/>
      <c r="AK189" s="1629"/>
      <c r="AL189" s="1629"/>
      <c r="AM189" s="1629"/>
      <c r="AN189" s="218"/>
      <c r="AO189" s="1618"/>
      <c r="AP189" s="20"/>
      <c r="BJ189" s="301"/>
      <c r="CG189" s="35"/>
      <c r="CH189" s="20" t="s">
        <v>579</v>
      </c>
      <c r="CI189" s="20" t="s">
        <v>506</v>
      </c>
    </row>
    <row r="190" spans="1:87" ht="15" hidden="1" customHeight="1" thickTop="1" thickBot="1">
      <c r="A190" s="30"/>
      <c r="B190" s="1710"/>
      <c r="C190" s="1710"/>
      <c r="D190" s="1710"/>
      <c r="E190" s="1710"/>
      <c r="F190" s="1710"/>
      <c r="G190" s="19"/>
      <c r="H190" s="19"/>
      <c r="I190" s="19"/>
      <c r="J190" s="19"/>
      <c r="K190" s="19"/>
      <c r="L190" s="19"/>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BJ190" s="301"/>
      <c r="CG190" s="35"/>
      <c r="CH190" s="20" t="s">
        <v>580</v>
      </c>
      <c r="CI190" s="20" t="s">
        <v>507</v>
      </c>
    </row>
    <row r="191" spans="1:87" ht="15" hidden="1" customHeight="1" thickTop="1" thickBot="1">
      <c r="A191" s="30"/>
      <c r="B191" s="219"/>
      <c r="C191" s="220"/>
      <c r="D191" s="221"/>
      <c r="E191" s="221"/>
      <c r="F191" s="221"/>
      <c r="G191" s="221"/>
      <c r="H191" s="221"/>
      <c r="I191" s="221"/>
      <c r="J191" s="221"/>
      <c r="K191" s="221"/>
      <c r="L191" s="221"/>
      <c r="M191" s="220"/>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20"/>
      <c r="AO191" s="1619"/>
      <c r="AP191" s="20"/>
      <c r="BJ191" s="301"/>
      <c r="CG191" s="35"/>
      <c r="CH191" s="20" t="s">
        <v>581</v>
      </c>
      <c r="CI191" s="20" t="s">
        <v>508</v>
      </c>
    </row>
    <row r="192" spans="1:87" ht="15" hidden="1" customHeight="1">
      <c r="A192" s="30"/>
      <c r="B192" s="222"/>
      <c r="C192" s="1597" t="s">
        <v>2568</v>
      </c>
      <c r="D192" s="613" t="s">
        <v>239</v>
      </c>
      <c r="E192" s="614"/>
      <c r="F192" s="615"/>
      <c r="G192" s="1040" t="s">
        <v>2</v>
      </c>
      <c r="H192" s="1040"/>
      <c r="I192" s="1040"/>
      <c r="J192" s="1040"/>
      <c r="K192" s="1040"/>
      <c r="L192" s="1041"/>
      <c r="M192" s="1183"/>
      <c r="N192" s="1184"/>
      <c r="O192" s="1184"/>
      <c r="P192" s="1184"/>
      <c r="Q192" s="1184"/>
      <c r="R192" s="1184"/>
      <c r="S192" s="1184"/>
      <c r="T192" s="1184"/>
      <c r="U192" s="1184"/>
      <c r="V192" s="1185"/>
      <c r="W192" s="830" t="s">
        <v>121</v>
      </c>
      <c r="X192" s="831"/>
      <c r="Y192" s="831"/>
      <c r="Z192" s="831"/>
      <c r="AA192" s="831"/>
      <c r="AB192" s="831"/>
      <c r="AC192" s="831"/>
      <c r="AD192" s="831"/>
      <c r="AE192" s="831"/>
      <c r="AF192" s="831"/>
      <c r="AG192" s="831"/>
      <c r="AH192" s="831"/>
      <c r="AI192" s="831"/>
      <c r="AJ192" s="831"/>
      <c r="AK192" s="831"/>
      <c r="AL192" s="831"/>
      <c r="AM192" s="832"/>
      <c r="AN192" s="20"/>
      <c r="AO192" s="1620"/>
      <c r="AP192" s="20"/>
      <c r="AR192" s="1623" t="s">
        <v>2768</v>
      </c>
      <c r="AS192" s="1624"/>
      <c r="AT192" s="1624"/>
      <c r="AU192" s="1624"/>
      <c r="AV192" s="1624"/>
      <c r="AW192" s="1624"/>
      <c r="AX192" s="1624"/>
      <c r="AY192" s="1624"/>
      <c r="AZ192" s="1624"/>
      <c r="BA192" s="1624"/>
      <c r="BB192" s="1624"/>
      <c r="BC192" s="1624"/>
      <c r="BD192" s="1624"/>
      <c r="BE192" s="1624"/>
      <c r="BF192" s="1624"/>
      <c r="BG192" s="1624"/>
      <c r="BH192" s="1625"/>
      <c r="BI192" s="126"/>
      <c r="BJ192" s="301"/>
      <c r="CG192" s="35"/>
      <c r="CH192" s="20" t="s">
        <v>582</v>
      </c>
      <c r="CI192" s="20" t="s">
        <v>509</v>
      </c>
    </row>
    <row r="193" spans="1:87" ht="15" hidden="1" customHeight="1" thickBot="1">
      <c r="A193" s="30"/>
      <c r="B193" s="222"/>
      <c r="C193" s="1598"/>
      <c r="D193" s="1025"/>
      <c r="E193" s="1029"/>
      <c r="F193" s="1030"/>
      <c r="G193" s="1029" t="s">
        <v>242</v>
      </c>
      <c r="H193" s="1026"/>
      <c r="I193" s="1026"/>
      <c r="J193" s="1026"/>
      <c r="K193" s="1026"/>
      <c r="L193" s="1027"/>
      <c r="M193" s="1038" t="s">
        <v>71</v>
      </c>
      <c r="N193" s="955"/>
      <c r="O193" s="956"/>
      <c r="P193" s="4" t="str">
        <f>MID($M$192,COLUMN()-15,1)</f>
        <v/>
      </c>
      <c r="Q193" s="4" t="str">
        <f t="shared" ref="Q193:AI193" si="56">MID($M$192,COLUMN()-15,1)</f>
        <v/>
      </c>
      <c r="R193" s="4" t="str">
        <f t="shared" si="56"/>
        <v/>
      </c>
      <c r="S193" s="4" t="str">
        <f t="shared" si="56"/>
        <v/>
      </c>
      <c r="T193" s="4" t="str">
        <f t="shared" si="56"/>
        <v/>
      </c>
      <c r="U193" s="4" t="str">
        <f t="shared" si="56"/>
        <v/>
      </c>
      <c r="V193" s="4" t="str">
        <f t="shared" si="56"/>
        <v/>
      </c>
      <c r="W193" s="4" t="str">
        <f t="shared" si="56"/>
        <v/>
      </c>
      <c r="X193" s="4" t="str">
        <f t="shared" si="56"/>
        <v/>
      </c>
      <c r="Y193" s="4" t="str">
        <f t="shared" si="56"/>
        <v/>
      </c>
      <c r="Z193" s="4" t="str">
        <f t="shared" si="56"/>
        <v/>
      </c>
      <c r="AA193" s="4" t="str">
        <f t="shared" si="56"/>
        <v/>
      </c>
      <c r="AB193" s="4" t="str">
        <f t="shared" si="56"/>
        <v/>
      </c>
      <c r="AC193" s="4" t="str">
        <f t="shared" si="56"/>
        <v/>
      </c>
      <c r="AD193" s="4" t="str">
        <f t="shared" si="56"/>
        <v/>
      </c>
      <c r="AE193" s="4" t="str">
        <f t="shared" si="56"/>
        <v/>
      </c>
      <c r="AF193" s="4" t="str">
        <f t="shared" si="56"/>
        <v/>
      </c>
      <c r="AG193" s="4" t="str">
        <f t="shared" si="56"/>
        <v/>
      </c>
      <c r="AH193" s="4" t="str">
        <f t="shared" si="56"/>
        <v/>
      </c>
      <c r="AI193" s="4" t="str">
        <f t="shared" si="56"/>
        <v/>
      </c>
      <c r="AJ193" s="957"/>
      <c r="AK193" s="958"/>
      <c r="AL193" s="958"/>
      <c r="AM193" s="959"/>
      <c r="AN193" s="20"/>
      <c r="AO193" s="1620"/>
      <c r="AP193" s="30"/>
      <c r="AR193" s="1626"/>
      <c r="AS193" s="1627"/>
      <c r="AT193" s="1627"/>
      <c r="AU193" s="1627"/>
      <c r="AV193" s="1627"/>
      <c r="AW193" s="1627"/>
      <c r="AX193" s="1627"/>
      <c r="AY193" s="1627"/>
      <c r="AZ193" s="1627"/>
      <c r="BA193" s="1627"/>
      <c r="BB193" s="1627"/>
      <c r="BC193" s="1627"/>
      <c r="BD193" s="1627"/>
      <c r="BE193" s="1627"/>
      <c r="BF193" s="1627"/>
      <c r="BG193" s="1627"/>
      <c r="BH193" s="1628"/>
      <c r="BI193" s="126"/>
      <c r="BJ193" s="301"/>
      <c r="CG193" s="35"/>
      <c r="CH193" s="20" t="s">
        <v>583</v>
      </c>
      <c r="CI193" s="20" t="s">
        <v>510</v>
      </c>
    </row>
    <row r="194" spans="1:87" ht="15" hidden="1" customHeight="1" thickTop="1">
      <c r="A194" s="30"/>
      <c r="B194" s="222"/>
      <c r="C194" s="1598"/>
      <c r="D194" s="1025"/>
      <c r="E194" s="1029"/>
      <c r="F194" s="1030"/>
      <c r="G194" s="1026"/>
      <c r="H194" s="1026"/>
      <c r="I194" s="1026"/>
      <c r="J194" s="1026"/>
      <c r="K194" s="1026"/>
      <c r="L194" s="1027"/>
      <c r="M194" s="1042"/>
      <c r="N194" s="1043"/>
      <c r="O194" s="1043"/>
      <c r="P194" s="1043"/>
      <c r="Q194" s="1043"/>
      <c r="R194" s="1043"/>
      <c r="S194" s="1043"/>
      <c r="T194" s="1043"/>
      <c r="U194" s="1043"/>
      <c r="V194" s="1043"/>
      <c r="W194" s="1043"/>
      <c r="X194" s="1043"/>
      <c r="Y194" s="1043"/>
      <c r="Z194" s="1044"/>
      <c r="AA194" s="831" t="s">
        <v>590</v>
      </c>
      <c r="AB194" s="831"/>
      <c r="AC194" s="831"/>
      <c r="AD194" s="831"/>
      <c r="AE194" s="831"/>
      <c r="AF194" s="831"/>
      <c r="AG194" s="831"/>
      <c r="AH194" s="831"/>
      <c r="AI194" s="831"/>
      <c r="AJ194" s="831"/>
      <c r="AK194" s="831"/>
      <c r="AL194" s="831"/>
      <c r="AM194" s="832"/>
      <c r="AN194" s="20"/>
      <c r="AO194" s="1620"/>
      <c r="AP194" s="19"/>
      <c r="AR194" s="1626"/>
      <c r="AS194" s="1627"/>
      <c r="AT194" s="1627"/>
      <c r="AU194" s="1627"/>
      <c r="AV194" s="1627"/>
      <c r="AW194" s="1627"/>
      <c r="AX194" s="1627"/>
      <c r="AY194" s="1627"/>
      <c r="AZ194" s="1627"/>
      <c r="BA194" s="1627"/>
      <c r="BB194" s="1627"/>
      <c r="BC194" s="1627"/>
      <c r="BD194" s="1627"/>
      <c r="BE194" s="1627"/>
      <c r="BF194" s="1627"/>
      <c r="BG194" s="1627"/>
      <c r="BH194" s="1628"/>
      <c r="BI194" s="132"/>
      <c r="BJ194" s="301"/>
      <c r="CG194" s="35"/>
      <c r="CH194" s="20" t="s">
        <v>584</v>
      </c>
      <c r="CI194" s="20" t="s">
        <v>511</v>
      </c>
    </row>
    <row r="195" spans="1:87" ht="15" hidden="1" customHeight="1">
      <c r="A195" s="30"/>
      <c r="B195" s="222"/>
      <c r="C195" s="1598"/>
      <c r="D195" s="1025"/>
      <c r="E195" s="1029"/>
      <c r="F195" s="1030"/>
      <c r="G195" s="1036"/>
      <c r="H195" s="1036"/>
      <c r="I195" s="1036"/>
      <c r="J195" s="1036"/>
      <c r="K195" s="1036"/>
      <c r="L195" s="1037"/>
      <c r="M195" s="1038" t="s">
        <v>71</v>
      </c>
      <c r="N195" s="955"/>
      <c r="O195" s="956"/>
      <c r="P195" s="4" t="str">
        <f>MID($M$194,COLUMN()-15,1)</f>
        <v/>
      </c>
      <c r="Q195" s="4" t="str">
        <f t="shared" ref="Q195:AI195" si="57">MID($M$194,COLUMN()-15,1)</f>
        <v/>
      </c>
      <c r="R195" s="4" t="str">
        <f t="shared" si="57"/>
        <v/>
      </c>
      <c r="S195" s="4" t="str">
        <f t="shared" si="57"/>
        <v/>
      </c>
      <c r="T195" s="4" t="str">
        <f t="shared" si="57"/>
        <v/>
      </c>
      <c r="U195" s="4" t="str">
        <f t="shared" si="57"/>
        <v/>
      </c>
      <c r="V195" s="4" t="str">
        <f t="shared" si="57"/>
        <v/>
      </c>
      <c r="W195" s="4" t="str">
        <f t="shared" si="57"/>
        <v/>
      </c>
      <c r="X195" s="4" t="str">
        <f t="shared" si="57"/>
        <v/>
      </c>
      <c r="Y195" s="4" t="str">
        <f t="shared" si="57"/>
        <v/>
      </c>
      <c r="Z195" s="4" t="str">
        <f t="shared" si="57"/>
        <v/>
      </c>
      <c r="AA195" s="4" t="str">
        <f t="shared" si="57"/>
        <v/>
      </c>
      <c r="AB195" s="4" t="str">
        <f t="shared" si="57"/>
        <v/>
      </c>
      <c r="AC195" s="4" t="str">
        <f t="shared" si="57"/>
        <v/>
      </c>
      <c r="AD195" s="4" t="str">
        <f t="shared" si="57"/>
        <v/>
      </c>
      <c r="AE195" s="4" t="str">
        <f t="shared" si="57"/>
        <v/>
      </c>
      <c r="AF195" s="4" t="str">
        <f t="shared" si="57"/>
        <v/>
      </c>
      <c r="AG195" s="4" t="str">
        <f t="shared" si="57"/>
        <v/>
      </c>
      <c r="AH195" s="4" t="str">
        <f t="shared" si="57"/>
        <v/>
      </c>
      <c r="AI195" s="4" t="str">
        <f t="shared" si="57"/>
        <v/>
      </c>
      <c r="AJ195" s="957"/>
      <c r="AK195" s="958"/>
      <c r="AL195" s="958"/>
      <c r="AM195" s="959"/>
      <c r="AN195" s="20"/>
      <c r="AO195" s="1620"/>
      <c r="AP195" s="30"/>
      <c r="AR195" s="299"/>
      <c r="BH195" s="300"/>
      <c r="BJ195" s="301"/>
      <c r="CG195" s="35"/>
      <c r="CH195" s="20" t="s">
        <v>585</v>
      </c>
      <c r="CI195" s="20" t="s">
        <v>512</v>
      </c>
    </row>
    <row r="196" spans="1:87" ht="15" hidden="1" customHeight="1">
      <c r="A196" s="30"/>
      <c r="B196" s="222"/>
      <c r="C196" s="1598"/>
      <c r="D196" s="1025"/>
      <c r="E196" s="1029"/>
      <c r="F196" s="1030"/>
      <c r="G196" s="1060" t="s">
        <v>61</v>
      </c>
      <c r="H196" s="1060"/>
      <c r="I196" s="1060"/>
      <c r="J196" s="1060"/>
      <c r="K196" s="1060"/>
      <c r="L196" s="1061"/>
      <c r="M196" s="994" t="s">
        <v>2438</v>
      </c>
      <c r="N196" s="828"/>
      <c r="O196" s="828"/>
      <c r="P196" s="978"/>
      <c r="Q196" s="979"/>
      <c r="R196" s="49" t="s">
        <v>77</v>
      </c>
      <c r="S196" s="978"/>
      <c r="T196" s="979"/>
      <c r="U196" s="48" t="s">
        <v>78</v>
      </c>
      <c r="V196" s="978"/>
      <c r="W196" s="979"/>
      <c r="X196" s="48" t="s">
        <v>79</v>
      </c>
      <c r="Y196" s="943"/>
      <c r="Z196" s="943"/>
      <c r="AA196" s="943"/>
      <c r="AB196" s="943"/>
      <c r="AC196" s="943"/>
      <c r="AD196" s="943"/>
      <c r="AE196" s="943"/>
      <c r="AF196" s="943"/>
      <c r="AG196" s="943"/>
      <c r="AH196" s="943"/>
      <c r="AI196" s="943"/>
      <c r="AJ196" s="943"/>
      <c r="AK196" s="943"/>
      <c r="AL196" s="943"/>
      <c r="AM196" s="944"/>
      <c r="AN196" s="20"/>
      <c r="AO196" s="1620"/>
      <c r="AP196" s="19"/>
      <c r="AR196" s="1613" t="s">
        <v>2944</v>
      </c>
      <c r="AS196" s="1614"/>
      <c r="AT196" s="1614"/>
      <c r="AU196" s="1614"/>
      <c r="AV196" s="1614"/>
      <c r="AW196" s="1614"/>
      <c r="AX196" s="1614"/>
      <c r="AY196" s="1614"/>
      <c r="AZ196" s="1614"/>
      <c r="BA196" s="1614"/>
      <c r="BB196" s="1614"/>
      <c r="BC196" s="1614"/>
      <c r="BD196" s="1614"/>
      <c r="BE196" s="1614"/>
      <c r="BF196" s="1614"/>
      <c r="BG196" s="1614"/>
      <c r="BH196" s="1615"/>
      <c r="BI196" s="302"/>
      <c r="BJ196" s="301"/>
      <c r="BL196" s="17" t="str">
        <f>IF(M196="選択▼","",M196&amp;P196&amp;R196&amp;S196&amp;U196&amp;V196&amp;X196)</f>
        <v/>
      </c>
      <c r="BM196" s="272" t="str">
        <f>MID(P196,COLUMN()-64,1)</f>
        <v/>
      </c>
      <c r="BN196" s="272" t="str">
        <f>MID(P196,COLUMN()-64,1)</f>
        <v/>
      </c>
      <c r="BO196" s="272" t="str">
        <f>MID(S196,COLUMN()-66,1)</f>
        <v/>
      </c>
      <c r="BP196" s="272" t="str">
        <f>MID(S196,COLUMN()-66,1)</f>
        <v/>
      </c>
      <c r="BQ196" s="272" t="str">
        <f>MID(V196,COLUMN()-68,1)</f>
        <v/>
      </c>
      <c r="BR196" s="272" t="str">
        <f>MID(V196,COLUMN()-68,1)</f>
        <v/>
      </c>
      <c r="BS196" s="273" t="str">
        <f>IF(M196="平成","H",IF(M196="昭和","S",IF(M196="大正","T",IF(M196="明治","M",""))))</f>
        <v/>
      </c>
      <c r="CG196" s="35"/>
      <c r="CH196" s="20" t="s">
        <v>586</v>
      </c>
      <c r="CI196" s="20" t="s">
        <v>513</v>
      </c>
    </row>
    <row r="197" spans="1:87" ht="15" hidden="1" customHeight="1">
      <c r="A197" s="30"/>
      <c r="B197" s="222"/>
      <c r="C197" s="1598"/>
      <c r="D197" s="1025"/>
      <c r="E197" s="1029"/>
      <c r="F197" s="1030"/>
      <c r="G197" s="1060" t="s">
        <v>233</v>
      </c>
      <c r="H197" s="1060"/>
      <c r="I197" s="1060"/>
      <c r="J197" s="1060"/>
      <c r="K197" s="1060"/>
      <c r="L197" s="1061"/>
      <c r="M197" s="1008"/>
      <c r="N197" s="1009"/>
      <c r="O197" s="1009"/>
      <c r="P197" s="1010"/>
      <c r="Q197" s="850" t="s">
        <v>234</v>
      </c>
      <c r="R197" s="851"/>
      <c r="S197" s="1172" t="s">
        <v>236</v>
      </c>
      <c r="T197" s="1172"/>
      <c r="U197" s="1172"/>
      <c r="V197" s="1172"/>
      <c r="W197" s="1008"/>
      <c r="X197" s="1009"/>
      <c r="Y197" s="1009"/>
      <c r="Z197" s="1009"/>
      <c r="AA197" s="1010"/>
      <c r="AB197" s="851" t="s">
        <v>235</v>
      </c>
      <c r="AC197" s="851"/>
      <c r="AD197" s="1172" t="s">
        <v>237</v>
      </c>
      <c r="AE197" s="1172"/>
      <c r="AF197" s="1151"/>
      <c r="AG197" s="1065"/>
      <c r="AH197" s="1265"/>
      <c r="AI197" s="851" t="s">
        <v>238</v>
      </c>
      <c r="AJ197" s="851"/>
      <c r="AK197" s="851"/>
      <c r="AL197" s="851"/>
      <c r="AM197" s="852"/>
      <c r="AN197" s="20"/>
      <c r="AO197" s="1620"/>
      <c r="AP197" s="19"/>
      <c r="AR197" s="1568" t="s">
        <v>2941</v>
      </c>
      <c r="AS197" s="1569"/>
      <c r="AT197" s="1569"/>
      <c r="AU197" s="1569"/>
      <c r="AV197" s="1569"/>
      <c r="AW197" s="1569"/>
      <c r="AX197" s="1569"/>
      <c r="AY197" s="1569"/>
      <c r="AZ197" s="1569"/>
      <c r="BA197" s="1569"/>
      <c r="BB197" s="1569"/>
      <c r="BC197" s="1569"/>
      <c r="BD197" s="1569"/>
      <c r="BE197" s="1569"/>
      <c r="BF197" s="1569"/>
      <c r="BG197" s="1569"/>
      <c r="BH197" s="1570"/>
      <c r="BI197" s="303"/>
      <c r="BJ197" s="301"/>
      <c r="CG197" s="35"/>
      <c r="CH197" s="20" t="s">
        <v>587</v>
      </c>
      <c r="CI197" s="20" t="s">
        <v>514</v>
      </c>
    </row>
    <row r="198" spans="1:87" ht="15" hidden="1" customHeight="1" thickBot="1">
      <c r="A198" s="30"/>
      <c r="B198" s="222"/>
      <c r="C198" s="1598"/>
      <c r="D198" s="1025"/>
      <c r="E198" s="1029"/>
      <c r="F198" s="1030"/>
      <c r="G198" s="614" t="s">
        <v>2371</v>
      </c>
      <c r="H198" s="614"/>
      <c r="I198" s="614"/>
      <c r="J198" s="614"/>
      <c r="K198" s="614"/>
      <c r="L198" s="615"/>
      <c r="M198" s="994" t="s">
        <v>3186</v>
      </c>
      <c r="N198" s="828"/>
      <c r="O198" s="828"/>
      <c r="P198" s="828"/>
      <c r="Q198" s="828"/>
      <c r="R198" s="829"/>
      <c r="S198" s="52"/>
      <c r="T198" s="1034" t="s">
        <v>2435</v>
      </c>
      <c r="U198" s="1203"/>
      <c r="V198" s="1203"/>
      <c r="W198" s="1203"/>
      <c r="X198" s="1203"/>
      <c r="Y198" s="1203"/>
      <c r="Z198" s="1203"/>
      <c r="AA198" s="1204"/>
      <c r="AB198" s="833" t="s">
        <v>3263</v>
      </c>
      <c r="AC198" s="834"/>
      <c r="AD198" s="834"/>
      <c r="AE198" s="834"/>
      <c r="AF198" s="834"/>
      <c r="AG198" s="834"/>
      <c r="AH198" s="834"/>
      <c r="AI198" s="834"/>
      <c r="AJ198" s="834"/>
      <c r="AK198" s="834"/>
      <c r="AL198" s="834"/>
      <c r="AM198" s="835"/>
      <c r="AN198" s="20"/>
      <c r="AO198" s="1620"/>
      <c r="AP198" s="19"/>
      <c r="AR198" s="1571" t="s">
        <v>2942</v>
      </c>
      <c r="AS198" s="1572"/>
      <c r="AT198" s="1572"/>
      <c r="AU198" s="1572"/>
      <c r="AV198" s="1572"/>
      <c r="AW198" s="1572"/>
      <c r="AX198" s="1572"/>
      <c r="AY198" s="1572"/>
      <c r="AZ198" s="1572"/>
      <c r="BA198" s="1572"/>
      <c r="BB198" s="1572"/>
      <c r="BC198" s="1572"/>
      <c r="BD198" s="1572"/>
      <c r="BE198" s="1572"/>
      <c r="BF198" s="1572"/>
      <c r="BG198" s="1572"/>
      <c r="BH198" s="1573"/>
      <c r="BI198" s="303"/>
      <c r="BJ198" s="301"/>
      <c r="BL198" s="17" t="str">
        <f>IF(T198="市区町村を選択 ▼","",LEFT(T198,5))</f>
        <v/>
      </c>
      <c r="CG198" s="35"/>
      <c r="CH198" s="20" t="s">
        <v>614</v>
      </c>
      <c r="CI198" s="20" t="s">
        <v>515</v>
      </c>
    </row>
    <row r="199" spans="1:87" ht="15" hidden="1" customHeight="1">
      <c r="A199" s="30"/>
      <c r="B199" s="222"/>
      <c r="C199" s="1598"/>
      <c r="D199" s="1025"/>
      <c r="E199" s="1029"/>
      <c r="F199" s="1030"/>
      <c r="G199" s="1029"/>
      <c r="H199" s="1029"/>
      <c r="I199" s="1029"/>
      <c r="J199" s="1029"/>
      <c r="K199" s="1029"/>
      <c r="L199" s="1030"/>
      <c r="M199" s="1038" t="s">
        <v>71</v>
      </c>
      <c r="N199" s="955"/>
      <c r="O199" s="956"/>
      <c r="P199" s="5" t="str">
        <f>MID($BL$198,COLUMN()-15,1)</f>
        <v/>
      </c>
      <c r="Q199" s="5" t="str">
        <f>MID($BL$198,COLUMN()-15,1)</f>
        <v/>
      </c>
      <c r="R199" s="5" t="str">
        <f>MID($BL$198,COLUMN()-15,1)</f>
        <v/>
      </c>
      <c r="S199" s="5" t="str">
        <f>MID($BL$198,COLUMN()-15,1)</f>
        <v/>
      </c>
      <c r="T199" s="5" t="str">
        <f>MID($BL$198,COLUMN()-15,1)</f>
        <v/>
      </c>
      <c r="U199" s="957"/>
      <c r="V199" s="958"/>
      <c r="W199" s="958"/>
      <c r="X199" s="958"/>
      <c r="Y199" s="958"/>
      <c r="Z199" s="958"/>
      <c r="AA199" s="958"/>
      <c r="AB199" s="958"/>
      <c r="AC199" s="958"/>
      <c r="AD199" s="958"/>
      <c r="AE199" s="958"/>
      <c r="AF199" s="958"/>
      <c r="AG199" s="958"/>
      <c r="AH199" s="958"/>
      <c r="AI199" s="958"/>
      <c r="AJ199" s="958"/>
      <c r="AK199" s="958"/>
      <c r="AL199" s="958"/>
      <c r="AM199" s="959"/>
      <c r="AN199" s="20"/>
      <c r="AO199" s="1620"/>
      <c r="AP199" s="30"/>
      <c r="BJ199" s="301"/>
      <c r="BL199" s="17" t="str">
        <f>IF(T198="市区町村を選択 ▼","",MID(T198,7,10))</f>
        <v/>
      </c>
      <c r="CG199" s="35"/>
      <c r="CH199" s="20" t="s">
        <v>615</v>
      </c>
      <c r="CI199" s="20" t="s">
        <v>516</v>
      </c>
    </row>
    <row r="200" spans="1:87" ht="15" hidden="1" customHeight="1">
      <c r="A200" s="30"/>
      <c r="B200" s="222"/>
      <c r="C200" s="1598"/>
      <c r="D200" s="1025"/>
      <c r="E200" s="1029"/>
      <c r="F200" s="1030"/>
      <c r="G200" s="617"/>
      <c r="H200" s="617"/>
      <c r="I200" s="617"/>
      <c r="J200" s="617"/>
      <c r="K200" s="617"/>
      <c r="L200" s="618"/>
      <c r="M200" s="1252" t="str">
        <f>IF(T198="市区町村を選択　▼","",BL199)</f>
        <v/>
      </c>
      <c r="N200" s="1253"/>
      <c r="O200" s="1253"/>
      <c r="P200" s="1253"/>
      <c r="Q200" s="1253"/>
      <c r="R200" s="1253"/>
      <c r="S200" s="1253"/>
      <c r="T200" s="1253"/>
      <c r="U200" s="1253"/>
      <c r="V200" s="1253"/>
      <c r="W200" s="1253"/>
      <c r="X200" s="1253"/>
      <c r="Y200" s="1253"/>
      <c r="Z200" s="1253"/>
      <c r="AA200" s="1254"/>
      <c r="AB200" s="834" t="s">
        <v>344</v>
      </c>
      <c r="AC200" s="834"/>
      <c r="AD200" s="834"/>
      <c r="AE200" s="834"/>
      <c r="AF200" s="834"/>
      <c r="AG200" s="834"/>
      <c r="AH200" s="834"/>
      <c r="AI200" s="834"/>
      <c r="AJ200" s="834"/>
      <c r="AK200" s="834"/>
      <c r="AL200" s="834"/>
      <c r="AM200" s="835"/>
      <c r="AN200" s="20"/>
      <c r="AO200" s="1620"/>
      <c r="AP200" s="19"/>
      <c r="BJ200" s="301"/>
      <c r="BL200" s="266"/>
      <c r="CG200" s="35"/>
      <c r="CH200" s="20" t="s">
        <v>616</v>
      </c>
      <c r="CI200" s="20" t="s">
        <v>517</v>
      </c>
    </row>
    <row r="201" spans="1:87" ht="15" hidden="1" customHeight="1">
      <c r="A201" s="30"/>
      <c r="B201" s="222"/>
      <c r="C201" s="1598"/>
      <c r="D201" s="1025"/>
      <c r="E201" s="1029"/>
      <c r="F201" s="1030"/>
      <c r="G201" s="1046" t="s">
        <v>2546</v>
      </c>
      <c r="H201" s="1046"/>
      <c r="I201" s="1046"/>
      <c r="J201" s="1046"/>
      <c r="K201" s="1046"/>
      <c r="L201" s="1047"/>
      <c r="M201" s="1042"/>
      <c r="N201" s="1043"/>
      <c r="O201" s="1043"/>
      <c r="P201" s="1043"/>
      <c r="Q201" s="1043"/>
      <c r="R201" s="1043"/>
      <c r="S201" s="1043"/>
      <c r="T201" s="1043"/>
      <c r="U201" s="1043"/>
      <c r="V201" s="1043"/>
      <c r="W201" s="1043"/>
      <c r="X201" s="1043"/>
      <c r="Y201" s="1043"/>
      <c r="Z201" s="1043"/>
      <c r="AA201" s="1043"/>
      <c r="AB201" s="1043"/>
      <c r="AC201" s="1043"/>
      <c r="AD201" s="1043"/>
      <c r="AE201" s="1043"/>
      <c r="AF201" s="1043"/>
      <c r="AG201" s="1043"/>
      <c r="AH201" s="1043"/>
      <c r="AI201" s="1044"/>
      <c r="AJ201" s="1005" t="s">
        <v>70</v>
      </c>
      <c r="AK201" s="1006"/>
      <c r="AL201" s="1006"/>
      <c r="AM201" s="1007"/>
      <c r="AN201" s="20"/>
      <c r="AO201" s="1620"/>
      <c r="AP201" s="19"/>
      <c r="AR201" s="1564" t="s">
        <v>2946</v>
      </c>
      <c r="AS201" s="1564"/>
      <c r="AT201" s="1564"/>
      <c r="AU201" s="1564"/>
      <c r="AV201" s="1564"/>
      <c r="AW201" s="1564"/>
      <c r="AX201" s="1564"/>
      <c r="AY201" s="1564"/>
      <c r="AZ201" s="1564"/>
      <c r="BA201" s="1564"/>
      <c r="BB201" s="1564"/>
      <c r="BC201" s="1564"/>
      <c r="BD201" s="1564"/>
      <c r="BE201" s="1564"/>
      <c r="BF201" s="1564"/>
      <c r="BG201" s="1564"/>
      <c r="BH201" s="1564"/>
      <c r="BI201" s="305"/>
      <c r="BJ201" s="301"/>
      <c r="CG201" s="35"/>
      <c r="CH201" s="20" t="s">
        <v>617</v>
      </c>
      <c r="CI201" s="20" t="s">
        <v>518</v>
      </c>
    </row>
    <row r="202" spans="1:87" ht="15" hidden="1" customHeight="1">
      <c r="A202" s="30"/>
      <c r="B202" s="222"/>
      <c r="C202" s="1598"/>
      <c r="D202" s="1025"/>
      <c r="E202" s="1029"/>
      <c r="F202" s="1030"/>
      <c r="G202" s="1026"/>
      <c r="H202" s="1026"/>
      <c r="I202" s="1026"/>
      <c r="J202" s="1026"/>
      <c r="K202" s="1026"/>
      <c r="L202" s="1027"/>
      <c r="M202" s="1013" t="s">
        <v>71</v>
      </c>
      <c r="N202" s="1014"/>
      <c r="O202" s="1015"/>
      <c r="P202" s="5" t="str">
        <f>MID($M$201,COLUMN()-15,1)</f>
        <v/>
      </c>
      <c r="Q202" s="5" t="str">
        <f t="shared" ref="Q202:AI202" si="58">MID($M$201,COLUMN()-15,1)</f>
        <v/>
      </c>
      <c r="R202" s="5" t="str">
        <f t="shared" si="58"/>
        <v/>
      </c>
      <c r="S202" s="5" t="str">
        <f t="shared" si="58"/>
        <v/>
      </c>
      <c r="T202" s="5" t="str">
        <f t="shared" si="58"/>
        <v/>
      </c>
      <c r="U202" s="5" t="str">
        <f t="shared" si="58"/>
        <v/>
      </c>
      <c r="V202" s="5" t="str">
        <f t="shared" si="58"/>
        <v/>
      </c>
      <c r="W202" s="5" t="str">
        <f t="shared" si="58"/>
        <v/>
      </c>
      <c r="X202" s="5" t="str">
        <f t="shared" si="58"/>
        <v/>
      </c>
      <c r="Y202" s="5" t="str">
        <f t="shared" si="58"/>
        <v/>
      </c>
      <c r="Z202" s="5" t="str">
        <f t="shared" si="58"/>
        <v/>
      </c>
      <c r="AA202" s="5" t="str">
        <f t="shared" si="58"/>
        <v/>
      </c>
      <c r="AB202" s="5" t="str">
        <f t="shared" si="58"/>
        <v/>
      </c>
      <c r="AC202" s="5" t="str">
        <f t="shared" si="58"/>
        <v/>
      </c>
      <c r="AD202" s="5" t="str">
        <f t="shared" si="58"/>
        <v/>
      </c>
      <c r="AE202" s="5" t="str">
        <f t="shared" si="58"/>
        <v/>
      </c>
      <c r="AF202" s="5" t="str">
        <f t="shared" si="58"/>
        <v/>
      </c>
      <c r="AG202" s="5" t="str">
        <f t="shared" si="58"/>
        <v/>
      </c>
      <c r="AH202" s="5" t="str">
        <f t="shared" si="58"/>
        <v/>
      </c>
      <c r="AI202" s="5" t="str">
        <f t="shared" si="58"/>
        <v/>
      </c>
      <c r="AJ202" s="999"/>
      <c r="AK202" s="1000"/>
      <c r="AL202" s="1000"/>
      <c r="AM202" s="1001"/>
      <c r="AN202" s="20"/>
      <c r="AO202" s="1620"/>
      <c r="AP202" s="30"/>
      <c r="AR202" s="1564"/>
      <c r="AS202" s="1564"/>
      <c r="AT202" s="1564"/>
      <c r="AU202" s="1564"/>
      <c r="AV202" s="1564"/>
      <c r="AW202" s="1564"/>
      <c r="AX202" s="1564"/>
      <c r="AY202" s="1564"/>
      <c r="AZ202" s="1564"/>
      <c r="BA202" s="1564"/>
      <c r="BB202" s="1564"/>
      <c r="BC202" s="1564"/>
      <c r="BD202" s="1564"/>
      <c r="BE202" s="1564"/>
      <c r="BF202" s="1564"/>
      <c r="BG202" s="1564"/>
      <c r="BH202" s="1564"/>
      <c r="BI202" s="305"/>
      <c r="BJ202" s="301"/>
      <c r="CG202" s="35"/>
      <c r="CH202" s="20" t="s">
        <v>618</v>
      </c>
      <c r="CI202" s="20" t="s">
        <v>519</v>
      </c>
    </row>
    <row r="203" spans="1:87" ht="15" hidden="1" customHeight="1" thickBot="1">
      <c r="A203" s="30"/>
      <c r="B203" s="222"/>
      <c r="C203" s="1598"/>
      <c r="D203" s="1025"/>
      <c r="E203" s="1029"/>
      <c r="F203" s="1030"/>
      <c r="G203" s="1026"/>
      <c r="H203" s="1026"/>
      <c r="I203" s="1026"/>
      <c r="J203" s="1026"/>
      <c r="K203" s="1026"/>
      <c r="L203" s="1027"/>
      <c r="M203" s="1258"/>
      <c r="N203" s="1259"/>
      <c r="O203" s="1260"/>
      <c r="P203" s="15" t="str">
        <f>MID($M$201,COLUMN()-15+20,1)</f>
        <v/>
      </c>
      <c r="Q203" s="15" t="str">
        <f t="shared" ref="Q203:AI203" si="59">MID($M$201,COLUMN()-15+20,1)</f>
        <v/>
      </c>
      <c r="R203" s="15" t="str">
        <f t="shared" si="59"/>
        <v/>
      </c>
      <c r="S203" s="15" t="str">
        <f t="shared" si="59"/>
        <v/>
      </c>
      <c r="T203" s="15" t="str">
        <f t="shared" si="59"/>
        <v/>
      </c>
      <c r="U203" s="15" t="str">
        <f t="shared" si="59"/>
        <v/>
      </c>
      <c r="V203" s="15" t="str">
        <f t="shared" si="59"/>
        <v/>
      </c>
      <c r="W203" s="15" t="str">
        <f t="shared" si="59"/>
        <v/>
      </c>
      <c r="X203" s="15" t="str">
        <f t="shared" si="59"/>
        <v/>
      </c>
      <c r="Y203" s="15" t="str">
        <f t="shared" si="59"/>
        <v/>
      </c>
      <c r="Z203" s="15" t="str">
        <f t="shared" si="59"/>
        <v/>
      </c>
      <c r="AA203" s="15" t="str">
        <f t="shared" si="59"/>
        <v/>
      </c>
      <c r="AB203" s="15" t="str">
        <f t="shared" si="59"/>
        <v/>
      </c>
      <c r="AC203" s="15" t="str">
        <f t="shared" si="59"/>
        <v/>
      </c>
      <c r="AD203" s="15" t="str">
        <f t="shared" si="59"/>
        <v/>
      </c>
      <c r="AE203" s="15" t="str">
        <f t="shared" si="59"/>
        <v/>
      </c>
      <c r="AF203" s="15" t="str">
        <f t="shared" si="59"/>
        <v/>
      </c>
      <c r="AG203" s="15" t="str">
        <f t="shared" si="59"/>
        <v/>
      </c>
      <c r="AH203" s="15" t="str">
        <f t="shared" si="59"/>
        <v/>
      </c>
      <c r="AI203" s="15" t="str">
        <f t="shared" si="59"/>
        <v/>
      </c>
      <c r="AJ203" s="1222"/>
      <c r="AK203" s="1223"/>
      <c r="AL203" s="1223"/>
      <c r="AM203" s="1224"/>
      <c r="AN203" s="20"/>
      <c r="AO203" s="1620"/>
      <c r="AP203" s="30"/>
      <c r="AR203" s="1564"/>
      <c r="AS203" s="1564"/>
      <c r="AT203" s="1564"/>
      <c r="AU203" s="1564"/>
      <c r="AV203" s="1564"/>
      <c r="AW203" s="1564"/>
      <c r="AX203" s="1564"/>
      <c r="AY203" s="1564"/>
      <c r="AZ203" s="1564"/>
      <c r="BA203" s="1564"/>
      <c r="BB203" s="1564"/>
      <c r="BC203" s="1564"/>
      <c r="BD203" s="1564"/>
      <c r="BE203" s="1564"/>
      <c r="BF203" s="1564"/>
      <c r="BG203" s="1564"/>
      <c r="BH203" s="1564"/>
      <c r="BI203" s="305"/>
      <c r="BJ203" s="301"/>
      <c r="CG203" s="35"/>
      <c r="CH203" s="20" t="s">
        <v>619</v>
      </c>
      <c r="CI203" s="20" t="s">
        <v>520</v>
      </c>
    </row>
    <row r="204" spans="1:87" ht="15" hidden="1" customHeight="1" thickTop="1">
      <c r="A204" s="30"/>
      <c r="B204" s="222"/>
      <c r="C204" s="1598"/>
      <c r="D204" s="1719" t="s">
        <v>240</v>
      </c>
      <c r="E204" s="1720"/>
      <c r="F204" s="1721"/>
      <c r="G204" s="1712" t="s">
        <v>2</v>
      </c>
      <c r="H204" s="1712"/>
      <c r="I204" s="1712"/>
      <c r="J204" s="1712"/>
      <c r="K204" s="1712"/>
      <c r="L204" s="1713"/>
      <c r="M204" s="1714"/>
      <c r="N204" s="1715"/>
      <c r="O204" s="1715"/>
      <c r="P204" s="1715"/>
      <c r="Q204" s="1715"/>
      <c r="R204" s="1715"/>
      <c r="S204" s="1715"/>
      <c r="T204" s="1715"/>
      <c r="U204" s="1715"/>
      <c r="V204" s="1716"/>
      <c r="W204" s="1637" t="s">
        <v>121</v>
      </c>
      <c r="X204" s="1638"/>
      <c r="Y204" s="1638"/>
      <c r="Z204" s="1638"/>
      <c r="AA204" s="1638"/>
      <c r="AB204" s="1638"/>
      <c r="AC204" s="1638"/>
      <c r="AD204" s="1638"/>
      <c r="AE204" s="1638"/>
      <c r="AF204" s="1638"/>
      <c r="AG204" s="1638"/>
      <c r="AH204" s="1638"/>
      <c r="AI204" s="1638"/>
      <c r="AJ204" s="1638"/>
      <c r="AK204" s="1638"/>
      <c r="AL204" s="1638"/>
      <c r="AM204" s="1639"/>
      <c r="AN204" s="20"/>
      <c r="AO204" s="1620"/>
      <c r="AP204" s="19"/>
      <c r="AR204" s="1564"/>
      <c r="AS204" s="1564"/>
      <c r="AT204" s="1564"/>
      <c r="AU204" s="1564"/>
      <c r="AV204" s="1564"/>
      <c r="AW204" s="1564"/>
      <c r="AX204" s="1564"/>
      <c r="AY204" s="1564"/>
      <c r="AZ204" s="1564"/>
      <c r="BA204" s="1564"/>
      <c r="BB204" s="1564"/>
      <c r="BC204" s="1564"/>
      <c r="BD204" s="1564"/>
      <c r="BE204" s="1564"/>
      <c r="BF204" s="1564"/>
      <c r="BG204" s="1564"/>
      <c r="BH204" s="1564"/>
      <c r="BI204" s="305"/>
      <c r="BJ204" s="301"/>
      <c r="CG204" s="35"/>
      <c r="CH204" s="20" t="s">
        <v>620</v>
      </c>
      <c r="CI204" s="20" t="s">
        <v>521</v>
      </c>
    </row>
    <row r="205" spans="1:87" ht="15" hidden="1" customHeight="1">
      <c r="A205" s="30"/>
      <c r="B205" s="222"/>
      <c r="C205" s="1598"/>
      <c r="D205" s="1722"/>
      <c r="E205" s="1723"/>
      <c r="F205" s="1724"/>
      <c r="G205" s="1029" t="s">
        <v>242</v>
      </c>
      <c r="H205" s="1026"/>
      <c r="I205" s="1026"/>
      <c r="J205" s="1026"/>
      <c r="K205" s="1026"/>
      <c r="L205" s="1027"/>
      <c r="M205" s="1038" t="s">
        <v>71</v>
      </c>
      <c r="N205" s="955"/>
      <c r="O205" s="956"/>
      <c r="P205" s="4" t="str">
        <f>MID($M$204,COLUMN()-15,1)</f>
        <v/>
      </c>
      <c r="Q205" s="4" t="str">
        <f t="shared" ref="Q205:AI205" si="60">MID($M$204,COLUMN()-15,1)</f>
        <v/>
      </c>
      <c r="R205" s="4" t="str">
        <f t="shared" si="60"/>
        <v/>
      </c>
      <c r="S205" s="4" t="str">
        <f t="shared" si="60"/>
        <v/>
      </c>
      <c r="T205" s="4" t="str">
        <f t="shared" si="60"/>
        <v/>
      </c>
      <c r="U205" s="4" t="str">
        <f t="shared" si="60"/>
        <v/>
      </c>
      <c r="V205" s="4" t="str">
        <f t="shared" si="60"/>
        <v/>
      </c>
      <c r="W205" s="4" t="str">
        <f t="shared" si="60"/>
        <v/>
      </c>
      <c r="X205" s="4" t="str">
        <f t="shared" si="60"/>
        <v/>
      </c>
      <c r="Y205" s="4" t="str">
        <f t="shared" si="60"/>
        <v/>
      </c>
      <c r="Z205" s="4" t="str">
        <f t="shared" si="60"/>
        <v/>
      </c>
      <c r="AA205" s="4" t="str">
        <f t="shared" si="60"/>
        <v/>
      </c>
      <c r="AB205" s="4" t="str">
        <f t="shared" si="60"/>
        <v/>
      </c>
      <c r="AC205" s="4" t="str">
        <f t="shared" si="60"/>
        <v/>
      </c>
      <c r="AD205" s="4" t="str">
        <f t="shared" si="60"/>
        <v/>
      </c>
      <c r="AE205" s="4" t="str">
        <f t="shared" si="60"/>
        <v/>
      </c>
      <c r="AF205" s="4" t="str">
        <f t="shared" si="60"/>
        <v/>
      </c>
      <c r="AG205" s="4" t="str">
        <f t="shared" si="60"/>
        <v/>
      </c>
      <c r="AH205" s="4" t="str">
        <f t="shared" si="60"/>
        <v/>
      </c>
      <c r="AI205" s="4" t="str">
        <f t="shared" si="60"/>
        <v/>
      </c>
      <c r="AJ205" s="957"/>
      <c r="AK205" s="958"/>
      <c r="AL205" s="958"/>
      <c r="AM205" s="959"/>
      <c r="AN205" s="20"/>
      <c r="AO205" s="1620"/>
      <c r="AP205" s="30"/>
      <c r="BJ205" s="301"/>
      <c r="CG205" s="35"/>
      <c r="CH205" s="20" t="s">
        <v>621</v>
      </c>
      <c r="CI205" s="20" t="s">
        <v>522</v>
      </c>
    </row>
    <row r="206" spans="1:87" ht="15" hidden="1" customHeight="1">
      <c r="A206" s="30"/>
      <c r="B206" s="222"/>
      <c r="C206" s="1598"/>
      <c r="D206" s="1722"/>
      <c r="E206" s="1723"/>
      <c r="F206" s="1724"/>
      <c r="G206" s="1026"/>
      <c r="H206" s="1026"/>
      <c r="I206" s="1026"/>
      <c r="J206" s="1026"/>
      <c r="K206" s="1026"/>
      <c r="L206" s="1027"/>
      <c r="M206" s="1042"/>
      <c r="N206" s="1043"/>
      <c r="O206" s="1043"/>
      <c r="P206" s="1043"/>
      <c r="Q206" s="1043"/>
      <c r="R206" s="1043"/>
      <c r="S206" s="1043"/>
      <c r="T206" s="1043"/>
      <c r="U206" s="1043"/>
      <c r="V206" s="1043"/>
      <c r="W206" s="1043"/>
      <c r="X206" s="1043"/>
      <c r="Y206" s="1043"/>
      <c r="Z206" s="1044"/>
      <c r="AA206" s="831" t="s">
        <v>590</v>
      </c>
      <c r="AB206" s="831"/>
      <c r="AC206" s="831"/>
      <c r="AD206" s="831"/>
      <c r="AE206" s="831"/>
      <c r="AF206" s="831"/>
      <c r="AG206" s="831"/>
      <c r="AH206" s="831"/>
      <c r="AI206" s="831"/>
      <c r="AJ206" s="831"/>
      <c r="AK206" s="831"/>
      <c r="AL206" s="831"/>
      <c r="AM206" s="832"/>
      <c r="AN206" s="20"/>
      <c r="AO206" s="1620"/>
      <c r="AP206" s="19"/>
      <c r="BJ206" s="301"/>
      <c r="CG206" s="35"/>
      <c r="CH206" s="20" t="s">
        <v>622</v>
      </c>
      <c r="CI206" s="20" t="s">
        <v>523</v>
      </c>
    </row>
    <row r="207" spans="1:87" ht="15" hidden="1" customHeight="1">
      <c r="A207" s="30"/>
      <c r="B207" s="222"/>
      <c r="C207" s="1598"/>
      <c r="D207" s="1722"/>
      <c r="E207" s="1723"/>
      <c r="F207" s="1724"/>
      <c r="G207" s="1036"/>
      <c r="H207" s="1036"/>
      <c r="I207" s="1036"/>
      <c r="J207" s="1036"/>
      <c r="K207" s="1036"/>
      <c r="L207" s="1037"/>
      <c r="M207" s="1038" t="s">
        <v>71</v>
      </c>
      <c r="N207" s="955"/>
      <c r="O207" s="956"/>
      <c r="P207" s="4" t="str">
        <f>MID($M$206,COLUMN()-15,1)</f>
        <v/>
      </c>
      <c r="Q207" s="4" t="str">
        <f t="shared" ref="Q207:AI207" si="61">MID($M$206,COLUMN()-15,1)</f>
        <v/>
      </c>
      <c r="R207" s="4" t="str">
        <f t="shared" si="61"/>
        <v/>
      </c>
      <c r="S207" s="4" t="str">
        <f t="shared" si="61"/>
        <v/>
      </c>
      <c r="T207" s="4" t="str">
        <f t="shared" si="61"/>
        <v/>
      </c>
      <c r="U207" s="4" t="str">
        <f t="shared" si="61"/>
        <v/>
      </c>
      <c r="V207" s="4" t="str">
        <f t="shared" si="61"/>
        <v/>
      </c>
      <c r="W207" s="4" t="str">
        <f t="shared" si="61"/>
        <v/>
      </c>
      <c r="X207" s="4" t="str">
        <f t="shared" si="61"/>
        <v/>
      </c>
      <c r="Y207" s="4" t="str">
        <f t="shared" si="61"/>
        <v/>
      </c>
      <c r="Z207" s="4" t="str">
        <f t="shared" si="61"/>
        <v/>
      </c>
      <c r="AA207" s="4" t="str">
        <f t="shared" si="61"/>
        <v/>
      </c>
      <c r="AB207" s="4" t="str">
        <f t="shared" si="61"/>
        <v/>
      </c>
      <c r="AC207" s="4" t="str">
        <f t="shared" si="61"/>
        <v/>
      </c>
      <c r="AD207" s="4" t="str">
        <f t="shared" si="61"/>
        <v/>
      </c>
      <c r="AE207" s="4" t="str">
        <f t="shared" si="61"/>
        <v/>
      </c>
      <c r="AF207" s="4" t="str">
        <f t="shared" si="61"/>
        <v/>
      </c>
      <c r="AG207" s="4" t="str">
        <f t="shared" si="61"/>
        <v/>
      </c>
      <c r="AH207" s="4" t="str">
        <f t="shared" si="61"/>
        <v/>
      </c>
      <c r="AI207" s="4" t="str">
        <f t="shared" si="61"/>
        <v/>
      </c>
      <c r="AJ207" s="957"/>
      <c r="AK207" s="958"/>
      <c r="AL207" s="958"/>
      <c r="AM207" s="959"/>
      <c r="AN207" s="20"/>
      <c r="AO207" s="1620"/>
      <c r="AP207" s="30"/>
      <c r="BJ207" s="301"/>
      <c r="CG207" s="35"/>
      <c r="CH207" s="20" t="s">
        <v>623</v>
      </c>
      <c r="CI207" s="20" t="s">
        <v>524</v>
      </c>
    </row>
    <row r="208" spans="1:87" ht="15" hidden="1" customHeight="1">
      <c r="A208" s="30"/>
      <c r="B208" s="222"/>
      <c r="C208" s="1598"/>
      <c r="D208" s="1722"/>
      <c r="E208" s="1723"/>
      <c r="F208" s="1724"/>
      <c r="G208" s="1060" t="s">
        <v>61</v>
      </c>
      <c r="H208" s="1060"/>
      <c r="I208" s="1060"/>
      <c r="J208" s="1060"/>
      <c r="K208" s="1060"/>
      <c r="L208" s="1061"/>
      <c r="M208" s="994"/>
      <c r="N208" s="828"/>
      <c r="O208" s="828"/>
      <c r="P208" s="978"/>
      <c r="Q208" s="979"/>
      <c r="R208" s="49" t="s">
        <v>77</v>
      </c>
      <c r="S208" s="978"/>
      <c r="T208" s="979"/>
      <c r="U208" s="48" t="s">
        <v>78</v>
      </c>
      <c r="V208" s="978"/>
      <c r="W208" s="979"/>
      <c r="X208" s="48" t="s">
        <v>79</v>
      </c>
      <c r="Y208" s="943"/>
      <c r="Z208" s="943"/>
      <c r="AA208" s="943"/>
      <c r="AB208" s="943"/>
      <c r="AC208" s="943"/>
      <c r="AD208" s="943"/>
      <c r="AE208" s="943"/>
      <c r="AF208" s="943"/>
      <c r="AG208" s="943"/>
      <c r="AH208" s="943"/>
      <c r="AI208" s="943"/>
      <c r="AJ208" s="943"/>
      <c r="AK208" s="943"/>
      <c r="AL208" s="943"/>
      <c r="AM208" s="944"/>
      <c r="AN208" s="20"/>
      <c r="AO208" s="1620"/>
      <c r="AP208" s="20"/>
      <c r="BJ208" s="301"/>
      <c r="BL208" s="17" t="str">
        <f>IF(M208="選択▼","",M208&amp;P208&amp;R208&amp;S208&amp;U208&amp;V208&amp;X208)</f>
        <v>年月日</v>
      </c>
      <c r="BM208" s="272" t="str">
        <f>MID(P208,COLUMN()-64,1)</f>
        <v/>
      </c>
      <c r="BN208" s="272" t="str">
        <f>MID(P208,COLUMN()-64,1)</f>
        <v/>
      </c>
      <c r="BO208" s="272" t="str">
        <f>MID(S208,COLUMN()-66,1)</f>
        <v/>
      </c>
      <c r="BP208" s="272" t="str">
        <f>MID(S208,COLUMN()-66,1)</f>
        <v/>
      </c>
      <c r="BQ208" s="272" t="str">
        <f>MID(V208,COLUMN()-68,1)</f>
        <v/>
      </c>
      <c r="BR208" s="272" t="str">
        <f>MID(V208,COLUMN()-68,1)</f>
        <v/>
      </c>
      <c r="BS208" s="273" t="str">
        <f>IF(M208="平成","H",IF(M208="昭和","S",IF(M208="大正","T",IF(M208="明治","M",""))))</f>
        <v/>
      </c>
      <c r="CG208" s="35"/>
      <c r="CH208" s="20" t="s">
        <v>624</v>
      </c>
      <c r="CI208" s="20" t="s">
        <v>525</v>
      </c>
    </row>
    <row r="209" spans="1:87" ht="15" hidden="1" customHeight="1">
      <c r="A209" s="30"/>
      <c r="B209" s="222"/>
      <c r="C209" s="1598"/>
      <c r="D209" s="1722"/>
      <c r="E209" s="1723"/>
      <c r="F209" s="1724"/>
      <c r="G209" s="1060" t="s">
        <v>233</v>
      </c>
      <c r="H209" s="1060"/>
      <c r="I209" s="1060"/>
      <c r="J209" s="1060"/>
      <c r="K209" s="1060"/>
      <c r="L209" s="1061"/>
      <c r="M209" s="1008"/>
      <c r="N209" s="1009"/>
      <c r="O209" s="1009"/>
      <c r="P209" s="1010"/>
      <c r="Q209" s="850" t="s">
        <v>234</v>
      </c>
      <c r="R209" s="851"/>
      <c r="S209" s="1172" t="s">
        <v>236</v>
      </c>
      <c r="T209" s="1172"/>
      <c r="U209" s="1172"/>
      <c r="V209" s="1172"/>
      <c r="W209" s="1008"/>
      <c r="X209" s="1009"/>
      <c r="Y209" s="1009"/>
      <c r="Z209" s="1009"/>
      <c r="AA209" s="1010"/>
      <c r="AB209" s="851" t="s">
        <v>235</v>
      </c>
      <c r="AC209" s="851"/>
      <c r="AD209" s="1172" t="s">
        <v>237</v>
      </c>
      <c r="AE209" s="1172"/>
      <c r="AF209" s="1151"/>
      <c r="AG209" s="1065"/>
      <c r="AH209" s="1265"/>
      <c r="AI209" s="851" t="s">
        <v>238</v>
      </c>
      <c r="AJ209" s="851"/>
      <c r="AK209" s="851"/>
      <c r="AL209" s="851"/>
      <c r="AM209" s="852"/>
      <c r="AN209" s="20"/>
      <c r="AO209" s="1620"/>
      <c r="AP209" s="20"/>
      <c r="BJ209" s="301"/>
      <c r="CG209" s="35"/>
      <c r="CH209" s="20" t="s">
        <v>625</v>
      </c>
      <c r="CI209" s="20" t="s">
        <v>526</v>
      </c>
    </row>
    <row r="210" spans="1:87" ht="15" hidden="1" customHeight="1">
      <c r="A210" s="30"/>
      <c r="B210" s="222"/>
      <c r="C210" s="1598"/>
      <c r="D210" s="1722"/>
      <c r="E210" s="1723"/>
      <c r="F210" s="1724"/>
      <c r="G210" s="614" t="s">
        <v>2371</v>
      </c>
      <c r="H210" s="614"/>
      <c r="I210" s="614"/>
      <c r="J210" s="614"/>
      <c r="K210" s="614"/>
      <c r="L210" s="615"/>
      <c r="M210" s="994"/>
      <c r="N210" s="828"/>
      <c r="O210" s="828"/>
      <c r="P210" s="828"/>
      <c r="Q210" s="828"/>
      <c r="R210" s="829"/>
      <c r="S210" s="52"/>
      <c r="T210" s="1034"/>
      <c r="U210" s="1203"/>
      <c r="V210" s="1203"/>
      <c r="W210" s="1203"/>
      <c r="X210" s="1203"/>
      <c r="Y210" s="1203"/>
      <c r="Z210" s="1203"/>
      <c r="AA210" s="1204"/>
      <c r="AB210" s="833" t="s">
        <v>3263</v>
      </c>
      <c r="AC210" s="834"/>
      <c r="AD210" s="834"/>
      <c r="AE210" s="834"/>
      <c r="AF210" s="834"/>
      <c r="AG210" s="834"/>
      <c r="AH210" s="834"/>
      <c r="AI210" s="834"/>
      <c r="AJ210" s="834"/>
      <c r="AK210" s="834"/>
      <c r="AL210" s="834"/>
      <c r="AM210" s="835"/>
      <c r="AN210" s="20"/>
      <c r="AO210" s="1620"/>
      <c r="AP210" s="20"/>
      <c r="BJ210" s="301"/>
      <c r="BL210" s="17" t="str">
        <f>IF(T210="市区町村を選択 ▼","",LEFT(T210,5))</f>
        <v/>
      </c>
      <c r="CG210" s="35"/>
      <c r="CH210" s="20" t="s">
        <v>626</v>
      </c>
      <c r="CI210" s="20" t="s">
        <v>527</v>
      </c>
    </row>
    <row r="211" spans="1:87" ht="15" hidden="1" customHeight="1">
      <c r="A211" s="30"/>
      <c r="B211" s="222"/>
      <c r="C211" s="1598"/>
      <c r="D211" s="1722"/>
      <c r="E211" s="1723"/>
      <c r="F211" s="1724"/>
      <c r="G211" s="1029"/>
      <c r="H211" s="1029"/>
      <c r="I211" s="1029"/>
      <c r="J211" s="1029"/>
      <c r="K211" s="1029"/>
      <c r="L211" s="1030"/>
      <c r="M211" s="1038" t="s">
        <v>71</v>
      </c>
      <c r="N211" s="955"/>
      <c r="O211" s="956"/>
      <c r="P211" s="5" t="str">
        <f>MID($BL$210,COLUMN()-15,1)</f>
        <v/>
      </c>
      <c r="Q211" s="5" t="str">
        <f>MID($BL$210,COLUMN()-15,1)</f>
        <v/>
      </c>
      <c r="R211" s="5" t="str">
        <f>MID($BL$210,COLUMN()-15,1)</f>
        <v/>
      </c>
      <c r="S211" s="5" t="str">
        <f>MID($BL$210,COLUMN()-15,1)</f>
        <v/>
      </c>
      <c r="T211" s="5" t="str">
        <f>MID($BL$210,COLUMN()-15,1)</f>
        <v/>
      </c>
      <c r="U211" s="957"/>
      <c r="V211" s="958"/>
      <c r="W211" s="958"/>
      <c r="X211" s="958"/>
      <c r="Y211" s="958"/>
      <c r="Z211" s="958"/>
      <c r="AA211" s="958"/>
      <c r="AB211" s="958"/>
      <c r="AC211" s="958"/>
      <c r="AD211" s="958"/>
      <c r="AE211" s="958"/>
      <c r="AF211" s="958"/>
      <c r="AG211" s="958"/>
      <c r="AH211" s="958"/>
      <c r="AI211" s="958"/>
      <c r="AJ211" s="958"/>
      <c r="AK211" s="958"/>
      <c r="AL211" s="958"/>
      <c r="AM211" s="959"/>
      <c r="AN211" s="20"/>
      <c r="AO211" s="1620"/>
      <c r="AP211" s="20"/>
      <c r="BJ211" s="301"/>
      <c r="BL211" s="17" t="str">
        <f>IF(T210="市区町村を選択 ▼","",MID(T210,7,10))</f>
        <v/>
      </c>
      <c r="CG211" s="35"/>
      <c r="CH211" s="20" t="s">
        <v>627</v>
      </c>
      <c r="CI211" s="20" t="s">
        <v>528</v>
      </c>
    </row>
    <row r="212" spans="1:87" ht="15" hidden="1" customHeight="1">
      <c r="A212" s="30"/>
      <c r="B212" s="222"/>
      <c r="C212" s="1598"/>
      <c r="D212" s="1722"/>
      <c r="E212" s="1723"/>
      <c r="F212" s="1724"/>
      <c r="G212" s="617"/>
      <c r="H212" s="617"/>
      <c r="I212" s="617"/>
      <c r="J212" s="617"/>
      <c r="K212" s="617"/>
      <c r="L212" s="618"/>
      <c r="M212" s="1252" t="str">
        <f>IF(T210="市区町村を選択　▼","",BL211)</f>
        <v/>
      </c>
      <c r="N212" s="1253"/>
      <c r="O212" s="1253"/>
      <c r="P212" s="1253"/>
      <c r="Q212" s="1253"/>
      <c r="R212" s="1253"/>
      <c r="S212" s="1253"/>
      <c r="T212" s="1253"/>
      <c r="U212" s="1253"/>
      <c r="V212" s="1253"/>
      <c r="W212" s="1253"/>
      <c r="X212" s="1253"/>
      <c r="Y212" s="1253"/>
      <c r="Z212" s="1253"/>
      <c r="AA212" s="1254"/>
      <c r="AB212" s="834" t="s">
        <v>344</v>
      </c>
      <c r="AC212" s="834"/>
      <c r="AD212" s="834"/>
      <c r="AE212" s="834"/>
      <c r="AF212" s="834"/>
      <c r="AG212" s="834"/>
      <c r="AH212" s="834"/>
      <c r="AI212" s="834"/>
      <c r="AJ212" s="834"/>
      <c r="AK212" s="834"/>
      <c r="AL212" s="834"/>
      <c r="AM212" s="835"/>
      <c r="AN212" s="20"/>
      <c r="AO212" s="1620"/>
      <c r="AP212" s="20"/>
      <c r="BJ212" s="301"/>
      <c r="BL212" s="266"/>
      <c r="CG212" s="35"/>
      <c r="CH212" s="20" t="s">
        <v>628</v>
      </c>
      <c r="CI212" s="20" t="s">
        <v>529</v>
      </c>
    </row>
    <row r="213" spans="1:87" ht="15" hidden="1" customHeight="1">
      <c r="A213" s="30"/>
      <c r="B213" s="222"/>
      <c r="C213" s="1598"/>
      <c r="D213" s="1722"/>
      <c r="E213" s="1723"/>
      <c r="F213" s="1724"/>
      <c r="G213" s="1046" t="s">
        <v>2546</v>
      </c>
      <c r="H213" s="1046"/>
      <c r="I213" s="1046"/>
      <c r="J213" s="1046"/>
      <c r="K213" s="1046"/>
      <c r="L213" s="1047"/>
      <c r="M213" s="1042"/>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4"/>
      <c r="AJ213" s="1005" t="s">
        <v>70</v>
      </c>
      <c r="AK213" s="1006"/>
      <c r="AL213" s="1006"/>
      <c r="AM213" s="1007"/>
      <c r="AN213" s="20"/>
      <c r="AO213" s="1620"/>
      <c r="AP213" s="20"/>
      <c r="BJ213" s="301"/>
      <c r="CG213" s="35"/>
      <c r="CH213" s="20" t="s">
        <v>629</v>
      </c>
      <c r="CI213" s="20" t="s">
        <v>530</v>
      </c>
    </row>
    <row r="214" spans="1:87" ht="15" hidden="1" customHeight="1">
      <c r="A214" s="30"/>
      <c r="B214" s="222"/>
      <c r="C214" s="1598"/>
      <c r="D214" s="1722"/>
      <c r="E214" s="1723"/>
      <c r="F214" s="1724"/>
      <c r="G214" s="1026"/>
      <c r="H214" s="1026"/>
      <c r="I214" s="1026"/>
      <c r="J214" s="1026"/>
      <c r="K214" s="1026"/>
      <c r="L214" s="1027"/>
      <c r="M214" s="1013" t="s">
        <v>71</v>
      </c>
      <c r="N214" s="1014"/>
      <c r="O214" s="1015"/>
      <c r="P214" s="5" t="str">
        <f>MID($M$213,COLUMN()-15,1)</f>
        <v/>
      </c>
      <c r="Q214" s="5" t="str">
        <f t="shared" ref="Q214:AI214" si="62">MID($M$213,COLUMN()-15,1)</f>
        <v/>
      </c>
      <c r="R214" s="5" t="str">
        <f t="shared" si="62"/>
        <v/>
      </c>
      <c r="S214" s="5" t="str">
        <f t="shared" si="62"/>
        <v/>
      </c>
      <c r="T214" s="5" t="str">
        <f t="shared" si="62"/>
        <v/>
      </c>
      <c r="U214" s="5" t="str">
        <f t="shared" si="62"/>
        <v/>
      </c>
      <c r="V214" s="5" t="str">
        <f t="shared" si="62"/>
        <v/>
      </c>
      <c r="W214" s="5" t="str">
        <f t="shared" si="62"/>
        <v/>
      </c>
      <c r="X214" s="5" t="str">
        <f t="shared" si="62"/>
        <v/>
      </c>
      <c r="Y214" s="5" t="str">
        <f t="shared" si="62"/>
        <v/>
      </c>
      <c r="Z214" s="5" t="str">
        <f t="shared" si="62"/>
        <v/>
      </c>
      <c r="AA214" s="5" t="str">
        <f t="shared" si="62"/>
        <v/>
      </c>
      <c r="AB214" s="5" t="str">
        <f t="shared" si="62"/>
        <v/>
      </c>
      <c r="AC214" s="5" t="str">
        <f t="shared" si="62"/>
        <v/>
      </c>
      <c r="AD214" s="5" t="str">
        <f t="shared" si="62"/>
        <v/>
      </c>
      <c r="AE214" s="5" t="str">
        <f t="shared" si="62"/>
        <v/>
      </c>
      <c r="AF214" s="5" t="str">
        <f t="shared" si="62"/>
        <v/>
      </c>
      <c r="AG214" s="5" t="str">
        <f t="shared" si="62"/>
        <v/>
      </c>
      <c r="AH214" s="5" t="str">
        <f t="shared" si="62"/>
        <v/>
      </c>
      <c r="AI214" s="5" t="str">
        <f t="shared" si="62"/>
        <v/>
      </c>
      <c r="AJ214" s="999"/>
      <c r="AK214" s="1000"/>
      <c r="AL214" s="1000"/>
      <c r="AM214" s="1001"/>
      <c r="AN214" s="20"/>
      <c r="AO214" s="1620"/>
      <c r="AP214" s="20"/>
      <c r="BJ214" s="301"/>
      <c r="CG214" s="35"/>
      <c r="CH214" s="20" t="s">
        <v>630</v>
      </c>
      <c r="CI214" s="20" t="s">
        <v>531</v>
      </c>
    </row>
    <row r="215" spans="1:87" ht="15" hidden="1" customHeight="1" thickBot="1">
      <c r="A215" s="30"/>
      <c r="B215" s="222"/>
      <c r="C215" s="1598"/>
      <c r="D215" s="1725"/>
      <c r="E215" s="1726"/>
      <c r="F215" s="1727"/>
      <c r="G215" s="1665"/>
      <c r="H215" s="1665"/>
      <c r="I215" s="1665"/>
      <c r="J215" s="1665"/>
      <c r="K215" s="1665"/>
      <c r="L215" s="1666"/>
      <c r="M215" s="1585"/>
      <c r="N215" s="1586"/>
      <c r="O215" s="1587"/>
      <c r="P215" s="76" t="str">
        <f>MID($M$213,COLUMN()-15+20,1)</f>
        <v/>
      </c>
      <c r="Q215" s="76" t="str">
        <f t="shared" ref="Q215:AI215" si="63">MID($M$213,COLUMN()-15+20,1)</f>
        <v/>
      </c>
      <c r="R215" s="76" t="str">
        <f t="shared" si="63"/>
        <v/>
      </c>
      <c r="S215" s="76" t="str">
        <f t="shared" si="63"/>
        <v/>
      </c>
      <c r="T215" s="76" t="str">
        <f t="shared" si="63"/>
        <v/>
      </c>
      <c r="U215" s="76" t="str">
        <f t="shared" si="63"/>
        <v/>
      </c>
      <c r="V215" s="76" t="str">
        <f t="shared" si="63"/>
        <v/>
      </c>
      <c r="W215" s="76" t="str">
        <f t="shared" si="63"/>
        <v/>
      </c>
      <c r="X215" s="76" t="str">
        <f t="shared" si="63"/>
        <v/>
      </c>
      <c r="Y215" s="76" t="str">
        <f t="shared" si="63"/>
        <v/>
      </c>
      <c r="Z215" s="76" t="str">
        <f t="shared" si="63"/>
        <v/>
      </c>
      <c r="AA215" s="76" t="str">
        <f t="shared" si="63"/>
        <v/>
      </c>
      <c r="AB215" s="76" t="str">
        <f t="shared" si="63"/>
        <v/>
      </c>
      <c r="AC215" s="76" t="str">
        <f t="shared" si="63"/>
        <v/>
      </c>
      <c r="AD215" s="76" t="str">
        <f t="shared" si="63"/>
        <v/>
      </c>
      <c r="AE215" s="76" t="str">
        <f t="shared" si="63"/>
        <v/>
      </c>
      <c r="AF215" s="76" t="str">
        <f t="shared" si="63"/>
        <v/>
      </c>
      <c r="AG215" s="76" t="str">
        <f t="shared" si="63"/>
        <v/>
      </c>
      <c r="AH215" s="76" t="str">
        <f t="shared" si="63"/>
        <v/>
      </c>
      <c r="AI215" s="76" t="str">
        <f t="shared" si="63"/>
        <v/>
      </c>
      <c r="AJ215" s="1588"/>
      <c r="AK215" s="1589"/>
      <c r="AL215" s="1589"/>
      <c r="AM215" s="1590"/>
      <c r="AN215" s="20"/>
      <c r="AO215" s="1620"/>
      <c r="AP215" s="20"/>
      <c r="BJ215" s="301"/>
      <c r="CG215" s="35"/>
      <c r="CH215" s="20" t="s">
        <v>631</v>
      </c>
      <c r="CI215" s="20" t="s">
        <v>532</v>
      </c>
    </row>
    <row r="216" spans="1:87" ht="15" hidden="1" customHeight="1" thickTop="1">
      <c r="A216" s="30"/>
      <c r="B216" s="222"/>
      <c r="C216" s="1598"/>
      <c r="D216" s="1648" t="s">
        <v>241</v>
      </c>
      <c r="E216" s="1649"/>
      <c r="F216" s="1650"/>
      <c r="G216" s="1712" t="s">
        <v>2</v>
      </c>
      <c r="H216" s="1712"/>
      <c r="I216" s="1712"/>
      <c r="J216" s="1712"/>
      <c r="K216" s="1712"/>
      <c r="L216" s="1713"/>
      <c r="M216" s="1714"/>
      <c r="N216" s="1715"/>
      <c r="O216" s="1715"/>
      <c r="P216" s="1715"/>
      <c r="Q216" s="1715"/>
      <c r="R216" s="1715"/>
      <c r="S216" s="1715"/>
      <c r="T216" s="1715"/>
      <c r="U216" s="1715"/>
      <c r="V216" s="1716"/>
      <c r="W216" s="1637" t="s">
        <v>121</v>
      </c>
      <c r="X216" s="1638"/>
      <c r="Y216" s="1638"/>
      <c r="Z216" s="1638"/>
      <c r="AA216" s="1638"/>
      <c r="AB216" s="1638"/>
      <c r="AC216" s="1638"/>
      <c r="AD216" s="1638"/>
      <c r="AE216" s="1638"/>
      <c r="AF216" s="1638"/>
      <c r="AG216" s="1638"/>
      <c r="AH216" s="1638"/>
      <c r="AI216" s="1638"/>
      <c r="AJ216" s="1638"/>
      <c r="AK216" s="1638"/>
      <c r="AL216" s="1638"/>
      <c r="AM216" s="1639"/>
      <c r="AN216" s="20"/>
      <c r="AO216" s="1620"/>
      <c r="AP216" s="20"/>
      <c r="BJ216" s="301"/>
      <c r="CG216" s="35"/>
      <c r="CH216" s="20" t="s">
        <v>632</v>
      </c>
      <c r="CI216" s="20" t="s">
        <v>533</v>
      </c>
    </row>
    <row r="217" spans="1:87" ht="15" hidden="1" customHeight="1">
      <c r="A217" s="30"/>
      <c r="B217" s="222"/>
      <c r="C217" s="1598"/>
      <c r="D217" s="1025"/>
      <c r="E217" s="1029"/>
      <c r="F217" s="1030"/>
      <c r="G217" s="1029" t="s">
        <v>242</v>
      </c>
      <c r="H217" s="1026"/>
      <c r="I217" s="1026"/>
      <c r="J217" s="1026"/>
      <c r="K217" s="1026"/>
      <c r="L217" s="1027"/>
      <c r="M217" s="1038" t="s">
        <v>71</v>
      </c>
      <c r="N217" s="955"/>
      <c r="O217" s="956"/>
      <c r="P217" s="4" t="str">
        <f>MID($M$216,COLUMN()-15,1)</f>
        <v/>
      </c>
      <c r="Q217" s="4" t="str">
        <f t="shared" ref="Q217:AI217" si="64">MID($M$216,COLUMN()-15,1)</f>
        <v/>
      </c>
      <c r="R217" s="4" t="str">
        <f t="shared" si="64"/>
        <v/>
      </c>
      <c r="S217" s="4" t="str">
        <f t="shared" si="64"/>
        <v/>
      </c>
      <c r="T217" s="4" t="str">
        <f t="shared" si="64"/>
        <v/>
      </c>
      <c r="U217" s="4" t="str">
        <f t="shared" si="64"/>
        <v/>
      </c>
      <c r="V217" s="4" t="str">
        <f t="shared" si="64"/>
        <v/>
      </c>
      <c r="W217" s="4" t="str">
        <f t="shared" si="64"/>
        <v/>
      </c>
      <c r="X217" s="4" t="str">
        <f t="shared" si="64"/>
        <v/>
      </c>
      <c r="Y217" s="4" t="str">
        <f t="shared" si="64"/>
        <v/>
      </c>
      <c r="Z217" s="4" t="str">
        <f t="shared" si="64"/>
        <v/>
      </c>
      <c r="AA217" s="4" t="str">
        <f t="shared" si="64"/>
        <v/>
      </c>
      <c r="AB217" s="4" t="str">
        <f t="shared" si="64"/>
        <v/>
      </c>
      <c r="AC217" s="4" t="str">
        <f t="shared" si="64"/>
        <v/>
      </c>
      <c r="AD217" s="4" t="str">
        <f t="shared" si="64"/>
        <v/>
      </c>
      <c r="AE217" s="4" t="str">
        <f t="shared" si="64"/>
        <v/>
      </c>
      <c r="AF217" s="4" t="str">
        <f t="shared" si="64"/>
        <v/>
      </c>
      <c r="AG217" s="4" t="str">
        <f t="shared" si="64"/>
        <v/>
      </c>
      <c r="AH217" s="4" t="str">
        <f t="shared" si="64"/>
        <v/>
      </c>
      <c r="AI217" s="4" t="str">
        <f t="shared" si="64"/>
        <v/>
      </c>
      <c r="AJ217" s="957"/>
      <c r="AK217" s="958"/>
      <c r="AL217" s="958"/>
      <c r="AM217" s="959"/>
      <c r="AN217" s="20"/>
      <c r="AO217" s="1620"/>
      <c r="AP217" s="20"/>
      <c r="BJ217" s="301"/>
      <c r="CG217" s="35"/>
      <c r="CH217" s="20" t="s">
        <v>633</v>
      </c>
      <c r="CI217" s="20" t="s">
        <v>534</v>
      </c>
    </row>
    <row r="218" spans="1:87" ht="15" hidden="1" customHeight="1">
      <c r="A218" s="30"/>
      <c r="B218" s="222"/>
      <c r="C218" s="1598"/>
      <c r="D218" s="1025"/>
      <c r="E218" s="1029"/>
      <c r="F218" s="1030"/>
      <c r="G218" s="1026"/>
      <c r="H218" s="1026"/>
      <c r="I218" s="1026"/>
      <c r="J218" s="1026"/>
      <c r="K218" s="1026"/>
      <c r="L218" s="1027"/>
      <c r="M218" s="1042"/>
      <c r="N218" s="1043"/>
      <c r="O218" s="1043"/>
      <c r="P218" s="1043"/>
      <c r="Q218" s="1043"/>
      <c r="R218" s="1043"/>
      <c r="S218" s="1043"/>
      <c r="T218" s="1043"/>
      <c r="U218" s="1043"/>
      <c r="V218" s="1043"/>
      <c r="W218" s="1043"/>
      <c r="X218" s="1043"/>
      <c r="Y218" s="1043"/>
      <c r="Z218" s="1044"/>
      <c r="AA218" s="831" t="s">
        <v>590</v>
      </c>
      <c r="AB218" s="831"/>
      <c r="AC218" s="831"/>
      <c r="AD218" s="831"/>
      <c r="AE218" s="831"/>
      <c r="AF218" s="831"/>
      <c r="AG218" s="831"/>
      <c r="AH218" s="831"/>
      <c r="AI218" s="831"/>
      <c r="AJ218" s="831"/>
      <c r="AK218" s="831"/>
      <c r="AL218" s="831"/>
      <c r="AM218" s="832"/>
      <c r="AN218" s="20"/>
      <c r="AO218" s="1620"/>
      <c r="AP218" s="20"/>
      <c r="BJ218" s="301"/>
      <c r="CG218" s="35"/>
      <c r="CH218" s="20" t="s">
        <v>634</v>
      </c>
      <c r="CI218" s="20" t="s">
        <v>535</v>
      </c>
    </row>
    <row r="219" spans="1:87" ht="15" hidden="1" customHeight="1">
      <c r="A219" s="30"/>
      <c r="B219" s="222"/>
      <c r="C219" s="1598"/>
      <c r="D219" s="1025"/>
      <c r="E219" s="1029"/>
      <c r="F219" s="1030"/>
      <c r="G219" s="1036"/>
      <c r="H219" s="1036"/>
      <c r="I219" s="1036"/>
      <c r="J219" s="1036"/>
      <c r="K219" s="1036"/>
      <c r="L219" s="1037"/>
      <c r="M219" s="1038" t="s">
        <v>71</v>
      </c>
      <c r="N219" s="955"/>
      <c r="O219" s="956"/>
      <c r="P219" s="4" t="str">
        <f>MID($M$218,COLUMN()-15,1)</f>
        <v/>
      </c>
      <c r="Q219" s="4" t="str">
        <f t="shared" ref="Q219:AI219" si="65">MID($M$218,COLUMN()-15,1)</f>
        <v/>
      </c>
      <c r="R219" s="4" t="str">
        <f t="shared" si="65"/>
        <v/>
      </c>
      <c r="S219" s="4" t="str">
        <f t="shared" si="65"/>
        <v/>
      </c>
      <c r="T219" s="4" t="str">
        <f t="shared" si="65"/>
        <v/>
      </c>
      <c r="U219" s="4" t="str">
        <f t="shared" si="65"/>
        <v/>
      </c>
      <c r="V219" s="4" t="str">
        <f t="shared" si="65"/>
        <v/>
      </c>
      <c r="W219" s="4" t="str">
        <f t="shared" si="65"/>
        <v/>
      </c>
      <c r="X219" s="4" t="str">
        <f t="shared" si="65"/>
        <v/>
      </c>
      <c r="Y219" s="4" t="str">
        <f t="shared" si="65"/>
        <v/>
      </c>
      <c r="Z219" s="4" t="str">
        <f t="shared" si="65"/>
        <v/>
      </c>
      <c r="AA219" s="4" t="str">
        <f t="shared" si="65"/>
        <v/>
      </c>
      <c r="AB219" s="4" t="str">
        <f t="shared" si="65"/>
        <v/>
      </c>
      <c r="AC219" s="4" t="str">
        <f t="shared" si="65"/>
        <v/>
      </c>
      <c r="AD219" s="4" t="str">
        <f t="shared" si="65"/>
        <v/>
      </c>
      <c r="AE219" s="4" t="str">
        <f t="shared" si="65"/>
        <v/>
      </c>
      <c r="AF219" s="4" t="str">
        <f t="shared" si="65"/>
        <v/>
      </c>
      <c r="AG219" s="4" t="str">
        <f t="shared" si="65"/>
        <v/>
      </c>
      <c r="AH219" s="4" t="str">
        <f t="shared" si="65"/>
        <v/>
      </c>
      <c r="AI219" s="4" t="str">
        <f t="shared" si="65"/>
        <v/>
      </c>
      <c r="AJ219" s="957"/>
      <c r="AK219" s="958"/>
      <c r="AL219" s="958"/>
      <c r="AM219" s="959"/>
      <c r="AN219" s="20"/>
      <c r="AO219" s="1620"/>
      <c r="AP219" s="20"/>
      <c r="BJ219" s="301"/>
      <c r="CG219" s="35"/>
      <c r="CH219" s="20" t="s">
        <v>635</v>
      </c>
      <c r="CI219" s="20" t="s">
        <v>536</v>
      </c>
    </row>
    <row r="220" spans="1:87" ht="15" hidden="1" customHeight="1">
      <c r="A220" s="30"/>
      <c r="B220" s="222"/>
      <c r="C220" s="1598"/>
      <c r="D220" s="1025"/>
      <c r="E220" s="1029"/>
      <c r="F220" s="1030"/>
      <c r="G220" s="1060" t="s">
        <v>61</v>
      </c>
      <c r="H220" s="1060"/>
      <c r="I220" s="1060"/>
      <c r="J220" s="1060"/>
      <c r="K220" s="1060"/>
      <c r="L220" s="1061"/>
      <c r="M220" s="994"/>
      <c r="N220" s="828"/>
      <c r="O220" s="828"/>
      <c r="P220" s="978"/>
      <c r="Q220" s="979"/>
      <c r="R220" s="49" t="s">
        <v>77</v>
      </c>
      <c r="S220" s="978"/>
      <c r="T220" s="979"/>
      <c r="U220" s="48" t="s">
        <v>78</v>
      </c>
      <c r="V220" s="978"/>
      <c r="W220" s="979"/>
      <c r="X220" s="48" t="s">
        <v>79</v>
      </c>
      <c r="Y220" s="943"/>
      <c r="Z220" s="943"/>
      <c r="AA220" s="943"/>
      <c r="AB220" s="943"/>
      <c r="AC220" s="943"/>
      <c r="AD220" s="943"/>
      <c r="AE220" s="943"/>
      <c r="AF220" s="943"/>
      <c r="AG220" s="943"/>
      <c r="AH220" s="943"/>
      <c r="AI220" s="943"/>
      <c r="AJ220" s="943"/>
      <c r="AK220" s="943"/>
      <c r="AL220" s="943"/>
      <c r="AM220" s="944"/>
      <c r="AN220" s="20"/>
      <c r="AO220" s="1620"/>
      <c r="AP220" s="20"/>
      <c r="BJ220" s="301"/>
      <c r="BL220" s="17" t="str">
        <f>IF(M220="選択▼","",M220&amp;P220&amp;R220&amp;S220&amp;U220&amp;V220&amp;X220)</f>
        <v>年月日</v>
      </c>
      <c r="BM220" s="272" t="str">
        <f>MID(P220,COLUMN()-64,1)</f>
        <v/>
      </c>
      <c r="BN220" s="272" t="str">
        <f>MID(P220,COLUMN()-64,1)</f>
        <v/>
      </c>
      <c r="BO220" s="272" t="str">
        <f>MID(S220,COLUMN()-66,1)</f>
        <v/>
      </c>
      <c r="BP220" s="272" t="str">
        <f>MID(S220,COLUMN()-66,1)</f>
        <v/>
      </c>
      <c r="BQ220" s="272" t="str">
        <f>MID(V220,COLUMN()-68,1)</f>
        <v/>
      </c>
      <c r="BR220" s="272" t="str">
        <f>MID(V220,COLUMN()-68,1)</f>
        <v/>
      </c>
      <c r="BS220" s="273" t="str">
        <f>IF(M220="平成","H",IF(M220="昭和","S",IF(M220="大正","T",IF(M220="明治","M",""))))</f>
        <v/>
      </c>
      <c r="CG220" s="35"/>
      <c r="CH220" s="20" t="s">
        <v>636</v>
      </c>
      <c r="CI220" s="20" t="s">
        <v>537</v>
      </c>
    </row>
    <row r="221" spans="1:87" ht="15" hidden="1" customHeight="1">
      <c r="A221" s="30"/>
      <c r="B221" s="222"/>
      <c r="C221" s="1598"/>
      <c r="D221" s="1025"/>
      <c r="E221" s="1029"/>
      <c r="F221" s="1030"/>
      <c r="G221" s="1060" t="s">
        <v>233</v>
      </c>
      <c r="H221" s="1060"/>
      <c r="I221" s="1060"/>
      <c r="J221" s="1060"/>
      <c r="K221" s="1060"/>
      <c r="L221" s="1061"/>
      <c r="M221" s="1008"/>
      <c r="N221" s="1009"/>
      <c r="O221" s="1009"/>
      <c r="P221" s="1010"/>
      <c r="Q221" s="850" t="s">
        <v>234</v>
      </c>
      <c r="R221" s="851"/>
      <c r="S221" s="1172" t="s">
        <v>236</v>
      </c>
      <c r="T221" s="1172"/>
      <c r="U221" s="1172"/>
      <c r="V221" s="1172"/>
      <c r="W221" s="1008"/>
      <c r="X221" s="1009"/>
      <c r="Y221" s="1009"/>
      <c r="Z221" s="1009"/>
      <c r="AA221" s="1010"/>
      <c r="AB221" s="851" t="s">
        <v>235</v>
      </c>
      <c r="AC221" s="851"/>
      <c r="AD221" s="1172" t="s">
        <v>237</v>
      </c>
      <c r="AE221" s="1172"/>
      <c r="AF221" s="1151"/>
      <c r="AG221" s="1065"/>
      <c r="AH221" s="1265"/>
      <c r="AI221" s="851" t="s">
        <v>238</v>
      </c>
      <c r="AJ221" s="851"/>
      <c r="AK221" s="851"/>
      <c r="AL221" s="851"/>
      <c r="AM221" s="852"/>
      <c r="AN221" s="20"/>
      <c r="AO221" s="1620"/>
      <c r="AP221" s="20"/>
      <c r="BJ221" s="301"/>
      <c r="CG221" s="35"/>
      <c r="CH221" s="20" t="s">
        <v>637</v>
      </c>
      <c r="CI221" s="20" t="s">
        <v>538</v>
      </c>
    </row>
    <row r="222" spans="1:87" ht="15" hidden="1" customHeight="1">
      <c r="A222" s="30"/>
      <c r="B222" s="222"/>
      <c r="C222" s="1598"/>
      <c r="D222" s="1025"/>
      <c r="E222" s="1029"/>
      <c r="F222" s="1030"/>
      <c r="G222" s="614" t="s">
        <v>2371</v>
      </c>
      <c r="H222" s="614"/>
      <c r="I222" s="614"/>
      <c r="J222" s="614"/>
      <c r="K222" s="614"/>
      <c r="L222" s="615"/>
      <c r="M222" s="994"/>
      <c r="N222" s="828"/>
      <c r="O222" s="828"/>
      <c r="P222" s="828"/>
      <c r="Q222" s="828"/>
      <c r="R222" s="829"/>
      <c r="S222" s="52"/>
      <c r="T222" s="1034"/>
      <c r="U222" s="1203"/>
      <c r="V222" s="1203"/>
      <c r="W222" s="1203"/>
      <c r="X222" s="1203"/>
      <c r="Y222" s="1203"/>
      <c r="Z222" s="1203"/>
      <c r="AA222" s="1204"/>
      <c r="AB222" s="833" t="s">
        <v>3263</v>
      </c>
      <c r="AC222" s="834"/>
      <c r="AD222" s="834"/>
      <c r="AE222" s="834"/>
      <c r="AF222" s="834"/>
      <c r="AG222" s="834"/>
      <c r="AH222" s="834"/>
      <c r="AI222" s="834"/>
      <c r="AJ222" s="834"/>
      <c r="AK222" s="834"/>
      <c r="AL222" s="834"/>
      <c r="AM222" s="835"/>
      <c r="AN222" s="20"/>
      <c r="AO222" s="1620"/>
      <c r="AP222" s="20"/>
      <c r="BJ222" s="301"/>
      <c r="BL222" s="17" t="str">
        <f>IF(T222="市区町村を選択 ▼","",LEFT(T222,5))</f>
        <v/>
      </c>
      <c r="CG222" s="35"/>
      <c r="CH222" s="20" t="s">
        <v>638</v>
      </c>
      <c r="CI222" s="20" t="s">
        <v>539</v>
      </c>
    </row>
    <row r="223" spans="1:87" ht="15" hidden="1" customHeight="1">
      <c r="A223" s="30"/>
      <c r="B223" s="222"/>
      <c r="C223" s="1598"/>
      <c r="D223" s="1025"/>
      <c r="E223" s="1029"/>
      <c r="F223" s="1030"/>
      <c r="G223" s="1029"/>
      <c r="H223" s="1029"/>
      <c r="I223" s="1029"/>
      <c r="J223" s="1029"/>
      <c r="K223" s="1029"/>
      <c r="L223" s="1030"/>
      <c r="M223" s="1038" t="s">
        <v>71</v>
      </c>
      <c r="N223" s="955"/>
      <c r="O223" s="956"/>
      <c r="P223" s="5" t="str">
        <f>MID($BL$222,COLUMN()-15,1)</f>
        <v/>
      </c>
      <c r="Q223" s="5" t="str">
        <f>MID($BL$222,COLUMN()-15,1)</f>
        <v/>
      </c>
      <c r="R223" s="5" t="str">
        <f>MID($BL$222,COLUMN()-15,1)</f>
        <v/>
      </c>
      <c r="S223" s="5" t="str">
        <f>MID($BL$222,COLUMN()-15,1)</f>
        <v/>
      </c>
      <c r="T223" s="5" t="str">
        <f>MID($BL$222,COLUMN()-15,1)</f>
        <v/>
      </c>
      <c r="U223" s="957"/>
      <c r="V223" s="958"/>
      <c r="W223" s="958"/>
      <c r="X223" s="958"/>
      <c r="Y223" s="958"/>
      <c r="Z223" s="958"/>
      <c r="AA223" s="958"/>
      <c r="AB223" s="958"/>
      <c r="AC223" s="958"/>
      <c r="AD223" s="958"/>
      <c r="AE223" s="958"/>
      <c r="AF223" s="958"/>
      <c r="AG223" s="958"/>
      <c r="AH223" s="958"/>
      <c r="AI223" s="958"/>
      <c r="AJ223" s="958"/>
      <c r="AK223" s="958"/>
      <c r="AL223" s="958"/>
      <c r="AM223" s="959"/>
      <c r="AN223" s="20"/>
      <c r="AO223" s="1620"/>
      <c r="AP223" s="20"/>
      <c r="BJ223" s="301"/>
      <c r="BL223" s="17" t="str">
        <f>IF(T222="市区町村を選択 ▼","",MID(T222,7,10))</f>
        <v/>
      </c>
      <c r="CG223" s="35"/>
      <c r="CH223" s="20" t="s">
        <v>639</v>
      </c>
      <c r="CI223" s="20" t="s">
        <v>540</v>
      </c>
    </row>
    <row r="224" spans="1:87" ht="15" hidden="1" customHeight="1">
      <c r="A224" s="30"/>
      <c r="B224" s="222"/>
      <c r="C224" s="1598"/>
      <c r="D224" s="1025"/>
      <c r="E224" s="1029"/>
      <c r="F224" s="1030"/>
      <c r="G224" s="617"/>
      <c r="H224" s="617"/>
      <c r="I224" s="617"/>
      <c r="J224" s="617"/>
      <c r="K224" s="617"/>
      <c r="L224" s="618"/>
      <c r="M224" s="1252" t="str">
        <f>IF(T222="市区町村を選択　▼","",BL223)</f>
        <v/>
      </c>
      <c r="N224" s="1253"/>
      <c r="O224" s="1253"/>
      <c r="P224" s="1253"/>
      <c r="Q224" s="1253"/>
      <c r="R224" s="1253"/>
      <c r="S224" s="1253"/>
      <c r="T224" s="1253"/>
      <c r="U224" s="1253"/>
      <c r="V224" s="1253"/>
      <c r="W224" s="1253"/>
      <c r="X224" s="1253"/>
      <c r="Y224" s="1253"/>
      <c r="Z224" s="1253"/>
      <c r="AA224" s="1254"/>
      <c r="AB224" s="834" t="s">
        <v>344</v>
      </c>
      <c r="AC224" s="834"/>
      <c r="AD224" s="834"/>
      <c r="AE224" s="834"/>
      <c r="AF224" s="834"/>
      <c r="AG224" s="834"/>
      <c r="AH224" s="834"/>
      <c r="AI224" s="834"/>
      <c r="AJ224" s="834"/>
      <c r="AK224" s="834"/>
      <c r="AL224" s="834"/>
      <c r="AM224" s="835"/>
      <c r="AN224" s="20"/>
      <c r="AO224" s="1620"/>
      <c r="AP224" s="20"/>
      <c r="BJ224" s="301"/>
      <c r="BL224" s="266"/>
      <c r="CG224" s="35"/>
      <c r="CH224" s="20" t="s">
        <v>640</v>
      </c>
      <c r="CI224" s="20" t="s">
        <v>541</v>
      </c>
    </row>
    <row r="225" spans="1:87" ht="15" hidden="1" customHeight="1">
      <c r="A225" s="30"/>
      <c r="B225" s="222"/>
      <c r="C225" s="1598"/>
      <c r="D225" s="1025"/>
      <c r="E225" s="1029"/>
      <c r="F225" s="1030"/>
      <c r="G225" s="1046" t="s">
        <v>2546</v>
      </c>
      <c r="H225" s="1046"/>
      <c r="I225" s="1046"/>
      <c r="J225" s="1046"/>
      <c r="K225" s="1046"/>
      <c r="L225" s="1047"/>
      <c r="M225" s="1042"/>
      <c r="N225" s="1043"/>
      <c r="O225" s="1043"/>
      <c r="P225" s="1043"/>
      <c r="Q225" s="1043"/>
      <c r="R225" s="1043"/>
      <c r="S225" s="1043"/>
      <c r="T225" s="1043"/>
      <c r="U225" s="1043"/>
      <c r="V225" s="1043"/>
      <c r="W225" s="1043"/>
      <c r="X225" s="1043"/>
      <c r="Y225" s="1043"/>
      <c r="Z225" s="1043"/>
      <c r="AA225" s="1043"/>
      <c r="AB225" s="1043"/>
      <c r="AC225" s="1043"/>
      <c r="AD225" s="1043"/>
      <c r="AE225" s="1043"/>
      <c r="AF225" s="1043"/>
      <c r="AG225" s="1043"/>
      <c r="AH225" s="1043"/>
      <c r="AI225" s="1044"/>
      <c r="AJ225" s="1175" t="s">
        <v>70</v>
      </c>
      <c r="AK225" s="1176"/>
      <c r="AL225" s="1176"/>
      <c r="AM225" s="1177"/>
      <c r="AN225" s="20"/>
      <c r="AO225" s="1620"/>
      <c r="AP225" s="20"/>
      <c r="CG225" s="35"/>
      <c r="CH225" s="20" t="s">
        <v>641</v>
      </c>
      <c r="CI225" s="20" t="s">
        <v>542</v>
      </c>
    </row>
    <row r="226" spans="1:87" ht="15" hidden="1" customHeight="1">
      <c r="A226" s="30"/>
      <c r="B226" s="222"/>
      <c r="C226" s="1598"/>
      <c r="D226" s="1025"/>
      <c r="E226" s="1029"/>
      <c r="F226" s="1030"/>
      <c r="G226" s="1026"/>
      <c r="H226" s="1026"/>
      <c r="I226" s="1026"/>
      <c r="J226" s="1026"/>
      <c r="K226" s="1026"/>
      <c r="L226" s="1027"/>
      <c r="M226" s="1013" t="s">
        <v>71</v>
      </c>
      <c r="N226" s="1014"/>
      <c r="O226" s="1015"/>
      <c r="P226" s="5" t="str">
        <f>MID($M$225,COLUMN()-15,1)</f>
        <v/>
      </c>
      <c r="Q226" s="5" t="str">
        <f t="shared" ref="Q226:AI226" si="66">MID($M$225,COLUMN()-15,1)</f>
        <v/>
      </c>
      <c r="R226" s="5" t="str">
        <f t="shared" si="66"/>
        <v/>
      </c>
      <c r="S226" s="5" t="str">
        <f t="shared" si="66"/>
        <v/>
      </c>
      <c r="T226" s="5" t="str">
        <f t="shared" si="66"/>
        <v/>
      </c>
      <c r="U226" s="5" t="str">
        <f t="shared" si="66"/>
        <v/>
      </c>
      <c r="V226" s="5" t="str">
        <f t="shared" si="66"/>
        <v/>
      </c>
      <c r="W226" s="5" t="str">
        <f t="shared" si="66"/>
        <v/>
      </c>
      <c r="X226" s="5" t="str">
        <f t="shared" si="66"/>
        <v/>
      </c>
      <c r="Y226" s="5" t="str">
        <f t="shared" si="66"/>
        <v/>
      </c>
      <c r="Z226" s="5" t="str">
        <f t="shared" si="66"/>
        <v/>
      </c>
      <c r="AA226" s="5" t="str">
        <f t="shared" si="66"/>
        <v/>
      </c>
      <c r="AB226" s="5" t="str">
        <f t="shared" si="66"/>
        <v/>
      </c>
      <c r="AC226" s="5" t="str">
        <f t="shared" si="66"/>
        <v/>
      </c>
      <c r="AD226" s="5" t="str">
        <f t="shared" si="66"/>
        <v/>
      </c>
      <c r="AE226" s="5" t="str">
        <f t="shared" si="66"/>
        <v/>
      </c>
      <c r="AF226" s="5" t="str">
        <f t="shared" si="66"/>
        <v/>
      </c>
      <c r="AG226" s="5" t="str">
        <f t="shared" si="66"/>
        <v/>
      </c>
      <c r="AH226" s="5" t="str">
        <f t="shared" si="66"/>
        <v/>
      </c>
      <c r="AI226" s="5" t="str">
        <f t="shared" si="66"/>
        <v/>
      </c>
      <c r="AJ226" s="999"/>
      <c r="AK226" s="1000"/>
      <c r="AL226" s="1000"/>
      <c r="AM226" s="1001"/>
      <c r="AN226" s="20"/>
      <c r="AO226" s="1620"/>
      <c r="AP226" s="20"/>
      <c r="CG226" s="35"/>
      <c r="CH226" s="20" t="s">
        <v>642</v>
      </c>
      <c r="CI226" s="20" t="s">
        <v>543</v>
      </c>
    </row>
    <row r="227" spans="1:87" ht="15" hidden="1" customHeight="1">
      <c r="A227" s="30"/>
      <c r="B227" s="222"/>
      <c r="C227" s="1718"/>
      <c r="D227" s="616"/>
      <c r="E227" s="617"/>
      <c r="F227" s="618"/>
      <c r="G227" s="1036"/>
      <c r="H227" s="1036"/>
      <c r="I227" s="1036"/>
      <c r="J227" s="1036"/>
      <c r="K227" s="1036"/>
      <c r="L227" s="1037"/>
      <c r="M227" s="1016"/>
      <c r="N227" s="1017"/>
      <c r="O227" s="1018"/>
      <c r="P227" s="5" t="str">
        <f>MID($M$225,COLUMN()-15+20,1)</f>
        <v/>
      </c>
      <c r="Q227" s="5" t="str">
        <f t="shared" ref="Q227:AI227" si="67">MID($M$225,COLUMN()-15+20,1)</f>
        <v/>
      </c>
      <c r="R227" s="5" t="str">
        <f t="shared" si="67"/>
        <v/>
      </c>
      <c r="S227" s="5" t="str">
        <f t="shared" si="67"/>
        <v/>
      </c>
      <c r="T227" s="5" t="str">
        <f t="shared" si="67"/>
        <v/>
      </c>
      <c r="U227" s="5" t="str">
        <f t="shared" si="67"/>
        <v/>
      </c>
      <c r="V227" s="5" t="str">
        <f t="shared" si="67"/>
        <v/>
      </c>
      <c r="W227" s="5" t="str">
        <f t="shared" si="67"/>
        <v/>
      </c>
      <c r="X227" s="5" t="str">
        <f t="shared" si="67"/>
        <v/>
      </c>
      <c r="Y227" s="5" t="str">
        <f t="shared" si="67"/>
        <v/>
      </c>
      <c r="Z227" s="5" t="str">
        <f t="shared" si="67"/>
        <v/>
      </c>
      <c r="AA227" s="5" t="str">
        <f t="shared" si="67"/>
        <v/>
      </c>
      <c r="AB227" s="5" t="str">
        <f t="shared" si="67"/>
        <v/>
      </c>
      <c r="AC227" s="5" t="str">
        <f t="shared" si="67"/>
        <v/>
      </c>
      <c r="AD227" s="5" t="str">
        <f t="shared" si="67"/>
        <v/>
      </c>
      <c r="AE227" s="5" t="str">
        <f t="shared" si="67"/>
        <v/>
      </c>
      <c r="AF227" s="5" t="str">
        <f t="shared" si="67"/>
        <v/>
      </c>
      <c r="AG227" s="5" t="str">
        <f t="shared" si="67"/>
        <v/>
      </c>
      <c r="AH227" s="5" t="str">
        <f t="shared" si="67"/>
        <v/>
      </c>
      <c r="AI227" s="5" t="str">
        <f t="shared" si="67"/>
        <v/>
      </c>
      <c r="AJ227" s="1002"/>
      <c r="AK227" s="1003"/>
      <c r="AL227" s="1003"/>
      <c r="AM227" s="1004"/>
      <c r="AN227" s="20"/>
      <c r="AO227" s="1620"/>
      <c r="AP227" s="20"/>
      <c r="CG227" s="35"/>
      <c r="CH227" s="20" t="s">
        <v>643</v>
      </c>
      <c r="CI227" s="20" t="s">
        <v>544</v>
      </c>
    </row>
    <row r="228" spans="1:87" ht="15" hidden="1" customHeight="1" thickBot="1">
      <c r="A228" s="30"/>
      <c r="B228" s="223"/>
      <c r="C228" s="224"/>
      <c r="D228" s="225"/>
      <c r="E228" s="225"/>
      <c r="F228" s="225"/>
      <c r="G228" s="225"/>
      <c r="H228" s="225"/>
      <c r="I228" s="225"/>
      <c r="J228" s="225"/>
      <c r="K228" s="225"/>
      <c r="L228" s="225"/>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6"/>
      <c r="AI228" s="1622" t="s">
        <v>2771</v>
      </c>
      <c r="AJ228" s="1622"/>
      <c r="AK228" s="1622"/>
      <c r="AL228" s="1622"/>
      <c r="AM228" s="1622"/>
      <c r="AN228" s="226"/>
      <c r="AO228" s="1621"/>
      <c r="AP228" s="20"/>
      <c r="CG228" s="35"/>
      <c r="CH228" s="20" t="s">
        <v>644</v>
      </c>
      <c r="CI228" s="20" t="s">
        <v>545</v>
      </c>
    </row>
    <row r="229" spans="1:87" ht="15" hidden="1" customHeight="1" thickTop="1" thickBot="1">
      <c r="A229" s="30"/>
      <c r="B229" s="1710"/>
      <c r="C229" s="1710"/>
      <c r="D229" s="1710"/>
      <c r="E229" s="1710"/>
      <c r="F229" s="1710"/>
      <c r="G229" s="19"/>
      <c r="H229" s="19"/>
      <c r="I229" s="19"/>
      <c r="J229" s="19"/>
      <c r="K229" s="19"/>
      <c r="L229" s="19"/>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CG229" s="35"/>
      <c r="CH229" s="20" t="s">
        <v>645</v>
      </c>
      <c r="CI229" s="20" t="s">
        <v>546</v>
      </c>
    </row>
    <row r="230" spans="1:87" ht="15" hidden="1" customHeight="1" thickTop="1" thickBot="1">
      <c r="A230" s="30"/>
      <c r="B230" s="68"/>
      <c r="C230" s="105"/>
      <c r="D230" s="70"/>
      <c r="E230" s="70"/>
      <c r="F230" s="70"/>
      <c r="G230" s="70"/>
      <c r="H230" s="70"/>
      <c r="I230" s="70"/>
      <c r="J230" s="70"/>
      <c r="K230" s="70"/>
      <c r="L230" s="70"/>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82"/>
      <c r="AP230" s="20"/>
      <c r="CG230" s="35"/>
      <c r="CH230" s="20" t="s">
        <v>646</v>
      </c>
      <c r="CI230" s="20" t="s">
        <v>547</v>
      </c>
    </row>
    <row r="231" spans="1:87" ht="15" hidden="1" customHeight="1" thickTop="1">
      <c r="A231" s="30"/>
      <c r="B231" s="71"/>
      <c r="D231" s="1776" t="s">
        <v>2553</v>
      </c>
      <c r="E231" s="1777"/>
      <c r="F231" s="1777"/>
      <c r="G231" s="1784" t="s">
        <v>2554</v>
      </c>
      <c r="H231" s="1784"/>
      <c r="I231" s="1784"/>
      <c r="J231" s="1784"/>
      <c r="K231" s="1784"/>
      <c r="L231" s="1784"/>
      <c r="M231" s="1784"/>
      <c r="N231" s="1784"/>
      <c r="O231" s="1784"/>
      <c r="P231" s="1784"/>
      <c r="Q231" s="1784"/>
      <c r="R231" s="87" t="s">
        <v>2556</v>
      </c>
      <c r="S231" s="1784" t="s">
        <v>2558</v>
      </c>
      <c r="T231" s="1784"/>
      <c r="U231" s="1784"/>
      <c r="V231" s="1784"/>
      <c r="W231" s="1784"/>
      <c r="X231" s="1784"/>
      <c r="Y231" s="1784"/>
      <c r="Z231" s="1784"/>
      <c r="AA231" s="1784"/>
      <c r="AB231" s="1784"/>
      <c r="AC231" s="1784"/>
      <c r="AD231" s="1784"/>
      <c r="AE231" s="1784"/>
      <c r="AF231" s="1784"/>
      <c r="AG231" s="1784"/>
      <c r="AH231" s="1784"/>
      <c r="AI231" s="1784"/>
      <c r="AJ231" s="1784"/>
      <c r="AK231" s="1784"/>
      <c r="AL231" s="1784"/>
      <c r="AM231" s="1786"/>
      <c r="AN231" s="20"/>
      <c r="AO231" s="83"/>
      <c r="AP231" s="20"/>
      <c r="CG231" s="35"/>
      <c r="CH231" s="20" t="s">
        <v>647</v>
      </c>
      <c r="CI231" s="20" t="s">
        <v>548</v>
      </c>
    </row>
    <row r="232" spans="1:87" ht="15" hidden="1" customHeight="1">
      <c r="A232" s="30"/>
      <c r="B232" s="71"/>
      <c r="C232" s="106"/>
      <c r="D232" s="1778"/>
      <c r="E232" s="1779"/>
      <c r="F232" s="1779"/>
      <c r="G232" s="1785" t="s">
        <v>2555</v>
      </c>
      <c r="H232" s="1785"/>
      <c r="I232" s="1785"/>
      <c r="J232" s="1785"/>
      <c r="K232" s="1785"/>
      <c r="L232" s="1785"/>
      <c r="M232" s="1785"/>
      <c r="N232" s="1785"/>
      <c r="O232" s="1785"/>
      <c r="P232" s="1785"/>
      <c r="Q232" s="1785"/>
      <c r="R232" s="84" t="s">
        <v>2557</v>
      </c>
      <c r="S232" s="1785" t="s">
        <v>2559</v>
      </c>
      <c r="T232" s="1785"/>
      <c r="U232" s="1785"/>
      <c r="V232" s="1785"/>
      <c r="W232" s="1785"/>
      <c r="X232" s="1785"/>
      <c r="Y232" s="1785"/>
      <c r="Z232" s="1785"/>
      <c r="AA232" s="1785"/>
      <c r="AB232" s="1785"/>
      <c r="AC232" s="1785"/>
      <c r="AD232" s="1785"/>
      <c r="AE232" s="1785"/>
      <c r="AF232" s="1785"/>
      <c r="AG232" s="1785"/>
      <c r="AH232" s="1785"/>
      <c r="AI232" s="1785"/>
      <c r="AJ232" s="1785"/>
      <c r="AK232" s="1785"/>
      <c r="AL232" s="1785"/>
      <c r="AM232" s="1787"/>
      <c r="AN232" s="20"/>
      <c r="AO232" s="83"/>
      <c r="AP232" s="20"/>
      <c r="CG232" s="35"/>
      <c r="CH232" s="20" t="s">
        <v>648</v>
      </c>
      <c r="CI232" s="20" t="s">
        <v>549</v>
      </c>
    </row>
    <row r="233" spans="1:87" ht="15" hidden="1" customHeight="1">
      <c r="A233" s="30"/>
      <c r="B233" s="71"/>
      <c r="C233" s="106"/>
      <c r="D233" s="1778"/>
      <c r="E233" s="1779"/>
      <c r="F233" s="1780"/>
      <c r="G233" s="1045" t="s">
        <v>210</v>
      </c>
      <c r="H233" s="1046"/>
      <c r="I233" s="1046"/>
      <c r="J233" s="1046"/>
      <c r="K233" s="1046"/>
      <c r="L233" s="1047"/>
      <c r="M233" s="1042"/>
      <c r="N233" s="1043"/>
      <c r="O233" s="1043"/>
      <c r="P233" s="1043"/>
      <c r="Q233" s="1043"/>
      <c r="R233" s="1043"/>
      <c r="S233" s="1043"/>
      <c r="T233" s="1044"/>
      <c r="U233" s="831" t="s">
        <v>591</v>
      </c>
      <c r="V233" s="831"/>
      <c r="W233" s="831"/>
      <c r="X233" s="831"/>
      <c r="Y233" s="831"/>
      <c r="Z233" s="831"/>
      <c r="AA233" s="831"/>
      <c r="AB233" s="831"/>
      <c r="AC233" s="831"/>
      <c r="AD233" s="831"/>
      <c r="AE233" s="831"/>
      <c r="AF233" s="831"/>
      <c r="AG233" s="831"/>
      <c r="AH233" s="831"/>
      <c r="AI233" s="831"/>
      <c r="AJ233" s="831"/>
      <c r="AK233" s="831"/>
      <c r="AL233" s="831"/>
      <c r="AM233" s="1788"/>
      <c r="AN233" s="20"/>
      <c r="AO233" s="83"/>
      <c r="AP233" s="20"/>
      <c r="CG233" s="35"/>
      <c r="CH233" s="20" t="s">
        <v>649</v>
      </c>
      <c r="CI233" s="20" t="s">
        <v>550</v>
      </c>
    </row>
    <row r="234" spans="1:87" ht="15" hidden="1" customHeight="1">
      <c r="A234" s="30"/>
      <c r="B234" s="71"/>
      <c r="C234" s="106"/>
      <c r="D234" s="1778"/>
      <c r="E234" s="1779"/>
      <c r="F234" s="1780"/>
      <c r="G234" s="1035"/>
      <c r="H234" s="1036"/>
      <c r="I234" s="1036"/>
      <c r="J234" s="1036"/>
      <c r="K234" s="1036"/>
      <c r="L234" s="1037"/>
      <c r="M234" s="1038" t="s">
        <v>71</v>
      </c>
      <c r="N234" s="955"/>
      <c r="O234" s="956"/>
      <c r="P234" s="4" t="str">
        <f>MID($M$233,COLUMN()-15,1)</f>
        <v/>
      </c>
      <c r="Q234" s="4" t="str">
        <f t="shared" ref="Q234:Y234" si="68">MID($M$233,COLUMN()-15,1)</f>
        <v/>
      </c>
      <c r="R234" s="4" t="str">
        <f t="shared" si="68"/>
        <v/>
      </c>
      <c r="S234" s="4" t="str">
        <f t="shared" si="68"/>
        <v/>
      </c>
      <c r="T234" s="4" t="str">
        <f t="shared" si="68"/>
        <v/>
      </c>
      <c r="U234" s="4" t="str">
        <f t="shared" si="68"/>
        <v/>
      </c>
      <c r="V234" s="4" t="str">
        <f t="shared" si="68"/>
        <v/>
      </c>
      <c r="W234" s="4" t="str">
        <f t="shared" si="68"/>
        <v/>
      </c>
      <c r="X234" s="4" t="str">
        <f t="shared" si="68"/>
        <v/>
      </c>
      <c r="Y234" s="4" t="str">
        <f t="shared" si="68"/>
        <v/>
      </c>
      <c r="Z234" s="1058"/>
      <c r="AA234" s="943"/>
      <c r="AB234" s="943"/>
      <c r="AC234" s="943"/>
      <c r="AD234" s="943"/>
      <c r="AE234" s="943"/>
      <c r="AF234" s="943"/>
      <c r="AG234" s="943"/>
      <c r="AH234" s="943"/>
      <c r="AI234" s="943"/>
      <c r="AJ234" s="943"/>
      <c r="AK234" s="943"/>
      <c r="AL234" s="943"/>
      <c r="AM234" s="1709"/>
      <c r="AN234" s="20"/>
      <c r="AO234" s="83"/>
      <c r="AP234" s="20"/>
      <c r="CG234" s="35"/>
      <c r="CH234" s="20" t="s">
        <v>650</v>
      </c>
      <c r="CI234" s="20" t="s">
        <v>551</v>
      </c>
    </row>
    <row r="235" spans="1:87" ht="15" hidden="1" customHeight="1">
      <c r="A235" s="30"/>
      <c r="B235" s="71"/>
      <c r="C235" s="106"/>
      <c r="D235" s="1778"/>
      <c r="E235" s="1779"/>
      <c r="F235" s="1780"/>
      <c r="G235" s="1060" t="s">
        <v>61</v>
      </c>
      <c r="H235" s="1060"/>
      <c r="I235" s="1060"/>
      <c r="J235" s="1060"/>
      <c r="K235" s="1060"/>
      <c r="L235" s="1061"/>
      <c r="M235" s="994" t="s">
        <v>2438</v>
      </c>
      <c r="N235" s="828"/>
      <c r="O235" s="828"/>
      <c r="P235" s="978"/>
      <c r="Q235" s="979"/>
      <c r="R235" s="49" t="s">
        <v>77</v>
      </c>
      <c r="S235" s="978"/>
      <c r="T235" s="979"/>
      <c r="U235" s="48" t="s">
        <v>78</v>
      </c>
      <c r="V235" s="978"/>
      <c r="W235" s="979"/>
      <c r="X235" s="48" t="s">
        <v>79</v>
      </c>
      <c r="Y235" s="943"/>
      <c r="Z235" s="943"/>
      <c r="AA235" s="943"/>
      <c r="AB235" s="943"/>
      <c r="AC235" s="943"/>
      <c r="AD235" s="943"/>
      <c r="AE235" s="943"/>
      <c r="AF235" s="943"/>
      <c r="AG235" s="943"/>
      <c r="AH235" s="943"/>
      <c r="AI235" s="943"/>
      <c r="AJ235" s="943"/>
      <c r="AK235" s="943"/>
      <c r="AL235" s="943"/>
      <c r="AM235" s="1709"/>
      <c r="AN235" s="20"/>
      <c r="AO235" s="83"/>
      <c r="AP235" s="20"/>
      <c r="BL235" s="17" t="str">
        <f>IF(M235="選択▼","",M235&amp;P235&amp;R235&amp;S235&amp;U235&amp;V235&amp;X235)</f>
        <v/>
      </c>
      <c r="BM235" s="272" t="str">
        <f>MID(P235,COLUMN()-64,1)</f>
        <v/>
      </c>
      <c r="BN235" s="272" t="str">
        <f>MID(P235,COLUMN()-64,1)</f>
        <v/>
      </c>
      <c r="BO235" s="272" t="str">
        <f>MID(S235,COLUMN()-66,1)</f>
        <v/>
      </c>
      <c r="BP235" s="272" t="str">
        <f>MID(S235,COLUMN()-66,1)</f>
        <v/>
      </c>
      <c r="BQ235" s="272" t="str">
        <f>MID(V235,COLUMN()-68,1)</f>
        <v/>
      </c>
      <c r="BR235" s="272" t="str">
        <f>MID(V235,COLUMN()-68,1)</f>
        <v/>
      </c>
      <c r="BS235" s="273" t="s">
        <v>2998</v>
      </c>
      <c r="CG235" s="35"/>
      <c r="CH235" s="20" t="s">
        <v>651</v>
      </c>
      <c r="CI235" s="20" t="s">
        <v>552</v>
      </c>
    </row>
    <row r="236" spans="1:87" ht="15" hidden="1" customHeight="1">
      <c r="A236" s="30"/>
      <c r="B236" s="71"/>
      <c r="C236" s="106"/>
      <c r="D236" s="1778"/>
      <c r="E236" s="1779"/>
      <c r="F236" s="1780"/>
      <c r="G236" s="1060" t="s">
        <v>243</v>
      </c>
      <c r="H236" s="1060"/>
      <c r="I236" s="1060"/>
      <c r="J236" s="1060"/>
      <c r="K236" s="1060"/>
      <c r="L236" s="1061"/>
      <c r="M236" s="994" t="s">
        <v>2999</v>
      </c>
      <c r="N236" s="828"/>
      <c r="O236" s="828"/>
      <c r="P236" s="829"/>
      <c r="Q236" s="1220"/>
      <c r="R236" s="1220"/>
      <c r="S236" s="1220"/>
      <c r="T236" s="1220"/>
      <c r="U236" s="1220"/>
      <c r="V236" s="1220"/>
      <c r="W236" s="1220"/>
      <c r="X236" s="1220"/>
      <c r="Y236" s="1220"/>
      <c r="Z236" s="1220"/>
      <c r="AA236" s="1220"/>
      <c r="AB236" s="1220"/>
      <c r="AC236" s="1220"/>
      <c r="AD236" s="1220"/>
      <c r="AE236" s="1220"/>
      <c r="AF236" s="1220"/>
      <c r="AG236" s="1220"/>
      <c r="AH236" s="1220"/>
      <c r="AI236" s="1220"/>
      <c r="AJ236" s="1220"/>
      <c r="AK236" s="1220"/>
      <c r="AL236" s="1220"/>
      <c r="AM236" s="1717"/>
      <c r="AN236" s="20"/>
      <c r="AO236" s="83"/>
      <c r="AP236" s="20"/>
      <c r="BL236" s="17" t="str">
        <f>IF(M236="選択　▼","1.男2.女",M236)</f>
        <v>1.男2.女</v>
      </c>
      <c r="CG236" s="35"/>
      <c r="CH236" s="20" t="s">
        <v>652</v>
      </c>
      <c r="CI236" s="20" t="s">
        <v>553</v>
      </c>
    </row>
    <row r="237" spans="1:87" ht="15" hidden="1" customHeight="1">
      <c r="A237" s="30"/>
      <c r="B237" s="71"/>
      <c r="C237" s="106"/>
      <c r="D237" s="1778"/>
      <c r="E237" s="1779"/>
      <c r="F237" s="1780"/>
      <c r="G237" s="1060" t="s">
        <v>247</v>
      </c>
      <c r="H237" s="1060"/>
      <c r="I237" s="1060"/>
      <c r="J237" s="1060"/>
      <c r="K237" s="1060"/>
      <c r="L237" s="1061"/>
      <c r="M237" s="1065"/>
      <c r="N237" s="1065"/>
      <c r="O237" s="1065"/>
      <c r="P237" s="1065"/>
      <c r="Q237" s="1313" t="s">
        <v>2594</v>
      </c>
      <c r="R237" s="1314"/>
      <c r="S237" s="1314"/>
      <c r="T237" s="1314"/>
      <c r="U237" s="1314"/>
      <c r="V237" s="1314"/>
      <c r="W237" s="1314"/>
      <c r="X237" s="1314"/>
      <c r="Y237" s="1314"/>
      <c r="Z237" s="1314"/>
      <c r="AA237" s="1314"/>
      <c r="AB237" s="1314"/>
      <c r="AC237" s="1314"/>
      <c r="AD237" s="1314"/>
      <c r="AE237" s="1314"/>
      <c r="AF237" s="1314"/>
      <c r="AG237" s="1314"/>
      <c r="AH237" s="1314"/>
      <c r="AI237" s="1314"/>
      <c r="AJ237" s="1314"/>
      <c r="AK237" s="1314"/>
      <c r="AL237" s="1314"/>
      <c r="AM237" s="1562"/>
      <c r="AN237" s="20"/>
      <c r="AO237" s="83"/>
      <c r="AP237" s="20"/>
      <c r="CG237" s="35"/>
      <c r="CH237" s="20" t="s">
        <v>653</v>
      </c>
      <c r="CI237" s="20" t="s">
        <v>554</v>
      </c>
    </row>
    <row r="238" spans="1:87" ht="15" hidden="1" customHeight="1">
      <c r="A238" s="30"/>
      <c r="B238" s="71"/>
      <c r="C238" s="106"/>
      <c r="D238" s="1778"/>
      <c r="E238" s="1779"/>
      <c r="F238" s="1780"/>
      <c r="G238" s="1060" t="s">
        <v>248</v>
      </c>
      <c r="H238" s="1060"/>
      <c r="I238" s="1060"/>
      <c r="J238" s="1060"/>
      <c r="K238" s="1060"/>
      <c r="L238" s="1061"/>
      <c r="M238" s="994" t="s">
        <v>2999</v>
      </c>
      <c r="N238" s="828"/>
      <c r="O238" s="828"/>
      <c r="P238" s="829"/>
      <c r="Q238" s="1313" t="s">
        <v>260</v>
      </c>
      <c r="R238" s="1314"/>
      <c r="S238" s="1314"/>
      <c r="T238" s="1314"/>
      <c r="U238" s="1314"/>
      <c r="V238" s="1314"/>
      <c r="W238" s="1314"/>
      <c r="X238" s="1314"/>
      <c r="Y238" s="1314"/>
      <c r="Z238" s="1314"/>
      <c r="AA238" s="1314"/>
      <c r="AB238" s="1314"/>
      <c r="AC238" s="1314"/>
      <c r="AD238" s="1314"/>
      <c r="AE238" s="1314"/>
      <c r="AF238" s="1314"/>
      <c r="AG238" s="1314"/>
      <c r="AH238" s="1314"/>
      <c r="AI238" s="1314"/>
      <c r="AJ238" s="1314"/>
      <c r="AK238" s="1314"/>
      <c r="AL238" s="1314"/>
      <c r="AM238" s="1562"/>
      <c r="AN238" s="20"/>
      <c r="AO238" s="83"/>
      <c r="AP238" s="20"/>
      <c r="CG238" s="35"/>
      <c r="CH238" s="20" t="s">
        <v>586</v>
      </c>
      <c r="CI238" s="20" t="s">
        <v>555</v>
      </c>
    </row>
    <row r="239" spans="1:87" ht="15" hidden="1" customHeight="1">
      <c r="A239" s="30"/>
      <c r="B239" s="71"/>
      <c r="C239" s="106"/>
      <c r="D239" s="1778"/>
      <c r="E239" s="1779"/>
      <c r="F239" s="1780"/>
      <c r="G239" s="613" t="s">
        <v>2567</v>
      </c>
      <c r="H239" s="614"/>
      <c r="I239" s="614"/>
      <c r="J239" s="614"/>
      <c r="K239" s="614"/>
      <c r="L239" s="615"/>
      <c r="M239" s="1019"/>
      <c r="N239" s="1020"/>
      <c r="O239" s="1020"/>
      <c r="P239" s="1020"/>
      <c r="Q239" s="1020"/>
      <c r="R239" s="1020"/>
      <c r="S239" s="1020"/>
      <c r="T239" s="1020"/>
      <c r="U239" s="1020"/>
      <c r="V239" s="1020"/>
      <c r="W239" s="1021"/>
      <c r="X239" s="833" t="s">
        <v>263</v>
      </c>
      <c r="Y239" s="834"/>
      <c r="Z239" s="834"/>
      <c r="AA239" s="834"/>
      <c r="AB239" s="834"/>
      <c r="AC239" s="834"/>
      <c r="AD239" s="834"/>
      <c r="AE239" s="834"/>
      <c r="AF239" s="834"/>
      <c r="AG239" s="834"/>
      <c r="AH239" s="834"/>
      <c r="AI239" s="834"/>
      <c r="AJ239" s="834"/>
      <c r="AK239" s="834"/>
      <c r="AL239" s="834"/>
      <c r="AM239" s="1711"/>
      <c r="AN239" s="20"/>
      <c r="AO239" s="83"/>
      <c r="AP239" s="20"/>
      <c r="BL239" s="17" t="str">
        <f>LEFT(M239,1)</f>
        <v/>
      </c>
      <c r="BM239" s="272" t="str">
        <f>MID($BL239,COLUMN()-64,1)</f>
        <v/>
      </c>
      <c r="CG239" s="35"/>
      <c r="CH239" s="20" t="s">
        <v>654</v>
      </c>
      <c r="CI239" s="20" t="s">
        <v>556</v>
      </c>
    </row>
    <row r="240" spans="1:87" ht="15" hidden="1" customHeight="1" thickBot="1">
      <c r="A240" s="30"/>
      <c r="B240" s="71"/>
      <c r="C240" s="106"/>
      <c r="D240" s="1781"/>
      <c r="E240" s="1782"/>
      <c r="F240" s="1783"/>
      <c r="G240" s="616"/>
      <c r="H240" s="617"/>
      <c r="I240" s="617"/>
      <c r="J240" s="617"/>
      <c r="K240" s="617"/>
      <c r="L240" s="618"/>
      <c r="M240" s="994"/>
      <c r="N240" s="828"/>
      <c r="O240" s="828"/>
      <c r="P240" s="829"/>
      <c r="Q240" s="21" t="s">
        <v>5</v>
      </c>
      <c r="R240" s="1065"/>
      <c r="S240" s="1065"/>
      <c r="T240" s="1065"/>
      <c r="U240" s="1065"/>
      <c r="V240" s="1058" t="s">
        <v>4</v>
      </c>
      <c r="W240" s="944"/>
      <c r="X240" s="833" t="s">
        <v>337</v>
      </c>
      <c r="Y240" s="834"/>
      <c r="Z240" s="834"/>
      <c r="AA240" s="834"/>
      <c r="AB240" s="834"/>
      <c r="AC240" s="834"/>
      <c r="AD240" s="834"/>
      <c r="AE240" s="834"/>
      <c r="AF240" s="834"/>
      <c r="AG240" s="834"/>
      <c r="AH240" s="834"/>
      <c r="AI240" s="834"/>
      <c r="AJ240" s="834"/>
      <c r="AK240" s="834"/>
      <c r="AL240" s="834"/>
      <c r="AM240" s="1711"/>
      <c r="AN240" s="20"/>
      <c r="AO240" s="83"/>
      <c r="AP240" s="20"/>
      <c r="BL240" s="151" t="str">
        <f>M240&amp;R240</f>
        <v/>
      </c>
      <c r="CG240" s="35"/>
      <c r="CH240" s="20" t="s">
        <v>655</v>
      </c>
      <c r="CI240" s="20" t="s">
        <v>557</v>
      </c>
    </row>
    <row r="241" spans="1:87" ht="15" hidden="1" customHeight="1" thickTop="1" thickBot="1">
      <c r="A241" s="30"/>
      <c r="B241" s="71"/>
      <c r="C241" s="106"/>
      <c r="D241" s="1772"/>
      <c r="E241" s="1773"/>
      <c r="F241" s="1773"/>
      <c r="G241" s="1774"/>
      <c r="H241" s="1774"/>
      <c r="I241" s="1774"/>
      <c r="J241" s="1774"/>
      <c r="K241" s="1774"/>
      <c r="L241" s="1774"/>
      <c r="M241" s="1774"/>
      <c r="N241" s="1774"/>
      <c r="O241" s="1774"/>
      <c r="P241" s="1774"/>
      <c r="Q241" s="1774"/>
      <c r="R241" s="1774"/>
      <c r="S241" s="1774"/>
      <c r="T241" s="1774"/>
      <c r="U241" s="1774"/>
      <c r="V241" s="1774"/>
      <c r="W241" s="1774"/>
      <c r="X241" s="1774"/>
      <c r="Y241" s="1774"/>
      <c r="Z241" s="1774"/>
      <c r="AA241" s="1774"/>
      <c r="AB241" s="1774"/>
      <c r="AC241" s="1774"/>
      <c r="AD241" s="1774"/>
      <c r="AE241" s="1774"/>
      <c r="AF241" s="1774"/>
      <c r="AG241" s="1774"/>
      <c r="AH241" s="1774"/>
      <c r="AI241" s="1774"/>
      <c r="AJ241" s="1774"/>
      <c r="AK241" s="1774"/>
      <c r="AL241" s="1774"/>
      <c r="AM241" s="1775"/>
      <c r="AN241" s="20"/>
      <c r="AO241" s="83"/>
      <c r="AP241" s="20"/>
      <c r="CG241" s="35"/>
      <c r="CH241" s="20" t="s">
        <v>656</v>
      </c>
      <c r="CI241" s="20" t="s">
        <v>558</v>
      </c>
    </row>
    <row r="242" spans="1:87" ht="15" hidden="1" customHeight="1" thickTop="1">
      <c r="A242" s="30"/>
      <c r="B242" s="71"/>
      <c r="C242" s="1597" t="s">
        <v>336</v>
      </c>
      <c r="D242" s="1695" t="s">
        <v>311</v>
      </c>
      <c r="E242" s="1696"/>
      <c r="F242" s="1697"/>
      <c r="G242" s="1702" t="s">
        <v>210</v>
      </c>
      <c r="H242" s="1702"/>
      <c r="I242" s="1702"/>
      <c r="J242" s="1702"/>
      <c r="K242" s="1702"/>
      <c r="L242" s="1703"/>
      <c r="M242" s="1704"/>
      <c r="N242" s="1705"/>
      <c r="O242" s="1705"/>
      <c r="P242" s="1705"/>
      <c r="Q242" s="1705"/>
      <c r="R242" s="1705"/>
      <c r="S242" s="1705"/>
      <c r="T242" s="1706"/>
      <c r="U242" s="1707" t="s">
        <v>591</v>
      </c>
      <c r="V242" s="1707"/>
      <c r="W242" s="1707"/>
      <c r="X242" s="1707"/>
      <c r="Y242" s="1707"/>
      <c r="Z242" s="1707"/>
      <c r="AA242" s="1707"/>
      <c r="AB242" s="1707"/>
      <c r="AC242" s="1707"/>
      <c r="AD242" s="1707"/>
      <c r="AE242" s="1707"/>
      <c r="AF242" s="1707"/>
      <c r="AG242" s="1707"/>
      <c r="AH242" s="1707"/>
      <c r="AI242" s="1707"/>
      <c r="AJ242" s="1707"/>
      <c r="AK242" s="1707"/>
      <c r="AL242" s="1707"/>
      <c r="AM242" s="1708"/>
      <c r="AN242" s="20"/>
      <c r="AO242" s="83"/>
      <c r="AP242" s="20"/>
      <c r="AR242" s="1623" t="s">
        <v>2947</v>
      </c>
      <c r="AS242" s="1624"/>
      <c r="AT242" s="1624"/>
      <c r="AU242" s="1624"/>
      <c r="AV242" s="1624"/>
      <c r="AW242" s="1624"/>
      <c r="AX242" s="1624"/>
      <c r="AY242" s="1624"/>
      <c r="AZ242" s="1624"/>
      <c r="BA242" s="1624"/>
      <c r="BB242" s="1624"/>
      <c r="BC242" s="1624"/>
      <c r="BD242" s="1624"/>
      <c r="BE242" s="1624"/>
      <c r="BF242" s="1624"/>
      <c r="BG242" s="1624"/>
      <c r="BH242" s="1625"/>
      <c r="BI242" s="126"/>
      <c r="CG242" s="35"/>
      <c r="CH242" s="20" t="s">
        <v>657</v>
      </c>
      <c r="CI242" s="20" t="s">
        <v>559</v>
      </c>
    </row>
    <row r="243" spans="1:87" ht="15" hidden="1" customHeight="1">
      <c r="A243" s="30"/>
      <c r="B243" s="71"/>
      <c r="C243" s="1598"/>
      <c r="D243" s="1698"/>
      <c r="E243" s="1671"/>
      <c r="F243" s="1672"/>
      <c r="G243" s="1036"/>
      <c r="H243" s="1036"/>
      <c r="I243" s="1036"/>
      <c r="J243" s="1036"/>
      <c r="K243" s="1036"/>
      <c r="L243" s="1037"/>
      <c r="M243" s="1038" t="s">
        <v>71</v>
      </c>
      <c r="N243" s="955"/>
      <c r="O243" s="956"/>
      <c r="P243" s="4" t="str">
        <f>MID($M$242,COLUMN()-15,1)</f>
        <v/>
      </c>
      <c r="Q243" s="4" t="str">
        <f t="shared" ref="Q243:Y243" si="69">MID($M$242,COLUMN()-15,1)</f>
        <v/>
      </c>
      <c r="R243" s="4" t="str">
        <f t="shared" si="69"/>
        <v/>
      </c>
      <c r="S243" s="4" t="str">
        <f t="shared" si="69"/>
        <v/>
      </c>
      <c r="T243" s="4" t="str">
        <f t="shared" si="69"/>
        <v/>
      </c>
      <c r="U243" s="4" t="str">
        <f t="shared" si="69"/>
        <v/>
      </c>
      <c r="V243" s="4" t="str">
        <f t="shared" si="69"/>
        <v/>
      </c>
      <c r="W243" s="4" t="str">
        <f t="shared" si="69"/>
        <v/>
      </c>
      <c r="X243" s="4" t="str">
        <f t="shared" si="69"/>
        <v/>
      </c>
      <c r="Y243" s="4" t="str">
        <f t="shared" si="69"/>
        <v/>
      </c>
      <c r="Z243" s="1058"/>
      <c r="AA243" s="943"/>
      <c r="AB243" s="943"/>
      <c r="AC243" s="943"/>
      <c r="AD243" s="943"/>
      <c r="AE243" s="943"/>
      <c r="AF243" s="943"/>
      <c r="AG243" s="943"/>
      <c r="AH243" s="943"/>
      <c r="AI243" s="943"/>
      <c r="AJ243" s="943"/>
      <c r="AK243" s="943"/>
      <c r="AL243" s="943"/>
      <c r="AM243" s="1709"/>
      <c r="AN243" s="20"/>
      <c r="AO243" s="83"/>
      <c r="AP243" s="20"/>
      <c r="AR243" s="1626"/>
      <c r="AS243" s="1627"/>
      <c r="AT243" s="1627"/>
      <c r="AU243" s="1627"/>
      <c r="AV243" s="1627"/>
      <c r="AW243" s="1627"/>
      <c r="AX243" s="1627"/>
      <c r="AY243" s="1627"/>
      <c r="AZ243" s="1627"/>
      <c r="BA243" s="1627"/>
      <c r="BB243" s="1627"/>
      <c r="BC243" s="1627"/>
      <c r="BD243" s="1627"/>
      <c r="BE243" s="1627"/>
      <c r="BF243" s="1627"/>
      <c r="BG243" s="1627"/>
      <c r="BH243" s="1628"/>
      <c r="BI243" s="126"/>
      <c r="CG243" s="35"/>
      <c r="CH243" s="20" t="s">
        <v>658</v>
      </c>
      <c r="CI243" s="20" t="s">
        <v>560</v>
      </c>
    </row>
    <row r="244" spans="1:87" ht="15" hidden="1" customHeight="1" thickBot="1">
      <c r="A244" s="30"/>
      <c r="B244" s="71"/>
      <c r="C244" s="1598"/>
      <c r="D244" s="1698"/>
      <c r="E244" s="1671"/>
      <c r="F244" s="1672"/>
      <c r="G244" s="1060" t="s">
        <v>61</v>
      </c>
      <c r="H244" s="1060"/>
      <c r="I244" s="1060"/>
      <c r="J244" s="1060"/>
      <c r="K244" s="1060"/>
      <c r="L244" s="1061"/>
      <c r="M244" s="994" t="s">
        <v>2438</v>
      </c>
      <c r="N244" s="828"/>
      <c r="O244" s="828"/>
      <c r="P244" s="978"/>
      <c r="Q244" s="979"/>
      <c r="R244" s="49" t="s">
        <v>77</v>
      </c>
      <c r="S244" s="978"/>
      <c r="T244" s="979"/>
      <c r="U244" s="48" t="s">
        <v>78</v>
      </c>
      <c r="V244" s="978"/>
      <c r="W244" s="979"/>
      <c r="X244" s="48" t="s">
        <v>79</v>
      </c>
      <c r="Y244" s="943"/>
      <c r="Z244" s="943"/>
      <c r="AA244" s="943"/>
      <c r="AB244" s="943"/>
      <c r="AC244" s="943"/>
      <c r="AD244" s="943"/>
      <c r="AE244" s="943"/>
      <c r="AF244" s="943"/>
      <c r="AG244" s="943"/>
      <c r="AH244" s="943"/>
      <c r="AI244" s="943"/>
      <c r="AJ244" s="943"/>
      <c r="AK244" s="943"/>
      <c r="AL244" s="943"/>
      <c r="AM244" s="1709"/>
      <c r="AN244" s="20"/>
      <c r="AO244" s="83"/>
      <c r="AP244" s="20"/>
      <c r="AR244" s="1626"/>
      <c r="AS244" s="1627"/>
      <c r="AT244" s="1627"/>
      <c r="AU244" s="1627"/>
      <c r="AV244" s="1627"/>
      <c r="AW244" s="1627"/>
      <c r="AX244" s="1627"/>
      <c r="AY244" s="1627"/>
      <c r="AZ244" s="1627"/>
      <c r="BA244" s="1627"/>
      <c r="BB244" s="1627"/>
      <c r="BC244" s="1627"/>
      <c r="BD244" s="1627"/>
      <c r="BE244" s="1627"/>
      <c r="BF244" s="1627"/>
      <c r="BG244" s="1627"/>
      <c r="BH244" s="1628"/>
      <c r="BI244" s="126"/>
      <c r="BL244" s="17" t="str">
        <f>IF(OR(M244="選択▼",M244=""),"",M244&amp;P244&amp;R244&amp;S244&amp;U244&amp;V244&amp;X244)</f>
        <v/>
      </c>
      <c r="BM244" s="272" t="str">
        <f>MID(P244,COLUMN()-64,1)</f>
        <v/>
      </c>
      <c r="BN244" s="272" t="str">
        <f>MID(P244,COLUMN()-64,1)</f>
        <v/>
      </c>
      <c r="BO244" s="272" t="str">
        <f>MID(S244,COLUMN()-66,1)</f>
        <v/>
      </c>
      <c r="BP244" s="272" t="str">
        <f>MID(S244,COLUMN()-66,1)</f>
        <v/>
      </c>
      <c r="BQ244" s="272" t="str">
        <f>MID(V244,COLUMN()-68,1)</f>
        <v/>
      </c>
      <c r="BR244" s="272" t="str">
        <f>MID(V244,COLUMN()-68,1)</f>
        <v/>
      </c>
      <c r="BS244" s="273" t="str">
        <f>IF(M244="平成","H",IF(M244="昭和","S",IF(M244="大正","T",IF(M244="明治","M",""))))</f>
        <v/>
      </c>
      <c r="CG244" s="35"/>
      <c r="CH244" s="20" t="s">
        <v>659</v>
      </c>
      <c r="CI244" s="20" t="s">
        <v>561</v>
      </c>
    </row>
    <row r="245" spans="1:87" ht="15" hidden="1" customHeight="1">
      <c r="A245" s="30"/>
      <c r="B245" s="71"/>
      <c r="C245" s="1598"/>
      <c r="D245" s="1698"/>
      <c r="E245" s="1671"/>
      <c r="F245" s="1672"/>
      <c r="G245" s="1060" t="s">
        <v>243</v>
      </c>
      <c r="H245" s="1060"/>
      <c r="I245" s="1060"/>
      <c r="J245" s="1060"/>
      <c r="K245" s="1060"/>
      <c r="L245" s="1061"/>
      <c r="M245" s="994" t="s">
        <v>2999</v>
      </c>
      <c r="N245" s="828"/>
      <c r="O245" s="828"/>
      <c r="P245" s="829"/>
      <c r="Q245" s="1220"/>
      <c r="R245" s="1220"/>
      <c r="S245" s="1220"/>
      <c r="T245" s="1220"/>
      <c r="U245" s="1220"/>
      <c r="V245" s="1220"/>
      <c r="W245" s="1220"/>
      <c r="X245" s="1220"/>
      <c r="Y245" s="1220"/>
      <c r="Z245" s="1220"/>
      <c r="AA245" s="1220"/>
      <c r="AB245" s="1220"/>
      <c r="AC245" s="1220"/>
      <c r="AD245" s="1220"/>
      <c r="AE245" s="1220"/>
      <c r="AF245" s="1220"/>
      <c r="AG245" s="1220"/>
      <c r="AH245" s="1220"/>
      <c r="AI245" s="1220"/>
      <c r="AJ245" s="1220"/>
      <c r="AK245" s="1220"/>
      <c r="AL245" s="1220"/>
      <c r="AM245" s="1717"/>
      <c r="AN245" s="20"/>
      <c r="AO245" s="83"/>
      <c r="AP245" s="20"/>
      <c r="AR245" s="1565" t="s">
        <v>2945</v>
      </c>
      <c r="AS245" s="1566"/>
      <c r="AT245" s="1566"/>
      <c r="AU245" s="1566"/>
      <c r="AV245" s="1566"/>
      <c r="AW245" s="1566"/>
      <c r="AX245" s="1566"/>
      <c r="AY245" s="1566"/>
      <c r="AZ245" s="1566"/>
      <c r="BA245" s="1566"/>
      <c r="BB245" s="1566"/>
      <c r="BC245" s="1566"/>
      <c r="BD245" s="1566"/>
      <c r="BE245" s="1566"/>
      <c r="BF245" s="1566"/>
      <c r="BG245" s="1566"/>
      <c r="BH245" s="1567"/>
      <c r="BI245" s="126"/>
      <c r="BL245" s="134" t="str">
        <f>IF(M245="選択　▼","",RIGHT(M245,1))</f>
        <v/>
      </c>
      <c r="CG245" s="35"/>
      <c r="CH245" s="20" t="s">
        <v>660</v>
      </c>
      <c r="CI245" s="20" t="s">
        <v>562</v>
      </c>
    </row>
    <row r="246" spans="1:87" ht="15" hidden="1" customHeight="1">
      <c r="A246" s="30"/>
      <c r="B246" s="71"/>
      <c r="C246" s="1598"/>
      <c r="D246" s="1698"/>
      <c r="E246" s="1671"/>
      <c r="F246" s="1672"/>
      <c r="G246" s="1060" t="s">
        <v>247</v>
      </c>
      <c r="H246" s="1060"/>
      <c r="I246" s="1060"/>
      <c r="J246" s="1060"/>
      <c r="K246" s="1060"/>
      <c r="L246" s="1061"/>
      <c r="M246" s="1151"/>
      <c r="N246" s="1065"/>
      <c r="O246" s="1065"/>
      <c r="P246" s="1265"/>
      <c r="Q246" s="1313" t="s">
        <v>2594</v>
      </c>
      <c r="R246" s="1314"/>
      <c r="S246" s="1314"/>
      <c r="T246" s="1314"/>
      <c r="U246" s="1314"/>
      <c r="V246" s="1314"/>
      <c r="W246" s="1314"/>
      <c r="X246" s="1314"/>
      <c r="Y246" s="1314"/>
      <c r="Z246" s="1314"/>
      <c r="AA246" s="1314"/>
      <c r="AB246" s="1314"/>
      <c r="AC246" s="1314"/>
      <c r="AD246" s="1314"/>
      <c r="AE246" s="1314"/>
      <c r="AF246" s="1314"/>
      <c r="AG246" s="1314"/>
      <c r="AH246" s="1314"/>
      <c r="AI246" s="1314"/>
      <c r="AJ246" s="1314"/>
      <c r="AK246" s="1314"/>
      <c r="AL246" s="1314"/>
      <c r="AM246" s="1562"/>
      <c r="AN246" s="20"/>
      <c r="AO246" s="83"/>
      <c r="AP246" s="20"/>
      <c r="AR246" s="1568" t="s">
        <v>2948</v>
      </c>
      <c r="AS246" s="1569"/>
      <c r="AT246" s="1569"/>
      <c r="AU246" s="1569"/>
      <c r="AV246" s="1569"/>
      <c r="AW246" s="1569"/>
      <c r="AX246" s="1569"/>
      <c r="AY246" s="1569"/>
      <c r="AZ246" s="1569"/>
      <c r="BA246" s="1569"/>
      <c r="BB246" s="1569"/>
      <c r="BC246" s="1569"/>
      <c r="BD246" s="1569"/>
      <c r="BE246" s="1569"/>
      <c r="BF246" s="1569"/>
      <c r="BG246" s="1569"/>
      <c r="BH246" s="1570"/>
      <c r="BI246" s="303"/>
      <c r="CG246" s="35"/>
      <c r="CH246" s="20" t="s">
        <v>661</v>
      </c>
      <c r="CI246" s="20" t="s">
        <v>563</v>
      </c>
    </row>
    <row r="247" spans="1:87" ht="15" hidden="1" customHeight="1">
      <c r="A247" s="30"/>
      <c r="B247" s="71"/>
      <c r="C247" s="1598"/>
      <c r="D247" s="1698"/>
      <c r="E247" s="1671"/>
      <c r="F247" s="1672"/>
      <c r="G247" s="1060" t="s">
        <v>248</v>
      </c>
      <c r="H247" s="1060"/>
      <c r="I247" s="1060"/>
      <c r="J247" s="1060"/>
      <c r="K247" s="1060"/>
      <c r="L247" s="1061"/>
      <c r="M247" s="994" t="s">
        <v>2999</v>
      </c>
      <c r="N247" s="828"/>
      <c r="O247" s="828"/>
      <c r="P247" s="829"/>
      <c r="Q247" s="1313" t="s">
        <v>260</v>
      </c>
      <c r="R247" s="1314"/>
      <c r="S247" s="1314"/>
      <c r="T247" s="1314"/>
      <c r="U247" s="1314"/>
      <c r="V247" s="1314"/>
      <c r="W247" s="1314"/>
      <c r="X247" s="1314"/>
      <c r="Y247" s="1314"/>
      <c r="Z247" s="1314"/>
      <c r="AA247" s="1314"/>
      <c r="AB247" s="1314"/>
      <c r="AC247" s="1314"/>
      <c r="AD247" s="1314"/>
      <c r="AE247" s="1314"/>
      <c r="AF247" s="1314"/>
      <c r="AG247" s="1314"/>
      <c r="AH247" s="1314"/>
      <c r="AI247" s="1314"/>
      <c r="AJ247" s="1314"/>
      <c r="AK247" s="1314"/>
      <c r="AL247" s="1314"/>
      <c r="AM247" s="1562"/>
      <c r="AN247" s="20"/>
      <c r="AO247" s="83"/>
      <c r="AP247" s="20"/>
      <c r="AR247" s="1568" t="s">
        <v>2545</v>
      </c>
      <c r="AS247" s="1569"/>
      <c r="AT247" s="1569"/>
      <c r="AU247" s="1569"/>
      <c r="AV247" s="1569"/>
      <c r="AW247" s="1569"/>
      <c r="AX247" s="1569"/>
      <c r="AY247" s="1569"/>
      <c r="AZ247" s="1569"/>
      <c r="BA247" s="1569"/>
      <c r="BB247" s="1569"/>
      <c r="BC247" s="1569"/>
      <c r="BD247" s="1569"/>
      <c r="BE247" s="1569"/>
      <c r="BF247" s="1569"/>
      <c r="BG247" s="1569"/>
      <c r="BH247" s="1570"/>
      <c r="BI247" s="303"/>
      <c r="BL247" s="134" t="str">
        <f>IF(M247="選択　▼","",M247)</f>
        <v/>
      </c>
      <c r="CG247" s="35"/>
      <c r="CH247" s="20" t="s">
        <v>662</v>
      </c>
      <c r="CI247" s="20" t="s">
        <v>564</v>
      </c>
    </row>
    <row r="248" spans="1:87" ht="15" hidden="1" customHeight="1">
      <c r="A248" s="30"/>
      <c r="B248" s="71"/>
      <c r="C248" s="1598"/>
      <c r="D248" s="1698"/>
      <c r="E248" s="1671"/>
      <c r="F248" s="1672"/>
      <c r="G248" s="614" t="s">
        <v>2567</v>
      </c>
      <c r="H248" s="614"/>
      <c r="I248" s="614"/>
      <c r="J248" s="614"/>
      <c r="K248" s="614"/>
      <c r="L248" s="615"/>
      <c r="M248" s="1019"/>
      <c r="N248" s="1020"/>
      <c r="O248" s="1020"/>
      <c r="P248" s="1020"/>
      <c r="Q248" s="1020"/>
      <c r="R248" s="1020"/>
      <c r="S248" s="1020"/>
      <c r="T248" s="1020"/>
      <c r="U248" s="1020"/>
      <c r="V248" s="1020"/>
      <c r="W248" s="1021"/>
      <c r="X248" s="833" t="s">
        <v>263</v>
      </c>
      <c r="Y248" s="834"/>
      <c r="Z248" s="834"/>
      <c r="AA248" s="834"/>
      <c r="AB248" s="834"/>
      <c r="AC248" s="834"/>
      <c r="AD248" s="834"/>
      <c r="AE248" s="834"/>
      <c r="AF248" s="834"/>
      <c r="AG248" s="834"/>
      <c r="AH248" s="834"/>
      <c r="AI248" s="834"/>
      <c r="AJ248" s="834"/>
      <c r="AK248" s="834"/>
      <c r="AL248" s="834"/>
      <c r="AM248" s="1711"/>
      <c r="AN248" s="20"/>
      <c r="AO248" s="83"/>
      <c r="AP248" s="20"/>
      <c r="AR248" s="1568" t="s">
        <v>2951</v>
      </c>
      <c r="AS248" s="1569"/>
      <c r="AT248" s="1569"/>
      <c r="AU248" s="1569"/>
      <c r="AV248" s="1569"/>
      <c r="AW248" s="1569"/>
      <c r="AX248" s="1569"/>
      <c r="AY248" s="1569"/>
      <c r="AZ248" s="1569"/>
      <c r="BA248" s="1569"/>
      <c r="BB248" s="1569"/>
      <c r="BC248" s="1569"/>
      <c r="BD248" s="1569"/>
      <c r="BE248" s="1569"/>
      <c r="BF248" s="1569"/>
      <c r="BG248" s="1569"/>
      <c r="BH248" s="1570"/>
      <c r="BI248" s="303"/>
      <c r="BL248" s="17" t="str">
        <f>LEFT(M248,1)</f>
        <v/>
      </c>
      <c r="BM248" s="272" t="str">
        <f>MID($BL248,COLUMN()-64,1)</f>
        <v/>
      </c>
      <c r="CG248" s="35"/>
      <c r="CH248" s="20" t="s">
        <v>663</v>
      </c>
      <c r="CI248" s="20" t="s">
        <v>565</v>
      </c>
    </row>
    <row r="249" spans="1:87" ht="15" hidden="1" customHeight="1" thickBot="1">
      <c r="A249" s="30"/>
      <c r="B249" s="71"/>
      <c r="C249" s="1598"/>
      <c r="D249" s="1699"/>
      <c r="E249" s="1700"/>
      <c r="F249" s="1701"/>
      <c r="G249" s="1753"/>
      <c r="H249" s="1753"/>
      <c r="I249" s="1753"/>
      <c r="J249" s="1753"/>
      <c r="K249" s="1753"/>
      <c r="L249" s="1754"/>
      <c r="M249" s="1759"/>
      <c r="N249" s="1760"/>
      <c r="O249" s="1760"/>
      <c r="P249" s="1761"/>
      <c r="Q249" s="123" t="s">
        <v>5</v>
      </c>
      <c r="R249" s="1762"/>
      <c r="S249" s="1762"/>
      <c r="T249" s="1762"/>
      <c r="U249" s="1762"/>
      <c r="V249" s="1577" t="s">
        <v>4</v>
      </c>
      <c r="W249" s="1578"/>
      <c r="X249" s="1579" t="s">
        <v>337</v>
      </c>
      <c r="Y249" s="1580"/>
      <c r="Z249" s="1580"/>
      <c r="AA249" s="1580"/>
      <c r="AB249" s="1580"/>
      <c r="AC249" s="1580"/>
      <c r="AD249" s="1580"/>
      <c r="AE249" s="1580"/>
      <c r="AF249" s="1580"/>
      <c r="AG249" s="1580"/>
      <c r="AH249" s="1580"/>
      <c r="AI249" s="1580"/>
      <c r="AJ249" s="1580"/>
      <c r="AK249" s="1580"/>
      <c r="AL249" s="1580"/>
      <c r="AM249" s="1581"/>
      <c r="AN249" s="20"/>
      <c r="AO249" s="83"/>
      <c r="AP249" s="20"/>
      <c r="AR249" s="1571" t="s">
        <v>2950</v>
      </c>
      <c r="AS249" s="1572"/>
      <c r="AT249" s="1572"/>
      <c r="AU249" s="1572"/>
      <c r="AV249" s="1572"/>
      <c r="AW249" s="1572"/>
      <c r="AX249" s="1572"/>
      <c r="AY249" s="1572"/>
      <c r="AZ249" s="1572"/>
      <c r="BA249" s="1572"/>
      <c r="BB249" s="1572"/>
      <c r="BC249" s="1572"/>
      <c r="BD249" s="1572"/>
      <c r="BE249" s="1572"/>
      <c r="BF249" s="1572"/>
      <c r="BG249" s="1572"/>
      <c r="BH249" s="1573"/>
      <c r="BI249" s="303"/>
      <c r="BL249" s="151" t="str">
        <f>M249&amp;R249</f>
        <v/>
      </c>
      <c r="CG249" s="35"/>
      <c r="CH249" s="20" t="s">
        <v>664</v>
      </c>
      <c r="CI249" s="20" t="s">
        <v>566</v>
      </c>
    </row>
    <row r="250" spans="1:87" ht="15" hidden="1" customHeight="1" thickTop="1">
      <c r="A250" s="30"/>
      <c r="B250" s="71"/>
      <c r="C250" s="1599"/>
      <c r="D250" s="1682" t="s">
        <v>312</v>
      </c>
      <c r="E250" s="1682"/>
      <c r="F250" s="1683"/>
      <c r="G250" s="1026" t="s">
        <v>210</v>
      </c>
      <c r="H250" s="1026"/>
      <c r="I250" s="1026"/>
      <c r="J250" s="1026"/>
      <c r="K250" s="1026"/>
      <c r="L250" s="1027"/>
      <c r="M250" s="1675"/>
      <c r="N250" s="1676"/>
      <c r="O250" s="1676"/>
      <c r="P250" s="1676"/>
      <c r="Q250" s="1676"/>
      <c r="R250" s="1676"/>
      <c r="S250" s="1676"/>
      <c r="T250" s="1677"/>
      <c r="U250" s="886" t="s">
        <v>591</v>
      </c>
      <c r="V250" s="886"/>
      <c r="W250" s="886"/>
      <c r="X250" s="886"/>
      <c r="Y250" s="886"/>
      <c r="Z250" s="886"/>
      <c r="AA250" s="886"/>
      <c r="AB250" s="886"/>
      <c r="AC250" s="886"/>
      <c r="AD250" s="886"/>
      <c r="AE250" s="886"/>
      <c r="AF250" s="886"/>
      <c r="AG250" s="886"/>
      <c r="AH250" s="886"/>
      <c r="AI250" s="886"/>
      <c r="AJ250" s="886"/>
      <c r="AK250" s="886"/>
      <c r="AL250" s="886"/>
      <c r="AM250" s="887"/>
      <c r="AN250" s="20"/>
      <c r="AO250" s="83"/>
      <c r="AP250" s="20"/>
      <c r="BI250" s="303"/>
      <c r="CG250" s="35"/>
      <c r="CH250" s="20" t="s">
        <v>665</v>
      </c>
      <c r="CI250" s="20" t="s">
        <v>567</v>
      </c>
    </row>
    <row r="251" spans="1:87" ht="15" hidden="1" customHeight="1">
      <c r="A251" s="30"/>
      <c r="B251" s="71"/>
      <c r="C251" s="1599"/>
      <c r="D251" s="1682"/>
      <c r="E251" s="1682"/>
      <c r="F251" s="1683"/>
      <c r="G251" s="1036"/>
      <c r="H251" s="1036"/>
      <c r="I251" s="1036"/>
      <c r="J251" s="1036"/>
      <c r="K251" s="1036"/>
      <c r="L251" s="1037"/>
      <c r="M251" s="1038" t="s">
        <v>71</v>
      </c>
      <c r="N251" s="955"/>
      <c r="O251" s="956"/>
      <c r="P251" s="4" t="str">
        <f>MID($M$250,COLUMN()-15,1)</f>
        <v/>
      </c>
      <c r="Q251" s="4" t="str">
        <f t="shared" ref="Q251:Y251" si="70">MID($M$250,COLUMN()-15,1)</f>
        <v/>
      </c>
      <c r="R251" s="4" t="str">
        <f t="shared" si="70"/>
        <v/>
      </c>
      <c r="S251" s="4" t="str">
        <f t="shared" si="70"/>
        <v/>
      </c>
      <c r="T251" s="4" t="str">
        <f t="shared" si="70"/>
        <v/>
      </c>
      <c r="U251" s="4" t="str">
        <f t="shared" si="70"/>
        <v/>
      </c>
      <c r="V251" s="4" t="str">
        <f t="shared" si="70"/>
        <v/>
      </c>
      <c r="W251" s="4" t="str">
        <f t="shared" si="70"/>
        <v/>
      </c>
      <c r="X251" s="4" t="str">
        <f t="shared" si="70"/>
        <v/>
      </c>
      <c r="Y251" s="4" t="str">
        <f t="shared" si="70"/>
        <v/>
      </c>
      <c r="Z251" s="1058"/>
      <c r="AA251" s="943"/>
      <c r="AB251" s="943"/>
      <c r="AC251" s="943"/>
      <c r="AD251" s="943"/>
      <c r="AE251" s="943"/>
      <c r="AF251" s="943"/>
      <c r="AG251" s="943"/>
      <c r="AH251" s="943"/>
      <c r="AI251" s="943"/>
      <c r="AJ251" s="943"/>
      <c r="AK251" s="943"/>
      <c r="AL251" s="943"/>
      <c r="AM251" s="944"/>
      <c r="AN251" s="20"/>
      <c r="AO251" s="83"/>
      <c r="AP251" s="20"/>
      <c r="BI251" s="303"/>
      <c r="CG251" s="35"/>
      <c r="CH251" s="20" t="s">
        <v>666</v>
      </c>
      <c r="CI251" s="20" t="s">
        <v>568</v>
      </c>
    </row>
    <row r="252" spans="1:87" ht="15" hidden="1" customHeight="1">
      <c r="A252" s="30"/>
      <c r="B252" s="71"/>
      <c r="C252" s="1599"/>
      <c r="D252" s="1682"/>
      <c r="E252" s="1682"/>
      <c r="F252" s="1683"/>
      <c r="G252" s="1060" t="s">
        <v>61</v>
      </c>
      <c r="H252" s="1060"/>
      <c r="I252" s="1060"/>
      <c r="J252" s="1060"/>
      <c r="K252" s="1060"/>
      <c r="L252" s="1061"/>
      <c r="M252" s="994"/>
      <c r="N252" s="828"/>
      <c r="O252" s="828"/>
      <c r="P252" s="978"/>
      <c r="Q252" s="979"/>
      <c r="R252" s="49" t="s">
        <v>77</v>
      </c>
      <c r="S252" s="978"/>
      <c r="T252" s="979"/>
      <c r="U252" s="48" t="s">
        <v>78</v>
      </c>
      <c r="V252" s="978"/>
      <c r="W252" s="979"/>
      <c r="X252" s="48" t="s">
        <v>79</v>
      </c>
      <c r="Y252" s="943"/>
      <c r="Z252" s="943"/>
      <c r="AA252" s="943"/>
      <c r="AB252" s="943"/>
      <c r="AC252" s="943"/>
      <c r="AD252" s="943"/>
      <c r="AE252" s="943"/>
      <c r="AF252" s="943"/>
      <c r="AG252" s="943"/>
      <c r="AH252" s="943"/>
      <c r="AI252" s="943"/>
      <c r="AJ252" s="943"/>
      <c r="AK252" s="943"/>
      <c r="AL252" s="943"/>
      <c r="AM252" s="944"/>
      <c r="AN252" s="20"/>
      <c r="AO252" s="83"/>
      <c r="AP252" s="20"/>
      <c r="BL252" s="17" t="str">
        <f>IF(OR(M252="選択▼",M252=""),"",M252&amp;P252&amp;R252&amp;S252&amp;U252&amp;V252&amp;X252)</f>
        <v/>
      </c>
      <c r="BM252" s="272" t="str">
        <f>MID(P252,COLUMN()-64,1)</f>
        <v/>
      </c>
      <c r="BN252" s="272" t="str">
        <f>MID(P252,COLUMN()-64,1)</f>
        <v/>
      </c>
      <c r="BO252" s="272" t="str">
        <f>MID(S252,COLUMN()-66,1)</f>
        <v/>
      </c>
      <c r="BP252" s="272" t="str">
        <f>MID(S252,COLUMN()-66,1)</f>
        <v/>
      </c>
      <c r="BQ252" s="272" t="str">
        <f>MID(V252,COLUMN()-68,1)</f>
        <v/>
      </c>
      <c r="BR252" s="272" t="str">
        <f>MID(V252,COLUMN()-68,1)</f>
        <v/>
      </c>
      <c r="BS252" s="273" t="str">
        <f>IF(M252="平成","H",IF(M252="昭和","S",IF(M252="大正","T",IF(M252="明治","M",""))))</f>
        <v/>
      </c>
      <c r="CG252" s="35"/>
      <c r="CH252" s="20" t="s">
        <v>667</v>
      </c>
      <c r="CI252" s="20" t="s">
        <v>569</v>
      </c>
    </row>
    <row r="253" spans="1:87" ht="15" hidden="1" customHeight="1">
      <c r="A253" s="30"/>
      <c r="B253" s="71"/>
      <c r="C253" s="1599"/>
      <c r="D253" s="1682"/>
      <c r="E253" s="1682"/>
      <c r="F253" s="1683"/>
      <c r="G253" s="1060" t="s">
        <v>243</v>
      </c>
      <c r="H253" s="1060"/>
      <c r="I253" s="1060"/>
      <c r="J253" s="1060"/>
      <c r="K253" s="1060"/>
      <c r="L253" s="1061"/>
      <c r="M253" s="994"/>
      <c r="N253" s="828"/>
      <c r="O253" s="828"/>
      <c r="P253" s="829"/>
      <c r="Q253" s="1220"/>
      <c r="R253" s="1220"/>
      <c r="S253" s="1220"/>
      <c r="T253" s="1220"/>
      <c r="U253" s="1220"/>
      <c r="V253" s="1220"/>
      <c r="W253" s="1220"/>
      <c r="X253" s="1220"/>
      <c r="Y253" s="1220"/>
      <c r="Z253" s="1220"/>
      <c r="AA253" s="1220"/>
      <c r="AB253" s="1220"/>
      <c r="AC253" s="1220"/>
      <c r="AD253" s="1220"/>
      <c r="AE253" s="1220"/>
      <c r="AF253" s="1220"/>
      <c r="AG253" s="1220"/>
      <c r="AH253" s="1220"/>
      <c r="AI253" s="1220"/>
      <c r="AJ253" s="1220"/>
      <c r="AK253" s="1220"/>
      <c r="AL253" s="1220"/>
      <c r="AM253" s="1220"/>
      <c r="AN253" s="20"/>
      <c r="AO253" s="83"/>
      <c r="AP253" s="20"/>
      <c r="AR253" s="1564" t="s">
        <v>2770</v>
      </c>
      <c r="AS253" s="1564"/>
      <c r="AT253" s="1564"/>
      <c r="AU253" s="1564"/>
      <c r="AV253" s="1564"/>
      <c r="AW253" s="1564"/>
      <c r="AX253" s="1564"/>
      <c r="AY253" s="1564"/>
      <c r="AZ253" s="1564"/>
      <c r="BA253" s="1564"/>
      <c r="BB253" s="1564"/>
      <c r="BC253" s="1564"/>
      <c r="BD253" s="1564"/>
      <c r="BE253" s="1564"/>
      <c r="BF253" s="1564"/>
      <c r="BG253" s="1564"/>
      <c r="BH253" s="1564"/>
      <c r="BI253" s="305"/>
      <c r="BL253" s="134" t="str">
        <f>IF(M253="選択　▼","",RIGHT(M253,1))</f>
        <v/>
      </c>
      <c r="CG253" s="35"/>
      <c r="CH253" s="20" t="s">
        <v>668</v>
      </c>
      <c r="CI253" s="20" t="s">
        <v>570</v>
      </c>
    </row>
    <row r="254" spans="1:87" ht="15" hidden="1" customHeight="1">
      <c r="A254" s="30"/>
      <c r="B254" s="71"/>
      <c r="C254" s="1599"/>
      <c r="D254" s="1682"/>
      <c r="E254" s="1682"/>
      <c r="F254" s="1683"/>
      <c r="G254" s="1060" t="s">
        <v>247</v>
      </c>
      <c r="H254" s="1060"/>
      <c r="I254" s="1060"/>
      <c r="J254" s="1060"/>
      <c r="K254" s="1060"/>
      <c r="L254" s="1061"/>
      <c r="M254" s="1151"/>
      <c r="N254" s="1065"/>
      <c r="O254" s="1065"/>
      <c r="P254" s="1265"/>
      <c r="Q254" s="1313" t="s">
        <v>2594</v>
      </c>
      <c r="R254" s="1314"/>
      <c r="S254" s="1314"/>
      <c r="T254" s="1314"/>
      <c r="U254" s="1314"/>
      <c r="V254" s="1314"/>
      <c r="W254" s="1314"/>
      <c r="X254" s="1314"/>
      <c r="Y254" s="1314"/>
      <c r="Z254" s="1314"/>
      <c r="AA254" s="1314"/>
      <c r="AB254" s="1314"/>
      <c r="AC254" s="1314"/>
      <c r="AD254" s="1314"/>
      <c r="AE254" s="1314"/>
      <c r="AF254" s="1314"/>
      <c r="AG254" s="1314"/>
      <c r="AH254" s="1314"/>
      <c r="AI254" s="1314"/>
      <c r="AJ254" s="1314"/>
      <c r="AK254" s="1314"/>
      <c r="AL254" s="1314"/>
      <c r="AM254" s="1315"/>
      <c r="AN254" s="20"/>
      <c r="AO254" s="83"/>
      <c r="AP254" s="20"/>
      <c r="AR254" s="1564"/>
      <c r="AS254" s="1564"/>
      <c r="AT254" s="1564"/>
      <c r="AU254" s="1564"/>
      <c r="AV254" s="1564"/>
      <c r="AW254" s="1564"/>
      <c r="AX254" s="1564"/>
      <c r="AY254" s="1564"/>
      <c r="AZ254" s="1564"/>
      <c r="BA254" s="1564"/>
      <c r="BB254" s="1564"/>
      <c r="BC254" s="1564"/>
      <c r="BD254" s="1564"/>
      <c r="BE254" s="1564"/>
      <c r="BF254" s="1564"/>
      <c r="BG254" s="1564"/>
      <c r="BH254" s="1564"/>
      <c r="BI254" s="305"/>
      <c r="CG254" s="35"/>
      <c r="CH254" s="20" t="s">
        <v>669</v>
      </c>
      <c r="CI254" s="20" t="s">
        <v>571</v>
      </c>
    </row>
    <row r="255" spans="1:87" ht="15" hidden="1" customHeight="1">
      <c r="A255" s="30"/>
      <c r="B255" s="71"/>
      <c r="C255" s="1599"/>
      <c r="D255" s="1682"/>
      <c r="E255" s="1682"/>
      <c r="F255" s="1683"/>
      <c r="G255" s="1060" t="s">
        <v>248</v>
      </c>
      <c r="H255" s="1060"/>
      <c r="I255" s="1060"/>
      <c r="J255" s="1060"/>
      <c r="K255" s="1060"/>
      <c r="L255" s="1061"/>
      <c r="M255" s="994"/>
      <c r="N255" s="828"/>
      <c r="O255" s="828"/>
      <c r="P255" s="829"/>
      <c r="Q255" s="1313" t="s">
        <v>260</v>
      </c>
      <c r="R255" s="1314"/>
      <c r="S255" s="1314"/>
      <c r="T255" s="1314"/>
      <c r="U255" s="1314"/>
      <c r="V255" s="1314"/>
      <c r="W255" s="1314"/>
      <c r="X255" s="1314"/>
      <c r="Y255" s="1314"/>
      <c r="Z255" s="1314"/>
      <c r="AA255" s="1314"/>
      <c r="AB255" s="1314"/>
      <c r="AC255" s="1314"/>
      <c r="AD255" s="1314"/>
      <c r="AE255" s="1314"/>
      <c r="AF255" s="1314"/>
      <c r="AG255" s="1314"/>
      <c r="AH255" s="1314"/>
      <c r="AI255" s="1314"/>
      <c r="AJ255" s="1314"/>
      <c r="AK255" s="1314"/>
      <c r="AL255" s="1314"/>
      <c r="AM255" s="1315"/>
      <c r="AN255" s="20"/>
      <c r="AO255" s="83"/>
      <c r="AP255" s="20"/>
      <c r="BL255" s="134">
        <f>IF(M255="選択　▼","",M255)</f>
        <v>0</v>
      </c>
      <c r="CG255" s="35"/>
      <c r="CH255" s="20" t="s">
        <v>670</v>
      </c>
      <c r="CI255" s="20" t="s">
        <v>572</v>
      </c>
    </row>
    <row r="256" spans="1:87" ht="15" hidden="1" customHeight="1">
      <c r="A256" s="30"/>
      <c r="B256" s="71"/>
      <c r="C256" s="1599"/>
      <c r="D256" s="1682"/>
      <c r="E256" s="1682"/>
      <c r="F256" s="1683"/>
      <c r="G256" s="613" t="s">
        <v>2567</v>
      </c>
      <c r="H256" s="614"/>
      <c r="I256" s="614"/>
      <c r="J256" s="614"/>
      <c r="K256" s="614"/>
      <c r="L256" s="615"/>
      <c r="M256" s="1019"/>
      <c r="N256" s="1020"/>
      <c r="O256" s="1020"/>
      <c r="P256" s="1020"/>
      <c r="Q256" s="1020"/>
      <c r="R256" s="1020"/>
      <c r="S256" s="1020"/>
      <c r="T256" s="1020"/>
      <c r="U256" s="1020"/>
      <c r="V256" s="1020"/>
      <c r="W256" s="1021"/>
      <c r="X256" s="833" t="s">
        <v>263</v>
      </c>
      <c r="Y256" s="834"/>
      <c r="Z256" s="834"/>
      <c r="AA256" s="834"/>
      <c r="AB256" s="834"/>
      <c r="AC256" s="834"/>
      <c r="AD256" s="834"/>
      <c r="AE256" s="834"/>
      <c r="AF256" s="834"/>
      <c r="AG256" s="834"/>
      <c r="AH256" s="834"/>
      <c r="AI256" s="834"/>
      <c r="AJ256" s="834"/>
      <c r="AK256" s="834"/>
      <c r="AL256" s="834"/>
      <c r="AM256" s="835"/>
      <c r="AN256" s="20"/>
      <c r="AO256" s="83"/>
      <c r="AP256" s="20"/>
      <c r="AR256" s="1564" t="s">
        <v>2769</v>
      </c>
      <c r="AS256" s="1564"/>
      <c r="AT256" s="1564"/>
      <c r="AU256" s="1564"/>
      <c r="AV256" s="1564"/>
      <c r="AW256" s="1564"/>
      <c r="AX256" s="1564"/>
      <c r="AY256" s="1564"/>
      <c r="AZ256" s="1564"/>
      <c r="BA256" s="1564"/>
      <c r="BB256" s="1564"/>
      <c r="BC256" s="1564"/>
      <c r="BD256" s="1564"/>
      <c r="BE256" s="1564"/>
      <c r="BF256" s="1564"/>
      <c r="BG256" s="1564"/>
      <c r="BH256" s="1564"/>
      <c r="BI256" s="305"/>
      <c r="BL256" s="17" t="str">
        <f>LEFT(M256,1)</f>
        <v/>
      </c>
      <c r="BM256" s="272" t="str">
        <f>MID($BL256,COLUMN()-64,1)</f>
        <v/>
      </c>
      <c r="CG256" s="35"/>
      <c r="CH256" s="20" t="s">
        <v>671</v>
      </c>
      <c r="CI256" s="20" t="s">
        <v>573</v>
      </c>
    </row>
    <row r="257" spans="1:87" ht="15" hidden="1" customHeight="1" thickBot="1">
      <c r="A257" s="30"/>
      <c r="B257" s="71"/>
      <c r="C257" s="1599"/>
      <c r="D257" s="1689"/>
      <c r="E257" s="1689"/>
      <c r="F257" s="1690"/>
      <c r="G257" s="1653"/>
      <c r="H257" s="1654"/>
      <c r="I257" s="1654"/>
      <c r="J257" s="1654"/>
      <c r="K257" s="1654"/>
      <c r="L257" s="1655"/>
      <c r="M257" s="1559"/>
      <c r="N257" s="1560"/>
      <c r="O257" s="1560"/>
      <c r="P257" s="1561"/>
      <c r="Q257" s="77" t="s">
        <v>5</v>
      </c>
      <c r="R257" s="1591"/>
      <c r="S257" s="1591"/>
      <c r="T257" s="1591"/>
      <c r="U257" s="1591"/>
      <c r="V257" s="1574" t="s">
        <v>4</v>
      </c>
      <c r="W257" s="1575"/>
      <c r="X257" s="1582" t="s">
        <v>337</v>
      </c>
      <c r="Y257" s="1583"/>
      <c r="Z257" s="1583"/>
      <c r="AA257" s="1583"/>
      <c r="AB257" s="1583"/>
      <c r="AC257" s="1583"/>
      <c r="AD257" s="1583"/>
      <c r="AE257" s="1583"/>
      <c r="AF257" s="1583"/>
      <c r="AG257" s="1583"/>
      <c r="AH257" s="1583"/>
      <c r="AI257" s="1583"/>
      <c r="AJ257" s="1583"/>
      <c r="AK257" s="1583"/>
      <c r="AL257" s="1583"/>
      <c r="AM257" s="1584"/>
      <c r="AN257" s="20"/>
      <c r="AO257" s="83"/>
      <c r="AP257" s="20"/>
      <c r="AR257" s="1564"/>
      <c r="AS257" s="1564"/>
      <c r="AT257" s="1564"/>
      <c r="AU257" s="1564"/>
      <c r="AV257" s="1564"/>
      <c r="AW257" s="1564"/>
      <c r="AX257" s="1564"/>
      <c r="AY257" s="1564"/>
      <c r="AZ257" s="1564"/>
      <c r="BA257" s="1564"/>
      <c r="BB257" s="1564"/>
      <c r="BC257" s="1564"/>
      <c r="BD257" s="1564"/>
      <c r="BE257" s="1564"/>
      <c r="BF257" s="1564"/>
      <c r="BG257" s="1564"/>
      <c r="BH257" s="1564"/>
      <c r="BI257" s="305"/>
      <c r="BL257" s="151" t="str">
        <f>M257&amp;R257</f>
        <v/>
      </c>
      <c r="CG257" s="35"/>
      <c r="CH257" s="20" t="s">
        <v>672</v>
      </c>
      <c r="CI257" s="20" t="s">
        <v>574</v>
      </c>
    </row>
    <row r="258" spans="1:87" ht="15" hidden="1" customHeight="1" thickTop="1">
      <c r="A258" s="30"/>
      <c r="B258" s="71"/>
      <c r="C258" s="1599"/>
      <c r="D258" s="1691" t="s">
        <v>313</v>
      </c>
      <c r="E258" s="1691"/>
      <c r="F258" s="1692"/>
      <c r="G258" s="1026" t="s">
        <v>210</v>
      </c>
      <c r="H258" s="1026"/>
      <c r="I258" s="1026"/>
      <c r="J258" s="1026"/>
      <c r="K258" s="1026"/>
      <c r="L258" s="1027"/>
      <c r="M258" s="1675"/>
      <c r="N258" s="1676"/>
      <c r="O258" s="1676"/>
      <c r="P258" s="1676"/>
      <c r="Q258" s="1676"/>
      <c r="R258" s="1676"/>
      <c r="S258" s="1676"/>
      <c r="T258" s="1677"/>
      <c r="U258" s="886" t="s">
        <v>591</v>
      </c>
      <c r="V258" s="886"/>
      <c r="W258" s="886"/>
      <c r="X258" s="886"/>
      <c r="Y258" s="886"/>
      <c r="Z258" s="886"/>
      <c r="AA258" s="886"/>
      <c r="AB258" s="886"/>
      <c r="AC258" s="886"/>
      <c r="AD258" s="886"/>
      <c r="AE258" s="886"/>
      <c r="AF258" s="886"/>
      <c r="AG258" s="886"/>
      <c r="AH258" s="886"/>
      <c r="AI258" s="886"/>
      <c r="AJ258" s="886"/>
      <c r="AK258" s="886"/>
      <c r="AL258" s="886"/>
      <c r="AM258" s="887"/>
      <c r="AN258" s="20"/>
      <c r="AO258" s="83"/>
      <c r="AP258" s="20"/>
      <c r="CG258" s="35"/>
      <c r="CH258" s="20" t="s">
        <v>673</v>
      </c>
      <c r="CI258" s="20" t="s">
        <v>575</v>
      </c>
    </row>
    <row r="259" spans="1:87" ht="15" hidden="1" customHeight="1">
      <c r="A259" s="30"/>
      <c r="B259" s="71"/>
      <c r="C259" s="1599"/>
      <c r="D259" s="1671"/>
      <c r="E259" s="1671"/>
      <c r="F259" s="1672"/>
      <c r="G259" s="1036"/>
      <c r="H259" s="1036"/>
      <c r="I259" s="1036"/>
      <c r="J259" s="1036"/>
      <c r="K259" s="1036"/>
      <c r="L259" s="1037"/>
      <c r="M259" s="1038" t="s">
        <v>71</v>
      </c>
      <c r="N259" s="955"/>
      <c r="O259" s="956"/>
      <c r="P259" s="4" t="str">
        <f>MID($M$258,COLUMN()-15,1)</f>
        <v/>
      </c>
      <c r="Q259" s="4" t="str">
        <f t="shared" ref="Q259:Y259" si="71">MID($M$258,COLUMN()-15,1)</f>
        <v/>
      </c>
      <c r="R259" s="4" t="str">
        <f t="shared" si="71"/>
        <v/>
      </c>
      <c r="S259" s="4" t="str">
        <f t="shared" si="71"/>
        <v/>
      </c>
      <c r="T259" s="4" t="str">
        <f t="shared" si="71"/>
        <v/>
      </c>
      <c r="U259" s="4" t="str">
        <f t="shared" si="71"/>
        <v/>
      </c>
      <c r="V259" s="4" t="str">
        <f t="shared" si="71"/>
        <v/>
      </c>
      <c r="W259" s="4" t="str">
        <f t="shared" si="71"/>
        <v/>
      </c>
      <c r="X259" s="4" t="str">
        <f t="shared" si="71"/>
        <v/>
      </c>
      <c r="Y259" s="4" t="str">
        <f t="shared" si="71"/>
        <v/>
      </c>
      <c r="Z259" s="1058"/>
      <c r="AA259" s="943"/>
      <c r="AB259" s="943"/>
      <c r="AC259" s="943"/>
      <c r="AD259" s="943"/>
      <c r="AE259" s="943"/>
      <c r="AF259" s="943"/>
      <c r="AG259" s="943"/>
      <c r="AH259" s="943"/>
      <c r="AI259" s="943"/>
      <c r="AJ259" s="943"/>
      <c r="AK259" s="943"/>
      <c r="AL259" s="943"/>
      <c r="AM259" s="944"/>
      <c r="AN259" s="20"/>
      <c r="AO259" s="83"/>
      <c r="AP259" s="20"/>
      <c r="CG259" s="35"/>
      <c r="CH259" s="20" t="s">
        <v>674</v>
      </c>
      <c r="CI259" s="20" t="s">
        <v>576</v>
      </c>
    </row>
    <row r="260" spans="1:87" ht="15" hidden="1" customHeight="1">
      <c r="A260" s="30"/>
      <c r="B260" s="71"/>
      <c r="C260" s="1599"/>
      <c r="D260" s="1671"/>
      <c r="E260" s="1671"/>
      <c r="F260" s="1672"/>
      <c r="G260" s="1060" t="s">
        <v>61</v>
      </c>
      <c r="H260" s="1060"/>
      <c r="I260" s="1060"/>
      <c r="J260" s="1060"/>
      <c r="K260" s="1060"/>
      <c r="L260" s="1061"/>
      <c r="M260" s="994"/>
      <c r="N260" s="828"/>
      <c r="O260" s="828"/>
      <c r="P260" s="978"/>
      <c r="Q260" s="979"/>
      <c r="R260" s="49" t="s">
        <v>77</v>
      </c>
      <c r="S260" s="978"/>
      <c r="T260" s="979"/>
      <c r="U260" s="48" t="s">
        <v>78</v>
      </c>
      <c r="V260" s="978"/>
      <c r="W260" s="979"/>
      <c r="X260" s="48" t="s">
        <v>79</v>
      </c>
      <c r="Y260" s="943"/>
      <c r="Z260" s="943"/>
      <c r="AA260" s="943"/>
      <c r="AB260" s="943"/>
      <c r="AC260" s="943"/>
      <c r="AD260" s="943"/>
      <c r="AE260" s="943"/>
      <c r="AF260" s="943"/>
      <c r="AG260" s="943"/>
      <c r="AH260" s="943"/>
      <c r="AI260" s="943"/>
      <c r="AJ260" s="943"/>
      <c r="AK260" s="943"/>
      <c r="AL260" s="943"/>
      <c r="AM260" s="944"/>
      <c r="AN260" s="20"/>
      <c r="AO260" s="83"/>
      <c r="AP260" s="20"/>
      <c r="BL260" s="17" t="str">
        <f>IF(OR(M260="選択▼",M260=""),"",M260&amp;P260&amp;R260&amp;S260&amp;U260&amp;V260&amp;X260)</f>
        <v/>
      </c>
      <c r="BM260" s="272" t="str">
        <f>MID(P260,COLUMN()-64,1)</f>
        <v/>
      </c>
      <c r="BN260" s="272" t="str">
        <f>MID(P260,COLUMN()-64,1)</f>
        <v/>
      </c>
      <c r="BO260" s="272" t="str">
        <f>MID(S260,COLUMN()-66,1)</f>
        <v/>
      </c>
      <c r="BP260" s="272" t="str">
        <f>MID(S260,COLUMN()-66,1)</f>
        <v/>
      </c>
      <c r="BQ260" s="272" t="str">
        <f>MID(V260,COLUMN()-68,1)</f>
        <v/>
      </c>
      <c r="BR260" s="272" t="str">
        <f>MID(V260,COLUMN()-68,1)</f>
        <v/>
      </c>
      <c r="BS260" s="273" t="str">
        <f>IF(M260="平成","H",IF(M260="昭和","S",IF(M260="大正","T",IF(M260="明治","M",""))))</f>
        <v/>
      </c>
      <c r="CG260" s="35"/>
      <c r="CH260" s="20" t="s">
        <v>675</v>
      </c>
      <c r="CI260" s="20" t="s">
        <v>577</v>
      </c>
    </row>
    <row r="261" spans="1:87" ht="15" hidden="1" customHeight="1">
      <c r="A261" s="30"/>
      <c r="B261" s="71"/>
      <c r="C261" s="1599"/>
      <c r="D261" s="1671"/>
      <c r="E261" s="1671"/>
      <c r="F261" s="1672"/>
      <c r="G261" s="1060" t="s">
        <v>243</v>
      </c>
      <c r="H261" s="1060"/>
      <c r="I261" s="1060"/>
      <c r="J261" s="1060"/>
      <c r="K261" s="1060"/>
      <c r="L261" s="1061"/>
      <c r="M261" s="994"/>
      <c r="N261" s="828"/>
      <c r="O261" s="828"/>
      <c r="P261" s="829"/>
      <c r="Q261" s="1220"/>
      <c r="R261" s="1220"/>
      <c r="S261" s="1220"/>
      <c r="T261" s="1220"/>
      <c r="U261" s="1220"/>
      <c r="V261" s="1220"/>
      <c r="W261" s="1220"/>
      <c r="X261" s="1220"/>
      <c r="Y261" s="1220"/>
      <c r="Z261" s="1220"/>
      <c r="AA261" s="1220"/>
      <c r="AB261" s="1220"/>
      <c r="AC261" s="1220"/>
      <c r="AD261" s="1220"/>
      <c r="AE261" s="1220"/>
      <c r="AF261" s="1220"/>
      <c r="AG261" s="1220"/>
      <c r="AH261" s="1220"/>
      <c r="AI261" s="1220"/>
      <c r="AJ261" s="1220"/>
      <c r="AK261" s="1220"/>
      <c r="AL261" s="1220"/>
      <c r="AM261" s="1220"/>
      <c r="AN261" s="20"/>
      <c r="AO261" s="83"/>
      <c r="AP261" s="20"/>
      <c r="BL261" s="134" t="str">
        <f>IF(M261="選択　▼","",RIGHT(M261,1))</f>
        <v/>
      </c>
      <c r="CG261" s="35"/>
      <c r="CH261" s="20" t="s">
        <v>676</v>
      </c>
      <c r="CI261" s="20" t="s">
        <v>578</v>
      </c>
    </row>
    <row r="262" spans="1:87" ht="15" hidden="1" customHeight="1">
      <c r="A262" s="30"/>
      <c r="B262" s="71"/>
      <c r="C262" s="1599"/>
      <c r="D262" s="1671"/>
      <c r="E262" s="1671"/>
      <c r="F262" s="1672"/>
      <c r="G262" s="1060" t="s">
        <v>247</v>
      </c>
      <c r="H262" s="1060"/>
      <c r="I262" s="1060"/>
      <c r="J262" s="1060"/>
      <c r="K262" s="1060"/>
      <c r="L262" s="1061"/>
      <c r="M262" s="1151"/>
      <c r="N262" s="1065"/>
      <c r="O262" s="1065"/>
      <c r="P262" s="1265"/>
      <c r="Q262" s="1313" t="s">
        <v>2594</v>
      </c>
      <c r="R262" s="1314"/>
      <c r="S262" s="1314"/>
      <c r="T262" s="1314"/>
      <c r="U262" s="1314"/>
      <c r="V262" s="1314"/>
      <c r="W262" s="1314"/>
      <c r="X262" s="1314"/>
      <c r="Y262" s="1314"/>
      <c r="Z262" s="1314"/>
      <c r="AA262" s="1314"/>
      <c r="AB262" s="1314"/>
      <c r="AC262" s="1314"/>
      <c r="AD262" s="1314"/>
      <c r="AE262" s="1314"/>
      <c r="AF262" s="1314"/>
      <c r="AG262" s="1314"/>
      <c r="AH262" s="1314"/>
      <c r="AI262" s="1314"/>
      <c r="AJ262" s="1314"/>
      <c r="AK262" s="1314"/>
      <c r="AL262" s="1314"/>
      <c r="AM262" s="1315"/>
      <c r="AN262" s="20"/>
      <c r="AO262" s="83"/>
      <c r="AP262" s="20"/>
      <c r="CG262" s="35"/>
      <c r="CH262" s="20" t="s">
        <v>677</v>
      </c>
      <c r="CI262" s="20" t="s">
        <v>579</v>
      </c>
    </row>
    <row r="263" spans="1:87" ht="15" hidden="1" customHeight="1">
      <c r="A263" s="30"/>
      <c r="B263" s="71"/>
      <c r="C263" s="1599"/>
      <c r="D263" s="1671"/>
      <c r="E263" s="1671"/>
      <c r="F263" s="1672"/>
      <c r="G263" s="1060" t="s">
        <v>248</v>
      </c>
      <c r="H263" s="1060"/>
      <c r="I263" s="1060"/>
      <c r="J263" s="1060"/>
      <c r="K263" s="1060"/>
      <c r="L263" s="1061"/>
      <c r="M263" s="994"/>
      <c r="N263" s="828"/>
      <c r="O263" s="828"/>
      <c r="P263" s="829"/>
      <c r="Q263" s="1313" t="s">
        <v>260</v>
      </c>
      <c r="R263" s="1314"/>
      <c r="S263" s="1314"/>
      <c r="T263" s="1314"/>
      <c r="U263" s="1314"/>
      <c r="V263" s="1314"/>
      <c r="W263" s="1314"/>
      <c r="X263" s="1314"/>
      <c r="Y263" s="1314"/>
      <c r="Z263" s="1314"/>
      <c r="AA263" s="1314"/>
      <c r="AB263" s="1314"/>
      <c r="AC263" s="1314"/>
      <c r="AD263" s="1314"/>
      <c r="AE263" s="1314"/>
      <c r="AF263" s="1314"/>
      <c r="AG263" s="1314"/>
      <c r="AH263" s="1314"/>
      <c r="AI263" s="1314"/>
      <c r="AJ263" s="1314"/>
      <c r="AK263" s="1314"/>
      <c r="AL263" s="1314"/>
      <c r="AM263" s="1315"/>
      <c r="AN263" s="20"/>
      <c r="AO263" s="83"/>
      <c r="AP263" s="20"/>
      <c r="BL263" s="134">
        <f>IF(M263="選択　▼","",M263)</f>
        <v>0</v>
      </c>
      <c r="CG263" s="35"/>
      <c r="CH263" s="20" t="s">
        <v>678</v>
      </c>
      <c r="CI263" s="20" t="s">
        <v>580</v>
      </c>
    </row>
    <row r="264" spans="1:87" ht="15" hidden="1" customHeight="1">
      <c r="A264" s="30"/>
      <c r="B264" s="71"/>
      <c r="C264" s="1599"/>
      <c r="D264" s="1671"/>
      <c r="E264" s="1671"/>
      <c r="F264" s="1672"/>
      <c r="G264" s="614" t="s">
        <v>2567</v>
      </c>
      <c r="H264" s="614"/>
      <c r="I264" s="614"/>
      <c r="J264" s="614"/>
      <c r="K264" s="614"/>
      <c r="L264" s="615"/>
      <c r="M264" s="1019"/>
      <c r="N264" s="1020"/>
      <c r="O264" s="1020"/>
      <c r="P264" s="1020"/>
      <c r="Q264" s="1020"/>
      <c r="R264" s="1020"/>
      <c r="S264" s="1020"/>
      <c r="T264" s="1020"/>
      <c r="U264" s="1020"/>
      <c r="V264" s="1020"/>
      <c r="W264" s="1021"/>
      <c r="X264" s="833" t="s">
        <v>263</v>
      </c>
      <c r="Y264" s="834"/>
      <c r="Z264" s="834"/>
      <c r="AA264" s="834"/>
      <c r="AB264" s="834"/>
      <c r="AC264" s="834"/>
      <c r="AD264" s="834"/>
      <c r="AE264" s="834"/>
      <c r="AF264" s="834"/>
      <c r="AG264" s="834"/>
      <c r="AH264" s="834"/>
      <c r="AI264" s="834"/>
      <c r="AJ264" s="834"/>
      <c r="AK264" s="834"/>
      <c r="AL264" s="834"/>
      <c r="AM264" s="835"/>
      <c r="AN264" s="20"/>
      <c r="AO264" s="83"/>
      <c r="AP264" s="20"/>
      <c r="BL264" s="17" t="str">
        <f>LEFT(M264,1)</f>
        <v/>
      </c>
      <c r="BM264" s="272" t="str">
        <f>MID($BL264,COLUMN()-64,1)</f>
        <v/>
      </c>
      <c r="CG264" s="35"/>
      <c r="CH264" s="20" t="s">
        <v>679</v>
      </c>
      <c r="CI264" s="20" t="s">
        <v>581</v>
      </c>
    </row>
    <row r="265" spans="1:87" ht="15" hidden="1" customHeight="1" thickBot="1">
      <c r="A265" s="30"/>
      <c r="B265" s="71"/>
      <c r="C265" s="1599"/>
      <c r="D265" s="1673"/>
      <c r="E265" s="1673"/>
      <c r="F265" s="1674"/>
      <c r="G265" s="1654"/>
      <c r="H265" s="1654"/>
      <c r="I265" s="1654"/>
      <c r="J265" s="1654"/>
      <c r="K265" s="1654"/>
      <c r="L265" s="1655"/>
      <c r="M265" s="1559"/>
      <c r="N265" s="1560"/>
      <c r="O265" s="1560"/>
      <c r="P265" s="1561"/>
      <c r="Q265" s="77" t="s">
        <v>5</v>
      </c>
      <c r="R265" s="1591"/>
      <c r="S265" s="1591"/>
      <c r="T265" s="1591"/>
      <c r="U265" s="1591"/>
      <c r="V265" s="1574" t="s">
        <v>4</v>
      </c>
      <c r="W265" s="1575"/>
      <c r="X265" s="1582" t="s">
        <v>337</v>
      </c>
      <c r="Y265" s="1583"/>
      <c r="Z265" s="1583"/>
      <c r="AA265" s="1583"/>
      <c r="AB265" s="1583"/>
      <c r="AC265" s="1583"/>
      <c r="AD265" s="1583"/>
      <c r="AE265" s="1583"/>
      <c r="AF265" s="1583"/>
      <c r="AG265" s="1583"/>
      <c r="AH265" s="1583"/>
      <c r="AI265" s="1583"/>
      <c r="AJ265" s="1583"/>
      <c r="AK265" s="1583"/>
      <c r="AL265" s="1583"/>
      <c r="AM265" s="1584"/>
      <c r="AN265" s="20"/>
      <c r="AO265" s="83"/>
      <c r="AP265" s="20"/>
      <c r="BL265" s="151" t="str">
        <f>M265&amp;R265</f>
        <v/>
      </c>
      <c r="CG265" s="35"/>
      <c r="CH265" s="20" t="s">
        <v>680</v>
      </c>
      <c r="CI265" s="20" t="s">
        <v>582</v>
      </c>
    </row>
    <row r="266" spans="1:87" ht="15" hidden="1" customHeight="1" thickTop="1">
      <c r="A266" s="30"/>
      <c r="B266" s="71"/>
      <c r="C266" s="1599"/>
      <c r="D266" s="1693" t="s">
        <v>314</v>
      </c>
      <c r="E266" s="1693"/>
      <c r="F266" s="1694"/>
      <c r="G266" s="1046" t="s">
        <v>210</v>
      </c>
      <c r="H266" s="1046"/>
      <c r="I266" s="1046"/>
      <c r="J266" s="1046"/>
      <c r="K266" s="1046"/>
      <c r="L266" s="1047"/>
      <c r="M266" s="1042"/>
      <c r="N266" s="1043"/>
      <c r="O266" s="1043"/>
      <c r="P266" s="1043"/>
      <c r="Q266" s="1043"/>
      <c r="R266" s="1043"/>
      <c r="S266" s="1043"/>
      <c r="T266" s="1044"/>
      <c r="U266" s="831" t="s">
        <v>591</v>
      </c>
      <c r="V266" s="831"/>
      <c r="W266" s="831"/>
      <c r="X266" s="831"/>
      <c r="Y266" s="831"/>
      <c r="Z266" s="831"/>
      <c r="AA266" s="831"/>
      <c r="AB266" s="831"/>
      <c r="AC266" s="831"/>
      <c r="AD266" s="831"/>
      <c r="AE266" s="831"/>
      <c r="AF266" s="831"/>
      <c r="AG266" s="831"/>
      <c r="AH266" s="831"/>
      <c r="AI266" s="831"/>
      <c r="AJ266" s="831"/>
      <c r="AK266" s="831"/>
      <c r="AL266" s="831"/>
      <c r="AM266" s="832"/>
      <c r="AN266" s="20"/>
      <c r="AO266" s="83"/>
      <c r="AP266" s="20"/>
      <c r="CG266" s="35"/>
      <c r="CH266" s="20" t="s">
        <v>681</v>
      </c>
      <c r="CI266" s="20" t="s">
        <v>583</v>
      </c>
    </row>
    <row r="267" spans="1:87" ht="15" hidden="1" customHeight="1">
      <c r="A267" s="30"/>
      <c r="B267" s="71"/>
      <c r="C267" s="1599"/>
      <c r="D267" s="1682"/>
      <c r="E267" s="1682"/>
      <c r="F267" s="1683"/>
      <c r="G267" s="1036"/>
      <c r="H267" s="1036"/>
      <c r="I267" s="1036"/>
      <c r="J267" s="1036"/>
      <c r="K267" s="1036"/>
      <c r="L267" s="1037"/>
      <c r="M267" s="1038" t="s">
        <v>71</v>
      </c>
      <c r="N267" s="955"/>
      <c r="O267" s="956"/>
      <c r="P267" s="4" t="str">
        <f>MID($M$266,COLUMN()-15,1)</f>
        <v/>
      </c>
      <c r="Q267" s="4" t="str">
        <f t="shared" ref="Q267:Y267" si="72">MID($M$266,COLUMN()-15,1)</f>
        <v/>
      </c>
      <c r="R267" s="4" t="str">
        <f t="shared" si="72"/>
        <v/>
      </c>
      <c r="S267" s="4" t="str">
        <f t="shared" si="72"/>
        <v/>
      </c>
      <c r="T267" s="4" t="str">
        <f t="shared" si="72"/>
        <v/>
      </c>
      <c r="U267" s="4" t="str">
        <f t="shared" si="72"/>
        <v/>
      </c>
      <c r="V267" s="4" t="str">
        <f t="shared" si="72"/>
        <v/>
      </c>
      <c r="W267" s="4" t="str">
        <f t="shared" si="72"/>
        <v/>
      </c>
      <c r="X267" s="4" t="str">
        <f t="shared" si="72"/>
        <v/>
      </c>
      <c r="Y267" s="4" t="str">
        <f t="shared" si="72"/>
        <v/>
      </c>
      <c r="Z267" s="1058"/>
      <c r="AA267" s="943"/>
      <c r="AB267" s="943"/>
      <c r="AC267" s="943"/>
      <c r="AD267" s="943"/>
      <c r="AE267" s="943"/>
      <c r="AF267" s="943"/>
      <c r="AG267" s="943"/>
      <c r="AH267" s="943"/>
      <c r="AI267" s="943"/>
      <c r="AJ267" s="943"/>
      <c r="AK267" s="943"/>
      <c r="AL267" s="943"/>
      <c r="AM267" s="944"/>
      <c r="AN267" s="20"/>
      <c r="AO267" s="83"/>
      <c r="AP267" s="20"/>
      <c r="CG267" s="35"/>
      <c r="CH267" s="20" t="s">
        <v>682</v>
      </c>
      <c r="CI267" s="20" t="s">
        <v>584</v>
      </c>
    </row>
    <row r="268" spans="1:87" ht="15" hidden="1" customHeight="1">
      <c r="A268" s="30"/>
      <c r="B268" s="71"/>
      <c r="C268" s="1599"/>
      <c r="D268" s="1682"/>
      <c r="E268" s="1682"/>
      <c r="F268" s="1683"/>
      <c r="G268" s="1060" t="s">
        <v>61</v>
      </c>
      <c r="H268" s="1060"/>
      <c r="I268" s="1060"/>
      <c r="J268" s="1060"/>
      <c r="K268" s="1060"/>
      <c r="L268" s="1061"/>
      <c r="M268" s="994"/>
      <c r="N268" s="828"/>
      <c r="O268" s="828"/>
      <c r="P268" s="978"/>
      <c r="Q268" s="979"/>
      <c r="R268" s="49" t="s">
        <v>77</v>
      </c>
      <c r="S268" s="978"/>
      <c r="T268" s="979"/>
      <c r="U268" s="48" t="s">
        <v>78</v>
      </c>
      <c r="V268" s="978"/>
      <c r="W268" s="979"/>
      <c r="X268" s="48" t="s">
        <v>79</v>
      </c>
      <c r="Y268" s="943"/>
      <c r="Z268" s="943"/>
      <c r="AA268" s="943"/>
      <c r="AB268" s="943"/>
      <c r="AC268" s="943"/>
      <c r="AD268" s="943"/>
      <c r="AE268" s="943"/>
      <c r="AF268" s="943"/>
      <c r="AG268" s="943"/>
      <c r="AH268" s="943"/>
      <c r="AI268" s="943"/>
      <c r="AJ268" s="943"/>
      <c r="AK268" s="943"/>
      <c r="AL268" s="943"/>
      <c r="AM268" s="944"/>
      <c r="AN268" s="20"/>
      <c r="AO268" s="83"/>
      <c r="AP268" s="20"/>
      <c r="BL268" s="17" t="str">
        <f>IF(OR(M268="選択▼",M268=""),"",M268&amp;P268&amp;R268&amp;S268&amp;U268&amp;V268&amp;X268)</f>
        <v/>
      </c>
      <c r="BM268" s="272" t="str">
        <f>MID(P268,COLUMN()-64,1)</f>
        <v/>
      </c>
      <c r="BN268" s="272" t="str">
        <f>MID(P268,COLUMN()-64,1)</f>
        <v/>
      </c>
      <c r="BO268" s="272" t="str">
        <f>MID(S268,COLUMN()-66,1)</f>
        <v/>
      </c>
      <c r="BP268" s="272" t="str">
        <f>MID(S268,COLUMN()-66,1)</f>
        <v/>
      </c>
      <c r="BQ268" s="272" t="str">
        <f>MID(V268,COLUMN()-68,1)</f>
        <v/>
      </c>
      <c r="BR268" s="272" t="str">
        <f>MID(V268,COLUMN()-68,1)</f>
        <v/>
      </c>
      <c r="BS268" s="273" t="str">
        <f>IF(M268="平成","H",IF(M268="昭和","S",IF(M268="大正","T",IF(M268="明治","M",""))))</f>
        <v/>
      </c>
      <c r="CG268" s="35"/>
      <c r="CH268" s="20" t="s">
        <v>683</v>
      </c>
      <c r="CI268" s="20" t="s">
        <v>585</v>
      </c>
    </row>
    <row r="269" spans="1:87" ht="15" hidden="1" customHeight="1">
      <c r="A269" s="30"/>
      <c r="B269" s="71"/>
      <c r="C269" s="1599"/>
      <c r="D269" s="1682"/>
      <c r="E269" s="1682"/>
      <c r="F269" s="1683"/>
      <c r="G269" s="1060" t="s">
        <v>243</v>
      </c>
      <c r="H269" s="1060"/>
      <c r="I269" s="1060"/>
      <c r="J269" s="1060"/>
      <c r="K269" s="1060"/>
      <c r="L269" s="1061"/>
      <c r="M269" s="994"/>
      <c r="N269" s="828"/>
      <c r="O269" s="828"/>
      <c r="P269" s="829"/>
      <c r="Q269" s="1220"/>
      <c r="R269" s="1220"/>
      <c r="S269" s="1220"/>
      <c r="T269" s="1220"/>
      <c r="U269" s="1220"/>
      <c r="V269" s="1220"/>
      <c r="W269" s="1220"/>
      <c r="X269" s="1220"/>
      <c r="Y269" s="1220"/>
      <c r="Z269" s="1220"/>
      <c r="AA269" s="1220"/>
      <c r="AB269" s="1220"/>
      <c r="AC269" s="1220"/>
      <c r="AD269" s="1220"/>
      <c r="AE269" s="1220"/>
      <c r="AF269" s="1220"/>
      <c r="AG269" s="1220"/>
      <c r="AH269" s="1220"/>
      <c r="AI269" s="1220"/>
      <c r="AJ269" s="1220"/>
      <c r="AK269" s="1220"/>
      <c r="AL269" s="1220"/>
      <c r="AM269" s="1220"/>
      <c r="AN269" s="20"/>
      <c r="AO269" s="83"/>
      <c r="AP269" s="20"/>
      <c r="BL269" s="134" t="str">
        <f>IF(M269="選択　▼","",RIGHT(M269,1))</f>
        <v/>
      </c>
      <c r="CG269" s="35"/>
      <c r="CH269" s="20" t="s">
        <v>684</v>
      </c>
      <c r="CI269" s="20" t="s">
        <v>586</v>
      </c>
    </row>
    <row r="270" spans="1:87" ht="15" hidden="1" customHeight="1">
      <c r="A270" s="30"/>
      <c r="B270" s="71"/>
      <c r="C270" s="1599"/>
      <c r="D270" s="1682"/>
      <c r="E270" s="1682"/>
      <c r="F270" s="1683"/>
      <c r="G270" s="1060" t="s">
        <v>247</v>
      </c>
      <c r="H270" s="1060"/>
      <c r="I270" s="1060"/>
      <c r="J270" s="1060"/>
      <c r="K270" s="1060"/>
      <c r="L270" s="1061"/>
      <c r="M270" s="1151"/>
      <c r="N270" s="1065"/>
      <c r="O270" s="1065"/>
      <c r="P270" s="1265"/>
      <c r="Q270" s="1313" t="s">
        <v>2594</v>
      </c>
      <c r="R270" s="1314"/>
      <c r="S270" s="1314"/>
      <c r="T270" s="1314"/>
      <c r="U270" s="1314"/>
      <c r="V270" s="1314"/>
      <c r="W270" s="1314"/>
      <c r="X270" s="1314"/>
      <c r="Y270" s="1314"/>
      <c r="Z270" s="1314"/>
      <c r="AA270" s="1314"/>
      <c r="AB270" s="1314"/>
      <c r="AC270" s="1314"/>
      <c r="AD270" s="1314"/>
      <c r="AE270" s="1314"/>
      <c r="AF270" s="1314"/>
      <c r="AG270" s="1314"/>
      <c r="AH270" s="1314"/>
      <c r="AI270" s="1314"/>
      <c r="AJ270" s="1314"/>
      <c r="AK270" s="1314"/>
      <c r="AL270" s="1314"/>
      <c r="AM270" s="1315"/>
      <c r="AN270" s="20"/>
      <c r="AO270" s="83"/>
      <c r="AP270" s="20"/>
      <c r="CG270" s="35"/>
      <c r="CH270" s="20" t="s">
        <v>685</v>
      </c>
      <c r="CI270" s="20" t="s">
        <v>587</v>
      </c>
    </row>
    <row r="271" spans="1:87" ht="15" hidden="1" customHeight="1">
      <c r="A271" s="30"/>
      <c r="B271" s="71"/>
      <c r="C271" s="1599"/>
      <c r="D271" s="1682"/>
      <c r="E271" s="1682"/>
      <c r="F271" s="1683"/>
      <c r="G271" s="1060" t="s">
        <v>248</v>
      </c>
      <c r="H271" s="1060"/>
      <c r="I271" s="1060"/>
      <c r="J271" s="1060"/>
      <c r="K271" s="1060"/>
      <c r="L271" s="1061"/>
      <c r="M271" s="994"/>
      <c r="N271" s="828"/>
      <c r="O271" s="828"/>
      <c r="P271" s="829"/>
      <c r="Q271" s="1313" t="s">
        <v>260</v>
      </c>
      <c r="R271" s="1314"/>
      <c r="S271" s="1314"/>
      <c r="T271" s="1314"/>
      <c r="U271" s="1314"/>
      <c r="V271" s="1314"/>
      <c r="W271" s="1314"/>
      <c r="X271" s="1314"/>
      <c r="Y271" s="1314"/>
      <c r="Z271" s="1314"/>
      <c r="AA271" s="1314"/>
      <c r="AB271" s="1314"/>
      <c r="AC271" s="1314"/>
      <c r="AD271" s="1314"/>
      <c r="AE271" s="1314"/>
      <c r="AF271" s="1314"/>
      <c r="AG271" s="1314"/>
      <c r="AH271" s="1314"/>
      <c r="AI271" s="1314"/>
      <c r="AJ271" s="1314"/>
      <c r="AK271" s="1314"/>
      <c r="AL271" s="1314"/>
      <c r="AM271" s="1315"/>
      <c r="AN271" s="20"/>
      <c r="AO271" s="83"/>
      <c r="AP271" s="20"/>
      <c r="BL271" s="134">
        <f>IF(M271="選択　▼","",M271)</f>
        <v>0</v>
      </c>
      <c r="CG271" s="35"/>
      <c r="CH271" s="20" t="s">
        <v>686</v>
      </c>
      <c r="CI271" s="20" t="s">
        <v>614</v>
      </c>
    </row>
    <row r="272" spans="1:87" ht="15" hidden="1" customHeight="1">
      <c r="A272" s="30"/>
      <c r="B272" s="71"/>
      <c r="C272" s="1599"/>
      <c r="D272" s="1682"/>
      <c r="E272" s="1682"/>
      <c r="F272" s="1683"/>
      <c r="G272" s="614" t="s">
        <v>2567</v>
      </c>
      <c r="H272" s="614"/>
      <c r="I272" s="614"/>
      <c r="J272" s="614"/>
      <c r="K272" s="614"/>
      <c r="L272" s="615"/>
      <c r="M272" s="1019"/>
      <c r="N272" s="1020"/>
      <c r="O272" s="1020"/>
      <c r="P272" s="1020"/>
      <c r="Q272" s="1020"/>
      <c r="R272" s="1020"/>
      <c r="S272" s="1020"/>
      <c r="T272" s="1020"/>
      <c r="U272" s="1020"/>
      <c r="V272" s="1020"/>
      <c r="W272" s="1021"/>
      <c r="X272" s="833" t="s">
        <v>263</v>
      </c>
      <c r="Y272" s="834"/>
      <c r="Z272" s="834"/>
      <c r="AA272" s="834"/>
      <c r="AB272" s="834"/>
      <c r="AC272" s="834"/>
      <c r="AD272" s="834"/>
      <c r="AE272" s="834"/>
      <c r="AF272" s="834"/>
      <c r="AG272" s="834"/>
      <c r="AH272" s="834"/>
      <c r="AI272" s="834"/>
      <c r="AJ272" s="834"/>
      <c r="AK272" s="834"/>
      <c r="AL272" s="834"/>
      <c r="AM272" s="835"/>
      <c r="AN272" s="20"/>
      <c r="AO272" s="83"/>
      <c r="AP272" s="20"/>
      <c r="BL272" s="17" t="str">
        <f>LEFT(M272,1)</f>
        <v/>
      </c>
      <c r="BM272" s="272" t="str">
        <f>MID($BL272,COLUMN()-64,1)</f>
        <v/>
      </c>
      <c r="CG272" s="35"/>
      <c r="CH272" s="20" t="s">
        <v>687</v>
      </c>
      <c r="CI272" s="20" t="s">
        <v>615</v>
      </c>
    </row>
    <row r="273" spans="1:87" ht="15" hidden="1" customHeight="1" thickBot="1">
      <c r="A273" s="30"/>
      <c r="B273" s="71"/>
      <c r="C273" s="1599"/>
      <c r="D273" s="1689"/>
      <c r="E273" s="1689"/>
      <c r="F273" s="1690"/>
      <c r="G273" s="1654"/>
      <c r="H273" s="1654"/>
      <c r="I273" s="1654"/>
      <c r="J273" s="1654"/>
      <c r="K273" s="1654"/>
      <c r="L273" s="1655"/>
      <c r="M273" s="1559"/>
      <c r="N273" s="1560"/>
      <c r="O273" s="1560"/>
      <c r="P273" s="1561"/>
      <c r="Q273" s="77" t="s">
        <v>5</v>
      </c>
      <c r="R273" s="1591"/>
      <c r="S273" s="1591"/>
      <c r="T273" s="1591"/>
      <c r="U273" s="1591"/>
      <c r="V273" s="1574" t="s">
        <v>4</v>
      </c>
      <c r="W273" s="1575"/>
      <c r="X273" s="1582" t="s">
        <v>337</v>
      </c>
      <c r="Y273" s="1583"/>
      <c r="Z273" s="1583"/>
      <c r="AA273" s="1583"/>
      <c r="AB273" s="1583"/>
      <c r="AC273" s="1583"/>
      <c r="AD273" s="1583"/>
      <c r="AE273" s="1583"/>
      <c r="AF273" s="1583"/>
      <c r="AG273" s="1583"/>
      <c r="AH273" s="1583"/>
      <c r="AI273" s="1583"/>
      <c r="AJ273" s="1583"/>
      <c r="AK273" s="1583"/>
      <c r="AL273" s="1583"/>
      <c r="AM273" s="1584"/>
      <c r="AN273" s="20"/>
      <c r="AO273" s="83"/>
      <c r="AP273" s="20"/>
      <c r="BL273" s="151" t="str">
        <f>M273&amp;R273</f>
        <v/>
      </c>
      <c r="CG273" s="35"/>
      <c r="CH273" s="20" t="s">
        <v>586</v>
      </c>
      <c r="CI273" s="20" t="s">
        <v>616</v>
      </c>
    </row>
    <row r="274" spans="1:87" ht="15" hidden="1" customHeight="1" thickTop="1">
      <c r="A274" s="30"/>
      <c r="B274" s="71"/>
      <c r="C274" s="1599"/>
      <c r="D274" s="1691" t="s">
        <v>315</v>
      </c>
      <c r="E274" s="1691"/>
      <c r="F274" s="1692"/>
      <c r="G274" s="1046" t="s">
        <v>210</v>
      </c>
      <c r="H274" s="1046"/>
      <c r="I274" s="1046"/>
      <c r="J274" s="1046"/>
      <c r="K274" s="1046"/>
      <c r="L274" s="1047"/>
      <c r="M274" s="1042"/>
      <c r="N274" s="1043"/>
      <c r="O274" s="1043"/>
      <c r="P274" s="1043"/>
      <c r="Q274" s="1043"/>
      <c r="R274" s="1043"/>
      <c r="S274" s="1043"/>
      <c r="T274" s="1044"/>
      <c r="U274" s="831" t="s">
        <v>591</v>
      </c>
      <c r="V274" s="831"/>
      <c r="W274" s="831"/>
      <c r="X274" s="831"/>
      <c r="Y274" s="831"/>
      <c r="Z274" s="831"/>
      <c r="AA274" s="831"/>
      <c r="AB274" s="831"/>
      <c r="AC274" s="831"/>
      <c r="AD274" s="831"/>
      <c r="AE274" s="831"/>
      <c r="AF274" s="831"/>
      <c r="AG274" s="831"/>
      <c r="AH274" s="831"/>
      <c r="AI274" s="831"/>
      <c r="AJ274" s="831"/>
      <c r="AK274" s="831"/>
      <c r="AL274" s="831"/>
      <c r="AM274" s="832"/>
      <c r="AN274" s="20"/>
      <c r="AO274" s="83"/>
      <c r="AP274" s="20"/>
      <c r="CG274" s="35"/>
      <c r="CH274" s="20" t="s">
        <v>688</v>
      </c>
      <c r="CI274" s="20" t="s">
        <v>617</v>
      </c>
    </row>
    <row r="275" spans="1:87" ht="15" hidden="1" customHeight="1">
      <c r="A275" s="30"/>
      <c r="B275" s="71"/>
      <c r="C275" s="1599"/>
      <c r="D275" s="1671"/>
      <c r="E275" s="1671"/>
      <c r="F275" s="1672"/>
      <c r="G275" s="1036"/>
      <c r="H275" s="1036"/>
      <c r="I275" s="1036"/>
      <c r="J275" s="1036"/>
      <c r="K275" s="1036"/>
      <c r="L275" s="1037"/>
      <c r="M275" s="1038" t="s">
        <v>71</v>
      </c>
      <c r="N275" s="955"/>
      <c r="O275" s="956"/>
      <c r="P275" s="4" t="str">
        <f>MID($M$274,COLUMN()-15,1)</f>
        <v/>
      </c>
      <c r="Q275" s="4" t="str">
        <f t="shared" ref="Q275:Y275" si="73">MID($M$274,COLUMN()-15,1)</f>
        <v/>
      </c>
      <c r="R275" s="4" t="str">
        <f t="shared" si="73"/>
        <v/>
      </c>
      <c r="S275" s="4" t="str">
        <f t="shared" si="73"/>
        <v/>
      </c>
      <c r="T275" s="4" t="str">
        <f t="shared" si="73"/>
        <v/>
      </c>
      <c r="U275" s="4" t="str">
        <f t="shared" si="73"/>
        <v/>
      </c>
      <c r="V275" s="4" t="str">
        <f t="shared" si="73"/>
        <v/>
      </c>
      <c r="W275" s="4" t="str">
        <f t="shared" si="73"/>
        <v/>
      </c>
      <c r="X275" s="4" t="str">
        <f t="shared" si="73"/>
        <v/>
      </c>
      <c r="Y275" s="4" t="str">
        <f t="shared" si="73"/>
        <v/>
      </c>
      <c r="Z275" s="1058"/>
      <c r="AA275" s="943"/>
      <c r="AB275" s="943"/>
      <c r="AC275" s="943"/>
      <c r="AD275" s="943"/>
      <c r="AE275" s="943"/>
      <c r="AF275" s="943"/>
      <c r="AG275" s="943"/>
      <c r="AH275" s="943"/>
      <c r="AI275" s="943"/>
      <c r="AJ275" s="943"/>
      <c r="AK275" s="943"/>
      <c r="AL275" s="943"/>
      <c r="AM275" s="944"/>
      <c r="AN275" s="20"/>
      <c r="AO275" s="83"/>
      <c r="AP275" s="20"/>
      <c r="CG275" s="35"/>
      <c r="CH275" s="20" t="s">
        <v>689</v>
      </c>
      <c r="CI275" s="20" t="s">
        <v>618</v>
      </c>
    </row>
    <row r="276" spans="1:87" ht="15" hidden="1" customHeight="1">
      <c r="A276" s="30"/>
      <c r="B276" s="71"/>
      <c r="C276" s="1599"/>
      <c r="D276" s="1671"/>
      <c r="E276" s="1671"/>
      <c r="F276" s="1672"/>
      <c r="G276" s="1060" t="s">
        <v>61</v>
      </c>
      <c r="H276" s="1060"/>
      <c r="I276" s="1060"/>
      <c r="J276" s="1060"/>
      <c r="K276" s="1060"/>
      <c r="L276" s="1061"/>
      <c r="M276" s="994"/>
      <c r="N276" s="828"/>
      <c r="O276" s="828"/>
      <c r="P276" s="978"/>
      <c r="Q276" s="979"/>
      <c r="R276" s="49" t="s">
        <v>77</v>
      </c>
      <c r="S276" s="978"/>
      <c r="T276" s="979"/>
      <c r="U276" s="48" t="s">
        <v>78</v>
      </c>
      <c r="V276" s="978"/>
      <c r="W276" s="979"/>
      <c r="X276" s="48" t="s">
        <v>79</v>
      </c>
      <c r="Y276" s="943"/>
      <c r="Z276" s="943"/>
      <c r="AA276" s="943"/>
      <c r="AB276" s="943"/>
      <c r="AC276" s="943"/>
      <c r="AD276" s="943"/>
      <c r="AE276" s="943"/>
      <c r="AF276" s="943"/>
      <c r="AG276" s="943"/>
      <c r="AH276" s="943"/>
      <c r="AI276" s="943"/>
      <c r="AJ276" s="943"/>
      <c r="AK276" s="943"/>
      <c r="AL276" s="943"/>
      <c r="AM276" s="944"/>
      <c r="AN276" s="20"/>
      <c r="AO276" s="83"/>
      <c r="AP276" s="20"/>
      <c r="BL276" s="17" t="str">
        <f>IF(OR(M276="選択▼",M276=""),"",M276&amp;P276&amp;R276&amp;S276&amp;U276&amp;V276&amp;X276)</f>
        <v/>
      </c>
      <c r="BM276" s="272" t="str">
        <f>MID(P276,COLUMN()-64,1)</f>
        <v/>
      </c>
      <c r="BN276" s="272" t="str">
        <f>MID(P276,COLUMN()-64,1)</f>
        <v/>
      </c>
      <c r="BO276" s="272" t="str">
        <f>MID(S276,COLUMN()-66,1)</f>
        <v/>
      </c>
      <c r="BP276" s="272" t="str">
        <f>MID(S276,COLUMN()-66,1)</f>
        <v/>
      </c>
      <c r="BQ276" s="272" t="str">
        <f>MID(V276,COLUMN()-68,1)</f>
        <v/>
      </c>
      <c r="BR276" s="272" t="str">
        <f>MID(V276,COLUMN()-68,1)</f>
        <v/>
      </c>
      <c r="BS276" s="273" t="str">
        <f>IF(M276="平成","H",IF(M276="昭和","S",IF(M276="大正","T",IF(M276="明治","M",""))))</f>
        <v/>
      </c>
      <c r="CG276" s="35"/>
      <c r="CH276" s="20" t="s">
        <v>690</v>
      </c>
      <c r="CI276" s="20" t="s">
        <v>619</v>
      </c>
    </row>
    <row r="277" spans="1:87" ht="15" hidden="1" customHeight="1">
      <c r="A277" s="30"/>
      <c r="B277" s="71"/>
      <c r="C277" s="1599"/>
      <c r="D277" s="1671"/>
      <c r="E277" s="1671"/>
      <c r="F277" s="1672"/>
      <c r="G277" s="1060" t="s">
        <v>243</v>
      </c>
      <c r="H277" s="1060"/>
      <c r="I277" s="1060"/>
      <c r="J277" s="1060"/>
      <c r="K277" s="1060"/>
      <c r="L277" s="1061"/>
      <c r="M277" s="994"/>
      <c r="N277" s="828"/>
      <c r="O277" s="828"/>
      <c r="P277" s="829"/>
      <c r="Q277" s="1220"/>
      <c r="R277" s="1220"/>
      <c r="S277" s="1220"/>
      <c r="T277" s="1220"/>
      <c r="U277" s="1220"/>
      <c r="V277" s="1220"/>
      <c r="W277" s="1220"/>
      <c r="X277" s="1220"/>
      <c r="Y277" s="1220"/>
      <c r="Z277" s="1220"/>
      <c r="AA277" s="1220"/>
      <c r="AB277" s="1220"/>
      <c r="AC277" s="1220"/>
      <c r="AD277" s="1220"/>
      <c r="AE277" s="1220"/>
      <c r="AF277" s="1220"/>
      <c r="AG277" s="1220"/>
      <c r="AH277" s="1220"/>
      <c r="AI277" s="1220"/>
      <c r="AJ277" s="1220"/>
      <c r="AK277" s="1220"/>
      <c r="AL277" s="1220"/>
      <c r="AM277" s="1220"/>
      <c r="AN277" s="20"/>
      <c r="AO277" s="83"/>
      <c r="AP277" s="20"/>
      <c r="BL277" s="134" t="str">
        <f>IF(M277="選択　▼","",RIGHT(M277,1))</f>
        <v/>
      </c>
      <c r="CG277" s="35"/>
      <c r="CH277" s="20" t="s">
        <v>691</v>
      </c>
      <c r="CI277" s="20" t="s">
        <v>620</v>
      </c>
    </row>
    <row r="278" spans="1:87" ht="15" hidden="1" customHeight="1">
      <c r="A278" s="30"/>
      <c r="B278" s="71"/>
      <c r="C278" s="1599"/>
      <c r="D278" s="1671"/>
      <c r="E278" s="1671"/>
      <c r="F278" s="1672"/>
      <c r="G278" s="1060" t="s">
        <v>247</v>
      </c>
      <c r="H278" s="1060"/>
      <c r="I278" s="1060"/>
      <c r="J278" s="1060"/>
      <c r="K278" s="1060"/>
      <c r="L278" s="1061"/>
      <c r="M278" s="1151"/>
      <c r="N278" s="1065"/>
      <c r="O278" s="1065"/>
      <c r="P278" s="1265"/>
      <c r="Q278" s="1313" t="s">
        <v>2594</v>
      </c>
      <c r="R278" s="1314"/>
      <c r="S278" s="1314"/>
      <c r="T278" s="1314"/>
      <c r="U278" s="1314"/>
      <c r="V278" s="1314"/>
      <c r="W278" s="1314"/>
      <c r="X278" s="1314"/>
      <c r="Y278" s="1314"/>
      <c r="Z278" s="1314"/>
      <c r="AA278" s="1314"/>
      <c r="AB278" s="1314"/>
      <c r="AC278" s="1314"/>
      <c r="AD278" s="1314"/>
      <c r="AE278" s="1314"/>
      <c r="AF278" s="1314"/>
      <c r="AG278" s="1314"/>
      <c r="AH278" s="1314"/>
      <c r="AI278" s="1314"/>
      <c r="AJ278" s="1314"/>
      <c r="AK278" s="1314"/>
      <c r="AL278" s="1314"/>
      <c r="AM278" s="1315"/>
      <c r="AN278" s="20"/>
      <c r="AO278" s="83"/>
      <c r="AP278" s="20"/>
      <c r="CG278" s="35"/>
      <c r="CH278" s="20" t="s">
        <v>692</v>
      </c>
      <c r="CI278" s="20" t="s">
        <v>621</v>
      </c>
    </row>
    <row r="279" spans="1:87" ht="15" hidden="1" customHeight="1">
      <c r="A279" s="30"/>
      <c r="B279" s="71"/>
      <c r="C279" s="1599"/>
      <c r="D279" s="1671"/>
      <c r="E279" s="1671"/>
      <c r="F279" s="1672"/>
      <c r="G279" s="1060" t="s">
        <v>248</v>
      </c>
      <c r="H279" s="1060"/>
      <c r="I279" s="1060"/>
      <c r="J279" s="1060"/>
      <c r="K279" s="1060"/>
      <c r="L279" s="1061"/>
      <c r="M279" s="994"/>
      <c r="N279" s="828"/>
      <c r="O279" s="828"/>
      <c r="P279" s="829"/>
      <c r="Q279" s="1313" t="s">
        <v>260</v>
      </c>
      <c r="R279" s="1314"/>
      <c r="S279" s="1314"/>
      <c r="T279" s="1314"/>
      <c r="U279" s="1314"/>
      <c r="V279" s="1314"/>
      <c r="W279" s="1314"/>
      <c r="X279" s="1314"/>
      <c r="Y279" s="1314"/>
      <c r="Z279" s="1314"/>
      <c r="AA279" s="1314"/>
      <c r="AB279" s="1314"/>
      <c r="AC279" s="1314"/>
      <c r="AD279" s="1314"/>
      <c r="AE279" s="1314"/>
      <c r="AF279" s="1314"/>
      <c r="AG279" s="1314"/>
      <c r="AH279" s="1314"/>
      <c r="AI279" s="1314"/>
      <c r="AJ279" s="1314"/>
      <c r="AK279" s="1314"/>
      <c r="AL279" s="1314"/>
      <c r="AM279" s="1315"/>
      <c r="AN279" s="20"/>
      <c r="AO279" s="83"/>
      <c r="AP279" s="20"/>
      <c r="BL279" s="134">
        <f>IF(M279="選択　▼","",M279)</f>
        <v>0</v>
      </c>
      <c r="CG279" s="35"/>
      <c r="CH279" s="20" t="s">
        <v>693</v>
      </c>
      <c r="CI279" s="20" t="s">
        <v>622</v>
      </c>
    </row>
    <row r="280" spans="1:87" ht="15" hidden="1" customHeight="1">
      <c r="A280" s="30"/>
      <c r="B280" s="71"/>
      <c r="C280" s="1599"/>
      <c r="D280" s="1671"/>
      <c r="E280" s="1671"/>
      <c r="F280" s="1672"/>
      <c r="G280" s="614" t="s">
        <v>2567</v>
      </c>
      <c r="H280" s="614"/>
      <c r="I280" s="614"/>
      <c r="J280" s="614"/>
      <c r="K280" s="614"/>
      <c r="L280" s="615"/>
      <c r="M280" s="1019"/>
      <c r="N280" s="1020"/>
      <c r="O280" s="1020"/>
      <c r="P280" s="1020"/>
      <c r="Q280" s="1020"/>
      <c r="R280" s="1020"/>
      <c r="S280" s="1020"/>
      <c r="T280" s="1020"/>
      <c r="U280" s="1020"/>
      <c r="V280" s="1020"/>
      <c r="W280" s="1021"/>
      <c r="X280" s="833" t="s">
        <v>263</v>
      </c>
      <c r="Y280" s="834"/>
      <c r="Z280" s="834"/>
      <c r="AA280" s="834"/>
      <c r="AB280" s="834"/>
      <c r="AC280" s="834"/>
      <c r="AD280" s="834"/>
      <c r="AE280" s="834"/>
      <c r="AF280" s="834"/>
      <c r="AG280" s="834"/>
      <c r="AH280" s="834"/>
      <c r="AI280" s="834"/>
      <c r="AJ280" s="834"/>
      <c r="AK280" s="834"/>
      <c r="AL280" s="834"/>
      <c r="AM280" s="835"/>
      <c r="AN280" s="20"/>
      <c r="AO280" s="83"/>
      <c r="AP280" s="20"/>
      <c r="BL280" s="17" t="str">
        <f>LEFT(M280,1)</f>
        <v/>
      </c>
      <c r="BM280" s="272" t="str">
        <f>MID($BL280,COLUMN()-64,1)</f>
        <v/>
      </c>
      <c r="CG280" s="35"/>
      <c r="CH280" s="20" t="s">
        <v>694</v>
      </c>
      <c r="CI280" s="20" t="s">
        <v>623</v>
      </c>
    </row>
    <row r="281" spans="1:87" ht="15" hidden="1" customHeight="1" thickBot="1">
      <c r="A281" s="30"/>
      <c r="B281" s="71"/>
      <c r="C281" s="1599"/>
      <c r="D281" s="1673"/>
      <c r="E281" s="1673"/>
      <c r="F281" s="1674"/>
      <c r="G281" s="1654"/>
      <c r="H281" s="1654"/>
      <c r="I281" s="1654"/>
      <c r="J281" s="1654"/>
      <c r="K281" s="1654"/>
      <c r="L281" s="1655"/>
      <c r="M281" s="1559"/>
      <c r="N281" s="1560"/>
      <c r="O281" s="1560"/>
      <c r="P281" s="1561"/>
      <c r="Q281" s="77" t="s">
        <v>5</v>
      </c>
      <c r="R281" s="1591"/>
      <c r="S281" s="1591"/>
      <c r="T281" s="1591"/>
      <c r="U281" s="1591"/>
      <c r="V281" s="1574" t="s">
        <v>4</v>
      </c>
      <c r="W281" s="1575"/>
      <c r="X281" s="1582" t="s">
        <v>337</v>
      </c>
      <c r="Y281" s="1583"/>
      <c r="Z281" s="1583"/>
      <c r="AA281" s="1583"/>
      <c r="AB281" s="1583"/>
      <c r="AC281" s="1583"/>
      <c r="AD281" s="1583"/>
      <c r="AE281" s="1583"/>
      <c r="AF281" s="1583"/>
      <c r="AG281" s="1583"/>
      <c r="AH281" s="1583"/>
      <c r="AI281" s="1583"/>
      <c r="AJ281" s="1583"/>
      <c r="AK281" s="1583"/>
      <c r="AL281" s="1583"/>
      <c r="AM281" s="1584"/>
      <c r="AN281" s="20"/>
      <c r="AO281" s="83"/>
      <c r="AP281" s="20"/>
      <c r="BL281" s="151" t="str">
        <f>M281&amp;R281</f>
        <v/>
      </c>
      <c r="CG281" s="35"/>
      <c r="CH281" s="20" t="s">
        <v>695</v>
      </c>
      <c r="CI281" s="20" t="s">
        <v>624</v>
      </c>
    </row>
    <row r="282" spans="1:87" ht="15" hidden="1" customHeight="1" thickTop="1">
      <c r="A282" s="30"/>
      <c r="B282" s="71"/>
      <c r="C282" s="1599"/>
      <c r="D282" s="1682" t="s">
        <v>316</v>
      </c>
      <c r="E282" s="1682"/>
      <c r="F282" s="1683"/>
      <c r="G282" s="1026" t="s">
        <v>210</v>
      </c>
      <c r="H282" s="1026"/>
      <c r="I282" s="1026"/>
      <c r="J282" s="1026"/>
      <c r="K282" s="1026"/>
      <c r="L282" s="1027"/>
      <c r="M282" s="1675"/>
      <c r="N282" s="1676"/>
      <c r="O282" s="1676"/>
      <c r="P282" s="1676"/>
      <c r="Q282" s="1676"/>
      <c r="R282" s="1676"/>
      <c r="S282" s="1676"/>
      <c r="T282" s="1677"/>
      <c r="U282" s="886" t="s">
        <v>591</v>
      </c>
      <c r="V282" s="886"/>
      <c r="W282" s="886"/>
      <c r="X282" s="886"/>
      <c r="Y282" s="886"/>
      <c r="Z282" s="886"/>
      <c r="AA282" s="886"/>
      <c r="AB282" s="886"/>
      <c r="AC282" s="886"/>
      <c r="AD282" s="886"/>
      <c r="AE282" s="886"/>
      <c r="AF282" s="886"/>
      <c r="AG282" s="886"/>
      <c r="AH282" s="886"/>
      <c r="AI282" s="886"/>
      <c r="AJ282" s="886"/>
      <c r="AK282" s="886"/>
      <c r="AL282" s="886"/>
      <c r="AM282" s="887"/>
      <c r="AN282" s="20"/>
      <c r="AO282" s="83"/>
      <c r="AP282" s="20"/>
      <c r="CG282" s="35"/>
      <c r="CH282" s="20" t="s">
        <v>696</v>
      </c>
      <c r="CI282" s="20" t="s">
        <v>625</v>
      </c>
    </row>
    <row r="283" spans="1:87" ht="15" hidden="1" customHeight="1">
      <c r="A283" s="30"/>
      <c r="B283" s="71"/>
      <c r="C283" s="1599"/>
      <c r="D283" s="1682"/>
      <c r="E283" s="1682"/>
      <c r="F283" s="1683"/>
      <c r="G283" s="1036"/>
      <c r="H283" s="1036"/>
      <c r="I283" s="1036"/>
      <c r="J283" s="1036"/>
      <c r="K283" s="1036"/>
      <c r="L283" s="1037"/>
      <c r="M283" s="1038" t="s">
        <v>71</v>
      </c>
      <c r="N283" s="955"/>
      <c r="O283" s="956"/>
      <c r="P283" s="4" t="str">
        <f>MID($M$282,COLUMN()-15,1)</f>
        <v/>
      </c>
      <c r="Q283" s="4" t="str">
        <f t="shared" ref="Q283:Y283" si="74">MID($M$282,COLUMN()-15,1)</f>
        <v/>
      </c>
      <c r="R283" s="4" t="str">
        <f t="shared" si="74"/>
        <v/>
      </c>
      <c r="S283" s="4" t="str">
        <f t="shared" si="74"/>
        <v/>
      </c>
      <c r="T283" s="4" t="str">
        <f t="shared" si="74"/>
        <v/>
      </c>
      <c r="U283" s="4" t="str">
        <f t="shared" si="74"/>
        <v/>
      </c>
      <c r="V283" s="4" t="str">
        <f t="shared" si="74"/>
        <v/>
      </c>
      <c r="W283" s="4" t="str">
        <f t="shared" si="74"/>
        <v/>
      </c>
      <c r="X283" s="4" t="str">
        <f t="shared" si="74"/>
        <v/>
      </c>
      <c r="Y283" s="4" t="str">
        <f t="shared" si="74"/>
        <v/>
      </c>
      <c r="Z283" s="1058"/>
      <c r="AA283" s="943"/>
      <c r="AB283" s="943"/>
      <c r="AC283" s="943"/>
      <c r="AD283" s="943"/>
      <c r="AE283" s="943"/>
      <c r="AF283" s="943"/>
      <c r="AG283" s="943"/>
      <c r="AH283" s="943"/>
      <c r="AI283" s="943"/>
      <c r="AJ283" s="943"/>
      <c r="AK283" s="943"/>
      <c r="AL283" s="943"/>
      <c r="AM283" s="944"/>
      <c r="AN283" s="20"/>
      <c r="AO283" s="83"/>
      <c r="AP283" s="20"/>
      <c r="BL283" s="134" t="str">
        <f>IF(M283="選択　▼","",M283)</f>
        <v>入力確認</v>
      </c>
      <c r="CG283" s="35"/>
      <c r="CH283" s="20" t="s">
        <v>697</v>
      </c>
      <c r="CI283" s="20" t="s">
        <v>626</v>
      </c>
    </row>
    <row r="284" spans="1:87" ht="15" hidden="1" customHeight="1">
      <c r="A284" s="30"/>
      <c r="B284" s="71"/>
      <c r="C284" s="1599"/>
      <c r="D284" s="1682"/>
      <c r="E284" s="1682"/>
      <c r="F284" s="1683"/>
      <c r="G284" s="1060" t="s">
        <v>61</v>
      </c>
      <c r="H284" s="1060"/>
      <c r="I284" s="1060"/>
      <c r="J284" s="1060"/>
      <c r="K284" s="1060"/>
      <c r="L284" s="1061"/>
      <c r="M284" s="994"/>
      <c r="N284" s="828"/>
      <c r="O284" s="828"/>
      <c r="P284" s="978"/>
      <c r="Q284" s="979"/>
      <c r="R284" s="49" t="s">
        <v>77</v>
      </c>
      <c r="S284" s="978"/>
      <c r="T284" s="979"/>
      <c r="U284" s="48" t="s">
        <v>78</v>
      </c>
      <c r="V284" s="978"/>
      <c r="W284" s="979"/>
      <c r="X284" s="48" t="s">
        <v>79</v>
      </c>
      <c r="Y284" s="943"/>
      <c r="Z284" s="943"/>
      <c r="AA284" s="943"/>
      <c r="AB284" s="943"/>
      <c r="AC284" s="943"/>
      <c r="AD284" s="943"/>
      <c r="AE284" s="943"/>
      <c r="AF284" s="943"/>
      <c r="AG284" s="943"/>
      <c r="AH284" s="943"/>
      <c r="AI284" s="943"/>
      <c r="AJ284" s="943"/>
      <c r="AK284" s="943"/>
      <c r="AL284" s="943"/>
      <c r="AM284" s="944"/>
      <c r="AN284" s="20"/>
      <c r="AO284" s="83"/>
      <c r="AP284" s="20"/>
      <c r="BL284" s="17" t="str">
        <f>IF(OR(M284="選択▼",M284=""),"",M284&amp;P284&amp;R284&amp;S284&amp;U284&amp;V284&amp;X284)</f>
        <v/>
      </c>
      <c r="BM284" s="272" t="str">
        <f>MID(P284,COLUMN()-64,1)</f>
        <v/>
      </c>
      <c r="BN284" s="272" t="str">
        <f>MID(P284,COLUMN()-64,1)</f>
        <v/>
      </c>
      <c r="BO284" s="272" t="str">
        <f>MID(S284,COLUMN()-66,1)</f>
        <v/>
      </c>
      <c r="BP284" s="272" t="str">
        <f>MID(S284,COLUMN()-66,1)</f>
        <v/>
      </c>
      <c r="BQ284" s="272" t="str">
        <f>MID(V284,COLUMN()-68,1)</f>
        <v/>
      </c>
      <c r="BR284" s="272" t="str">
        <f>MID(V284,COLUMN()-68,1)</f>
        <v/>
      </c>
      <c r="BS284" s="273" t="str">
        <f>IF(M284="平成","H",IF(M284="昭和","S",IF(M284="大正","T",IF(M284="明治","M",""))))</f>
        <v/>
      </c>
      <c r="CG284" s="35"/>
      <c r="CH284" s="20" t="s">
        <v>698</v>
      </c>
      <c r="CI284" s="20" t="s">
        <v>627</v>
      </c>
    </row>
    <row r="285" spans="1:87" ht="15" hidden="1" customHeight="1">
      <c r="A285" s="30"/>
      <c r="B285" s="71"/>
      <c r="C285" s="1599"/>
      <c r="D285" s="1682"/>
      <c r="E285" s="1682"/>
      <c r="F285" s="1683"/>
      <c r="G285" s="1060" t="s">
        <v>243</v>
      </c>
      <c r="H285" s="1060"/>
      <c r="I285" s="1060"/>
      <c r="J285" s="1060"/>
      <c r="K285" s="1060"/>
      <c r="L285" s="1061"/>
      <c r="M285" s="994"/>
      <c r="N285" s="828"/>
      <c r="O285" s="828"/>
      <c r="P285" s="829"/>
      <c r="Q285" s="1220"/>
      <c r="R285" s="1220"/>
      <c r="S285" s="1220"/>
      <c r="T285" s="1220"/>
      <c r="U285" s="1220"/>
      <c r="V285" s="1220"/>
      <c r="W285" s="1220"/>
      <c r="X285" s="1220"/>
      <c r="Y285" s="1220"/>
      <c r="Z285" s="1220"/>
      <c r="AA285" s="1220"/>
      <c r="AB285" s="1220"/>
      <c r="AC285" s="1220"/>
      <c r="AD285" s="1220"/>
      <c r="AE285" s="1220"/>
      <c r="AF285" s="1220"/>
      <c r="AG285" s="1220"/>
      <c r="AH285" s="1220"/>
      <c r="AI285" s="1220"/>
      <c r="AJ285" s="1220"/>
      <c r="AK285" s="1220"/>
      <c r="AL285" s="1220"/>
      <c r="AM285" s="1220"/>
      <c r="AN285" s="20"/>
      <c r="AO285" s="83"/>
      <c r="AP285" s="20"/>
      <c r="BL285" s="134" t="str">
        <f>IF(M285="選択　▼","",RIGHT(M285,1))</f>
        <v/>
      </c>
      <c r="CG285" s="35"/>
      <c r="CH285" s="20" t="s">
        <v>699</v>
      </c>
      <c r="CI285" s="20" t="s">
        <v>628</v>
      </c>
    </row>
    <row r="286" spans="1:87" ht="15" hidden="1" customHeight="1">
      <c r="A286" s="30"/>
      <c r="B286" s="71"/>
      <c r="C286" s="1599"/>
      <c r="D286" s="1682"/>
      <c r="E286" s="1682"/>
      <c r="F286" s="1683"/>
      <c r="G286" s="1060" t="s">
        <v>247</v>
      </c>
      <c r="H286" s="1060"/>
      <c r="I286" s="1060"/>
      <c r="J286" s="1060"/>
      <c r="K286" s="1060"/>
      <c r="L286" s="1061"/>
      <c r="M286" s="1151"/>
      <c r="N286" s="1065"/>
      <c r="O286" s="1065"/>
      <c r="P286" s="1265"/>
      <c r="Q286" s="1313" t="s">
        <v>2594</v>
      </c>
      <c r="R286" s="1314"/>
      <c r="S286" s="1314"/>
      <c r="T286" s="1314"/>
      <c r="U286" s="1314"/>
      <c r="V286" s="1314"/>
      <c r="W286" s="1314"/>
      <c r="X286" s="1314"/>
      <c r="Y286" s="1314"/>
      <c r="Z286" s="1314"/>
      <c r="AA286" s="1314"/>
      <c r="AB286" s="1314"/>
      <c r="AC286" s="1314"/>
      <c r="AD286" s="1314"/>
      <c r="AE286" s="1314"/>
      <c r="AF286" s="1314"/>
      <c r="AG286" s="1314"/>
      <c r="AH286" s="1314"/>
      <c r="AI286" s="1314"/>
      <c r="AJ286" s="1314"/>
      <c r="AK286" s="1314"/>
      <c r="AL286" s="1314"/>
      <c r="AM286" s="1315"/>
      <c r="AN286" s="20"/>
      <c r="AO286" s="83"/>
      <c r="AP286" s="20"/>
      <c r="CG286" s="35"/>
      <c r="CH286" s="20" t="s">
        <v>700</v>
      </c>
      <c r="CI286" s="20" t="s">
        <v>629</v>
      </c>
    </row>
    <row r="287" spans="1:87" ht="15" hidden="1" customHeight="1">
      <c r="A287" s="30"/>
      <c r="B287" s="71"/>
      <c r="C287" s="1599"/>
      <c r="D287" s="1682"/>
      <c r="E287" s="1682"/>
      <c r="F287" s="1683"/>
      <c r="G287" s="1060" t="s">
        <v>248</v>
      </c>
      <c r="H287" s="1060"/>
      <c r="I287" s="1060"/>
      <c r="J287" s="1060"/>
      <c r="K287" s="1060"/>
      <c r="L287" s="1061"/>
      <c r="M287" s="994"/>
      <c r="N287" s="828"/>
      <c r="O287" s="828"/>
      <c r="P287" s="829"/>
      <c r="Q287" s="1313" t="s">
        <v>260</v>
      </c>
      <c r="R287" s="1314"/>
      <c r="S287" s="1314"/>
      <c r="T287" s="1314"/>
      <c r="U287" s="1314"/>
      <c r="V287" s="1314"/>
      <c r="W287" s="1314"/>
      <c r="X287" s="1314"/>
      <c r="Y287" s="1314"/>
      <c r="Z287" s="1314"/>
      <c r="AA287" s="1314"/>
      <c r="AB287" s="1314"/>
      <c r="AC287" s="1314"/>
      <c r="AD287" s="1314"/>
      <c r="AE287" s="1314"/>
      <c r="AF287" s="1314"/>
      <c r="AG287" s="1314"/>
      <c r="AH287" s="1314"/>
      <c r="AI287" s="1314"/>
      <c r="AJ287" s="1314"/>
      <c r="AK287" s="1314"/>
      <c r="AL287" s="1314"/>
      <c r="AM287" s="1315"/>
      <c r="AN287" s="20"/>
      <c r="AO287" s="83"/>
      <c r="AP287" s="20"/>
      <c r="BL287" s="134">
        <f>IF(M287="選択　▼","",M287)</f>
        <v>0</v>
      </c>
      <c r="CG287" s="35"/>
      <c r="CH287" s="20" t="s">
        <v>701</v>
      </c>
      <c r="CI287" s="20" t="s">
        <v>630</v>
      </c>
    </row>
    <row r="288" spans="1:87" ht="15" hidden="1" customHeight="1">
      <c r="A288" s="30"/>
      <c r="B288" s="71"/>
      <c r="C288" s="1599"/>
      <c r="D288" s="1682"/>
      <c r="E288" s="1682"/>
      <c r="F288" s="1683"/>
      <c r="G288" s="614" t="s">
        <v>2567</v>
      </c>
      <c r="H288" s="614"/>
      <c r="I288" s="614"/>
      <c r="J288" s="614"/>
      <c r="K288" s="614"/>
      <c r="L288" s="615"/>
      <c r="M288" s="1019"/>
      <c r="N288" s="1020"/>
      <c r="O288" s="1020"/>
      <c r="P288" s="1020"/>
      <c r="Q288" s="1020"/>
      <c r="R288" s="1020"/>
      <c r="S288" s="1020"/>
      <c r="T288" s="1020"/>
      <c r="U288" s="1020"/>
      <c r="V288" s="1020"/>
      <c r="W288" s="1021"/>
      <c r="X288" s="833" t="s">
        <v>263</v>
      </c>
      <c r="Y288" s="834"/>
      <c r="Z288" s="834"/>
      <c r="AA288" s="834"/>
      <c r="AB288" s="834"/>
      <c r="AC288" s="834"/>
      <c r="AD288" s="834"/>
      <c r="AE288" s="834"/>
      <c r="AF288" s="834"/>
      <c r="AG288" s="834"/>
      <c r="AH288" s="834"/>
      <c r="AI288" s="834"/>
      <c r="AJ288" s="834"/>
      <c r="AK288" s="834"/>
      <c r="AL288" s="834"/>
      <c r="AM288" s="835"/>
      <c r="AN288" s="20"/>
      <c r="AO288" s="83"/>
      <c r="AP288" s="20"/>
      <c r="BL288" s="17" t="str">
        <f>LEFT(M288,1)</f>
        <v/>
      </c>
      <c r="BM288" s="272" t="str">
        <f>MID($BL288,COLUMN()-64,1)</f>
        <v/>
      </c>
      <c r="CG288" s="35"/>
      <c r="CH288" s="20" t="s">
        <v>702</v>
      </c>
      <c r="CI288" s="20" t="s">
        <v>631</v>
      </c>
    </row>
    <row r="289" spans="1:87" ht="15" hidden="1" customHeight="1" thickBot="1">
      <c r="A289" s="30"/>
      <c r="B289" s="71"/>
      <c r="C289" s="1599"/>
      <c r="D289" s="1689"/>
      <c r="E289" s="1689"/>
      <c r="F289" s="1690"/>
      <c r="G289" s="1654"/>
      <c r="H289" s="1654"/>
      <c r="I289" s="1654"/>
      <c r="J289" s="1654"/>
      <c r="K289" s="1654"/>
      <c r="L289" s="1655"/>
      <c r="M289" s="1559"/>
      <c r="N289" s="1560"/>
      <c r="O289" s="1560"/>
      <c r="P289" s="1561"/>
      <c r="Q289" s="77" t="s">
        <v>5</v>
      </c>
      <c r="R289" s="1591"/>
      <c r="S289" s="1591"/>
      <c r="T289" s="1591"/>
      <c r="U289" s="1591"/>
      <c r="V289" s="1574" t="s">
        <v>4</v>
      </c>
      <c r="W289" s="1575"/>
      <c r="X289" s="1582" t="s">
        <v>337</v>
      </c>
      <c r="Y289" s="1583"/>
      <c r="Z289" s="1583"/>
      <c r="AA289" s="1583"/>
      <c r="AB289" s="1583"/>
      <c r="AC289" s="1583"/>
      <c r="AD289" s="1583"/>
      <c r="AE289" s="1583"/>
      <c r="AF289" s="1583"/>
      <c r="AG289" s="1583"/>
      <c r="AH289" s="1583"/>
      <c r="AI289" s="1583"/>
      <c r="AJ289" s="1583"/>
      <c r="AK289" s="1583"/>
      <c r="AL289" s="1583"/>
      <c r="AM289" s="1584"/>
      <c r="AN289" s="20"/>
      <c r="AO289" s="83"/>
      <c r="AP289" s="20"/>
      <c r="BL289" s="151" t="str">
        <f>M289&amp;R289</f>
        <v/>
      </c>
      <c r="CG289" s="35"/>
      <c r="CH289" s="20" t="s">
        <v>703</v>
      </c>
      <c r="CI289" s="20" t="s">
        <v>632</v>
      </c>
    </row>
    <row r="290" spans="1:87" ht="15" hidden="1" customHeight="1" thickTop="1">
      <c r="A290" s="30"/>
      <c r="B290" s="71"/>
      <c r="C290" s="1599"/>
      <c r="D290" s="1671" t="s">
        <v>317</v>
      </c>
      <c r="E290" s="1671"/>
      <c r="F290" s="1672"/>
      <c r="G290" s="1026" t="s">
        <v>210</v>
      </c>
      <c r="H290" s="1026"/>
      <c r="I290" s="1026"/>
      <c r="J290" s="1026"/>
      <c r="K290" s="1026"/>
      <c r="L290" s="1027"/>
      <c r="M290" s="1675"/>
      <c r="N290" s="1676"/>
      <c r="O290" s="1676"/>
      <c r="P290" s="1676"/>
      <c r="Q290" s="1676"/>
      <c r="R290" s="1676"/>
      <c r="S290" s="1676"/>
      <c r="T290" s="1677"/>
      <c r="U290" s="886" t="s">
        <v>591</v>
      </c>
      <c r="V290" s="886"/>
      <c r="W290" s="886"/>
      <c r="X290" s="886"/>
      <c r="Y290" s="886"/>
      <c r="Z290" s="886"/>
      <c r="AA290" s="886"/>
      <c r="AB290" s="886"/>
      <c r="AC290" s="886"/>
      <c r="AD290" s="886"/>
      <c r="AE290" s="886"/>
      <c r="AF290" s="886"/>
      <c r="AG290" s="886"/>
      <c r="AH290" s="886"/>
      <c r="AI290" s="886"/>
      <c r="AJ290" s="886"/>
      <c r="AK290" s="886"/>
      <c r="AL290" s="886"/>
      <c r="AM290" s="887"/>
      <c r="AN290" s="20"/>
      <c r="AO290" s="83"/>
      <c r="AP290" s="20"/>
      <c r="CG290" s="35"/>
      <c r="CH290" s="20" t="s">
        <v>704</v>
      </c>
      <c r="CI290" s="20" t="s">
        <v>633</v>
      </c>
    </row>
    <row r="291" spans="1:87" ht="15" hidden="1" customHeight="1">
      <c r="A291" s="30"/>
      <c r="B291" s="71"/>
      <c r="C291" s="1599"/>
      <c r="D291" s="1671"/>
      <c r="E291" s="1671"/>
      <c r="F291" s="1672"/>
      <c r="G291" s="1036"/>
      <c r="H291" s="1036"/>
      <c r="I291" s="1036"/>
      <c r="J291" s="1036"/>
      <c r="K291" s="1036"/>
      <c r="L291" s="1037"/>
      <c r="M291" s="1038" t="s">
        <v>71</v>
      </c>
      <c r="N291" s="955"/>
      <c r="O291" s="956"/>
      <c r="P291" s="4" t="str">
        <f>MID($M$290,COLUMN()-15,1)</f>
        <v/>
      </c>
      <c r="Q291" s="4" t="str">
        <f t="shared" ref="Q291:Y291" si="75">MID($M$290,COLUMN()-15,1)</f>
        <v/>
      </c>
      <c r="R291" s="4" t="str">
        <f t="shared" si="75"/>
        <v/>
      </c>
      <c r="S291" s="4" t="str">
        <f t="shared" si="75"/>
        <v/>
      </c>
      <c r="T291" s="4" t="str">
        <f t="shared" si="75"/>
        <v/>
      </c>
      <c r="U291" s="4" t="str">
        <f t="shared" si="75"/>
        <v/>
      </c>
      <c r="V291" s="4" t="str">
        <f t="shared" si="75"/>
        <v/>
      </c>
      <c r="W291" s="4" t="str">
        <f t="shared" si="75"/>
        <v/>
      </c>
      <c r="X291" s="4" t="str">
        <f t="shared" si="75"/>
        <v/>
      </c>
      <c r="Y291" s="4" t="str">
        <f t="shared" si="75"/>
        <v/>
      </c>
      <c r="Z291" s="1058"/>
      <c r="AA291" s="943"/>
      <c r="AB291" s="943"/>
      <c r="AC291" s="943"/>
      <c r="AD291" s="943"/>
      <c r="AE291" s="943"/>
      <c r="AF291" s="943"/>
      <c r="AG291" s="943"/>
      <c r="AH291" s="943"/>
      <c r="AI291" s="943"/>
      <c r="AJ291" s="943"/>
      <c r="AK291" s="943"/>
      <c r="AL291" s="943"/>
      <c r="AM291" s="944"/>
      <c r="AN291" s="20"/>
      <c r="AO291" s="83"/>
      <c r="AP291" s="20"/>
      <c r="BL291" s="134" t="str">
        <f>IF(M291="選択　▼","",M291)</f>
        <v>入力確認</v>
      </c>
      <c r="CG291" s="35"/>
      <c r="CH291" s="20" t="s">
        <v>705</v>
      </c>
      <c r="CI291" s="20" t="s">
        <v>634</v>
      </c>
    </row>
    <row r="292" spans="1:87" ht="15" hidden="1" customHeight="1">
      <c r="A292" s="30"/>
      <c r="B292" s="71"/>
      <c r="C292" s="1599"/>
      <c r="D292" s="1671"/>
      <c r="E292" s="1671"/>
      <c r="F292" s="1672"/>
      <c r="G292" s="1060" t="s">
        <v>61</v>
      </c>
      <c r="H292" s="1060"/>
      <c r="I292" s="1060"/>
      <c r="J292" s="1060"/>
      <c r="K292" s="1060"/>
      <c r="L292" s="1061"/>
      <c r="M292" s="994"/>
      <c r="N292" s="828"/>
      <c r="O292" s="828"/>
      <c r="P292" s="978"/>
      <c r="Q292" s="979"/>
      <c r="R292" s="49" t="s">
        <v>77</v>
      </c>
      <c r="S292" s="978"/>
      <c r="T292" s="979"/>
      <c r="U292" s="48" t="s">
        <v>78</v>
      </c>
      <c r="V292" s="978"/>
      <c r="W292" s="979"/>
      <c r="X292" s="48" t="s">
        <v>79</v>
      </c>
      <c r="Y292" s="943"/>
      <c r="Z292" s="943"/>
      <c r="AA292" s="943"/>
      <c r="AB292" s="943"/>
      <c r="AC292" s="943"/>
      <c r="AD292" s="943"/>
      <c r="AE292" s="943"/>
      <c r="AF292" s="943"/>
      <c r="AG292" s="943"/>
      <c r="AH292" s="943"/>
      <c r="AI292" s="943"/>
      <c r="AJ292" s="943"/>
      <c r="AK292" s="943"/>
      <c r="AL292" s="943"/>
      <c r="AM292" s="944"/>
      <c r="AN292" s="20"/>
      <c r="AO292" s="83"/>
      <c r="AP292" s="20"/>
      <c r="BL292" s="17" t="str">
        <f>IF(OR(M292="選択▼",M292=""),"",M292&amp;P292&amp;R292&amp;S292&amp;U292&amp;V292&amp;X292)</f>
        <v/>
      </c>
      <c r="BM292" s="272" t="str">
        <f>MID(P292,COLUMN()-64,1)</f>
        <v/>
      </c>
      <c r="BN292" s="272" t="str">
        <f>MID(P292,COLUMN()-64,1)</f>
        <v/>
      </c>
      <c r="BO292" s="272" t="str">
        <f>MID(S292,COLUMN()-66,1)</f>
        <v/>
      </c>
      <c r="BP292" s="272" t="str">
        <f>MID(S292,COLUMN()-66,1)</f>
        <v/>
      </c>
      <c r="BQ292" s="272" t="str">
        <f>MID(V292,COLUMN()-68,1)</f>
        <v/>
      </c>
      <c r="BR292" s="272" t="str">
        <f>MID(V292,COLUMN()-68,1)</f>
        <v/>
      </c>
      <c r="BS292" s="273" t="str">
        <f>IF(M292="平成","H",IF(M292="昭和","S",IF(M292="大正","T",IF(M292="明治","M",""))))</f>
        <v/>
      </c>
      <c r="CG292" s="35"/>
      <c r="CH292" s="20" t="s">
        <v>706</v>
      </c>
      <c r="CI292" s="20" t="s">
        <v>635</v>
      </c>
    </row>
    <row r="293" spans="1:87" ht="15" hidden="1" customHeight="1">
      <c r="A293" s="30"/>
      <c r="B293" s="71"/>
      <c r="C293" s="1599"/>
      <c r="D293" s="1671"/>
      <c r="E293" s="1671"/>
      <c r="F293" s="1672"/>
      <c r="G293" s="1060" t="s">
        <v>243</v>
      </c>
      <c r="H293" s="1060"/>
      <c r="I293" s="1060"/>
      <c r="J293" s="1060"/>
      <c r="K293" s="1060"/>
      <c r="L293" s="1061"/>
      <c r="M293" s="994"/>
      <c r="N293" s="828"/>
      <c r="O293" s="828"/>
      <c r="P293" s="829"/>
      <c r="Q293" s="1220"/>
      <c r="R293" s="1220"/>
      <c r="S293" s="1220"/>
      <c r="T293" s="1220"/>
      <c r="U293" s="1220"/>
      <c r="V293" s="1220"/>
      <c r="W293" s="1220"/>
      <c r="X293" s="1220"/>
      <c r="Y293" s="1220"/>
      <c r="Z293" s="1220"/>
      <c r="AA293" s="1220"/>
      <c r="AB293" s="1220"/>
      <c r="AC293" s="1220"/>
      <c r="AD293" s="1220"/>
      <c r="AE293" s="1220"/>
      <c r="AF293" s="1220"/>
      <c r="AG293" s="1220"/>
      <c r="AH293" s="1220"/>
      <c r="AI293" s="1220"/>
      <c r="AJ293" s="1220"/>
      <c r="AK293" s="1220"/>
      <c r="AL293" s="1220"/>
      <c r="AM293" s="1220"/>
      <c r="AN293" s="20"/>
      <c r="AO293" s="83"/>
      <c r="AP293" s="20"/>
      <c r="BL293" s="134" t="str">
        <f>IF(M293="選択　▼","",RIGHT(M293,1))</f>
        <v/>
      </c>
      <c r="CG293" s="35"/>
      <c r="CH293" s="20" t="s">
        <v>707</v>
      </c>
      <c r="CI293" s="20" t="s">
        <v>636</v>
      </c>
    </row>
    <row r="294" spans="1:87" ht="15" hidden="1" customHeight="1">
      <c r="A294" s="30"/>
      <c r="B294" s="71"/>
      <c r="C294" s="1599"/>
      <c r="D294" s="1671"/>
      <c r="E294" s="1671"/>
      <c r="F294" s="1672"/>
      <c r="G294" s="1060" t="s">
        <v>247</v>
      </c>
      <c r="H294" s="1060"/>
      <c r="I294" s="1060"/>
      <c r="J294" s="1060"/>
      <c r="K294" s="1060"/>
      <c r="L294" s="1061"/>
      <c r="M294" s="1151"/>
      <c r="N294" s="1065"/>
      <c r="O294" s="1065"/>
      <c r="P294" s="1265"/>
      <c r="Q294" s="1313" t="s">
        <v>2594</v>
      </c>
      <c r="R294" s="1314"/>
      <c r="S294" s="1314"/>
      <c r="T294" s="1314"/>
      <c r="U294" s="1314"/>
      <c r="V294" s="1314"/>
      <c r="W294" s="1314"/>
      <c r="X294" s="1314"/>
      <c r="Y294" s="1314"/>
      <c r="Z294" s="1314"/>
      <c r="AA294" s="1314"/>
      <c r="AB294" s="1314"/>
      <c r="AC294" s="1314"/>
      <c r="AD294" s="1314"/>
      <c r="AE294" s="1314"/>
      <c r="AF294" s="1314"/>
      <c r="AG294" s="1314"/>
      <c r="AH294" s="1314"/>
      <c r="AI294" s="1314"/>
      <c r="AJ294" s="1314"/>
      <c r="AK294" s="1314"/>
      <c r="AL294" s="1314"/>
      <c r="AM294" s="1315"/>
      <c r="AN294" s="20"/>
      <c r="AO294" s="83"/>
      <c r="AP294" s="20"/>
      <c r="CG294" s="35"/>
      <c r="CH294" s="20" t="s">
        <v>708</v>
      </c>
      <c r="CI294" s="20" t="s">
        <v>637</v>
      </c>
    </row>
    <row r="295" spans="1:87" ht="15" hidden="1" customHeight="1">
      <c r="A295" s="30"/>
      <c r="B295" s="71"/>
      <c r="C295" s="1599"/>
      <c r="D295" s="1671"/>
      <c r="E295" s="1671"/>
      <c r="F295" s="1672"/>
      <c r="G295" s="1060" t="s">
        <v>248</v>
      </c>
      <c r="H295" s="1060"/>
      <c r="I295" s="1060"/>
      <c r="J295" s="1060"/>
      <c r="K295" s="1060"/>
      <c r="L295" s="1061"/>
      <c r="M295" s="994"/>
      <c r="N295" s="828"/>
      <c r="O295" s="828"/>
      <c r="P295" s="829"/>
      <c r="Q295" s="1313" t="s">
        <v>260</v>
      </c>
      <c r="R295" s="1314"/>
      <c r="S295" s="1314"/>
      <c r="T295" s="1314"/>
      <c r="U295" s="1314"/>
      <c r="V295" s="1314"/>
      <c r="W295" s="1314"/>
      <c r="X295" s="1314"/>
      <c r="Y295" s="1314"/>
      <c r="Z295" s="1314"/>
      <c r="AA295" s="1314"/>
      <c r="AB295" s="1314"/>
      <c r="AC295" s="1314"/>
      <c r="AD295" s="1314"/>
      <c r="AE295" s="1314"/>
      <c r="AF295" s="1314"/>
      <c r="AG295" s="1314"/>
      <c r="AH295" s="1314"/>
      <c r="AI295" s="1314"/>
      <c r="AJ295" s="1314"/>
      <c r="AK295" s="1314"/>
      <c r="AL295" s="1314"/>
      <c r="AM295" s="1315"/>
      <c r="AN295" s="20"/>
      <c r="AO295" s="83"/>
      <c r="AP295" s="20"/>
      <c r="BL295" s="134">
        <f>IF(M295="選択　▼","",M295)</f>
        <v>0</v>
      </c>
      <c r="CG295" s="35"/>
      <c r="CH295" s="20" t="s">
        <v>709</v>
      </c>
      <c r="CI295" s="20" t="s">
        <v>638</v>
      </c>
    </row>
    <row r="296" spans="1:87" ht="15" hidden="1" customHeight="1">
      <c r="A296" s="30"/>
      <c r="B296" s="71"/>
      <c r="C296" s="1599"/>
      <c r="D296" s="1671"/>
      <c r="E296" s="1671"/>
      <c r="F296" s="1672"/>
      <c r="G296" s="614" t="s">
        <v>2567</v>
      </c>
      <c r="H296" s="614"/>
      <c r="I296" s="614"/>
      <c r="J296" s="614"/>
      <c r="K296" s="614"/>
      <c r="L296" s="615"/>
      <c r="M296" s="1019"/>
      <c r="N296" s="1020"/>
      <c r="O296" s="1020"/>
      <c r="P296" s="1020"/>
      <c r="Q296" s="1020"/>
      <c r="R296" s="1020"/>
      <c r="S296" s="1020"/>
      <c r="T296" s="1020"/>
      <c r="U296" s="1020"/>
      <c r="V296" s="1020"/>
      <c r="W296" s="1021"/>
      <c r="X296" s="833" t="s">
        <v>263</v>
      </c>
      <c r="Y296" s="834"/>
      <c r="Z296" s="834"/>
      <c r="AA296" s="834"/>
      <c r="AB296" s="834"/>
      <c r="AC296" s="834"/>
      <c r="AD296" s="834"/>
      <c r="AE296" s="834"/>
      <c r="AF296" s="834"/>
      <c r="AG296" s="834"/>
      <c r="AH296" s="834"/>
      <c r="AI296" s="834"/>
      <c r="AJ296" s="834"/>
      <c r="AK296" s="834"/>
      <c r="AL296" s="834"/>
      <c r="AM296" s="835"/>
      <c r="AN296" s="20"/>
      <c r="AO296" s="83"/>
      <c r="AP296" s="20"/>
      <c r="BL296" s="17" t="str">
        <f>LEFT(M296,1)</f>
        <v/>
      </c>
      <c r="BM296" s="272" t="str">
        <f>MID($BL296,COLUMN()-64,1)</f>
        <v/>
      </c>
      <c r="CG296" s="35"/>
      <c r="CH296" s="20" t="s">
        <v>710</v>
      </c>
      <c r="CI296" s="20" t="s">
        <v>639</v>
      </c>
    </row>
    <row r="297" spans="1:87" ht="15" hidden="1" customHeight="1" thickBot="1">
      <c r="A297" s="30"/>
      <c r="B297" s="71"/>
      <c r="C297" s="1599"/>
      <c r="D297" s="1673"/>
      <c r="E297" s="1673"/>
      <c r="F297" s="1674"/>
      <c r="G297" s="1654"/>
      <c r="H297" s="1654"/>
      <c r="I297" s="1654"/>
      <c r="J297" s="1654"/>
      <c r="K297" s="1654"/>
      <c r="L297" s="1655"/>
      <c r="M297" s="1559"/>
      <c r="N297" s="1560"/>
      <c r="O297" s="1560"/>
      <c r="P297" s="1561"/>
      <c r="Q297" s="77" t="s">
        <v>5</v>
      </c>
      <c r="R297" s="1591"/>
      <c r="S297" s="1591"/>
      <c r="T297" s="1591"/>
      <c r="U297" s="1591"/>
      <c r="V297" s="1574" t="s">
        <v>4</v>
      </c>
      <c r="W297" s="1575"/>
      <c r="X297" s="1582" t="s">
        <v>337</v>
      </c>
      <c r="Y297" s="1583"/>
      <c r="Z297" s="1583"/>
      <c r="AA297" s="1583"/>
      <c r="AB297" s="1583"/>
      <c r="AC297" s="1583"/>
      <c r="AD297" s="1583"/>
      <c r="AE297" s="1583"/>
      <c r="AF297" s="1583"/>
      <c r="AG297" s="1583"/>
      <c r="AH297" s="1583"/>
      <c r="AI297" s="1583"/>
      <c r="AJ297" s="1583"/>
      <c r="AK297" s="1583"/>
      <c r="AL297" s="1583"/>
      <c r="AM297" s="1584"/>
      <c r="AN297" s="20"/>
      <c r="AO297" s="83"/>
      <c r="AP297" s="20"/>
      <c r="BL297" s="151" t="str">
        <f>M297&amp;R297</f>
        <v/>
      </c>
      <c r="CG297" s="35"/>
      <c r="CH297" s="20" t="s">
        <v>711</v>
      </c>
      <c r="CI297" s="20" t="s">
        <v>640</v>
      </c>
    </row>
    <row r="298" spans="1:87" ht="15" hidden="1" customHeight="1" thickTop="1">
      <c r="A298" s="30"/>
      <c r="B298" s="71"/>
      <c r="C298" s="1599"/>
      <c r="D298" s="1682" t="s">
        <v>318</v>
      </c>
      <c r="E298" s="1682"/>
      <c r="F298" s="1683"/>
      <c r="G298" s="1026" t="s">
        <v>210</v>
      </c>
      <c r="H298" s="1026"/>
      <c r="I298" s="1026"/>
      <c r="J298" s="1026"/>
      <c r="K298" s="1026"/>
      <c r="L298" s="1027"/>
      <c r="M298" s="1675"/>
      <c r="N298" s="1676"/>
      <c r="O298" s="1676"/>
      <c r="P298" s="1676"/>
      <c r="Q298" s="1676"/>
      <c r="R298" s="1676"/>
      <c r="S298" s="1676"/>
      <c r="T298" s="1677"/>
      <c r="U298" s="886" t="s">
        <v>591</v>
      </c>
      <c r="V298" s="886"/>
      <c r="W298" s="886"/>
      <c r="X298" s="886"/>
      <c r="Y298" s="886"/>
      <c r="Z298" s="886"/>
      <c r="AA298" s="886"/>
      <c r="AB298" s="886"/>
      <c r="AC298" s="886"/>
      <c r="AD298" s="886"/>
      <c r="AE298" s="886"/>
      <c r="AF298" s="886"/>
      <c r="AG298" s="886"/>
      <c r="AH298" s="886"/>
      <c r="AI298" s="886"/>
      <c r="AJ298" s="886"/>
      <c r="AK298" s="886"/>
      <c r="AL298" s="886"/>
      <c r="AM298" s="887"/>
      <c r="AN298" s="20"/>
      <c r="AO298" s="83"/>
      <c r="AP298" s="20"/>
      <c r="CG298" s="35"/>
      <c r="CH298" s="20" t="s">
        <v>712</v>
      </c>
      <c r="CI298" s="20" t="s">
        <v>641</v>
      </c>
    </row>
    <row r="299" spans="1:87" ht="15" hidden="1" customHeight="1">
      <c r="A299" s="30"/>
      <c r="B299" s="71"/>
      <c r="C299" s="1599"/>
      <c r="D299" s="1682"/>
      <c r="E299" s="1682"/>
      <c r="F299" s="1683"/>
      <c r="G299" s="1036"/>
      <c r="H299" s="1036"/>
      <c r="I299" s="1036"/>
      <c r="J299" s="1036"/>
      <c r="K299" s="1036"/>
      <c r="L299" s="1037"/>
      <c r="M299" s="1038" t="s">
        <v>71</v>
      </c>
      <c r="N299" s="955"/>
      <c r="O299" s="956"/>
      <c r="P299" s="4" t="str">
        <f>MID($M$298,COLUMN()-15,1)</f>
        <v/>
      </c>
      <c r="Q299" s="4" t="str">
        <f t="shared" ref="Q299:Y299" si="76">MID($M$298,COLUMN()-15,1)</f>
        <v/>
      </c>
      <c r="R299" s="4" t="str">
        <f t="shared" si="76"/>
        <v/>
      </c>
      <c r="S299" s="4" t="str">
        <f t="shared" si="76"/>
        <v/>
      </c>
      <c r="T299" s="4" t="str">
        <f t="shared" si="76"/>
        <v/>
      </c>
      <c r="U299" s="4" t="str">
        <f t="shared" si="76"/>
        <v/>
      </c>
      <c r="V299" s="4" t="str">
        <f t="shared" si="76"/>
        <v/>
      </c>
      <c r="W299" s="4" t="str">
        <f t="shared" si="76"/>
        <v/>
      </c>
      <c r="X299" s="4" t="str">
        <f t="shared" si="76"/>
        <v/>
      </c>
      <c r="Y299" s="4" t="str">
        <f t="shared" si="76"/>
        <v/>
      </c>
      <c r="Z299" s="1058"/>
      <c r="AA299" s="943"/>
      <c r="AB299" s="943"/>
      <c r="AC299" s="943"/>
      <c r="AD299" s="943"/>
      <c r="AE299" s="943"/>
      <c r="AF299" s="943"/>
      <c r="AG299" s="943"/>
      <c r="AH299" s="943"/>
      <c r="AI299" s="943"/>
      <c r="AJ299" s="943"/>
      <c r="AK299" s="943"/>
      <c r="AL299" s="943"/>
      <c r="AM299" s="944"/>
      <c r="AN299" s="20"/>
      <c r="AO299" s="83"/>
      <c r="AP299" s="20"/>
      <c r="CG299" s="35"/>
      <c r="CH299" s="20" t="s">
        <v>713</v>
      </c>
      <c r="CI299" s="20" t="s">
        <v>642</v>
      </c>
    </row>
    <row r="300" spans="1:87" ht="15" hidden="1" customHeight="1">
      <c r="A300" s="30"/>
      <c r="B300" s="71"/>
      <c r="C300" s="1599"/>
      <c r="D300" s="1682"/>
      <c r="E300" s="1682"/>
      <c r="F300" s="1683"/>
      <c r="G300" s="1060" t="s">
        <v>61</v>
      </c>
      <c r="H300" s="1060"/>
      <c r="I300" s="1060"/>
      <c r="J300" s="1060"/>
      <c r="K300" s="1060"/>
      <c r="L300" s="1061"/>
      <c r="M300" s="994"/>
      <c r="N300" s="828"/>
      <c r="O300" s="828"/>
      <c r="P300" s="978"/>
      <c r="Q300" s="979"/>
      <c r="R300" s="49" t="s">
        <v>77</v>
      </c>
      <c r="S300" s="978"/>
      <c r="T300" s="979"/>
      <c r="U300" s="48" t="s">
        <v>78</v>
      </c>
      <c r="V300" s="978"/>
      <c r="W300" s="979"/>
      <c r="X300" s="48" t="s">
        <v>79</v>
      </c>
      <c r="Y300" s="943"/>
      <c r="Z300" s="943"/>
      <c r="AA300" s="943"/>
      <c r="AB300" s="943"/>
      <c r="AC300" s="943"/>
      <c r="AD300" s="943"/>
      <c r="AE300" s="943"/>
      <c r="AF300" s="943"/>
      <c r="AG300" s="943"/>
      <c r="AH300" s="943"/>
      <c r="AI300" s="943"/>
      <c r="AJ300" s="943"/>
      <c r="AK300" s="943"/>
      <c r="AL300" s="943"/>
      <c r="AM300" s="944"/>
      <c r="AN300" s="20"/>
      <c r="AO300" s="83"/>
      <c r="AP300" s="20"/>
      <c r="BL300" s="17" t="str">
        <f>IF(OR(M300="選択▼",M300=""),"",M300&amp;P300&amp;R300&amp;S300&amp;U300&amp;V300&amp;X300)</f>
        <v/>
      </c>
      <c r="BM300" s="272" t="str">
        <f>MID(P300,COLUMN()-64,1)</f>
        <v/>
      </c>
      <c r="BN300" s="272" t="str">
        <f>MID(P300,COLUMN()-64,1)</f>
        <v/>
      </c>
      <c r="BO300" s="272" t="str">
        <f>MID(S300,COLUMN()-66,1)</f>
        <v/>
      </c>
      <c r="BP300" s="272" t="str">
        <f>MID(S300,COLUMN()-66,1)</f>
        <v/>
      </c>
      <c r="BQ300" s="272" t="str">
        <f>MID(V300,COLUMN()-68,1)</f>
        <v/>
      </c>
      <c r="BR300" s="272" t="str">
        <f>MID(V300,COLUMN()-68,1)</f>
        <v/>
      </c>
      <c r="BS300" s="273" t="str">
        <f>IF(M300="平成","H",IF(M300="昭和","S",IF(M300="大正","T",IF(M300="明治","M",""))))</f>
        <v/>
      </c>
      <c r="CG300" s="35"/>
      <c r="CH300" s="20" t="s">
        <v>714</v>
      </c>
      <c r="CI300" s="20" t="s">
        <v>643</v>
      </c>
    </row>
    <row r="301" spans="1:87" ht="15" hidden="1" customHeight="1">
      <c r="A301" s="30"/>
      <c r="B301" s="71"/>
      <c r="C301" s="1599"/>
      <c r="D301" s="1682"/>
      <c r="E301" s="1682"/>
      <c r="F301" s="1683"/>
      <c r="G301" s="1060" t="s">
        <v>243</v>
      </c>
      <c r="H301" s="1060"/>
      <c r="I301" s="1060"/>
      <c r="J301" s="1060"/>
      <c r="K301" s="1060"/>
      <c r="L301" s="1061"/>
      <c r="M301" s="994"/>
      <c r="N301" s="828"/>
      <c r="O301" s="828"/>
      <c r="P301" s="829"/>
      <c r="Q301" s="1220"/>
      <c r="R301" s="1220"/>
      <c r="S301" s="1220"/>
      <c r="T301" s="1220"/>
      <c r="U301" s="1220"/>
      <c r="V301" s="1220"/>
      <c r="W301" s="1220"/>
      <c r="X301" s="1220"/>
      <c r="Y301" s="1220"/>
      <c r="Z301" s="1220"/>
      <c r="AA301" s="1220"/>
      <c r="AB301" s="1220"/>
      <c r="AC301" s="1220"/>
      <c r="AD301" s="1220"/>
      <c r="AE301" s="1220"/>
      <c r="AF301" s="1220"/>
      <c r="AG301" s="1220"/>
      <c r="AH301" s="1220"/>
      <c r="AI301" s="1220"/>
      <c r="AJ301" s="1220"/>
      <c r="AK301" s="1220"/>
      <c r="AL301" s="1220"/>
      <c r="AM301" s="1220"/>
      <c r="AN301" s="20"/>
      <c r="AO301" s="83"/>
      <c r="AP301" s="20"/>
      <c r="BL301" s="134" t="str">
        <f>IF(M301="選択　▼","",RIGHT(M301,1))</f>
        <v/>
      </c>
      <c r="CG301" s="35"/>
      <c r="CH301" s="20" t="s">
        <v>715</v>
      </c>
      <c r="CI301" s="20" t="s">
        <v>644</v>
      </c>
    </row>
    <row r="302" spans="1:87" ht="15" hidden="1" customHeight="1">
      <c r="A302" s="30"/>
      <c r="B302" s="71"/>
      <c r="C302" s="1599"/>
      <c r="D302" s="1682"/>
      <c r="E302" s="1682"/>
      <c r="F302" s="1683"/>
      <c r="G302" s="1060" t="s">
        <v>247</v>
      </c>
      <c r="H302" s="1060"/>
      <c r="I302" s="1060"/>
      <c r="J302" s="1060"/>
      <c r="K302" s="1060"/>
      <c r="L302" s="1061"/>
      <c r="M302" s="1151"/>
      <c r="N302" s="1065"/>
      <c r="O302" s="1065"/>
      <c r="P302" s="1265"/>
      <c r="Q302" s="1313" t="s">
        <v>2594</v>
      </c>
      <c r="R302" s="1314"/>
      <c r="S302" s="1314"/>
      <c r="T302" s="1314"/>
      <c r="U302" s="1314"/>
      <c r="V302" s="1314"/>
      <c r="W302" s="1314"/>
      <c r="X302" s="1314"/>
      <c r="Y302" s="1314"/>
      <c r="Z302" s="1314"/>
      <c r="AA302" s="1314"/>
      <c r="AB302" s="1314"/>
      <c r="AC302" s="1314"/>
      <c r="AD302" s="1314"/>
      <c r="AE302" s="1314"/>
      <c r="AF302" s="1314"/>
      <c r="AG302" s="1314"/>
      <c r="AH302" s="1314"/>
      <c r="AI302" s="1314"/>
      <c r="AJ302" s="1314"/>
      <c r="AK302" s="1314"/>
      <c r="AL302" s="1314"/>
      <c r="AM302" s="1315"/>
      <c r="AN302" s="20"/>
      <c r="AO302" s="83"/>
      <c r="AP302" s="20"/>
      <c r="CG302" s="35"/>
      <c r="CH302" s="20" t="s">
        <v>716</v>
      </c>
      <c r="CI302" s="20" t="s">
        <v>645</v>
      </c>
    </row>
    <row r="303" spans="1:87" ht="15" hidden="1" customHeight="1">
      <c r="A303" s="30"/>
      <c r="B303" s="71"/>
      <c r="C303" s="1599"/>
      <c r="D303" s="1682"/>
      <c r="E303" s="1682"/>
      <c r="F303" s="1683"/>
      <c r="G303" s="1060" t="s">
        <v>248</v>
      </c>
      <c r="H303" s="1060"/>
      <c r="I303" s="1060"/>
      <c r="J303" s="1060"/>
      <c r="K303" s="1060"/>
      <c r="L303" s="1061"/>
      <c r="M303" s="994"/>
      <c r="N303" s="828"/>
      <c r="O303" s="828"/>
      <c r="P303" s="829"/>
      <c r="Q303" s="1313" t="s">
        <v>260</v>
      </c>
      <c r="R303" s="1314"/>
      <c r="S303" s="1314"/>
      <c r="T303" s="1314"/>
      <c r="U303" s="1314"/>
      <c r="V303" s="1314"/>
      <c r="W303" s="1314"/>
      <c r="X303" s="1314"/>
      <c r="Y303" s="1314"/>
      <c r="Z303" s="1314"/>
      <c r="AA303" s="1314"/>
      <c r="AB303" s="1314"/>
      <c r="AC303" s="1314"/>
      <c r="AD303" s="1314"/>
      <c r="AE303" s="1314"/>
      <c r="AF303" s="1314"/>
      <c r="AG303" s="1314"/>
      <c r="AH303" s="1314"/>
      <c r="AI303" s="1314"/>
      <c r="AJ303" s="1314"/>
      <c r="AK303" s="1314"/>
      <c r="AL303" s="1314"/>
      <c r="AM303" s="1315"/>
      <c r="AN303" s="20"/>
      <c r="AO303" s="83"/>
      <c r="AP303" s="20"/>
      <c r="BL303" s="134">
        <f>IF(M303="選択　▼","",M303)</f>
        <v>0</v>
      </c>
      <c r="CG303" s="35"/>
      <c r="CH303" s="20" t="s">
        <v>717</v>
      </c>
      <c r="CI303" s="20" t="s">
        <v>646</v>
      </c>
    </row>
    <row r="304" spans="1:87" ht="15" hidden="1" customHeight="1">
      <c r="A304" s="30"/>
      <c r="B304" s="71"/>
      <c r="C304" s="1599"/>
      <c r="D304" s="1682"/>
      <c r="E304" s="1682"/>
      <c r="F304" s="1683"/>
      <c r="G304" s="614" t="s">
        <v>2567</v>
      </c>
      <c r="H304" s="614"/>
      <c r="I304" s="614"/>
      <c r="J304" s="614"/>
      <c r="K304" s="614"/>
      <c r="L304" s="615"/>
      <c r="M304" s="1019"/>
      <c r="N304" s="1020"/>
      <c r="O304" s="1020"/>
      <c r="P304" s="1020"/>
      <c r="Q304" s="1020"/>
      <c r="R304" s="1020"/>
      <c r="S304" s="1020"/>
      <c r="T304" s="1020"/>
      <c r="U304" s="1020"/>
      <c r="V304" s="1020"/>
      <c r="W304" s="1021"/>
      <c r="X304" s="833" t="s">
        <v>263</v>
      </c>
      <c r="Y304" s="834"/>
      <c r="Z304" s="834"/>
      <c r="AA304" s="834"/>
      <c r="AB304" s="834"/>
      <c r="AC304" s="834"/>
      <c r="AD304" s="834"/>
      <c r="AE304" s="834"/>
      <c r="AF304" s="834"/>
      <c r="AG304" s="834"/>
      <c r="AH304" s="834"/>
      <c r="AI304" s="834"/>
      <c r="AJ304" s="834"/>
      <c r="AK304" s="834"/>
      <c r="AL304" s="834"/>
      <c r="AM304" s="835"/>
      <c r="AN304" s="20"/>
      <c r="AO304" s="83"/>
      <c r="AP304" s="20"/>
      <c r="BL304" s="17" t="str">
        <f>LEFT(M304,1)</f>
        <v/>
      </c>
      <c r="BM304" s="272" t="str">
        <f>MID($BL304,COLUMN()-64,1)</f>
        <v/>
      </c>
      <c r="CG304" s="35"/>
      <c r="CH304" s="20" t="s">
        <v>718</v>
      </c>
      <c r="CI304" s="20" t="s">
        <v>647</v>
      </c>
    </row>
    <row r="305" spans="1:87" ht="15" hidden="1" customHeight="1" thickBot="1">
      <c r="A305" s="30"/>
      <c r="B305" s="71"/>
      <c r="C305" s="1599"/>
      <c r="D305" s="1689"/>
      <c r="E305" s="1689"/>
      <c r="F305" s="1690"/>
      <c r="G305" s="1654"/>
      <c r="H305" s="1654"/>
      <c r="I305" s="1654"/>
      <c r="J305" s="1654"/>
      <c r="K305" s="1654"/>
      <c r="L305" s="1655"/>
      <c r="M305" s="1559"/>
      <c r="N305" s="1560"/>
      <c r="O305" s="1560"/>
      <c r="P305" s="1561"/>
      <c r="Q305" s="77" t="s">
        <v>5</v>
      </c>
      <c r="R305" s="1591"/>
      <c r="S305" s="1591"/>
      <c r="T305" s="1591"/>
      <c r="U305" s="1591"/>
      <c r="V305" s="1574" t="s">
        <v>4</v>
      </c>
      <c r="W305" s="1575"/>
      <c r="X305" s="1582" t="s">
        <v>337</v>
      </c>
      <c r="Y305" s="1583"/>
      <c r="Z305" s="1583"/>
      <c r="AA305" s="1583"/>
      <c r="AB305" s="1583"/>
      <c r="AC305" s="1583"/>
      <c r="AD305" s="1583"/>
      <c r="AE305" s="1583"/>
      <c r="AF305" s="1583"/>
      <c r="AG305" s="1583"/>
      <c r="AH305" s="1583"/>
      <c r="AI305" s="1583"/>
      <c r="AJ305" s="1583"/>
      <c r="AK305" s="1583"/>
      <c r="AL305" s="1583"/>
      <c r="AM305" s="1584"/>
      <c r="AN305" s="20"/>
      <c r="AO305" s="83"/>
      <c r="AP305" s="20"/>
      <c r="BL305" s="151" t="str">
        <f>M305&amp;R305</f>
        <v/>
      </c>
      <c r="CG305" s="35"/>
      <c r="CH305" s="20" t="s">
        <v>719</v>
      </c>
      <c r="CI305" s="20" t="s">
        <v>648</v>
      </c>
    </row>
    <row r="306" spans="1:87" ht="15" hidden="1" customHeight="1" thickTop="1">
      <c r="A306" s="30"/>
      <c r="B306" s="71"/>
      <c r="C306" s="1599"/>
      <c r="D306" s="1671" t="s">
        <v>319</v>
      </c>
      <c r="E306" s="1671"/>
      <c r="F306" s="1672"/>
      <c r="G306" s="1026" t="s">
        <v>210</v>
      </c>
      <c r="H306" s="1026"/>
      <c r="I306" s="1026"/>
      <c r="J306" s="1026"/>
      <c r="K306" s="1026"/>
      <c r="L306" s="1027"/>
      <c r="M306" s="1675"/>
      <c r="N306" s="1676"/>
      <c r="O306" s="1676"/>
      <c r="P306" s="1676"/>
      <c r="Q306" s="1676"/>
      <c r="R306" s="1676"/>
      <c r="S306" s="1676"/>
      <c r="T306" s="1677"/>
      <c r="U306" s="886" t="s">
        <v>591</v>
      </c>
      <c r="V306" s="886"/>
      <c r="W306" s="886"/>
      <c r="X306" s="886"/>
      <c r="Y306" s="886"/>
      <c r="Z306" s="886"/>
      <c r="AA306" s="886"/>
      <c r="AB306" s="886"/>
      <c r="AC306" s="886"/>
      <c r="AD306" s="886"/>
      <c r="AE306" s="886"/>
      <c r="AF306" s="886"/>
      <c r="AG306" s="886"/>
      <c r="AH306" s="886"/>
      <c r="AI306" s="886"/>
      <c r="AJ306" s="886"/>
      <c r="AK306" s="886"/>
      <c r="AL306" s="886"/>
      <c r="AM306" s="887"/>
      <c r="AN306" s="20"/>
      <c r="AO306" s="83"/>
      <c r="AP306" s="20"/>
      <c r="CG306" s="35"/>
      <c r="CH306" s="20" t="s">
        <v>720</v>
      </c>
      <c r="CI306" s="20" t="s">
        <v>649</v>
      </c>
    </row>
    <row r="307" spans="1:87" ht="15" hidden="1" customHeight="1">
      <c r="A307" s="30"/>
      <c r="B307" s="71"/>
      <c r="C307" s="1599"/>
      <c r="D307" s="1671"/>
      <c r="E307" s="1671"/>
      <c r="F307" s="1672"/>
      <c r="G307" s="1036"/>
      <c r="H307" s="1036"/>
      <c r="I307" s="1036"/>
      <c r="J307" s="1036"/>
      <c r="K307" s="1036"/>
      <c r="L307" s="1037"/>
      <c r="M307" s="1038" t="s">
        <v>71</v>
      </c>
      <c r="N307" s="955"/>
      <c r="O307" s="956"/>
      <c r="P307" s="4" t="str">
        <f>MID($M$306,COLUMN()-15,1)</f>
        <v/>
      </c>
      <c r="Q307" s="4" t="str">
        <f t="shared" ref="Q307:Y307" si="77">MID($M$306,COLUMN()-15,1)</f>
        <v/>
      </c>
      <c r="R307" s="4" t="str">
        <f t="shared" si="77"/>
        <v/>
      </c>
      <c r="S307" s="4" t="str">
        <f t="shared" si="77"/>
        <v/>
      </c>
      <c r="T307" s="4" t="str">
        <f t="shared" si="77"/>
        <v/>
      </c>
      <c r="U307" s="4" t="str">
        <f t="shared" si="77"/>
        <v/>
      </c>
      <c r="V307" s="4" t="str">
        <f t="shared" si="77"/>
        <v/>
      </c>
      <c r="W307" s="4" t="str">
        <f t="shared" si="77"/>
        <v/>
      </c>
      <c r="X307" s="4" t="str">
        <f t="shared" si="77"/>
        <v/>
      </c>
      <c r="Y307" s="4" t="str">
        <f t="shared" si="77"/>
        <v/>
      </c>
      <c r="Z307" s="1058"/>
      <c r="AA307" s="943"/>
      <c r="AB307" s="943"/>
      <c r="AC307" s="943"/>
      <c r="AD307" s="943"/>
      <c r="AE307" s="943"/>
      <c r="AF307" s="943"/>
      <c r="AG307" s="943"/>
      <c r="AH307" s="943"/>
      <c r="AI307" s="943"/>
      <c r="AJ307" s="943"/>
      <c r="AK307" s="943"/>
      <c r="AL307" s="943"/>
      <c r="AM307" s="944"/>
      <c r="AN307" s="20"/>
      <c r="AO307" s="83"/>
      <c r="AP307" s="20"/>
      <c r="CG307" s="35"/>
      <c r="CH307" s="20" t="s">
        <v>721</v>
      </c>
      <c r="CI307" s="20" t="s">
        <v>650</v>
      </c>
    </row>
    <row r="308" spans="1:87" ht="15" hidden="1" customHeight="1">
      <c r="A308" s="30"/>
      <c r="B308" s="71"/>
      <c r="C308" s="1599"/>
      <c r="D308" s="1671"/>
      <c r="E308" s="1671"/>
      <c r="F308" s="1672"/>
      <c r="G308" s="1060" t="s">
        <v>61</v>
      </c>
      <c r="H308" s="1060"/>
      <c r="I308" s="1060"/>
      <c r="J308" s="1060"/>
      <c r="K308" s="1060"/>
      <c r="L308" s="1061"/>
      <c r="M308" s="994"/>
      <c r="N308" s="828"/>
      <c r="O308" s="828"/>
      <c r="P308" s="978"/>
      <c r="Q308" s="979"/>
      <c r="R308" s="49" t="s">
        <v>77</v>
      </c>
      <c r="S308" s="978"/>
      <c r="T308" s="979"/>
      <c r="U308" s="48" t="s">
        <v>78</v>
      </c>
      <c r="V308" s="978"/>
      <c r="W308" s="979"/>
      <c r="X308" s="48" t="s">
        <v>79</v>
      </c>
      <c r="Y308" s="943"/>
      <c r="Z308" s="943"/>
      <c r="AA308" s="943"/>
      <c r="AB308" s="943"/>
      <c r="AC308" s="943"/>
      <c r="AD308" s="943"/>
      <c r="AE308" s="943"/>
      <c r="AF308" s="943"/>
      <c r="AG308" s="943"/>
      <c r="AH308" s="943"/>
      <c r="AI308" s="943"/>
      <c r="AJ308" s="943"/>
      <c r="AK308" s="943"/>
      <c r="AL308" s="943"/>
      <c r="AM308" s="944"/>
      <c r="AN308" s="20"/>
      <c r="AO308" s="83"/>
      <c r="AP308" s="20"/>
      <c r="BL308" s="17" t="str">
        <f>IF(OR(M308="選択▼",M308=""),"",M308&amp;P308&amp;R308&amp;S308&amp;U308&amp;V308&amp;X308)</f>
        <v/>
      </c>
      <c r="BM308" s="272" t="str">
        <f>MID(P308,COLUMN()-64,1)</f>
        <v/>
      </c>
      <c r="BN308" s="272" t="str">
        <f>MID(P308,COLUMN()-64,1)</f>
        <v/>
      </c>
      <c r="BO308" s="272" t="str">
        <f>MID(S308,COLUMN()-66,1)</f>
        <v/>
      </c>
      <c r="BP308" s="272" t="str">
        <f>MID(S308,COLUMN()-66,1)</f>
        <v/>
      </c>
      <c r="BQ308" s="272" t="str">
        <f>MID(V308,COLUMN()-68,1)</f>
        <v/>
      </c>
      <c r="BR308" s="272" t="str">
        <f>MID(V308,COLUMN()-68,1)</f>
        <v/>
      </c>
      <c r="BS308" s="273" t="str">
        <f>IF(M308="平成","H",IF(M308="昭和","S",IF(M308="大正","T",IF(M308="明治","M",""))))</f>
        <v/>
      </c>
      <c r="CG308" s="35"/>
      <c r="CH308" s="20" t="s">
        <v>722</v>
      </c>
      <c r="CI308" s="20" t="s">
        <v>651</v>
      </c>
    </row>
    <row r="309" spans="1:87" ht="15" hidden="1" customHeight="1">
      <c r="A309" s="30"/>
      <c r="B309" s="71"/>
      <c r="C309" s="1599"/>
      <c r="D309" s="1671"/>
      <c r="E309" s="1671"/>
      <c r="F309" s="1672"/>
      <c r="G309" s="1060" t="s">
        <v>243</v>
      </c>
      <c r="H309" s="1060"/>
      <c r="I309" s="1060"/>
      <c r="J309" s="1060"/>
      <c r="K309" s="1060"/>
      <c r="L309" s="1061"/>
      <c r="M309" s="994"/>
      <c r="N309" s="828"/>
      <c r="O309" s="828"/>
      <c r="P309" s="829"/>
      <c r="Q309" s="1220"/>
      <c r="R309" s="1220"/>
      <c r="S309" s="1220"/>
      <c r="T309" s="1220"/>
      <c r="U309" s="1220"/>
      <c r="V309" s="1220"/>
      <c r="W309" s="1220"/>
      <c r="X309" s="1220"/>
      <c r="Y309" s="1220"/>
      <c r="Z309" s="1220"/>
      <c r="AA309" s="1220"/>
      <c r="AB309" s="1220"/>
      <c r="AC309" s="1220"/>
      <c r="AD309" s="1220"/>
      <c r="AE309" s="1220"/>
      <c r="AF309" s="1220"/>
      <c r="AG309" s="1220"/>
      <c r="AH309" s="1220"/>
      <c r="AI309" s="1220"/>
      <c r="AJ309" s="1220"/>
      <c r="AK309" s="1220"/>
      <c r="AL309" s="1220"/>
      <c r="AM309" s="1220"/>
      <c r="AN309" s="20"/>
      <c r="AO309" s="83"/>
      <c r="AP309" s="20"/>
      <c r="BL309" s="134" t="str">
        <f>IF(M309="選択　▼","",RIGHT(M309,1))</f>
        <v/>
      </c>
      <c r="CG309" s="35"/>
      <c r="CH309" s="20" t="s">
        <v>723</v>
      </c>
      <c r="CI309" s="20" t="s">
        <v>652</v>
      </c>
    </row>
    <row r="310" spans="1:87" ht="15" hidden="1" customHeight="1">
      <c r="A310" s="30"/>
      <c r="B310" s="71"/>
      <c r="C310" s="1599"/>
      <c r="D310" s="1671"/>
      <c r="E310" s="1671"/>
      <c r="F310" s="1672"/>
      <c r="G310" s="1060" t="s">
        <v>247</v>
      </c>
      <c r="H310" s="1060"/>
      <c r="I310" s="1060"/>
      <c r="J310" s="1060"/>
      <c r="K310" s="1060"/>
      <c r="L310" s="1061"/>
      <c r="M310" s="1151"/>
      <c r="N310" s="1065"/>
      <c r="O310" s="1065"/>
      <c r="P310" s="1265"/>
      <c r="Q310" s="1313" t="s">
        <v>2594</v>
      </c>
      <c r="R310" s="1314"/>
      <c r="S310" s="1314"/>
      <c r="T310" s="1314"/>
      <c r="U310" s="1314"/>
      <c r="V310" s="1314"/>
      <c r="W310" s="1314"/>
      <c r="X310" s="1314"/>
      <c r="Y310" s="1314"/>
      <c r="Z310" s="1314"/>
      <c r="AA310" s="1314"/>
      <c r="AB310" s="1314"/>
      <c r="AC310" s="1314"/>
      <c r="AD310" s="1314"/>
      <c r="AE310" s="1314"/>
      <c r="AF310" s="1314"/>
      <c r="AG310" s="1314"/>
      <c r="AH310" s="1314"/>
      <c r="AI310" s="1314"/>
      <c r="AJ310" s="1314"/>
      <c r="AK310" s="1314"/>
      <c r="AL310" s="1314"/>
      <c r="AM310" s="1315"/>
      <c r="AN310" s="20"/>
      <c r="AO310" s="83"/>
      <c r="AP310" s="20"/>
      <c r="CG310" s="35"/>
      <c r="CH310" s="20" t="s">
        <v>724</v>
      </c>
      <c r="CI310" s="20" t="s">
        <v>653</v>
      </c>
    </row>
    <row r="311" spans="1:87" ht="15" hidden="1" customHeight="1">
      <c r="A311" s="30"/>
      <c r="B311" s="71"/>
      <c r="C311" s="1599"/>
      <c r="D311" s="1671"/>
      <c r="E311" s="1671"/>
      <c r="F311" s="1672"/>
      <c r="G311" s="1060" t="s">
        <v>248</v>
      </c>
      <c r="H311" s="1060"/>
      <c r="I311" s="1060"/>
      <c r="J311" s="1060"/>
      <c r="K311" s="1060"/>
      <c r="L311" s="1061"/>
      <c r="M311" s="994"/>
      <c r="N311" s="828"/>
      <c r="O311" s="828"/>
      <c r="P311" s="829"/>
      <c r="Q311" s="1313" t="s">
        <v>260</v>
      </c>
      <c r="R311" s="1314"/>
      <c r="S311" s="1314"/>
      <c r="T311" s="1314"/>
      <c r="U311" s="1314"/>
      <c r="V311" s="1314"/>
      <c r="W311" s="1314"/>
      <c r="X311" s="1314"/>
      <c r="Y311" s="1314"/>
      <c r="Z311" s="1314"/>
      <c r="AA311" s="1314"/>
      <c r="AB311" s="1314"/>
      <c r="AC311" s="1314"/>
      <c r="AD311" s="1314"/>
      <c r="AE311" s="1314"/>
      <c r="AF311" s="1314"/>
      <c r="AG311" s="1314"/>
      <c r="AH311" s="1314"/>
      <c r="AI311" s="1314"/>
      <c r="AJ311" s="1314"/>
      <c r="AK311" s="1314"/>
      <c r="AL311" s="1314"/>
      <c r="AM311" s="1315"/>
      <c r="AN311" s="20"/>
      <c r="AO311" s="83"/>
      <c r="AP311" s="20"/>
      <c r="BL311" s="134">
        <f>IF(M311="選択　▼","",M311)</f>
        <v>0</v>
      </c>
      <c r="CG311" s="35"/>
      <c r="CH311" s="20" t="s">
        <v>725</v>
      </c>
      <c r="CI311" s="20" t="s">
        <v>586</v>
      </c>
    </row>
    <row r="312" spans="1:87" ht="15" hidden="1" customHeight="1">
      <c r="A312" s="30"/>
      <c r="B312" s="71"/>
      <c r="C312" s="1599"/>
      <c r="D312" s="1671"/>
      <c r="E312" s="1671"/>
      <c r="F312" s="1672"/>
      <c r="G312" s="614" t="s">
        <v>2567</v>
      </c>
      <c r="H312" s="614"/>
      <c r="I312" s="614"/>
      <c r="J312" s="614"/>
      <c r="K312" s="614"/>
      <c r="L312" s="615"/>
      <c r="M312" s="1019"/>
      <c r="N312" s="1020"/>
      <c r="O312" s="1020"/>
      <c r="P312" s="1020"/>
      <c r="Q312" s="1020"/>
      <c r="R312" s="1020"/>
      <c r="S312" s="1020"/>
      <c r="T312" s="1020"/>
      <c r="U312" s="1020"/>
      <c r="V312" s="1020"/>
      <c r="W312" s="1021"/>
      <c r="X312" s="833" t="s">
        <v>263</v>
      </c>
      <c r="Y312" s="834"/>
      <c r="Z312" s="834"/>
      <c r="AA312" s="834"/>
      <c r="AB312" s="834"/>
      <c r="AC312" s="834"/>
      <c r="AD312" s="834"/>
      <c r="AE312" s="834"/>
      <c r="AF312" s="834"/>
      <c r="AG312" s="834"/>
      <c r="AH312" s="834"/>
      <c r="AI312" s="834"/>
      <c r="AJ312" s="834"/>
      <c r="AK312" s="834"/>
      <c r="AL312" s="834"/>
      <c r="AM312" s="835"/>
      <c r="AN312" s="20"/>
      <c r="AO312" s="83"/>
      <c r="AP312" s="20"/>
      <c r="BL312" s="17" t="str">
        <f>LEFT(M312,1)</f>
        <v/>
      </c>
      <c r="BM312" s="272" t="str">
        <f>MID($BL312,COLUMN()-64,1)</f>
        <v/>
      </c>
      <c r="CG312" s="35"/>
      <c r="CH312" s="20" t="s">
        <v>726</v>
      </c>
      <c r="CI312" s="20" t="s">
        <v>654</v>
      </c>
    </row>
    <row r="313" spans="1:87" ht="15" hidden="1" customHeight="1" thickBot="1">
      <c r="A313" s="30"/>
      <c r="B313" s="71"/>
      <c r="C313" s="1599"/>
      <c r="D313" s="1673"/>
      <c r="E313" s="1673"/>
      <c r="F313" s="1674"/>
      <c r="G313" s="1654"/>
      <c r="H313" s="1654"/>
      <c r="I313" s="1654"/>
      <c r="J313" s="1654"/>
      <c r="K313" s="1654"/>
      <c r="L313" s="1655"/>
      <c r="M313" s="1559"/>
      <c r="N313" s="1560"/>
      <c r="O313" s="1560"/>
      <c r="P313" s="1561"/>
      <c r="Q313" s="77" t="s">
        <v>5</v>
      </c>
      <c r="R313" s="1591"/>
      <c r="S313" s="1591"/>
      <c r="T313" s="1591"/>
      <c r="U313" s="1591"/>
      <c r="V313" s="1574" t="s">
        <v>4</v>
      </c>
      <c r="W313" s="1575"/>
      <c r="X313" s="1582" t="s">
        <v>337</v>
      </c>
      <c r="Y313" s="1583"/>
      <c r="Z313" s="1583"/>
      <c r="AA313" s="1583"/>
      <c r="AB313" s="1583"/>
      <c r="AC313" s="1583"/>
      <c r="AD313" s="1583"/>
      <c r="AE313" s="1583"/>
      <c r="AF313" s="1583"/>
      <c r="AG313" s="1583"/>
      <c r="AH313" s="1583"/>
      <c r="AI313" s="1583"/>
      <c r="AJ313" s="1583"/>
      <c r="AK313" s="1583"/>
      <c r="AL313" s="1583"/>
      <c r="AM313" s="1584"/>
      <c r="AN313" s="20"/>
      <c r="AO313" s="83"/>
      <c r="AP313" s="20"/>
      <c r="BL313" s="151" t="str">
        <f>M313&amp;R313</f>
        <v/>
      </c>
      <c r="CG313" s="35"/>
      <c r="CH313" s="20" t="s">
        <v>727</v>
      </c>
      <c r="CI313" s="20" t="s">
        <v>655</v>
      </c>
    </row>
    <row r="314" spans="1:87" ht="15" hidden="1" customHeight="1" thickTop="1">
      <c r="A314" s="30"/>
      <c r="B314" s="71"/>
      <c r="C314" s="1599"/>
      <c r="D314" s="1682" t="s">
        <v>320</v>
      </c>
      <c r="E314" s="1682"/>
      <c r="F314" s="1683"/>
      <c r="G314" s="1026" t="s">
        <v>210</v>
      </c>
      <c r="H314" s="1026"/>
      <c r="I314" s="1026"/>
      <c r="J314" s="1026"/>
      <c r="K314" s="1026"/>
      <c r="L314" s="1027"/>
      <c r="M314" s="1675"/>
      <c r="N314" s="1676"/>
      <c r="O314" s="1676"/>
      <c r="P314" s="1676"/>
      <c r="Q314" s="1676"/>
      <c r="R314" s="1676"/>
      <c r="S314" s="1676"/>
      <c r="T314" s="1677"/>
      <c r="U314" s="886" t="s">
        <v>591</v>
      </c>
      <c r="V314" s="886"/>
      <c r="W314" s="886"/>
      <c r="X314" s="886"/>
      <c r="Y314" s="886"/>
      <c r="Z314" s="886"/>
      <c r="AA314" s="886"/>
      <c r="AB314" s="886"/>
      <c r="AC314" s="886"/>
      <c r="AD314" s="886"/>
      <c r="AE314" s="886"/>
      <c r="AF314" s="886"/>
      <c r="AG314" s="886"/>
      <c r="AH314" s="886"/>
      <c r="AI314" s="886"/>
      <c r="AJ314" s="886"/>
      <c r="AK314" s="886"/>
      <c r="AL314" s="886"/>
      <c r="AM314" s="887"/>
      <c r="AN314" s="20"/>
      <c r="AO314" s="83"/>
      <c r="AP314" s="20"/>
      <c r="CG314" s="35"/>
      <c r="CH314" s="20" t="s">
        <v>728</v>
      </c>
      <c r="CI314" s="20" t="s">
        <v>656</v>
      </c>
    </row>
    <row r="315" spans="1:87" ht="15" hidden="1" customHeight="1">
      <c r="A315" s="30"/>
      <c r="B315" s="71"/>
      <c r="C315" s="1599"/>
      <c r="D315" s="1682"/>
      <c r="E315" s="1682"/>
      <c r="F315" s="1683"/>
      <c r="G315" s="1036"/>
      <c r="H315" s="1036"/>
      <c r="I315" s="1036"/>
      <c r="J315" s="1036"/>
      <c r="K315" s="1036"/>
      <c r="L315" s="1037"/>
      <c r="M315" s="1038" t="s">
        <v>71</v>
      </c>
      <c r="N315" s="955"/>
      <c r="O315" s="956"/>
      <c r="P315" s="4" t="str">
        <f>MID($M$314,COLUMN()-15,1)</f>
        <v/>
      </c>
      <c r="Q315" s="4" t="str">
        <f t="shared" ref="Q315:Y315" si="78">MID($M$314,COLUMN()-15,1)</f>
        <v/>
      </c>
      <c r="R315" s="4" t="str">
        <f t="shared" si="78"/>
        <v/>
      </c>
      <c r="S315" s="4" t="str">
        <f t="shared" si="78"/>
        <v/>
      </c>
      <c r="T315" s="4" t="str">
        <f t="shared" si="78"/>
        <v/>
      </c>
      <c r="U315" s="4" t="str">
        <f t="shared" si="78"/>
        <v/>
      </c>
      <c r="V315" s="4" t="str">
        <f t="shared" si="78"/>
        <v/>
      </c>
      <c r="W315" s="4" t="str">
        <f t="shared" si="78"/>
        <v/>
      </c>
      <c r="X315" s="4" t="str">
        <f t="shared" si="78"/>
        <v/>
      </c>
      <c r="Y315" s="4" t="str">
        <f t="shared" si="78"/>
        <v/>
      </c>
      <c r="Z315" s="1058"/>
      <c r="AA315" s="943"/>
      <c r="AB315" s="943"/>
      <c r="AC315" s="943"/>
      <c r="AD315" s="943"/>
      <c r="AE315" s="943"/>
      <c r="AF315" s="943"/>
      <c r="AG315" s="943"/>
      <c r="AH315" s="943"/>
      <c r="AI315" s="943"/>
      <c r="AJ315" s="943"/>
      <c r="AK315" s="943"/>
      <c r="AL315" s="943"/>
      <c r="AM315" s="944"/>
      <c r="AN315" s="20"/>
      <c r="AO315" s="83"/>
      <c r="AP315" s="20"/>
      <c r="CG315" s="35"/>
      <c r="CH315" s="20" t="s">
        <v>586</v>
      </c>
      <c r="CI315" s="20" t="s">
        <v>657</v>
      </c>
    </row>
    <row r="316" spans="1:87" ht="15" hidden="1" customHeight="1">
      <c r="A316" s="30"/>
      <c r="B316" s="71"/>
      <c r="C316" s="1599"/>
      <c r="D316" s="1682"/>
      <c r="E316" s="1682"/>
      <c r="F316" s="1683"/>
      <c r="G316" s="1060" t="s">
        <v>61</v>
      </c>
      <c r="H316" s="1060"/>
      <c r="I316" s="1060"/>
      <c r="J316" s="1060"/>
      <c r="K316" s="1060"/>
      <c r="L316" s="1061"/>
      <c r="M316" s="994"/>
      <c r="N316" s="828"/>
      <c r="O316" s="828"/>
      <c r="P316" s="978"/>
      <c r="Q316" s="979"/>
      <c r="R316" s="49" t="s">
        <v>77</v>
      </c>
      <c r="S316" s="978"/>
      <c r="T316" s="979"/>
      <c r="U316" s="48" t="s">
        <v>78</v>
      </c>
      <c r="V316" s="978"/>
      <c r="W316" s="979"/>
      <c r="X316" s="48" t="s">
        <v>79</v>
      </c>
      <c r="Y316" s="943"/>
      <c r="Z316" s="943"/>
      <c r="AA316" s="943"/>
      <c r="AB316" s="943"/>
      <c r="AC316" s="943"/>
      <c r="AD316" s="943"/>
      <c r="AE316" s="943"/>
      <c r="AF316" s="943"/>
      <c r="AG316" s="943"/>
      <c r="AH316" s="943"/>
      <c r="AI316" s="943"/>
      <c r="AJ316" s="943"/>
      <c r="AK316" s="943"/>
      <c r="AL316" s="943"/>
      <c r="AM316" s="944"/>
      <c r="AN316" s="20"/>
      <c r="AO316" s="83"/>
      <c r="AP316" s="20"/>
      <c r="BL316" s="17" t="str">
        <f>IF(OR(M316="選択▼",M316=""),"",M316&amp;P316&amp;R316&amp;S316&amp;U316&amp;V316&amp;X316)</f>
        <v/>
      </c>
      <c r="BM316" s="272" t="str">
        <f>MID(P316,COLUMN()-64,1)</f>
        <v/>
      </c>
      <c r="BN316" s="272" t="str">
        <f>MID(P316,COLUMN()-64,1)</f>
        <v/>
      </c>
      <c r="BO316" s="272" t="str">
        <f>MID(S316,COLUMN()-66,1)</f>
        <v/>
      </c>
      <c r="BP316" s="272" t="str">
        <f>MID(S316,COLUMN()-66,1)</f>
        <v/>
      </c>
      <c r="BQ316" s="272" t="str">
        <f>MID(V316,COLUMN()-68,1)</f>
        <v/>
      </c>
      <c r="BR316" s="272" t="str">
        <f>MID(V316,COLUMN()-68,1)</f>
        <v/>
      </c>
      <c r="BS316" s="273" t="str">
        <f>IF(M316="平成","H",IF(M316="昭和","S",IF(M316="大正","T",IF(M316="明治","M",""))))</f>
        <v/>
      </c>
      <c r="CG316" s="35"/>
      <c r="CH316" s="20" t="s">
        <v>729</v>
      </c>
      <c r="CI316" s="20" t="s">
        <v>658</v>
      </c>
    </row>
    <row r="317" spans="1:87" ht="15" hidden="1" customHeight="1">
      <c r="A317" s="30"/>
      <c r="B317" s="71"/>
      <c r="C317" s="1599"/>
      <c r="D317" s="1682"/>
      <c r="E317" s="1682"/>
      <c r="F317" s="1683"/>
      <c r="G317" s="1060" t="s">
        <v>243</v>
      </c>
      <c r="H317" s="1060"/>
      <c r="I317" s="1060"/>
      <c r="J317" s="1060"/>
      <c r="K317" s="1060"/>
      <c r="L317" s="1061"/>
      <c r="M317" s="994"/>
      <c r="N317" s="828"/>
      <c r="O317" s="828"/>
      <c r="P317" s="829"/>
      <c r="Q317" s="1220"/>
      <c r="R317" s="1220"/>
      <c r="S317" s="1220"/>
      <c r="T317" s="1220"/>
      <c r="U317" s="1220"/>
      <c r="V317" s="1220"/>
      <c r="W317" s="1220"/>
      <c r="X317" s="1220"/>
      <c r="Y317" s="1220"/>
      <c r="Z317" s="1220"/>
      <c r="AA317" s="1220"/>
      <c r="AB317" s="1220"/>
      <c r="AC317" s="1220"/>
      <c r="AD317" s="1220"/>
      <c r="AE317" s="1220"/>
      <c r="AF317" s="1220"/>
      <c r="AG317" s="1220"/>
      <c r="AH317" s="1220"/>
      <c r="AI317" s="1220"/>
      <c r="AJ317" s="1220"/>
      <c r="AK317" s="1220"/>
      <c r="AL317" s="1220"/>
      <c r="AM317" s="1220"/>
      <c r="AN317" s="20"/>
      <c r="AO317" s="83"/>
      <c r="AP317" s="20"/>
      <c r="BL317" s="134" t="str">
        <f>IF(M317="選択　▼","",RIGHT(M317,1))</f>
        <v/>
      </c>
      <c r="CG317" s="35"/>
      <c r="CH317" s="20" t="s">
        <v>730</v>
      </c>
      <c r="CI317" s="20" t="s">
        <v>659</v>
      </c>
    </row>
    <row r="318" spans="1:87" ht="15" hidden="1" customHeight="1">
      <c r="A318" s="30"/>
      <c r="B318" s="71"/>
      <c r="C318" s="1599"/>
      <c r="D318" s="1682"/>
      <c r="E318" s="1682"/>
      <c r="F318" s="1683"/>
      <c r="G318" s="1060" t="s">
        <v>247</v>
      </c>
      <c r="H318" s="1060"/>
      <c r="I318" s="1060"/>
      <c r="J318" s="1060"/>
      <c r="K318" s="1060"/>
      <c r="L318" s="1061"/>
      <c r="M318" s="1151"/>
      <c r="N318" s="1065"/>
      <c r="O318" s="1065"/>
      <c r="P318" s="1265"/>
      <c r="Q318" s="1313" t="s">
        <v>2594</v>
      </c>
      <c r="R318" s="1314"/>
      <c r="S318" s="1314"/>
      <c r="T318" s="1314"/>
      <c r="U318" s="1314"/>
      <c r="V318" s="1314"/>
      <c r="W318" s="1314"/>
      <c r="X318" s="1314"/>
      <c r="Y318" s="1314"/>
      <c r="Z318" s="1314"/>
      <c r="AA318" s="1314"/>
      <c r="AB318" s="1314"/>
      <c r="AC318" s="1314"/>
      <c r="AD318" s="1314"/>
      <c r="AE318" s="1314"/>
      <c r="AF318" s="1314"/>
      <c r="AG318" s="1314"/>
      <c r="AH318" s="1314"/>
      <c r="AI318" s="1314"/>
      <c r="AJ318" s="1314"/>
      <c r="AK318" s="1314"/>
      <c r="AL318" s="1314"/>
      <c r="AM318" s="1315"/>
      <c r="AN318" s="20"/>
      <c r="AO318" s="83"/>
      <c r="AP318" s="20"/>
      <c r="CG318" s="35"/>
      <c r="CH318" s="20" t="s">
        <v>731</v>
      </c>
      <c r="CI318" s="20" t="s">
        <v>660</v>
      </c>
    </row>
    <row r="319" spans="1:87" ht="15" hidden="1" customHeight="1">
      <c r="A319" s="30"/>
      <c r="B319" s="71"/>
      <c r="C319" s="1599"/>
      <c r="D319" s="1682"/>
      <c r="E319" s="1682"/>
      <c r="F319" s="1683"/>
      <c r="G319" s="1060" t="s">
        <v>248</v>
      </c>
      <c r="H319" s="1060"/>
      <c r="I319" s="1060"/>
      <c r="J319" s="1060"/>
      <c r="K319" s="1060"/>
      <c r="L319" s="1061"/>
      <c r="M319" s="994"/>
      <c r="N319" s="828"/>
      <c r="O319" s="828"/>
      <c r="P319" s="829"/>
      <c r="Q319" s="1313" t="s">
        <v>260</v>
      </c>
      <c r="R319" s="1314"/>
      <c r="S319" s="1314"/>
      <c r="T319" s="1314"/>
      <c r="U319" s="1314"/>
      <c r="V319" s="1314"/>
      <c r="W319" s="1314"/>
      <c r="X319" s="1314"/>
      <c r="Y319" s="1314"/>
      <c r="Z319" s="1314"/>
      <c r="AA319" s="1314"/>
      <c r="AB319" s="1314"/>
      <c r="AC319" s="1314"/>
      <c r="AD319" s="1314"/>
      <c r="AE319" s="1314"/>
      <c r="AF319" s="1314"/>
      <c r="AG319" s="1314"/>
      <c r="AH319" s="1314"/>
      <c r="AI319" s="1314"/>
      <c r="AJ319" s="1314"/>
      <c r="AK319" s="1314"/>
      <c r="AL319" s="1314"/>
      <c r="AM319" s="1315"/>
      <c r="AN319" s="20"/>
      <c r="AO319" s="83"/>
      <c r="AP319" s="20"/>
      <c r="BL319" s="134">
        <f>IF(M319="選択　▼","",M319)</f>
        <v>0</v>
      </c>
      <c r="CG319" s="35"/>
      <c r="CH319" s="20" t="s">
        <v>732</v>
      </c>
      <c r="CI319" s="20" t="s">
        <v>661</v>
      </c>
    </row>
    <row r="320" spans="1:87" ht="15" hidden="1" customHeight="1">
      <c r="A320" s="30"/>
      <c r="B320" s="71"/>
      <c r="C320" s="1599"/>
      <c r="D320" s="1682"/>
      <c r="E320" s="1682"/>
      <c r="F320" s="1683"/>
      <c r="G320" s="614" t="s">
        <v>2567</v>
      </c>
      <c r="H320" s="614"/>
      <c r="I320" s="614"/>
      <c r="J320" s="614"/>
      <c r="K320" s="614"/>
      <c r="L320" s="615"/>
      <c r="M320" s="1019"/>
      <c r="N320" s="1020"/>
      <c r="O320" s="1020"/>
      <c r="P320" s="1020"/>
      <c r="Q320" s="1020"/>
      <c r="R320" s="1020"/>
      <c r="S320" s="1020"/>
      <c r="T320" s="1020"/>
      <c r="U320" s="1020"/>
      <c r="V320" s="1020"/>
      <c r="W320" s="1021"/>
      <c r="X320" s="833" t="s">
        <v>263</v>
      </c>
      <c r="Y320" s="834"/>
      <c r="Z320" s="834"/>
      <c r="AA320" s="834"/>
      <c r="AB320" s="834"/>
      <c r="AC320" s="834"/>
      <c r="AD320" s="834"/>
      <c r="AE320" s="834"/>
      <c r="AF320" s="834"/>
      <c r="AG320" s="834"/>
      <c r="AH320" s="834"/>
      <c r="AI320" s="834"/>
      <c r="AJ320" s="834"/>
      <c r="AK320" s="834"/>
      <c r="AL320" s="834"/>
      <c r="AM320" s="835"/>
      <c r="AN320" s="20"/>
      <c r="AO320" s="83"/>
      <c r="AP320" s="20"/>
      <c r="BL320" s="17" t="str">
        <f>LEFT(M320,1)</f>
        <v/>
      </c>
      <c r="BM320" s="272" t="str">
        <f>MID($BL320,COLUMN()-64,1)</f>
        <v/>
      </c>
      <c r="CG320" s="35"/>
      <c r="CH320" s="20" t="s">
        <v>733</v>
      </c>
      <c r="CI320" s="20" t="s">
        <v>662</v>
      </c>
    </row>
    <row r="321" spans="1:87" ht="15" hidden="1" customHeight="1" thickBot="1">
      <c r="A321" s="30"/>
      <c r="B321" s="71"/>
      <c r="C321" s="1599"/>
      <c r="D321" s="1689"/>
      <c r="E321" s="1689"/>
      <c r="F321" s="1690"/>
      <c r="G321" s="1654"/>
      <c r="H321" s="1654"/>
      <c r="I321" s="1654"/>
      <c r="J321" s="1654"/>
      <c r="K321" s="1654"/>
      <c r="L321" s="1655"/>
      <c r="M321" s="1559"/>
      <c r="N321" s="1560"/>
      <c r="O321" s="1560"/>
      <c r="P321" s="1561"/>
      <c r="Q321" s="77" t="s">
        <v>5</v>
      </c>
      <c r="R321" s="1591"/>
      <c r="S321" s="1591"/>
      <c r="T321" s="1591"/>
      <c r="U321" s="1591"/>
      <c r="V321" s="1574" t="s">
        <v>4</v>
      </c>
      <c r="W321" s="1575"/>
      <c r="X321" s="1582" t="s">
        <v>337</v>
      </c>
      <c r="Y321" s="1583"/>
      <c r="Z321" s="1583"/>
      <c r="AA321" s="1583"/>
      <c r="AB321" s="1583"/>
      <c r="AC321" s="1583"/>
      <c r="AD321" s="1583"/>
      <c r="AE321" s="1583"/>
      <c r="AF321" s="1583"/>
      <c r="AG321" s="1583"/>
      <c r="AH321" s="1583"/>
      <c r="AI321" s="1583"/>
      <c r="AJ321" s="1583"/>
      <c r="AK321" s="1583"/>
      <c r="AL321" s="1583"/>
      <c r="AM321" s="1584"/>
      <c r="AN321" s="20"/>
      <c r="AO321" s="83"/>
      <c r="AP321" s="20"/>
      <c r="BL321" s="151" t="str">
        <f>M321&amp;R321</f>
        <v/>
      </c>
      <c r="CG321" s="35"/>
      <c r="CH321" s="20" t="s">
        <v>734</v>
      </c>
      <c r="CI321" s="20" t="s">
        <v>663</v>
      </c>
    </row>
    <row r="322" spans="1:87" ht="15" hidden="1" customHeight="1" thickTop="1">
      <c r="A322" s="30"/>
      <c r="B322" s="71"/>
      <c r="C322" s="1599"/>
      <c r="D322" s="1671" t="s">
        <v>321</v>
      </c>
      <c r="E322" s="1671"/>
      <c r="F322" s="1672"/>
      <c r="G322" s="1026" t="s">
        <v>210</v>
      </c>
      <c r="H322" s="1026"/>
      <c r="I322" s="1026"/>
      <c r="J322" s="1026"/>
      <c r="K322" s="1026"/>
      <c r="L322" s="1027"/>
      <c r="M322" s="1675"/>
      <c r="N322" s="1676"/>
      <c r="O322" s="1676"/>
      <c r="P322" s="1676"/>
      <c r="Q322" s="1676"/>
      <c r="R322" s="1676"/>
      <c r="S322" s="1676"/>
      <c r="T322" s="1677"/>
      <c r="U322" s="886" t="s">
        <v>591</v>
      </c>
      <c r="V322" s="886"/>
      <c r="W322" s="886"/>
      <c r="X322" s="886"/>
      <c r="Y322" s="886"/>
      <c r="Z322" s="886"/>
      <c r="AA322" s="886"/>
      <c r="AB322" s="886"/>
      <c r="AC322" s="886"/>
      <c r="AD322" s="886"/>
      <c r="AE322" s="886"/>
      <c r="AF322" s="886"/>
      <c r="AG322" s="886"/>
      <c r="AH322" s="886"/>
      <c r="AI322" s="886"/>
      <c r="AJ322" s="886"/>
      <c r="AK322" s="886"/>
      <c r="AL322" s="886"/>
      <c r="AM322" s="887"/>
      <c r="AN322" s="20"/>
      <c r="AO322" s="83"/>
      <c r="AP322" s="20"/>
      <c r="CG322" s="35"/>
      <c r="CH322" s="20" t="s">
        <v>735</v>
      </c>
      <c r="CI322" s="20" t="s">
        <v>664</v>
      </c>
    </row>
    <row r="323" spans="1:87" ht="15" hidden="1" customHeight="1">
      <c r="A323" s="30"/>
      <c r="B323" s="71"/>
      <c r="C323" s="1599"/>
      <c r="D323" s="1671"/>
      <c r="E323" s="1671"/>
      <c r="F323" s="1672"/>
      <c r="G323" s="1036"/>
      <c r="H323" s="1036"/>
      <c r="I323" s="1036"/>
      <c r="J323" s="1036"/>
      <c r="K323" s="1036"/>
      <c r="L323" s="1037"/>
      <c r="M323" s="1038" t="s">
        <v>71</v>
      </c>
      <c r="N323" s="955"/>
      <c r="O323" s="956"/>
      <c r="P323" s="4" t="str">
        <f>MID($M$322,COLUMN()-15,1)</f>
        <v/>
      </c>
      <c r="Q323" s="4" t="str">
        <f t="shared" ref="Q323:Y323" si="79">MID($M$322,COLUMN()-15,1)</f>
        <v/>
      </c>
      <c r="R323" s="4" t="str">
        <f t="shared" si="79"/>
        <v/>
      </c>
      <c r="S323" s="4" t="str">
        <f t="shared" si="79"/>
        <v/>
      </c>
      <c r="T323" s="4" t="str">
        <f t="shared" si="79"/>
        <v/>
      </c>
      <c r="U323" s="4" t="str">
        <f t="shared" si="79"/>
        <v/>
      </c>
      <c r="V323" s="4" t="str">
        <f t="shared" si="79"/>
        <v/>
      </c>
      <c r="W323" s="4" t="str">
        <f t="shared" si="79"/>
        <v/>
      </c>
      <c r="X323" s="4" t="str">
        <f t="shared" si="79"/>
        <v/>
      </c>
      <c r="Y323" s="4" t="str">
        <f t="shared" si="79"/>
        <v/>
      </c>
      <c r="Z323" s="1058"/>
      <c r="AA323" s="943"/>
      <c r="AB323" s="943"/>
      <c r="AC323" s="943"/>
      <c r="AD323" s="943"/>
      <c r="AE323" s="943"/>
      <c r="AF323" s="943"/>
      <c r="AG323" s="943"/>
      <c r="AH323" s="943"/>
      <c r="AI323" s="943"/>
      <c r="AJ323" s="943"/>
      <c r="AK323" s="943"/>
      <c r="AL323" s="943"/>
      <c r="AM323" s="944"/>
      <c r="AN323" s="20"/>
      <c r="AO323" s="83"/>
      <c r="AP323" s="20"/>
      <c r="CG323" s="35"/>
      <c r="CH323" s="20" t="s">
        <v>736</v>
      </c>
      <c r="CI323" s="20" t="s">
        <v>665</v>
      </c>
    </row>
    <row r="324" spans="1:87" ht="15" hidden="1" customHeight="1">
      <c r="A324" s="30"/>
      <c r="B324" s="71"/>
      <c r="C324" s="1599"/>
      <c r="D324" s="1671"/>
      <c r="E324" s="1671"/>
      <c r="F324" s="1672"/>
      <c r="G324" s="1060" t="s">
        <v>61</v>
      </c>
      <c r="H324" s="1060"/>
      <c r="I324" s="1060"/>
      <c r="J324" s="1060"/>
      <c r="K324" s="1060"/>
      <c r="L324" s="1061"/>
      <c r="M324" s="994"/>
      <c r="N324" s="828"/>
      <c r="O324" s="828"/>
      <c r="P324" s="978"/>
      <c r="Q324" s="979"/>
      <c r="R324" s="49" t="s">
        <v>77</v>
      </c>
      <c r="S324" s="978"/>
      <c r="T324" s="979"/>
      <c r="U324" s="48" t="s">
        <v>78</v>
      </c>
      <c r="V324" s="978"/>
      <c r="W324" s="979"/>
      <c r="X324" s="48" t="s">
        <v>79</v>
      </c>
      <c r="Y324" s="943"/>
      <c r="Z324" s="943"/>
      <c r="AA324" s="943"/>
      <c r="AB324" s="943"/>
      <c r="AC324" s="943"/>
      <c r="AD324" s="943"/>
      <c r="AE324" s="943"/>
      <c r="AF324" s="943"/>
      <c r="AG324" s="943"/>
      <c r="AH324" s="943"/>
      <c r="AI324" s="943"/>
      <c r="AJ324" s="943"/>
      <c r="AK324" s="943"/>
      <c r="AL324" s="943"/>
      <c r="AM324" s="944"/>
      <c r="AN324" s="20"/>
      <c r="AO324" s="83"/>
      <c r="AP324" s="20"/>
      <c r="BL324" s="17" t="str">
        <f>IF(OR(M324="選択▼",M324=""),"",M324&amp;P324&amp;R324&amp;S324&amp;U324&amp;V324&amp;X324)</f>
        <v/>
      </c>
      <c r="BM324" s="272" t="str">
        <f>MID(P324,COLUMN()-64,1)</f>
        <v/>
      </c>
      <c r="BN324" s="272" t="str">
        <f>MID(P324,COLUMN()-64,1)</f>
        <v/>
      </c>
      <c r="BO324" s="272" t="str">
        <f>MID(S324,COLUMN()-66,1)</f>
        <v/>
      </c>
      <c r="BP324" s="272" t="str">
        <f>MID(S324,COLUMN()-66,1)</f>
        <v/>
      </c>
      <c r="BQ324" s="272" t="str">
        <f>MID(V324,COLUMN()-68,1)</f>
        <v/>
      </c>
      <c r="BR324" s="272" t="str">
        <f>MID(V324,COLUMN()-68,1)</f>
        <v/>
      </c>
      <c r="BS324" s="273" t="str">
        <f>IF(M324="平成","H",IF(M324="昭和","S",IF(M324="大正","T",IF(M324="明治","M",""))))</f>
        <v/>
      </c>
      <c r="CG324" s="35"/>
      <c r="CH324" s="20" t="s">
        <v>737</v>
      </c>
      <c r="CI324" s="20" t="s">
        <v>666</v>
      </c>
    </row>
    <row r="325" spans="1:87" ht="15" hidden="1" customHeight="1">
      <c r="A325" s="30"/>
      <c r="B325" s="71"/>
      <c r="C325" s="1599"/>
      <c r="D325" s="1671"/>
      <c r="E325" s="1671"/>
      <c r="F325" s="1672"/>
      <c r="G325" s="1060" t="s">
        <v>243</v>
      </c>
      <c r="H325" s="1060"/>
      <c r="I325" s="1060"/>
      <c r="J325" s="1060"/>
      <c r="K325" s="1060"/>
      <c r="L325" s="1061"/>
      <c r="M325" s="994"/>
      <c r="N325" s="828"/>
      <c r="O325" s="828"/>
      <c r="P325" s="829"/>
      <c r="Q325" s="1220"/>
      <c r="R325" s="1220"/>
      <c r="S325" s="1220"/>
      <c r="T325" s="1220"/>
      <c r="U325" s="1220"/>
      <c r="V325" s="1220"/>
      <c r="W325" s="1220"/>
      <c r="X325" s="1220"/>
      <c r="Y325" s="1220"/>
      <c r="Z325" s="1220"/>
      <c r="AA325" s="1220"/>
      <c r="AB325" s="1220"/>
      <c r="AC325" s="1220"/>
      <c r="AD325" s="1220"/>
      <c r="AE325" s="1220"/>
      <c r="AF325" s="1220"/>
      <c r="AG325" s="1220"/>
      <c r="AH325" s="1220"/>
      <c r="AI325" s="1220"/>
      <c r="AJ325" s="1220"/>
      <c r="AK325" s="1220"/>
      <c r="AL325" s="1220"/>
      <c r="AM325" s="1220"/>
      <c r="AN325" s="20"/>
      <c r="AO325" s="83"/>
      <c r="AP325" s="20"/>
      <c r="BL325" s="134" t="str">
        <f>IF(M325="選択　▼","",RIGHT(M325,1))</f>
        <v/>
      </c>
      <c r="CG325" s="35"/>
      <c r="CH325" s="20" t="s">
        <v>738</v>
      </c>
      <c r="CI325" s="20" t="s">
        <v>667</v>
      </c>
    </row>
    <row r="326" spans="1:87" ht="15" hidden="1" customHeight="1">
      <c r="A326" s="30"/>
      <c r="B326" s="71"/>
      <c r="C326" s="1599"/>
      <c r="D326" s="1671"/>
      <c r="E326" s="1671"/>
      <c r="F326" s="1672"/>
      <c r="G326" s="1060" t="s">
        <v>247</v>
      </c>
      <c r="H326" s="1060"/>
      <c r="I326" s="1060"/>
      <c r="J326" s="1060"/>
      <c r="K326" s="1060"/>
      <c r="L326" s="1061"/>
      <c r="M326" s="1151"/>
      <c r="N326" s="1065"/>
      <c r="O326" s="1065"/>
      <c r="P326" s="1265"/>
      <c r="Q326" s="1313" t="s">
        <v>2594</v>
      </c>
      <c r="R326" s="1314"/>
      <c r="S326" s="1314"/>
      <c r="T326" s="1314"/>
      <c r="U326" s="1314"/>
      <c r="V326" s="1314"/>
      <c r="W326" s="1314"/>
      <c r="X326" s="1314"/>
      <c r="Y326" s="1314"/>
      <c r="Z326" s="1314"/>
      <c r="AA326" s="1314"/>
      <c r="AB326" s="1314"/>
      <c r="AC326" s="1314"/>
      <c r="AD326" s="1314"/>
      <c r="AE326" s="1314"/>
      <c r="AF326" s="1314"/>
      <c r="AG326" s="1314"/>
      <c r="AH326" s="1314"/>
      <c r="AI326" s="1314"/>
      <c r="AJ326" s="1314"/>
      <c r="AK326" s="1314"/>
      <c r="AL326" s="1314"/>
      <c r="AM326" s="1315"/>
      <c r="AN326" s="20"/>
      <c r="AO326" s="83"/>
      <c r="AP326" s="20"/>
      <c r="CG326" s="35"/>
      <c r="CH326" s="20" t="s">
        <v>739</v>
      </c>
      <c r="CI326" s="20" t="s">
        <v>668</v>
      </c>
    </row>
    <row r="327" spans="1:87" ht="15" hidden="1" customHeight="1">
      <c r="A327" s="30"/>
      <c r="B327" s="71"/>
      <c r="C327" s="1599"/>
      <c r="D327" s="1671"/>
      <c r="E327" s="1671"/>
      <c r="F327" s="1672"/>
      <c r="G327" s="1060" t="s">
        <v>248</v>
      </c>
      <c r="H327" s="1060"/>
      <c r="I327" s="1060"/>
      <c r="J327" s="1060"/>
      <c r="K327" s="1060"/>
      <c r="L327" s="1061"/>
      <c r="M327" s="994"/>
      <c r="N327" s="828"/>
      <c r="O327" s="828"/>
      <c r="P327" s="829"/>
      <c r="Q327" s="1313" t="s">
        <v>260</v>
      </c>
      <c r="R327" s="1314"/>
      <c r="S327" s="1314"/>
      <c r="T327" s="1314"/>
      <c r="U327" s="1314"/>
      <c r="V327" s="1314"/>
      <c r="W327" s="1314"/>
      <c r="X327" s="1314"/>
      <c r="Y327" s="1314"/>
      <c r="Z327" s="1314"/>
      <c r="AA327" s="1314"/>
      <c r="AB327" s="1314"/>
      <c r="AC327" s="1314"/>
      <c r="AD327" s="1314"/>
      <c r="AE327" s="1314"/>
      <c r="AF327" s="1314"/>
      <c r="AG327" s="1314"/>
      <c r="AH327" s="1314"/>
      <c r="AI327" s="1314"/>
      <c r="AJ327" s="1314"/>
      <c r="AK327" s="1314"/>
      <c r="AL327" s="1314"/>
      <c r="AM327" s="1315"/>
      <c r="AN327" s="20"/>
      <c r="AO327" s="83"/>
      <c r="AP327" s="20"/>
      <c r="BL327" s="134">
        <f>IF(M327="選択　▼","",M327)</f>
        <v>0</v>
      </c>
      <c r="CG327" s="35"/>
      <c r="CH327" s="20" t="s">
        <v>740</v>
      </c>
      <c r="CI327" s="20" t="s">
        <v>669</v>
      </c>
    </row>
    <row r="328" spans="1:87" ht="15" hidden="1" customHeight="1">
      <c r="A328" s="30"/>
      <c r="B328" s="71"/>
      <c r="C328" s="1599"/>
      <c r="D328" s="1671"/>
      <c r="E328" s="1671"/>
      <c r="F328" s="1672"/>
      <c r="G328" s="614" t="s">
        <v>2567</v>
      </c>
      <c r="H328" s="614"/>
      <c r="I328" s="614"/>
      <c r="J328" s="614"/>
      <c r="K328" s="614"/>
      <c r="L328" s="615"/>
      <c r="M328" s="1019"/>
      <c r="N328" s="1020"/>
      <c r="O328" s="1020"/>
      <c r="P328" s="1020"/>
      <c r="Q328" s="1020"/>
      <c r="R328" s="1020"/>
      <c r="S328" s="1020"/>
      <c r="T328" s="1020"/>
      <c r="U328" s="1020"/>
      <c r="V328" s="1020"/>
      <c r="W328" s="1021"/>
      <c r="X328" s="833" t="s">
        <v>263</v>
      </c>
      <c r="Y328" s="834"/>
      <c r="Z328" s="834"/>
      <c r="AA328" s="834"/>
      <c r="AB328" s="834"/>
      <c r="AC328" s="834"/>
      <c r="AD328" s="834"/>
      <c r="AE328" s="834"/>
      <c r="AF328" s="834"/>
      <c r="AG328" s="834"/>
      <c r="AH328" s="834"/>
      <c r="AI328" s="834"/>
      <c r="AJ328" s="834"/>
      <c r="AK328" s="834"/>
      <c r="AL328" s="834"/>
      <c r="AM328" s="835"/>
      <c r="AN328" s="20"/>
      <c r="AO328" s="83"/>
      <c r="AP328" s="20"/>
      <c r="BL328" s="17" t="str">
        <f>LEFT(M328,1)</f>
        <v/>
      </c>
      <c r="BM328" s="272" t="str">
        <f>MID($BL328,COLUMN()-64,1)</f>
        <v/>
      </c>
      <c r="CG328" s="35"/>
      <c r="CH328" s="20" t="s">
        <v>741</v>
      </c>
      <c r="CI328" s="20" t="s">
        <v>670</v>
      </c>
    </row>
    <row r="329" spans="1:87" ht="15" hidden="1" customHeight="1" thickBot="1">
      <c r="A329" s="30"/>
      <c r="B329" s="71"/>
      <c r="C329" s="1599"/>
      <c r="D329" s="1673"/>
      <c r="E329" s="1673"/>
      <c r="F329" s="1674"/>
      <c r="G329" s="1654"/>
      <c r="H329" s="1654"/>
      <c r="I329" s="1654"/>
      <c r="J329" s="1654"/>
      <c r="K329" s="1654"/>
      <c r="L329" s="1655"/>
      <c r="M329" s="1559"/>
      <c r="N329" s="1560"/>
      <c r="O329" s="1560"/>
      <c r="P329" s="1561"/>
      <c r="Q329" s="77" t="s">
        <v>5</v>
      </c>
      <c r="R329" s="1591"/>
      <c r="S329" s="1591"/>
      <c r="T329" s="1591"/>
      <c r="U329" s="1591"/>
      <c r="V329" s="1574" t="s">
        <v>4</v>
      </c>
      <c r="W329" s="1575"/>
      <c r="X329" s="1582" t="s">
        <v>337</v>
      </c>
      <c r="Y329" s="1583"/>
      <c r="Z329" s="1583"/>
      <c r="AA329" s="1583"/>
      <c r="AB329" s="1583"/>
      <c r="AC329" s="1583"/>
      <c r="AD329" s="1583"/>
      <c r="AE329" s="1583"/>
      <c r="AF329" s="1583"/>
      <c r="AG329" s="1583"/>
      <c r="AH329" s="1583"/>
      <c r="AI329" s="1583"/>
      <c r="AJ329" s="1583"/>
      <c r="AK329" s="1583"/>
      <c r="AL329" s="1583"/>
      <c r="AM329" s="1584"/>
      <c r="AN329" s="20"/>
      <c r="AO329" s="83"/>
      <c r="AP329" s="20"/>
      <c r="BL329" s="151" t="str">
        <f>M329&amp;R329</f>
        <v/>
      </c>
      <c r="CG329" s="35"/>
      <c r="CH329" s="20" t="s">
        <v>742</v>
      </c>
      <c r="CI329" s="20" t="s">
        <v>671</v>
      </c>
    </row>
    <row r="330" spans="1:87" ht="15" hidden="1" customHeight="1" thickTop="1">
      <c r="A330" s="30"/>
      <c r="B330" s="71"/>
      <c r="C330" s="1599"/>
      <c r="D330" s="1682" t="s">
        <v>322</v>
      </c>
      <c r="E330" s="1682"/>
      <c r="F330" s="1683"/>
      <c r="G330" s="1026" t="s">
        <v>210</v>
      </c>
      <c r="H330" s="1026"/>
      <c r="I330" s="1026"/>
      <c r="J330" s="1026"/>
      <c r="K330" s="1026"/>
      <c r="L330" s="1027"/>
      <c r="M330" s="1675"/>
      <c r="N330" s="1676"/>
      <c r="O330" s="1676"/>
      <c r="P330" s="1676"/>
      <c r="Q330" s="1676"/>
      <c r="R330" s="1676"/>
      <c r="S330" s="1676"/>
      <c r="T330" s="1677"/>
      <c r="U330" s="886" t="s">
        <v>591</v>
      </c>
      <c r="V330" s="886"/>
      <c r="W330" s="886"/>
      <c r="X330" s="886"/>
      <c r="Y330" s="886"/>
      <c r="Z330" s="886"/>
      <c r="AA330" s="886"/>
      <c r="AB330" s="886"/>
      <c r="AC330" s="886"/>
      <c r="AD330" s="886"/>
      <c r="AE330" s="886"/>
      <c r="AF330" s="886"/>
      <c r="AG330" s="886"/>
      <c r="AH330" s="886"/>
      <c r="AI330" s="886"/>
      <c r="AJ330" s="886"/>
      <c r="AK330" s="886"/>
      <c r="AL330" s="886"/>
      <c r="AM330" s="887"/>
      <c r="AN330" s="20"/>
      <c r="AO330" s="83"/>
      <c r="AP330" s="20"/>
      <c r="CG330" s="35"/>
      <c r="CH330" s="20" t="s">
        <v>743</v>
      </c>
      <c r="CI330" s="20" t="s">
        <v>672</v>
      </c>
    </row>
    <row r="331" spans="1:87" ht="15" hidden="1" customHeight="1">
      <c r="A331" s="30"/>
      <c r="B331" s="71"/>
      <c r="C331" s="1599"/>
      <c r="D331" s="1682"/>
      <c r="E331" s="1682"/>
      <c r="F331" s="1683"/>
      <c r="G331" s="1036"/>
      <c r="H331" s="1036"/>
      <c r="I331" s="1036"/>
      <c r="J331" s="1036"/>
      <c r="K331" s="1036"/>
      <c r="L331" s="1037"/>
      <c r="M331" s="1038" t="s">
        <v>71</v>
      </c>
      <c r="N331" s="955"/>
      <c r="O331" s="956"/>
      <c r="P331" s="4" t="str">
        <f>MID($M$330,COLUMN()-15,1)</f>
        <v/>
      </c>
      <c r="Q331" s="4" t="str">
        <f t="shared" ref="Q331:Y331" si="80">MID($M$330,COLUMN()-15,1)</f>
        <v/>
      </c>
      <c r="R331" s="4" t="str">
        <f t="shared" si="80"/>
        <v/>
      </c>
      <c r="S331" s="4" t="str">
        <f t="shared" si="80"/>
        <v/>
      </c>
      <c r="T331" s="4" t="str">
        <f t="shared" si="80"/>
        <v/>
      </c>
      <c r="U331" s="4" t="str">
        <f t="shared" si="80"/>
        <v/>
      </c>
      <c r="V331" s="4" t="str">
        <f t="shared" si="80"/>
        <v/>
      </c>
      <c r="W331" s="4" t="str">
        <f t="shared" si="80"/>
        <v/>
      </c>
      <c r="X331" s="4" t="str">
        <f t="shared" si="80"/>
        <v/>
      </c>
      <c r="Y331" s="4" t="str">
        <f t="shared" si="80"/>
        <v/>
      </c>
      <c r="Z331" s="1058"/>
      <c r="AA331" s="943"/>
      <c r="AB331" s="943"/>
      <c r="AC331" s="943"/>
      <c r="AD331" s="943"/>
      <c r="AE331" s="943"/>
      <c r="AF331" s="943"/>
      <c r="AG331" s="943"/>
      <c r="AH331" s="943"/>
      <c r="AI331" s="943"/>
      <c r="AJ331" s="943"/>
      <c r="AK331" s="943"/>
      <c r="AL331" s="943"/>
      <c r="AM331" s="944"/>
      <c r="AN331" s="20"/>
      <c r="AO331" s="83"/>
      <c r="AP331" s="20"/>
      <c r="CG331" s="35"/>
      <c r="CH331" s="20" t="s">
        <v>744</v>
      </c>
      <c r="CI331" s="20" t="s">
        <v>673</v>
      </c>
    </row>
    <row r="332" spans="1:87" ht="15" hidden="1" customHeight="1">
      <c r="A332" s="30"/>
      <c r="B332" s="71"/>
      <c r="C332" s="1599"/>
      <c r="D332" s="1682"/>
      <c r="E332" s="1682"/>
      <c r="F332" s="1683"/>
      <c r="G332" s="1060" t="s">
        <v>61</v>
      </c>
      <c r="H332" s="1060"/>
      <c r="I332" s="1060"/>
      <c r="J332" s="1060"/>
      <c r="K332" s="1060"/>
      <c r="L332" s="1061"/>
      <c r="M332" s="994"/>
      <c r="N332" s="828"/>
      <c r="O332" s="828"/>
      <c r="P332" s="978"/>
      <c r="Q332" s="979"/>
      <c r="R332" s="49" t="s">
        <v>77</v>
      </c>
      <c r="S332" s="978"/>
      <c r="T332" s="979"/>
      <c r="U332" s="48" t="s">
        <v>78</v>
      </c>
      <c r="V332" s="978"/>
      <c r="W332" s="979"/>
      <c r="X332" s="48" t="s">
        <v>79</v>
      </c>
      <c r="Y332" s="943"/>
      <c r="Z332" s="943"/>
      <c r="AA332" s="943"/>
      <c r="AB332" s="943"/>
      <c r="AC332" s="943"/>
      <c r="AD332" s="943"/>
      <c r="AE332" s="943"/>
      <c r="AF332" s="943"/>
      <c r="AG332" s="943"/>
      <c r="AH332" s="943"/>
      <c r="AI332" s="943"/>
      <c r="AJ332" s="943"/>
      <c r="AK332" s="943"/>
      <c r="AL332" s="943"/>
      <c r="AM332" s="944"/>
      <c r="AN332" s="20"/>
      <c r="AO332" s="83"/>
      <c r="AP332" s="20"/>
      <c r="BL332" s="17" t="str">
        <f>IF(OR(M332="選択▼",M332=""),"",M332&amp;P332&amp;R332&amp;S332&amp;U332&amp;V332&amp;X332)</f>
        <v/>
      </c>
      <c r="BM332" s="272" t="str">
        <f>MID(P332,COLUMN()-64,1)</f>
        <v/>
      </c>
      <c r="BN332" s="272" t="str">
        <f>MID(P332,COLUMN()-64,1)</f>
        <v/>
      </c>
      <c r="BO332" s="272" t="str">
        <f>MID(S332,COLUMN()-66,1)</f>
        <v/>
      </c>
      <c r="BP332" s="272" t="str">
        <f>MID(S332,COLUMN()-66,1)</f>
        <v/>
      </c>
      <c r="BQ332" s="272" t="str">
        <f>MID(V332,COLUMN()-68,1)</f>
        <v/>
      </c>
      <c r="BR332" s="272" t="str">
        <f>MID(V332,COLUMN()-68,1)</f>
        <v/>
      </c>
      <c r="BS332" s="273" t="str">
        <f>IF(M332="平成","H",IF(M332="昭和","S",IF(M332="大正","T",IF(M332="明治","M",""))))</f>
        <v/>
      </c>
      <c r="CG332" s="35"/>
      <c r="CH332" s="20" t="s">
        <v>745</v>
      </c>
      <c r="CI332" s="20" t="s">
        <v>674</v>
      </c>
    </row>
    <row r="333" spans="1:87" ht="15" hidden="1" customHeight="1">
      <c r="A333" s="30"/>
      <c r="B333" s="71"/>
      <c r="C333" s="1599"/>
      <c r="D333" s="1682"/>
      <c r="E333" s="1682"/>
      <c r="F333" s="1683"/>
      <c r="G333" s="1060" t="s">
        <v>243</v>
      </c>
      <c r="H333" s="1060"/>
      <c r="I333" s="1060"/>
      <c r="J333" s="1060"/>
      <c r="K333" s="1060"/>
      <c r="L333" s="1061"/>
      <c r="M333" s="994"/>
      <c r="N333" s="828"/>
      <c r="O333" s="828"/>
      <c r="P333" s="829"/>
      <c r="Q333" s="1220"/>
      <c r="R333" s="1220"/>
      <c r="S333" s="1220"/>
      <c r="T333" s="1220"/>
      <c r="U333" s="1220"/>
      <c r="V333" s="1220"/>
      <c r="W333" s="1220"/>
      <c r="X333" s="1220"/>
      <c r="Y333" s="1220"/>
      <c r="Z333" s="1220"/>
      <c r="AA333" s="1220"/>
      <c r="AB333" s="1220"/>
      <c r="AC333" s="1220"/>
      <c r="AD333" s="1220"/>
      <c r="AE333" s="1220"/>
      <c r="AF333" s="1220"/>
      <c r="AG333" s="1220"/>
      <c r="AH333" s="1220"/>
      <c r="AI333" s="1220"/>
      <c r="AJ333" s="1220"/>
      <c r="AK333" s="1220"/>
      <c r="AL333" s="1220"/>
      <c r="AM333" s="1220"/>
      <c r="AN333" s="20"/>
      <c r="AO333" s="83"/>
      <c r="AP333" s="20"/>
      <c r="CG333" s="35"/>
      <c r="CH333" s="20" t="s">
        <v>746</v>
      </c>
      <c r="CI333" s="20" t="s">
        <v>675</v>
      </c>
    </row>
    <row r="334" spans="1:87" ht="15" hidden="1" customHeight="1">
      <c r="A334" s="30"/>
      <c r="B334" s="71"/>
      <c r="C334" s="1599"/>
      <c r="D334" s="1682"/>
      <c r="E334" s="1682"/>
      <c r="F334" s="1683"/>
      <c r="G334" s="1060" t="s">
        <v>247</v>
      </c>
      <c r="H334" s="1060"/>
      <c r="I334" s="1060"/>
      <c r="J334" s="1060"/>
      <c r="K334" s="1060"/>
      <c r="L334" s="1061"/>
      <c r="M334" s="1151"/>
      <c r="N334" s="1065"/>
      <c r="O334" s="1065"/>
      <c r="P334" s="1265"/>
      <c r="Q334" s="1313" t="s">
        <v>2594</v>
      </c>
      <c r="R334" s="1314"/>
      <c r="S334" s="1314"/>
      <c r="T334" s="1314"/>
      <c r="U334" s="1314"/>
      <c r="V334" s="1314"/>
      <c r="W334" s="1314"/>
      <c r="X334" s="1314"/>
      <c r="Y334" s="1314"/>
      <c r="Z334" s="1314"/>
      <c r="AA334" s="1314"/>
      <c r="AB334" s="1314"/>
      <c r="AC334" s="1314"/>
      <c r="AD334" s="1314"/>
      <c r="AE334" s="1314"/>
      <c r="AF334" s="1314"/>
      <c r="AG334" s="1314"/>
      <c r="AH334" s="1314"/>
      <c r="AI334" s="1314"/>
      <c r="AJ334" s="1314"/>
      <c r="AK334" s="1314"/>
      <c r="AL334" s="1314"/>
      <c r="AM334" s="1315"/>
      <c r="AN334" s="20"/>
      <c r="AO334" s="83"/>
      <c r="AP334" s="20"/>
      <c r="CG334" s="35"/>
      <c r="CH334" s="20" t="s">
        <v>747</v>
      </c>
      <c r="CI334" s="20" t="s">
        <v>676</v>
      </c>
    </row>
    <row r="335" spans="1:87" ht="15" hidden="1" customHeight="1">
      <c r="A335" s="30"/>
      <c r="B335" s="71"/>
      <c r="C335" s="1599"/>
      <c r="D335" s="1682"/>
      <c r="E335" s="1682"/>
      <c r="F335" s="1683"/>
      <c r="G335" s="1060" t="s">
        <v>248</v>
      </c>
      <c r="H335" s="1060"/>
      <c r="I335" s="1060"/>
      <c r="J335" s="1060"/>
      <c r="K335" s="1060"/>
      <c r="L335" s="1061"/>
      <c r="M335" s="994"/>
      <c r="N335" s="828"/>
      <c r="O335" s="828"/>
      <c r="P335" s="829"/>
      <c r="Q335" s="1313" t="s">
        <v>260</v>
      </c>
      <c r="R335" s="1314"/>
      <c r="S335" s="1314"/>
      <c r="T335" s="1314"/>
      <c r="U335" s="1314"/>
      <c r="V335" s="1314"/>
      <c r="W335" s="1314"/>
      <c r="X335" s="1314"/>
      <c r="Y335" s="1314"/>
      <c r="Z335" s="1314"/>
      <c r="AA335" s="1314"/>
      <c r="AB335" s="1314"/>
      <c r="AC335" s="1314"/>
      <c r="AD335" s="1314"/>
      <c r="AE335" s="1314"/>
      <c r="AF335" s="1314"/>
      <c r="AG335" s="1314"/>
      <c r="AH335" s="1314"/>
      <c r="AI335" s="1314"/>
      <c r="AJ335" s="1314"/>
      <c r="AK335" s="1314"/>
      <c r="AL335" s="1314"/>
      <c r="AM335" s="1315"/>
      <c r="AN335" s="20"/>
      <c r="AO335" s="83"/>
      <c r="AP335" s="20"/>
      <c r="CG335" s="35"/>
      <c r="CH335" s="20" t="s">
        <v>748</v>
      </c>
      <c r="CI335" s="20" t="s">
        <v>677</v>
      </c>
    </row>
    <row r="336" spans="1:87" ht="15" hidden="1" customHeight="1">
      <c r="A336" s="30"/>
      <c r="B336" s="71"/>
      <c r="C336" s="1599"/>
      <c r="D336" s="1682"/>
      <c r="E336" s="1682"/>
      <c r="F336" s="1683"/>
      <c r="G336" s="614" t="s">
        <v>2567</v>
      </c>
      <c r="H336" s="614"/>
      <c r="I336" s="614"/>
      <c r="J336" s="614"/>
      <c r="K336" s="614"/>
      <c r="L336" s="615"/>
      <c r="M336" s="1019"/>
      <c r="N336" s="1020"/>
      <c r="O336" s="1020"/>
      <c r="P336" s="1020"/>
      <c r="Q336" s="1020"/>
      <c r="R336" s="1020"/>
      <c r="S336" s="1020"/>
      <c r="T336" s="1020"/>
      <c r="U336" s="1020"/>
      <c r="V336" s="1020"/>
      <c r="W336" s="1021"/>
      <c r="X336" s="833" t="s">
        <v>263</v>
      </c>
      <c r="Y336" s="834"/>
      <c r="Z336" s="834"/>
      <c r="AA336" s="834"/>
      <c r="AB336" s="834"/>
      <c r="AC336" s="834"/>
      <c r="AD336" s="834"/>
      <c r="AE336" s="834"/>
      <c r="AF336" s="834"/>
      <c r="AG336" s="834"/>
      <c r="AH336" s="834"/>
      <c r="AI336" s="834"/>
      <c r="AJ336" s="834"/>
      <c r="AK336" s="834"/>
      <c r="AL336" s="834"/>
      <c r="AM336" s="835"/>
      <c r="AN336" s="20"/>
      <c r="AO336" s="83"/>
      <c r="AP336" s="20"/>
      <c r="BL336" s="17" t="str">
        <f>LEFT(M336,1)</f>
        <v/>
      </c>
      <c r="BM336" s="272" t="str">
        <f>MID($BL336,COLUMN()-64,1)</f>
        <v/>
      </c>
      <c r="CG336" s="35"/>
      <c r="CH336" s="20" t="s">
        <v>749</v>
      </c>
      <c r="CI336" s="20" t="s">
        <v>678</v>
      </c>
    </row>
    <row r="337" spans="1:87" ht="15" hidden="1" customHeight="1" thickBot="1">
      <c r="A337" s="30"/>
      <c r="B337" s="71"/>
      <c r="C337" s="1599"/>
      <c r="D337" s="1689"/>
      <c r="E337" s="1689"/>
      <c r="F337" s="1690"/>
      <c r="G337" s="1654"/>
      <c r="H337" s="1654"/>
      <c r="I337" s="1654"/>
      <c r="J337" s="1654"/>
      <c r="K337" s="1654"/>
      <c r="L337" s="1655"/>
      <c r="M337" s="1559"/>
      <c r="N337" s="1560"/>
      <c r="O337" s="1560"/>
      <c r="P337" s="1561"/>
      <c r="Q337" s="77" t="s">
        <v>5</v>
      </c>
      <c r="R337" s="1591"/>
      <c r="S337" s="1591"/>
      <c r="T337" s="1591"/>
      <c r="U337" s="1591"/>
      <c r="V337" s="1574" t="s">
        <v>4</v>
      </c>
      <c r="W337" s="1575"/>
      <c r="X337" s="1582" t="s">
        <v>337</v>
      </c>
      <c r="Y337" s="1583"/>
      <c r="Z337" s="1583"/>
      <c r="AA337" s="1583"/>
      <c r="AB337" s="1583"/>
      <c r="AC337" s="1583"/>
      <c r="AD337" s="1583"/>
      <c r="AE337" s="1583"/>
      <c r="AF337" s="1583"/>
      <c r="AG337" s="1583"/>
      <c r="AH337" s="1583"/>
      <c r="AI337" s="1583"/>
      <c r="AJ337" s="1583"/>
      <c r="AK337" s="1583"/>
      <c r="AL337" s="1583"/>
      <c r="AM337" s="1584"/>
      <c r="AN337" s="20"/>
      <c r="AO337" s="83"/>
      <c r="AP337" s="20"/>
      <c r="BL337" s="151" t="str">
        <f>M337&amp;R337</f>
        <v/>
      </c>
      <c r="CG337" s="35"/>
      <c r="CH337" s="20" t="s">
        <v>750</v>
      </c>
      <c r="CI337" s="20" t="s">
        <v>679</v>
      </c>
    </row>
    <row r="338" spans="1:87" ht="15" hidden="1" customHeight="1" thickTop="1">
      <c r="A338" s="30"/>
      <c r="B338" s="71"/>
      <c r="C338" s="1599"/>
      <c r="D338" s="1671" t="s">
        <v>323</v>
      </c>
      <c r="E338" s="1671"/>
      <c r="F338" s="1672"/>
      <c r="G338" s="1026" t="s">
        <v>210</v>
      </c>
      <c r="H338" s="1026"/>
      <c r="I338" s="1026"/>
      <c r="J338" s="1026"/>
      <c r="K338" s="1026"/>
      <c r="L338" s="1027"/>
      <c r="M338" s="1675"/>
      <c r="N338" s="1676"/>
      <c r="O338" s="1676"/>
      <c r="P338" s="1676"/>
      <c r="Q338" s="1676"/>
      <c r="R338" s="1676"/>
      <c r="S338" s="1676"/>
      <c r="T338" s="1677"/>
      <c r="U338" s="886" t="s">
        <v>591</v>
      </c>
      <c r="V338" s="886"/>
      <c r="W338" s="886"/>
      <c r="X338" s="886"/>
      <c r="Y338" s="886"/>
      <c r="Z338" s="886"/>
      <c r="AA338" s="886"/>
      <c r="AB338" s="886"/>
      <c r="AC338" s="886"/>
      <c r="AD338" s="886"/>
      <c r="AE338" s="886"/>
      <c r="AF338" s="886"/>
      <c r="AG338" s="886"/>
      <c r="AH338" s="886"/>
      <c r="AI338" s="886"/>
      <c r="AJ338" s="886"/>
      <c r="AK338" s="886"/>
      <c r="AL338" s="886"/>
      <c r="AM338" s="887"/>
      <c r="AN338" s="20"/>
      <c r="AO338" s="83"/>
      <c r="AP338" s="20"/>
      <c r="CG338" s="35"/>
      <c r="CH338" s="20" t="s">
        <v>751</v>
      </c>
      <c r="CI338" s="20" t="s">
        <v>680</v>
      </c>
    </row>
    <row r="339" spans="1:87" ht="15" hidden="1" customHeight="1">
      <c r="A339" s="30"/>
      <c r="B339" s="71"/>
      <c r="C339" s="1599"/>
      <c r="D339" s="1671"/>
      <c r="E339" s="1671"/>
      <c r="F339" s="1672"/>
      <c r="G339" s="1036"/>
      <c r="H339" s="1036"/>
      <c r="I339" s="1036"/>
      <c r="J339" s="1036"/>
      <c r="K339" s="1036"/>
      <c r="L339" s="1037"/>
      <c r="M339" s="1038" t="s">
        <v>71</v>
      </c>
      <c r="N339" s="955"/>
      <c r="O339" s="956"/>
      <c r="P339" s="4" t="str">
        <f>MID($M$338,COLUMN()-15,1)</f>
        <v/>
      </c>
      <c r="Q339" s="4" t="str">
        <f t="shared" ref="Q339:Y339" si="81">MID($M$338,COLUMN()-15,1)</f>
        <v/>
      </c>
      <c r="R339" s="4" t="str">
        <f t="shared" si="81"/>
        <v/>
      </c>
      <c r="S339" s="4" t="str">
        <f t="shared" si="81"/>
        <v/>
      </c>
      <c r="T339" s="4" t="str">
        <f t="shared" si="81"/>
        <v/>
      </c>
      <c r="U339" s="4" t="str">
        <f t="shared" si="81"/>
        <v/>
      </c>
      <c r="V339" s="4" t="str">
        <f t="shared" si="81"/>
        <v/>
      </c>
      <c r="W339" s="4" t="str">
        <f t="shared" si="81"/>
        <v/>
      </c>
      <c r="X339" s="4" t="str">
        <f t="shared" si="81"/>
        <v/>
      </c>
      <c r="Y339" s="4" t="str">
        <f t="shared" si="81"/>
        <v/>
      </c>
      <c r="Z339" s="1058"/>
      <c r="AA339" s="943"/>
      <c r="AB339" s="943"/>
      <c r="AC339" s="943"/>
      <c r="AD339" s="943"/>
      <c r="AE339" s="943"/>
      <c r="AF339" s="943"/>
      <c r="AG339" s="943"/>
      <c r="AH339" s="943"/>
      <c r="AI339" s="943"/>
      <c r="AJ339" s="943"/>
      <c r="AK339" s="943"/>
      <c r="AL339" s="943"/>
      <c r="AM339" s="944"/>
      <c r="AN339" s="20"/>
      <c r="AO339" s="83"/>
      <c r="AP339" s="20"/>
      <c r="CG339" s="35"/>
      <c r="CH339" s="20" t="s">
        <v>752</v>
      </c>
      <c r="CI339" s="20" t="s">
        <v>681</v>
      </c>
    </row>
    <row r="340" spans="1:87" ht="15" hidden="1" customHeight="1">
      <c r="A340" s="30"/>
      <c r="B340" s="71"/>
      <c r="C340" s="1599"/>
      <c r="D340" s="1671"/>
      <c r="E340" s="1671"/>
      <c r="F340" s="1672"/>
      <c r="G340" s="1060" t="s">
        <v>61</v>
      </c>
      <c r="H340" s="1060"/>
      <c r="I340" s="1060"/>
      <c r="J340" s="1060"/>
      <c r="K340" s="1060"/>
      <c r="L340" s="1061"/>
      <c r="M340" s="994"/>
      <c r="N340" s="828"/>
      <c r="O340" s="828"/>
      <c r="P340" s="978"/>
      <c r="Q340" s="979"/>
      <c r="R340" s="49" t="s">
        <v>77</v>
      </c>
      <c r="S340" s="978"/>
      <c r="T340" s="979"/>
      <c r="U340" s="48" t="s">
        <v>78</v>
      </c>
      <c r="V340" s="978"/>
      <c r="W340" s="979"/>
      <c r="X340" s="48" t="s">
        <v>79</v>
      </c>
      <c r="Y340" s="943"/>
      <c r="Z340" s="943"/>
      <c r="AA340" s="943"/>
      <c r="AB340" s="943"/>
      <c r="AC340" s="943"/>
      <c r="AD340" s="943"/>
      <c r="AE340" s="943"/>
      <c r="AF340" s="943"/>
      <c r="AG340" s="943"/>
      <c r="AH340" s="943"/>
      <c r="AI340" s="943"/>
      <c r="AJ340" s="943"/>
      <c r="AK340" s="943"/>
      <c r="AL340" s="943"/>
      <c r="AM340" s="944"/>
      <c r="AN340" s="20"/>
      <c r="AO340" s="83"/>
      <c r="AP340" s="20"/>
      <c r="BL340" s="17" t="str">
        <f>IF(OR(M340="選択▼",M340=""),"",M340&amp;P340&amp;R340&amp;S340&amp;U340&amp;V340&amp;X340)</f>
        <v/>
      </c>
      <c r="BM340" s="272" t="str">
        <f>MID(P340,COLUMN()-64,1)</f>
        <v/>
      </c>
      <c r="BN340" s="272" t="str">
        <f>MID(P340,COLUMN()-64,1)</f>
        <v/>
      </c>
      <c r="BO340" s="272" t="str">
        <f>MID(S340,COLUMN()-66,1)</f>
        <v/>
      </c>
      <c r="BP340" s="272" t="str">
        <f>MID(S340,COLUMN()-66,1)</f>
        <v/>
      </c>
      <c r="BQ340" s="272" t="str">
        <f>MID(V340,COLUMN()-68,1)</f>
        <v/>
      </c>
      <c r="BR340" s="272" t="str">
        <f>MID(V340,COLUMN()-68,1)</f>
        <v/>
      </c>
      <c r="BS340" s="273" t="str">
        <f>IF(M340="平成","H",IF(M340="昭和","S",IF(M340="大正","T",IF(M340="明治","M",""))))</f>
        <v/>
      </c>
      <c r="CG340" s="35"/>
      <c r="CH340" s="20" t="s">
        <v>753</v>
      </c>
      <c r="CI340" s="20" t="s">
        <v>682</v>
      </c>
    </row>
    <row r="341" spans="1:87" ht="15" hidden="1" customHeight="1">
      <c r="A341" s="30"/>
      <c r="B341" s="71"/>
      <c r="C341" s="1599"/>
      <c r="D341" s="1671"/>
      <c r="E341" s="1671"/>
      <c r="F341" s="1672"/>
      <c r="G341" s="1060" t="s">
        <v>243</v>
      </c>
      <c r="H341" s="1060"/>
      <c r="I341" s="1060"/>
      <c r="J341" s="1060"/>
      <c r="K341" s="1060"/>
      <c r="L341" s="1061"/>
      <c r="M341" s="994"/>
      <c r="N341" s="828"/>
      <c r="O341" s="828"/>
      <c r="P341" s="829"/>
      <c r="Q341" s="1220"/>
      <c r="R341" s="1220"/>
      <c r="S341" s="1220"/>
      <c r="T341" s="1220"/>
      <c r="U341" s="1220"/>
      <c r="V341" s="1220"/>
      <c r="W341" s="1220"/>
      <c r="X341" s="1220"/>
      <c r="Y341" s="1220"/>
      <c r="Z341" s="1220"/>
      <c r="AA341" s="1220"/>
      <c r="AB341" s="1220"/>
      <c r="AC341" s="1220"/>
      <c r="AD341" s="1220"/>
      <c r="AE341" s="1220"/>
      <c r="AF341" s="1220"/>
      <c r="AG341" s="1220"/>
      <c r="AH341" s="1220"/>
      <c r="AI341" s="1220"/>
      <c r="AJ341" s="1220"/>
      <c r="AK341" s="1220"/>
      <c r="AL341" s="1220"/>
      <c r="AM341" s="1220"/>
      <c r="AN341" s="20"/>
      <c r="AO341" s="83"/>
      <c r="AP341" s="20"/>
      <c r="CG341" s="35"/>
      <c r="CH341" s="20" t="s">
        <v>754</v>
      </c>
      <c r="CI341" s="20" t="s">
        <v>683</v>
      </c>
    </row>
    <row r="342" spans="1:87" ht="15" hidden="1" customHeight="1">
      <c r="A342" s="30"/>
      <c r="B342" s="71"/>
      <c r="C342" s="1599"/>
      <c r="D342" s="1671"/>
      <c r="E342" s="1671"/>
      <c r="F342" s="1672"/>
      <c r="G342" s="1060" t="s">
        <v>247</v>
      </c>
      <c r="H342" s="1060"/>
      <c r="I342" s="1060"/>
      <c r="J342" s="1060"/>
      <c r="K342" s="1060"/>
      <c r="L342" s="1061"/>
      <c r="M342" s="1151"/>
      <c r="N342" s="1065"/>
      <c r="O342" s="1065"/>
      <c r="P342" s="1265"/>
      <c r="Q342" s="1313" t="s">
        <v>2594</v>
      </c>
      <c r="R342" s="1314"/>
      <c r="S342" s="1314"/>
      <c r="T342" s="1314"/>
      <c r="U342" s="1314"/>
      <c r="V342" s="1314"/>
      <c r="W342" s="1314"/>
      <c r="X342" s="1314"/>
      <c r="Y342" s="1314"/>
      <c r="Z342" s="1314"/>
      <c r="AA342" s="1314"/>
      <c r="AB342" s="1314"/>
      <c r="AC342" s="1314"/>
      <c r="AD342" s="1314"/>
      <c r="AE342" s="1314"/>
      <c r="AF342" s="1314"/>
      <c r="AG342" s="1314"/>
      <c r="AH342" s="1314"/>
      <c r="AI342" s="1314"/>
      <c r="AJ342" s="1314"/>
      <c r="AK342" s="1314"/>
      <c r="AL342" s="1314"/>
      <c r="AM342" s="1315"/>
      <c r="AN342" s="20"/>
      <c r="AO342" s="83"/>
      <c r="AP342" s="20"/>
      <c r="CG342" s="35"/>
      <c r="CH342" s="20" t="s">
        <v>586</v>
      </c>
      <c r="CI342" s="20" t="s">
        <v>684</v>
      </c>
    </row>
    <row r="343" spans="1:87" ht="15" hidden="1" customHeight="1">
      <c r="A343" s="30"/>
      <c r="B343" s="71"/>
      <c r="C343" s="1599"/>
      <c r="D343" s="1671"/>
      <c r="E343" s="1671"/>
      <c r="F343" s="1672"/>
      <c r="G343" s="1060" t="s">
        <v>248</v>
      </c>
      <c r="H343" s="1060"/>
      <c r="I343" s="1060"/>
      <c r="J343" s="1060"/>
      <c r="K343" s="1060"/>
      <c r="L343" s="1061"/>
      <c r="M343" s="994"/>
      <c r="N343" s="828"/>
      <c r="O343" s="828"/>
      <c r="P343" s="829"/>
      <c r="Q343" s="1313" t="s">
        <v>260</v>
      </c>
      <c r="R343" s="1314"/>
      <c r="S343" s="1314"/>
      <c r="T343" s="1314"/>
      <c r="U343" s="1314"/>
      <c r="V343" s="1314"/>
      <c r="W343" s="1314"/>
      <c r="X343" s="1314"/>
      <c r="Y343" s="1314"/>
      <c r="Z343" s="1314"/>
      <c r="AA343" s="1314"/>
      <c r="AB343" s="1314"/>
      <c r="AC343" s="1314"/>
      <c r="AD343" s="1314"/>
      <c r="AE343" s="1314"/>
      <c r="AF343" s="1314"/>
      <c r="AG343" s="1314"/>
      <c r="AH343" s="1314"/>
      <c r="AI343" s="1314"/>
      <c r="AJ343" s="1314"/>
      <c r="AK343" s="1314"/>
      <c r="AL343" s="1314"/>
      <c r="AM343" s="1315"/>
      <c r="AN343" s="20"/>
      <c r="AO343" s="83"/>
      <c r="AP343" s="20"/>
      <c r="CG343" s="35"/>
      <c r="CH343" s="20" t="s">
        <v>755</v>
      </c>
      <c r="CI343" s="20" t="s">
        <v>685</v>
      </c>
    </row>
    <row r="344" spans="1:87" ht="15" hidden="1" customHeight="1">
      <c r="A344" s="30"/>
      <c r="B344" s="71"/>
      <c r="C344" s="1599"/>
      <c r="D344" s="1671"/>
      <c r="E344" s="1671"/>
      <c r="F344" s="1672"/>
      <c r="G344" s="614" t="s">
        <v>2567</v>
      </c>
      <c r="H344" s="614"/>
      <c r="I344" s="614"/>
      <c r="J344" s="614"/>
      <c r="K344" s="614"/>
      <c r="L344" s="615"/>
      <c r="M344" s="1019"/>
      <c r="N344" s="1020"/>
      <c r="O344" s="1020"/>
      <c r="P344" s="1020"/>
      <c r="Q344" s="1020"/>
      <c r="R344" s="1020"/>
      <c r="S344" s="1020"/>
      <c r="T344" s="1020"/>
      <c r="U344" s="1020"/>
      <c r="V344" s="1020"/>
      <c r="W344" s="1021"/>
      <c r="X344" s="833" t="s">
        <v>263</v>
      </c>
      <c r="Y344" s="834"/>
      <c r="Z344" s="834"/>
      <c r="AA344" s="834"/>
      <c r="AB344" s="834"/>
      <c r="AC344" s="834"/>
      <c r="AD344" s="834"/>
      <c r="AE344" s="834"/>
      <c r="AF344" s="834"/>
      <c r="AG344" s="834"/>
      <c r="AH344" s="834"/>
      <c r="AI344" s="834"/>
      <c r="AJ344" s="834"/>
      <c r="AK344" s="834"/>
      <c r="AL344" s="834"/>
      <c r="AM344" s="835"/>
      <c r="AN344" s="20"/>
      <c r="AO344" s="83"/>
      <c r="AP344" s="20"/>
      <c r="BL344" s="17" t="str">
        <f>LEFT(M344,1)</f>
        <v/>
      </c>
      <c r="BM344" s="272" t="str">
        <f>MID($BL344,COLUMN()-64,1)</f>
        <v/>
      </c>
      <c r="CG344" s="35"/>
      <c r="CH344" s="20" t="s">
        <v>756</v>
      </c>
      <c r="CI344" s="20" t="s">
        <v>686</v>
      </c>
    </row>
    <row r="345" spans="1:87" ht="15" hidden="1" customHeight="1" thickBot="1">
      <c r="A345" s="30"/>
      <c r="B345" s="71"/>
      <c r="C345" s="1599"/>
      <c r="D345" s="1673"/>
      <c r="E345" s="1673"/>
      <c r="F345" s="1674"/>
      <c r="G345" s="1654"/>
      <c r="H345" s="1654"/>
      <c r="I345" s="1654"/>
      <c r="J345" s="1654"/>
      <c r="K345" s="1654"/>
      <c r="L345" s="1655"/>
      <c r="M345" s="1559"/>
      <c r="N345" s="1560"/>
      <c r="O345" s="1560"/>
      <c r="P345" s="1561"/>
      <c r="Q345" s="77" t="s">
        <v>5</v>
      </c>
      <c r="R345" s="1591"/>
      <c r="S345" s="1591"/>
      <c r="T345" s="1591"/>
      <c r="U345" s="1591"/>
      <c r="V345" s="1574" t="s">
        <v>4</v>
      </c>
      <c r="W345" s="1575"/>
      <c r="X345" s="1582" t="s">
        <v>337</v>
      </c>
      <c r="Y345" s="1583"/>
      <c r="Z345" s="1583"/>
      <c r="AA345" s="1583"/>
      <c r="AB345" s="1583"/>
      <c r="AC345" s="1583"/>
      <c r="AD345" s="1583"/>
      <c r="AE345" s="1583"/>
      <c r="AF345" s="1583"/>
      <c r="AG345" s="1583"/>
      <c r="AH345" s="1583"/>
      <c r="AI345" s="1583"/>
      <c r="AJ345" s="1583"/>
      <c r="AK345" s="1583"/>
      <c r="AL345" s="1583"/>
      <c r="AM345" s="1584"/>
      <c r="AN345" s="20"/>
      <c r="AO345" s="83"/>
      <c r="AP345" s="20"/>
      <c r="BL345" s="151" t="str">
        <f>M345&amp;R345</f>
        <v/>
      </c>
      <c r="CG345" s="35"/>
      <c r="CH345" s="20" t="s">
        <v>757</v>
      </c>
      <c r="CI345" s="20" t="s">
        <v>687</v>
      </c>
    </row>
    <row r="346" spans="1:87" ht="15" hidden="1" customHeight="1" thickTop="1">
      <c r="A346" s="30"/>
      <c r="B346" s="71"/>
      <c r="C346" s="1599"/>
      <c r="D346" s="1682" t="s">
        <v>324</v>
      </c>
      <c r="E346" s="1682"/>
      <c r="F346" s="1683"/>
      <c r="G346" s="1026" t="s">
        <v>210</v>
      </c>
      <c r="H346" s="1026"/>
      <c r="I346" s="1026"/>
      <c r="J346" s="1026"/>
      <c r="K346" s="1026"/>
      <c r="L346" s="1027"/>
      <c r="M346" s="1675"/>
      <c r="N346" s="1676"/>
      <c r="O346" s="1676"/>
      <c r="P346" s="1676"/>
      <c r="Q346" s="1676"/>
      <c r="R346" s="1676"/>
      <c r="S346" s="1676"/>
      <c r="T346" s="1677"/>
      <c r="U346" s="886" t="s">
        <v>591</v>
      </c>
      <c r="V346" s="886"/>
      <c r="W346" s="886"/>
      <c r="X346" s="886"/>
      <c r="Y346" s="886"/>
      <c r="Z346" s="886"/>
      <c r="AA346" s="886"/>
      <c r="AB346" s="886"/>
      <c r="AC346" s="886"/>
      <c r="AD346" s="886"/>
      <c r="AE346" s="886"/>
      <c r="AF346" s="886"/>
      <c r="AG346" s="886"/>
      <c r="AH346" s="886"/>
      <c r="AI346" s="886"/>
      <c r="AJ346" s="886"/>
      <c r="AK346" s="886"/>
      <c r="AL346" s="886"/>
      <c r="AM346" s="887"/>
      <c r="AN346" s="20"/>
      <c r="AO346" s="83"/>
      <c r="AP346" s="20"/>
      <c r="CG346" s="35"/>
      <c r="CH346" s="20" t="s">
        <v>758</v>
      </c>
      <c r="CI346" s="20" t="s">
        <v>586</v>
      </c>
    </row>
    <row r="347" spans="1:87" ht="15" hidden="1" customHeight="1">
      <c r="A347" s="30"/>
      <c r="B347" s="71"/>
      <c r="C347" s="1599"/>
      <c r="D347" s="1682"/>
      <c r="E347" s="1682"/>
      <c r="F347" s="1683"/>
      <c r="G347" s="1036"/>
      <c r="H347" s="1036"/>
      <c r="I347" s="1036"/>
      <c r="J347" s="1036"/>
      <c r="K347" s="1036"/>
      <c r="L347" s="1037"/>
      <c r="M347" s="1038" t="s">
        <v>71</v>
      </c>
      <c r="N347" s="955"/>
      <c r="O347" s="956"/>
      <c r="P347" s="4" t="str">
        <f>MID($M$346,COLUMN()-15,1)</f>
        <v/>
      </c>
      <c r="Q347" s="4" t="str">
        <f t="shared" ref="Q347:Y347" si="82">MID($M$346,COLUMN()-15,1)</f>
        <v/>
      </c>
      <c r="R347" s="4" t="str">
        <f t="shared" si="82"/>
        <v/>
      </c>
      <c r="S347" s="4" t="str">
        <f t="shared" si="82"/>
        <v/>
      </c>
      <c r="T347" s="4" t="str">
        <f t="shared" si="82"/>
        <v/>
      </c>
      <c r="U347" s="4" t="str">
        <f t="shared" si="82"/>
        <v/>
      </c>
      <c r="V347" s="4" t="str">
        <f t="shared" si="82"/>
        <v/>
      </c>
      <c r="W347" s="4" t="str">
        <f t="shared" si="82"/>
        <v/>
      </c>
      <c r="X347" s="4" t="str">
        <f t="shared" si="82"/>
        <v/>
      </c>
      <c r="Y347" s="4" t="str">
        <f t="shared" si="82"/>
        <v/>
      </c>
      <c r="Z347" s="1058"/>
      <c r="AA347" s="943"/>
      <c r="AB347" s="943"/>
      <c r="AC347" s="943"/>
      <c r="AD347" s="943"/>
      <c r="AE347" s="943"/>
      <c r="AF347" s="943"/>
      <c r="AG347" s="943"/>
      <c r="AH347" s="943"/>
      <c r="AI347" s="943"/>
      <c r="AJ347" s="943"/>
      <c r="AK347" s="943"/>
      <c r="AL347" s="943"/>
      <c r="AM347" s="944"/>
      <c r="AN347" s="20"/>
      <c r="AO347" s="83"/>
      <c r="AP347" s="20"/>
      <c r="CG347" s="35"/>
      <c r="CH347" s="20" t="s">
        <v>759</v>
      </c>
      <c r="CI347" s="20" t="s">
        <v>688</v>
      </c>
    </row>
    <row r="348" spans="1:87" ht="15" hidden="1" customHeight="1">
      <c r="A348" s="30"/>
      <c r="B348" s="71"/>
      <c r="C348" s="1599"/>
      <c r="D348" s="1682"/>
      <c r="E348" s="1682"/>
      <c r="F348" s="1683"/>
      <c r="G348" s="1060" t="s">
        <v>61</v>
      </c>
      <c r="H348" s="1060"/>
      <c r="I348" s="1060"/>
      <c r="J348" s="1060"/>
      <c r="K348" s="1060"/>
      <c r="L348" s="1061"/>
      <c r="M348" s="994"/>
      <c r="N348" s="828"/>
      <c r="O348" s="828"/>
      <c r="P348" s="978"/>
      <c r="Q348" s="979"/>
      <c r="R348" s="49" t="s">
        <v>77</v>
      </c>
      <c r="S348" s="978"/>
      <c r="T348" s="979"/>
      <c r="U348" s="48" t="s">
        <v>78</v>
      </c>
      <c r="V348" s="978"/>
      <c r="W348" s="979"/>
      <c r="X348" s="48" t="s">
        <v>79</v>
      </c>
      <c r="Y348" s="943"/>
      <c r="Z348" s="943"/>
      <c r="AA348" s="943"/>
      <c r="AB348" s="943"/>
      <c r="AC348" s="943"/>
      <c r="AD348" s="943"/>
      <c r="AE348" s="943"/>
      <c r="AF348" s="943"/>
      <c r="AG348" s="943"/>
      <c r="AH348" s="943"/>
      <c r="AI348" s="943"/>
      <c r="AJ348" s="943"/>
      <c r="AK348" s="943"/>
      <c r="AL348" s="943"/>
      <c r="AM348" s="944"/>
      <c r="AN348" s="20"/>
      <c r="AO348" s="83"/>
      <c r="AP348" s="20"/>
      <c r="BL348" s="17" t="str">
        <f>IF(OR(M348="選択▼",M348=""),"",M348&amp;P348&amp;R348&amp;S348&amp;U348&amp;V348&amp;X348)</f>
        <v/>
      </c>
      <c r="BM348" s="272" t="str">
        <f>MID(P348,COLUMN()-64,1)</f>
        <v/>
      </c>
      <c r="BN348" s="272" t="str">
        <f>MID(P348,COLUMN()-64,1)</f>
        <v/>
      </c>
      <c r="BO348" s="272" t="str">
        <f>MID(S348,COLUMN()-66,1)</f>
        <v/>
      </c>
      <c r="BP348" s="272" t="str">
        <f>MID(S348,COLUMN()-66,1)</f>
        <v/>
      </c>
      <c r="BQ348" s="272" t="str">
        <f>MID(V348,COLUMN()-68,1)</f>
        <v/>
      </c>
      <c r="BR348" s="272" t="str">
        <f>MID(V348,COLUMN()-68,1)</f>
        <v/>
      </c>
      <c r="BS348" s="273" t="str">
        <f>IF(M348="平成","H",IF(M348="昭和","S",IF(M348="大正","T",IF(M348="明治","M",""))))</f>
        <v/>
      </c>
      <c r="CG348" s="35"/>
      <c r="CH348" s="20" t="s">
        <v>760</v>
      </c>
      <c r="CI348" s="20" t="s">
        <v>689</v>
      </c>
    </row>
    <row r="349" spans="1:87" ht="15" hidden="1" customHeight="1">
      <c r="A349" s="30"/>
      <c r="B349" s="71"/>
      <c r="C349" s="1599"/>
      <c r="D349" s="1682"/>
      <c r="E349" s="1682"/>
      <c r="F349" s="1683"/>
      <c r="G349" s="1060" t="s">
        <v>243</v>
      </c>
      <c r="H349" s="1060"/>
      <c r="I349" s="1060"/>
      <c r="J349" s="1060"/>
      <c r="K349" s="1060"/>
      <c r="L349" s="1061"/>
      <c r="M349" s="994"/>
      <c r="N349" s="828"/>
      <c r="O349" s="828"/>
      <c r="P349" s="829"/>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c r="AL349" s="1220"/>
      <c r="AM349" s="1220"/>
      <c r="AN349" s="20"/>
      <c r="AO349" s="83"/>
      <c r="AP349" s="20"/>
      <c r="CG349" s="35"/>
      <c r="CH349" s="20" t="s">
        <v>761</v>
      </c>
      <c r="CI349" s="20" t="s">
        <v>690</v>
      </c>
    </row>
    <row r="350" spans="1:87" ht="15" hidden="1" customHeight="1">
      <c r="A350" s="30"/>
      <c r="B350" s="71"/>
      <c r="C350" s="1599"/>
      <c r="D350" s="1682"/>
      <c r="E350" s="1682"/>
      <c r="F350" s="1683"/>
      <c r="G350" s="1060" t="s">
        <v>247</v>
      </c>
      <c r="H350" s="1060"/>
      <c r="I350" s="1060"/>
      <c r="J350" s="1060"/>
      <c r="K350" s="1060"/>
      <c r="L350" s="1061"/>
      <c r="M350" s="1151"/>
      <c r="N350" s="1065"/>
      <c r="O350" s="1065"/>
      <c r="P350" s="1265"/>
      <c r="Q350" s="1313" t="s">
        <v>2594</v>
      </c>
      <c r="R350" s="1314"/>
      <c r="S350" s="1314"/>
      <c r="T350" s="1314"/>
      <c r="U350" s="1314"/>
      <c r="V350" s="1314"/>
      <c r="W350" s="1314"/>
      <c r="X350" s="1314"/>
      <c r="Y350" s="1314"/>
      <c r="Z350" s="1314"/>
      <c r="AA350" s="1314"/>
      <c r="AB350" s="1314"/>
      <c r="AC350" s="1314"/>
      <c r="AD350" s="1314"/>
      <c r="AE350" s="1314"/>
      <c r="AF350" s="1314"/>
      <c r="AG350" s="1314"/>
      <c r="AH350" s="1314"/>
      <c r="AI350" s="1314"/>
      <c r="AJ350" s="1314"/>
      <c r="AK350" s="1314"/>
      <c r="AL350" s="1314"/>
      <c r="AM350" s="1315"/>
      <c r="AN350" s="20"/>
      <c r="AO350" s="83"/>
      <c r="AP350" s="20"/>
      <c r="CG350" s="35"/>
      <c r="CH350" s="20" t="s">
        <v>762</v>
      </c>
      <c r="CI350" s="20" t="s">
        <v>691</v>
      </c>
    </row>
    <row r="351" spans="1:87" ht="15" hidden="1" customHeight="1">
      <c r="A351" s="30"/>
      <c r="B351" s="71"/>
      <c r="C351" s="1599"/>
      <c r="D351" s="1682"/>
      <c r="E351" s="1682"/>
      <c r="F351" s="1683"/>
      <c r="G351" s="1060" t="s">
        <v>248</v>
      </c>
      <c r="H351" s="1060"/>
      <c r="I351" s="1060"/>
      <c r="J351" s="1060"/>
      <c r="K351" s="1060"/>
      <c r="L351" s="1061"/>
      <c r="M351" s="994"/>
      <c r="N351" s="828"/>
      <c r="O351" s="828"/>
      <c r="P351" s="829"/>
      <c r="Q351" s="1313" t="s">
        <v>260</v>
      </c>
      <c r="R351" s="1314"/>
      <c r="S351" s="1314"/>
      <c r="T351" s="1314"/>
      <c r="U351" s="1314"/>
      <c r="V351" s="1314"/>
      <c r="W351" s="1314"/>
      <c r="X351" s="1314"/>
      <c r="Y351" s="1314"/>
      <c r="Z351" s="1314"/>
      <c r="AA351" s="1314"/>
      <c r="AB351" s="1314"/>
      <c r="AC351" s="1314"/>
      <c r="AD351" s="1314"/>
      <c r="AE351" s="1314"/>
      <c r="AF351" s="1314"/>
      <c r="AG351" s="1314"/>
      <c r="AH351" s="1314"/>
      <c r="AI351" s="1314"/>
      <c r="AJ351" s="1314"/>
      <c r="AK351" s="1314"/>
      <c r="AL351" s="1314"/>
      <c r="AM351" s="1315"/>
      <c r="AN351" s="20"/>
      <c r="AO351" s="83"/>
      <c r="AP351" s="20"/>
      <c r="CG351" s="35"/>
      <c r="CH351" s="20" t="s">
        <v>763</v>
      </c>
      <c r="CI351" s="20" t="s">
        <v>692</v>
      </c>
    </row>
    <row r="352" spans="1:87" ht="15" hidden="1" customHeight="1">
      <c r="A352" s="30"/>
      <c r="B352" s="71"/>
      <c r="C352" s="1599"/>
      <c r="D352" s="1682"/>
      <c r="E352" s="1682"/>
      <c r="F352" s="1683"/>
      <c r="G352" s="614" t="s">
        <v>2567</v>
      </c>
      <c r="H352" s="614"/>
      <c r="I352" s="614"/>
      <c r="J352" s="614"/>
      <c r="K352" s="614"/>
      <c r="L352" s="615"/>
      <c r="M352" s="1019"/>
      <c r="N352" s="1020"/>
      <c r="O352" s="1020"/>
      <c r="P352" s="1020"/>
      <c r="Q352" s="1020"/>
      <c r="R352" s="1020"/>
      <c r="S352" s="1020"/>
      <c r="T352" s="1020"/>
      <c r="U352" s="1020"/>
      <c r="V352" s="1020"/>
      <c r="W352" s="1021"/>
      <c r="X352" s="833" t="s">
        <v>263</v>
      </c>
      <c r="Y352" s="834"/>
      <c r="Z352" s="834"/>
      <c r="AA352" s="834"/>
      <c r="AB352" s="834"/>
      <c r="AC352" s="834"/>
      <c r="AD352" s="834"/>
      <c r="AE352" s="834"/>
      <c r="AF352" s="834"/>
      <c r="AG352" s="834"/>
      <c r="AH352" s="834"/>
      <c r="AI352" s="834"/>
      <c r="AJ352" s="834"/>
      <c r="AK352" s="834"/>
      <c r="AL352" s="834"/>
      <c r="AM352" s="835"/>
      <c r="AN352" s="20"/>
      <c r="AO352" s="83"/>
      <c r="AP352" s="20"/>
      <c r="BL352" s="17" t="str">
        <f>LEFT(M352,1)</f>
        <v/>
      </c>
      <c r="BM352" s="272" t="str">
        <f>MID($BL352,COLUMN()-64,1)</f>
        <v/>
      </c>
      <c r="CG352" s="35"/>
      <c r="CH352" s="20" t="s">
        <v>764</v>
      </c>
      <c r="CI352" s="20" t="s">
        <v>693</v>
      </c>
    </row>
    <row r="353" spans="1:87" ht="15" hidden="1" customHeight="1" thickBot="1">
      <c r="A353" s="30"/>
      <c r="B353" s="71"/>
      <c r="C353" s="1599"/>
      <c r="D353" s="1689"/>
      <c r="E353" s="1689"/>
      <c r="F353" s="1690"/>
      <c r="G353" s="1654"/>
      <c r="H353" s="1654"/>
      <c r="I353" s="1654"/>
      <c r="J353" s="1654"/>
      <c r="K353" s="1654"/>
      <c r="L353" s="1655"/>
      <c r="M353" s="1559"/>
      <c r="N353" s="1560"/>
      <c r="O353" s="1560"/>
      <c r="P353" s="1561"/>
      <c r="Q353" s="77" t="s">
        <v>5</v>
      </c>
      <c r="R353" s="1591"/>
      <c r="S353" s="1591"/>
      <c r="T353" s="1591"/>
      <c r="U353" s="1591"/>
      <c r="V353" s="1574" t="s">
        <v>4</v>
      </c>
      <c r="W353" s="1575"/>
      <c r="X353" s="1582" t="s">
        <v>337</v>
      </c>
      <c r="Y353" s="1583"/>
      <c r="Z353" s="1583"/>
      <c r="AA353" s="1583"/>
      <c r="AB353" s="1583"/>
      <c r="AC353" s="1583"/>
      <c r="AD353" s="1583"/>
      <c r="AE353" s="1583"/>
      <c r="AF353" s="1583"/>
      <c r="AG353" s="1583"/>
      <c r="AH353" s="1583"/>
      <c r="AI353" s="1583"/>
      <c r="AJ353" s="1583"/>
      <c r="AK353" s="1583"/>
      <c r="AL353" s="1583"/>
      <c r="AM353" s="1584"/>
      <c r="AN353" s="20"/>
      <c r="AO353" s="83"/>
      <c r="AP353" s="20"/>
      <c r="BL353" s="151" t="str">
        <f>M353&amp;R353</f>
        <v/>
      </c>
      <c r="CG353" s="35"/>
      <c r="CH353" s="20" t="s">
        <v>765</v>
      </c>
      <c r="CI353" s="20" t="s">
        <v>694</v>
      </c>
    </row>
    <row r="354" spans="1:87" ht="15" hidden="1" customHeight="1" thickTop="1">
      <c r="A354" s="30"/>
      <c r="B354" s="71"/>
      <c r="C354" s="1599"/>
      <c r="D354" s="1671" t="s">
        <v>325</v>
      </c>
      <c r="E354" s="1671"/>
      <c r="F354" s="1672"/>
      <c r="G354" s="1026" t="s">
        <v>210</v>
      </c>
      <c r="H354" s="1026"/>
      <c r="I354" s="1026"/>
      <c r="J354" s="1026"/>
      <c r="K354" s="1026"/>
      <c r="L354" s="1027"/>
      <c r="M354" s="1675"/>
      <c r="N354" s="1676"/>
      <c r="O354" s="1676"/>
      <c r="P354" s="1676"/>
      <c r="Q354" s="1676"/>
      <c r="R354" s="1676"/>
      <c r="S354" s="1676"/>
      <c r="T354" s="1677"/>
      <c r="U354" s="886" t="s">
        <v>591</v>
      </c>
      <c r="V354" s="886"/>
      <c r="W354" s="886"/>
      <c r="X354" s="886"/>
      <c r="Y354" s="886"/>
      <c r="Z354" s="886"/>
      <c r="AA354" s="886"/>
      <c r="AB354" s="886"/>
      <c r="AC354" s="886"/>
      <c r="AD354" s="886"/>
      <c r="AE354" s="886"/>
      <c r="AF354" s="886"/>
      <c r="AG354" s="886"/>
      <c r="AH354" s="886"/>
      <c r="AI354" s="886"/>
      <c r="AJ354" s="886"/>
      <c r="AK354" s="886"/>
      <c r="AL354" s="886"/>
      <c r="AM354" s="887"/>
      <c r="AN354" s="20"/>
      <c r="AO354" s="83"/>
      <c r="AP354" s="20"/>
      <c r="CG354" s="35"/>
      <c r="CH354" s="20" t="s">
        <v>766</v>
      </c>
      <c r="CI354" s="20" t="s">
        <v>695</v>
      </c>
    </row>
    <row r="355" spans="1:87" ht="15" hidden="1" customHeight="1">
      <c r="A355" s="30"/>
      <c r="B355" s="71"/>
      <c r="C355" s="1599"/>
      <c r="D355" s="1671"/>
      <c r="E355" s="1671"/>
      <c r="F355" s="1672"/>
      <c r="G355" s="1036"/>
      <c r="H355" s="1036"/>
      <c r="I355" s="1036"/>
      <c r="J355" s="1036"/>
      <c r="K355" s="1036"/>
      <c r="L355" s="1037"/>
      <c r="M355" s="1038" t="s">
        <v>71</v>
      </c>
      <c r="N355" s="955"/>
      <c r="O355" s="956"/>
      <c r="P355" s="4" t="str">
        <f>MID($M$354,COLUMN()-15,1)</f>
        <v/>
      </c>
      <c r="Q355" s="4" t="str">
        <f t="shared" ref="Q355:Y355" si="83">MID($M$354,COLUMN()-15,1)</f>
        <v/>
      </c>
      <c r="R355" s="4" t="str">
        <f t="shared" si="83"/>
        <v/>
      </c>
      <c r="S355" s="4" t="str">
        <f t="shared" si="83"/>
        <v/>
      </c>
      <c r="T355" s="4" t="str">
        <f t="shared" si="83"/>
        <v/>
      </c>
      <c r="U355" s="4" t="str">
        <f t="shared" si="83"/>
        <v/>
      </c>
      <c r="V355" s="4" t="str">
        <f t="shared" si="83"/>
        <v/>
      </c>
      <c r="W355" s="4" t="str">
        <f t="shared" si="83"/>
        <v/>
      </c>
      <c r="X355" s="4" t="str">
        <f t="shared" si="83"/>
        <v/>
      </c>
      <c r="Y355" s="4" t="str">
        <f t="shared" si="83"/>
        <v/>
      </c>
      <c r="Z355" s="1058"/>
      <c r="AA355" s="943"/>
      <c r="AB355" s="943"/>
      <c r="AC355" s="943"/>
      <c r="AD355" s="943"/>
      <c r="AE355" s="943"/>
      <c r="AF355" s="943"/>
      <c r="AG355" s="943"/>
      <c r="AH355" s="943"/>
      <c r="AI355" s="943"/>
      <c r="AJ355" s="943"/>
      <c r="AK355" s="943"/>
      <c r="AL355" s="943"/>
      <c r="AM355" s="944"/>
      <c r="AN355" s="20"/>
      <c r="AO355" s="83"/>
      <c r="AP355" s="20"/>
      <c r="CG355" s="35"/>
      <c r="CH355" s="20" t="s">
        <v>767</v>
      </c>
      <c r="CI355" s="20" t="s">
        <v>696</v>
      </c>
    </row>
    <row r="356" spans="1:87" ht="15" hidden="1" customHeight="1">
      <c r="A356" s="30"/>
      <c r="B356" s="71"/>
      <c r="C356" s="1599"/>
      <c r="D356" s="1671"/>
      <c r="E356" s="1671"/>
      <c r="F356" s="1672"/>
      <c r="G356" s="1060" t="s">
        <v>61</v>
      </c>
      <c r="H356" s="1060"/>
      <c r="I356" s="1060"/>
      <c r="J356" s="1060"/>
      <c r="K356" s="1060"/>
      <c r="L356" s="1061"/>
      <c r="M356" s="994"/>
      <c r="N356" s="828"/>
      <c r="O356" s="828"/>
      <c r="P356" s="978"/>
      <c r="Q356" s="979"/>
      <c r="R356" s="49" t="s">
        <v>77</v>
      </c>
      <c r="S356" s="978"/>
      <c r="T356" s="979"/>
      <c r="U356" s="48" t="s">
        <v>78</v>
      </c>
      <c r="V356" s="978"/>
      <c r="W356" s="979"/>
      <c r="X356" s="48" t="s">
        <v>79</v>
      </c>
      <c r="Y356" s="943"/>
      <c r="Z356" s="943"/>
      <c r="AA356" s="943"/>
      <c r="AB356" s="943"/>
      <c r="AC356" s="943"/>
      <c r="AD356" s="943"/>
      <c r="AE356" s="943"/>
      <c r="AF356" s="943"/>
      <c r="AG356" s="943"/>
      <c r="AH356" s="943"/>
      <c r="AI356" s="943"/>
      <c r="AJ356" s="943"/>
      <c r="AK356" s="943"/>
      <c r="AL356" s="943"/>
      <c r="AM356" s="944"/>
      <c r="AN356" s="20"/>
      <c r="AO356" s="83"/>
      <c r="AP356" s="20"/>
      <c r="BL356" s="17" t="str">
        <f>IF(OR(M356="選択▼",M356=""),"",M356&amp;P356&amp;R356&amp;S356&amp;U356&amp;V356&amp;X356)</f>
        <v/>
      </c>
      <c r="BM356" s="272" t="str">
        <f>MID(P356,COLUMN()-64,1)</f>
        <v/>
      </c>
      <c r="BN356" s="272" t="str">
        <f>MID(P356,COLUMN()-64,1)</f>
        <v/>
      </c>
      <c r="BO356" s="272" t="str">
        <f>MID(S356,COLUMN()-66,1)</f>
        <v/>
      </c>
      <c r="BP356" s="272" t="str">
        <f>MID(S356,COLUMN()-66,1)</f>
        <v/>
      </c>
      <c r="BQ356" s="272" t="str">
        <f>MID(V356,COLUMN()-68,1)</f>
        <v/>
      </c>
      <c r="BR356" s="272" t="str">
        <f>MID(V356,COLUMN()-68,1)</f>
        <v/>
      </c>
      <c r="BS356" s="273" t="str">
        <f>IF(M356="平成","H",IF(M356="昭和","S",IF(M356="大正","T",IF(M356="明治","M",""))))</f>
        <v/>
      </c>
      <c r="CG356" s="35"/>
      <c r="CH356" s="20" t="s">
        <v>768</v>
      </c>
      <c r="CI356" s="20" t="s">
        <v>697</v>
      </c>
    </row>
    <row r="357" spans="1:87" ht="15" hidden="1" customHeight="1">
      <c r="A357" s="30"/>
      <c r="B357" s="71"/>
      <c r="C357" s="1599"/>
      <c r="D357" s="1671"/>
      <c r="E357" s="1671"/>
      <c r="F357" s="1672"/>
      <c r="G357" s="1060" t="s">
        <v>243</v>
      </c>
      <c r="H357" s="1060"/>
      <c r="I357" s="1060"/>
      <c r="J357" s="1060"/>
      <c r="K357" s="1060"/>
      <c r="L357" s="1061"/>
      <c r="M357" s="994"/>
      <c r="N357" s="828"/>
      <c r="O357" s="828"/>
      <c r="P357" s="829"/>
      <c r="Q357" s="1220"/>
      <c r="R357" s="1220"/>
      <c r="S357" s="1220"/>
      <c r="T357" s="1220"/>
      <c r="U357" s="1220"/>
      <c r="V357" s="1220"/>
      <c r="W357" s="1220"/>
      <c r="X357" s="1220"/>
      <c r="Y357" s="1220"/>
      <c r="Z357" s="1220"/>
      <c r="AA357" s="1220"/>
      <c r="AB357" s="1220"/>
      <c r="AC357" s="1220"/>
      <c r="AD357" s="1220"/>
      <c r="AE357" s="1220"/>
      <c r="AF357" s="1220"/>
      <c r="AG357" s="1220"/>
      <c r="AH357" s="1220"/>
      <c r="AI357" s="1220"/>
      <c r="AJ357" s="1220"/>
      <c r="AK357" s="1220"/>
      <c r="AL357" s="1220"/>
      <c r="AM357" s="1220"/>
      <c r="AN357" s="20"/>
      <c r="AO357" s="83"/>
      <c r="AP357" s="20"/>
      <c r="CG357" s="35"/>
      <c r="CH357" s="20" t="s">
        <v>769</v>
      </c>
      <c r="CI357" s="20" t="s">
        <v>698</v>
      </c>
    </row>
    <row r="358" spans="1:87" ht="15" hidden="1" customHeight="1">
      <c r="A358" s="30"/>
      <c r="B358" s="71"/>
      <c r="C358" s="1599"/>
      <c r="D358" s="1671"/>
      <c r="E358" s="1671"/>
      <c r="F358" s="1672"/>
      <c r="G358" s="1060" t="s">
        <v>247</v>
      </c>
      <c r="H358" s="1060"/>
      <c r="I358" s="1060"/>
      <c r="J358" s="1060"/>
      <c r="K358" s="1060"/>
      <c r="L358" s="1061"/>
      <c r="M358" s="1151"/>
      <c r="N358" s="1065"/>
      <c r="O358" s="1065"/>
      <c r="P358" s="1265"/>
      <c r="Q358" s="1313" t="s">
        <v>2594</v>
      </c>
      <c r="R358" s="1314"/>
      <c r="S358" s="1314"/>
      <c r="T358" s="1314"/>
      <c r="U358" s="1314"/>
      <c r="V358" s="1314"/>
      <c r="W358" s="1314"/>
      <c r="X358" s="1314"/>
      <c r="Y358" s="1314"/>
      <c r="Z358" s="1314"/>
      <c r="AA358" s="1314"/>
      <c r="AB358" s="1314"/>
      <c r="AC358" s="1314"/>
      <c r="AD358" s="1314"/>
      <c r="AE358" s="1314"/>
      <c r="AF358" s="1314"/>
      <c r="AG358" s="1314"/>
      <c r="AH358" s="1314"/>
      <c r="AI358" s="1314"/>
      <c r="AJ358" s="1314"/>
      <c r="AK358" s="1314"/>
      <c r="AL358" s="1314"/>
      <c r="AM358" s="1315"/>
      <c r="AN358" s="20"/>
      <c r="AO358" s="83"/>
      <c r="AP358" s="20"/>
      <c r="CG358" s="35"/>
      <c r="CH358" s="20" t="s">
        <v>770</v>
      </c>
      <c r="CI358" s="20" t="s">
        <v>699</v>
      </c>
    </row>
    <row r="359" spans="1:87" ht="15" hidden="1" customHeight="1">
      <c r="A359" s="30"/>
      <c r="B359" s="71"/>
      <c r="C359" s="1599"/>
      <c r="D359" s="1671"/>
      <c r="E359" s="1671"/>
      <c r="F359" s="1672"/>
      <c r="G359" s="1060" t="s">
        <v>248</v>
      </c>
      <c r="H359" s="1060"/>
      <c r="I359" s="1060"/>
      <c r="J359" s="1060"/>
      <c r="K359" s="1060"/>
      <c r="L359" s="1061"/>
      <c r="M359" s="994"/>
      <c r="N359" s="828"/>
      <c r="O359" s="828"/>
      <c r="P359" s="829"/>
      <c r="Q359" s="1313" t="s">
        <v>260</v>
      </c>
      <c r="R359" s="1314"/>
      <c r="S359" s="1314"/>
      <c r="T359" s="1314"/>
      <c r="U359" s="1314"/>
      <c r="V359" s="1314"/>
      <c r="W359" s="1314"/>
      <c r="X359" s="1314"/>
      <c r="Y359" s="1314"/>
      <c r="Z359" s="1314"/>
      <c r="AA359" s="1314"/>
      <c r="AB359" s="1314"/>
      <c r="AC359" s="1314"/>
      <c r="AD359" s="1314"/>
      <c r="AE359" s="1314"/>
      <c r="AF359" s="1314"/>
      <c r="AG359" s="1314"/>
      <c r="AH359" s="1314"/>
      <c r="AI359" s="1314"/>
      <c r="AJ359" s="1314"/>
      <c r="AK359" s="1314"/>
      <c r="AL359" s="1314"/>
      <c r="AM359" s="1315"/>
      <c r="AN359" s="20"/>
      <c r="AO359" s="83"/>
      <c r="AP359" s="20"/>
      <c r="CG359" s="35"/>
      <c r="CH359" s="20" t="s">
        <v>771</v>
      </c>
      <c r="CI359" s="20" t="s">
        <v>700</v>
      </c>
    </row>
    <row r="360" spans="1:87" ht="15" hidden="1" customHeight="1">
      <c r="A360" s="30"/>
      <c r="B360" s="71"/>
      <c r="C360" s="1599"/>
      <c r="D360" s="1671"/>
      <c r="E360" s="1671"/>
      <c r="F360" s="1672"/>
      <c r="G360" s="614" t="s">
        <v>2567</v>
      </c>
      <c r="H360" s="614"/>
      <c r="I360" s="614"/>
      <c r="J360" s="614"/>
      <c r="K360" s="614"/>
      <c r="L360" s="615"/>
      <c r="M360" s="1019"/>
      <c r="N360" s="1020"/>
      <c r="O360" s="1020"/>
      <c r="P360" s="1020"/>
      <c r="Q360" s="1020"/>
      <c r="R360" s="1020"/>
      <c r="S360" s="1020"/>
      <c r="T360" s="1020"/>
      <c r="U360" s="1020"/>
      <c r="V360" s="1020"/>
      <c r="W360" s="1021"/>
      <c r="X360" s="833" t="s">
        <v>263</v>
      </c>
      <c r="Y360" s="834"/>
      <c r="Z360" s="834"/>
      <c r="AA360" s="834"/>
      <c r="AB360" s="834"/>
      <c r="AC360" s="834"/>
      <c r="AD360" s="834"/>
      <c r="AE360" s="834"/>
      <c r="AF360" s="834"/>
      <c r="AG360" s="834"/>
      <c r="AH360" s="834"/>
      <c r="AI360" s="834"/>
      <c r="AJ360" s="834"/>
      <c r="AK360" s="834"/>
      <c r="AL360" s="834"/>
      <c r="AM360" s="835"/>
      <c r="AN360" s="20"/>
      <c r="AO360" s="83"/>
      <c r="AP360" s="20"/>
      <c r="BL360" s="17" t="str">
        <f>LEFT(M360,1)</f>
        <v/>
      </c>
      <c r="BM360" s="272" t="str">
        <f>MID($BL360,COLUMN()-64,1)</f>
        <v/>
      </c>
      <c r="CG360" s="35"/>
      <c r="CH360" s="20" t="s">
        <v>772</v>
      </c>
      <c r="CI360" s="20" t="s">
        <v>701</v>
      </c>
    </row>
    <row r="361" spans="1:87" ht="15" hidden="1" customHeight="1" thickBot="1">
      <c r="A361" s="30"/>
      <c r="B361" s="71"/>
      <c r="C361" s="1599"/>
      <c r="D361" s="1673"/>
      <c r="E361" s="1673"/>
      <c r="F361" s="1674"/>
      <c r="G361" s="1654"/>
      <c r="H361" s="1654"/>
      <c r="I361" s="1654"/>
      <c r="J361" s="1654"/>
      <c r="K361" s="1654"/>
      <c r="L361" s="1655"/>
      <c r="M361" s="1559"/>
      <c r="N361" s="1560"/>
      <c r="O361" s="1560"/>
      <c r="P361" s="1561"/>
      <c r="Q361" s="77" t="s">
        <v>5</v>
      </c>
      <c r="R361" s="1591"/>
      <c r="S361" s="1591"/>
      <c r="T361" s="1591"/>
      <c r="U361" s="1591"/>
      <c r="V361" s="1574" t="s">
        <v>4</v>
      </c>
      <c r="W361" s="1575"/>
      <c r="X361" s="1582" t="s">
        <v>337</v>
      </c>
      <c r="Y361" s="1583"/>
      <c r="Z361" s="1583"/>
      <c r="AA361" s="1583"/>
      <c r="AB361" s="1583"/>
      <c r="AC361" s="1583"/>
      <c r="AD361" s="1583"/>
      <c r="AE361" s="1583"/>
      <c r="AF361" s="1583"/>
      <c r="AG361" s="1583"/>
      <c r="AH361" s="1583"/>
      <c r="AI361" s="1583"/>
      <c r="AJ361" s="1583"/>
      <c r="AK361" s="1583"/>
      <c r="AL361" s="1583"/>
      <c r="AM361" s="1584"/>
      <c r="AN361" s="20"/>
      <c r="AO361" s="83"/>
      <c r="AP361" s="20"/>
      <c r="BL361" s="151" t="str">
        <f>M361&amp;R361</f>
        <v/>
      </c>
      <c r="CG361" s="35"/>
      <c r="CH361" s="20" t="s">
        <v>773</v>
      </c>
      <c r="CI361" s="20" t="s">
        <v>702</v>
      </c>
    </row>
    <row r="362" spans="1:87" ht="15" hidden="1" customHeight="1" thickTop="1">
      <c r="A362" s="30"/>
      <c r="B362" s="71"/>
      <c r="C362" s="1599"/>
      <c r="D362" s="1682" t="s">
        <v>326</v>
      </c>
      <c r="E362" s="1682"/>
      <c r="F362" s="1683"/>
      <c r="G362" s="1026" t="s">
        <v>210</v>
      </c>
      <c r="H362" s="1026"/>
      <c r="I362" s="1026"/>
      <c r="J362" s="1026"/>
      <c r="K362" s="1026"/>
      <c r="L362" s="1027"/>
      <c r="M362" s="1675"/>
      <c r="N362" s="1676"/>
      <c r="O362" s="1676"/>
      <c r="P362" s="1676"/>
      <c r="Q362" s="1676"/>
      <c r="R362" s="1676"/>
      <c r="S362" s="1676"/>
      <c r="T362" s="1677"/>
      <c r="U362" s="886" t="s">
        <v>591</v>
      </c>
      <c r="V362" s="886"/>
      <c r="W362" s="886"/>
      <c r="X362" s="886"/>
      <c r="Y362" s="886"/>
      <c r="Z362" s="886"/>
      <c r="AA362" s="886"/>
      <c r="AB362" s="886"/>
      <c r="AC362" s="886"/>
      <c r="AD362" s="886"/>
      <c r="AE362" s="886"/>
      <c r="AF362" s="886"/>
      <c r="AG362" s="886"/>
      <c r="AH362" s="886"/>
      <c r="AI362" s="886"/>
      <c r="AJ362" s="886"/>
      <c r="AK362" s="886"/>
      <c r="AL362" s="886"/>
      <c r="AM362" s="887"/>
      <c r="AN362" s="20"/>
      <c r="AO362" s="83"/>
      <c r="AP362" s="20"/>
      <c r="CG362" s="35"/>
      <c r="CH362" s="20" t="s">
        <v>774</v>
      </c>
      <c r="CI362" s="20" t="s">
        <v>703</v>
      </c>
    </row>
    <row r="363" spans="1:87" ht="15" hidden="1" customHeight="1">
      <c r="A363" s="30"/>
      <c r="B363" s="71"/>
      <c r="C363" s="1599"/>
      <c r="D363" s="1682"/>
      <c r="E363" s="1682"/>
      <c r="F363" s="1683"/>
      <c r="G363" s="1036"/>
      <c r="H363" s="1036"/>
      <c r="I363" s="1036"/>
      <c r="J363" s="1036"/>
      <c r="K363" s="1036"/>
      <c r="L363" s="1037"/>
      <c r="M363" s="1038" t="s">
        <v>71</v>
      </c>
      <c r="N363" s="955"/>
      <c r="O363" s="956"/>
      <c r="P363" s="4" t="str">
        <f>MID($M$362,COLUMN()-15,1)</f>
        <v/>
      </c>
      <c r="Q363" s="4" t="str">
        <f t="shared" ref="Q363:Y363" si="84">MID($M$362,COLUMN()-15,1)</f>
        <v/>
      </c>
      <c r="R363" s="4" t="str">
        <f t="shared" si="84"/>
        <v/>
      </c>
      <c r="S363" s="4" t="str">
        <f t="shared" si="84"/>
        <v/>
      </c>
      <c r="T363" s="4" t="str">
        <f t="shared" si="84"/>
        <v/>
      </c>
      <c r="U363" s="4" t="str">
        <f t="shared" si="84"/>
        <v/>
      </c>
      <c r="V363" s="4" t="str">
        <f t="shared" si="84"/>
        <v/>
      </c>
      <c r="W363" s="4" t="str">
        <f t="shared" si="84"/>
        <v/>
      </c>
      <c r="X363" s="4" t="str">
        <f t="shared" si="84"/>
        <v/>
      </c>
      <c r="Y363" s="4" t="str">
        <f t="shared" si="84"/>
        <v/>
      </c>
      <c r="Z363" s="1058"/>
      <c r="AA363" s="943"/>
      <c r="AB363" s="943"/>
      <c r="AC363" s="943"/>
      <c r="AD363" s="943"/>
      <c r="AE363" s="943"/>
      <c r="AF363" s="943"/>
      <c r="AG363" s="943"/>
      <c r="AH363" s="943"/>
      <c r="AI363" s="943"/>
      <c r="AJ363" s="943"/>
      <c r="AK363" s="943"/>
      <c r="AL363" s="943"/>
      <c r="AM363" s="944"/>
      <c r="AN363" s="20"/>
      <c r="AO363" s="83"/>
      <c r="AP363" s="20"/>
      <c r="CG363" s="35"/>
      <c r="CH363" s="20" t="s">
        <v>775</v>
      </c>
      <c r="CI363" s="20" t="s">
        <v>704</v>
      </c>
    </row>
    <row r="364" spans="1:87" ht="15" hidden="1" customHeight="1">
      <c r="A364" s="30"/>
      <c r="B364" s="71"/>
      <c r="C364" s="1599"/>
      <c r="D364" s="1682"/>
      <c r="E364" s="1682"/>
      <c r="F364" s="1683"/>
      <c r="G364" s="1060" t="s">
        <v>61</v>
      </c>
      <c r="H364" s="1060"/>
      <c r="I364" s="1060"/>
      <c r="J364" s="1060"/>
      <c r="K364" s="1060"/>
      <c r="L364" s="1061"/>
      <c r="M364" s="994"/>
      <c r="N364" s="828"/>
      <c r="O364" s="828"/>
      <c r="P364" s="978"/>
      <c r="Q364" s="979"/>
      <c r="R364" s="49" t="s">
        <v>77</v>
      </c>
      <c r="S364" s="978"/>
      <c r="T364" s="979"/>
      <c r="U364" s="48" t="s">
        <v>78</v>
      </c>
      <c r="V364" s="978"/>
      <c r="W364" s="979"/>
      <c r="X364" s="48" t="s">
        <v>79</v>
      </c>
      <c r="Y364" s="943"/>
      <c r="Z364" s="943"/>
      <c r="AA364" s="943"/>
      <c r="AB364" s="943"/>
      <c r="AC364" s="943"/>
      <c r="AD364" s="943"/>
      <c r="AE364" s="943"/>
      <c r="AF364" s="943"/>
      <c r="AG364" s="943"/>
      <c r="AH364" s="943"/>
      <c r="AI364" s="943"/>
      <c r="AJ364" s="943"/>
      <c r="AK364" s="943"/>
      <c r="AL364" s="943"/>
      <c r="AM364" s="944"/>
      <c r="AN364" s="20"/>
      <c r="AO364" s="83"/>
      <c r="AP364" s="20"/>
      <c r="BL364" s="17" t="str">
        <f>IF(OR(M364="選択▼",M364=""),"",M364&amp;P364&amp;R364&amp;S364&amp;U364&amp;V364&amp;X364)</f>
        <v/>
      </c>
      <c r="BM364" s="272" t="str">
        <f>MID(P364,COLUMN()-64,1)</f>
        <v/>
      </c>
      <c r="BN364" s="272" t="str">
        <f>MID(P364,COLUMN()-64,1)</f>
        <v/>
      </c>
      <c r="BO364" s="272" t="str">
        <f>MID(S364,COLUMN()-66,1)</f>
        <v/>
      </c>
      <c r="BP364" s="272" t="str">
        <f>MID(S364,COLUMN()-66,1)</f>
        <v/>
      </c>
      <c r="BQ364" s="272" t="str">
        <f>MID(V364,COLUMN()-68,1)</f>
        <v/>
      </c>
      <c r="BR364" s="272" t="str">
        <f>MID(V364,COLUMN()-68,1)</f>
        <v/>
      </c>
      <c r="BS364" s="273" t="str">
        <f>IF(M364="平成","H",IF(M364="昭和","S",IF(M364="大正","T",IF(M364="明治","M",""))))</f>
        <v/>
      </c>
      <c r="CG364" s="35"/>
      <c r="CH364" s="20" t="s">
        <v>776</v>
      </c>
      <c r="CI364" s="20" t="s">
        <v>705</v>
      </c>
    </row>
    <row r="365" spans="1:87" ht="15" hidden="1" customHeight="1">
      <c r="A365" s="30"/>
      <c r="B365" s="71"/>
      <c r="C365" s="1599"/>
      <c r="D365" s="1682"/>
      <c r="E365" s="1682"/>
      <c r="F365" s="1683"/>
      <c r="G365" s="1060" t="s">
        <v>243</v>
      </c>
      <c r="H365" s="1060"/>
      <c r="I365" s="1060"/>
      <c r="J365" s="1060"/>
      <c r="K365" s="1060"/>
      <c r="L365" s="1061"/>
      <c r="M365" s="994"/>
      <c r="N365" s="828"/>
      <c r="O365" s="828"/>
      <c r="P365" s="829"/>
      <c r="Q365" s="1220"/>
      <c r="R365" s="1220"/>
      <c r="S365" s="1220"/>
      <c r="T365" s="1220"/>
      <c r="U365" s="1220"/>
      <c r="V365" s="1220"/>
      <c r="W365" s="1220"/>
      <c r="X365" s="1220"/>
      <c r="Y365" s="1220"/>
      <c r="Z365" s="1220"/>
      <c r="AA365" s="1220"/>
      <c r="AB365" s="1220"/>
      <c r="AC365" s="1220"/>
      <c r="AD365" s="1220"/>
      <c r="AE365" s="1220"/>
      <c r="AF365" s="1220"/>
      <c r="AG365" s="1220"/>
      <c r="AH365" s="1220"/>
      <c r="AI365" s="1220"/>
      <c r="AJ365" s="1220"/>
      <c r="AK365" s="1220"/>
      <c r="AL365" s="1220"/>
      <c r="AM365" s="1220"/>
      <c r="AN365" s="20"/>
      <c r="AO365" s="83"/>
      <c r="AP365" s="20"/>
      <c r="CG365" s="35"/>
      <c r="CH365" s="20" t="s">
        <v>777</v>
      </c>
      <c r="CI365" s="20" t="s">
        <v>706</v>
      </c>
    </row>
    <row r="366" spans="1:87" ht="15" hidden="1" customHeight="1">
      <c r="A366" s="30"/>
      <c r="B366" s="71"/>
      <c r="C366" s="1599"/>
      <c r="D366" s="1682"/>
      <c r="E366" s="1682"/>
      <c r="F366" s="1683"/>
      <c r="G366" s="1060" t="s">
        <v>247</v>
      </c>
      <c r="H366" s="1060"/>
      <c r="I366" s="1060"/>
      <c r="J366" s="1060"/>
      <c r="K366" s="1060"/>
      <c r="L366" s="1061"/>
      <c r="M366" s="1151"/>
      <c r="N366" s="1065"/>
      <c r="O366" s="1065"/>
      <c r="P366" s="1265"/>
      <c r="Q366" s="1313" t="s">
        <v>2594</v>
      </c>
      <c r="R366" s="1314"/>
      <c r="S366" s="1314"/>
      <c r="T366" s="1314"/>
      <c r="U366" s="1314"/>
      <c r="V366" s="1314"/>
      <c r="W366" s="1314"/>
      <c r="X366" s="1314"/>
      <c r="Y366" s="1314"/>
      <c r="Z366" s="1314"/>
      <c r="AA366" s="1314"/>
      <c r="AB366" s="1314"/>
      <c r="AC366" s="1314"/>
      <c r="AD366" s="1314"/>
      <c r="AE366" s="1314"/>
      <c r="AF366" s="1314"/>
      <c r="AG366" s="1314"/>
      <c r="AH366" s="1314"/>
      <c r="AI366" s="1314"/>
      <c r="AJ366" s="1314"/>
      <c r="AK366" s="1314"/>
      <c r="AL366" s="1314"/>
      <c r="AM366" s="1315"/>
      <c r="AN366" s="20"/>
      <c r="AO366" s="83"/>
      <c r="AP366" s="20"/>
      <c r="CG366" s="35"/>
      <c r="CH366" s="20" t="s">
        <v>778</v>
      </c>
      <c r="CI366" s="20" t="s">
        <v>707</v>
      </c>
    </row>
    <row r="367" spans="1:87" ht="15" hidden="1" customHeight="1">
      <c r="A367" s="30"/>
      <c r="B367" s="71"/>
      <c r="C367" s="1599"/>
      <c r="D367" s="1682"/>
      <c r="E367" s="1682"/>
      <c r="F367" s="1683"/>
      <c r="G367" s="1060" t="s">
        <v>248</v>
      </c>
      <c r="H367" s="1060"/>
      <c r="I367" s="1060"/>
      <c r="J367" s="1060"/>
      <c r="K367" s="1060"/>
      <c r="L367" s="1061"/>
      <c r="M367" s="994"/>
      <c r="N367" s="828"/>
      <c r="O367" s="828"/>
      <c r="P367" s="829"/>
      <c r="Q367" s="1313" t="s">
        <v>260</v>
      </c>
      <c r="R367" s="1314"/>
      <c r="S367" s="1314"/>
      <c r="T367" s="1314"/>
      <c r="U367" s="1314"/>
      <c r="V367" s="1314"/>
      <c r="W367" s="1314"/>
      <c r="X367" s="1314"/>
      <c r="Y367" s="1314"/>
      <c r="Z367" s="1314"/>
      <c r="AA367" s="1314"/>
      <c r="AB367" s="1314"/>
      <c r="AC367" s="1314"/>
      <c r="AD367" s="1314"/>
      <c r="AE367" s="1314"/>
      <c r="AF367" s="1314"/>
      <c r="AG367" s="1314"/>
      <c r="AH367" s="1314"/>
      <c r="AI367" s="1314"/>
      <c r="AJ367" s="1314"/>
      <c r="AK367" s="1314"/>
      <c r="AL367" s="1314"/>
      <c r="AM367" s="1315"/>
      <c r="AN367" s="20"/>
      <c r="AO367" s="83"/>
      <c r="AP367" s="20"/>
      <c r="CG367" s="35"/>
      <c r="CH367" s="20" t="s">
        <v>779</v>
      </c>
      <c r="CI367" s="20" t="s">
        <v>708</v>
      </c>
    </row>
    <row r="368" spans="1:87" ht="15" hidden="1" customHeight="1">
      <c r="A368" s="30"/>
      <c r="B368" s="71"/>
      <c r="C368" s="1599"/>
      <c r="D368" s="1682"/>
      <c r="E368" s="1682"/>
      <c r="F368" s="1683"/>
      <c r="G368" s="614" t="s">
        <v>2567</v>
      </c>
      <c r="H368" s="614"/>
      <c r="I368" s="614"/>
      <c r="J368" s="614"/>
      <c r="K368" s="614"/>
      <c r="L368" s="615"/>
      <c r="M368" s="1019"/>
      <c r="N368" s="1020"/>
      <c r="O368" s="1020"/>
      <c r="P368" s="1020"/>
      <c r="Q368" s="1020"/>
      <c r="R368" s="1020"/>
      <c r="S368" s="1020"/>
      <c r="T368" s="1020"/>
      <c r="U368" s="1020"/>
      <c r="V368" s="1020"/>
      <c r="W368" s="1021"/>
      <c r="X368" s="833" t="s">
        <v>263</v>
      </c>
      <c r="Y368" s="834"/>
      <c r="Z368" s="834"/>
      <c r="AA368" s="834"/>
      <c r="AB368" s="834"/>
      <c r="AC368" s="834"/>
      <c r="AD368" s="834"/>
      <c r="AE368" s="834"/>
      <c r="AF368" s="834"/>
      <c r="AG368" s="834"/>
      <c r="AH368" s="834"/>
      <c r="AI368" s="834"/>
      <c r="AJ368" s="834"/>
      <c r="AK368" s="834"/>
      <c r="AL368" s="834"/>
      <c r="AM368" s="835"/>
      <c r="AN368" s="20"/>
      <c r="AO368" s="83"/>
      <c r="AP368" s="20"/>
      <c r="BL368" s="17" t="str">
        <f>LEFT(M368,1)</f>
        <v/>
      </c>
      <c r="BM368" s="272" t="str">
        <f>MID($BL368,COLUMN()-64,1)</f>
        <v/>
      </c>
      <c r="CG368" s="35"/>
      <c r="CH368" s="20" t="s">
        <v>780</v>
      </c>
      <c r="CI368" s="20" t="s">
        <v>709</v>
      </c>
    </row>
    <row r="369" spans="1:87" ht="15" hidden="1" customHeight="1" thickBot="1">
      <c r="A369" s="30"/>
      <c r="B369" s="71"/>
      <c r="C369" s="1599"/>
      <c r="D369" s="1689"/>
      <c r="E369" s="1689"/>
      <c r="F369" s="1690"/>
      <c r="G369" s="1654"/>
      <c r="H369" s="1654"/>
      <c r="I369" s="1654"/>
      <c r="J369" s="1654"/>
      <c r="K369" s="1654"/>
      <c r="L369" s="1655"/>
      <c r="M369" s="1559"/>
      <c r="N369" s="1560"/>
      <c r="O369" s="1560"/>
      <c r="P369" s="1561"/>
      <c r="Q369" s="77" t="s">
        <v>5</v>
      </c>
      <c r="R369" s="1591"/>
      <c r="S369" s="1591"/>
      <c r="T369" s="1591"/>
      <c r="U369" s="1591"/>
      <c r="V369" s="1574" t="s">
        <v>4</v>
      </c>
      <c r="W369" s="1575"/>
      <c r="X369" s="1582" t="s">
        <v>337</v>
      </c>
      <c r="Y369" s="1583"/>
      <c r="Z369" s="1583"/>
      <c r="AA369" s="1583"/>
      <c r="AB369" s="1583"/>
      <c r="AC369" s="1583"/>
      <c r="AD369" s="1583"/>
      <c r="AE369" s="1583"/>
      <c r="AF369" s="1583"/>
      <c r="AG369" s="1583"/>
      <c r="AH369" s="1583"/>
      <c r="AI369" s="1583"/>
      <c r="AJ369" s="1583"/>
      <c r="AK369" s="1583"/>
      <c r="AL369" s="1583"/>
      <c r="AM369" s="1584"/>
      <c r="AN369" s="20"/>
      <c r="AO369" s="83"/>
      <c r="AP369" s="20"/>
      <c r="BL369" s="151" t="str">
        <f>M369&amp;R369</f>
        <v/>
      </c>
      <c r="CG369" s="35"/>
      <c r="CH369" s="20" t="s">
        <v>781</v>
      </c>
      <c r="CI369" s="20" t="s">
        <v>710</v>
      </c>
    </row>
    <row r="370" spans="1:87" ht="15" hidden="1" customHeight="1" thickTop="1">
      <c r="A370" s="30"/>
      <c r="B370" s="71"/>
      <c r="C370" s="1599"/>
      <c r="D370" s="1671" t="s">
        <v>327</v>
      </c>
      <c r="E370" s="1671"/>
      <c r="F370" s="1672"/>
      <c r="G370" s="1026" t="s">
        <v>210</v>
      </c>
      <c r="H370" s="1026"/>
      <c r="I370" s="1026"/>
      <c r="J370" s="1026"/>
      <c r="K370" s="1026"/>
      <c r="L370" s="1027"/>
      <c r="M370" s="1675"/>
      <c r="N370" s="1676"/>
      <c r="O370" s="1676"/>
      <c r="P370" s="1676"/>
      <c r="Q370" s="1676"/>
      <c r="R370" s="1676"/>
      <c r="S370" s="1676"/>
      <c r="T370" s="1677"/>
      <c r="U370" s="886" t="s">
        <v>591</v>
      </c>
      <c r="V370" s="886"/>
      <c r="W370" s="886"/>
      <c r="X370" s="886"/>
      <c r="Y370" s="886"/>
      <c r="Z370" s="886"/>
      <c r="AA370" s="886"/>
      <c r="AB370" s="886"/>
      <c r="AC370" s="886"/>
      <c r="AD370" s="886"/>
      <c r="AE370" s="886"/>
      <c r="AF370" s="886"/>
      <c r="AG370" s="886"/>
      <c r="AH370" s="886"/>
      <c r="AI370" s="886"/>
      <c r="AJ370" s="886"/>
      <c r="AK370" s="886"/>
      <c r="AL370" s="886"/>
      <c r="AM370" s="887"/>
      <c r="AN370" s="20"/>
      <c r="AO370" s="83"/>
      <c r="AP370" s="20"/>
      <c r="CG370" s="35"/>
      <c r="CH370" s="20" t="s">
        <v>782</v>
      </c>
      <c r="CI370" s="20" t="s">
        <v>711</v>
      </c>
    </row>
    <row r="371" spans="1:87" ht="15" hidden="1" customHeight="1">
      <c r="A371" s="30"/>
      <c r="B371" s="71"/>
      <c r="C371" s="1599"/>
      <c r="D371" s="1671"/>
      <c r="E371" s="1671"/>
      <c r="F371" s="1672"/>
      <c r="G371" s="1036"/>
      <c r="H371" s="1036"/>
      <c r="I371" s="1036"/>
      <c r="J371" s="1036"/>
      <c r="K371" s="1036"/>
      <c r="L371" s="1037"/>
      <c r="M371" s="1038" t="s">
        <v>71</v>
      </c>
      <c r="N371" s="955"/>
      <c r="O371" s="956"/>
      <c r="P371" s="4" t="str">
        <f>MID($M$370,COLUMN()-15,1)</f>
        <v/>
      </c>
      <c r="Q371" s="4" t="str">
        <f t="shared" ref="Q371:Y371" si="85">MID($M$370,COLUMN()-15,1)</f>
        <v/>
      </c>
      <c r="R371" s="4" t="str">
        <f t="shared" si="85"/>
        <v/>
      </c>
      <c r="S371" s="4" t="str">
        <f t="shared" si="85"/>
        <v/>
      </c>
      <c r="T371" s="4" t="str">
        <f t="shared" si="85"/>
        <v/>
      </c>
      <c r="U371" s="4" t="str">
        <f t="shared" si="85"/>
        <v/>
      </c>
      <c r="V371" s="4" t="str">
        <f t="shared" si="85"/>
        <v/>
      </c>
      <c r="W371" s="4" t="str">
        <f t="shared" si="85"/>
        <v/>
      </c>
      <c r="X371" s="4" t="str">
        <f t="shared" si="85"/>
        <v/>
      </c>
      <c r="Y371" s="4" t="str">
        <f t="shared" si="85"/>
        <v/>
      </c>
      <c r="Z371" s="1058"/>
      <c r="AA371" s="943"/>
      <c r="AB371" s="943"/>
      <c r="AC371" s="943"/>
      <c r="AD371" s="943"/>
      <c r="AE371" s="943"/>
      <c r="AF371" s="943"/>
      <c r="AG371" s="943"/>
      <c r="AH371" s="943"/>
      <c r="AI371" s="943"/>
      <c r="AJ371" s="943"/>
      <c r="AK371" s="943"/>
      <c r="AL371" s="943"/>
      <c r="AM371" s="944"/>
      <c r="AN371" s="20"/>
      <c r="AO371" s="83"/>
      <c r="AP371" s="20"/>
      <c r="CG371" s="35"/>
      <c r="CH371" s="20" t="s">
        <v>783</v>
      </c>
      <c r="CI371" s="20" t="s">
        <v>712</v>
      </c>
    </row>
    <row r="372" spans="1:87" ht="15" hidden="1" customHeight="1">
      <c r="A372" s="30"/>
      <c r="B372" s="71"/>
      <c r="C372" s="1599"/>
      <c r="D372" s="1671"/>
      <c r="E372" s="1671"/>
      <c r="F372" s="1672"/>
      <c r="G372" s="1060" t="s">
        <v>61</v>
      </c>
      <c r="H372" s="1060"/>
      <c r="I372" s="1060"/>
      <c r="J372" s="1060"/>
      <c r="K372" s="1060"/>
      <c r="L372" s="1061"/>
      <c r="M372" s="994"/>
      <c r="N372" s="828"/>
      <c r="O372" s="828"/>
      <c r="P372" s="978"/>
      <c r="Q372" s="979"/>
      <c r="R372" s="49" t="s">
        <v>77</v>
      </c>
      <c r="S372" s="978"/>
      <c r="T372" s="979"/>
      <c r="U372" s="48" t="s">
        <v>78</v>
      </c>
      <c r="V372" s="978"/>
      <c r="W372" s="979"/>
      <c r="X372" s="48" t="s">
        <v>79</v>
      </c>
      <c r="Y372" s="943"/>
      <c r="Z372" s="943"/>
      <c r="AA372" s="943"/>
      <c r="AB372" s="943"/>
      <c r="AC372" s="943"/>
      <c r="AD372" s="943"/>
      <c r="AE372" s="943"/>
      <c r="AF372" s="943"/>
      <c r="AG372" s="943"/>
      <c r="AH372" s="943"/>
      <c r="AI372" s="943"/>
      <c r="AJ372" s="943"/>
      <c r="AK372" s="943"/>
      <c r="AL372" s="943"/>
      <c r="AM372" s="944"/>
      <c r="AN372" s="20"/>
      <c r="AO372" s="83"/>
      <c r="AP372" s="20"/>
      <c r="BL372" s="17" t="str">
        <f>IF(OR(M372="選択▼",M372=""),"",M372&amp;P372&amp;R372&amp;S372&amp;U372&amp;V372&amp;X372)</f>
        <v/>
      </c>
      <c r="BM372" s="272" t="str">
        <f>MID(P372,COLUMN()-64,1)</f>
        <v/>
      </c>
      <c r="BN372" s="272" t="str">
        <f>MID(P372,COLUMN()-64,1)</f>
        <v/>
      </c>
      <c r="BO372" s="272" t="str">
        <f>MID(S372,COLUMN()-66,1)</f>
        <v/>
      </c>
      <c r="BP372" s="272" t="str">
        <f>MID(S372,COLUMN()-66,1)</f>
        <v/>
      </c>
      <c r="BQ372" s="272" t="str">
        <f>MID(V372,COLUMN()-68,1)</f>
        <v/>
      </c>
      <c r="BR372" s="272" t="str">
        <f>MID(V372,COLUMN()-68,1)</f>
        <v/>
      </c>
      <c r="BS372" s="273" t="str">
        <f>IF(M372="平成","H",IF(M372="昭和","S",IF(M372="大正","T",IF(M372="明治","M",""))))</f>
        <v/>
      </c>
      <c r="CG372" s="35"/>
      <c r="CH372" s="20" t="s">
        <v>784</v>
      </c>
      <c r="CI372" s="20" t="s">
        <v>713</v>
      </c>
    </row>
    <row r="373" spans="1:87" ht="15" hidden="1" customHeight="1">
      <c r="A373" s="30"/>
      <c r="B373" s="71"/>
      <c r="C373" s="1599"/>
      <c r="D373" s="1671"/>
      <c r="E373" s="1671"/>
      <c r="F373" s="1672"/>
      <c r="G373" s="1060" t="s">
        <v>243</v>
      </c>
      <c r="H373" s="1060"/>
      <c r="I373" s="1060"/>
      <c r="J373" s="1060"/>
      <c r="K373" s="1060"/>
      <c r="L373" s="1061"/>
      <c r="M373" s="994"/>
      <c r="N373" s="828"/>
      <c r="O373" s="828"/>
      <c r="P373" s="829"/>
      <c r="Q373" s="1220"/>
      <c r="R373" s="1220"/>
      <c r="S373" s="1220"/>
      <c r="T373" s="1220"/>
      <c r="U373" s="1220"/>
      <c r="V373" s="1220"/>
      <c r="W373" s="1220"/>
      <c r="X373" s="1220"/>
      <c r="Y373" s="1220"/>
      <c r="Z373" s="1220"/>
      <c r="AA373" s="1220"/>
      <c r="AB373" s="1220"/>
      <c r="AC373" s="1220"/>
      <c r="AD373" s="1220"/>
      <c r="AE373" s="1220"/>
      <c r="AF373" s="1220"/>
      <c r="AG373" s="1220"/>
      <c r="AH373" s="1220"/>
      <c r="AI373" s="1220"/>
      <c r="AJ373" s="1220"/>
      <c r="AK373" s="1220"/>
      <c r="AL373" s="1220"/>
      <c r="AM373" s="1220"/>
      <c r="AN373" s="20"/>
      <c r="AO373" s="83"/>
      <c r="AP373" s="20"/>
      <c r="CG373" s="35"/>
      <c r="CH373" s="20" t="s">
        <v>785</v>
      </c>
      <c r="CI373" s="20" t="s">
        <v>714</v>
      </c>
    </row>
    <row r="374" spans="1:87" ht="15" hidden="1" customHeight="1">
      <c r="A374" s="30"/>
      <c r="B374" s="71"/>
      <c r="C374" s="1599"/>
      <c r="D374" s="1671"/>
      <c r="E374" s="1671"/>
      <c r="F374" s="1672"/>
      <c r="G374" s="1060" t="s">
        <v>247</v>
      </c>
      <c r="H374" s="1060"/>
      <c r="I374" s="1060"/>
      <c r="J374" s="1060"/>
      <c r="K374" s="1060"/>
      <c r="L374" s="1061"/>
      <c r="M374" s="1151"/>
      <c r="N374" s="1065"/>
      <c r="O374" s="1065"/>
      <c r="P374" s="1265"/>
      <c r="Q374" s="1313" t="s">
        <v>2594</v>
      </c>
      <c r="R374" s="1314"/>
      <c r="S374" s="1314"/>
      <c r="T374" s="1314"/>
      <c r="U374" s="1314"/>
      <c r="V374" s="1314"/>
      <c r="W374" s="1314"/>
      <c r="X374" s="1314"/>
      <c r="Y374" s="1314"/>
      <c r="Z374" s="1314"/>
      <c r="AA374" s="1314"/>
      <c r="AB374" s="1314"/>
      <c r="AC374" s="1314"/>
      <c r="AD374" s="1314"/>
      <c r="AE374" s="1314"/>
      <c r="AF374" s="1314"/>
      <c r="AG374" s="1314"/>
      <c r="AH374" s="1314"/>
      <c r="AI374" s="1314"/>
      <c r="AJ374" s="1314"/>
      <c r="AK374" s="1314"/>
      <c r="AL374" s="1314"/>
      <c r="AM374" s="1315"/>
      <c r="AN374" s="20"/>
      <c r="AO374" s="83"/>
      <c r="AP374" s="20"/>
      <c r="CG374" s="35"/>
      <c r="CH374" s="20" t="s">
        <v>786</v>
      </c>
      <c r="CI374" s="20" t="s">
        <v>715</v>
      </c>
    </row>
    <row r="375" spans="1:87" ht="15" hidden="1" customHeight="1">
      <c r="A375" s="30"/>
      <c r="B375" s="71"/>
      <c r="C375" s="1599"/>
      <c r="D375" s="1671"/>
      <c r="E375" s="1671"/>
      <c r="F375" s="1672"/>
      <c r="G375" s="1060" t="s">
        <v>248</v>
      </c>
      <c r="H375" s="1060"/>
      <c r="I375" s="1060"/>
      <c r="J375" s="1060"/>
      <c r="K375" s="1060"/>
      <c r="L375" s="1061"/>
      <c r="M375" s="994"/>
      <c r="N375" s="828"/>
      <c r="O375" s="828"/>
      <c r="P375" s="829"/>
      <c r="Q375" s="1313" t="s">
        <v>260</v>
      </c>
      <c r="R375" s="1314"/>
      <c r="S375" s="1314"/>
      <c r="T375" s="1314"/>
      <c r="U375" s="1314"/>
      <c r="V375" s="1314"/>
      <c r="W375" s="1314"/>
      <c r="X375" s="1314"/>
      <c r="Y375" s="1314"/>
      <c r="Z375" s="1314"/>
      <c r="AA375" s="1314"/>
      <c r="AB375" s="1314"/>
      <c r="AC375" s="1314"/>
      <c r="AD375" s="1314"/>
      <c r="AE375" s="1314"/>
      <c r="AF375" s="1314"/>
      <c r="AG375" s="1314"/>
      <c r="AH375" s="1314"/>
      <c r="AI375" s="1314"/>
      <c r="AJ375" s="1314"/>
      <c r="AK375" s="1314"/>
      <c r="AL375" s="1314"/>
      <c r="AM375" s="1315"/>
      <c r="AN375" s="20"/>
      <c r="AO375" s="83"/>
      <c r="AP375" s="20"/>
      <c r="CG375" s="35"/>
      <c r="CH375" s="20" t="s">
        <v>787</v>
      </c>
      <c r="CI375" s="20" t="s">
        <v>716</v>
      </c>
    </row>
    <row r="376" spans="1:87" ht="15" hidden="1" customHeight="1">
      <c r="A376" s="30"/>
      <c r="B376" s="71"/>
      <c r="C376" s="1599"/>
      <c r="D376" s="1671"/>
      <c r="E376" s="1671"/>
      <c r="F376" s="1672"/>
      <c r="G376" s="614" t="s">
        <v>2567</v>
      </c>
      <c r="H376" s="614"/>
      <c r="I376" s="614"/>
      <c r="J376" s="614"/>
      <c r="K376" s="614"/>
      <c r="L376" s="615"/>
      <c r="M376" s="1019"/>
      <c r="N376" s="1020"/>
      <c r="O376" s="1020"/>
      <c r="P376" s="1020"/>
      <c r="Q376" s="1020"/>
      <c r="R376" s="1020"/>
      <c r="S376" s="1020"/>
      <c r="T376" s="1020"/>
      <c r="U376" s="1020"/>
      <c r="V376" s="1020"/>
      <c r="W376" s="1021"/>
      <c r="X376" s="833" t="s">
        <v>263</v>
      </c>
      <c r="Y376" s="834"/>
      <c r="Z376" s="834"/>
      <c r="AA376" s="834"/>
      <c r="AB376" s="834"/>
      <c r="AC376" s="834"/>
      <c r="AD376" s="834"/>
      <c r="AE376" s="834"/>
      <c r="AF376" s="834"/>
      <c r="AG376" s="834"/>
      <c r="AH376" s="834"/>
      <c r="AI376" s="834"/>
      <c r="AJ376" s="834"/>
      <c r="AK376" s="834"/>
      <c r="AL376" s="834"/>
      <c r="AM376" s="835"/>
      <c r="AN376" s="20"/>
      <c r="AO376" s="83"/>
      <c r="AP376" s="20"/>
      <c r="BL376" s="17" t="str">
        <f>LEFT(M376,1)</f>
        <v/>
      </c>
      <c r="BM376" s="272" t="str">
        <f>MID($BL376,COLUMN()-64,1)</f>
        <v/>
      </c>
      <c r="CG376" s="35"/>
      <c r="CH376" s="20" t="s">
        <v>788</v>
      </c>
      <c r="CI376" s="20" t="s">
        <v>717</v>
      </c>
    </row>
    <row r="377" spans="1:87" ht="15" hidden="1" customHeight="1" thickBot="1">
      <c r="A377" s="30"/>
      <c r="B377" s="71"/>
      <c r="C377" s="1599"/>
      <c r="D377" s="1673"/>
      <c r="E377" s="1673"/>
      <c r="F377" s="1674"/>
      <c r="G377" s="1654"/>
      <c r="H377" s="1654"/>
      <c r="I377" s="1654"/>
      <c r="J377" s="1654"/>
      <c r="K377" s="1654"/>
      <c r="L377" s="1655"/>
      <c r="M377" s="1559"/>
      <c r="N377" s="1560"/>
      <c r="O377" s="1560"/>
      <c r="P377" s="1561"/>
      <c r="Q377" s="77" t="s">
        <v>5</v>
      </c>
      <c r="R377" s="1591"/>
      <c r="S377" s="1591"/>
      <c r="T377" s="1591"/>
      <c r="U377" s="1591"/>
      <c r="V377" s="1574" t="s">
        <v>4</v>
      </c>
      <c r="W377" s="1575"/>
      <c r="X377" s="1582" t="s">
        <v>337</v>
      </c>
      <c r="Y377" s="1583"/>
      <c r="Z377" s="1583"/>
      <c r="AA377" s="1583"/>
      <c r="AB377" s="1583"/>
      <c r="AC377" s="1583"/>
      <c r="AD377" s="1583"/>
      <c r="AE377" s="1583"/>
      <c r="AF377" s="1583"/>
      <c r="AG377" s="1583"/>
      <c r="AH377" s="1583"/>
      <c r="AI377" s="1583"/>
      <c r="AJ377" s="1583"/>
      <c r="AK377" s="1583"/>
      <c r="AL377" s="1583"/>
      <c r="AM377" s="1584"/>
      <c r="AN377" s="20"/>
      <c r="AO377" s="83"/>
      <c r="AP377" s="20"/>
      <c r="BL377" s="151" t="str">
        <f>M377&amp;R377</f>
        <v/>
      </c>
      <c r="CG377" s="35"/>
      <c r="CH377" s="20" t="s">
        <v>789</v>
      </c>
      <c r="CI377" s="20" t="s">
        <v>718</v>
      </c>
    </row>
    <row r="378" spans="1:87" ht="15" hidden="1" customHeight="1" thickTop="1">
      <c r="A378" s="30"/>
      <c r="B378" s="71"/>
      <c r="C378" s="1599"/>
      <c r="D378" s="1682" t="s">
        <v>328</v>
      </c>
      <c r="E378" s="1682"/>
      <c r="F378" s="1683"/>
      <c r="G378" s="1026" t="s">
        <v>210</v>
      </c>
      <c r="H378" s="1026"/>
      <c r="I378" s="1026"/>
      <c r="J378" s="1026"/>
      <c r="K378" s="1026"/>
      <c r="L378" s="1027"/>
      <c r="M378" s="1675"/>
      <c r="N378" s="1676"/>
      <c r="O378" s="1676"/>
      <c r="P378" s="1676"/>
      <c r="Q378" s="1676"/>
      <c r="R378" s="1676"/>
      <c r="S378" s="1676"/>
      <c r="T378" s="1677"/>
      <c r="U378" s="886" t="s">
        <v>591</v>
      </c>
      <c r="V378" s="886"/>
      <c r="W378" s="886"/>
      <c r="X378" s="886"/>
      <c r="Y378" s="886"/>
      <c r="Z378" s="886"/>
      <c r="AA378" s="886"/>
      <c r="AB378" s="886"/>
      <c r="AC378" s="886"/>
      <c r="AD378" s="886"/>
      <c r="AE378" s="886"/>
      <c r="AF378" s="886"/>
      <c r="AG378" s="886"/>
      <c r="AH378" s="886"/>
      <c r="AI378" s="886"/>
      <c r="AJ378" s="886"/>
      <c r="AK378" s="886"/>
      <c r="AL378" s="886"/>
      <c r="AM378" s="887"/>
      <c r="AN378" s="20"/>
      <c r="AO378" s="83"/>
      <c r="AP378" s="20"/>
      <c r="CG378" s="35"/>
      <c r="CH378" s="20" t="s">
        <v>790</v>
      </c>
      <c r="CI378" s="20" t="s">
        <v>719</v>
      </c>
    </row>
    <row r="379" spans="1:87" ht="15" hidden="1" customHeight="1">
      <c r="A379" s="30"/>
      <c r="B379" s="71"/>
      <c r="C379" s="1599"/>
      <c r="D379" s="1682"/>
      <c r="E379" s="1682"/>
      <c r="F379" s="1683"/>
      <c r="G379" s="1036"/>
      <c r="H379" s="1036"/>
      <c r="I379" s="1036"/>
      <c r="J379" s="1036"/>
      <c r="K379" s="1036"/>
      <c r="L379" s="1037"/>
      <c r="M379" s="1038" t="s">
        <v>71</v>
      </c>
      <c r="N379" s="955"/>
      <c r="O379" s="956"/>
      <c r="P379" s="4" t="str">
        <f>MID($M$378,COLUMN()-15,1)</f>
        <v/>
      </c>
      <c r="Q379" s="4" t="str">
        <f t="shared" ref="Q379:Y379" si="86">MID($M$378,COLUMN()-15,1)</f>
        <v/>
      </c>
      <c r="R379" s="4" t="str">
        <f t="shared" si="86"/>
        <v/>
      </c>
      <c r="S379" s="4" t="str">
        <f t="shared" si="86"/>
        <v/>
      </c>
      <c r="T379" s="4" t="str">
        <f t="shared" si="86"/>
        <v/>
      </c>
      <c r="U379" s="4" t="str">
        <f t="shared" si="86"/>
        <v/>
      </c>
      <c r="V379" s="4" t="str">
        <f t="shared" si="86"/>
        <v/>
      </c>
      <c r="W379" s="4" t="str">
        <f t="shared" si="86"/>
        <v/>
      </c>
      <c r="X379" s="4" t="str">
        <f t="shared" si="86"/>
        <v/>
      </c>
      <c r="Y379" s="4" t="str">
        <f t="shared" si="86"/>
        <v/>
      </c>
      <c r="Z379" s="1058"/>
      <c r="AA379" s="943"/>
      <c r="AB379" s="943"/>
      <c r="AC379" s="943"/>
      <c r="AD379" s="943"/>
      <c r="AE379" s="943"/>
      <c r="AF379" s="943"/>
      <c r="AG379" s="943"/>
      <c r="AH379" s="943"/>
      <c r="AI379" s="943"/>
      <c r="AJ379" s="943"/>
      <c r="AK379" s="943"/>
      <c r="AL379" s="943"/>
      <c r="AM379" s="944"/>
      <c r="AN379" s="20"/>
      <c r="AO379" s="83"/>
      <c r="AP379" s="20"/>
      <c r="CG379" s="35"/>
      <c r="CH379" s="20" t="s">
        <v>586</v>
      </c>
      <c r="CI379" s="20" t="s">
        <v>720</v>
      </c>
    </row>
    <row r="380" spans="1:87" ht="15" hidden="1" customHeight="1">
      <c r="A380" s="30"/>
      <c r="B380" s="71"/>
      <c r="C380" s="1599"/>
      <c r="D380" s="1682"/>
      <c r="E380" s="1682"/>
      <c r="F380" s="1683"/>
      <c r="G380" s="1060" t="s">
        <v>61</v>
      </c>
      <c r="H380" s="1060"/>
      <c r="I380" s="1060"/>
      <c r="J380" s="1060"/>
      <c r="K380" s="1060"/>
      <c r="L380" s="1061"/>
      <c r="M380" s="994"/>
      <c r="N380" s="828"/>
      <c r="O380" s="828"/>
      <c r="P380" s="978"/>
      <c r="Q380" s="979"/>
      <c r="R380" s="49" t="s">
        <v>77</v>
      </c>
      <c r="S380" s="978"/>
      <c r="T380" s="979"/>
      <c r="U380" s="48" t="s">
        <v>78</v>
      </c>
      <c r="V380" s="978"/>
      <c r="W380" s="979"/>
      <c r="X380" s="48" t="s">
        <v>79</v>
      </c>
      <c r="Y380" s="943"/>
      <c r="Z380" s="943"/>
      <c r="AA380" s="943"/>
      <c r="AB380" s="943"/>
      <c r="AC380" s="943"/>
      <c r="AD380" s="943"/>
      <c r="AE380" s="943"/>
      <c r="AF380" s="943"/>
      <c r="AG380" s="943"/>
      <c r="AH380" s="943"/>
      <c r="AI380" s="943"/>
      <c r="AJ380" s="943"/>
      <c r="AK380" s="943"/>
      <c r="AL380" s="943"/>
      <c r="AM380" s="944"/>
      <c r="AN380" s="20"/>
      <c r="AO380" s="83"/>
      <c r="AP380" s="20"/>
      <c r="BL380" s="17" t="str">
        <f>IF(OR(M380="選択▼",M380=""),"",M380&amp;P380&amp;R380&amp;S380&amp;U380&amp;V380&amp;X380)</f>
        <v/>
      </c>
      <c r="BM380" s="272" t="str">
        <f>MID(P380,COLUMN()-64,1)</f>
        <v/>
      </c>
      <c r="BN380" s="272" t="str">
        <f>MID(P380,COLUMN()-64,1)</f>
        <v/>
      </c>
      <c r="BO380" s="272" t="str">
        <f>MID(S380,COLUMN()-66,1)</f>
        <v/>
      </c>
      <c r="BP380" s="272" t="str">
        <f>MID(S380,COLUMN()-66,1)</f>
        <v/>
      </c>
      <c r="BQ380" s="272" t="str">
        <f>MID(V380,COLUMN()-68,1)</f>
        <v/>
      </c>
      <c r="BR380" s="272" t="str">
        <f>MID(V380,COLUMN()-68,1)</f>
        <v/>
      </c>
      <c r="BS380" s="273" t="str">
        <f>IF(M380="平成","H",IF(M380="昭和","S",IF(M380="大正","T",IF(M380="明治","M",""))))</f>
        <v/>
      </c>
      <c r="CG380" s="35"/>
      <c r="CH380" s="20" t="s">
        <v>791</v>
      </c>
      <c r="CI380" s="20" t="s">
        <v>721</v>
      </c>
    </row>
    <row r="381" spans="1:87" ht="15" hidden="1" customHeight="1">
      <c r="A381" s="30"/>
      <c r="B381" s="71"/>
      <c r="C381" s="1599"/>
      <c r="D381" s="1682"/>
      <c r="E381" s="1682"/>
      <c r="F381" s="1683"/>
      <c r="G381" s="1060" t="s">
        <v>243</v>
      </c>
      <c r="H381" s="1060"/>
      <c r="I381" s="1060"/>
      <c r="J381" s="1060"/>
      <c r="K381" s="1060"/>
      <c r="L381" s="1061"/>
      <c r="M381" s="994"/>
      <c r="N381" s="828"/>
      <c r="O381" s="828"/>
      <c r="P381" s="829"/>
      <c r="Q381" s="1220"/>
      <c r="R381" s="1220"/>
      <c r="S381" s="1220"/>
      <c r="T381" s="1220"/>
      <c r="U381" s="1220"/>
      <c r="V381" s="1220"/>
      <c r="W381" s="1220"/>
      <c r="X381" s="1220"/>
      <c r="Y381" s="1220"/>
      <c r="Z381" s="1220"/>
      <c r="AA381" s="1220"/>
      <c r="AB381" s="1220"/>
      <c r="AC381" s="1220"/>
      <c r="AD381" s="1220"/>
      <c r="AE381" s="1220"/>
      <c r="AF381" s="1220"/>
      <c r="AG381" s="1220"/>
      <c r="AH381" s="1220"/>
      <c r="AI381" s="1220"/>
      <c r="AJ381" s="1220"/>
      <c r="AK381" s="1220"/>
      <c r="AL381" s="1220"/>
      <c r="AM381" s="1220"/>
      <c r="AN381" s="20"/>
      <c r="AO381" s="83"/>
      <c r="AP381" s="20"/>
      <c r="CG381" s="35"/>
      <c r="CH381" s="20" t="s">
        <v>792</v>
      </c>
      <c r="CI381" s="20" t="s">
        <v>722</v>
      </c>
    </row>
    <row r="382" spans="1:87" ht="15" hidden="1" customHeight="1">
      <c r="A382" s="30"/>
      <c r="B382" s="71"/>
      <c r="C382" s="1599"/>
      <c r="D382" s="1682"/>
      <c r="E382" s="1682"/>
      <c r="F382" s="1683"/>
      <c r="G382" s="1060" t="s">
        <v>247</v>
      </c>
      <c r="H382" s="1060"/>
      <c r="I382" s="1060"/>
      <c r="J382" s="1060"/>
      <c r="K382" s="1060"/>
      <c r="L382" s="1061"/>
      <c r="M382" s="1151"/>
      <c r="N382" s="1065"/>
      <c r="O382" s="1065"/>
      <c r="P382" s="1265"/>
      <c r="Q382" s="1313" t="s">
        <v>2594</v>
      </c>
      <c r="R382" s="1314"/>
      <c r="S382" s="1314"/>
      <c r="T382" s="1314"/>
      <c r="U382" s="1314"/>
      <c r="V382" s="1314"/>
      <c r="W382" s="1314"/>
      <c r="X382" s="1314"/>
      <c r="Y382" s="1314"/>
      <c r="Z382" s="1314"/>
      <c r="AA382" s="1314"/>
      <c r="AB382" s="1314"/>
      <c r="AC382" s="1314"/>
      <c r="AD382" s="1314"/>
      <c r="AE382" s="1314"/>
      <c r="AF382" s="1314"/>
      <c r="AG382" s="1314"/>
      <c r="AH382" s="1314"/>
      <c r="AI382" s="1314"/>
      <c r="AJ382" s="1314"/>
      <c r="AK382" s="1314"/>
      <c r="AL382" s="1314"/>
      <c r="AM382" s="1315"/>
      <c r="AN382" s="20"/>
      <c r="AO382" s="83"/>
      <c r="AP382" s="20"/>
      <c r="CG382" s="35"/>
      <c r="CH382" s="20" t="s">
        <v>793</v>
      </c>
      <c r="CI382" s="20" t="s">
        <v>723</v>
      </c>
    </row>
    <row r="383" spans="1:87" ht="15" hidden="1" customHeight="1">
      <c r="A383" s="30"/>
      <c r="B383" s="71"/>
      <c r="C383" s="1599"/>
      <c r="D383" s="1682"/>
      <c r="E383" s="1682"/>
      <c r="F383" s="1683"/>
      <c r="G383" s="1060" t="s">
        <v>248</v>
      </c>
      <c r="H383" s="1060"/>
      <c r="I383" s="1060"/>
      <c r="J383" s="1060"/>
      <c r="K383" s="1060"/>
      <c r="L383" s="1061"/>
      <c r="M383" s="994"/>
      <c r="N383" s="828"/>
      <c r="O383" s="828"/>
      <c r="P383" s="829"/>
      <c r="Q383" s="1313" t="s">
        <v>260</v>
      </c>
      <c r="R383" s="1314"/>
      <c r="S383" s="1314"/>
      <c r="T383" s="1314"/>
      <c r="U383" s="1314"/>
      <c r="V383" s="1314"/>
      <c r="W383" s="1314"/>
      <c r="X383" s="1314"/>
      <c r="Y383" s="1314"/>
      <c r="Z383" s="1314"/>
      <c r="AA383" s="1314"/>
      <c r="AB383" s="1314"/>
      <c r="AC383" s="1314"/>
      <c r="AD383" s="1314"/>
      <c r="AE383" s="1314"/>
      <c r="AF383" s="1314"/>
      <c r="AG383" s="1314"/>
      <c r="AH383" s="1314"/>
      <c r="AI383" s="1314"/>
      <c r="AJ383" s="1314"/>
      <c r="AK383" s="1314"/>
      <c r="AL383" s="1314"/>
      <c r="AM383" s="1315"/>
      <c r="AN383" s="20"/>
      <c r="AO383" s="83"/>
      <c r="AP383" s="20"/>
      <c r="CG383" s="35"/>
      <c r="CH383" s="20" t="s">
        <v>794</v>
      </c>
      <c r="CI383" s="20" t="s">
        <v>724</v>
      </c>
    </row>
    <row r="384" spans="1:87" ht="15" hidden="1" customHeight="1">
      <c r="A384" s="30"/>
      <c r="B384" s="71"/>
      <c r="C384" s="1599"/>
      <c r="D384" s="1682"/>
      <c r="E384" s="1682"/>
      <c r="F384" s="1683"/>
      <c r="G384" s="614" t="s">
        <v>2567</v>
      </c>
      <c r="H384" s="614"/>
      <c r="I384" s="614"/>
      <c r="J384" s="614"/>
      <c r="K384" s="614"/>
      <c r="L384" s="615"/>
      <c r="M384" s="1019"/>
      <c r="N384" s="1020"/>
      <c r="O384" s="1020"/>
      <c r="P384" s="1020"/>
      <c r="Q384" s="1020"/>
      <c r="R384" s="1020"/>
      <c r="S384" s="1020"/>
      <c r="T384" s="1020"/>
      <c r="U384" s="1020"/>
      <c r="V384" s="1020"/>
      <c r="W384" s="1021"/>
      <c r="X384" s="833" t="s">
        <v>263</v>
      </c>
      <c r="Y384" s="834"/>
      <c r="Z384" s="834"/>
      <c r="AA384" s="834"/>
      <c r="AB384" s="834"/>
      <c r="AC384" s="834"/>
      <c r="AD384" s="834"/>
      <c r="AE384" s="834"/>
      <c r="AF384" s="834"/>
      <c r="AG384" s="834"/>
      <c r="AH384" s="834"/>
      <c r="AI384" s="834"/>
      <c r="AJ384" s="834"/>
      <c r="AK384" s="834"/>
      <c r="AL384" s="834"/>
      <c r="AM384" s="835"/>
      <c r="AN384" s="20"/>
      <c r="AO384" s="83"/>
      <c r="AP384" s="20"/>
      <c r="BL384" s="17" t="str">
        <f>LEFT(M384,1)</f>
        <v/>
      </c>
      <c r="BM384" s="272" t="str">
        <f>MID($BL384,COLUMN()-64,1)</f>
        <v/>
      </c>
      <c r="CG384" s="35"/>
      <c r="CH384" s="20" t="s">
        <v>795</v>
      </c>
      <c r="CI384" s="20" t="s">
        <v>725</v>
      </c>
    </row>
    <row r="385" spans="1:87" ht="15" hidden="1" customHeight="1" thickBot="1">
      <c r="A385" s="30"/>
      <c r="B385" s="71"/>
      <c r="C385" s="1599"/>
      <c r="D385" s="1689"/>
      <c r="E385" s="1689"/>
      <c r="F385" s="1690"/>
      <c r="G385" s="1654"/>
      <c r="H385" s="1654"/>
      <c r="I385" s="1654"/>
      <c r="J385" s="1654"/>
      <c r="K385" s="1654"/>
      <c r="L385" s="1655"/>
      <c r="M385" s="1559"/>
      <c r="N385" s="1560"/>
      <c r="O385" s="1560"/>
      <c r="P385" s="1561"/>
      <c r="Q385" s="77" t="s">
        <v>5</v>
      </c>
      <c r="R385" s="1591"/>
      <c r="S385" s="1591"/>
      <c r="T385" s="1591"/>
      <c r="U385" s="1591"/>
      <c r="V385" s="1574" t="s">
        <v>4</v>
      </c>
      <c r="W385" s="1575"/>
      <c r="X385" s="1582" t="s">
        <v>337</v>
      </c>
      <c r="Y385" s="1583"/>
      <c r="Z385" s="1583"/>
      <c r="AA385" s="1583"/>
      <c r="AB385" s="1583"/>
      <c r="AC385" s="1583"/>
      <c r="AD385" s="1583"/>
      <c r="AE385" s="1583"/>
      <c r="AF385" s="1583"/>
      <c r="AG385" s="1583"/>
      <c r="AH385" s="1583"/>
      <c r="AI385" s="1583"/>
      <c r="AJ385" s="1583"/>
      <c r="AK385" s="1583"/>
      <c r="AL385" s="1583"/>
      <c r="AM385" s="1584"/>
      <c r="AN385" s="20"/>
      <c r="AO385" s="83"/>
      <c r="AP385" s="20"/>
      <c r="BL385" s="151" t="str">
        <f>M385&amp;R385</f>
        <v/>
      </c>
      <c r="CG385" s="35"/>
      <c r="CH385" s="20" t="s">
        <v>796</v>
      </c>
      <c r="CI385" s="20" t="s">
        <v>726</v>
      </c>
    </row>
    <row r="386" spans="1:87" ht="15" hidden="1" customHeight="1" thickTop="1">
      <c r="A386" s="30"/>
      <c r="B386" s="71"/>
      <c r="C386" s="1599"/>
      <c r="D386" s="1671" t="s">
        <v>329</v>
      </c>
      <c r="E386" s="1671"/>
      <c r="F386" s="1672"/>
      <c r="G386" s="1026" t="s">
        <v>210</v>
      </c>
      <c r="H386" s="1026"/>
      <c r="I386" s="1026"/>
      <c r="J386" s="1026"/>
      <c r="K386" s="1026"/>
      <c r="L386" s="1027"/>
      <c r="M386" s="1675"/>
      <c r="N386" s="1676"/>
      <c r="O386" s="1676"/>
      <c r="P386" s="1676"/>
      <c r="Q386" s="1676"/>
      <c r="R386" s="1676"/>
      <c r="S386" s="1676"/>
      <c r="T386" s="1677"/>
      <c r="U386" s="886" t="s">
        <v>591</v>
      </c>
      <c r="V386" s="886"/>
      <c r="W386" s="886"/>
      <c r="X386" s="886"/>
      <c r="Y386" s="886"/>
      <c r="Z386" s="886"/>
      <c r="AA386" s="886"/>
      <c r="AB386" s="886"/>
      <c r="AC386" s="886"/>
      <c r="AD386" s="886"/>
      <c r="AE386" s="886"/>
      <c r="AF386" s="886"/>
      <c r="AG386" s="886"/>
      <c r="AH386" s="886"/>
      <c r="AI386" s="886"/>
      <c r="AJ386" s="886"/>
      <c r="AK386" s="886"/>
      <c r="AL386" s="886"/>
      <c r="AM386" s="887"/>
      <c r="AN386" s="20"/>
      <c r="AO386" s="83"/>
      <c r="AP386" s="20"/>
      <c r="CG386" s="35"/>
      <c r="CH386" s="20" t="s">
        <v>797</v>
      </c>
      <c r="CI386" s="20" t="s">
        <v>727</v>
      </c>
    </row>
    <row r="387" spans="1:87" ht="15" hidden="1" customHeight="1">
      <c r="A387" s="30"/>
      <c r="B387" s="71"/>
      <c r="C387" s="1599"/>
      <c r="D387" s="1671"/>
      <c r="E387" s="1671"/>
      <c r="F387" s="1672"/>
      <c r="G387" s="1036"/>
      <c r="H387" s="1036"/>
      <c r="I387" s="1036"/>
      <c r="J387" s="1036"/>
      <c r="K387" s="1036"/>
      <c r="L387" s="1037"/>
      <c r="M387" s="1038" t="s">
        <v>71</v>
      </c>
      <c r="N387" s="955"/>
      <c r="O387" s="956"/>
      <c r="P387" s="4" t="str">
        <f>MID($M$386,COLUMN()-15,1)</f>
        <v/>
      </c>
      <c r="Q387" s="4" t="str">
        <f t="shared" ref="Q387:Y387" si="87">MID($M$386,COLUMN()-15,1)</f>
        <v/>
      </c>
      <c r="R387" s="4" t="str">
        <f t="shared" si="87"/>
        <v/>
      </c>
      <c r="S387" s="4" t="str">
        <f t="shared" si="87"/>
        <v/>
      </c>
      <c r="T387" s="4" t="str">
        <f t="shared" si="87"/>
        <v/>
      </c>
      <c r="U387" s="4" t="str">
        <f t="shared" si="87"/>
        <v/>
      </c>
      <c r="V387" s="4" t="str">
        <f t="shared" si="87"/>
        <v/>
      </c>
      <c r="W387" s="4" t="str">
        <f t="shared" si="87"/>
        <v/>
      </c>
      <c r="X387" s="4" t="str">
        <f t="shared" si="87"/>
        <v/>
      </c>
      <c r="Y387" s="4" t="str">
        <f t="shared" si="87"/>
        <v/>
      </c>
      <c r="Z387" s="1058"/>
      <c r="AA387" s="943"/>
      <c r="AB387" s="943"/>
      <c r="AC387" s="943"/>
      <c r="AD387" s="943"/>
      <c r="AE387" s="943"/>
      <c r="AF387" s="943"/>
      <c r="AG387" s="943"/>
      <c r="AH387" s="943"/>
      <c r="AI387" s="943"/>
      <c r="AJ387" s="943"/>
      <c r="AK387" s="943"/>
      <c r="AL387" s="943"/>
      <c r="AM387" s="944"/>
      <c r="AN387" s="20"/>
      <c r="AO387" s="83"/>
      <c r="AP387" s="20"/>
      <c r="CG387" s="35"/>
      <c r="CH387" s="20" t="s">
        <v>798</v>
      </c>
      <c r="CI387" s="20" t="s">
        <v>728</v>
      </c>
    </row>
    <row r="388" spans="1:87" ht="15" hidden="1" customHeight="1">
      <c r="A388" s="30"/>
      <c r="B388" s="71"/>
      <c r="C388" s="1599"/>
      <c r="D388" s="1671"/>
      <c r="E388" s="1671"/>
      <c r="F388" s="1672"/>
      <c r="G388" s="1060" t="s">
        <v>61</v>
      </c>
      <c r="H388" s="1060"/>
      <c r="I388" s="1060"/>
      <c r="J388" s="1060"/>
      <c r="K388" s="1060"/>
      <c r="L388" s="1061"/>
      <c r="M388" s="994"/>
      <c r="N388" s="828"/>
      <c r="O388" s="828"/>
      <c r="P388" s="978"/>
      <c r="Q388" s="979"/>
      <c r="R388" s="49" t="s">
        <v>77</v>
      </c>
      <c r="S388" s="978"/>
      <c r="T388" s="979"/>
      <c r="U388" s="48" t="s">
        <v>78</v>
      </c>
      <c r="V388" s="978"/>
      <c r="W388" s="979"/>
      <c r="X388" s="48" t="s">
        <v>79</v>
      </c>
      <c r="Y388" s="943"/>
      <c r="Z388" s="943"/>
      <c r="AA388" s="943"/>
      <c r="AB388" s="943"/>
      <c r="AC388" s="943"/>
      <c r="AD388" s="943"/>
      <c r="AE388" s="943"/>
      <c r="AF388" s="943"/>
      <c r="AG388" s="943"/>
      <c r="AH388" s="943"/>
      <c r="AI388" s="943"/>
      <c r="AJ388" s="943"/>
      <c r="AK388" s="943"/>
      <c r="AL388" s="943"/>
      <c r="AM388" s="944"/>
      <c r="AN388" s="20"/>
      <c r="AO388" s="83"/>
      <c r="AP388" s="20"/>
      <c r="BL388" s="17" t="str">
        <f>IF(OR(M388="選択▼",M388=""),"",M388&amp;P388&amp;R388&amp;S388&amp;U388&amp;V388&amp;X388)</f>
        <v/>
      </c>
      <c r="BM388" s="272" t="str">
        <f>MID(P388,COLUMN()-64,1)</f>
        <v/>
      </c>
      <c r="BN388" s="272" t="str">
        <f>MID(P388,COLUMN()-64,1)</f>
        <v/>
      </c>
      <c r="BO388" s="272" t="str">
        <f>MID(S388,COLUMN()-66,1)</f>
        <v/>
      </c>
      <c r="BP388" s="272" t="str">
        <f>MID(S388,COLUMN()-66,1)</f>
        <v/>
      </c>
      <c r="BQ388" s="272" t="str">
        <f>MID(V388,COLUMN()-68,1)</f>
        <v/>
      </c>
      <c r="BR388" s="272" t="str">
        <f>MID(V388,COLUMN()-68,1)</f>
        <v/>
      </c>
      <c r="BS388" s="273" t="str">
        <f>IF(M388="平成","H",IF(M388="昭和","S",IF(M388="大正","T",IF(M388="明治","M",""))))</f>
        <v/>
      </c>
      <c r="CG388" s="35"/>
      <c r="CH388" s="20" t="s">
        <v>799</v>
      </c>
      <c r="CI388" s="20" t="s">
        <v>586</v>
      </c>
    </row>
    <row r="389" spans="1:87" ht="15" hidden="1" customHeight="1">
      <c r="A389" s="30"/>
      <c r="B389" s="71"/>
      <c r="C389" s="1599"/>
      <c r="D389" s="1671"/>
      <c r="E389" s="1671"/>
      <c r="F389" s="1672"/>
      <c r="G389" s="1060" t="s">
        <v>243</v>
      </c>
      <c r="H389" s="1060"/>
      <c r="I389" s="1060"/>
      <c r="J389" s="1060"/>
      <c r="K389" s="1060"/>
      <c r="L389" s="1061"/>
      <c r="M389" s="994"/>
      <c r="N389" s="828"/>
      <c r="O389" s="828"/>
      <c r="P389" s="829"/>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c r="AL389" s="1220"/>
      <c r="AM389" s="1220"/>
      <c r="AN389" s="20"/>
      <c r="AO389" s="83"/>
      <c r="AP389" s="20"/>
      <c r="CG389" s="35"/>
      <c r="CH389" s="20" t="s">
        <v>800</v>
      </c>
      <c r="CI389" s="20" t="s">
        <v>729</v>
      </c>
    </row>
    <row r="390" spans="1:87" ht="15" hidden="1" customHeight="1">
      <c r="A390" s="30"/>
      <c r="B390" s="71"/>
      <c r="C390" s="1599"/>
      <c r="D390" s="1671"/>
      <c r="E390" s="1671"/>
      <c r="F390" s="1672"/>
      <c r="G390" s="1060" t="s">
        <v>247</v>
      </c>
      <c r="H390" s="1060"/>
      <c r="I390" s="1060"/>
      <c r="J390" s="1060"/>
      <c r="K390" s="1060"/>
      <c r="L390" s="1061"/>
      <c r="M390" s="1151"/>
      <c r="N390" s="1065"/>
      <c r="O390" s="1065"/>
      <c r="P390" s="1265"/>
      <c r="Q390" s="1313" t="s">
        <v>2594</v>
      </c>
      <c r="R390" s="1314"/>
      <c r="S390" s="1314"/>
      <c r="T390" s="1314"/>
      <c r="U390" s="1314"/>
      <c r="V390" s="1314"/>
      <c r="W390" s="1314"/>
      <c r="X390" s="1314"/>
      <c r="Y390" s="1314"/>
      <c r="Z390" s="1314"/>
      <c r="AA390" s="1314"/>
      <c r="AB390" s="1314"/>
      <c r="AC390" s="1314"/>
      <c r="AD390" s="1314"/>
      <c r="AE390" s="1314"/>
      <c r="AF390" s="1314"/>
      <c r="AG390" s="1314"/>
      <c r="AH390" s="1314"/>
      <c r="AI390" s="1314"/>
      <c r="AJ390" s="1314"/>
      <c r="AK390" s="1314"/>
      <c r="AL390" s="1314"/>
      <c r="AM390" s="1315"/>
      <c r="AN390" s="20"/>
      <c r="AO390" s="83"/>
      <c r="AP390" s="20"/>
      <c r="CG390" s="35"/>
      <c r="CH390" s="20" t="s">
        <v>801</v>
      </c>
      <c r="CI390" s="20" t="s">
        <v>730</v>
      </c>
    </row>
    <row r="391" spans="1:87" ht="15" hidden="1" customHeight="1">
      <c r="A391" s="30"/>
      <c r="B391" s="71"/>
      <c r="C391" s="1599"/>
      <c r="D391" s="1671"/>
      <c r="E391" s="1671"/>
      <c r="F391" s="1672"/>
      <c r="G391" s="1060" t="s">
        <v>248</v>
      </c>
      <c r="H391" s="1060"/>
      <c r="I391" s="1060"/>
      <c r="J391" s="1060"/>
      <c r="K391" s="1060"/>
      <c r="L391" s="1061"/>
      <c r="M391" s="994"/>
      <c r="N391" s="828"/>
      <c r="O391" s="828"/>
      <c r="P391" s="829"/>
      <c r="Q391" s="1313" t="s">
        <v>260</v>
      </c>
      <c r="R391" s="1314"/>
      <c r="S391" s="1314"/>
      <c r="T391" s="1314"/>
      <c r="U391" s="1314"/>
      <c r="V391" s="1314"/>
      <c r="W391" s="1314"/>
      <c r="X391" s="1314"/>
      <c r="Y391" s="1314"/>
      <c r="Z391" s="1314"/>
      <c r="AA391" s="1314"/>
      <c r="AB391" s="1314"/>
      <c r="AC391" s="1314"/>
      <c r="AD391" s="1314"/>
      <c r="AE391" s="1314"/>
      <c r="AF391" s="1314"/>
      <c r="AG391" s="1314"/>
      <c r="AH391" s="1314"/>
      <c r="AI391" s="1314"/>
      <c r="AJ391" s="1314"/>
      <c r="AK391" s="1314"/>
      <c r="AL391" s="1314"/>
      <c r="AM391" s="1315"/>
      <c r="AN391" s="20"/>
      <c r="AO391" s="83"/>
      <c r="AP391" s="20"/>
      <c r="CG391" s="35"/>
      <c r="CH391" s="20" t="s">
        <v>802</v>
      </c>
      <c r="CI391" s="20" t="s">
        <v>731</v>
      </c>
    </row>
    <row r="392" spans="1:87" ht="15" hidden="1" customHeight="1">
      <c r="A392" s="30"/>
      <c r="B392" s="71"/>
      <c r="C392" s="1599"/>
      <c r="D392" s="1671"/>
      <c r="E392" s="1671"/>
      <c r="F392" s="1672"/>
      <c r="G392" s="614" t="s">
        <v>2567</v>
      </c>
      <c r="H392" s="614"/>
      <c r="I392" s="614"/>
      <c r="J392" s="614"/>
      <c r="K392" s="614"/>
      <c r="L392" s="615"/>
      <c r="M392" s="1019"/>
      <c r="N392" s="1020"/>
      <c r="O392" s="1020"/>
      <c r="P392" s="1020"/>
      <c r="Q392" s="1020"/>
      <c r="R392" s="1020"/>
      <c r="S392" s="1020"/>
      <c r="T392" s="1020"/>
      <c r="U392" s="1020"/>
      <c r="V392" s="1020"/>
      <c r="W392" s="1021"/>
      <c r="X392" s="833" t="s">
        <v>263</v>
      </c>
      <c r="Y392" s="834"/>
      <c r="Z392" s="834"/>
      <c r="AA392" s="834"/>
      <c r="AB392" s="834"/>
      <c r="AC392" s="834"/>
      <c r="AD392" s="834"/>
      <c r="AE392" s="834"/>
      <c r="AF392" s="834"/>
      <c r="AG392" s="834"/>
      <c r="AH392" s="834"/>
      <c r="AI392" s="834"/>
      <c r="AJ392" s="834"/>
      <c r="AK392" s="834"/>
      <c r="AL392" s="834"/>
      <c r="AM392" s="835"/>
      <c r="AN392" s="20"/>
      <c r="AO392" s="83"/>
      <c r="AP392" s="20"/>
      <c r="BL392" s="17" t="str">
        <f>LEFT(M392,1)</f>
        <v/>
      </c>
      <c r="BM392" s="272" t="str">
        <f>MID($BL392,COLUMN()-64,1)</f>
        <v/>
      </c>
      <c r="CG392" s="35"/>
      <c r="CH392" s="20" t="s">
        <v>803</v>
      </c>
      <c r="CI392" s="20" t="s">
        <v>732</v>
      </c>
    </row>
    <row r="393" spans="1:87" ht="15" hidden="1" customHeight="1" thickBot="1">
      <c r="A393" s="30"/>
      <c r="B393" s="71"/>
      <c r="C393" s="1599"/>
      <c r="D393" s="1673"/>
      <c r="E393" s="1673"/>
      <c r="F393" s="1674"/>
      <c r="G393" s="1654"/>
      <c r="H393" s="1654"/>
      <c r="I393" s="1654"/>
      <c r="J393" s="1654"/>
      <c r="K393" s="1654"/>
      <c r="L393" s="1655"/>
      <c r="M393" s="1559"/>
      <c r="N393" s="1560"/>
      <c r="O393" s="1560"/>
      <c r="P393" s="1561"/>
      <c r="Q393" s="77" t="s">
        <v>5</v>
      </c>
      <c r="R393" s="1591"/>
      <c r="S393" s="1591"/>
      <c r="T393" s="1591"/>
      <c r="U393" s="1591"/>
      <c r="V393" s="1574" t="s">
        <v>4</v>
      </c>
      <c r="W393" s="1575"/>
      <c r="X393" s="1582" t="s">
        <v>337</v>
      </c>
      <c r="Y393" s="1583"/>
      <c r="Z393" s="1583"/>
      <c r="AA393" s="1583"/>
      <c r="AB393" s="1583"/>
      <c r="AC393" s="1583"/>
      <c r="AD393" s="1583"/>
      <c r="AE393" s="1583"/>
      <c r="AF393" s="1583"/>
      <c r="AG393" s="1583"/>
      <c r="AH393" s="1583"/>
      <c r="AI393" s="1583"/>
      <c r="AJ393" s="1583"/>
      <c r="AK393" s="1583"/>
      <c r="AL393" s="1583"/>
      <c r="AM393" s="1584"/>
      <c r="AN393" s="20"/>
      <c r="AO393" s="83"/>
      <c r="AP393" s="20"/>
      <c r="BL393" s="151" t="str">
        <f>M393&amp;R393</f>
        <v/>
      </c>
      <c r="CG393" s="35"/>
      <c r="CH393" s="20" t="s">
        <v>804</v>
      </c>
      <c r="CI393" s="20" t="s">
        <v>733</v>
      </c>
    </row>
    <row r="394" spans="1:87" ht="15" hidden="1" customHeight="1" thickTop="1">
      <c r="A394" s="30"/>
      <c r="B394" s="71"/>
      <c r="C394" s="1599"/>
      <c r="D394" s="1682" t="s">
        <v>330</v>
      </c>
      <c r="E394" s="1682"/>
      <c r="F394" s="1683"/>
      <c r="G394" s="1026" t="s">
        <v>210</v>
      </c>
      <c r="H394" s="1026"/>
      <c r="I394" s="1026"/>
      <c r="J394" s="1026"/>
      <c r="K394" s="1026"/>
      <c r="L394" s="1027"/>
      <c r="M394" s="1675"/>
      <c r="N394" s="1676"/>
      <c r="O394" s="1676"/>
      <c r="P394" s="1676"/>
      <c r="Q394" s="1676"/>
      <c r="R394" s="1676"/>
      <c r="S394" s="1676"/>
      <c r="T394" s="1677"/>
      <c r="U394" s="886" t="s">
        <v>591</v>
      </c>
      <c r="V394" s="886"/>
      <c r="W394" s="886"/>
      <c r="X394" s="886"/>
      <c r="Y394" s="886"/>
      <c r="Z394" s="886"/>
      <c r="AA394" s="886"/>
      <c r="AB394" s="886"/>
      <c r="AC394" s="886"/>
      <c r="AD394" s="886"/>
      <c r="AE394" s="886"/>
      <c r="AF394" s="886"/>
      <c r="AG394" s="886"/>
      <c r="AH394" s="886"/>
      <c r="AI394" s="886"/>
      <c r="AJ394" s="886"/>
      <c r="AK394" s="886"/>
      <c r="AL394" s="886"/>
      <c r="AM394" s="887"/>
      <c r="AN394" s="20"/>
      <c r="AO394" s="83"/>
      <c r="AP394" s="20"/>
      <c r="CG394" s="35"/>
      <c r="CH394" s="20" t="s">
        <v>805</v>
      </c>
      <c r="CI394" s="20" t="s">
        <v>734</v>
      </c>
    </row>
    <row r="395" spans="1:87" ht="15" hidden="1" customHeight="1">
      <c r="A395" s="30"/>
      <c r="B395" s="71"/>
      <c r="C395" s="1599"/>
      <c r="D395" s="1682"/>
      <c r="E395" s="1682"/>
      <c r="F395" s="1683"/>
      <c r="G395" s="1036"/>
      <c r="H395" s="1036"/>
      <c r="I395" s="1036"/>
      <c r="J395" s="1036"/>
      <c r="K395" s="1036"/>
      <c r="L395" s="1037"/>
      <c r="M395" s="1038" t="s">
        <v>71</v>
      </c>
      <c r="N395" s="955"/>
      <c r="O395" s="956"/>
      <c r="P395" s="4" t="str">
        <f>MID($M$394,COLUMN()-15,1)</f>
        <v/>
      </c>
      <c r="Q395" s="4" t="str">
        <f t="shared" ref="Q395:Y395" si="88">MID($M$394,COLUMN()-15,1)</f>
        <v/>
      </c>
      <c r="R395" s="4" t="str">
        <f t="shared" si="88"/>
        <v/>
      </c>
      <c r="S395" s="4" t="str">
        <f t="shared" si="88"/>
        <v/>
      </c>
      <c r="T395" s="4" t="str">
        <f t="shared" si="88"/>
        <v/>
      </c>
      <c r="U395" s="4" t="str">
        <f t="shared" si="88"/>
        <v/>
      </c>
      <c r="V395" s="4" t="str">
        <f t="shared" si="88"/>
        <v/>
      </c>
      <c r="W395" s="4" t="str">
        <f t="shared" si="88"/>
        <v/>
      </c>
      <c r="X395" s="4" t="str">
        <f t="shared" si="88"/>
        <v/>
      </c>
      <c r="Y395" s="4" t="str">
        <f t="shared" si="88"/>
        <v/>
      </c>
      <c r="Z395" s="1058"/>
      <c r="AA395" s="943"/>
      <c r="AB395" s="943"/>
      <c r="AC395" s="943"/>
      <c r="AD395" s="943"/>
      <c r="AE395" s="943"/>
      <c r="AF395" s="943"/>
      <c r="AG395" s="943"/>
      <c r="AH395" s="943"/>
      <c r="AI395" s="943"/>
      <c r="AJ395" s="943"/>
      <c r="AK395" s="943"/>
      <c r="AL395" s="943"/>
      <c r="AM395" s="944"/>
      <c r="AN395" s="20"/>
      <c r="AO395" s="83"/>
      <c r="AP395" s="20"/>
      <c r="CG395" s="35"/>
      <c r="CH395" s="20" t="s">
        <v>806</v>
      </c>
      <c r="CI395" s="20" t="s">
        <v>735</v>
      </c>
    </row>
    <row r="396" spans="1:87" ht="15" hidden="1" customHeight="1">
      <c r="A396" s="30"/>
      <c r="B396" s="71"/>
      <c r="C396" s="1599"/>
      <c r="D396" s="1682"/>
      <c r="E396" s="1682"/>
      <c r="F396" s="1683"/>
      <c r="G396" s="1060" t="s">
        <v>61</v>
      </c>
      <c r="H396" s="1060"/>
      <c r="I396" s="1060"/>
      <c r="J396" s="1060"/>
      <c r="K396" s="1060"/>
      <c r="L396" s="1061"/>
      <c r="M396" s="994"/>
      <c r="N396" s="828"/>
      <c r="O396" s="828"/>
      <c r="P396" s="978"/>
      <c r="Q396" s="979"/>
      <c r="R396" s="49" t="s">
        <v>77</v>
      </c>
      <c r="S396" s="978"/>
      <c r="T396" s="979"/>
      <c r="U396" s="48" t="s">
        <v>78</v>
      </c>
      <c r="V396" s="978"/>
      <c r="W396" s="979"/>
      <c r="X396" s="48" t="s">
        <v>79</v>
      </c>
      <c r="Y396" s="943"/>
      <c r="Z396" s="943"/>
      <c r="AA396" s="943"/>
      <c r="AB396" s="943"/>
      <c r="AC396" s="943"/>
      <c r="AD396" s="943"/>
      <c r="AE396" s="943"/>
      <c r="AF396" s="943"/>
      <c r="AG396" s="943"/>
      <c r="AH396" s="943"/>
      <c r="AI396" s="943"/>
      <c r="AJ396" s="943"/>
      <c r="AK396" s="943"/>
      <c r="AL396" s="943"/>
      <c r="AM396" s="944"/>
      <c r="AN396" s="20"/>
      <c r="AO396" s="83"/>
      <c r="AP396" s="20"/>
      <c r="BL396" s="17" t="str">
        <f>IF(OR(M396="選択▼",M396=""),"",M396&amp;P396&amp;R396&amp;S396&amp;U396&amp;V396&amp;X396)</f>
        <v/>
      </c>
      <c r="BM396" s="272" t="str">
        <f>MID(P396,COLUMN()-64,1)</f>
        <v/>
      </c>
      <c r="BN396" s="272" t="str">
        <f>MID(P396,COLUMN()-64,1)</f>
        <v/>
      </c>
      <c r="BO396" s="272" t="str">
        <f>MID(S396,COLUMN()-66,1)</f>
        <v/>
      </c>
      <c r="BP396" s="272" t="str">
        <f>MID(S396,COLUMN()-66,1)</f>
        <v/>
      </c>
      <c r="BQ396" s="272" t="str">
        <f>MID(V396,COLUMN()-68,1)</f>
        <v/>
      </c>
      <c r="BR396" s="272" t="str">
        <f>MID(V396,COLUMN()-68,1)</f>
        <v/>
      </c>
      <c r="BS396" s="273" t="str">
        <f>IF(M396="平成","H",IF(M396="昭和","S",IF(M396="大正","T",IF(M396="明治","M",""))))</f>
        <v/>
      </c>
      <c r="CG396" s="35"/>
      <c r="CH396" s="20" t="s">
        <v>807</v>
      </c>
      <c r="CI396" s="20" t="s">
        <v>736</v>
      </c>
    </row>
    <row r="397" spans="1:87" ht="15" hidden="1" customHeight="1">
      <c r="A397" s="30"/>
      <c r="B397" s="71"/>
      <c r="C397" s="1599"/>
      <c r="D397" s="1682"/>
      <c r="E397" s="1682"/>
      <c r="F397" s="1683"/>
      <c r="G397" s="1060" t="s">
        <v>243</v>
      </c>
      <c r="H397" s="1060"/>
      <c r="I397" s="1060"/>
      <c r="J397" s="1060"/>
      <c r="K397" s="1060"/>
      <c r="L397" s="1061"/>
      <c r="M397" s="994"/>
      <c r="N397" s="828"/>
      <c r="O397" s="828"/>
      <c r="P397" s="829"/>
      <c r="Q397" s="1220"/>
      <c r="R397" s="1220"/>
      <c r="S397" s="1220"/>
      <c r="T397" s="1220"/>
      <c r="U397" s="1220"/>
      <c r="V397" s="1220"/>
      <c r="W397" s="1220"/>
      <c r="X397" s="1220"/>
      <c r="Y397" s="1220"/>
      <c r="Z397" s="1220"/>
      <c r="AA397" s="1220"/>
      <c r="AB397" s="1220"/>
      <c r="AC397" s="1220"/>
      <c r="AD397" s="1220"/>
      <c r="AE397" s="1220"/>
      <c r="AF397" s="1220"/>
      <c r="AG397" s="1220"/>
      <c r="AH397" s="1220"/>
      <c r="AI397" s="1220"/>
      <c r="AJ397" s="1220"/>
      <c r="AK397" s="1220"/>
      <c r="AL397" s="1220"/>
      <c r="AM397" s="1220"/>
      <c r="AN397" s="20"/>
      <c r="AO397" s="83"/>
      <c r="AP397" s="20"/>
      <c r="CG397" s="35"/>
      <c r="CH397" s="20" t="s">
        <v>808</v>
      </c>
      <c r="CI397" s="20" t="s">
        <v>737</v>
      </c>
    </row>
    <row r="398" spans="1:87" ht="15" hidden="1" customHeight="1">
      <c r="A398" s="30"/>
      <c r="B398" s="71"/>
      <c r="C398" s="1599"/>
      <c r="D398" s="1682"/>
      <c r="E398" s="1682"/>
      <c r="F398" s="1683"/>
      <c r="G398" s="1060" t="s">
        <v>247</v>
      </c>
      <c r="H398" s="1060"/>
      <c r="I398" s="1060"/>
      <c r="J398" s="1060"/>
      <c r="K398" s="1060"/>
      <c r="L398" s="1061"/>
      <c r="M398" s="1151"/>
      <c r="N398" s="1065"/>
      <c r="O398" s="1065"/>
      <c r="P398" s="1265"/>
      <c r="Q398" s="1313" t="s">
        <v>2594</v>
      </c>
      <c r="R398" s="1314"/>
      <c r="S398" s="1314"/>
      <c r="T398" s="1314"/>
      <c r="U398" s="1314"/>
      <c r="V398" s="1314"/>
      <c r="W398" s="1314"/>
      <c r="X398" s="1314"/>
      <c r="Y398" s="1314"/>
      <c r="Z398" s="1314"/>
      <c r="AA398" s="1314"/>
      <c r="AB398" s="1314"/>
      <c r="AC398" s="1314"/>
      <c r="AD398" s="1314"/>
      <c r="AE398" s="1314"/>
      <c r="AF398" s="1314"/>
      <c r="AG398" s="1314"/>
      <c r="AH398" s="1314"/>
      <c r="AI398" s="1314"/>
      <c r="AJ398" s="1314"/>
      <c r="AK398" s="1314"/>
      <c r="AL398" s="1314"/>
      <c r="AM398" s="1315"/>
      <c r="AN398" s="20"/>
      <c r="AO398" s="83"/>
      <c r="AP398" s="20"/>
      <c r="CG398" s="35"/>
      <c r="CH398" s="20" t="s">
        <v>809</v>
      </c>
      <c r="CI398" s="20" t="s">
        <v>738</v>
      </c>
    </row>
    <row r="399" spans="1:87" ht="15" hidden="1" customHeight="1">
      <c r="A399" s="30"/>
      <c r="B399" s="71"/>
      <c r="C399" s="1599"/>
      <c r="D399" s="1682"/>
      <c r="E399" s="1682"/>
      <c r="F399" s="1683"/>
      <c r="G399" s="1060" t="s">
        <v>248</v>
      </c>
      <c r="H399" s="1060"/>
      <c r="I399" s="1060"/>
      <c r="J399" s="1060"/>
      <c r="K399" s="1060"/>
      <c r="L399" s="1061"/>
      <c r="M399" s="994"/>
      <c r="N399" s="828"/>
      <c r="O399" s="828"/>
      <c r="P399" s="829"/>
      <c r="Q399" s="1313" t="s">
        <v>260</v>
      </c>
      <c r="R399" s="1314"/>
      <c r="S399" s="1314"/>
      <c r="T399" s="1314"/>
      <c r="U399" s="1314"/>
      <c r="V399" s="1314"/>
      <c r="W399" s="1314"/>
      <c r="X399" s="1314"/>
      <c r="Y399" s="1314"/>
      <c r="Z399" s="1314"/>
      <c r="AA399" s="1314"/>
      <c r="AB399" s="1314"/>
      <c r="AC399" s="1314"/>
      <c r="AD399" s="1314"/>
      <c r="AE399" s="1314"/>
      <c r="AF399" s="1314"/>
      <c r="AG399" s="1314"/>
      <c r="AH399" s="1314"/>
      <c r="AI399" s="1314"/>
      <c r="AJ399" s="1314"/>
      <c r="AK399" s="1314"/>
      <c r="AL399" s="1314"/>
      <c r="AM399" s="1315"/>
      <c r="AN399" s="20"/>
      <c r="AO399" s="83"/>
      <c r="AP399" s="20"/>
      <c r="CG399" s="35"/>
      <c r="CH399" s="20" t="s">
        <v>810</v>
      </c>
      <c r="CI399" s="20" t="s">
        <v>739</v>
      </c>
    </row>
    <row r="400" spans="1:87" ht="15" hidden="1" customHeight="1">
      <c r="A400" s="30"/>
      <c r="B400" s="71"/>
      <c r="C400" s="1599"/>
      <c r="D400" s="1682"/>
      <c r="E400" s="1682"/>
      <c r="F400" s="1683"/>
      <c r="G400" s="614" t="s">
        <v>2567</v>
      </c>
      <c r="H400" s="614"/>
      <c r="I400" s="614"/>
      <c r="J400" s="614"/>
      <c r="K400" s="614"/>
      <c r="L400" s="615"/>
      <c r="M400" s="1019"/>
      <c r="N400" s="1020"/>
      <c r="O400" s="1020"/>
      <c r="P400" s="1020"/>
      <c r="Q400" s="1020"/>
      <c r="R400" s="1020"/>
      <c r="S400" s="1020"/>
      <c r="T400" s="1020"/>
      <c r="U400" s="1020"/>
      <c r="V400" s="1020"/>
      <c r="W400" s="1021"/>
      <c r="X400" s="833" t="s">
        <v>263</v>
      </c>
      <c r="Y400" s="834"/>
      <c r="Z400" s="834"/>
      <c r="AA400" s="834"/>
      <c r="AB400" s="834"/>
      <c r="AC400" s="834"/>
      <c r="AD400" s="834"/>
      <c r="AE400" s="834"/>
      <c r="AF400" s="834"/>
      <c r="AG400" s="834"/>
      <c r="AH400" s="834"/>
      <c r="AI400" s="834"/>
      <c r="AJ400" s="834"/>
      <c r="AK400" s="834"/>
      <c r="AL400" s="834"/>
      <c r="AM400" s="835"/>
      <c r="AN400" s="20"/>
      <c r="AO400" s="83"/>
      <c r="AP400" s="20"/>
      <c r="BL400" s="17" t="str">
        <f>LEFT(M400,1)</f>
        <v/>
      </c>
      <c r="BM400" s="272" t="str">
        <f>MID($BL400,COLUMN()-64,1)</f>
        <v/>
      </c>
      <c r="CG400" s="35"/>
      <c r="CH400" s="20" t="s">
        <v>811</v>
      </c>
      <c r="CI400" s="20" t="s">
        <v>740</v>
      </c>
    </row>
    <row r="401" spans="1:87" ht="15" hidden="1" customHeight="1" thickBot="1">
      <c r="A401" s="30"/>
      <c r="B401" s="71"/>
      <c r="C401" s="1599"/>
      <c r="D401" s="1689"/>
      <c r="E401" s="1689"/>
      <c r="F401" s="1690"/>
      <c r="G401" s="1654"/>
      <c r="H401" s="1654"/>
      <c r="I401" s="1654"/>
      <c r="J401" s="1654"/>
      <c r="K401" s="1654"/>
      <c r="L401" s="1655"/>
      <c r="M401" s="1559"/>
      <c r="N401" s="1560"/>
      <c r="O401" s="1560"/>
      <c r="P401" s="1561"/>
      <c r="Q401" s="77" t="s">
        <v>5</v>
      </c>
      <c r="R401" s="1591"/>
      <c r="S401" s="1591"/>
      <c r="T401" s="1591"/>
      <c r="U401" s="1591"/>
      <c r="V401" s="1574" t="s">
        <v>4</v>
      </c>
      <c r="W401" s="1575"/>
      <c r="X401" s="1582" t="s">
        <v>337</v>
      </c>
      <c r="Y401" s="1583"/>
      <c r="Z401" s="1583"/>
      <c r="AA401" s="1583"/>
      <c r="AB401" s="1583"/>
      <c r="AC401" s="1583"/>
      <c r="AD401" s="1583"/>
      <c r="AE401" s="1583"/>
      <c r="AF401" s="1583"/>
      <c r="AG401" s="1583"/>
      <c r="AH401" s="1583"/>
      <c r="AI401" s="1583"/>
      <c r="AJ401" s="1583"/>
      <c r="AK401" s="1583"/>
      <c r="AL401" s="1583"/>
      <c r="AM401" s="1584"/>
      <c r="AN401" s="20"/>
      <c r="AO401" s="83"/>
      <c r="AP401" s="20"/>
      <c r="BL401" s="151" t="str">
        <f>M401&amp;R401</f>
        <v/>
      </c>
      <c r="CG401" s="35"/>
      <c r="CH401" s="20" t="s">
        <v>812</v>
      </c>
      <c r="CI401" s="20" t="s">
        <v>741</v>
      </c>
    </row>
    <row r="402" spans="1:87" ht="15" hidden="1" customHeight="1" thickTop="1">
      <c r="A402" s="30"/>
      <c r="B402" s="71"/>
      <c r="C402" s="1599"/>
      <c r="D402" s="1671" t="s">
        <v>331</v>
      </c>
      <c r="E402" s="1671"/>
      <c r="F402" s="1672"/>
      <c r="G402" s="1026" t="s">
        <v>210</v>
      </c>
      <c r="H402" s="1026"/>
      <c r="I402" s="1026"/>
      <c r="J402" s="1026"/>
      <c r="K402" s="1026"/>
      <c r="L402" s="1027"/>
      <c r="M402" s="1675"/>
      <c r="N402" s="1676"/>
      <c r="O402" s="1676"/>
      <c r="P402" s="1676"/>
      <c r="Q402" s="1676"/>
      <c r="R402" s="1676"/>
      <c r="S402" s="1676"/>
      <c r="T402" s="1677"/>
      <c r="U402" s="886" t="s">
        <v>591</v>
      </c>
      <c r="V402" s="886"/>
      <c r="W402" s="886"/>
      <c r="X402" s="886"/>
      <c r="Y402" s="886"/>
      <c r="Z402" s="886"/>
      <c r="AA402" s="886"/>
      <c r="AB402" s="886"/>
      <c r="AC402" s="886"/>
      <c r="AD402" s="886"/>
      <c r="AE402" s="886"/>
      <c r="AF402" s="886"/>
      <c r="AG402" s="886"/>
      <c r="AH402" s="886"/>
      <c r="AI402" s="886"/>
      <c r="AJ402" s="886"/>
      <c r="AK402" s="886"/>
      <c r="AL402" s="886"/>
      <c r="AM402" s="887"/>
      <c r="AN402" s="20"/>
      <c r="AO402" s="83"/>
      <c r="AP402" s="20"/>
      <c r="CG402" s="35"/>
      <c r="CH402" s="20" t="s">
        <v>813</v>
      </c>
      <c r="CI402" s="20" t="s">
        <v>742</v>
      </c>
    </row>
    <row r="403" spans="1:87" ht="15" hidden="1" customHeight="1">
      <c r="A403" s="30"/>
      <c r="B403" s="71"/>
      <c r="C403" s="1599"/>
      <c r="D403" s="1671"/>
      <c r="E403" s="1671"/>
      <c r="F403" s="1672"/>
      <c r="G403" s="1036"/>
      <c r="H403" s="1036"/>
      <c r="I403" s="1036"/>
      <c r="J403" s="1036"/>
      <c r="K403" s="1036"/>
      <c r="L403" s="1037"/>
      <c r="M403" s="1038" t="s">
        <v>71</v>
      </c>
      <c r="N403" s="955"/>
      <c r="O403" s="956"/>
      <c r="P403" s="4" t="str">
        <f>MID($M$402,COLUMN()-15,1)</f>
        <v/>
      </c>
      <c r="Q403" s="4" t="str">
        <f t="shared" ref="Q403:Y403" si="89">MID($M$402,COLUMN()-15,1)</f>
        <v/>
      </c>
      <c r="R403" s="4" t="str">
        <f t="shared" si="89"/>
        <v/>
      </c>
      <c r="S403" s="4" t="str">
        <f t="shared" si="89"/>
        <v/>
      </c>
      <c r="T403" s="4" t="str">
        <f t="shared" si="89"/>
        <v/>
      </c>
      <c r="U403" s="4" t="str">
        <f t="shared" si="89"/>
        <v/>
      </c>
      <c r="V403" s="4" t="str">
        <f t="shared" si="89"/>
        <v/>
      </c>
      <c r="W403" s="4" t="str">
        <f t="shared" si="89"/>
        <v/>
      </c>
      <c r="X403" s="4" t="str">
        <f t="shared" si="89"/>
        <v/>
      </c>
      <c r="Y403" s="4" t="str">
        <f t="shared" si="89"/>
        <v/>
      </c>
      <c r="Z403" s="1058"/>
      <c r="AA403" s="943"/>
      <c r="AB403" s="943"/>
      <c r="AC403" s="943"/>
      <c r="AD403" s="943"/>
      <c r="AE403" s="943"/>
      <c r="AF403" s="943"/>
      <c r="AG403" s="943"/>
      <c r="AH403" s="943"/>
      <c r="AI403" s="943"/>
      <c r="AJ403" s="943"/>
      <c r="AK403" s="943"/>
      <c r="AL403" s="943"/>
      <c r="AM403" s="944"/>
      <c r="AN403" s="20"/>
      <c r="AO403" s="83"/>
      <c r="AP403" s="20"/>
      <c r="CG403" s="35"/>
      <c r="CH403" s="20" t="s">
        <v>814</v>
      </c>
      <c r="CI403" s="20" t="s">
        <v>743</v>
      </c>
    </row>
    <row r="404" spans="1:87" ht="15" hidden="1" customHeight="1">
      <c r="A404" s="30"/>
      <c r="B404" s="71"/>
      <c r="C404" s="1599"/>
      <c r="D404" s="1671"/>
      <c r="E404" s="1671"/>
      <c r="F404" s="1672"/>
      <c r="G404" s="1060" t="s">
        <v>61</v>
      </c>
      <c r="H404" s="1060"/>
      <c r="I404" s="1060"/>
      <c r="J404" s="1060"/>
      <c r="K404" s="1060"/>
      <c r="L404" s="1061"/>
      <c r="M404" s="994"/>
      <c r="N404" s="828"/>
      <c r="O404" s="828"/>
      <c r="P404" s="978"/>
      <c r="Q404" s="979"/>
      <c r="R404" s="49" t="s">
        <v>77</v>
      </c>
      <c r="S404" s="978"/>
      <c r="T404" s="979"/>
      <c r="U404" s="48" t="s">
        <v>78</v>
      </c>
      <c r="V404" s="978"/>
      <c r="W404" s="979"/>
      <c r="X404" s="48" t="s">
        <v>79</v>
      </c>
      <c r="Y404" s="943"/>
      <c r="Z404" s="943"/>
      <c r="AA404" s="943"/>
      <c r="AB404" s="943"/>
      <c r="AC404" s="943"/>
      <c r="AD404" s="943"/>
      <c r="AE404" s="943"/>
      <c r="AF404" s="943"/>
      <c r="AG404" s="943"/>
      <c r="AH404" s="943"/>
      <c r="AI404" s="943"/>
      <c r="AJ404" s="943"/>
      <c r="AK404" s="943"/>
      <c r="AL404" s="943"/>
      <c r="AM404" s="944"/>
      <c r="AN404" s="20"/>
      <c r="AO404" s="83"/>
      <c r="AP404" s="20"/>
      <c r="BL404" s="17" t="str">
        <f>IF(OR(M404="選択▼",M404=""),"",M404&amp;P404&amp;R404&amp;S404&amp;U404&amp;V404&amp;X404)</f>
        <v/>
      </c>
      <c r="BM404" s="272" t="str">
        <f>MID(P404,COLUMN()-64,1)</f>
        <v/>
      </c>
      <c r="BN404" s="272" t="str">
        <f>MID(P404,COLUMN()-64,1)</f>
        <v/>
      </c>
      <c r="BO404" s="272" t="str">
        <f>MID(S404,COLUMN()-66,1)</f>
        <v/>
      </c>
      <c r="BP404" s="272" t="str">
        <f>MID(S404,COLUMN()-66,1)</f>
        <v/>
      </c>
      <c r="BQ404" s="272" t="str">
        <f>MID(V404,COLUMN()-68,1)</f>
        <v/>
      </c>
      <c r="BR404" s="272" t="str">
        <f>MID(V404,COLUMN()-68,1)</f>
        <v/>
      </c>
      <c r="BS404" s="273" t="str">
        <f>IF(M404="平成","H",IF(M404="昭和","S",IF(M404="大正","T",IF(M404="明治","M",""))))</f>
        <v/>
      </c>
      <c r="CG404" s="35"/>
      <c r="CH404" s="20" t="s">
        <v>815</v>
      </c>
      <c r="CI404" s="20" t="s">
        <v>744</v>
      </c>
    </row>
    <row r="405" spans="1:87" ht="15" hidden="1" customHeight="1">
      <c r="A405" s="30"/>
      <c r="B405" s="71"/>
      <c r="C405" s="1599"/>
      <c r="D405" s="1671"/>
      <c r="E405" s="1671"/>
      <c r="F405" s="1672"/>
      <c r="G405" s="1060" t="s">
        <v>243</v>
      </c>
      <c r="H405" s="1060"/>
      <c r="I405" s="1060"/>
      <c r="J405" s="1060"/>
      <c r="K405" s="1060"/>
      <c r="L405" s="1061"/>
      <c r="M405" s="994"/>
      <c r="N405" s="828"/>
      <c r="O405" s="828"/>
      <c r="P405" s="829"/>
      <c r="Q405" s="1220"/>
      <c r="R405" s="1220"/>
      <c r="S405" s="1220"/>
      <c r="T405" s="1220"/>
      <c r="U405" s="1220"/>
      <c r="V405" s="1220"/>
      <c r="W405" s="1220"/>
      <c r="X405" s="1220"/>
      <c r="Y405" s="1220"/>
      <c r="Z405" s="1220"/>
      <c r="AA405" s="1220"/>
      <c r="AB405" s="1220"/>
      <c r="AC405" s="1220"/>
      <c r="AD405" s="1220"/>
      <c r="AE405" s="1220"/>
      <c r="AF405" s="1220"/>
      <c r="AG405" s="1220"/>
      <c r="AH405" s="1220"/>
      <c r="AI405" s="1220"/>
      <c r="AJ405" s="1220"/>
      <c r="AK405" s="1220"/>
      <c r="AL405" s="1220"/>
      <c r="AM405" s="1220"/>
      <c r="AN405" s="20"/>
      <c r="AO405" s="83"/>
      <c r="AP405" s="20"/>
      <c r="CG405" s="35"/>
      <c r="CH405" s="20" t="s">
        <v>816</v>
      </c>
      <c r="CI405" s="20" t="s">
        <v>745</v>
      </c>
    </row>
    <row r="406" spans="1:87" ht="15" hidden="1" customHeight="1">
      <c r="A406" s="30"/>
      <c r="B406" s="71"/>
      <c r="C406" s="1599"/>
      <c r="D406" s="1671"/>
      <c r="E406" s="1671"/>
      <c r="F406" s="1672"/>
      <c r="G406" s="1060" t="s">
        <v>247</v>
      </c>
      <c r="H406" s="1060"/>
      <c r="I406" s="1060"/>
      <c r="J406" s="1060"/>
      <c r="K406" s="1060"/>
      <c r="L406" s="1061"/>
      <c r="M406" s="1151"/>
      <c r="N406" s="1065"/>
      <c r="O406" s="1065"/>
      <c r="P406" s="1265"/>
      <c r="Q406" s="1313" t="s">
        <v>2594</v>
      </c>
      <c r="R406" s="1314"/>
      <c r="S406" s="1314"/>
      <c r="T406" s="1314"/>
      <c r="U406" s="1314"/>
      <c r="V406" s="1314"/>
      <c r="W406" s="1314"/>
      <c r="X406" s="1314"/>
      <c r="Y406" s="1314"/>
      <c r="Z406" s="1314"/>
      <c r="AA406" s="1314"/>
      <c r="AB406" s="1314"/>
      <c r="AC406" s="1314"/>
      <c r="AD406" s="1314"/>
      <c r="AE406" s="1314"/>
      <c r="AF406" s="1314"/>
      <c r="AG406" s="1314"/>
      <c r="AH406" s="1314"/>
      <c r="AI406" s="1314"/>
      <c r="AJ406" s="1314"/>
      <c r="AK406" s="1314"/>
      <c r="AL406" s="1314"/>
      <c r="AM406" s="1315"/>
      <c r="AN406" s="20"/>
      <c r="AO406" s="83"/>
      <c r="AP406" s="20"/>
      <c r="CG406" s="35"/>
      <c r="CH406" s="20" t="s">
        <v>817</v>
      </c>
      <c r="CI406" s="20" t="s">
        <v>746</v>
      </c>
    </row>
    <row r="407" spans="1:87" ht="15" hidden="1" customHeight="1">
      <c r="A407" s="30"/>
      <c r="B407" s="71"/>
      <c r="C407" s="1599"/>
      <c r="D407" s="1671"/>
      <c r="E407" s="1671"/>
      <c r="F407" s="1672"/>
      <c r="G407" s="1060" t="s">
        <v>248</v>
      </c>
      <c r="H407" s="1060"/>
      <c r="I407" s="1060"/>
      <c r="J407" s="1060"/>
      <c r="K407" s="1060"/>
      <c r="L407" s="1061"/>
      <c r="M407" s="994"/>
      <c r="N407" s="828"/>
      <c r="O407" s="828"/>
      <c r="P407" s="829"/>
      <c r="Q407" s="1313" t="s">
        <v>260</v>
      </c>
      <c r="R407" s="1314"/>
      <c r="S407" s="1314"/>
      <c r="T407" s="1314"/>
      <c r="U407" s="1314"/>
      <c r="V407" s="1314"/>
      <c r="W407" s="1314"/>
      <c r="X407" s="1314"/>
      <c r="Y407" s="1314"/>
      <c r="Z407" s="1314"/>
      <c r="AA407" s="1314"/>
      <c r="AB407" s="1314"/>
      <c r="AC407" s="1314"/>
      <c r="AD407" s="1314"/>
      <c r="AE407" s="1314"/>
      <c r="AF407" s="1314"/>
      <c r="AG407" s="1314"/>
      <c r="AH407" s="1314"/>
      <c r="AI407" s="1314"/>
      <c r="AJ407" s="1314"/>
      <c r="AK407" s="1314"/>
      <c r="AL407" s="1314"/>
      <c r="AM407" s="1315"/>
      <c r="AN407" s="20"/>
      <c r="AO407" s="83"/>
      <c r="AP407" s="20"/>
      <c r="CG407" s="35"/>
      <c r="CH407" s="20" t="s">
        <v>818</v>
      </c>
      <c r="CI407" s="20" t="s">
        <v>747</v>
      </c>
    </row>
    <row r="408" spans="1:87" ht="15" hidden="1" customHeight="1">
      <c r="A408" s="30"/>
      <c r="B408" s="71"/>
      <c r="C408" s="1599"/>
      <c r="D408" s="1671"/>
      <c r="E408" s="1671"/>
      <c r="F408" s="1672"/>
      <c r="G408" s="614" t="s">
        <v>2567</v>
      </c>
      <c r="H408" s="614"/>
      <c r="I408" s="614"/>
      <c r="J408" s="614"/>
      <c r="K408" s="614"/>
      <c r="L408" s="615"/>
      <c r="M408" s="1019"/>
      <c r="N408" s="1020"/>
      <c r="O408" s="1020"/>
      <c r="P408" s="1020"/>
      <c r="Q408" s="1020"/>
      <c r="R408" s="1020"/>
      <c r="S408" s="1020"/>
      <c r="T408" s="1020"/>
      <c r="U408" s="1020"/>
      <c r="V408" s="1020"/>
      <c r="W408" s="1021"/>
      <c r="X408" s="833" t="s">
        <v>263</v>
      </c>
      <c r="Y408" s="834"/>
      <c r="Z408" s="834"/>
      <c r="AA408" s="834"/>
      <c r="AB408" s="834"/>
      <c r="AC408" s="834"/>
      <c r="AD408" s="834"/>
      <c r="AE408" s="834"/>
      <c r="AF408" s="834"/>
      <c r="AG408" s="834"/>
      <c r="AH408" s="834"/>
      <c r="AI408" s="834"/>
      <c r="AJ408" s="834"/>
      <c r="AK408" s="834"/>
      <c r="AL408" s="834"/>
      <c r="AM408" s="835"/>
      <c r="AN408" s="20"/>
      <c r="AO408" s="83"/>
      <c r="AP408" s="20"/>
      <c r="BL408" s="17" t="str">
        <f>LEFT(M408,1)</f>
        <v/>
      </c>
      <c r="BM408" s="272" t="str">
        <f>MID($BL408,COLUMN()-64,1)</f>
        <v/>
      </c>
      <c r="CG408" s="35"/>
      <c r="CH408" s="20" t="s">
        <v>819</v>
      </c>
      <c r="CI408" s="20" t="s">
        <v>748</v>
      </c>
    </row>
    <row r="409" spans="1:87" ht="15" hidden="1" customHeight="1" thickBot="1">
      <c r="A409" s="30"/>
      <c r="B409" s="71"/>
      <c r="C409" s="1599"/>
      <c r="D409" s="1673"/>
      <c r="E409" s="1673"/>
      <c r="F409" s="1674"/>
      <c r="G409" s="1654"/>
      <c r="H409" s="1654"/>
      <c r="I409" s="1654"/>
      <c r="J409" s="1654"/>
      <c r="K409" s="1654"/>
      <c r="L409" s="1655"/>
      <c r="M409" s="1559"/>
      <c r="N409" s="1560"/>
      <c r="O409" s="1560"/>
      <c r="P409" s="1561"/>
      <c r="Q409" s="77" t="s">
        <v>5</v>
      </c>
      <c r="R409" s="1591"/>
      <c r="S409" s="1591"/>
      <c r="T409" s="1591"/>
      <c r="U409" s="1591"/>
      <c r="V409" s="1574" t="s">
        <v>4</v>
      </c>
      <c r="W409" s="1575"/>
      <c r="X409" s="1582" t="s">
        <v>337</v>
      </c>
      <c r="Y409" s="1583"/>
      <c r="Z409" s="1583"/>
      <c r="AA409" s="1583"/>
      <c r="AB409" s="1583"/>
      <c r="AC409" s="1583"/>
      <c r="AD409" s="1583"/>
      <c r="AE409" s="1583"/>
      <c r="AF409" s="1583"/>
      <c r="AG409" s="1583"/>
      <c r="AH409" s="1583"/>
      <c r="AI409" s="1583"/>
      <c r="AJ409" s="1583"/>
      <c r="AK409" s="1583"/>
      <c r="AL409" s="1583"/>
      <c r="AM409" s="1584"/>
      <c r="AN409" s="20"/>
      <c r="AO409" s="83"/>
      <c r="AP409" s="20"/>
      <c r="BL409" s="151" t="str">
        <f>M409&amp;R409</f>
        <v/>
      </c>
      <c r="CG409" s="35"/>
      <c r="CH409" s="20" t="s">
        <v>820</v>
      </c>
      <c r="CI409" s="20" t="s">
        <v>749</v>
      </c>
    </row>
    <row r="410" spans="1:87" ht="15" hidden="1" customHeight="1" thickTop="1">
      <c r="A410" s="30"/>
      <c r="B410" s="71"/>
      <c r="C410" s="1599"/>
      <c r="D410" s="1682" t="s">
        <v>332</v>
      </c>
      <c r="E410" s="1682"/>
      <c r="F410" s="1683"/>
      <c r="G410" s="1026" t="s">
        <v>210</v>
      </c>
      <c r="H410" s="1026"/>
      <c r="I410" s="1026"/>
      <c r="J410" s="1026"/>
      <c r="K410" s="1026"/>
      <c r="L410" s="1027"/>
      <c r="M410" s="1675"/>
      <c r="N410" s="1676"/>
      <c r="O410" s="1676"/>
      <c r="P410" s="1676"/>
      <c r="Q410" s="1676"/>
      <c r="R410" s="1676"/>
      <c r="S410" s="1676"/>
      <c r="T410" s="1677"/>
      <c r="U410" s="886" t="s">
        <v>591</v>
      </c>
      <c r="V410" s="886"/>
      <c r="W410" s="886"/>
      <c r="X410" s="886"/>
      <c r="Y410" s="886"/>
      <c r="Z410" s="886"/>
      <c r="AA410" s="886"/>
      <c r="AB410" s="886"/>
      <c r="AC410" s="886"/>
      <c r="AD410" s="886"/>
      <c r="AE410" s="886"/>
      <c r="AF410" s="886"/>
      <c r="AG410" s="886"/>
      <c r="AH410" s="886"/>
      <c r="AI410" s="886"/>
      <c r="AJ410" s="886"/>
      <c r="AK410" s="886"/>
      <c r="AL410" s="886"/>
      <c r="AM410" s="887"/>
      <c r="AN410" s="20"/>
      <c r="AO410" s="83"/>
      <c r="AP410" s="20"/>
      <c r="CG410" s="35"/>
      <c r="CH410" s="20" t="s">
        <v>821</v>
      </c>
      <c r="CI410" s="20" t="s">
        <v>750</v>
      </c>
    </row>
    <row r="411" spans="1:87" ht="15" hidden="1" customHeight="1">
      <c r="A411" s="30"/>
      <c r="B411" s="71"/>
      <c r="C411" s="1599"/>
      <c r="D411" s="1682"/>
      <c r="E411" s="1682"/>
      <c r="F411" s="1683"/>
      <c r="G411" s="1036"/>
      <c r="H411" s="1036"/>
      <c r="I411" s="1036"/>
      <c r="J411" s="1036"/>
      <c r="K411" s="1036"/>
      <c r="L411" s="1037"/>
      <c r="M411" s="1038" t="s">
        <v>71</v>
      </c>
      <c r="N411" s="955"/>
      <c r="O411" s="956"/>
      <c r="P411" s="4" t="str">
        <f>MID($M$410,COLUMN()-15,1)</f>
        <v/>
      </c>
      <c r="Q411" s="4" t="str">
        <f t="shared" ref="Q411:Y411" si="90">MID($M$410,COLUMN()-15,1)</f>
        <v/>
      </c>
      <c r="R411" s="4" t="str">
        <f t="shared" si="90"/>
        <v/>
      </c>
      <c r="S411" s="4" t="str">
        <f t="shared" si="90"/>
        <v/>
      </c>
      <c r="T411" s="4" t="str">
        <f t="shared" si="90"/>
        <v/>
      </c>
      <c r="U411" s="4" t="str">
        <f t="shared" si="90"/>
        <v/>
      </c>
      <c r="V411" s="4" t="str">
        <f t="shared" si="90"/>
        <v/>
      </c>
      <c r="W411" s="4" t="str">
        <f t="shared" si="90"/>
        <v/>
      </c>
      <c r="X411" s="4" t="str">
        <f t="shared" si="90"/>
        <v/>
      </c>
      <c r="Y411" s="4" t="str">
        <f t="shared" si="90"/>
        <v/>
      </c>
      <c r="Z411" s="1058"/>
      <c r="AA411" s="943"/>
      <c r="AB411" s="943"/>
      <c r="AC411" s="943"/>
      <c r="AD411" s="943"/>
      <c r="AE411" s="943"/>
      <c r="AF411" s="943"/>
      <c r="AG411" s="943"/>
      <c r="AH411" s="943"/>
      <c r="AI411" s="943"/>
      <c r="AJ411" s="943"/>
      <c r="AK411" s="943"/>
      <c r="AL411" s="943"/>
      <c r="AM411" s="944"/>
      <c r="AN411" s="20"/>
      <c r="AO411" s="83"/>
      <c r="AP411" s="20"/>
      <c r="CG411" s="35"/>
      <c r="CH411" s="20" t="s">
        <v>822</v>
      </c>
      <c r="CI411" s="20" t="s">
        <v>751</v>
      </c>
    </row>
    <row r="412" spans="1:87" ht="15" hidden="1" customHeight="1">
      <c r="A412" s="30"/>
      <c r="B412" s="71"/>
      <c r="C412" s="1599"/>
      <c r="D412" s="1682"/>
      <c r="E412" s="1682"/>
      <c r="F412" s="1683"/>
      <c r="G412" s="1060" t="s">
        <v>61</v>
      </c>
      <c r="H412" s="1060"/>
      <c r="I412" s="1060"/>
      <c r="J412" s="1060"/>
      <c r="K412" s="1060"/>
      <c r="L412" s="1061"/>
      <c r="M412" s="994"/>
      <c r="N412" s="828"/>
      <c r="O412" s="828"/>
      <c r="P412" s="978"/>
      <c r="Q412" s="979"/>
      <c r="R412" s="49" t="s">
        <v>77</v>
      </c>
      <c r="S412" s="978"/>
      <c r="T412" s="979"/>
      <c r="U412" s="48" t="s">
        <v>78</v>
      </c>
      <c r="V412" s="978"/>
      <c r="W412" s="979"/>
      <c r="X412" s="48" t="s">
        <v>79</v>
      </c>
      <c r="Y412" s="943"/>
      <c r="Z412" s="943"/>
      <c r="AA412" s="943"/>
      <c r="AB412" s="943"/>
      <c r="AC412" s="943"/>
      <c r="AD412" s="943"/>
      <c r="AE412" s="943"/>
      <c r="AF412" s="943"/>
      <c r="AG412" s="943"/>
      <c r="AH412" s="943"/>
      <c r="AI412" s="943"/>
      <c r="AJ412" s="943"/>
      <c r="AK412" s="943"/>
      <c r="AL412" s="943"/>
      <c r="AM412" s="944"/>
      <c r="AN412" s="20"/>
      <c r="AO412" s="83"/>
      <c r="AP412" s="20"/>
      <c r="BL412" s="17" t="str">
        <f>IF(OR(M412="選択▼",M412=""),"",M412&amp;P412&amp;R412&amp;S412&amp;U412&amp;V412&amp;X412)</f>
        <v/>
      </c>
      <c r="BM412" s="272" t="str">
        <f>MID(P412,COLUMN()-64,1)</f>
        <v/>
      </c>
      <c r="BN412" s="272" t="str">
        <f>MID(P412,COLUMN()-64,1)</f>
        <v/>
      </c>
      <c r="BO412" s="272" t="str">
        <f>MID(S412,COLUMN()-66,1)</f>
        <v/>
      </c>
      <c r="BP412" s="272" t="str">
        <f>MID(S412,COLUMN()-66,1)</f>
        <v/>
      </c>
      <c r="BQ412" s="272" t="str">
        <f>MID(V412,COLUMN()-68,1)</f>
        <v/>
      </c>
      <c r="BR412" s="272" t="str">
        <f>MID(V412,COLUMN()-68,1)</f>
        <v/>
      </c>
      <c r="BS412" s="273" t="str">
        <f>IF(M412="平成","H",IF(M412="昭和","S",IF(M412="大正","T",IF(M412="明治","M",""))))</f>
        <v/>
      </c>
      <c r="CG412" s="35"/>
      <c r="CH412" s="20" t="s">
        <v>823</v>
      </c>
      <c r="CI412" s="20" t="s">
        <v>752</v>
      </c>
    </row>
    <row r="413" spans="1:87" ht="15" hidden="1" customHeight="1">
      <c r="A413" s="30"/>
      <c r="B413" s="71"/>
      <c r="C413" s="1599"/>
      <c r="D413" s="1682"/>
      <c r="E413" s="1682"/>
      <c r="F413" s="1683"/>
      <c r="G413" s="1060" t="s">
        <v>243</v>
      </c>
      <c r="H413" s="1060"/>
      <c r="I413" s="1060"/>
      <c r="J413" s="1060"/>
      <c r="K413" s="1060"/>
      <c r="L413" s="1061"/>
      <c r="M413" s="994"/>
      <c r="N413" s="828"/>
      <c r="O413" s="828"/>
      <c r="P413" s="829"/>
      <c r="Q413" s="1220"/>
      <c r="R413" s="1220"/>
      <c r="S413" s="1220"/>
      <c r="T413" s="1220"/>
      <c r="U413" s="1220"/>
      <c r="V413" s="1220"/>
      <c r="W413" s="1220"/>
      <c r="X413" s="1220"/>
      <c r="Y413" s="1220"/>
      <c r="Z413" s="1220"/>
      <c r="AA413" s="1220"/>
      <c r="AB413" s="1220"/>
      <c r="AC413" s="1220"/>
      <c r="AD413" s="1220"/>
      <c r="AE413" s="1220"/>
      <c r="AF413" s="1220"/>
      <c r="AG413" s="1220"/>
      <c r="AH413" s="1220"/>
      <c r="AI413" s="1220"/>
      <c r="AJ413" s="1220"/>
      <c r="AK413" s="1220"/>
      <c r="AL413" s="1220"/>
      <c r="AM413" s="1220"/>
      <c r="AN413" s="20"/>
      <c r="AO413" s="83"/>
      <c r="AP413" s="20"/>
      <c r="CG413" s="35"/>
      <c r="CH413" s="20" t="s">
        <v>824</v>
      </c>
      <c r="CI413" s="20" t="s">
        <v>753</v>
      </c>
    </row>
    <row r="414" spans="1:87" ht="15" hidden="1" customHeight="1">
      <c r="A414" s="30"/>
      <c r="B414" s="71"/>
      <c r="C414" s="1599"/>
      <c r="D414" s="1682"/>
      <c r="E414" s="1682"/>
      <c r="F414" s="1683"/>
      <c r="G414" s="1060" t="s">
        <v>247</v>
      </c>
      <c r="H414" s="1060"/>
      <c r="I414" s="1060"/>
      <c r="J414" s="1060"/>
      <c r="K414" s="1060"/>
      <c r="L414" s="1061"/>
      <c r="M414" s="1151"/>
      <c r="N414" s="1065"/>
      <c r="O414" s="1065"/>
      <c r="P414" s="1265"/>
      <c r="Q414" s="1313" t="s">
        <v>2594</v>
      </c>
      <c r="R414" s="1314"/>
      <c r="S414" s="1314"/>
      <c r="T414" s="1314"/>
      <c r="U414" s="1314"/>
      <c r="V414" s="1314"/>
      <c r="W414" s="1314"/>
      <c r="X414" s="1314"/>
      <c r="Y414" s="1314"/>
      <c r="Z414" s="1314"/>
      <c r="AA414" s="1314"/>
      <c r="AB414" s="1314"/>
      <c r="AC414" s="1314"/>
      <c r="AD414" s="1314"/>
      <c r="AE414" s="1314"/>
      <c r="AF414" s="1314"/>
      <c r="AG414" s="1314"/>
      <c r="AH414" s="1314"/>
      <c r="AI414" s="1314"/>
      <c r="AJ414" s="1314"/>
      <c r="AK414" s="1314"/>
      <c r="AL414" s="1314"/>
      <c r="AM414" s="1315"/>
      <c r="AN414" s="20"/>
      <c r="AO414" s="83"/>
      <c r="AP414" s="20"/>
      <c r="CG414" s="35"/>
      <c r="CH414" s="20" t="s">
        <v>825</v>
      </c>
      <c r="CI414" s="20" t="s">
        <v>754</v>
      </c>
    </row>
    <row r="415" spans="1:87" ht="15" hidden="1" customHeight="1">
      <c r="A415" s="30"/>
      <c r="B415" s="71"/>
      <c r="C415" s="1599"/>
      <c r="D415" s="1682"/>
      <c r="E415" s="1682"/>
      <c r="F415" s="1683"/>
      <c r="G415" s="1060" t="s">
        <v>248</v>
      </c>
      <c r="H415" s="1060"/>
      <c r="I415" s="1060"/>
      <c r="J415" s="1060"/>
      <c r="K415" s="1060"/>
      <c r="L415" s="1061"/>
      <c r="M415" s="994"/>
      <c r="N415" s="828"/>
      <c r="O415" s="828"/>
      <c r="P415" s="829"/>
      <c r="Q415" s="1313" t="s">
        <v>260</v>
      </c>
      <c r="R415" s="1314"/>
      <c r="S415" s="1314"/>
      <c r="T415" s="1314"/>
      <c r="U415" s="1314"/>
      <c r="V415" s="1314"/>
      <c r="W415" s="1314"/>
      <c r="X415" s="1314"/>
      <c r="Y415" s="1314"/>
      <c r="Z415" s="1314"/>
      <c r="AA415" s="1314"/>
      <c r="AB415" s="1314"/>
      <c r="AC415" s="1314"/>
      <c r="AD415" s="1314"/>
      <c r="AE415" s="1314"/>
      <c r="AF415" s="1314"/>
      <c r="AG415" s="1314"/>
      <c r="AH415" s="1314"/>
      <c r="AI415" s="1314"/>
      <c r="AJ415" s="1314"/>
      <c r="AK415" s="1314"/>
      <c r="AL415" s="1314"/>
      <c r="AM415" s="1315"/>
      <c r="AN415" s="20"/>
      <c r="AO415" s="83"/>
      <c r="AP415" s="20"/>
      <c r="CG415" s="35"/>
      <c r="CH415" s="20" t="s">
        <v>826</v>
      </c>
      <c r="CI415" s="20" t="s">
        <v>586</v>
      </c>
    </row>
    <row r="416" spans="1:87" ht="15" hidden="1" customHeight="1">
      <c r="A416" s="30"/>
      <c r="B416" s="71"/>
      <c r="C416" s="1599"/>
      <c r="D416" s="1682"/>
      <c r="E416" s="1682"/>
      <c r="F416" s="1683"/>
      <c r="G416" s="614" t="s">
        <v>2567</v>
      </c>
      <c r="H416" s="614"/>
      <c r="I416" s="614"/>
      <c r="J416" s="614"/>
      <c r="K416" s="614"/>
      <c r="L416" s="615"/>
      <c r="M416" s="1019"/>
      <c r="N416" s="1020"/>
      <c r="O416" s="1020"/>
      <c r="P416" s="1020"/>
      <c r="Q416" s="1020"/>
      <c r="R416" s="1020"/>
      <c r="S416" s="1020"/>
      <c r="T416" s="1020"/>
      <c r="U416" s="1020"/>
      <c r="V416" s="1020"/>
      <c r="W416" s="1021"/>
      <c r="X416" s="833" t="s">
        <v>263</v>
      </c>
      <c r="Y416" s="834"/>
      <c r="Z416" s="834"/>
      <c r="AA416" s="834"/>
      <c r="AB416" s="834"/>
      <c r="AC416" s="834"/>
      <c r="AD416" s="834"/>
      <c r="AE416" s="834"/>
      <c r="AF416" s="834"/>
      <c r="AG416" s="834"/>
      <c r="AH416" s="834"/>
      <c r="AI416" s="834"/>
      <c r="AJ416" s="834"/>
      <c r="AK416" s="834"/>
      <c r="AL416" s="834"/>
      <c r="AM416" s="835"/>
      <c r="AN416" s="20"/>
      <c r="AO416" s="83"/>
      <c r="AP416" s="20"/>
      <c r="BL416" s="17" t="str">
        <f>LEFT(M416,1)</f>
        <v/>
      </c>
      <c r="BM416" s="272" t="str">
        <f>MID($BL416,COLUMN()-64,1)</f>
        <v/>
      </c>
      <c r="CG416" s="35"/>
      <c r="CH416" s="20" t="s">
        <v>827</v>
      </c>
      <c r="CI416" s="20" t="s">
        <v>755</v>
      </c>
    </row>
    <row r="417" spans="1:87" ht="15" hidden="1" customHeight="1" thickBot="1">
      <c r="A417" s="30"/>
      <c r="B417" s="71"/>
      <c r="C417" s="1599"/>
      <c r="D417" s="1689"/>
      <c r="E417" s="1689"/>
      <c r="F417" s="1690"/>
      <c r="G417" s="1654"/>
      <c r="H417" s="1654"/>
      <c r="I417" s="1654"/>
      <c r="J417" s="1654"/>
      <c r="K417" s="1654"/>
      <c r="L417" s="1655"/>
      <c r="M417" s="1559"/>
      <c r="N417" s="1560"/>
      <c r="O417" s="1560"/>
      <c r="P417" s="1561"/>
      <c r="Q417" s="77" t="s">
        <v>5</v>
      </c>
      <c r="R417" s="1591"/>
      <c r="S417" s="1591"/>
      <c r="T417" s="1591"/>
      <c r="U417" s="1591"/>
      <c r="V417" s="1574" t="s">
        <v>4</v>
      </c>
      <c r="W417" s="1575"/>
      <c r="X417" s="1582" t="s">
        <v>337</v>
      </c>
      <c r="Y417" s="1583"/>
      <c r="Z417" s="1583"/>
      <c r="AA417" s="1583"/>
      <c r="AB417" s="1583"/>
      <c r="AC417" s="1583"/>
      <c r="AD417" s="1583"/>
      <c r="AE417" s="1583"/>
      <c r="AF417" s="1583"/>
      <c r="AG417" s="1583"/>
      <c r="AH417" s="1583"/>
      <c r="AI417" s="1583"/>
      <c r="AJ417" s="1583"/>
      <c r="AK417" s="1583"/>
      <c r="AL417" s="1583"/>
      <c r="AM417" s="1584"/>
      <c r="AN417" s="20"/>
      <c r="AO417" s="83"/>
      <c r="AP417" s="20"/>
      <c r="BL417" s="151" t="str">
        <f>M417&amp;R417</f>
        <v/>
      </c>
      <c r="CG417" s="35"/>
      <c r="CH417" s="20" t="s">
        <v>828</v>
      </c>
      <c r="CI417" s="20" t="s">
        <v>756</v>
      </c>
    </row>
    <row r="418" spans="1:87" ht="15" hidden="1" customHeight="1" thickTop="1">
      <c r="A418" s="30"/>
      <c r="B418" s="71"/>
      <c r="C418" s="1599"/>
      <c r="D418" s="1671" t="s">
        <v>333</v>
      </c>
      <c r="E418" s="1671"/>
      <c r="F418" s="1672"/>
      <c r="G418" s="1026" t="s">
        <v>210</v>
      </c>
      <c r="H418" s="1026"/>
      <c r="I418" s="1026"/>
      <c r="J418" s="1026"/>
      <c r="K418" s="1026"/>
      <c r="L418" s="1027"/>
      <c r="M418" s="1675"/>
      <c r="N418" s="1676"/>
      <c r="O418" s="1676"/>
      <c r="P418" s="1676"/>
      <c r="Q418" s="1676"/>
      <c r="R418" s="1676"/>
      <c r="S418" s="1676"/>
      <c r="T418" s="1677"/>
      <c r="U418" s="886" t="s">
        <v>591</v>
      </c>
      <c r="V418" s="886"/>
      <c r="W418" s="886"/>
      <c r="X418" s="886"/>
      <c r="Y418" s="886"/>
      <c r="Z418" s="886"/>
      <c r="AA418" s="886"/>
      <c r="AB418" s="886"/>
      <c r="AC418" s="886"/>
      <c r="AD418" s="886"/>
      <c r="AE418" s="886"/>
      <c r="AF418" s="886"/>
      <c r="AG418" s="886"/>
      <c r="AH418" s="886"/>
      <c r="AI418" s="886"/>
      <c r="AJ418" s="886"/>
      <c r="AK418" s="886"/>
      <c r="AL418" s="886"/>
      <c r="AM418" s="887"/>
      <c r="AN418" s="20"/>
      <c r="AO418" s="83"/>
      <c r="AP418" s="20"/>
      <c r="CG418" s="35"/>
      <c r="CH418" s="20" t="s">
        <v>829</v>
      </c>
      <c r="CI418" s="20" t="s">
        <v>757</v>
      </c>
    </row>
    <row r="419" spans="1:87" ht="15" hidden="1" customHeight="1">
      <c r="A419" s="30"/>
      <c r="B419" s="71"/>
      <c r="C419" s="1599"/>
      <c r="D419" s="1671"/>
      <c r="E419" s="1671"/>
      <c r="F419" s="1672"/>
      <c r="G419" s="1036"/>
      <c r="H419" s="1036"/>
      <c r="I419" s="1036"/>
      <c r="J419" s="1036"/>
      <c r="K419" s="1036"/>
      <c r="L419" s="1037"/>
      <c r="M419" s="1038" t="s">
        <v>71</v>
      </c>
      <c r="N419" s="955"/>
      <c r="O419" s="956"/>
      <c r="P419" s="4" t="str">
        <f>MID($M$418,COLUMN()-15,1)</f>
        <v/>
      </c>
      <c r="Q419" s="4" t="str">
        <f t="shared" ref="Q419:Y419" si="91">MID($M$418,COLUMN()-15,1)</f>
        <v/>
      </c>
      <c r="R419" s="4" t="str">
        <f t="shared" si="91"/>
        <v/>
      </c>
      <c r="S419" s="4" t="str">
        <f t="shared" si="91"/>
        <v/>
      </c>
      <c r="T419" s="4" t="str">
        <f t="shared" si="91"/>
        <v/>
      </c>
      <c r="U419" s="4" t="str">
        <f t="shared" si="91"/>
        <v/>
      </c>
      <c r="V419" s="4" t="str">
        <f t="shared" si="91"/>
        <v/>
      </c>
      <c r="W419" s="4" t="str">
        <f t="shared" si="91"/>
        <v/>
      </c>
      <c r="X419" s="4" t="str">
        <f t="shared" si="91"/>
        <v/>
      </c>
      <c r="Y419" s="4" t="str">
        <f t="shared" si="91"/>
        <v/>
      </c>
      <c r="Z419" s="1058"/>
      <c r="AA419" s="943"/>
      <c r="AB419" s="943"/>
      <c r="AC419" s="943"/>
      <c r="AD419" s="943"/>
      <c r="AE419" s="943"/>
      <c r="AF419" s="943"/>
      <c r="AG419" s="943"/>
      <c r="AH419" s="943"/>
      <c r="AI419" s="943"/>
      <c r="AJ419" s="943"/>
      <c r="AK419" s="943"/>
      <c r="AL419" s="943"/>
      <c r="AM419" s="944"/>
      <c r="AN419" s="20"/>
      <c r="AO419" s="83"/>
      <c r="AP419" s="20"/>
      <c r="CG419" s="35"/>
      <c r="CH419" s="20" t="s">
        <v>830</v>
      </c>
      <c r="CI419" s="20" t="s">
        <v>758</v>
      </c>
    </row>
    <row r="420" spans="1:87" ht="15" hidden="1" customHeight="1">
      <c r="A420" s="30"/>
      <c r="B420" s="71"/>
      <c r="C420" s="1599"/>
      <c r="D420" s="1671"/>
      <c r="E420" s="1671"/>
      <c r="F420" s="1672"/>
      <c r="G420" s="1060" t="s">
        <v>61</v>
      </c>
      <c r="H420" s="1060"/>
      <c r="I420" s="1060"/>
      <c r="J420" s="1060"/>
      <c r="K420" s="1060"/>
      <c r="L420" s="1061"/>
      <c r="M420" s="994"/>
      <c r="N420" s="828"/>
      <c r="O420" s="828"/>
      <c r="P420" s="978"/>
      <c r="Q420" s="979"/>
      <c r="R420" s="49" t="s">
        <v>77</v>
      </c>
      <c r="S420" s="978"/>
      <c r="T420" s="979"/>
      <c r="U420" s="48" t="s">
        <v>78</v>
      </c>
      <c r="V420" s="978"/>
      <c r="W420" s="979"/>
      <c r="X420" s="48" t="s">
        <v>79</v>
      </c>
      <c r="Y420" s="943"/>
      <c r="Z420" s="943"/>
      <c r="AA420" s="943"/>
      <c r="AB420" s="943"/>
      <c r="AC420" s="943"/>
      <c r="AD420" s="943"/>
      <c r="AE420" s="943"/>
      <c r="AF420" s="943"/>
      <c r="AG420" s="943"/>
      <c r="AH420" s="943"/>
      <c r="AI420" s="943"/>
      <c r="AJ420" s="943"/>
      <c r="AK420" s="943"/>
      <c r="AL420" s="943"/>
      <c r="AM420" s="944"/>
      <c r="AN420" s="20"/>
      <c r="AO420" s="83"/>
      <c r="AP420" s="20"/>
      <c r="BL420" s="17" t="str">
        <f>IF(OR(M420="選択▼",M420=""),"",M420&amp;P420&amp;R420&amp;S420&amp;U420&amp;V420&amp;X420)</f>
        <v/>
      </c>
      <c r="BM420" s="272" t="str">
        <f>MID(P420,COLUMN()-64,1)</f>
        <v/>
      </c>
      <c r="BN420" s="272" t="str">
        <f>MID(P420,COLUMN()-64,1)</f>
        <v/>
      </c>
      <c r="BO420" s="272" t="str">
        <f>MID(S420,COLUMN()-66,1)</f>
        <v/>
      </c>
      <c r="BP420" s="272" t="str">
        <f>MID(S420,COLUMN()-66,1)</f>
        <v/>
      </c>
      <c r="BQ420" s="272" t="str">
        <f>MID(V420,COLUMN()-68,1)</f>
        <v/>
      </c>
      <c r="BR420" s="272" t="str">
        <f>MID(V420,COLUMN()-68,1)</f>
        <v/>
      </c>
      <c r="BS420" s="273" t="str">
        <f>IF(M420="平成","H",IF(M420="昭和","S",IF(M420="大正","T",IF(M420="明治","M",""))))</f>
        <v/>
      </c>
      <c r="CG420" s="35"/>
      <c r="CH420" s="20" t="s">
        <v>831</v>
      </c>
      <c r="CI420" s="20" t="s">
        <v>759</v>
      </c>
    </row>
    <row r="421" spans="1:87" ht="15" hidden="1" customHeight="1">
      <c r="A421" s="30"/>
      <c r="B421" s="71"/>
      <c r="C421" s="1599"/>
      <c r="D421" s="1671"/>
      <c r="E421" s="1671"/>
      <c r="F421" s="1672"/>
      <c r="G421" s="1060" t="s">
        <v>243</v>
      </c>
      <c r="H421" s="1060"/>
      <c r="I421" s="1060"/>
      <c r="J421" s="1060"/>
      <c r="K421" s="1060"/>
      <c r="L421" s="1061"/>
      <c r="M421" s="994"/>
      <c r="N421" s="828"/>
      <c r="O421" s="828"/>
      <c r="P421" s="829"/>
      <c r="Q421" s="1220"/>
      <c r="R421" s="1220"/>
      <c r="S421" s="1220"/>
      <c r="T421" s="1220"/>
      <c r="U421" s="1220"/>
      <c r="V421" s="1220"/>
      <c r="W421" s="1220"/>
      <c r="X421" s="1220"/>
      <c r="Y421" s="1220"/>
      <c r="Z421" s="1220"/>
      <c r="AA421" s="1220"/>
      <c r="AB421" s="1220"/>
      <c r="AC421" s="1220"/>
      <c r="AD421" s="1220"/>
      <c r="AE421" s="1220"/>
      <c r="AF421" s="1220"/>
      <c r="AG421" s="1220"/>
      <c r="AH421" s="1220"/>
      <c r="AI421" s="1220"/>
      <c r="AJ421" s="1220"/>
      <c r="AK421" s="1220"/>
      <c r="AL421" s="1220"/>
      <c r="AM421" s="1220"/>
      <c r="AN421" s="20"/>
      <c r="AO421" s="83"/>
      <c r="AP421" s="20"/>
      <c r="CG421" s="35"/>
      <c r="CH421" s="20" t="s">
        <v>832</v>
      </c>
      <c r="CI421" s="20" t="s">
        <v>760</v>
      </c>
    </row>
    <row r="422" spans="1:87" ht="15" hidden="1" customHeight="1">
      <c r="A422" s="30"/>
      <c r="B422" s="71"/>
      <c r="C422" s="1599"/>
      <c r="D422" s="1671"/>
      <c r="E422" s="1671"/>
      <c r="F422" s="1672"/>
      <c r="G422" s="1060" t="s">
        <v>247</v>
      </c>
      <c r="H422" s="1060"/>
      <c r="I422" s="1060"/>
      <c r="J422" s="1060"/>
      <c r="K422" s="1060"/>
      <c r="L422" s="1061"/>
      <c r="M422" s="1151"/>
      <c r="N422" s="1065"/>
      <c r="O422" s="1065"/>
      <c r="P422" s="1265"/>
      <c r="Q422" s="1313" t="s">
        <v>2594</v>
      </c>
      <c r="R422" s="1314"/>
      <c r="S422" s="1314"/>
      <c r="T422" s="1314"/>
      <c r="U422" s="1314"/>
      <c r="V422" s="1314"/>
      <c r="W422" s="1314"/>
      <c r="X422" s="1314"/>
      <c r="Y422" s="1314"/>
      <c r="Z422" s="1314"/>
      <c r="AA422" s="1314"/>
      <c r="AB422" s="1314"/>
      <c r="AC422" s="1314"/>
      <c r="AD422" s="1314"/>
      <c r="AE422" s="1314"/>
      <c r="AF422" s="1314"/>
      <c r="AG422" s="1314"/>
      <c r="AH422" s="1314"/>
      <c r="AI422" s="1314"/>
      <c r="AJ422" s="1314"/>
      <c r="AK422" s="1314"/>
      <c r="AL422" s="1314"/>
      <c r="AM422" s="1315"/>
      <c r="AN422" s="20"/>
      <c r="AO422" s="83"/>
      <c r="AP422" s="20"/>
      <c r="CG422" s="35"/>
      <c r="CH422" s="20" t="s">
        <v>833</v>
      </c>
      <c r="CI422" s="20" t="s">
        <v>761</v>
      </c>
    </row>
    <row r="423" spans="1:87" ht="15" hidden="1" customHeight="1">
      <c r="A423" s="30"/>
      <c r="B423" s="71"/>
      <c r="C423" s="1599"/>
      <c r="D423" s="1671"/>
      <c r="E423" s="1671"/>
      <c r="F423" s="1672"/>
      <c r="G423" s="1060" t="s">
        <v>248</v>
      </c>
      <c r="H423" s="1060"/>
      <c r="I423" s="1060"/>
      <c r="J423" s="1060"/>
      <c r="K423" s="1060"/>
      <c r="L423" s="1061"/>
      <c r="M423" s="994"/>
      <c r="N423" s="828"/>
      <c r="O423" s="828"/>
      <c r="P423" s="829"/>
      <c r="Q423" s="1313" t="s">
        <v>260</v>
      </c>
      <c r="R423" s="1314"/>
      <c r="S423" s="1314"/>
      <c r="T423" s="1314"/>
      <c r="U423" s="1314"/>
      <c r="V423" s="1314"/>
      <c r="W423" s="1314"/>
      <c r="X423" s="1314"/>
      <c r="Y423" s="1314"/>
      <c r="Z423" s="1314"/>
      <c r="AA423" s="1314"/>
      <c r="AB423" s="1314"/>
      <c r="AC423" s="1314"/>
      <c r="AD423" s="1314"/>
      <c r="AE423" s="1314"/>
      <c r="AF423" s="1314"/>
      <c r="AG423" s="1314"/>
      <c r="AH423" s="1314"/>
      <c r="AI423" s="1314"/>
      <c r="AJ423" s="1314"/>
      <c r="AK423" s="1314"/>
      <c r="AL423" s="1314"/>
      <c r="AM423" s="1315"/>
      <c r="AN423" s="20"/>
      <c r="AO423" s="83"/>
      <c r="AP423" s="20"/>
      <c r="CG423" s="35"/>
      <c r="CH423" s="20" t="s">
        <v>834</v>
      </c>
      <c r="CI423" s="20" t="s">
        <v>762</v>
      </c>
    </row>
    <row r="424" spans="1:87" ht="15" hidden="1" customHeight="1">
      <c r="A424" s="30"/>
      <c r="B424" s="71"/>
      <c r="C424" s="1599"/>
      <c r="D424" s="1671"/>
      <c r="E424" s="1671"/>
      <c r="F424" s="1672"/>
      <c r="G424" s="614" t="s">
        <v>2567</v>
      </c>
      <c r="H424" s="614"/>
      <c r="I424" s="614"/>
      <c r="J424" s="614"/>
      <c r="K424" s="614"/>
      <c r="L424" s="615"/>
      <c r="M424" s="1019"/>
      <c r="N424" s="1020"/>
      <c r="O424" s="1020"/>
      <c r="P424" s="1020"/>
      <c r="Q424" s="1020"/>
      <c r="R424" s="1020"/>
      <c r="S424" s="1020"/>
      <c r="T424" s="1020"/>
      <c r="U424" s="1020"/>
      <c r="V424" s="1020"/>
      <c r="W424" s="1021"/>
      <c r="X424" s="833" t="s">
        <v>263</v>
      </c>
      <c r="Y424" s="834"/>
      <c r="Z424" s="834"/>
      <c r="AA424" s="834"/>
      <c r="AB424" s="834"/>
      <c r="AC424" s="834"/>
      <c r="AD424" s="834"/>
      <c r="AE424" s="834"/>
      <c r="AF424" s="834"/>
      <c r="AG424" s="834"/>
      <c r="AH424" s="834"/>
      <c r="AI424" s="834"/>
      <c r="AJ424" s="834"/>
      <c r="AK424" s="834"/>
      <c r="AL424" s="834"/>
      <c r="AM424" s="835"/>
      <c r="AN424" s="20"/>
      <c r="AO424" s="83"/>
      <c r="AP424" s="20"/>
      <c r="BL424" s="17" t="str">
        <f>LEFT(M424,1)</f>
        <v/>
      </c>
      <c r="BM424" s="272" t="str">
        <f>MID($BL424,COLUMN()-64,1)</f>
        <v/>
      </c>
      <c r="CG424" s="35"/>
      <c r="CH424" s="20" t="s">
        <v>835</v>
      </c>
      <c r="CI424" s="20" t="s">
        <v>763</v>
      </c>
    </row>
    <row r="425" spans="1:87" ht="15" hidden="1" customHeight="1" thickBot="1">
      <c r="A425" s="30"/>
      <c r="B425" s="71"/>
      <c r="C425" s="1599"/>
      <c r="D425" s="1673"/>
      <c r="E425" s="1673"/>
      <c r="F425" s="1674"/>
      <c r="G425" s="1654"/>
      <c r="H425" s="1654"/>
      <c r="I425" s="1654"/>
      <c r="J425" s="1654"/>
      <c r="K425" s="1654"/>
      <c r="L425" s="1655"/>
      <c r="M425" s="1559"/>
      <c r="N425" s="1560"/>
      <c r="O425" s="1560"/>
      <c r="P425" s="1561"/>
      <c r="Q425" s="77" t="s">
        <v>5</v>
      </c>
      <c r="R425" s="1591"/>
      <c r="S425" s="1591"/>
      <c r="T425" s="1591"/>
      <c r="U425" s="1591"/>
      <c r="V425" s="1574" t="s">
        <v>4</v>
      </c>
      <c r="W425" s="1575"/>
      <c r="X425" s="1582" t="s">
        <v>337</v>
      </c>
      <c r="Y425" s="1583"/>
      <c r="Z425" s="1583"/>
      <c r="AA425" s="1583"/>
      <c r="AB425" s="1583"/>
      <c r="AC425" s="1583"/>
      <c r="AD425" s="1583"/>
      <c r="AE425" s="1583"/>
      <c r="AF425" s="1583"/>
      <c r="AG425" s="1583"/>
      <c r="AH425" s="1583"/>
      <c r="AI425" s="1583"/>
      <c r="AJ425" s="1583"/>
      <c r="AK425" s="1583"/>
      <c r="AL425" s="1583"/>
      <c r="AM425" s="1584"/>
      <c r="AN425" s="20"/>
      <c r="AO425" s="83"/>
      <c r="AP425" s="20"/>
      <c r="BL425" s="151" t="str">
        <f>M425&amp;R425</f>
        <v/>
      </c>
      <c r="CG425" s="35"/>
      <c r="CH425" s="20" t="s">
        <v>836</v>
      </c>
      <c r="CI425" s="20" t="s">
        <v>764</v>
      </c>
    </row>
    <row r="426" spans="1:87" ht="15" hidden="1" customHeight="1" thickTop="1">
      <c r="A426" s="30"/>
      <c r="B426" s="71"/>
      <c r="C426" s="1599"/>
      <c r="D426" s="1678" t="s">
        <v>334</v>
      </c>
      <c r="E426" s="1679"/>
      <c r="F426" s="1680"/>
      <c r="G426" s="1687" t="s">
        <v>210</v>
      </c>
      <c r="H426" s="1687"/>
      <c r="I426" s="1687"/>
      <c r="J426" s="1687"/>
      <c r="K426" s="1687"/>
      <c r="L426" s="1688"/>
      <c r="M426" s="1668"/>
      <c r="N426" s="1669"/>
      <c r="O426" s="1669"/>
      <c r="P426" s="1669"/>
      <c r="Q426" s="1669"/>
      <c r="R426" s="1669"/>
      <c r="S426" s="1669"/>
      <c r="T426" s="1670"/>
      <c r="U426" s="1638" t="s">
        <v>591</v>
      </c>
      <c r="V426" s="1638"/>
      <c r="W426" s="1638"/>
      <c r="X426" s="1638"/>
      <c r="Y426" s="1638"/>
      <c r="Z426" s="1638"/>
      <c r="AA426" s="1638"/>
      <c r="AB426" s="1638"/>
      <c r="AC426" s="1638"/>
      <c r="AD426" s="1638"/>
      <c r="AE426" s="1638"/>
      <c r="AF426" s="1638"/>
      <c r="AG426" s="1638"/>
      <c r="AH426" s="1638"/>
      <c r="AI426" s="1638"/>
      <c r="AJ426" s="1638"/>
      <c r="AK426" s="1638"/>
      <c r="AL426" s="1638"/>
      <c r="AM426" s="1639"/>
      <c r="AN426" s="20"/>
      <c r="AO426" s="83"/>
      <c r="AP426" s="20"/>
      <c r="CG426" s="35"/>
      <c r="CH426" s="20" t="s">
        <v>837</v>
      </c>
      <c r="CI426" s="20" t="s">
        <v>765</v>
      </c>
    </row>
    <row r="427" spans="1:87" ht="15" hidden="1" customHeight="1">
      <c r="A427" s="30"/>
      <c r="B427" s="71"/>
      <c r="C427" s="1599"/>
      <c r="D427" s="1681"/>
      <c r="E427" s="1682"/>
      <c r="F427" s="1683"/>
      <c r="G427" s="1036"/>
      <c r="H427" s="1036"/>
      <c r="I427" s="1036"/>
      <c r="J427" s="1036"/>
      <c r="K427" s="1036"/>
      <c r="L427" s="1037"/>
      <c r="M427" s="1038" t="s">
        <v>71</v>
      </c>
      <c r="N427" s="955"/>
      <c r="O427" s="956"/>
      <c r="P427" s="4" t="str">
        <f>MID($M$426,COLUMN()-15,1)</f>
        <v/>
      </c>
      <c r="Q427" s="4" t="str">
        <f t="shared" ref="Q427:Y427" si="92">MID($M$426,COLUMN()-15,1)</f>
        <v/>
      </c>
      <c r="R427" s="4" t="str">
        <f t="shared" si="92"/>
        <v/>
      </c>
      <c r="S427" s="4" t="str">
        <f t="shared" si="92"/>
        <v/>
      </c>
      <c r="T427" s="4" t="str">
        <f t="shared" si="92"/>
        <v/>
      </c>
      <c r="U427" s="4" t="str">
        <f t="shared" si="92"/>
        <v/>
      </c>
      <c r="V427" s="4" t="str">
        <f t="shared" si="92"/>
        <v/>
      </c>
      <c r="W427" s="4" t="str">
        <f t="shared" si="92"/>
        <v/>
      </c>
      <c r="X427" s="4" t="str">
        <f t="shared" si="92"/>
        <v/>
      </c>
      <c r="Y427" s="4" t="str">
        <f t="shared" si="92"/>
        <v/>
      </c>
      <c r="Z427" s="1058"/>
      <c r="AA427" s="943"/>
      <c r="AB427" s="943"/>
      <c r="AC427" s="943"/>
      <c r="AD427" s="943"/>
      <c r="AE427" s="943"/>
      <c r="AF427" s="943"/>
      <c r="AG427" s="943"/>
      <c r="AH427" s="943"/>
      <c r="AI427" s="943"/>
      <c r="AJ427" s="943"/>
      <c r="AK427" s="943"/>
      <c r="AL427" s="943"/>
      <c r="AM427" s="944"/>
      <c r="AN427" s="20"/>
      <c r="AO427" s="83"/>
      <c r="AP427" s="20"/>
      <c r="CG427" s="35"/>
      <c r="CH427" s="20" t="s">
        <v>838</v>
      </c>
      <c r="CI427" s="20" t="s">
        <v>766</v>
      </c>
    </row>
    <row r="428" spans="1:87" ht="15" hidden="1" customHeight="1">
      <c r="A428" s="30"/>
      <c r="B428" s="71"/>
      <c r="C428" s="1599"/>
      <c r="D428" s="1681"/>
      <c r="E428" s="1682"/>
      <c r="F428" s="1683"/>
      <c r="G428" s="1060" t="s">
        <v>61</v>
      </c>
      <c r="H428" s="1060"/>
      <c r="I428" s="1060"/>
      <c r="J428" s="1060"/>
      <c r="K428" s="1060"/>
      <c r="L428" s="1061"/>
      <c r="M428" s="994"/>
      <c r="N428" s="828"/>
      <c r="O428" s="828"/>
      <c r="P428" s="978"/>
      <c r="Q428" s="979"/>
      <c r="R428" s="49" t="s">
        <v>77</v>
      </c>
      <c r="S428" s="978"/>
      <c r="T428" s="979"/>
      <c r="U428" s="48" t="s">
        <v>78</v>
      </c>
      <c r="V428" s="978"/>
      <c r="W428" s="979"/>
      <c r="X428" s="48" t="s">
        <v>79</v>
      </c>
      <c r="Y428" s="943"/>
      <c r="Z428" s="943"/>
      <c r="AA428" s="943"/>
      <c r="AB428" s="943"/>
      <c r="AC428" s="943"/>
      <c r="AD428" s="943"/>
      <c r="AE428" s="943"/>
      <c r="AF428" s="943"/>
      <c r="AG428" s="943"/>
      <c r="AH428" s="943"/>
      <c r="AI428" s="943"/>
      <c r="AJ428" s="943"/>
      <c r="AK428" s="943"/>
      <c r="AL428" s="943"/>
      <c r="AM428" s="944"/>
      <c r="AN428" s="20"/>
      <c r="AO428" s="83"/>
      <c r="AP428" s="20"/>
      <c r="BL428" s="17" t="str">
        <f>IF(OR(M428="選択▼",M428=""),"",M428&amp;P428&amp;R428&amp;S428&amp;U428&amp;V428&amp;X428)</f>
        <v/>
      </c>
      <c r="BM428" s="272" t="str">
        <f>MID(P428,COLUMN()-64,1)</f>
        <v/>
      </c>
      <c r="BN428" s="272" t="str">
        <f>MID(P428,COLUMN()-64,1)</f>
        <v/>
      </c>
      <c r="BO428" s="272" t="str">
        <f>MID(S428,COLUMN()-66,1)</f>
        <v/>
      </c>
      <c r="BP428" s="272" t="str">
        <f>MID(S428,COLUMN()-66,1)</f>
        <v/>
      </c>
      <c r="BQ428" s="272" t="str">
        <f>MID(V428,COLUMN()-68,1)</f>
        <v/>
      </c>
      <c r="BR428" s="272" t="str">
        <f>MID(V428,COLUMN()-68,1)</f>
        <v/>
      </c>
      <c r="BS428" s="273" t="str">
        <f>IF(M428="平成","H",IF(M428="昭和","S",IF(M428="大正","T",IF(M428="明治","M",""))))</f>
        <v/>
      </c>
      <c r="CG428" s="35"/>
      <c r="CH428" s="20" t="s">
        <v>839</v>
      </c>
      <c r="CI428" s="20" t="s">
        <v>767</v>
      </c>
    </row>
    <row r="429" spans="1:87" ht="15" hidden="1" customHeight="1">
      <c r="A429" s="30"/>
      <c r="B429" s="71"/>
      <c r="C429" s="1599"/>
      <c r="D429" s="1681"/>
      <c r="E429" s="1682"/>
      <c r="F429" s="1683"/>
      <c r="G429" s="1060" t="s">
        <v>243</v>
      </c>
      <c r="H429" s="1060"/>
      <c r="I429" s="1060"/>
      <c r="J429" s="1060"/>
      <c r="K429" s="1060"/>
      <c r="L429" s="1061"/>
      <c r="M429" s="994"/>
      <c r="N429" s="828"/>
      <c r="O429" s="828"/>
      <c r="P429" s="829"/>
      <c r="Q429" s="1220"/>
      <c r="R429" s="1220"/>
      <c r="S429" s="1220"/>
      <c r="T429" s="1220"/>
      <c r="U429" s="1220"/>
      <c r="V429" s="1220"/>
      <c r="W429" s="1220"/>
      <c r="X429" s="1220"/>
      <c r="Y429" s="1220"/>
      <c r="Z429" s="1220"/>
      <c r="AA429" s="1220"/>
      <c r="AB429" s="1220"/>
      <c r="AC429" s="1220"/>
      <c r="AD429" s="1220"/>
      <c r="AE429" s="1220"/>
      <c r="AF429" s="1220"/>
      <c r="AG429" s="1220"/>
      <c r="AH429" s="1220"/>
      <c r="AI429" s="1220"/>
      <c r="AJ429" s="1220"/>
      <c r="AK429" s="1220"/>
      <c r="AL429" s="1220"/>
      <c r="AM429" s="1220"/>
      <c r="AN429" s="20"/>
      <c r="AO429" s="83"/>
      <c r="AP429" s="20"/>
      <c r="CG429" s="35"/>
      <c r="CH429" s="20" t="s">
        <v>840</v>
      </c>
      <c r="CI429" s="20" t="s">
        <v>768</v>
      </c>
    </row>
    <row r="430" spans="1:87" ht="15" hidden="1" customHeight="1">
      <c r="A430" s="30"/>
      <c r="B430" s="71"/>
      <c r="C430" s="1599"/>
      <c r="D430" s="1681"/>
      <c r="E430" s="1682"/>
      <c r="F430" s="1683"/>
      <c r="G430" s="1060" t="s">
        <v>247</v>
      </c>
      <c r="H430" s="1060"/>
      <c r="I430" s="1060"/>
      <c r="J430" s="1060"/>
      <c r="K430" s="1060"/>
      <c r="L430" s="1061"/>
      <c r="M430" s="1151"/>
      <c r="N430" s="1065"/>
      <c r="O430" s="1065"/>
      <c r="P430" s="1265"/>
      <c r="Q430" s="1313" t="s">
        <v>2594</v>
      </c>
      <c r="R430" s="1314"/>
      <c r="S430" s="1314"/>
      <c r="T430" s="1314"/>
      <c r="U430" s="1314"/>
      <c r="V430" s="1314"/>
      <c r="W430" s="1314"/>
      <c r="X430" s="1314"/>
      <c r="Y430" s="1314"/>
      <c r="Z430" s="1314"/>
      <c r="AA430" s="1314"/>
      <c r="AB430" s="1314"/>
      <c r="AC430" s="1314"/>
      <c r="AD430" s="1314"/>
      <c r="AE430" s="1314"/>
      <c r="AF430" s="1314"/>
      <c r="AG430" s="1314"/>
      <c r="AH430" s="1314"/>
      <c r="AI430" s="1314"/>
      <c r="AJ430" s="1314"/>
      <c r="AK430" s="1314"/>
      <c r="AL430" s="1314"/>
      <c r="AM430" s="1315"/>
      <c r="AN430" s="20"/>
      <c r="AO430" s="83"/>
      <c r="AP430" s="20"/>
      <c r="CG430" s="47"/>
      <c r="CH430" s="20" t="s">
        <v>841</v>
      </c>
      <c r="CI430" s="20" t="s">
        <v>769</v>
      </c>
    </row>
    <row r="431" spans="1:87" ht="15" hidden="1" customHeight="1">
      <c r="A431" s="30"/>
      <c r="B431" s="71"/>
      <c r="C431" s="1599"/>
      <c r="D431" s="1681"/>
      <c r="E431" s="1682"/>
      <c r="F431" s="1683"/>
      <c r="G431" s="1060" t="s">
        <v>248</v>
      </c>
      <c r="H431" s="1060"/>
      <c r="I431" s="1060"/>
      <c r="J431" s="1060"/>
      <c r="K431" s="1060"/>
      <c r="L431" s="1061"/>
      <c r="M431" s="994"/>
      <c r="N431" s="828"/>
      <c r="O431" s="828"/>
      <c r="P431" s="829"/>
      <c r="Q431" s="1313" t="s">
        <v>260</v>
      </c>
      <c r="R431" s="1314"/>
      <c r="S431" s="1314"/>
      <c r="T431" s="1314"/>
      <c r="U431" s="1314"/>
      <c r="V431" s="1314"/>
      <c r="W431" s="1314"/>
      <c r="X431" s="1314"/>
      <c r="Y431" s="1314"/>
      <c r="Z431" s="1314"/>
      <c r="AA431" s="1314"/>
      <c r="AB431" s="1314"/>
      <c r="AC431" s="1314"/>
      <c r="AD431" s="1314"/>
      <c r="AE431" s="1314"/>
      <c r="AF431" s="1314"/>
      <c r="AG431" s="1314"/>
      <c r="AH431" s="1314"/>
      <c r="AI431" s="1314"/>
      <c r="AJ431" s="1314"/>
      <c r="AK431" s="1314"/>
      <c r="AL431" s="1314"/>
      <c r="AM431" s="1315"/>
      <c r="AN431" s="20"/>
      <c r="AO431" s="83"/>
      <c r="AP431" s="20"/>
      <c r="CG431" s="35"/>
      <c r="CH431" s="20" t="s">
        <v>842</v>
      </c>
      <c r="CI431" s="20" t="s">
        <v>770</v>
      </c>
    </row>
    <row r="432" spans="1:87" ht="15" hidden="1" customHeight="1">
      <c r="A432" s="30"/>
      <c r="B432" s="71"/>
      <c r="C432" s="1599"/>
      <c r="D432" s="1681"/>
      <c r="E432" s="1682"/>
      <c r="F432" s="1683"/>
      <c r="G432" s="614" t="s">
        <v>2567</v>
      </c>
      <c r="H432" s="614"/>
      <c r="I432" s="614"/>
      <c r="J432" s="614"/>
      <c r="K432" s="614"/>
      <c r="L432" s="615"/>
      <c r="M432" s="1019"/>
      <c r="N432" s="1020"/>
      <c r="O432" s="1020"/>
      <c r="P432" s="1020"/>
      <c r="Q432" s="1020"/>
      <c r="R432" s="1020"/>
      <c r="S432" s="1020"/>
      <c r="T432" s="1020"/>
      <c r="U432" s="1020"/>
      <c r="V432" s="1020"/>
      <c r="W432" s="1021"/>
      <c r="X432" s="833" t="s">
        <v>263</v>
      </c>
      <c r="Y432" s="834"/>
      <c r="Z432" s="834"/>
      <c r="AA432" s="834"/>
      <c r="AB432" s="834"/>
      <c r="AC432" s="834"/>
      <c r="AD432" s="834"/>
      <c r="AE432" s="834"/>
      <c r="AF432" s="834"/>
      <c r="AG432" s="834"/>
      <c r="AH432" s="834"/>
      <c r="AI432" s="834"/>
      <c r="AJ432" s="834"/>
      <c r="AK432" s="834"/>
      <c r="AL432" s="834"/>
      <c r="AM432" s="835"/>
      <c r="AN432" s="20"/>
      <c r="AO432" s="83"/>
      <c r="AP432" s="20"/>
      <c r="BL432" s="17" t="str">
        <f>LEFT(M432,1)</f>
        <v/>
      </c>
      <c r="BM432" s="272" t="str">
        <f>MID($BL432,COLUMN()-64,1)</f>
        <v/>
      </c>
      <c r="CG432" s="35"/>
      <c r="CH432" s="20" t="s">
        <v>843</v>
      </c>
      <c r="CI432" s="20" t="s">
        <v>771</v>
      </c>
    </row>
    <row r="433" spans="1:87" ht="15" hidden="1" customHeight="1" thickBot="1">
      <c r="A433" s="30"/>
      <c r="B433" s="71"/>
      <c r="C433" s="1600"/>
      <c r="D433" s="1684"/>
      <c r="E433" s="1685"/>
      <c r="F433" s="1686"/>
      <c r="G433" s="1654"/>
      <c r="H433" s="1654"/>
      <c r="I433" s="1654"/>
      <c r="J433" s="1654"/>
      <c r="K433" s="1654"/>
      <c r="L433" s="1655"/>
      <c r="M433" s="1559"/>
      <c r="N433" s="1560"/>
      <c r="O433" s="1560"/>
      <c r="P433" s="1561"/>
      <c r="Q433" s="77" t="s">
        <v>5</v>
      </c>
      <c r="R433" s="1591"/>
      <c r="S433" s="1591"/>
      <c r="T433" s="1591"/>
      <c r="U433" s="1591"/>
      <c r="V433" s="1574" t="s">
        <v>4</v>
      </c>
      <c r="W433" s="1575"/>
      <c r="X433" s="1582" t="s">
        <v>337</v>
      </c>
      <c r="Y433" s="1583"/>
      <c r="Z433" s="1583"/>
      <c r="AA433" s="1583"/>
      <c r="AB433" s="1583"/>
      <c r="AC433" s="1583"/>
      <c r="AD433" s="1583"/>
      <c r="AE433" s="1583"/>
      <c r="AF433" s="1583"/>
      <c r="AG433" s="1583"/>
      <c r="AH433" s="1583"/>
      <c r="AI433" s="1583"/>
      <c r="AJ433" s="1583"/>
      <c r="AK433" s="1583"/>
      <c r="AL433" s="1583"/>
      <c r="AM433" s="1584"/>
      <c r="AN433" s="20"/>
      <c r="AO433" s="83"/>
      <c r="AP433" s="20"/>
      <c r="BL433" s="151" t="str">
        <f>M433&amp;R433</f>
        <v/>
      </c>
      <c r="CG433" s="35"/>
      <c r="CH433" s="20" t="s">
        <v>844</v>
      </c>
      <c r="CI433" s="20" t="s">
        <v>772</v>
      </c>
    </row>
    <row r="434" spans="1:87" ht="15" hidden="1" customHeight="1" thickTop="1" thickBot="1">
      <c r="A434" s="30"/>
      <c r="B434" s="72"/>
      <c r="C434" s="73"/>
      <c r="D434" s="85"/>
      <c r="E434" s="85"/>
      <c r="F434" s="85"/>
      <c r="G434" s="85"/>
      <c r="H434" s="85"/>
      <c r="I434" s="85"/>
      <c r="J434" s="85"/>
      <c r="K434" s="85"/>
      <c r="L434" s="85"/>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1667" t="s">
        <v>2771</v>
      </c>
      <c r="AJ434" s="1667"/>
      <c r="AK434" s="1667"/>
      <c r="AL434" s="1667"/>
      <c r="AM434" s="1667"/>
      <c r="AN434" s="73"/>
      <c r="AO434" s="110"/>
      <c r="AP434" s="20"/>
      <c r="CG434" s="35"/>
      <c r="CH434" s="20" t="s">
        <v>845</v>
      </c>
      <c r="CI434" s="20" t="s">
        <v>773</v>
      </c>
    </row>
    <row r="435" spans="1:87" ht="15" hidden="1" customHeight="1" thickTop="1" thickBot="1">
      <c r="A435" s="30"/>
      <c r="B435" s="19"/>
      <c r="C435" s="20"/>
      <c r="D435" s="19"/>
      <c r="E435" s="19"/>
      <c r="F435" s="19"/>
      <c r="G435" s="19"/>
      <c r="H435" s="19"/>
      <c r="I435" s="19"/>
      <c r="J435" s="19"/>
      <c r="K435" s="19"/>
      <c r="L435" s="19"/>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149"/>
      <c r="AJ435" s="149"/>
      <c r="AK435" s="149"/>
      <c r="AL435" s="149"/>
      <c r="AM435" s="149"/>
      <c r="AN435" s="20"/>
      <c r="AO435" s="20"/>
      <c r="AP435" s="20"/>
      <c r="CG435" s="35"/>
      <c r="CH435" s="20" t="s">
        <v>846</v>
      </c>
      <c r="CI435" s="20" t="s">
        <v>774</v>
      </c>
    </row>
    <row r="436" spans="1:87" ht="15" hidden="1" customHeight="1" thickTop="1">
      <c r="A436" s="30"/>
      <c r="B436" s="227"/>
      <c r="C436" s="228"/>
      <c r="D436" s="229"/>
      <c r="E436" s="229"/>
      <c r="F436" s="229"/>
      <c r="G436" s="229"/>
      <c r="H436" s="229"/>
      <c r="I436" s="229"/>
      <c r="J436" s="229"/>
      <c r="K436" s="229"/>
      <c r="L436" s="229"/>
      <c r="M436" s="228"/>
      <c r="N436" s="228"/>
      <c r="O436" s="228"/>
      <c r="P436" s="228"/>
      <c r="Q436" s="228"/>
      <c r="R436" s="228"/>
      <c r="S436" s="228"/>
      <c r="T436" s="228"/>
      <c r="U436" s="228"/>
      <c r="V436" s="228"/>
      <c r="W436" s="228"/>
      <c r="X436" s="228"/>
      <c r="Y436" s="228"/>
      <c r="Z436" s="228"/>
      <c r="AA436" s="228"/>
      <c r="AB436" s="228"/>
      <c r="AC436" s="228"/>
      <c r="AD436" s="228"/>
      <c r="AE436" s="228"/>
      <c r="AF436" s="228"/>
      <c r="AG436" s="228"/>
      <c r="AH436" s="228"/>
      <c r="AI436" s="228"/>
      <c r="AJ436" s="228"/>
      <c r="AK436" s="228"/>
      <c r="AL436" s="228"/>
      <c r="AM436" s="228"/>
      <c r="AN436" s="228"/>
      <c r="AO436" s="238"/>
      <c r="AP436" s="20"/>
      <c r="CG436" s="35"/>
      <c r="CH436" s="20" t="s">
        <v>847</v>
      </c>
      <c r="CI436" s="20" t="s">
        <v>775</v>
      </c>
    </row>
    <row r="437" spans="1:87" ht="15" hidden="1" customHeight="1">
      <c r="A437" s="30"/>
      <c r="B437" s="230"/>
      <c r="C437" s="1597" t="s">
        <v>3340</v>
      </c>
      <c r="D437" s="613" t="s">
        <v>3341</v>
      </c>
      <c r="E437" s="614"/>
      <c r="F437" s="615"/>
      <c r="G437" s="1060" t="s">
        <v>3342</v>
      </c>
      <c r="H437" s="1060"/>
      <c r="I437" s="1060"/>
      <c r="J437" s="1060"/>
      <c r="K437" s="1060"/>
      <c r="L437" s="1061"/>
      <c r="M437" s="1789"/>
      <c r="N437" s="1789"/>
      <c r="O437" s="1789"/>
      <c r="P437" s="1789"/>
      <c r="Q437" s="1789"/>
      <c r="R437" s="1789"/>
      <c r="S437" s="1789"/>
      <c r="T437" s="1789"/>
      <c r="U437" s="150"/>
      <c r="V437" s="1789"/>
      <c r="W437" s="1789"/>
      <c r="X437" s="1789"/>
      <c r="Y437" s="1789"/>
      <c r="Z437" s="1789"/>
      <c r="AA437" s="1789"/>
      <c r="AB437" s="1789"/>
      <c r="AC437" s="1789"/>
      <c r="AD437" s="150"/>
      <c r="AE437" s="1789"/>
      <c r="AF437" s="1789"/>
      <c r="AG437" s="1789"/>
      <c r="AH437" s="1789"/>
      <c r="AI437" s="1789"/>
      <c r="AJ437" s="1789"/>
      <c r="AK437" s="1789"/>
      <c r="AL437" s="1789"/>
      <c r="AM437" s="150"/>
      <c r="AN437" s="20"/>
      <c r="AO437" s="239"/>
      <c r="AP437" s="20"/>
      <c r="BL437" s="151" t="str">
        <f>M437&amp;V437&amp;AE437</f>
        <v/>
      </c>
      <c r="BM437" s="20"/>
      <c r="CG437" s="35"/>
      <c r="CH437" s="20" t="s">
        <v>848</v>
      </c>
      <c r="CI437" s="20" t="s">
        <v>776</v>
      </c>
    </row>
    <row r="438" spans="1:87" ht="15" hidden="1" customHeight="1">
      <c r="A438" s="30"/>
      <c r="B438" s="230"/>
      <c r="C438" s="1598"/>
      <c r="D438" s="1025"/>
      <c r="E438" s="1029"/>
      <c r="F438" s="1030"/>
      <c r="G438" s="1357" t="s">
        <v>2</v>
      </c>
      <c r="H438" s="1357"/>
      <c r="I438" s="1357"/>
      <c r="J438" s="1357"/>
      <c r="K438" s="1357"/>
      <c r="L438" s="1358"/>
      <c r="M438" s="1183"/>
      <c r="N438" s="1184"/>
      <c r="O438" s="1184"/>
      <c r="P438" s="1359"/>
      <c r="Q438" s="1359"/>
      <c r="R438" s="1359"/>
      <c r="S438" s="1184"/>
      <c r="T438" s="1184"/>
      <c r="U438" s="1184"/>
      <c r="V438" s="1185"/>
      <c r="W438" s="830" t="s">
        <v>121</v>
      </c>
      <c r="X438" s="831"/>
      <c r="Y438" s="831"/>
      <c r="Z438" s="831"/>
      <c r="AA438" s="831"/>
      <c r="AB438" s="831"/>
      <c r="AC438" s="831"/>
      <c r="AD438" s="831"/>
      <c r="AE438" s="831"/>
      <c r="AF438" s="831"/>
      <c r="AG438" s="831"/>
      <c r="AH438" s="831"/>
      <c r="AI438" s="831"/>
      <c r="AJ438" s="831"/>
      <c r="AK438" s="831"/>
      <c r="AL438" s="831"/>
      <c r="AM438" s="832"/>
      <c r="AN438" s="20"/>
      <c r="AO438" s="239"/>
      <c r="AP438" s="20"/>
      <c r="BM438" s="20"/>
      <c r="CG438" s="35"/>
      <c r="CH438" s="20" t="s">
        <v>849</v>
      </c>
      <c r="CI438" s="20" t="s">
        <v>777</v>
      </c>
    </row>
    <row r="439" spans="1:87" ht="15" hidden="1" customHeight="1">
      <c r="A439" s="30"/>
      <c r="B439" s="230"/>
      <c r="C439" s="1598"/>
      <c r="D439" s="1025"/>
      <c r="E439" s="1029"/>
      <c r="F439" s="1030"/>
      <c r="G439" s="1026" t="s">
        <v>210</v>
      </c>
      <c r="H439" s="1026"/>
      <c r="I439" s="1026"/>
      <c r="J439" s="1026"/>
      <c r="K439" s="1026"/>
      <c r="L439" s="1027"/>
      <c r="M439" s="1038" t="s">
        <v>71</v>
      </c>
      <c r="N439" s="955"/>
      <c r="O439" s="956"/>
      <c r="P439" s="4" t="str">
        <f>MID($M$438,COLUMN()-15,1)</f>
        <v/>
      </c>
      <c r="Q439" s="4" t="str">
        <f t="shared" ref="Q439:AI439" si="93">MID($M$438,COLUMN()-15,1)</f>
        <v/>
      </c>
      <c r="R439" s="4" t="str">
        <f t="shared" si="93"/>
        <v/>
      </c>
      <c r="S439" s="4" t="str">
        <f t="shared" si="93"/>
        <v/>
      </c>
      <c r="T439" s="4" t="str">
        <f t="shared" si="93"/>
        <v/>
      </c>
      <c r="U439" s="4" t="str">
        <f t="shared" si="93"/>
        <v/>
      </c>
      <c r="V439" s="4" t="str">
        <f t="shared" si="93"/>
        <v/>
      </c>
      <c r="W439" s="4" t="str">
        <f t="shared" si="93"/>
        <v/>
      </c>
      <c r="X439" s="4" t="str">
        <f t="shared" si="93"/>
        <v/>
      </c>
      <c r="Y439" s="4" t="str">
        <f t="shared" si="93"/>
        <v/>
      </c>
      <c r="Z439" s="4" t="str">
        <f t="shared" si="93"/>
        <v/>
      </c>
      <c r="AA439" s="4" t="str">
        <f t="shared" si="93"/>
        <v/>
      </c>
      <c r="AB439" s="4" t="str">
        <f t="shared" si="93"/>
        <v/>
      </c>
      <c r="AC439" s="4" t="str">
        <f t="shared" si="93"/>
        <v/>
      </c>
      <c r="AD439" s="4" t="str">
        <f t="shared" si="93"/>
        <v/>
      </c>
      <c r="AE439" s="4" t="str">
        <f t="shared" si="93"/>
        <v/>
      </c>
      <c r="AF439" s="4" t="str">
        <f t="shared" si="93"/>
        <v/>
      </c>
      <c r="AG439" s="4" t="str">
        <f t="shared" si="93"/>
        <v/>
      </c>
      <c r="AH439" s="4" t="str">
        <f t="shared" si="93"/>
        <v/>
      </c>
      <c r="AI439" s="4" t="str">
        <f t="shared" si="93"/>
        <v/>
      </c>
      <c r="AJ439" s="957"/>
      <c r="AK439" s="958"/>
      <c r="AL439" s="958"/>
      <c r="AM439" s="959"/>
      <c r="AN439" s="20"/>
      <c r="AO439" s="239"/>
      <c r="AP439" s="20"/>
      <c r="BM439" s="20"/>
      <c r="CG439" s="35"/>
      <c r="CH439" s="20" t="s">
        <v>850</v>
      </c>
      <c r="CI439" s="20" t="s">
        <v>778</v>
      </c>
    </row>
    <row r="440" spans="1:87" ht="15" hidden="1" customHeight="1">
      <c r="A440" s="30"/>
      <c r="B440" s="230"/>
      <c r="C440" s="1598"/>
      <c r="D440" s="1025"/>
      <c r="E440" s="1029"/>
      <c r="F440" s="1030"/>
      <c r="G440" s="1026"/>
      <c r="H440" s="1026"/>
      <c r="I440" s="1026"/>
      <c r="J440" s="1026"/>
      <c r="K440" s="1026"/>
      <c r="L440" s="1027"/>
      <c r="M440" s="1042"/>
      <c r="N440" s="1043"/>
      <c r="O440" s="1043"/>
      <c r="P440" s="1043"/>
      <c r="Q440" s="1043"/>
      <c r="R440" s="1043"/>
      <c r="S440" s="1043"/>
      <c r="T440" s="1043"/>
      <c r="U440" s="1043"/>
      <c r="V440" s="1043"/>
      <c r="W440" s="1043"/>
      <c r="X440" s="1043"/>
      <c r="Y440" s="1043"/>
      <c r="Z440" s="1044"/>
      <c r="AA440" s="831" t="s">
        <v>590</v>
      </c>
      <c r="AB440" s="831"/>
      <c r="AC440" s="831"/>
      <c r="AD440" s="831"/>
      <c r="AE440" s="831"/>
      <c r="AF440" s="831"/>
      <c r="AG440" s="831"/>
      <c r="AH440" s="831"/>
      <c r="AI440" s="831"/>
      <c r="AJ440" s="831"/>
      <c r="AK440" s="831"/>
      <c r="AL440" s="831"/>
      <c r="AM440" s="832"/>
      <c r="AN440" s="20"/>
      <c r="AO440" s="239"/>
      <c r="AP440" s="20"/>
      <c r="CG440" s="47"/>
      <c r="CH440" s="20" t="s">
        <v>586</v>
      </c>
      <c r="CI440" s="20" t="s">
        <v>779</v>
      </c>
    </row>
    <row r="441" spans="1:87" ht="15" hidden="1" customHeight="1">
      <c r="A441" s="30"/>
      <c r="B441" s="230"/>
      <c r="C441" s="1598"/>
      <c r="D441" s="1025"/>
      <c r="E441" s="1029"/>
      <c r="F441" s="1030"/>
      <c r="G441" s="1036"/>
      <c r="H441" s="1036"/>
      <c r="I441" s="1036"/>
      <c r="J441" s="1036"/>
      <c r="K441" s="1036"/>
      <c r="L441" s="1037"/>
      <c r="M441" s="1038" t="s">
        <v>71</v>
      </c>
      <c r="N441" s="955"/>
      <c r="O441" s="956"/>
      <c r="P441" s="4" t="str">
        <f>MID($M$440,COLUMN()-15,1)</f>
        <v/>
      </c>
      <c r="Q441" s="4" t="str">
        <f t="shared" ref="Q441:AI441" si="94">MID($M$440,COLUMN()-15,1)</f>
        <v/>
      </c>
      <c r="R441" s="4" t="str">
        <f t="shared" si="94"/>
        <v/>
      </c>
      <c r="S441" s="4" t="str">
        <f t="shared" si="94"/>
        <v/>
      </c>
      <c r="T441" s="4" t="str">
        <f t="shared" si="94"/>
        <v/>
      </c>
      <c r="U441" s="4" t="str">
        <f t="shared" si="94"/>
        <v/>
      </c>
      <c r="V441" s="4" t="str">
        <f t="shared" si="94"/>
        <v/>
      </c>
      <c r="W441" s="4" t="str">
        <f t="shared" si="94"/>
        <v/>
      </c>
      <c r="X441" s="4" t="str">
        <f t="shared" si="94"/>
        <v/>
      </c>
      <c r="Y441" s="4" t="str">
        <f t="shared" si="94"/>
        <v/>
      </c>
      <c r="Z441" s="4" t="str">
        <f t="shared" si="94"/>
        <v/>
      </c>
      <c r="AA441" s="4" t="str">
        <f t="shared" si="94"/>
        <v/>
      </c>
      <c r="AB441" s="4" t="str">
        <f t="shared" si="94"/>
        <v/>
      </c>
      <c r="AC441" s="4" t="str">
        <f t="shared" si="94"/>
        <v/>
      </c>
      <c r="AD441" s="4" t="str">
        <f t="shared" si="94"/>
        <v/>
      </c>
      <c r="AE441" s="4" t="str">
        <f t="shared" si="94"/>
        <v/>
      </c>
      <c r="AF441" s="4" t="str">
        <f t="shared" si="94"/>
        <v/>
      </c>
      <c r="AG441" s="4" t="str">
        <f t="shared" si="94"/>
        <v/>
      </c>
      <c r="AH441" s="4" t="str">
        <f t="shared" si="94"/>
        <v/>
      </c>
      <c r="AI441" s="4" t="str">
        <f t="shared" si="94"/>
        <v/>
      </c>
      <c r="AJ441" s="957"/>
      <c r="AK441" s="958"/>
      <c r="AL441" s="958"/>
      <c r="AM441" s="959"/>
      <c r="AN441" s="20"/>
      <c r="AO441" s="239"/>
      <c r="AP441" s="20"/>
      <c r="CG441" s="35"/>
      <c r="CH441" s="20" t="s">
        <v>851</v>
      </c>
      <c r="CI441" s="20" t="s">
        <v>780</v>
      </c>
    </row>
    <row r="442" spans="1:87" ht="15" hidden="1" customHeight="1">
      <c r="A442" s="30"/>
      <c r="B442" s="230"/>
      <c r="C442" s="1598"/>
      <c r="D442" s="1025"/>
      <c r="E442" s="1029"/>
      <c r="F442" s="1030"/>
      <c r="G442" s="1060" t="s">
        <v>61</v>
      </c>
      <c r="H442" s="1060"/>
      <c r="I442" s="1060"/>
      <c r="J442" s="1060"/>
      <c r="K442" s="1060"/>
      <c r="L442" s="1061"/>
      <c r="M442" s="994" t="s">
        <v>2438</v>
      </c>
      <c r="N442" s="828"/>
      <c r="O442" s="828"/>
      <c r="P442" s="978"/>
      <c r="Q442" s="979"/>
      <c r="R442" s="49" t="s">
        <v>77</v>
      </c>
      <c r="S442" s="978"/>
      <c r="T442" s="979"/>
      <c r="U442" s="48" t="s">
        <v>78</v>
      </c>
      <c r="V442" s="978"/>
      <c r="W442" s="979"/>
      <c r="X442" s="48" t="s">
        <v>79</v>
      </c>
      <c r="Y442" s="943"/>
      <c r="Z442" s="943"/>
      <c r="AA442" s="943"/>
      <c r="AB442" s="943"/>
      <c r="AC442" s="943"/>
      <c r="AD442" s="943"/>
      <c r="AE442" s="943"/>
      <c r="AF442" s="943"/>
      <c r="AG442" s="943"/>
      <c r="AH442" s="943"/>
      <c r="AI442" s="943"/>
      <c r="AJ442" s="943"/>
      <c r="AK442" s="943"/>
      <c r="AL442" s="943"/>
      <c r="AM442" s="944"/>
      <c r="AN442" s="20"/>
      <c r="AO442" s="239"/>
      <c r="AP442" s="20"/>
      <c r="BL442" s="17" t="str">
        <f>IF(OR(M442="選択▼",M442=""),"",M442&amp;P442&amp;R442&amp;S442&amp;U442&amp;V442&amp;X442)</f>
        <v/>
      </c>
      <c r="BM442" s="272" t="str">
        <f>MID(P442,COLUMN()-64,1)</f>
        <v/>
      </c>
      <c r="BN442" s="272" t="str">
        <f>MID(P442,COLUMN()-64,1)</f>
        <v/>
      </c>
      <c r="BO442" s="272" t="str">
        <f>MID(S442,COLUMN()-66,1)</f>
        <v/>
      </c>
      <c r="BP442" s="272" t="str">
        <f>MID(S442,COLUMN()-66,1)</f>
        <v/>
      </c>
      <c r="BQ442" s="272" t="str">
        <f>MID(V442,COLUMN()-68,1)</f>
        <v/>
      </c>
      <c r="BR442" s="272" t="str">
        <f>MID(V442,COLUMN()-68,1)</f>
        <v/>
      </c>
      <c r="BS442" s="273" t="str">
        <f>IF(M442="平成","H",IF(M442="昭和","S",IF(M442="大正","T",IF(M442="明治","M",""))))</f>
        <v/>
      </c>
      <c r="BT442" s="20"/>
      <c r="CG442" s="35"/>
      <c r="CH442" s="20" t="s">
        <v>852</v>
      </c>
      <c r="CI442" s="20" t="s">
        <v>781</v>
      </c>
    </row>
    <row r="443" spans="1:87" ht="15" hidden="1" customHeight="1">
      <c r="A443" s="30"/>
      <c r="B443" s="230"/>
      <c r="C443" s="1598"/>
      <c r="D443" s="1025"/>
      <c r="E443" s="1029"/>
      <c r="F443" s="1030"/>
      <c r="G443" s="1060" t="s">
        <v>243</v>
      </c>
      <c r="H443" s="1060"/>
      <c r="I443" s="1060"/>
      <c r="J443" s="1060"/>
      <c r="K443" s="1060"/>
      <c r="L443" s="1061"/>
      <c r="M443" s="994" t="s">
        <v>2999</v>
      </c>
      <c r="N443" s="828"/>
      <c r="O443" s="828"/>
      <c r="P443" s="829"/>
      <c r="Q443" s="1058"/>
      <c r="R443" s="943"/>
      <c r="S443" s="943"/>
      <c r="T443" s="943"/>
      <c r="U443" s="943"/>
      <c r="V443" s="943"/>
      <c r="W443" s="943"/>
      <c r="X443" s="943"/>
      <c r="Y443" s="943"/>
      <c r="Z443" s="943"/>
      <c r="AA443" s="943"/>
      <c r="AB443" s="943"/>
      <c r="AC443" s="943"/>
      <c r="AD443" s="943"/>
      <c r="AE443" s="943"/>
      <c r="AF443" s="943"/>
      <c r="AG443" s="943"/>
      <c r="AH443" s="943"/>
      <c r="AI443" s="943"/>
      <c r="AJ443" s="943"/>
      <c r="AK443" s="943"/>
      <c r="AL443" s="943"/>
      <c r="AM443" s="944"/>
      <c r="AN443" s="20"/>
      <c r="AO443" s="239"/>
      <c r="AP443" s="20"/>
      <c r="BL443" s="17" t="str">
        <f>IF(M443="選択　▼","",LEFT(M443,1))</f>
        <v/>
      </c>
      <c r="BM443" s="20"/>
      <c r="BT443" s="20"/>
      <c r="CG443" s="35"/>
      <c r="CH443" s="20" t="s">
        <v>853</v>
      </c>
      <c r="CI443" s="20" t="s">
        <v>782</v>
      </c>
    </row>
    <row r="444" spans="1:87" ht="15" hidden="1" customHeight="1">
      <c r="A444" s="30"/>
      <c r="B444" s="230"/>
      <c r="C444" s="1598"/>
      <c r="D444" s="1025"/>
      <c r="E444" s="1029"/>
      <c r="F444" s="1030"/>
      <c r="G444" s="614" t="s">
        <v>3331</v>
      </c>
      <c r="H444" s="615"/>
      <c r="I444" s="1045" t="s">
        <v>3332</v>
      </c>
      <c r="J444" s="1046"/>
      <c r="K444" s="1046"/>
      <c r="L444" s="1047"/>
      <c r="M444" s="1034" t="s">
        <v>2550</v>
      </c>
      <c r="N444" s="1203"/>
      <c r="O444" s="1203"/>
      <c r="P444" s="1203"/>
      <c r="Q444" s="1203"/>
      <c r="R444" s="1203"/>
      <c r="S444" s="1203"/>
      <c r="T444" s="1204"/>
      <c r="U444" s="833" t="s">
        <v>3334</v>
      </c>
      <c r="V444" s="834"/>
      <c r="W444" s="834"/>
      <c r="X444" s="834"/>
      <c r="Y444" s="834"/>
      <c r="Z444" s="834"/>
      <c r="AA444" s="834"/>
      <c r="AB444" s="834"/>
      <c r="AC444" s="834"/>
      <c r="AD444" s="834"/>
      <c r="AE444" s="834"/>
      <c r="AF444" s="834"/>
      <c r="AG444" s="834"/>
      <c r="AH444" s="834"/>
      <c r="AI444" s="834"/>
      <c r="AJ444" s="834"/>
      <c r="AK444" s="834"/>
      <c r="AL444" s="834"/>
      <c r="AM444" s="835"/>
      <c r="AN444" s="20"/>
      <c r="AO444" s="239"/>
      <c r="AP444" s="20"/>
      <c r="BL444" s="17" t="str">
        <f>IF(M444="市区町村を選択　▼","",LEFT(M444,5))</f>
        <v/>
      </c>
      <c r="BM444" s="20"/>
      <c r="BT444" s="20"/>
      <c r="CG444" s="35"/>
      <c r="CH444" s="20" t="s">
        <v>854</v>
      </c>
      <c r="CI444" s="20" t="s">
        <v>783</v>
      </c>
    </row>
    <row r="445" spans="1:87" ht="15" hidden="1" customHeight="1">
      <c r="A445" s="30"/>
      <c r="B445" s="230"/>
      <c r="C445" s="1598"/>
      <c r="D445" s="1025"/>
      <c r="E445" s="1029"/>
      <c r="F445" s="1030"/>
      <c r="G445" s="1029"/>
      <c r="H445" s="1030"/>
      <c r="I445" s="1035"/>
      <c r="J445" s="1036"/>
      <c r="K445" s="1036"/>
      <c r="L445" s="1037"/>
      <c r="M445" s="1038" t="s">
        <v>71</v>
      </c>
      <c r="N445" s="955"/>
      <c r="O445" s="956"/>
      <c r="P445" s="5" t="str">
        <f>MID($BL$444,COLUMN()-15,1)</f>
        <v/>
      </c>
      <c r="Q445" s="5" t="str">
        <f t="shared" ref="Q445:T445" si="95">MID($BL$444,COLUMN()-15,1)</f>
        <v/>
      </c>
      <c r="R445" s="5" t="str">
        <f t="shared" si="95"/>
        <v/>
      </c>
      <c r="S445" s="5" t="str">
        <f t="shared" si="95"/>
        <v/>
      </c>
      <c r="T445" s="5" t="str">
        <f t="shared" si="95"/>
        <v/>
      </c>
      <c r="U445" s="1405"/>
      <c r="V445" s="1406"/>
      <c r="W445" s="1406"/>
      <c r="X445" s="1406"/>
      <c r="Y445" s="1406"/>
      <c r="Z445" s="1406"/>
      <c r="AA445" s="1406"/>
      <c r="AB445" s="1406"/>
      <c r="AC445" s="1406"/>
      <c r="AD445" s="1406"/>
      <c r="AE445" s="1406"/>
      <c r="AF445" s="1406"/>
      <c r="AG445" s="1406"/>
      <c r="AH445" s="1406"/>
      <c r="AI445" s="1406"/>
      <c r="AJ445" s="1406"/>
      <c r="AK445" s="1406"/>
      <c r="AL445" s="1406"/>
      <c r="AM445" s="1407"/>
      <c r="AN445" s="20"/>
      <c r="AO445" s="239"/>
      <c r="AP445" s="20"/>
      <c r="BL445" s="17" t="str">
        <f>IF(M444="市区町村を選択　▼","",MID(M444,7,10))</f>
        <v/>
      </c>
      <c r="BM445" s="20"/>
      <c r="CG445" s="35"/>
      <c r="CH445" s="20" t="s">
        <v>855</v>
      </c>
      <c r="CI445" s="20" t="s">
        <v>784</v>
      </c>
    </row>
    <row r="446" spans="1:87" ht="15" hidden="1" customHeight="1">
      <c r="A446" s="30"/>
      <c r="B446" s="230"/>
      <c r="C446" s="1598"/>
      <c r="D446" s="1025"/>
      <c r="E446" s="1029"/>
      <c r="F446" s="1030"/>
      <c r="G446" s="1029"/>
      <c r="H446" s="1030"/>
      <c r="I446" s="1059" t="s">
        <v>3335</v>
      </c>
      <c r="J446" s="1060"/>
      <c r="K446" s="1060"/>
      <c r="L446" s="1061"/>
      <c r="M446" s="994" t="s">
        <v>3186</v>
      </c>
      <c r="N446" s="828"/>
      <c r="O446" s="828"/>
      <c r="P446" s="828"/>
      <c r="Q446" s="828"/>
      <c r="R446" s="828"/>
      <c r="S446" s="148"/>
      <c r="T446" s="1252" t="str">
        <f>IF(M444="市区町村を選択　▼","",BL445)</f>
        <v/>
      </c>
      <c r="U446" s="1253"/>
      <c r="V446" s="1253"/>
      <c r="W446" s="1253"/>
      <c r="X446" s="1253"/>
      <c r="Y446" s="1253"/>
      <c r="Z446" s="1253"/>
      <c r="AA446" s="1253"/>
      <c r="AB446" s="1253"/>
      <c r="AC446" s="1253"/>
      <c r="AD446" s="1253"/>
      <c r="AE446" s="1253"/>
      <c r="AF446" s="1254"/>
      <c r="AG446" s="833" t="s">
        <v>344</v>
      </c>
      <c r="AH446" s="834"/>
      <c r="AI446" s="834"/>
      <c r="AJ446" s="834"/>
      <c r="AK446" s="834"/>
      <c r="AL446" s="834"/>
      <c r="AM446" s="835"/>
      <c r="AN446" s="20"/>
      <c r="AO446" s="239"/>
      <c r="AP446" s="20"/>
      <c r="BL446" s="266"/>
      <c r="CG446" s="35"/>
      <c r="CH446" s="20" t="s">
        <v>856</v>
      </c>
      <c r="CI446" s="20" t="s">
        <v>785</v>
      </c>
    </row>
    <row r="447" spans="1:87" ht="15" hidden="1" customHeight="1">
      <c r="A447" s="30"/>
      <c r="B447" s="230"/>
      <c r="C447" s="1598"/>
      <c r="D447" s="1025"/>
      <c r="E447" s="1029"/>
      <c r="F447" s="1030"/>
      <c r="G447" s="1029"/>
      <c r="H447" s="1030"/>
      <c r="I447" s="613" t="s">
        <v>3336</v>
      </c>
      <c r="J447" s="614"/>
      <c r="K447" s="614"/>
      <c r="L447" s="615"/>
      <c r="M447" s="1042"/>
      <c r="N447" s="1043"/>
      <c r="O447" s="1043"/>
      <c r="P447" s="1043"/>
      <c r="Q447" s="1043"/>
      <c r="R447" s="1043"/>
      <c r="S447" s="1043"/>
      <c r="T447" s="1043"/>
      <c r="U447" s="1043"/>
      <c r="V447" s="1043"/>
      <c r="W447" s="1043"/>
      <c r="X447" s="1043"/>
      <c r="Y447" s="1043"/>
      <c r="Z447" s="1044"/>
      <c r="AA447" s="1327" t="s">
        <v>3337</v>
      </c>
      <c r="AB447" s="1328"/>
      <c r="AC447" s="1328"/>
      <c r="AD447" s="1328"/>
      <c r="AE447" s="1328"/>
      <c r="AF447" s="1328"/>
      <c r="AG447" s="1328"/>
      <c r="AH447" s="1328"/>
      <c r="AI447" s="1328"/>
      <c r="AJ447" s="1328"/>
      <c r="AK447" s="1328"/>
      <c r="AL447" s="1328"/>
      <c r="AM447" s="1329"/>
      <c r="AN447" s="20"/>
      <c r="AO447" s="239"/>
      <c r="AP447" s="20"/>
      <c r="CG447" s="35"/>
      <c r="CH447" s="20" t="s">
        <v>857</v>
      </c>
      <c r="CI447" s="20" t="s">
        <v>786</v>
      </c>
    </row>
    <row r="448" spans="1:87" ht="15" hidden="1" customHeight="1">
      <c r="A448" s="30"/>
      <c r="B448" s="230"/>
      <c r="C448" s="1598"/>
      <c r="D448" s="1025"/>
      <c r="E448" s="1029"/>
      <c r="F448" s="1030"/>
      <c r="G448" s="1029"/>
      <c r="H448" s="1030"/>
      <c r="I448" s="1025"/>
      <c r="J448" s="1029"/>
      <c r="K448" s="1029"/>
      <c r="L448" s="1030"/>
      <c r="M448" s="1042"/>
      <c r="N448" s="1043"/>
      <c r="O448" s="1043"/>
      <c r="P448" s="1043"/>
      <c r="Q448" s="1043"/>
      <c r="R448" s="1043"/>
      <c r="S448" s="1043"/>
      <c r="T448" s="1043"/>
      <c r="U448" s="1043"/>
      <c r="V448" s="1043"/>
      <c r="W448" s="1043"/>
      <c r="X448" s="1043"/>
      <c r="Y448" s="1043"/>
      <c r="Z448" s="1044"/>
      <c r="AA448" s="1216" t="s">
        <v>3343</v>
      </c>
      <c r="AB448" s="1217"/>
      <c r="AC448" s="1217"/>
      <c r="AD448" s="1217"/>
      <c r="AE448" s="1217"/>
      <c r="AF448" s="1217"/>
      <c r="AG448" s="1217"/>
      <c r="AH448" s="1217"/>
      <c r="AI448" s="1217"/>
      <c r="AJ448" s="1217"/>
      <c r="AK448" s="1217"/>
      <c r="AL448" s="1217"/>
      <c r="AM448" s="1218"/>
      <c r="AN448" s="20"/>
      <c r="AO448" s="239"/>
      <c r="AP448" s="20"/>
      <c r="BL448" s="266"/>
      <c r="CG448" s="35"/>
      <c r="CH448" s="20" t="s">
        <v>858</v>
      </c>
      <c r="CI448" s="20" t="s">
        <v>787</v>
      </c>
    </row>
    <row r="449" spans="1:87" ht="15" hidden="1" customHeight="1">
      <c r="A449" s="30"/>
      <c r="B449" s="230"/>
      <c r="C449" s="1598"/>
      <c r="D449" s="1025"/>
      <c r="E449" s="1029"/>
      <c r="F449" s="1030"/>
      <c r="G449" s="1029"/>
      <c r="H449" s="1030"/>
      <c r="I449" s="1025"/>
      <c r="J449" s="1029"/>
      <c r="K449" s="1029"/>
      <c r="L449" s="1030"/>
      <c r="M449" s="1013" t="s">
        <v>71</v>
      </c>
      <c r="N449" s="1014"/>
      <c r="O449" s="1015"/>
      <c r="P449" s="5" t="str">
        <f>MID($M$447,COLUMN()-15,1)</f>
        <v/>
      </c>
      <c r="Q449" s="5" t="str">
        <f t="shared" ref="Q449:AI449" si="96">MID($M$447,COLUMN()-15,1)</f>
        <v/>
      </c>
      <c r="R449" s="5" t="str">
        <f t="shared" si="96"/>
        <v/>
      </c>
      <c r="S449" s="5" t="str">
        <f t="shared" si="96"/>
        <v/>
      </c>
      <c r="T449" s="5" t="str">
        <f t="shared" si="96"/>
        <v/>
      </c>
      <c r="U449" s="5" t="str">
        <f t="shared" si="96"/>
        <v/>
      </c>
      <c r="V449" s="5" t="str">
        <f t="shared" si="96"/>
        <v/>
      </c>
      <c r="W449" s="5" t="str">
        <f t="shared" si="96"/>
        <v/>
      </c>
      <c r="X449" s="5" t="str">
        <f t="shared" si="96"/>
        <v/>
      </c>
      <c r="Y449" s="5" t="str">
        <f t="shared" si="96"/>
        <v/>
      </c>
      <c r="Z449" s="5" t="str">
        <f t="shared" si="96"/>
        <v/>
      </c>
      <c r="AA449" s="5" t="str">
        <f t="shared" si="96"/>
        <v/>
      </c>
      <c r="AB449" s="5" t="str">
        <f t="shared" si="96"/>
        <v/>
      </c>
      <c r="AC449" s="5" t="str">
        <f t="shared" si="96"/>
        <v/>
      </c>
      <c r="AD449" s="5" t="str">
        <f t="shared" si="96"/>
        <v/>
      </c>
      <c r="AE449" s="5" t="str">
        <f t="shared" si="96"/>
        <v/>
      </c>
      <c r="AF449" s="5" t="str">
        <f t="shared" si="96"/>
        <v/>
      </c>
      <c r="AG449" s="5" t="str">
        <f t="shared" si="96"/>
        <v/>
      </c>
      <c r="AH449" s="5" t="str">
        <f t="shared" si="96"/>
        <v/>
      </c>
      <c r="AI449" s="5" t="str">
        <f t="shared" si="96"/>
        <v/>
      </c>
      <c r="AJ449" s="999"/>
      <c r="AK449" s="1000"/>
      <c r="AL449" s="1000"/>
      <c r="AM449" s="1001"/>
      <c r="AN449" s="20"/>
      <c r="AO449" s="239"/>
      <c r="AP449" s="20"/>
      <c r="BL449" s="266"/>
      <c r="CG449" s="35"/>
      <c r="CH449" s="20" t="s">
        <v>859</v>
      </c>
      <c r="CI449" s="20" t="s">
        <v>788</v>
      </c>
    </row>
    <row r="450" spans="1:87" ht="15" hidden="1" customHeight="1">
      <c r="A450" s="30"/>
      <c r="B450" s="230"/>
      <c r="C450" s="1598"/>
      <c r="D450" s="1025"/>
      <c r="E450" s="1029"/>
      <c r="F450" s="1030"/>
      <c r="G450" s="617"/>
      <c r="H450" s="618"/>
      <c r="I450" s="616"/>
      <c r="J450" s="617"/>
      <c r="K450" s="617"/>
      <c r="L450" s="618"/>
      <c r="M450" s="1016"/>
      <c r="N450" s="1017"/>
      <c r="O450" s="1018"/>
      <c r="P450" s="4" t="str">
        <f>MID($M$448,COLUMN()-15,1)</f>
        <v/>
      </c>
      <c r="Q450" s="4" t="str">
        <f t="shared" ref="Q450:AI450" si="97">MID($M$448,COLUMN()-15,1)</f>
        <v/>
      </c>
      <c r="R450" s="4" t="str">
        <f t="shared" si="97"/>
        <v/>
      </c>
      <c r="S450" s="4" t="str">
        <f t="shared" si="97"/>
        <v/>
      </c>
      <c r="T450" s="4" t="str">
        <f t="shared" si="97"/>
        <v/>
      </c>
      <c r="U450" s="4" t="str">
        <f t="shared" si="97"/>
        <v/>
      </c>
      <c r="V450" s="4" t="str">
        <f t="shared" si="97"/>
        <v/>
      </c>
      <c r="W450" s="4" t="str">
        <f t="shared" si="97"/>
        <v/>
      </c>
      <c r="X450" s="4" t="str">
        <f t="shared" si="97"/>
        <v/>
      </c>
      <c r="Y450" s="4" t="str">
        <f t="shared" si="97"/>
        <v/>
      </c>
      <c r="Z450" s="4" t="str">
        <f t="shared" si="97"/>
        <v/>
      </c>
      <c r="AA450" s="4" t="str">
        <f t="shared" si="97"/>
        <v/>
      </c>
      <c r="AB450" s="4" t="str">
        <f t="shared" si="97"/>
        <v/>
      </c>
      <c r="AC450" s="4" t="str">
        <f t="shared" si="97"/>
        <v/>
      </c>
      <c r="AD450" s="4" t="str">
        <f t="shared" si="97"/>
        <v/>
      </c>
      <c r="AE450" s="4" t="str">
        <f t="shared" si="97"/>
        <v/>
      </c>
      <c r="AF450" s="4" t="str">
        <f t="shared" si="97"/>
        <v/>
      </c>
      <c r="AG450" s="4" t="str">
        <f t="shared" si="97"/>
        <v/>
      </c>
      <c r="AH450" s="4" t="str">
        <f t="shared" si="97"/>
        <v/>
      </c>
      <c r="AI450" s="4" t="str">
        <f t="shared" si="97"/>
        <v/>
      </c>
      <c r="AJ450" s="1002"/>
      <c r="AK450" s="1003"/>
      <c r="AL450" s="1003"/>
      <c r="AM450" s="1004"/>
      <c r="AN450" s="20"/>
      <c r="AO450" s="239"/>
      <c r="AP450" s="20"/>
      <c r="CG450" s="47"/>
      <c r="CH450" s="20" t="s">
        <v>860</v>
      </c>
      <c r="CI450" s="20" t="s">
        <v>789</v>
      </c>
    </row>
    <row r="451" spans="1:87" ht="15" hidden="1" customHeight="1">
      <c r="A451" s="30"/>
      <c r="B451" s="230"/>
      <c r="C451" s="1598"/>
      <c r="D451" s="1025"/>
      <c r="E451" s="1029"/>
      <c r="F451" s="1030"/>
      <c r="G451" s="1357" t="s">
        <v>2</v>
      </c>
      <c r="H451" s="1357"/>
      <c r="I451" s="1357"/>
      <c r="J451" s="1357"/>
      <c r="K451" s="1357"/>
      <c r="L451" s="1358"/>
      <c r="M451" s="1183"/>
      <c r="N451" s="1184"/>
      <c r="O451" s="1184"/>
      <c r="P451" s="1359"/>
      <c r="Q451" s="1359"/>
      <c r="R451" s="1359"/>
      <c r="S451" s="1184"/>
      <c r="T451" s="1184"/>
      <c r="U451" s="1184"/>
      <c r="V451" s="1185"/>
      <c r="W451" s="830" t="s">
        <v>121</v>
      </c>
      <c r="X451" s="831"/>
      <c r="Y451" s="831"/>
      <c r="Z451" s="831"/>
      <c r="AA451" s="831"/>
      <c r="AB451" s="831"/>
      <c r="AC451" s="831"/>
      <c r="AD451" s="831"/>
      <c r="AE451" s="831"/>
      <c r="AF451" s="831"/>
      <c r="AG451" s="831"/>
      <c r="AH451" s="831"/>
      <c r="AI451" s="831"/>
      <c r="AJ451" s="831"/>
      <c r="AK451" s="831"/>
      <c r="AL451" s="831"/>
      <c r="AM451" s="832"/>
      <c r="AN451" s="20"/>
      <c r="AO451" s="239"/>
      <c r="AP451" s="20"/>
      <c r="CG451" s="35"/>
      <c r="CH451" s="20" t="s">
        <v>861</v>
      </c>
      <c r="CI451" s="20" t="s">
        <v>790</v>
      </c>
    </row>
    <row r="452" spans="1:87" ht="15" hidden="1" customHeight="1">
      <c r="A452" s="30"/>
      <c r="B452" s="230"/>
      <c r="C452" s="1598"/>
      <c r="D452" s="1025"/>
      <c r="E452" s="1029"/>
      <c r="F452" s="1030"/>
      <c r="G452" s="1026" t="s">
        <v>3339</v>
      </c>
      <c r="H452" s="1026"/>
      <c r="I452" s="1026"/>
      <c r="J452" s="1026"/>
      <c r="K452" s="1026"/>
      <c r="L452" s="1027"/>
      <c r="M452" s="1038" t="s">
        <v>71</v>
      </c>
      <c r="N452" s="955"/>
      <c r="O452" s="956"/>
      <c r="P452" s="4" t="str">
        <f>MID($M$451,COLUMN()-15,1)</f>
        <v/>
      </c>
      <c r="Q452" s="4" t="str">
        <f t="shared" ref="Q452:AI452" si="98">MID($M$451,COLUMN()-15,1)</f>
        <v/>
      </c>
      <c r="R452" s="4" t="str">
        <f t="shared" si="98"/>
        <v/>
      </c>
      <c r="S452" s="4" t="str">
        <f t="shared" si="98"/>
        <v/>
      </c>
      <c r="T452" s="4" t="str">
        <f t="shared" si="98"/>
        <v/>
      </c>
      <c r="U452" s="4" t="str">
        <f t="shared" si="98"/>
        <v/>
      </c>
      <c r="V452" s="4" t="str">
        <f t="shared" si="98"/>
        <v/>
      </c>
      <c r="W452" s="4" t="str">
        <f t="shared" si="98"/>
        <v/>
      </c>
      <c r="X452" s="4" t="str">
        <f t="shared" si="98"/>
        <v/>
      </c>
      <c r="Y452" s="4" t="str">
        <f t="shared" si="98"/>
        <v/>
      </c>
      <c r="Z452" s="4" t="str">
        <f t="shared" si="98"/>
        <v/>
      </c>
      <c r="AA452" s="4" t="str">
        <f t="shared" si="98"/>
        <v/>
      </c>
      <c r="AB452" s="4" t="str">
        <f t="shared" si="98"/>
        <v/>
      </c>
      <c r="AC452" s="4" t="str">
        <f t="shared" si="98"/>
        <v/>
      </c>
      <c r="AD452" s="4" t="str">
        <f t="shared" si="98"/>
        <v/>
      </c>
      <c r="AE452" s="4" t="str">
        <f t="shared" si="98"/>
        <v/>
      </c>
      <c r="AF452" s="4" t="str">
        <f t="shared" si="98"/>
        <v/>
      </c>
      <c r="AG452" s="4" t="str">
        <f t="shared" si="98"/>
        <v/>
      </c>
      <c r="AH452" s="4" t="str">
        <f t="shared" si="98"/>
        <v/>
      </c>
      <c r="AI452" s="4" t="str">
        <f t="shared" si="98"/>
        <v/>
      </c>
      <c r="AJ452" s="957"/>
      <c r="AK452" s="958"/>
      <c r="AL452" s="958"/>
      <c r="AM452" s="959"/>
      <c r="AN452" s="20"/>
      <c r="AO452" s="239"/>
      <c r="AP452" s="20"/>
      <c r="CG452" s="35"/>
      <c r="CH452" s="20" t="s">
        <v>862</v>
      </c>
      <c r="CI452" s="20" t="s">
        <v>586</v>
      </c>
    </row>
    <row r="453" spans="1:87" ht="15" hidden="1" customHeight="1">
      <c r="A453" s="30"/>
      <c r="B453" s="230"/>
      <c r="C453" s="1598"/>
      <c r="D453" s="1025"/>
      <c r="E453" s="1029"/>
      <c r="F453" s="1030"/>
      <c r="G453" s="1026"/>
      <c r="H453" s="1026"/>
      <c r="I453" s="1026"/>
      <c r="J453" s="1026"/>
      <c r="K453" s="1026"/>
      <c r="L453" s="1027"/>
      <c r="M453" s="1042"/>
      <c r="N453" s="1043"/>
      <c r="O453" s="1043"/>
      <c r="P453" s="1043"/>
      <c r="Q453" s="1043"/>
      <c r="R453" s="1043"/>
      <c r="S453" s="1043"/>
      <c r="T453" s="1043"/>
      <c r="U453" s="1043"/>
      <c r="V453" s="1043"/>
      <c r="W453" s="1043"/>
      <c r="X453" s="1043"/>
      <c r="Y453" s="1043"/>
      <c r="Z453" s="1044"/>
      <c r="AA453" s="831" t="s">
        <v>590</v>
      </c>
      <c r="AB453" s="831"/>
      <c r="AC453" s="831"/>
      <c r="AD453" s="831"/>
      <c r="AE453" s="831"/>
      <c r="AF453" s="831"/>
      <c r="AG453" s="831"/>
      <c r="AH453" s="831"/>
      <c r="AI453" s="831"/>
      <c r="AJ453" s="831"/>
      <c r="AK453" s="831"/>
      <c r="AL453" s="831"/>
      <c r="AM453" s="832"/>
      <c r="AN453" s="20"/>
      <c r="AO453" s="239"/>
      <c r="AP453" s="20"/>
      <c r="CG453" s="35"/>
      <c r="CH453" s="20" t="s">
        <v>863</v>
      </c>
      <c r="CI453" s="20" t="s">
        <v>791</v>
      </c>
    </row>
    <row r="454" spans="1:87" ht="15" hidden="1" customHeight="1" thickBot="1">
      <c r="A454" s="30"/>
      <c r="B454" s="230"/>
      <c r="C454" s="1598"/>
      <c r="D454" s="1653"/>
      <c r="E454" s="1654"/>
      <c r="F454" s="1655"/>
      <c r="G454" s="1665"/>
      <c r="H454" s="1665"/>
      <c r="I454" s="1665"/>
      <c r="J454" s="1665"/>
      <c r="K454" s="1665"/>
      <c r="L454" s="1666"/>
      <c r="M454" s="1790" t="s">
        <v>71</v>
      </c>
      <c r="N454" s="1791"/>
      <c r="O454" s="1792"/>
      <c r="P454" s="152" t="str">
        <f>MID($M$453,COLUMN()-15,1)</f>
        <v/>
      </c>
      <c r="Q454" s="152" t="str">
        <f t="shared" ref="Q454:AI454" si="99">MID($M$453,COLUMN()-15,1)</f>
        <v/>
      </c>
      <c r="R454" s="152" t="str">
        <f t="shared" si="99"/>
        <v/>
      </c>
      <c r="S454" s="152" t="str">
        <f t="shared" si="99"/>
        <v/>
      </c>
      <c r="T454" s="152" t="str">
        <f t="shared" si="99"/>
        <v/>
      </c>
      <c r="U454" s="152" t="str">
        <f t="shared" si="99"/>
        <v/>
      </c>
      <c r="V454" s="152" t="str">
        <f t="shared" si="99"/>
        <v/>
      </c>
      <c r="W454" s="152" t="str">
        <f t="shared" si="99"/>
        <v/>
      </c>
      <c r="X454" s="152" t="str">
        <f t="shared" si="99"/>
        <v/>
      </c>
      <c r="Y454" s="152" t="str">
        <f t="shared" si="99"/>
        <v/>
      </c>
      <c r="Z454" s="152" t="str">
        <f t="shared" si="99"/>
        <v/>
      </c>
      <c r="AA454" s="152" t="str">
        <f t="shared" si="99"/>
        <v/>
      </c>
      <c r="AB454" s="152" t="str">
        <f t="shared" si="99"/>
        <v/>
      </c>
      <c r="AC454" s="152" t="str">
        <f t="shared" si="99"/>
        <v/>
      </c>
      <c r="AD454" s="152" t="str">
        <f t="shared" si="99"/>
        <v/>
      </c>
      <c r="AE454" s="152" t="str">
        <f t="shared" si="99"/>
        <v/>
      </c>
      <c r="AF454" s="152" t="str">
        <f t="shared" si="99"/>
        <v/>
      </c>
      <c r="AG454" s="152" t="str">
        <f t="shared" si="99"/>
        <v/>
      </c>
      <c r="AH454" s="152" t="str">
        <f t="shared" si="99"/>
        <v/>
      </c>
      <c r="AI454" s="152" t="str">
        <f t="shared" si="99"/>
        <v/>
      </c>
      <c r="AJ454" s="1793"/>
      <c r="AK454" s="1794"/>
      <c r="AL454" s="1794"/>
      <c r="AM454" s="1795"/>
      <c r="AN454" s="20"/>
      <c r="AO454" s="239"/>
      <c r="AP454" s="20"/>
      <c r="CG454" s="35"/>
      <c r="CH454" s="20" t="s">
        <v>864</v>
      </c>
      <c r="CI454" s="20" t="s">
        <v>792</v>
      </c>
    </row>
    <row r="455" spans="1:87" ht="15" hidden="1" customHeight="1" thickTop="1">
      <c r="A455" s="30"/>
      <c r="B455" s="230"/>
      <c r="C455" s="1598"/>
      <c r="D455" s="1796" t="s">
        <v>3344</v>
      </c>
      <c r="E455" s="1797"/>
      <c r="F455" s="1798"/>
      <c r="G455" s="1633" t="s">
        <v>3342</v>
      </c>
      <c r="H455" s="1633"/>
      <c r="I455" s="1633"/>
      <c r="J455" s="1633"/>
      <c r="K455" s="1633"/>
      <c r="L455" s="1634"/>
      <c r="M455" s="1805"/>
      <c r="N455" s="1805"/>
      <c r="O455" s="1805"/>
      <c r="P455" s="1805"/>
      <c r="Q455" s="1805"/>
      <c r="R455" s="1805"/>
      <c r="S455" s="1805"/>
      <c r="T455" s="1805"/>
      <c r="U455" s="153"/>
      <c r="V455" s="1805"/>
      <c r="W455" s="1805"/>
      <c r="X455" s="1805"/>
      <c r="Y455" s="1805"/>
      <c r="Z455" s="1805"/>
      <c r="AA455" s="1805"/>
      <c r="AB455" s="1805"/>
      <c r="AC455" s="1805"/>
      <c r="AD455" s="153"/>
      <c r="AE455" s="1805"/>
      <c r="AF455" s="1805"/>
      <c r="AG455" s="1805"/>
      <c r="AH455" s="1805"/>
      <c r="AI455" s="1805"/>
      <c r="AJ455" s="1805"/>
      <c r="AK455" s="1805"/>
      <c r="AL455" s="1805"/>
      <c r="AM455" s="153"/>
      <c r="AN455" s="20"/>
      <c r="AO455" s="239"/>
      <c r="AP455" s="20"/>
      <c r="BL455" s="151" t="str">
        <f>M455&amp;V455&amp;AE455</f>
        <v/>
      </c>
      <c r="BM455" s="20"/>
      <c r="CG455" s="35"/>
      <c r="CH455" s="20" t="s">
        <v>865</v>
      </c>
      <c r="CI455" s="20" t="s">
        <v>793</v>
      </c>
    </row>
    <row r="456" spans="1:87" ht="15" hidden="1" customHeight="1">
      <c r="A456" s="30"/>
      <c r="B456" s="230"/>
      <c r="C456" s="1598"/>
      <c r="D456" s="1799"/>
      <c r="E456" s="1800"/>
      <c r="F456" s="1801"/>
      <c r="G456" s="1357" t="s">
        <v>2</v>
      </c>
      <c r="H456" s="1357"/>
      <c r="I456" s="1357"/>
      <c r="J456" s="1357"/>
      <c r="K456" s="1357"/>
      <c r="L456" s="1358"/>
      <c r="M456" s="1183"/>
      <c r="N456" s="1184"/>
      <c r="O456" s="1184"/>
      <c r="P456" s="1359"/>
      <c r="Q456" s="1359"/>
      <c r="R456" s="1359"/>
      <c r="S456" s="1184"/>
      <c r="T456" s="1184"/>
      <c r="U456" s="1184"/>
      <c r="V456" s="1185"/>
      <c r="W456" s="830" t="s">
        <v>121</v>
      </c>
      <c r="X456" s="831"/>
      <c r="Y456" s="831"/>
      <c r="Z456" s="831"/>
      <c r="AA456" s="831"/>
      <c r="AB456" s="831"/>
      <c r="AC456" s="831"/>
      <c r="AD456" s="831"/>
      <c r="AE456" s="831"/>
      <c r="AF456" s="831"/>
      <c r="AG456" s="831"/>
      <c r="AH456" s="831"/>
      <c r="AI456" s="831"/>
      <c r="AJ456" s="831"/>
      <c r="AK456" s="831"/>
      <c r="AL456" s="831"/>
      <c r="AM456" s="832"/>
      <c r="AN456" s="20"/>
      <c r="AO456" s="239"/>
      <c r="AP456" s="20"/>
      <c r="BM456" s="20"/>
      <c r="CG456" s="35"/>
      <c r="CH456" s="20" t="s">
        <v>866</v>
      </c>
      <c r="CI456" s="20" t="s">
        <v>794</v>
      </c>
    </row>
    <row r="457" spans="1:87" ht="15" hidden="1" customHeight="1">
      <c r="A457" s="30"/>
      <c r="B457" s="230"/>
      <c r="C457" s="1598"/>
      <c r="D457" s="1799"/>
      <c r="E457" s="1800"/>
      <c r="F457" s="1801"/>
      <c r="G457" s="1026" t="s">
        <v>210</v>
      </c>
      <c r="H457" s="1026"/>
      <c r="I457" s="1026"/>
      <c r="J457" s="1026"/>
      <c r="K457" s="1026"/>
      <c r="L457" s="1027"/>
      <c r="M457" s="1038" t="s">
        <v>71</v>
      </c>
      <c r="N457" s="955"/>
      <c r="O457" s="956"/>
      <c r="P457" s="4" t="str">
        <f>MID($M$456,COLUMN()-15,1)</f>
        <v/>
      </c>
      <c r="Q457" s="4" t="str">
        <f t="shared" ref="Q457:AI457" si="100">MID($M$456,COLUMN()-15,1)</f>
        <v/>
      </c>
      <c r="R457" s="4" t="str">
        <f t="shared" si="100"/>
        <v/>
      </c>
      <c r="S457" s="4" t="str">
        <f t="shared" si="100"/>
        <v/>
      </c>
      <c r="T457" s="4" t="str">
        <f t="shared" si="100"/>
        <v/>
      </c>
      <c r="U457" s="4" t="str">
        <f t="shared" si="100"/>
        <v/>
      </c>
      <c r="V457" s="4" t="str">
        <f t="shared" si="100"/>
        <v/>
      </c>
      <c r="W457" s="4" t="str">
        <f t="shared" si="100"/>
        <v/>
      </c>
      <c r="X457" s="4" t="str">
        <f t="shared" si="100"/>
        <v/>
      </c>
      <c r="Y457" s="4" t="str">
        <f t="shared" si="100"/>
        <v/>
      </c>
      <c r="Z457" s="4" t="str">
        <f t="shared" si="100"/>
        <v/>
      </c>
      <c r="AA457" s="4" t="str">
        <f t="shared" si="100"/>
        <v/>
      </c>
      <c r="AB457" s="4" t="str">
        <f t="shared" si="100"/>
        <v/>
      </c>
      <c r="AC457" s="4" t="str">
        <f t="shared" si="100"/>
        <v/>
      </c>
      <c r="AD457" s="4" t="str">
        <f t="shared" si="100"/>
        <v/>
      </c>
      <c r="AE457" s="4" t="str">
        <f t="shared" si="100"/>
        <v/>
      </c>
      <c r="AF457" s="4" t="str">
        <f t="shared" si="100"/>
        <v/>
      </c>
      <c r="AG457" s="4" t="str">
        <f t="shared" si="100"/>
        <v/>
      </c>
      <c r="AH457" s="4" t="str">
        <f t="shared" si="100"/>
        <v/>
      </c>
      <c r="AI457" s="4" t="str">
        <f t="shared" si="100"/>
        <v/>
      </c>
      <c r="AJ457" s="957"/>
      <c r="AK457" s="958"/>
      <c r="AL457" s="958"/>
      <c r="AM457" s="959"/>
      <c r="AN457" s="20"/>
      <c r="AO457" s="239"/>
      <c r="AP457" s="20"/>
      <c r="BM457" s="20"/>
      <c r="CG457" s="35"/>
      <c r="CH457" s="20" t="s">
        <v>867</v>
      </c>
      <c r="CI457" s="20" t="s">
        <v>795</v>
      </c>
    </row>
    <row r="458" spans="1:87" ht="15" hidden="1" customHeight="1">
      <c r="A458" s="30"/>
      <c r="B458" s="230"/>
      <c r="C458" s="1598"/>
      <c r="D458" s="1799"/>
      <c r="E458" s="1800"/>
      <c r="F458" s="1801"/>
      <c r="G458" s="1026"/>
      <c r="H458" s="1026"/>
      <c r="I458" s="1026"/>
      <c r="J458" s="1026"/>
      <c r="K458" s="1026"/>
      <c r="L458" s="1027"/>
      <c r="M458" s="1042"/>
      <c r="N458" s="1043"/>
      <c r="O458" s="1043"/>
      <c r="P458" s="1043"/>
      <c r="Q458" s="1043"/>
      <c r="R458" s="1043"/>
      <c r="S458" s="1043"/>
      <c r="T458" s="1043"/>
      <c r="U458" s="1043"/>
      <c r="V458" s="1043"/>
      <c r="W458" s="1043"/>
      <c r="X458" s="1043"/>
      <c r="Y458" s="1043"/>
      <c r="Z458" s="1044"/>
      <c r="AA458" s="831" t="s">
        <v>590</v>
      </c>
      <c r="AB458" s="831"/>
      <c r="AC458" s="831"/>
      <c r="AD458" s="831"/>
      <c r="AE458" s="831"/>
      <c r="AF458" s="831"/>
      <c r="AG458" s="831"/>
      <c r="AH458" s="831"/>
      <c r="AI458" s="831"/>
      <c r="AJ458" s="831"/>
      <c r="AK458" s="831"/>
      <c r="AL458" s="831"/>
      <c r="AM458" s="832"/>
      <c r="AN458" s="20"/>
      <c r="AO458" s="239"/>
      <c r="AP458" s="20"/>
      <c r="CG458" s="35"/>
      <c r="CH458" s="20" t="s">
        <v>868</v>
      </c>
      <c r="CI458" s="20" t="s">
        <v>796</v>
      </c>
    </row>
    <row r="459" spans="1:87" ht="15" hidden="1" customHeight="1">
      <c r="A459" s="30"/>
      <c r="B459" s="230"/>
      <c r="C459" s="1598"/>
      <c r="D459" s="1799"/>
      <c r="E459" s="1800"/>
      <c r="F459" s="1801"/>
      <c r="G459" s="1036"/>
      <c r="H459" s="1036"/>
      <c r="I459" s="1036"/>
      <c r="J459" s="1036"/>
      <c r="K459" s="1036"/>
      <c r="L459" s="1037"/>
      <c r="M459" s="1038" t="s">
        <v>71</v>
      </c>
      <c r="N459" s="955"/>
      <c r="O459" s="956"/>
      <c r="P459" s="4" t="str">
        <f>MID($M$458,COLUMN()-15,1)</f>
        <v/>
      </c>
      <c r="Q459" s="4" t="str">
        <f t="shared" ref="Q459:AI459" si="101">MID($M$458,COLUMN()-15,1)</f>
        <v/>
      </c>
      <c r="R459" s="4" t="str">
        <f t="shared" si="101"/>
        <v/>
      </c>
      <c r="S459" s="4" t="str">
        <f t="shared" si="101"/>
        <v/>
      </c>
      <c r="T459" s="4" t="str">
        <f t="shared" si="101"/>
        <v/>
      </c>
      <c r="U459" s="4" t="str">
        <f t="shared" si="101"/>
        <v/>
      </c>
      <c r="V459" s="4" t="str">
        <f t="shared" si="101"/>
        <v/>
      </c>
      <c r="W459" s="4" t="str">
        <f t="shared" si="101"/>
        <v/>
      </c>
      <c r="X459" s="4" t="str">
        <f t="shared" si="101"/>
        <v/>
      </c>
      <c r="Y459" s="4" t="str">
        <f t="shared" si="101"/>
        <v/>
      </c>
      <c r="Z459" s="4" t="str">
        <f t="shared" si="101"/>
        <v/>
      </c>
      <c r="AA459" s="4" t="str">
        <f t="shared" si="101"/>
        <v/>
      </c>
      <c r="AB459" s="4" t="str">
        <f t="shared" si="101"/>
        <v/>
      </c>
      <c r="AC459" s="4" t="str">
        <f t="shared" si="101"/>
        <v/>
      </c>
      <c r="AD459" s="4" t="str">
        <f t="shared" si="101"/>
        <v/>
      </c>
      <c r="AE459" s="4" t="str">
        <f t="shared" si="101"/>
        <v/>
      </c>
      <c r="AF459" s="4" t="str">
        <f t="shared" si="101"/>
        <v/>
      </c>
      <c r="AG459" s="4" t="str">
        <f t="shared" si="101"/>
        <v/>
      </c>
      <c r="AH459" s="4" t="str">
        <f t="shared" si="101"/>
        <v/>
      </c>
      <c r="AI459" s="4" t="str">
        <f t="shared" si="101"/>
        <v/>
      </c>
      <c r="AJ459" s="957"/>
      <c r="AK459" s="958"/>
      <c r="AL459" s="958"/>
      <c r="AM459" s="959"/>
      <c r="AN459" s="20"/>
      <c r="AO459" s="239"/>
      <c r="AP459" s="20"/>
      <c r="CG459" s="35"/>
      <c r="CH459" s="20" t="s">
        <v>869</v>
      </c>
      <c r="CI459" s="20" t="s">
        <v>797</v>
      </c>
    </row>
    <row r="460" spans="1:87" ht="15" hidden="1" customHeight="1">
      <c r="A460" s="30"/>
      <c r="B460" s="230"/>
      <c r="C460" s="1598"/>
      <c r="D460" s="1799"/>
      <c r="E460" s="1800"/>
      <c r="F460" s="1801"/>
      <c r="G460" s="1060" t="s">
        <v>61</v>
      </c>
      <c r="H460" s="1060"/>
      <c r="I460" s="1060"/>
      <c r="J460" s="1060"/>
      <c r="K460" s="1060"/>
      <c r="L460" s="1061"/>
      <c r="M460" s="994"/>
      <c r="N460" s="828"/>
      <c r="O460" s="828"/>
      <c r="P460" s="978"/>
      <c r="Q460" s="979"/>
      <c r="R460" s="49" t="s">
        <v>77</v>
      </c>
      <c r="S460" s="978"/>
      <c r="T460" s="979"/>
      <c r="U460" s="48" t="s">
        <v>78</v>
      </c>
      <c r="V460" s="978"/>
      <c r="W460" s="979"/>
      <c r="X460" s="48" t="s">
        <v>79</v>
      </c>
      <c r="Y460" s="943"/>
      <c r="Z460" s="943"/>
      <c r="AA460" s="943"/>
      <c r="AB460" s="943"/>
      <c r="AC460" s="943"/>
      <c r="AD460" s="943"/>
      <c r="AE460" s="943"/>
      <c r="AF460" s="943"/>
      <c r="AG460" s="943"/>
      <c r="AH460" s="943"/>
      <c r="AI460" s="943"/>
      <c r="AJ460" s="943"/>
      <c r="AK460" s="943"/>
      <c r="AL460" s="943"/>
      <c r="AM460" s="944"/>
      <c r="AN460" s="20"/>
      <c r="AO460" s="239"/>
      <c r="AP460" s="20"/>
      <c r="BL460" s="17" t="str">
        <f>IF(OR(M460="選択▼",M460=""),"",M460&amp;P460&amp;R460&amp;S460&amp;U460&amp;V460&amp;X460)</f>
        <v/>
      </c>
      <c r="BM460" s="272" t="str">
        <f>MID(P460,COLUMN()-64,1)</f>
        <v/>
      </c>
      <c r="BN460" s="272" t="str">
        <f>MID(P460,COLUMN()-64,1)</f>
        <v/>
      </c>
      <c r="BO460" s="272" t="str">
        <f>MID(S460,COLUMN()-66,1)</f>
        <v/>
      </c>
      <c r="BP460" s="272" t="str">
        <f>MID(S460,COLUMN()-66,1)</f>
        <v/>
      </c>
      <c r="BQ460" s="272" t="str">
        <f>MID(V460,COLUMN()-68,1)</f>
        <v/>
      </c>
      <c r="BR460" s="272" t="str">
        <f>MID(V460,COLUMN()-68,1)</f>
        <v/>
      </c>
      <c r="BS460" s="273" t="str">
        <f>IF(M460="平成","H",IF(M460="昭和","S",IF(M460="大正","T",IF(M460="明治","M",""))))</f>
        <v/>
      </c>
      <c r="BT460" s="20"/>
      <c r="CG460" s="47"/>
      <c r="CH460" s="20" t="s">
        <v>870</v>
      </c>
      <c r="CI460" s="20" t="s">
        <v>798</v>
      </c>
    </row>
    <row r="461" spans="1:87" ht="15" hidden="1" customHeight="1">
      <c r="A461" s="30"/>
      <c r="B461" s="230"/>
      <c r="C461" s="1598"/>
      <c r="D461" s="1799"/>
      <c r="E461" s="1800"/>
      <c r="F461" s="1801"/>
      <c r="G461" s="1060" t="s">
        <v>243</v>
      </c>
      <c r="H461" s="1060"/>
      <c r="I461" s="1060"/>
      <c r="J461" s="1060"/>
      <c r="K461" s="1060"/>
      <c r="L461" s="1061"/>
      <c r="M461" s="994"/>
      <c r="N461" s="828"/>
      <c r="O461" s="828"/>
      <c r="P461" s="829"/>
      <c r="Q461" s="1058"/>
      <c r="R461" s="943"/>
      <c r="S461" s="943"/>
      <c r="T461" s="943"/>
      <c r="U461" s="943"/>
      <c r="V461" s="943"/>
      <c r="W461" s="943"/>
      <c r="X461" s="943"/>
      <c r="Y461" s="943"/>
      <c r="Z461" s="943"/>
      <c r="AA461" s="943"/>
      <c r="AB461" s="943"/>
      <c r="AC461" s="943"/>
      <c r="AD461" s="943"/>
      <c r="AE461" s="943"/>
      <c r="AF461" s="943"/>
      <c r="AG461" s="943"/>
      <c r="AH461" s="943"/>
      <c r="AI461" s="943"/>
      <c r="AJ461" s="943"/>
      <c r="AK461" s="943"/>
      <c r="AL461" s="943"/>
      <c r="AM461" s="944"/>
      <c r="AN461" s="20"/>
      <c r="AO461" s="239"/>
      <c r="AP461" s="20"/>
      <c r="BL461" s="17" t="str">
        <f>IF(M461="選択　▼","",LEFT(M461,1))</f>
        <v/>
      </c>
      <c r="BM461" s="20"/>
      <c r="BT461" s="20"/>
      <c r="CG461" s="35"/>
      <c r="CH461" s="20" t="s">
        <v>871</v>
      </c>
      <c r="CI461" s="20" t="s">
        <v>799</v>
      </c>
    </row>
    <row r="462" spans="1:87" ht="15" hidden="1" customHeight="1">
      <c r="A462" s="30"/>
      <c r="B462" s="230"/>
      <c r="C462" s="1598"/>
      <c r="D462" s="1799"/>
      <c r="E462" s="1800"/>
      <c r="F462" s="1801"/>
      <c r="G462" s="614" t="s">
        <v>3331</v>
      </c>
      <c r="H462" s="615"/>
      <c r="I462" s="1045" t="s">
        <v>3332</v>
      </c>
      <c r="J462" s="1046"/>
      <c r="K462" s="1046"/>
      <c r="L462" s="1047"/>
      <c r="M462" s="1034"/>
      <c r="N462" s="1203"/>
      <c r="O462" s="1203"/>
      <c r="P462" s="1203"/>
      <c r="Q462" s="1203"/>
      <c r="R462" s="1203"/>
      <c r="S462" s="1203"/>
      <c r="T462" s="1204"/>
      <c r="U462" s="833" t="s">
        <v>3334</v>
      </c>
      <c r="V462" s="834"/>
      <c r="W462" s="834"/>
      <c r="X462" s="834"/>
      <c r="Y462" s="834"/>
      <c r="Z462" s="834"/>
      <c r="AA462" s="834"/>
      <c r="AB462" s="834"/>
      <c r="AC462" s="834"/>
      <c r="AD462" s="834"/>
      <c r="AE462" s="834"/>
      <c r="AF462" s="834"/>
      <c r="AG462" s="834"/>
      <c r="AH462" s="834"/>
      <c r="AI462" s="834"/>
      <c r="AJ462" s="834"/>
      <c r="AK462" s="834"/>
      <c r="AL462" s="834"/>
      <c r="AM462" s="835"/>
      <c r="AN462" s="20"/>
      <c r="AO462" s="239"/>
      <c r="AP462" s="20"/>
      <c r="BL462" s="17" t="str">
        <f>IF(M462="市区町村を選択　▼","",LEFT(M462,5))</f>
        <v/>
      </c>
      <c r="BM462" s="20"/>
      <c r="BT462" s="20"/>
      <c r="CG462" s="35"/>
      <c r="CH462" s="20" t="s">
        <v>872</v>
      </c>
      <c r="CI462" s="20" t="s">
        <v>800</v>
      </c>
    </row>
    <row r="463" spans="1:87" ht="15" hidden="1" customHeight="1">
      <c r="A463" s="30"/>
      <c r="B463" s="230"/>
      <c r="C463" s="1598"/>
      <c r="D463" s="1799"/>
      <c r="E463" s="1800"/>
      <c r="F463" s="1801"/>
      <c r="G463" s="1029"/>
      <c r="H463" s="1030"/>
      <c r="I463" s="1035"/>
      <c r="J463" s="1036"/>
      <c r="K463" s="1036"/>
      <c r="L463" s="1037"/>
      <c r="M463" s="1038" t="s">
        <v>71</v>
      </c>
      <c r="N463" s="955"/>
      <c r="O463" s="956"/>
      <c r="P463" s="5" t="str">
        <f>MID($BL$462,COLUMN()-15,1)</f>
        <v/>
      </c>
      <c r="Q463" s="5" t="str">
        <f t="shared" ref="Q463:T463" si="102">MID($BL$462,COLUMN()-15,1)</f>
        <v/>
      </c>
      <c r="R463" s="5" t="str">
        <f t="shared" si="102"/>
        <v/>
      </c>
      <c r="S463" s="5" t="str">
        <f t="shared" si="102"/>
        <v/>
      </c>
      <c r="T463" s="5" t="str">
        <f t="shared" si="102"/>
        <v/>
      </c>
      <c r="U463" s="1405"/>
      <c r="V463" s="1406"/>
      <c r="W463" s="1406"/>
      <c r="X463" s="1406"/>
      <c r="Y463" s="1406"/>
      <c r="Z463" s="1406"/>
      <c r="AA463" s="1406"/>
      <c r="AB463" s="1406"/>
      <c r="AC463" s="1406"/>
      <c r="AD463" s="1406"/>
      <c r="AE463" s="1406"/>
      <c r="AF463" s="1406"/>
      <c r="AG463" s="1406"/>
      <c r="AH463" s="1406"/>
      <c r="AI463" s="1406"/>
      <c r="AJ463" s="1406"/>
      <c r="AK463" s="1406"/>
      <c r="AL463" s="1406"/>
      <c r="AM463" s="1407"/>
      <c r="AN463" s="20"/>
      <c r="AO463" s="239"/>
      <c r="AP463" s="20"/>
      <c r="BL463" s="17" t="str">
        <f>IF(M462="市区町村を選択　▼","",MID(M462,7,10))</f>
        <v/>
      </c>
      <c r="BM463" s="20"/>
      <c r="CG463" s="35"/>
      <c r="CH463" s="20" t="s">
        <v>873</v>
      </c>
      <c r="CI463" s="20" t="s">
        <v>801</v>
      </c>
    </row>
    <row r="464" spans="1:87" ht="15" hidden="1" customHeight="1">
      <c r="A464" s="30"/>
      <c r="B464" s="230"/>
      <c r="C464" s="1598"/>
      <c r="D464" s="1799"/>
      <c r="E464" s="1800"/>
      <c r="F464" s="1801"/>
      <c r="G464" s="1029"/>
      <c r="H464" s="1030"/>
      <c r="I464" s="1059" t="s">
        <v>3335</v>
      </c>
      <c r="J464" s="1060"/>
      <c r="K464" s="1060"/>
      <c r="L464" s="1061"/>
      <c r="M464" s="994"/>
      <c r="N464" s="828"/>
      <c r="O464" s="828"/>
      <c r="P464" s="828"/>
      <c r="Q464" s="828"/>
      <c r="R464" s="828"/>
      <c r="S464" s="148"/>
      <c r="T464" s="1806" t="str">
        <f>IF(M462="市区町村を選択　▼","",BL463)</f>
        <v/>
      </c>
      <c r="U464" s="1807"/>
      <c r="V464" s="1807"/>
      <c r="W464" s="1807"/>
      <c r="X464" s="1807"/>
      <c r="Y464" s="1807"/>
      <c r="Z464" s="1807"/>
      <c r="AA464" s="1807"/>
      <c r="AB464" s="1807"/>
      <c r="AC464" s="1807"/>
      <c r="AD464" s="1807"/>
      <c r="AE464" s="1807"/>
      <c r="AF464" s="1808"/>
      <c r="AG464" s="833" t="s">
        <v>344</v>
      </c>
      <c r="AH464" s="834"/>
      <c r="AI464" s="834"/>
      <c r="AJ464" s="834"/>
      <c r="AK464" s="834"/>
      <c r="AL464" s="834"/>
      <c r="AM464" s="835"/>
      <c r="AN464" s="20"/>
      <c r="AO464" s="239"/>
      <c r="AP464" s="20"/>
      <c r="BL464" s="266"/>
      <c r="CG464" s="35"/>
      <c r="CH464" s="20" t="s">
        <v>874</v>
      </c>
      <c r="CI464" s="20" t="s">
        <v>802</v>
      </c>
    </row>
    <row r="465" spans="1:87" ht="15" hidden="1" customHeight="1">
      <c r="A465" s="30"/>
      <c r="B465" s="230"/>
      <c r="C465" s="1598"/>
      <c r="D465" s="1799"/>
      <c r="E465" s="1800"/>
      <c r="F465" s="1801"/>
      <c r="G465" s="1029"/>
      <c r="H465" s="1030"/>
      <c r="I465" s="613" t="s">
        <v>3336</v>
      </c>
      <c r="J465" s="614"/>
      <c r="K465" s="614"/>
      <c r="L465" s="615"/>
      <c r="M465" s="1042"/>
      <c r="N465" s="1043"/>
      <c r="O465" s="1043"/>
      <c r="P465" s="1043"/>
      <c r="Q465" s="1043"/>
      <c r="R465" s="1043"/>
      <c r="S465" s="1043"/>
      <c r="T465" s="1043"/>
      <c r="U465" s="1043"/>
      <c r="V465" s="1043"/>
      <c r="W465" s="1043"/>
      <c r="X465" s="1043"/>
      <c r="Y465" s="1043"/>
      <c r="Z465" s="1044"/>
      <c r="AA465" s="1327" t="s">
        <v>3337</v>
      </c>
      <c r="AB465" s="1328"/>
      <c r="AC465" s="1328"/>
      <c r="AD465" s="1328"/>
      <c r="AE465" s="1328"/>
      <c r="AF465" s="1328"/>
      <c r="AG465" s="1328"/>
      <c r="AH465" s="1328"/>
      <c r="AI465" s="1328"/>
      <c r="AJ465" s="1328"/>
      <c r="AK465" s="1328"/>
      <c r="AL465" s="1328"/>
      <c r="AM465" s="1329"/>
      <c r="AN465" s="20"/>
      <c r="AO465" s="239"/>
      <c r="AP465" s="20"/>
      <c r="CG465" s="35"/>
      <c r="CH465" s="20" t="s">
        <v>875</v>
      </c>
      <c r="CI465" s="20" t="s">
        <v>803</v>
      </c>
    </row>
    <row r="466" spans="1:87" ht="15" hidden="1" customHeight="1">
      <c r="A466" s="30"/>
      <c r="B466" s="230"/>
      <c r="C466" s="1598"/>
      <c r="D466" s="1799"/>
      <c r="E466" s="1800"/>
      <c r="F466" s="1801"/>
      <c r="G466" s="1029"/>
      <c r="H466" s="1030"/>
      <c r="I466" s="1025"/>
      <c r="J466" s="1029"/>
      <c r="K466" s="1029"/>
      <c r="L466" s="1030"/>
      <c r="M466" s="1042"/>
      <c r="N466" s="1043"/>
      <c r="O466" s="1043"/>
      <c r="P466" s="1043"/>
      <c r="Q466" s="1043"/>
      <c r="R466" s="1043"/>
      <c r="S466" s="1043"/>
      <c r="T466" s="1043"/>
      <c r="U466" s="1043"/>
      <c r="V466" s="1043"/>
      <c r="W466" s="1043"/>
      <c r="X466" s="1043"/>
      <c r="Y466" s="1043"/>
      <c r="Z466" s="1044"/>
      <c r="AA466" s="1216" t="s">
        <v>3338</v>
      </c>
      <c r="AB466" s="1217"/>
      <c r="AC466" s="1217"/>
      <c r="AD466" s="1217"/>
      <c r="AE466" s="1217"/>
      <c r="AF466" s="1217"/>
      <c r="AG466" s="1217"/>
      <c r="AH466" s="1217"/>
      <c r="AI466" s="1217"/>
      <c r="AJ466" s="1217"/>
      <c r="AK466" s="1217"/>
      <c r="AL466" s="1217"/>
      <c r="AM466" s="1218"/>
      <c r="AN466" s="20"/>
      <c r="AO466" s="239"/>
      <c r="AP466" s="20"/>
      <c r="BL466" s="266"/>
      <c r="CG466" s="35"/>
      <c r="CH466" s="20" t="s">
        <v>876</v>
      </c>
      <c r="CI466" s="20" t="s">
        <v>804</v>
      </c>
    </row>
    <row r="467" spans="1:87" ht="15" hidden="1" customHeight="1">
      <c r="A467" s="30"/>
      <c r="B467" s="230"/>
      <c r="C467" s="1598"/>
      <c r="D467" s="1799"/>
      <c r="E467" s="1800"/>
      <c r="F467" s="1801"/>
      <c r="G467" s="1029"/>
      <c r="H467" s="1030"/>
      <c r="I467" s="1025"/>
      <c r="J467" s="1029"/>
      <c r="K467" s="1029"/>
      <c r="L467" s="1030"/>
      <c r="M467" s="1013" t="s">
        <v>71</v>
      </c>
      <c r="N467" s="1014"/>
      <c r="O467" s="1015"/>
      <c r="P467" s="5" t="str">
        <f>MID($M$465,COLUMN()-15,1)</f>
        <v/>
      </c>
      <c r="Q467" s="5" t="str">
        <f t="shared" ref="Q467:AI467" si="103">MID($M$465,COLUMN()-15,1)</f>
        <v/>
      </c>
      <c r="R467" s="5" t="str">
        <f t="shared" si="103"/>
        <v/>
      </c>
      <c r="S467" s="5" t="str">
        <f t="shared" si="103"/>
        <v/>
      </c>
      <c r="T467" s="5" t="str">
        <f t="shared" si="103"/>
        <v/>
      </c>
      <c r="U467" s="5" t="str">
        <f t="shared" si="103"/>
        <v/>
      </c>
      <c r="V467" s="5" t="str">
        <f t="shared" si="103"/>
        <v/>
      </c>
      <c r="W467" s="5" t="str">
        <f t="shared" si="103"/>
        <v/>
      </c>
      <c r="X467" s="5" t="str">
        <f t="shared" si="103"/>
        <v/>
      </c>
      <c r="Y467" s="5" t="str">
        <f t="shared" si="103"/>
        <v/>
      </c>
      <c r="Z467" s="5" t="str">
        <f t="shared" si="103"/>
        <v/>
      </c>
      <c r="AA467" s="5" t="str">
        <f t="shared" si="103"/>
        <v/>
      </c>
      <c r="AB467" s="5" t="str">
        <f t="shared" si="103"/>
        <v/>
      </c>
      <c r="AC467" s="5" t="str">
        <f t="shared" si="103"/>
        <v/>
      </c>
      <c r="AD467" s="5" t="str">
        <f t="shared" si="103"/>
        <v/>
      </c>
      <c r="AE467" s="5" t="str">
        <f t="shared" si="103"/>
        <v/>
      </c>
      <c r="AF467" s="5" t="str">
        <f t="shared" si="103"/>
        <v/>
      </c>
      <c r="AG467" s="5" t="str">
        <f t="shared" si="103"/>
        <v/>
      </c>
      <c r="AH467" s="5" t="str">
        <f t="shared" si="103"/>
        <v/>
      </c>
      <c r="AI467" s="5" t="str">
        <f t="shared" si="103"/>
        <v/>
      </c>
      <c r="AJ467" s="999"/>
      <c r="AK467" s="1000"/>
      <c r="AL467" s="1000"/>
      <c r="AM467" s="1001"/>
      <c r="AN467" s="20"/>
      <c r="AO467" s="239"/>
      <c r="AP467" s="20"/>
      <c r="BL467" s="266"/>
      <c r="CG467" s="35"/>
      <c r="CH467" s="20" t="s">
        <v>877</v>
      </c>
      <c r="CI467" s="20" t="s">
        <v>805</v>
      </c>
    </row>
    <row r="468" spans="1:87" ht="15" hidden="1" customHeight="1">
      <c r="A468" s="30"/>
      <c r="B468" s="230"/>
      <c r="C468" s="1598"/>
      <c r="D468" s="1799"/>
      <c r="E468" s="1800"/>
      <c r="F468" s="1801"/>
      <c r="G468" s="617"/>
      <c r="H468" s="618"/>
      <c r="I468" s="616"/>
      <c r="J468" s="617"/>
      <c r="K468" s="617"/>
      <c r="L468" s="618"/>
      <c r="M468" s="1016"/>
      <c r="N468" s="1017"/>
      <c r="O468" s="1018"/>
      <c r="P468" s="4" t="str">
        <f>MID($M$466,COLUMN()-15,1)</f>
        <v/>
      </c>
      <c r="Q468" s="4" t="str">
        <f t="shared" ref="Q468:AI468" si="104">MID($M$466,COLUMN()-15,1)</f>
        <v/>
      </c>
      <c r="R468" s="4" t="str">
        <f t="shared" si="104"/>
        <v/>
      </c>
      <c r="S468" s="4" t="str">
        <f t="shared" si="104"/>
        <v/>
      </c>
      <c r="T468" s="4" t="str">
        <f t="shared" si="104"/>
        <v/>
      </c>
      <c r="U468" s="4" t="str">
        <f t="shared" si="104"/>
        <v/>
      </c>
      <c r="V468" s="4" t="str">
        <f t="shared" si="104"/>
        <v/>
      </c>
      <c r="W468" s="4" t="str">
        <f t="shared" si="104"/>
        <v/>
      </c>
      <c r="X468" s="4" t="str">
        <f t="shared" si="104"/>
        <v/>
      </c>
      <c r="Y468" s="4" t="str">
        <f t="shared" si="104"/>
        <v/>
      </c>
      <c r="Z468" s="4" t="str">
        <f t="shared" si="104"/>
        <v/>
      </c>
      <c r="AA468" s="4" t="str">
        <f t="shared" si="104"/>
        <v/>
      </c>
      <c r="AB468" s="4" t="str">
        <f t="shared" si="104"/>
        <v/>
      </c>
      <c r="AC468" s="4" t="str">
        <f t="shared" si="104"/>
        <v/>
      </c>
      <c r="AD468" s="4" t="str">
        <f t="shared" si="104"/>
        <v/>
      </c>
      <c r="AE468" s="4" t="str">
        <f t="shared" si="104"/>
        <v/>
      </c>
      <c r="AF468" s="4" t="str">
        <f t="shared" si="104"/>
        <v/>
      </c>
      <c r="AG468" s="4" t="str">
        <f t="shared" si="104"/>
        <v/>
      </c>
      <c r="AH468" s="4" t="str">
        <f t="shared" si="104"/>
        <v/>
      </c>
      <c r="AI468" s="4" t="str">
        <f t="shared" si="104"/>
        <v/>
      </c>
      <c r="AJ468" s="1002"/>
      <c r="AK468" s="1003"/>
      <c r="AL468" s="1003"/>
      <c r="AM468" s="1004"/>
      <c r="AN468" s="20"/>
      <c r="AO468" s="239"/>
      <c r="AP468" s="20"/>
      <c r="CG468" s="35"/>
      <c r="CH468" s="20" t="s">
        <v>878</v>
      </c>
      <c r="CI468" s="20" t="s">
        <v>806</v>
      </c>
    </row>
    <row r="469" spans="1:87" ht="15" hidden="1" customHeight="1">
      <c r="A469" s="30"/>
      <c r="B469" s="230"/>
      <c r="C469" s="1598"/>
      <c r="D469" s="1799"/>
      <c r="E469" s="1800"/>
      <c r="F469" s="1801"/>
      <c r="G469" s="1357" t="s">
        <v>2</v>
      </c>
      <c r="H469" s="1357"/>
      <c r="I469" s="1357"/>
      <c r="J469" s="1357"/>
      <c r="K469" s="1357"/>
      <c r="L469" s="1358"/>
      <c r="M469" s="1183"/>
      <c r="N469" s="1184"/>
      <c r="O469" s="1184"/>
      <c r="P469" s="1359"/>
      <c r="Q469" s="1359"/>
      <c r="R469" s="1359"/>
      <c r="S469" s="1184"/>
      <c r="T469" s="1184"/>
      <c r="U469" s="1184"/>
      <c r="V469" s="1185"/>
      <c r="W469" s="830" t="s">
        <v>121</v>
      </c>
      <c r="X469" s="831"/>
      <c r="Y469" s="831"/>
      <c r="Z469" s="831"/>
      <c r="AA469" s="831"/>
      <c r="AB469" s="831"/>
      <c r="AC469" s="831"/>
      <c r="AD469" s="831"/>
      <c r="AE469" s="831"/>
      <c r="AF469" s="831"/>
      <c r="AG469" s="831"/>
      <c r="AH469" s="831"/>
      <c r="AI469" s="831"/>
      <c r="AJ469" s="831"/>
      <c r="AK469" s="831"/>
      <c r="AL469" s="831"/>
      <c r="AM469" s="832"/>
      <c r="AN469" s="20"/>
      <c r="AO469" s="239"/>
      <c r="AP469" s="20"/>
      <c r="CG469" s="35"/>
      <c r="CH469" s="20" t="s">
        <v>879</v>
      </c>
      <c r="CI469" s="20" t="s">
        <v>807</v>
      </c>
    </row>
    <row r="470" spans="1:87" ht="15" hidden="1" customHeight="1">
      <c r="A470" s="30"/>
      <c r="B470" s="230"/>
      <c r="C470" s="1598"/>
      <c r="D470" s="1799"/>
      <c r="E470" s="1800"/>
      <c r="F470" s="1801"/>
      <c r="G470" s="1026" t="s">
        <v>3339</v>
      </c>
      <c r="H470" s="1026"/>
      <c r="I470" s="1026"/>
      <c r="J470" s="1026"/>
      <c r="K470" s="1026"/>
      <c r="L470" s="1027"/>
      <c r="M470" s="1038" t="s">
        <v>71</v>
      </c>
      <c r="N470" s="955"/>
      <c r="O470" s="956"/>
      <c r="P470" s="4" t="str">
        <f>MID($M$469,COLUMN()-15,1)</f>
        <v/>
      </c>
      <c r="Q470" s="4" t="str">
        <f t="shared" ref="Q470:AI470" si="105">MID($M$469,COLUMN()-15,1)</f>
        <v/>
      </c>
      <c r="R470" s="4" t="str">
        <f t="shared" si="105"/>
        <v/>
      </c>
      <c r="S470" s="4" t="str">
        <f t="shared" si="105"/>
        <v/>
      </c>
      <c r="T470" s="4" t="str">
        <f t="shared" si="105"/>
        <v/>
      </c>
      <c r="U470" s="4" t="str">
        <f t="shared" si="105"/>
        <v/>
      </c>
      <c r="V470" s="4" t="str">
        <f t="shared" si="105"/>
        <v/>
      </c>
      <c r="W470" s="4" t="str">
        <f t="shared" si="105"/>
        <v/>
      </c>
      <c r="X470" s="4" t="str">
        <f t="shared" si="105"/>
        <v/>
      </c>
      <c r="Y470" s="4" t="str">
        <f t="shared" si="105"/>
        <v/>
      </c>
      <c r="Z470" s="4" t="str">
        <f t="shared" si="105"/>
        <v/>
      </c>
      <c r="AA470" s="4" t="str">
        <f t="shared" si="105"/>
        <v/>
      </c>
      <c r="AB470" s="4" t="str">
        <f t="shared" si="105"/>
        <v/>
      </c>
      <c r="AC470" s="4" t="str">
        <f t="shared" si="105"/>
        <v/>
      </c>
      <c r="AD470" s="4" t="str">
        <f t="shared" si="105"/>
        <v/>
      </c>
      <c r="AE470" s="4" t="str">
        <f t="shared" si="105"/>
        <v/>
      </c>
      <c r="AF470" s="4" t="str">
        <f t="shared" si="105"/>
        <v/>
      </c>
      <c r="AG470" s="4" t="str">
        <f t="shared" si="105"/>
        <v/>
      </c>
      <c r="AH470" s="4" t="str">
        <f t="shared" si="105"/>
        <v/>
      </c>
      <c r="AI470" s="4" t="str">
        <f t="shared" si="105"/>
        <v/>
      </c>
      <c r="AJ470" s="957"/>
      <c r="AK470" s="958"/>
      <c r="AL470" s="958"/>
      <c r="AM470" s="959"/>
      <c r="AN470" s="20"/>
      <c r="AO470" s="239"/>
      <c r="AP470" s="20"/>
      <c r="CG470" s="35"/>
      <c r="CH470" s="20" t="s">
        <v>880</v>
      </c>
      <c r="CI470" s="20" t="s">
        <v>808</v>
      </c>
    </row>
    <row r="471" spans="1:87" ht="15" hidden="1" customHeight="1">
      <c r="A471" s="30"/>
      <c r="B471" s="230"/>
      <c r="C471" s="1598"/>
      <c r="D471" s="1799"/>
      <c r="E471" s="1800"/>
      <c r="F471" s="1801"/>
      <c r="G471" s="1026"/>
      <c r="H471" s="1026"/>
      <c r="I471" s="1026"/>
      <c r="J471" s="1026"/>
      <c r="K471" s="1026"/>
      <c r="L471" s="1027"/>
      <c r="M471" s="1042"/>
      <c r="N471" s="1043"/>
      <c r="O471" s="1043"/>
      <c r="P471" s="1043"/>
      <c r="Q471" s="1043"/>
      <c r="R471" s="1043"/>
      <c r="S471" s="1043"/>
      <c r="T471" s="1043"/>
      <c r="U471" s="1043"/>
      <c r="V471" s="1043"/>
      <c r="W471" s="1043"/>
      <c r="X471" s="1043"/>
      <c r="Y471" s="1043"/>
      <c r="Z471" s="1044"/>
      <c r="AA471" s="831" t="s">
        <v>590</v>
      </c>
      <c r="AB471" s="831"/>
      <c r="AC471" s="831"/>
      <c r="AD471" s="831"/>
      <c r="AE471" s="831"/>
      <c r="AF471" s="831"/>
      <c r="AG471" s="831"/>
      <c r="AH471" s="831"/>
      <c r="AI471" s="831"/>
      <c r="AJ471" s="831"/>
      <c r="AK471" s="831"/>
      <c r="AL471" s="831"/>
      <c r="AM471" s="832"/>
      <c r="AN471" s="20"/>
      <c r="AO471" s="239"/>
      <c r="AP471" s="20"/>
      <c r="CG471" s="35"/>
      <c r="CH471" s="20" t="s">
        <v>881</v>
      </c>
      <c r="CI471" s="20" t="s">
        <v>809</v>
      </c>
    </row>
    <row r="472" spans="1:87" ht="15" hidden="1" customHeight="1" thickBot="1">
      <c r="A472" s="30"/>
      <c r="B472" s="230"/>
      <c r="C472" s="1598"/>
      <c r="D472" s="1802"/>
      <c r="E472" s="1803"/>
      <c r="F472" s="1804"/>
      <c r="G472" s="1809"/>
      <c r="H472" s="1665"/>
      <c r="I472" s="1665"/>
      <c r="J472" s="1665"/>
      <c r="K472" s="1665"/>
      <c r="L472" s="1666"/>
      <c r="M472" s="1790" t="s">
        <v>71</v>
      </c>
      <c r="N472" s="1791"/>
      <c r="O472" s="1792"/>
      <c r="P472" s="152" t="str">
        <f>MID($M$471,COLUMN()-15,1)</f>
        <v/>
      </c>
      <c r="Q472" s="152" t="str">
        <f t="shared" ref="Q472:AI472" si="106">MID($M$471,COLUMN()-15,1)</f>
        <v/>
      </c>
      <c r="R472" s="152" t="str">
        <f t="shared" si="106"/>
        <v/>
      </c>
      <c r="S472" s="152" t="str">
        <f t="shared" si="106"/>
        <v/>
      </c>
      <c r="T472" s="152" t="str">
        <f t="shared" si="106"/>
        <v/>
      </c>
      <c r="U472" s="152" t="str">
        <f t="shared" si="106"/>
        <v/>
      </c>
      <c r="V472" s="152" t="str">
        <f t="shared" si="106"/>
        <v/>
      </c>
      <c r="W472" s="152" t="str">
        <f t="shared" si="106"/>
        <v/>
      </c>
      <c r="X472" s="152" t="str">
        <f t="shared" si="106"/>
        <v/>
      </c>
      <c r="Y472" s="152" t="str">
        <f t="shared" si="106"/>
        <v/>
      </c>
      <c r="Z472" s="152" t="str">
        <f t="shared" si="106"/>
        <v/>
      </c>
      <c r="AA472" s="152" t="str">
        <f t="shared" si="106"/>
        <v/>
      </c>
      <c r="AB472" s="152" t="str">
        <f t="shared" si="106"/>
        <v/>
      </c>
      <c r="AC472" s="152" t="str">
        <f t="shared" si="106"/>
        <v/>
      </c>
      <c r="AD472" s="152" t="str">
        <f t="shared" si="106"/>
        <v/>
      </c>
      <c r="AE472" s="152" t="str">
        <f t="shared" si="106"/>
        <v/>
      </c>
      <c r="AF472" s="152" t="str">
        <f t="shared" si="106"/>
        <v/>
      </c>
      <c r="AG472" s="152" t="str">
        <f t="shared" si="106"/>
        <v/>
      </c>
      <c r="AH472" s="152" t="str">
        <f t="shared" si="106"/>
        <v/>
      </c>
      <c r="AI472" s="152" t="str">
        <f t="shared" si="106"/>
        <v/>
      </c>
      <c r="AJ472" s="1793"/>
      <c r="AK472" s="1794"/>
      <c r="AL472" s="1794"/>
      <c r="AM472" s="1795"/>
      <c r="AN472" s="20"/>
      <c r="AO472" s="239"/>
      <c r="AP472" s="20"/>
      <c r="CG472" s="35"/>
      <c r="CH472" s="20" t="s">
        <v>882</v>
      </c>
      <c r="CI472" s="20" t="s">
        <v>810</v>
      </c>
    </row>
    <row r="473" spans="1:87" ht="15" hidden="1" customHeight="1" thickTop="1">
      <c r="A473" s="30"/>
      <c r="B473" s="230"/>
      <c r="C473" s="1598"/>
      <c r="D473" s="1648" t="s">
        <v>3345</v>
      </c>
      <c r="E473" s="1649"/>
      <c r="F473" s="1650"/>
      <c r="G473" s="1810" t="s">
        <v>3342</v>
      </c>
      <c r="H473" s="1633"/>
      <c r="I473" s="1633"/>
      <c r="J473" s="1633"/>
      <c r="K473" s="1633"/>
      <c r="L473" s="1634"/>
      <c r="M473" s="1805"/>
      <c r="N473" s="1805"/>
      <c r="O473" s="1805"/>
      <c r="P473" s="1805"/>
      <c r="Q473" s="1805"/>
      <c r="R473" s="1805"/>
      <c r="S473" s="1805"/>
      <c r="T473" s="1805"/>
      <c r="U473" s="153"/>
      <c r="V473" s="1805"/>
      <c r="W473" s="1805"/>
      <c r="X473" s="1805"/>
      <c r="Y473" s="1805"/>
      <c r="Z473" s="1805"/>
      <c r="AA473" s="1805"/>
      <c r="AB473" s="1805"/>
      <c r="AC473" s="1805"/>
      <c r="AD473" s="153"/>
      <c r="AE473" s="1805"/>
      <c r="AF473" s="1805"/>
      <c r="AG473" s="1805"/>
      <c r="AH473" s="1805"/>
      <c r="AI473" s="1805"/>
      <c r="AJ473" s="1805"/>
      <c r="AK473" s="1805"/>
      <c r="AL473" s="1805"/>
      <c r="AM473" s="153"/>
      <c r="AN473" s="20"/>
      <c r="AO473" s="239"/>
      <c r="AP473" s="20"/>
      <c r="BL473" s="151" t="str">
        <f>M473&amp;V473&amp;AE473</f>
        <v/>
      </c>
      <c r="BM473" s="20"/>
      <c r="CG473" s="35"/>
      <c r="CH473" s="20" t="s">
        <v>883</v>
      </c>
      <c r="CI473" s="20" t="s">
        <v>811</v>
      </c>
    </row>
    <row r="474" spans="1:87" ht="15" hidden="1" customHeight="1">
      <c r="A474" s="30"/>
      <c r="B474" s="230"/>
      <c r="C474" s="1598"/>
      <c r="D474" s="1025"/>
      <c r="E474" s="1029"/>
      <c r="F474" s="1030"/>
      <c r="G474" s="1357" t="s">
        <v>2</v>
      </c>
      <c r="H474" s="1357"/>
      <c r="I474" s="1357"/>
      <c r="J474" s="1357"/>
      <c r="K474" s="1357"/>
      <c r="L474" s="1358"/>
      <c r="M474" s="1183"/>
      <c r="N474" s="1184"/>
      <c r="O474" s="1184"/>
      <c r="P474" s="1359"/>
      <c r="Q474" s="1359"/>
      <c r="R474" s="1359"/>
      <c r="S474" s="1184"/>
      <c r="T474" s="1184"/>
      <c r="U474" s="1184"/>
      <c r="V474" s="1185"/>
      <c r="W474" s="830" t="s">
        <v>121</v>
      </c>
      <c r="X474" s="831"/>
      <c r="Y474" s="831"/>
      <c r="Z474" s="831"/>
      <c r="AA474" s="831"/>
      <c r="AB474" s="831"/>
      <c r="AC474" s="831"/>
      <c r="AD474" s="831"/>
      <c r="AE474" s="831"/>
      <c r="AF474" s="831"/>
      <c r="AG474" s="831"/>
      <c r="AH474" s="831"/>
      <c r="AI474" s="831"/>
      <c r="AJ474" s="831"/>
      <c r="AK474" s="831"/>
      <c r="AL474" s="831"/>
      <c r="AM474" s="832"/>
      <c r="AN474" s="20"/>
      <c r="AO474" s="239"/>
      <c r="AP474" s="20"/>
      <c r="BM474" s="20"/>
      <c r="CG474" s="35"/>
      <c r="CH474" s="20" t="s">
        <v>884</v>
      </c>
      <c r="CI474" s="20" t="s">
        <v>812</v>
      </c>
    </row>
    <row r="475" spans="1:87" ht="15" hidden="1" customHeight="1">
      <c r="A475" s="30"/>
      <c r="B475" s="230"/>
      <c r="C475" s="1598"/>
      <c r="D475" s="1025"/>
      <c r="E475" s="1029"/>
      <c r="F475" s="1030"/>
      <c r="G475" s="1026" t="s">
        <v>210</v>
      </c>
      <c r="H475" s="1026"/>
      <c r="I475" s="1026"/>
      <c r="J475" s="1026"/>
      <c r="K475" s="1026"/>
      <c r="L475" s="1027"/>
      <c r="M475" s="1038" t="s">
        <v>71</v>
      </c>
      <c r="N475" s="955"/>
      <c r="O475" s="956"/>
      <c r="P475" s="4" t="str">
        <f>MID($M$474,COLUMN()-15,1)</f>
        <v/>
      </c>
      <c r="Q475" s="4" t="str">
        <f t="shared" ref="Q475:AI475" si="107">MID($M$474,COLUMN()-15,1)</f>
        <v/>
      </c>
      <c r="R475" s="4" t="str">
        <f t="shared" si="107"/>
        <v/>
      </c>
      <c r="S475" s="4" t="str">
        <f t="shared" si="107"/>
        <v/>
      </c>
      <c r="T475" s="4" t="str">
        <f t="shared" si="107"/>
        <v/>
      </c>
      <c r="U475" s="4" t="str">
        <f t="shared" si="107"/>
        <v/>
      </c>
      <c r="V475" s="4" t="str">
        <f t="shared" si="107"/>
        <v/>
      </c>
      <c r="W475" s="4" t="str">
        <f t="shared" si="107"/>
        <v/>
      </c>
      <c r="X475" s="4" t="str">
        <f t="shared" si="107"/>
        <v/>
      </c>
      <c r="Y475" s="4" t="str">
        <f t="shared" si="107"/>
        <v/>
      </c>
      <c r="Z475" s="4" t="str">
        <f t="shared" si="107"/>
        <v/>
      </c>
      <c r="AA475" s="4" t="str">
        <f t="shared" si="107"/>
        <v/>
      </c>
      <c r="AB475" s="4" t="str">
        <f t="shared" si="107"/>
        <v/>
      </c>
      <c r="AC475" s="4" t="str">
        <f t="shared" si="107"/>
        <v/>
      </c>
      <c r="AD475" s="4" t="str">
        <f t="shared" si="107"/>
        <v/>
      </c>
      <c r="AE475" s="4" t="str">
        <f t="shared" si="107"/>
        <v/>
      </c>
      <c r="AF475" s="4" t="str">
        <f t="shared" si="107"/>
        <v/>
      </c>
      <c r="AG475" s="4" t="str">
        <f t="shared" si="107"/>
        <v/>
      </c>
      <c r="AH475" s="4" t="str">
        <f t="shared" si="107"/>
        <v/>
      </c>
      <c r="AI475" s="4" t="str">
        <f t="shared" si="107"/>
        <v/>
      </c>
      <c r="AJ475" s="957"/>
      <c r="AK475" s="958"/>
      <c r="AL475" s="958"/>
      <c r="AM475" s="959"/>
      <c r="AN475" s="20"/>
      <c r="AO475" s="239"/>
      <c r="AP475" s="20"/>
      <c r="BM475" s="20"/>
      <c r="CG475" s="35"/>
      <c r="CH475" s="20" t="s">
        <v>885</v>
      </c>
      <c r="CI475" s="20" t="s">
        <v>813</v>
      </c>
    </row>
    <row r="476" spans="1:87" ht="15" hidden="1" customHeight="1">
      <c r="A476" s="30"/>
      <c r="B476" s="230"/>
      <c r="C476" s="1598"/>
      <c r="D476" s="1025"/>
      <c r="E476" s="1029"/>
      <c r="F476" s="1030"/>
      <c r="G476" s="1026"/>
      <c r="H476" s="1026"/>
      <c r="I476" s="1026"/>
      <c r="J476" s="1026"/>
      <c r="K476" s="1026"/>
      <c r="L476" s="1027"/>
      <c r="M476" s="1042"/>
      <c r="N476" s="1043"/>
      <c r="O476" s="1043"/>
      <c r="P476" s="1043"/>
      <c r="Q476" s="1043"/>
      <c r="R476" s="1043"/>
      <c r="S476" s="1043"/>
      <c r="T476" s="1043"/>
      <c r="U476" s="1043"/>
      <c r="V476" s="1043"/>
      <c r="W476" s="1043"/>
      <c r="X476" s="1043"/>
      <c r="Y476" s="1043"/>
      <c r="Z476" s="1044"/>
      <c r="AA476" s="831" t="s">
        <v>590</v>
      </c>
      <c r="AB476" s="831"/>
      <c r="AC476" s="831"/>
      <c r="AD476" s="831"/>
      <c r="AE476" s="831"/>
      <c r="AF476" s="831"/>
      <c r="AG476" s="831"/>
      <c r="AH476" s="831"/>
      <c r="AI476" s="831"/>
      <c r="AJ476" s="831"/>
      <c r="AK476" s="831"/>
      <c r="AL476" s="831"/>
      <c r="AM476" s="832"/>
      <c r="AN476" s="20"/>
      <c r="AO476" s="239"/>
      <c r="AP476" s="20"/>
      <c r="CG476" s="35"/>
      <c r="CH476" s="20" t="s">
        <v>886</v>
      </c>
      <c r="CI476" s="20" t="s">
        <v>814</v>
      </c>
    </row>
    <row r="477" spans="1:87" ht="15" hidden="1" customHeight="1">
      <c r="A477" s="30"/>
      <c r="B477" s="230"/>
      <c r="C477" s="1598"/>
      <c r="D477" s="1025"/>
      <c r="E477" s="1029"/>
      <c r="F477" s="1030"/>
      <c r="G477" s="1036"/>
      <c r="H477" s="1036"/>
      <c r="I477" s="1036"/>
      <c r="J477" s="1036"/>
      <c r="K477" s="1036"/>
      <c r="L477" s="1037"/>
      <c r="M477" s="1038" t="s">
        <v>71</v>
      </c>
      <c r="N477" s="955"/>
      <c r="O477" s="956"/>
      <c r="P477" s="4" t="str">
        <f>MID($M$476,COLUMN()-15,1)</f>
        <v/>
      </c>
      <c r="Q477" s="4" t="str">
        <f t="shared" ref="Q477:AI477" si="108">MID($M$476,COLUMN()-15,1)</f>
        <v/>
      </c>
      <c r="R477" s="4" t="str">
        <f t="shared" si="108"/>
        <v/>
      </c>
      <c r="S477" s="4" t="str">
        <f t="shared" si="108"/>
        <v/>
      </c>
      <c r="T477" s="4" t="str">
        <f t="shared" si="108"/>
        <v/>
      </c>
      <c r="U477" s="4" t="str">
        <f t="shared" si="108"/>
        <v/>
      </c>
      <c r="V477" s="4" t="str">
        <f t="shared" si="108"/>
        <v/>
      </c>
      <c r="W477" s="4" t="str">
        <f t="shared" si="108"/>
        <v/>
      </c>
      <c r="X477" s="4" t="str">
        <f t="shared" si="108"/>
        <v/>
      </c>
      <c r="Y477" s="4" t="str">
        <f t="shared" si="108"/>
        <v/>
      </c>
      <c r="Z477" s="4" t="str">
        <f t="shared" si="108"/>
        <v/>
      </c>
      <c r="AA477" s="4" t="str">
        <f t="shared" si="108"/>
        <v/>
      </c>
      <c r="AB477" s="4" t="str">
        <f t="shared" si="108"/>
        <v/>
      </c>
      <c r="AC477" s="4" t="str">
        <f t="shared" si="108"/>
        <v/>
      </c>
      <c r="AD477" s="4" t="str">
        <f t="shared" si="108"/>
        <v/>
      </c>
      <c r="AE477" s="4" t="str">
        <f t="shared" si="108"/>
        <v/>
      </c>
      <c r="AF477" s="4" t="str">
        <f t="shared" si="108"/>
        <v/>
      </c>
      <c r="AG477" s="4" t="str">
        <f t="shared" si="108"/>
        <v/>
      </c>
      <c r="AH477" s="4" t="str">
        <f t="shared" si="108"/>
        <v/>
      </c>
      <c r="AI477" s="4" t="str">
        <f t="shared" si="108"/>
        <v/>
      </c>
      <c r="AJ477" s="957"/>
      <c r="AK477" s="958"/>
      <c r="AL477" s="958"/>
      <c r="AM477" s="959"/>
      <c r="AN477" s="20"/>
      <c r="AO477" s="239"/>
      <c r="AP477" s="20"/>
      <c r="CG477" s="35"/>
      <c r="CH477" s="20" t="s">
        <v>887</v>
      </c>
      <c r="CI477" s="20" t="s">
        <v>815</v>
      </c>
    </row>
    <row r="478" spans="1:87" ht="15" hidden="1" customHeight="1">
      <c r="A478" s="30"/>
      <c r="B478" s="230"/>
      <c r="C478" s="1598"/>
      <c r="D478" s="1025"/>
      <c r="E478" s="1029"/>
      <c r="F478" s="1030"/>
      <c r="G478" s="1060" t="s">
        <v>61</v>
      </c>
      <c r="H478" s="1060"/>
      <c r="I478" s="1060"/>
      <c r="J478" s="1060"/>
      <c r="K478" s="1060"/>
      <c r="L478" s="1061"/>
      <c r="M478" s="994"/>
      <c r="N478" s="828"/>
      <c r="O478" s="828"/>
      <c r="P478" s="978"/>
      <c r="Q478" s="979"/>
      <c r="R478" s="49" t="s">
        <v>77</v>
      </c>
      <c r="S478" s="978"/>
      <c r="T478" s="979"/>
      <c r="U478" s="48" t="s">
        <v>78</v>
      </c>
      <c r="V478" s="978"/>
      <c r="W478" s="979"/>
      <c r="X478" s="48" t="s">
        <v>79</v>
      </c>
      <c r="Y478" s="943"/>
      <c r="Z478" s="943"/>
      <c r="AA478" s="943"/>
      <c r="AB478" s="943"/>
      <c r="AC478" s="943"/>
      <c r="AD478" s="943"/>
      <c r="AE478" s="943"/>
      <c r="AF478" s="943"/>
      <c r="AG478" s="943"/>
      <c r="AH478" s="943"/>
      <c r="AI478" s="943"/>
      <c r="AJ478" s="943"/>
      <c r="AK478" s="943"/>
      <c r="AL478" s="943"/>
      <c r="AM478" s="944"/>
      <c r="AN478" s="20"/>
      <c r="AO478" s="239"/>
      <c r="AP478" s="20"/>
      <c r="BL478" s="17" t="str">
        <f>IF(OR(M478="選択▼",M478=""),"",M478&amp;P478&amp;R478&amp;S478&amp;U478&amp;V478&amp;X478)</f>
        <v/>
      </c>
      <c r="BM478" s="272" t="str">
        <f>MID(P478,COLUMN()-64,1)</f>
        <v/>
      </c>
      <c r="BN478" s="272" t="str">
        <f>MID(P478,COLUMN()-64,1)</f>
        <v/>
      </c>
      <c r="BO478" s="272" t="str">
        <f>MID(S478,COLUMN()-66,1)</f>
        <v/>
      </c>
      <c r="BP478" s="272" t="str">
        <f>MID(S478,COLUMN()-66,1)</f>
        <v/>
      </c>
      <c r="BQ478" s="272" t="str">
        <f>MID(V478,COLUMN()-68,1)</f>
        <v/>
      </c>
      <c r="BR478" s="272" t="str">
        <f>MID(V478,COLUMN()-68,1)</f>
        <v/>
      </c>
      <c r="BS478" s="273" t="str">
        <f>IF(M478="平成","H",IF(M478="昭和","S",IF(M478="大正","T",IF(M478="明治","M",""))))</f>
        <v/>
      </c>
      <c r="BT478" s="20"/>
      <c r="CG478" s="35"/>
      <c r="CH478" s="20" t="s">
        <v>888</v>
      </c>
      <c r="CI478" s="20" t="s">
        <v>816</v>
      </c>
    </row>
    <row r="479" spans="1:87" ht="15" hidden="1" customHeight="1">
      <c r="A479" s="30"/>
      <c r="B479" s="230"/>
      <c r="C479" s="1598"/>
      <c r="D479" s="1025"/>
      <c r="E479" s="1029"/>
      <c r="F479" s="1030"/>
      <c r="G479" s="1060" t="s">
        <v>243</v>
      </c>
      <c r="H479" s="1060"/>
      <c r="I479" s="1060"/>
      <c r="J479" s="1060"/>
      <c r="K479" s="1060"/>
      <c r="L479" s="1061"/>
      <c r="M479" s="994"/>
      <c r="N479" s="828"/>
      <c r="O479" s="828"/>
      <c r="P479" s="829"/>
      <c r="Q479" s="1058"/>
      <c r="R479" s="943"/>
      <c r="S479" s="943"/>
      <c r="T479" s="943"/>
      <c r="U479" s="943"/>
      <c r="V479" s="943"/>
      <c r="W479" s="943"/>
      <c r="X479" s="943"/>
      <c r="Y479" s="943"/>
      <c r="Z479" s="943"/>
      <c r="AA479" s="943"/>
      <c r="AB479" s="943"/>
      <c r="AC479" s="943"/>
      <c r="AD479" s="943"/>
      <c r="AE479" s="943"/>
      <c r="AF479" s="943"/>
      <c r="AG479" s="943"/>
      <c r="AH479" s="943"/>
      <c r="AI479" s="943"/>
      <c r="AJ479" s="943"/>
      <c r="AK479" s="943"/>
      <c r="AL479" s="943"/>
      <c r="AM479" s="944"/>
      <c r="AN479" s="20"/>
      <c r="AO479" s="239"/>
      <c r="AP479" s="20"/>
      <c r="BL479" s="17" t="str">
        <f>IF(M479="選択　▼","",LEFT(M479,1))</f>
        <v/>
      </c>
      <c r="BM479" s="20"/>
      <c r="BT479" s="20"/>
      <c r="CG479" s="35"/>
      <c r="CH479" s="20" t="s">
        <v>889</v>
      </c>
      <c r="CI479" s="20" t="s">
        <v>817</v>
      </c>
    </row>
    <row r="480" spans="1:87" ht="15" hidden="1" customHeight="1">
      <c r="A480" s="30"/>
      <c r="B480" s="230"/>
      <c r="C480" s="1598"/>
      <c r="D480" s="1025"/>
      <c r="E480" s="1029"/>
      <c r="F480" s="1030"/>
      <c r="G480" s="614" t="s">
        <v>3331</v>
      </c>
      <c r="H480" s="615"/>
      <c r="I480" s="1045" t="s">
        <v>3332</v>
      </c>
      <c r="J480" s="1046"/>
      <c r="K480" s="1046"/>
      <c r="L480" s="1047"/>
      <c r="M480" s="1034"/>
      <c r="N480" s="1203"/>
      <c r="O480" s="1203"/>
      <c r="P480" s="1203"/>
      <c r="Q480" s="1203"/>
      <c r="R480" s="1203"/>
      <c r="S480" s="1203"/>
      <c r="T480" s="1204"/>
      <c r="U480" s="833" t="s">
        <v>3334</v>
      </c>
      <c r="V480" s="834"/>
      <c r="W480" s="834"/>
      <c r="X480" s="834"/>
      <c r="Y480" s="834"/>
      <c r="Z480" s="834"/>
      <c r="AA480" s="834"/>
      <c r="AB480" s="834"/>
      <c r="AC480" s="834"/>
      <c r="AD480" s="834"/>
      <c r="AE480" s="834"/>
      <c r="AF480" s="834"/>
      <c r="AG480" s="834"/>
      <c r="AH480" s="834"/>
      <c r="AI480" s="834"/>
      <c r="AJ480" s="834"/>
      <c r="AK480" s="834"/>
      <c r="AL480" s="834"/>
      <c r="AM480" s="835"/>
      <c r="AN480" s="20"/>
      <c r="AO480" s="239"/>
      <c r="AP480" s="20"/>
      <c r="BL480" s="17" t="str">
        <f>IF(M480="市区町村を選択　▼","",LEFT(M480,5))</f>
        <v/>
      </c>
      <c r="BM480" s="20"/>
      <c r="BT480" s="20"/>
      <c r="CG480" s="35"/>
      <c r="CH480" s="20" t="s">
        <v>890</v>
      </c>
      <c r="CI480" s="20" t="s">
        <v>818</v>
      </c>
    </row>
    <row r="481" spans="1:87" ht="15" hidden="1" customHeight="1">
      <c r="A481" s="30"/>
      <c r="B481" s="230"/>
      <c r="C481" s="1598"/>
      <c r="D481" s="1025"/>
      <c r="E481" s="1029"/>
      <c r="F481" s="1030"/>
      <c r="G481" s="1029"/>
      <c r="H481" s="1030"/>
      <c r="I481" s="1035"/>
      <c r="J481" s="1036"/>
      <c r="K481" s="1036"/>
      <c r="L481" s="1037"/>
      <c r="M481" s="1038" t="s">
        <v>71</v>
      </c>
      <c r="N481" s="955"/>
      <c r="O481" s="956"/>
      <c r="P481" s="5" t="str">
        <f>MID($BL$480,COLUMN()-15,1)</f>
        <v/>
      </c>
      <c r="Q481" s="5" t="str">
        <f t="shared" ref="Q481:T481" si="109">MID($BL$480,COLUMN()-15,1)</f>
        <v/>
      </c>
      <c r="R481" s="5" t="str">
        <f t="shared" si="109"/>
        <v/>
      </c>
      <c r="S481" s="5" t="str">
        <f t="shared" si="109"/>
        <v/>
      </c>
      <c r="T481" s="5" t="str">
        <f t="shared" si="109"/>
        <v/>
      </c>
      <c r="U481" s="1405"/>
      <c r="V481" s="1406"/>
      <c r="W481" s="1406"/>
      <c r="X481" s="1406"/>
      <c r="Y481" s="1406"/>
      <c r="Z481" s="1406"/>
      <c r="AA481" s="1406"/>
      <c r="AB481" s="1406"/>
      <c r="AC481" s="1406"/>
      <c r="AD481" s="1406"/>
      <c r="AE481" s="1406"/>
      <c r="AF481" s="1406"/>
      <c r="AG481" s="1406"/>
      <c r="AH481" s="1406"/>
      <c r="AI481" s="1406"/>
      <c r="AJ481" s="1406"/>
      <c r="AK481" s="1406"/>
      <c r="AL481" s="1406"/>
      <c r="AM481" s="1407"/>
      <c r="AN481" s="20"/>
      <c r="AO481" s="239"/>
      <c r="AP481" s="20"/>
      <c r="BL481" s="17" t="str">
        <f>IF(M480="市区町村を選択　▼","",MID(M480,7,10))</f>
        <v/>
      </c>
      <c r="BM481" s="20"/>
      <c r="CG481" s="35"/>
      <c r="CH481" s="20" t="s">
        <v>891</v>
      </c>
      <c r="CI481" s="20" t="s">
        <v>819</v>
      </c>
    </row>
    <row r="482" spans="1:87" ht="15" hidden="1" customHeight="1">
      <c r="A482" s="30"/>
      <c r="B482" s="230"/>
      <c r="C482" s="1598"/>
      <c r="D482" s="1025"/>
      <c r="E482" s="1029"/>
      <c r="F482" s="1030"/>
      <c r="G482" s="1029"/>
      <c r="H482" s="1030"/>
      <c r="I482" s="1059" t="s">
        <v>3335</v>
      </c>
      <c r="J482" s="1060"/>
      <c r="K482" s="1060"/>
      <c r="L482" s="1061"/>
      <c r="M482" s="994"/>
      <c r="N482" s="828"/>
      <c r="O482" s="828"/>
      <c r="P482" s="828"/>
      <c r="Q482" s="828"/>
      <c r="R482" s="828"/>
      <c r="S482" s="148"/>
      <c r="T482" s="1252" t="str">
        <f>IF(M480="市区町村を選択　▼","",BL481)</f>
        <v/>
      </c>
      <c r="U482" s="1253"/>
      <c r="V482" s="1253"/>
      <c r="W482" s="1253"/>
      <c r="X482" s="1253"/>
      <c r="Y482" s="1253"/>
      <c r="Z482" s="1253"/>
      <c r="AA482" s="1253"/>
      <c r="AB482" s="1253"/>
      <c r="AC482" s="1253"/>
      <c r="AD482" s="1253"/>
      <c r="AE482" s="1253"/>
      <c r="AF482" s="1254"/>
      <c r="AG482" s="833" t="s">
        <v>344</v>
      </c>
      <c r="AH482" s="834"/>
      <c r="AI482" s="834"/>
      <c r="AJ482" s="834"/>
      <c r="AK482" s="834"/>
      <c r="AL482" s="834"/>
      <c r="AM482" s="835"/>
      <c r="AN482" s="20"/>
      <c r="AO482" s="239"/>
      <c r="AP482" s="20"/>
      <c r="BL482" s="266"/>
      <c r="CG482" s="35"/>
      <c r="CH482" s="20" t="s">
        <v>892</v>
      </c>
      <c r="CI482" s="20" t="s">
        <v>820</v>
      </c>
    </row>
    <row r="483" spans="1:87" ht="15" hidden="1" customHeight="1">
      <c r="A483" s="30"/>
      <c r="B483" s="230"/>
      <c r="C483" s="1598"/>
      <c r="D483" s="1025"/>
      <c r="E483" s="1029"/>
      <c r="F483" s="1030"/>
      <c r="G483" s="1029"/>
      <c r="H483" s="1030"/>
      <c r="I483" s="613" t="s">
        <v>3336</v>
      </c>
      <c r="J483" s="614"/>
      <c r="K483" s="614"/>
      <c r="L483" s="615"/>
      <c r="M483" s="1042"/>
      <c r="N483" s="1043"/>
      <c r="O483" s="1043"/>
      <c r="P483" s="1043"/>
      <c r="Q483" s="1043"/>
      <c r="R483" s="1043"/>
      <c r="S483" s="1043"/>
      <c r="T483" s="1043"/>
      <c r="U483" s="1043"/>
      <c r="V483" s="1043"/>
      <c r="W483" s="1043"/>
      <c r="X483" s="1043"/>
      <c r="Y483" s="1043"/>
      <c r="Z483" s="1044"/>
      <c r="AA483" s="1327" t="s">
        <v>3337</v>
      </c>
      <c r="AB483" s="1328"/>
      <c r="AC483" s="1328"/>
      <c r="AD483" s="1328"/>
      <c r="AE483" s="1328"/>
      <c r="AF483" s="1328"/>
      <c r="AG483" s="1328"/>
      <c r="AH483" s="1328"/>
      <c r="AI483" s="1328"/>
      <c r="AJ483" s="1328"/>
      <c r="AK483" s="1328"/>
      <c r="AL483" s="1328"/>
      <c r="AM483" s="1329"/>
      <c r="AN483" s="20"/>
      <c r="AO483" s="239"/>
      <c r="AP483" s="20"/>
      <c r="CG483" s="35"/>
      <c r="CH483" s="20" t="s">
        <v>893</v>
      </c>
      <c r="CI483" s="20" t="s">
        <v>821</v>
      </c>
    </row>
    <row r="484" spans="1:87" ht="15" hidden="1" customHeight="1">
      <c r="A484" s="30"/>
      <c r="B484" s="230"/>
      <c r="C484" s="1598"/>
      <c r="D484" s="1025"/>
      <c r="E484" s="1029"/>
      <c r="F484" s="1030"/>
      <c r="G484" s="1029"/>
      <c r="H484" s="1030"/>
      <c r="I484" s="1025"/>
      <c r="J484" s="1029"/>
      <c r="K484" s="1029"/>
      <c r="L484" s="1030"/>
      <c r="M484" s="1042"/>
      <c r="N484" s="1043"/>
      <c r="O484" s="1043"/>
      <c r="P484" s="1043"/>
      <c r="Q484" s="1043"/>
      <c r="R484" s="1043"/>
      <c r="S484" s="1043"/>
      <c r="T484" s="1043"/>
      <c r="U484" s="1043"/>
      <c r="V484" s="1043"/>
      <c r="W484" s="1043"/>
      <c r="X484" s="1043"/>
      <c r="Y484" s="1043"/>
      <c r="Z484" s="1044"/>
      <c r="AA484" s="1216" t="s">
        <v>3338</v>
      </c>
      <c r="AB484" s="1217"/>
      <c r="AC484" s="1217"/>
      <c r="AD484" s="1217"/>
      <c r="AE484" s="1217"/>
      <c r="AF484" s="1217"/>
      <c r="AG484" s="1217"/>
      <c r="AH484" s="1217"/>
      <c r="AI484" s="1217"/>
      <c r="AJ484" s="1217"/>
      <c r="AK484" s="1217"/>
      <c r="AL484" s="1217"/>
      <c r="AM484" s="1218"/>
      <c r="AN484" s="20"/>
      <c r="AO484" s="239"/>
      <c r="AP484" s="20"/>
      <c r="BL484" s="266"/>
      <c r="CG484" s="35"/>
      <c r="CH484" s="20" t="s">
        <v>894</v>
      </c>
      <c r="CI484" s="20" t="s">
        <v>822</v>
      </c>
    </row>
    <row r="485" spans="1:87" ht="15" hidden="1" customHeight="1">
      <c r="A485" s="30"/>
      <c r="B485" s="230"/>
      <c r="C485" s="1598"/>
      <c r="D485" s="1025"/>
      <c r="E485" s="1029"/>
      <c r="F485" s="1030"/>
      <c r="G485" s="1029"/>
      <c r="H485" s="1030"/>
      <c r="I485" s="1025"/>
      <c r="J485" s="1029"/>
      <c r="K485" s="1029"/>
      <c r="L485" s="1030"/>
      <c r="M485" s="1013" t="s">
        <v>71</v>
      </c>
      <c r="N485" s="1014"/>
      <c r="O485" s="1015"/>
      <c r="P485" s="5" t="str">
        <f>MID($M$483,COLUMN()-15,1)</f>
        <v/>
      </c>
      <c r="Q485" s="5" t="str">
        <f t="shared" ref="Q485:AI485" si="110">MID($M$483,COLUMN()-15,1)</f>
        <v/>
      </c>
      <c r="R485" s="5" t="str">
        <f t="shared" si="110"/>
        <v/>
      </c>
      <c r="S485" s="5" t="str">
        <f t="shared" si="110"/>
        <v/>
      </c>
      <c r="T485" s="5" t="str">
        <f t="shared" si="110"/>
        <v/>
      </c>
      <c r="U485" s="5" t="str">
        <f t="shared" si="110"/>
        <v/>
      </c>
      <c r="V485" s="5" t="str">
        <f t="shared" si="110"/>
        <v/>
      </c>
      <c r="W485" s="5" t="str">
        <f t="shared" si="110"/>
        <v/>
      </c>
      <c r="X485" s="5" t="str">
        <f t="shared" si="110"/>
        <v/>
      </c>
      <c r="Y485" s="5" t="str">
        <f t="shared" si="110"/>
        <v/>
      </c>
      <c r="Z485" s="5" t="str">
        <f t="shared" si="110"/>
        <v/>
      </c>
      <c r="AA485" s="5" t="str">
        <f t="shared" si="110"/>
        <v/>
      </c>
      <c r="AB485" s="5" t="str">
        <f t="shared" si="110"/>
        <v/>
      </c>
      <c r="AC485" s="5" t="str">
        <f t="shared" si="110"/>
        <v/>
      </c>
      <c r="AD485" s="5" t="str">
        <f t="shared" si="110"/>
        <v/>
      </c>
      <c r="AE485" s="5" t="str">
        <f t="shared" si="110"/>
        <v/>
      </c>
      <c r="AF485" s="5" t="str">
        <f t="shared" si="110"/>
        <v/>
      </c>
      <c r="AG485" s="5" t="str">
        <f t="shared" si="110"/>
        <v/>
      </c>
      <c r="AH485" s="5" t="str">
        <f t="shared" si="110"/>
        <v/>
      </c>
      <c r="AI485" s="5" t="str">
        <f t="shared" si="110"/>
        <v/>
      </c>
      <c r="AJ485" s="999"/>
      <c r="AK485" s="1000"/>
      <c r="AL485" s="1000"/>
      <c r="AM485" s="1001"/>
      <c r="AN485" s="20"/>
      <c r="AO485" s="239"/>
      <c r="AP485" s="20"/>
      <c r="BL485" s="266"/>
      <c r="CG485" s="35"/>
      <c r="CH485" s="20" t="s">
        <v>895</v>
      </c>
      <c r="CI485" s="20" t="s">
        <v>823</v>
      </c>
    </row>
    <row r="486" spans="1:87" ht="15" hidden="1" customHeight="1">
      <c r="A486" s="30"/>
      <c r="B486" s="230"/>
      <c r="C486" s="1598"/>
      <c r="D486" s="1025"/>
      <c r="E486" s="1029"/>
      <c r="F486" s="1030"/>
      <c r="G486" s="617"/>
      <c r="H486" s="618"/>
      <c r="I486" s="616"/>
      <c r="J486" s="617"/>
      <c r="K486" s="617"/>
      <c r="L486" s="618"/>
      <c r="M486" s="1016"/>
      <c r="N486" s="1017"/>
      <c r="O486" s="1018"/>
      <c r="P486" s="4" t="str">
        <f>MID($M$484,COLUMN()-15,1)</f>
        <v/>
      </c>
      <c r="Q486" s="4" t="str">
        <f t="shared" ref="Q486:AI486" si="111">MID($M$484,COLUMN()-15,1)</f>
        <v/>
      </c>
      <c r="R486" s="4" t="str">
        <f t="shared" si="111"/>
        <v/>
      </c>
      <c r="S486" s="4" t="str">
        <f t="shared" si="111"/>
        <v/>
      </c>
      <c r="T486" s="4" t="str">
        <f t="shared" si="111"/>
        <v/>
      </c>
      <c r="U486" s="4" t="str">
        <f t="shared" si="111"/>
        <v/>
      </c>
      <c r="V486" s="4" t="str">
        <f t="shared" si="111"/>
        <v/>
      </c>
      <c r="W486" s="4" t="str">
        <f t="shared" si="111"/>
        <v/>
      </c>
      <c r="X486" s="4" t="str">
        <f t="shared" si="111"/>
        <v/>
      </c>
      <c r="Y486" s="4" t="str">
        <f t="shared" si="111"/>
        <v/>
      </c>
      <c r="Z486" s="4" t="str">
        <f t="shared" si="111"/>
        <v/>
      </c>
      <c r="AA486" s="4" t="str">
        <f t="shared" si="111"/>
        <v/>
      </c>
      <c r="AB486" s="4" t="str">
        <f t="shared" si="111"/>
        <v/>
      </c>
      <c r="AC486" s="4" t="str">
        <f t="shared" si="111"/>
        <v/>
      </c>
      <c r="AD486" s="4" t="str">
        <f t="shared" si="111"/>
        <v/>
      </c>
      <c r="AE486" s="4" t="str">
        <f t="shared" si="111"/>
        <v/>
      </c>
      <c r="AF486" s="4" t="str">
        <f t="shared" si="111"/>
        <v/>
      </c>
      <c r="AG486" s="4" t="str">
        <f t="shared" si="111"/>
        <v/>
      </c>
      <c r="AH486" s="4" t="str">
        <f t="shared" si="111"/>
        <v/>
      </c>
      <c r="AI486" s="4" t="str">
        <f t="shared" si="111"/>
        <v/>
      </c>
      <c r="AJ486" s="1002"/>
      <c r="AK486" s="1003"/>
      <c r="AL486" s="1003"/>
      <c r="AM486" s="1004"/>
      <c r="AN486" s="20"/>
      <c r="AO486" s="239"/>
      <c r="AP486" s="20"/>
      <c r="CG486" s="35"/>
      <c r="CH486" s="20" t="s">
        <v>586</v>
      </c>
      <c r="CI486" s="20" t="s">
        <v>824</v>
      </c>
    </row>
    <row r="487" spans="1:87" ht="15" hidden="1" customHeight="1">
      <c r="A487" s="30"/>
      <c r="B487" s="230"/>
      <c r="C487" s="1598"/>
      <c r="D487" s="1025"/>
      <c r="E487" s="1029"/>
      <c r="F487" s="1030"/>
      <c r="G487" s="1357" t="s">
        <v>2</v>
      </c>
      <c r="H487" s="1357"/>
      <c r="I487" s="1357"/>
      <c r="J487" s="1357"/>
      <c r="K487" s="1357"/>
      <c r="L487" s="1358"/>
      <c r="M487" s="1183"/>
      <c r="N487" s="1184"/>
      <c r="O487" s="1184"/>
      <c r="P487" s="1359"/>
      <c r="Q487" s="1359"/>
      <c r="R487" s="1359"/>
      <c r="S487" s="1184"/>
      <c r="T487" s="1184"/>
      <c r="U487" s="1184"/>
      <c r="V487" s="1185"/>
      <c r="W487" s="830" t="s">
        <v>121</v>
      </c>
      <c r="X487" s="831"/>
      <c r="Y487" s="831"/>
      <c r="Z487" s="831"/>
      <c r="AA487" s="831"/>
      <c r="AB487" s="831"/>
      <c r="AC487" s="831"/>
      <c r="AD487" s="831"/>
      <c r="AE487" s="831"/>
      <c r="AF487" s="831"/>
      <c r="AG487" s="831"/>
      <c r="AH487" s="831"/>
      <c r="AI487" s="831"/>
      <c r="AJ487" s="831"/>
      <c r="AK487" s="831"/>
      <c r="AL487" s="831"/>
      <c r="AM487" s="832"/>
      <c r="AN487" s="20"/>
      <c r="AO487" s="239"/>
      <c r="AP487" s="20"/>
      <c r="CG487" s="35"/>
      <c r="CH487" s="20" t="s">
        <v>896</v>
      </c>
      <c r="CI487" s="20" t="s">
        <v>825</v>
      </c>
    </row>
    <row r="488" spans="1:87" ht="15" hidden="1" customHeight="1">
      <c r="A488" s="30"/>
      <c r="B488" s="230"/>
      <c r="C488" s="1598"/>
      <c r="D488" s="1025"/>
      <c r="E488" s="1029"/>
      <c r="F488" s="1030"/>
      <c r="G488" s="1026" t="s">
        <v>3339</v>
      </c>
      <c r="H488" s="1026"/>
      <c r="I488" s="1026"/>
      <c r="J488" s="1026"/>
      <c r="K488" s="1026"/>
      <c r="L488" s="1027"/>
      <c r="M488" s="1038" t="s">
        <v>71</v>
      </c>
      <c r="N488" s="955"/>
      <c r="O488" s="956"/>
      <c r="P488" s="4" t="str">
        <f>MID($M$487,COLUMN()-15,1)</f>
        <v/>
      </c>
      <c r="Q488" s="4" t="str">
        <f t="shared" ref="Q488:AI488" si="112">MID($M$487,COLUMN()-15,1)</f>
        <v/>
      </c>
      <c r="R488" s="4" t="str">
        <f t="shared" si="112"/>
        <v/>
      </c>
      <c r="S488" s="4" t="str">
        <f t="shared" si="112"/>
        <v/>
      </c>
      <c r="T488" s="4" t="str">
        <f t="shared" si="112"/>
        <v/>
      </c>
      <c r="U488" s="4" t="str">
        <f t="shared" si="112"/>
        <v/>
      </c>
      <c r="V488" s="4" t="str">
        <f t="shared" si="112"/>
        <v/>
      </c>
      <c r="W488" s="4" t="str">
        <f t="shared" si="112"/>
        <v/>
      </c>
      <c r="X488" s="4" t="str">
        <f t="shared" si="112"/>
        <v/>
      </c>
      <c r="Y488" s="4" t="str">
        <f t="shared" si="112"/>
        <v/>
      </c>
      <c r="Z488" s="4" t="str">
        <f t="shared" si="112"/>
        <v/>
      </c>
      <c r="AA488" s="4" t="str">
        <f t="shared" si="112"/>
        <v/>
      </c>
      <c r="AB488" s="4" t="str">
        <f t="shared" si="112"/>
        <v/>
      </c>
      <c r="AC488" s="4" t="str">
        <f t="shared" si="112"/>
        <v/>
      </c>
      <c r="AD488" s="4" t="str">
        <f t="shared" si="112"/>
        <v/>
      </c>
      <c r="AE488" s="4" t="str">
        <f t="shared" si="112"/>
        <v/>
      </c>
      <c r="AF488" s="4" t="str">
        <f t="shared" si="112"/>
        <v/>
      </c>
      <c r="AG488" s="4" t="str">
        <f t="shared" si="112"/>
        <v/>
      </c>
      <c r="AH488" s="4" t="str">
        <f t="shared" si="112"/>
        <v/>
      </c>
      <c r="AI488" s="4" t="str">
        <f t="shared" si="112"/>
        <v/>
      </c>
      <c r="AJ488" s="957"/>
      <c r="AK488" s="958"/>
      <c r="AL488" s="958"/>
      <c r="AM488" s="959"/>
      <c r="AN488" s="20"/>
      <c r="AO488" s="239"/>
      <c r="AP488" s="20"/>
      <c r="CG488" s="35"/>
      <c r="CH488" s="20" t="s">
        <v>897</v>
      </c>
      <c r="CI488" s="20" t="s">
        <v>826</v>
      </c>
    </row>
    <row r="489" spans="1:87" ht="15" hidden="1" customHeight="1">
      <c r="A489" s="30"/>
      <c r="B489" s="230"/>
      <c r="C489" s="1598"/>
      <c r="D489" s="1025"/>
      <c r="E489" s="1029"/>
      <c r="F489" s="1030"/>
      <c r="G489" s="1026"/>
      <c r="H489" s="1026"/>
      <c r="I489" s="1026"/>
      <c r="J489" s="1026"/>
      <c r="K489" s="1026"/>
      <c r="L489" s="1027"/>
      <c r="M489" s="1042"/>
      <c r="N489" s="1043"/>
      <c r="O489" s="1043"/>
      <c r="P489" s="1043"/>
      <c r="Q489" s="1043"/>
      <c r="R489" s="1043"/>
      <c r="S489" s="1043"/>
      <c r="T489" s="1043"/>
      <c r="U489" s="1043"/>
      <c r="V489" s="1043"/>
      <c r="W489" s="1043"/>
      <c r="X489" s="1043"/>
      <c r="Y489" s="1043"/>
      <c r="Z489" s="1044"/>
      <c r="AA489" s="831" t="s">
        <v>590</v>
      </c>
      <c r="AB489" s="831"/>
      <c r="AC489" s="831"/>
      <c r="AD489" s="831"/>
      <c r="AE489" s="831"/>
      <c r="AF489" s="831"/>
      <c r="AG489" s="831"/>
      <c r="AH489" s="831"/>
      <c r="AI489" s="831"/>
      <c r="AJ489" s="831"/>
      <c r="AK489" s="831"/>
      <c r="AL489" s="831"/>
      <c r="AM489" s="832"/>
      <c r="AN489" s="20"/>
      <c r="AO489" s="239"/>
      <c r="AP489" s="20"/>
      <c r="CG489" s="35"/>
      <c r="CH489" s="20" t="s">
        <v>898</v>
      </c>
      <c r="CI489" s="20" t="s">
        <v>827</v>
      </c>
    </row>
    <row r="490" spans="1:87" ht="15" hidden="1" customHeight="1" thickBot="1">
      <c r="A490" s="30"/>
      <c r="B490" s="230"/>
      <c r="C490" s="1598"/>
      <c r="D490" s="1653"/>
      <c r="E490" s="1654"/>
      <c r="F490" s="1655"/>
      <c r="G490" s="1809"/>
      <c r="H490" s="1665"/>
      <c r="I490" s="1665"/>
      <c r="J490" s="1665"/>
      <c r="K490" s="1665"/>
      <c r="L490" s="1666"/>
      <c r="M490" s="1790" t="s">
        <v>71</v>
      </c>
      <c r="N490" s="1791"/>
      <c r="O490" s="1792"/>
      <c r="P490" s="152" t="str">
        <f>MID($M$489,COLUMN()-15,1)</f>
        <v/>
      </c>
      <c r="Q490" s="152" t="str">
        <f t="shared" ref="Q490:AI490" si="113">MID($M$489,COLUMN()-15,1)</f>
        <v/>
      </c>
      <c r="R490" s="152" t="str">
        <f t="shared" si="113"/>
        <v/>
      </c>
      <c r="S490" s="152" t="str">
        <f t="shared" si="113"/>
        <v/>
      </c>
      <c r="T490" s="152" t="str">
        <f t="shared" si="113"/>
        <v/>
      </c>
      <c r="U490" s="152" t="str">
        <f t="shared" si="113"/>
        <v/>
      </c>
      <c r="V490" s="152" t="str">
        <f t="shared" si="113"/>
        <v/>
      </c>
      <c r="W490" s="152" t="str">
        <f t="shared" si="113"/>
        <v/>
      </c>
      <c r="X490" s="152" t="str">
        <f t="shared" si="113"/>
        <v/>
      </c>
      <c r="Y490" s="152" t="str">
        <f t="shared" si="113"/>
        <v/>
      </c>
      <c r="Z490" s="152" t="str">
        <f t="shared" si="113"/>
        <v/>
      </c>
      <c r="AA490" s="152" t="str">
        <f t="shared" si="113"/>
        <v/>
      </c>
      <c r="AB490" s="152" t="str">
        <f t="shared" si="113"/>
        <v/>
      </c>
      <c r="AC490" s="152" t="str">
        <f t="shared" si="113"/>
        <v/>
      </c>
      <c r="AD490" s="152" t="str">
        <f t="shared" si="113"/>
        <v/>
      </c>
      <c r="AE490" s="152" t="str">
        <f t="shared" si="113"/>
        <v/>
      </c>
      <c r="AF490" s="152" t="str">
        <f t="shared" si="113"/>
        <v/>
      </c>
      <c r="AG490" s="152" t="str">
        <f t="shared" si="113"/>
        <v/>
      </c>
      <c r="AH490" s="152" t="str">
        <f t="shared" si="113"/>
        <v/>
      </c>
      <c r="AI490" s="152" t="str">
        <f t="shared" si="113"/>
        <v/>
      </c>
      <c r="AJ490" s="1793"/>
      <c r="AK490" s="1794"/>
      <c r="AL490" s="1794"/>
      <c r="AM490" s="1795"/>
      <c r="AN490" s="20"/>
      <c r="AO490" s="239"/>
      <c r="AP490" s="20"/>
      <c r="CG490" s="35"/>
      <c r="CH490" s="20" t="s">
        <v>899</v>
      </c>
      <c r="CI490" s="20" t="s">
        <v>828</v>
      </c>
    </row>
    <row r="491" spans="1:87" ht="15" hidden="1" customHeight="1" thickTop="1">
      <c r="A491" s="30"/>
      <c r="B491" s="230"/>
      <c r="C491" s="1598"/>
      <c r="D491" s="1796" t="s">
        <v>3346</v>
      </c>
      <c r="E491" s="1797"/>
      <c r="F491" s="1798"/>
      <c r="G491" s="1810" t="s">
        <v>3342</v>
      </c>
      <c r="H491" s="1633"/>
      <c r="I491" s="1633"/>
      <c r="J491" s="1633"/>
      <c r="K491" s="1633"/>
      <c r="L491" s="1634"/>
      <c r="M491" s="1805"/>
      <c r="N491" s="1805"/>
      <c r="O491" s="1805"/>
      <c r="P491" s="1805"/>
      <c r="Q491" s="1805"/>
      <c r="R491" s="1805"/>
      <c r="S491" s="1805"/>
      <c r="T491" s="1805"/>
      <c r="U491" s="153"/>
      <c r="V491" s="1805"/>
      <c r="W491" s="1805"/>
      <c r="X491" s="1805"/>
      <c r="Y491" s="1805"/>
      <c r="Z491" s="1805"/>
      <c r="AA491" s="1805"/>
      <c r="AB491" s="1805"/>
      <c r="AC491" s="1805"/>
      <c r="AD491" s="153"/>
      <c r="AE491" s="1805"/>
      <c r="AF491" s="1805"/>
      <c r="AG491" s="1805"/>
      <c r="AH491" s="1805"/>
      <c r="AI491" s="1805"/>
      <c r="AJ491" s="1805"/>
      <c r="AK491" s="1805"/>
      <c r="AL491" s="1805"/>
      <c r="AM491" s="153"/>
      <c r="AN491" s="20"/>
      <c r="AO491" s="239"/>
      <c r="AP491" s="20"/>
      <c r="BL491" s="151" t="str">
        <f>M491&amp;V491&amp;AE491</f>
        <v/>
      </c>
      <c r="BM491" s="20"/>
      <c r="CG491" s="35"/>
      <c r="CH491" s="20" t="s">
        <v>900</v>
      </c>
      <c r="CI491" s="20" t="s">
        <v>829</v>
      </c>
    </row>
    <row r="492" spans="1:87" ht="15" hidden="1" customHeight="1">
      <c r="A492" s="30"/>
      <c r="B492" s="230"/>
      <c r="C492" s="1598"/>
      <c r="D492" s="1799"/>
      <c r="E492" s="1800"/>
      <c r="F492" s="1801"/>
      <c r="G492" s="1357" t="s">
        <v>2</v>
      </c>
      <c r="H492" s="1357"/>
      <c r="I492" s="1357"/>
      <c r="J492" s="1357"/>
      <c r="K492" s="1357"/>
      <c r="L492" s="1358"/>
      <c r="M492" s="1183"/>
      <c r="N492" s="1184"/>
      <c r="O492" s="1184"/>
      <c r="P492" s="1359"/>
      <c r="Q492" s="1359"/>
      <c r="R492" s="1359"/>
      <c r="S492" s="1184"/>
      <c r="T492" s="1184"/>
      <c r="U492" s="1184"/>
      <c r="V492" s="1185"/>
      <c r="W492" s="830" t="s">
        <v>121</v>
      </c>
      <c r="X492" s="831"/>
      <c r="Y492" s="831"/>
      <c r="Z492" s="831"/>
      <c r="AA492" s="831"/>
      <c r="AB492" s="831"/>
      <c r="AC492" s="831"/>
      <c r="AD492" s="831"/>
      <c r="AE492" s="831"/>
      <c r="AF492" s="831"/>
      <c r="AG492" s="831"/>
      <c r="AH492" s="831"/>
      <c r="AI492" s="831"/>
      <c r="AJ492" s="831"/>
      <c r="AK492" s="831"/>
      <c r="AL492" s="831"/>
      <c r="AM492" s="832"/>
      <c r="AN492" s="20"/>
      <c r="AO492" s="239"/>
      <c r="AP492" s="20"/>
      <c r="BM492" s="20"/>
      <c r="CG492" s="35"/>
      <c r="CH492" s="20" t="s">
        <v>901</v>
      </c>
      <c r="CI492" s="20" t="s">
        <v>830</v>
      </c>
    </row>
    <row r="493" spans="1:87" ht="15" hidden="1" customHeight="1">
      <c r="A493" s="30"/>
      <c r="B493" s="230"/>
      <c r="C493" s="1598"/>
      <c r="D493" s="1799"/>
      <c r="E493" s="1800"/>
      <c r="F493" s="1801"/>
      <c r="G493" s="1026" t="s">
        <v>210</v>
      </c>
      <c r="H493" s="1026"/>
      <c r="I493" s="1026"/>
      <c r="J493" s="1026"/>
      <c r="K493" s="1026"/>
      <c r="L493" s="1027"/>
      <c r="M493" s="1038" t="s">
        <v>71</v>
      </c>
      <c r="N493" s="955"/>
      <c r="O493" s="956"/>
      <c r="P493" s="4" t="str">
        <f>MID($M$492,COLUMN()-15,1)</f>
        <v/>
      </c>
      <c r="Q493" s="4" t="str">
        <f t="shared" ref="Q493:AI493" si="114">MID($M$492,COLUMN()-15,1)</f>
        <v/>
      </c>
      <c r="R493" s="4" t="str">
        <f t="shared" si="114"/>
        <v/>
      </c>
      <c r="S493" s="4" t="str">
        <f t="shared" si="114"/>
        <v/>
      </c>
      <c r="T493" s="4" t="str">
        <f t="shared" si="114"/>
        <v/>
      </c>
      <c r="U493" s="4" t="str">
        <f t="shared" si="114"/>
        <v/>
      </c>
      <c r="V493" s="4" t="str">
        <f t="shared" si="114"/>
        <v/>
      </c>
      <c r="W493" s="4" t="str">
        <f t="shared" si="114"/>
        <v/>
      </c>
      <c r="X493" s="4" t="str">
        <f t="shared" si="114"/>
        <v/>
      </c>
      <c r="Y493" s="4" t="str">
        <f t="shared" si="114"/>
        <v/>
      </c>
      <c r="Z493" s="4" t="str">
        <f t="shared" si="114"/>
        <v/>
      </c>
      <c r="AA493" s="4" t="str">
        <f t="shared" si="114"/>
        <v/>
      </c>
      <c r="AB493" s="4" t="str">
        <f t="shared" si="114"/>
        <v/>
      </c>
      <c r="AC493" s="4" t="str">
        <f t="shared" si="114"/>
        <v/>
      </c>
      <c r="AD493" s="4" t="str">
        <f t="shared" si="114"/>
        <v/>
      </c>
      <c r="AE493" s="4" t="str">
        <f t="shared" si="114"/>
        <v/>
      </c>
      <c r="AF493" s="4" t="str">
        <f t="shared" si="114"/>
        <v/>
      </c>
      <c r="AG493" s="4" t="str">
        <f t="shared" si="114"/>
        <v/>
      </c>
      <c r="AH493" s="4" t="str">
        <f t="shared" si="114"/>
        <v/>
      </c>
      <c r="AI493" s="4" t="str">
        <f t="shared" si="114"/>
        <v/>
      </c>
      <c r="AJ493" s="957"/>
      <c r="AK493" s="958"/>
      <c r="AL493" s="958"/>
      <c r="AM493" s="959"/>
      <c r="AN493" s="20"/>
      <c r="AO493" s="239"/>
      <c r="AP493" s="20"/>
      <c r="BM493" s="20"/>
      <c r="CG493" s="35"/>
      <c r="CH493" s="20" t="s">
        <v>902</v>
      </c>
      <c r="CI493" s="20" t="s">
        <v>831</v>
      </c>
    </row>
    <row r="494" spans="1:87" ht="15" hidden="1" customHeight="1">
      <c r="A494" s="30"/>
      <c r="B494" s="230"/>
      <c r="C494" s="1598"/>
      <c r="D494" s="1799"/>
      <c r="E494" s="1800"/>
      <c r="F494" s="1801"/>
      <c r="G494" s="1026"/>
      <c r="H494" s="1026"/>
      <c r="I494" s="1026"/>
      <c r="J494" s="1026"/>
      <c r="K494" s="1026"/>
      <c r="L494" s="1027"/>
      <c r="M494" s="1042"/>
      <c r="N494" s="1043"/>
      <c r="O494" s="1043"/>
      <c r="P494" s="1043"/>
      <c r="Q494" s="1043"/>
      <c r="R494" s="1043"/>
      <c r="S494" s="1043"/>
      <c r="T494" s="1043"/>
      <c r="U494" s="1043"/>
      <c r="V494" s="1043"/>
      <c r="W494" s="1043"/>
      <c r="X494" s="1043"/>
      <c r="Y494" s="1043"/>
      <c r="Z494" s="1044"/>
      <c r="AA494" s="831" t="s">
        <v>590</v>
      </c>
      <c r="AB494" s="831"/>
      <c r="AC494" s="831"/>
      <c r="AD494" s="831"/>
      <c r="AE494" s="831"/>
      <c r="AF494" s="831"/>
      <c r="AG494" s="831"/>
      <c r="AH494" s="831"/>
      <c r="AI494" s="831"/>
      <c r="AJ494" s="831"/>
      <c r="AK494" s="831"/>
      <c r="AL494" s="831"/>
      <c r="AM494" s="832"/>
      <c r="AN494" s="20"/>
      <c r="AO494" s="239"/>
      <c r="AP494" s="20"/>
      <c r="CG494" s="35"/>
      <c r="CH494" s="20" t="s">
        <v>903</v>
      </c>
      <c r="CI494" s="20" t="s">
        <v>832</v>
      </c>
    </row>
    <row r="495" spans="1:87" ht="15" hidden="1" customHeight="1">
      <c r="A495" s="30"/>
      <c r="B495" s="230"/>
      <c r="C495" s="1598"/>
      <c r="D495" s="1799"/>
      <c r="E495" s="1800"/>
      <c r="F495" s="1801"/>
      <c r="G495" s="1036"/>
      <c r="H495" s="1036"/>
      <c r="I495" s="1036"/>
      <c r="J495" s="1036"/>
      <c r="K495" s="1036"/>
      <c r="L495" s="1037"/>
      <c r="M495" s="1038" t="s">
        <v>71</v>
      </c>
      <c r="N495" s="955"/>
      <c r="O495" s="956"/>
      <c r="P495" s="4" t="str">
        <f>MID($M$494,COLUMN()-15,1)</f>
        <v/>
      </c>
      <c r="Q495" s="4" t="str">
        <f t="shared" ref="Q495:AI495" si="115">MID($M$494,COLUMN()-15,1)</f>
        <v/>
      </c>
      <c r="R495" s="4" t="str">
        <f t="shared" si="115"/>
        <v/>
      </c>
      <c r="S495" s="4" t="str">
        <f t="shared" si="115"/>
        <v/>
      </c>
      <c r="T495" s="4" t="str">
        <f t="shared" si="115"/>
        <v/>
      </c>
      <c r="U495" s="4" t="str">
        <f t="shared" si="115"/>
        <v/>
      </c>
      <c r="V495" s="4" t="str">
        <f t="shared" si="115"/>
        <v/>
      </c>
      <c r="W495" s="4" t="str">
        <f t="shared" si="115"/>
        <v/>
      </c>
      <c r="X495" s="4" t="str">
        <f t="shared" si="115"/>
        <v/>
      </c>
      <c r="Y495" s="4" t="str">
        <f t="shared" si="115"/>
        <v/>
      </c>
      <c r="Z495" s="4" t="str">
        <f t="shared" si="115"/>
        <v/>
      </c>
      <c r="AA495" s="4" t="str">
        <f t="shared" si="115"/>
        <v/>
      </c>
      <c r="AB495" s="4" t="str">
        <f t="shared" si="115"/>
        <v/>
      </c>
      <c r="AC495" s="4" t="str">
        <f t="shared" si="115"/>
        <v/>
      </c>
      <c r="AD495" s="4" t="str">
        <f t="shared" si="115"/>
        <v/>
      </c>
      <c r="AE495" s="4" t="str">
        <f t="shared" si="115"/>
        <v/>
      </c>
      <c r="AF495" s="4" t="str">
        <f t="shared" si="115"/>
        <v/>
      </c>
      <c r="AG495" s="4" t="str">
        <f t="shared" si="115"/>
        <v/>
      </c>
      <c r="AH495" s="4" t="str">
        <f t="shared" si="115"/>
        <v/>
      </c>
      <c r="AI495" s="4" t="str">
        <f t="shared" si="115"/>
        <v/>
      </c>
      <c r="AJ495" s="957"/>
      <c r="AK495" s="958"/>
      <c r="AL495" s="958"/>
      <c r="AM495" s="959"/>
      <c r="AN495" s="20"/>
      <c r="AO495" s="239"/>
      <c r="AP495" s="20"/>
      <c r="CG495" s="35"/>
      <c r="CH495" s="20" t="s">
        <v>904</v>
      </c>
      <c r="CI495" s="20" t="s">
        <v>833</v>
      </c>
    </row>
    <row r="496" spans="1:87" ht="15" hidden="1" customHeight="1">
      <c r="A496" s="30"/>
      <c r="B496" s="230"/>
      <c r="C496" s="1598"/>
      <c r="D496" s="1799"/>
      <c r="E496" s="1800"/>
      <c r="F496" s="1801"/>
      <c r="G496" s="1060" t="s">
        <v>61</v>
      </c>
      <c r="H496" s="1060"/>
      <c r="I496" s="1060"/>
      <c r="J496" s="1060"/>
      <c r="K496" s="1060"/>
      <c r="L496" s="1061"/>
      <c r="M496" s="994"/>
      <c r="N496" s="828"/>
      <c r="O496" s="828"/>
      <c r="P496" s="978"/>
      <c r="Q496" s="979"/>
      <c r="R496" s="49" t="s">
        <v>77</v>
      </c>
      <c r="S496" s="978"/>
      <c r="T496" s="979"/>
      <c r="U496" s="48" t="s">
        <v>78</v>
      </c>
      <c r="V496" s="978"/>
      <c r="W496" s="979"/>
      <c r="X496" s="48" t="s">
        <v>79</v>
      </c>
      <c r="Y496" s="943"/>
      <c r="Z496" s="943"/>
      <c r="AA496" s="943"/>
      <c r="AB496" s="943"/>
      <c r="AC496" s="943"/>
      <c r="AD496" s="943"/>
      <c r="AE496" s="943"/>
      <c r="AF496" s="943"/>
      <c r="AG496" s="943"/>
      <c r="AH496" s="943"/>
      <c r="AI496" s="943"/>
      <c r="AJ496" s="943"/>
      <c r="AK496" s="943"/>
      <c r="AL496" s="943"/>
      <c r="AM496" s="944"/>
      <c r="AN496" s="20"/>
      <c r="AO496" s="239"/>
      <c r="AP496" s="20"/>
      <c r="BL496" s="17" t="str">
        <f>IF(OR(M496="選択▼",M496=""),"",M496&amp;P496&amp;R496&amp;S496&amp;U496&amp;V496&amp;X496)</f>
        <v/>
      </c>
      <c r="BM496" s="272" t="str">
        <f>MID(P496,COLUMN()-64,1)</f>
        <v/>
      </c>
      <c r="BN496" s="272" t="str">
        <f>MID(P496,COLUMN()-64,1)</f>
        <v/>
      </c>
      <c r="BO496" s="272" t="str">
        <f>MID(S496,COLUMN()-66,1)</f>
        <v/>
      </c>
      <c r="BP496" s="272" t="str">
        <f>MID(S496,COLUMN()-66,1)</f>
        <v/>
      </c>
      <c r="BQ496" s="272" t="str">
        <f>MID(V496,COLUMN()-68,1)</f>
        <v/>
      </c>
      <c r="BR496" s="272" t="str">
        <f>MID(V496,COLUMN()-68,1)</f>
        <v/>
      </c>
      <c r="BS496" s="273" t="str">
        <f>IF(M496="平成","H",IF(M496="昭和","S",IF(M496="大正","T",IF(M496="明治","M",""))))</f>
        <v/>
      </c>
      <c r="BT496" s="20"/>
      <c r="CG496" s="35"/>
      <c r="CH496" s="20" t="s">
        <v>905</v>
      </c>
      <c r="CI496" s="20" t="s">
        <v>834</v>
      </c>
    </row>
    <row r="497" spans="1:87" ht="15" hidden="1" customHeight="1">
      <c r="A497" s="30"/>
      <c r="B497" s="230"/>
      <c r="C497" s="1598"/>
      <c r="D497" s="1799"/>
      <c r="E497" s="1800"/>
      <c r="F497" s="1801"/>
      <c r="G497" s="1060" t="s">
        <v>243</v>
      </c>
      <c r="H497" s="1060"/>
      <c r="I497" s="1060"/>
      <c r="J497" s="1060"/>
      <c r="K497" s="1060"/>
      <c r="L497" s="1061"/>
      <c r="M497" s="994"/>
      <c r="N497" s="828"/>
      <c r="O497" s="828"/>
      <c r="P497" s="829"/>
      <c r="Q497" s="1058"/>
      <c r="R497" s="943"/>
      <c r="S497" s="943"/>
      <c r="T497" s="943"/>
      <c r="U497" s="943"/>
      <c r="V497" s="943"/>
      <c r="W497" s="943"/>
      <c r="X497" s="943"/>
      <c r="Y497" s="943"/>
      <c r="Z497" s="943"/>
      <c r="AA497" s="943"/>
      <c r="AB497" s="943"/>
      <c r="AC497" s="943"/>
      <c r="AD497" s="943"/>
      <c r="AE497" s="943"/>
      <c r="AF497" s="943"/>
      <c r="AG497" s="943"/>
      <c r="AH497" s="943"/>
      <c r="AI497" s="943"/>
      <c r="AJ497" s="943"/>
      <c r="AK497" s="943"/>
      <c r="AL497" s="943"/>
      <c r="AM497" s="944"/>
      <c r="AN497" s="20"/>
      <c r="AO497" s="239"/>
      <c r="AP497" s="20"/>
      <c r="BL497" s="17" t="str">
        <f>IF(M497="選択　▼","",LEFT(M497,1))</f>
        <v/>
      </c>
      <c r="BM497" s="20"/>
      <c r="BT497" s="20"/>
      <c r="CG497" s="35"/>
      <c r="CH497" s="20" t="s">
        <v>906</v>
      </c>
      <c r="CI497" s="20" t="s">
        <v>835</v>
      </c>
    </row>
    <row r="498" spans="1:87" ht="15" hidden="1" customHeight="1">
      <c r="A498" s="30"/>
      <c r="B498" s="230"/>
      <c r="C498" s="1598"/>
      <c r="D498" s="1799"/>
      <c r="E498" s="1800"/>
      <c r="F498" s="1801"/>
      <c r="G498" s="614" t="s">
        <v>3331</v>
      </c>
      <c r="H498" s="615"/>
      <c r="I498" s="1045" t="s">
        <v>3332</v>
      </c>
      <c r="J498" s="1046"/>
      <c r="K498" s="1046"/>
      <c r="L498" s="1047"/>
      <c r="M498" s="1034"/>
      <c r="N498" s="1203"/>
      <c r="O498" s="1203"/>
      <c r="P498" s="1203"/>
      <c r="Q498" s="1203"/>
      <c r="R498" s="1203"/>
      <c r="S498" s="1203"/>
      <c r="T498" s="1204"/>
      <c r="U498" s="833" t="s">
        <v>3334</v>
      </c>
      <c r="V498" s="834"/>
      <c r="W498" s="834"/>
      <c r="X498" s="834"/>
      <c r="Y498" s="834"/>
      <c r="Z498" s="834"/>
      <c r="AA498" s="834"/>
      <c r="AB498" s="834"/>
      <c r="AC498" s="834"/>
      <c r="AD498" s="834"/>
      <c r="AE498" s="834"/>
      <c r="AF498" s="834"/>
      <c r="AG498" s="834"/>
      <c r="AH498" s="834"/>
      <c r="AI498" s="834"/>
      <c r="AJ498" s="834"/>
      <c r="AK498" s="834"/>
      <c r="AL498" s="834"/>
      <c r="AM498" s="835"/>
      <c r="AN498" s="20"/>
      <c r="AO498" s="239"/>
      <c r="AP498" s="20"/>
      <c r="BL498" s="17" t="str">
        <f>IF(M498="市区町村を選択　▼","",LEFT(M498,5))</f>
        <v/>
      </c>
      <c r="BM498" s="20"/>
      <c r="BT498" s="20"/>
      <c r="CG498" s="35"/>
      <c r="CH498" s="20" t="s">
        <v>907</v>
      </c>
      <c r="CI498" s="20" t="s">
        <v>836</v>
      </c>
    </row>
    <row r="499" spans="1:87" ht="15" hidden="1" customHeight="1">
      <c r="A499" s="30"/>
      <c r="B499" s="230"/>
      <c r="C499" s="1598"/>
      <c r="D499" s="1799"/>
      <c r="E499" s="1800"/>
      <c r="F499" s="1801"/>
      <c r="G499" s="1029"/>
      <c r="H499" s="1030"/>
      <c r="I499" s="1035"/>
      <c r="J499" s="1036"/>
      <c r="K499" s="1036"/>
      <c r="L499" s="1037"/>
      <c r="M499" s="1038" t="s">
        <v>71</v>
      </c>
      <c r="N499" s="955"/>
      <c r="O499" s="956"/>
      <c r="P499" s="5" t="str">
        <f>MID($BL$498,COLUMN()-15,1)</f>
        <v/>
      </c>
      <c r="Q499" s="5" t="str">
        <f t="shared" ref="Q499:T499" si="116">MID($BL$498,COLUMN()-15,1)</f>
        <v/>
      </c>
      <c r="R499" s="5" t="str">
        <f t="shared" si="116"/>
        <v/>
      </c>
      <c r="S499" s="5" t="str">
        <f t="shared" si="116"/>
        <v/>
      </c>
      <c r="T499" s="5" t="str">
        <f t="shared" si="116"/>
        <v/>
      </c>
      <c r="U499" s="1405"/>
      <c r="V499" s="1406"/>
      <c r="W499" s="1406"/>
      <c r="X499" s="1406"/>
      <c r="Y499" s="1406"/>
      <c r="Z499" s="1406"/>
      <c r="AA499" s="1406"/>
      <c r="AB499" s="1406"/>
      <c r="AC499" s="1406"/>
      <c r="AD499" s="1406"/>
      <c r="AE499" s="1406"/>
      <c r="AF499" s="1406"/>
      <c r="AG499" s="1406"/>
      <c r="AH499" s="1406"/>
      <c r="AI499" s="1406"/>
      <c r="AJ499" s="1406"/>
      <c r="AK499" s="1406"/>
      <c r="AL499" s="1406"/>
      <c r="AM499" s="1407"/>
      <c r="AN499" s="20"/>
      <c r="AO499" s="239"/>
      <c r="AP499" s="20"/>
      <c r="BL499" s="17" t="str">
        <f>IF(M498="市区町村を選択　▼","",MID(M498,7,10))</f>
        <v/>
      </c>
      <c r="BM499" s="20"/>
      <c r="CG499" s="35"/>
      <c r="CH499" s="20" t="s">
        <v>908</v>
      </c>
      <c r="CI499" s="20" t="s">
        <v>837</v>
      </c>
    </row>
    <row r="500" spans="1:87" ht="15" hidden="1" customHeight="1">
      <c r="A500" s="30"/>
      <c r="B500" s="230"/>
      <c r="C500" s="1598"/>
      <c r="D500" s="1799"/>
      <c r="E500" s="1800"/>
      <c r="F500" s="1801"/>
      <c r="G500" s="1029"/>
      <c r="H500" s="1030"/>
      <c r="I500" s="1059" t="s">
        <v>3335</v>
      </c>
      <c r="J500" s="1060"/>
      <c r="K500" s="1060"/>
      <c r="L500" s="1061"/>
      <c r="M500" s="994"/>
      <c r="N500" s="828"/>
      <c r="O500" s="828"/>
      <c r="P500" s="828"/>
      <c r="Q500" s="828"/>
      <c r="R500" s="828"/>
      <c r="S500" s="148"/>
      <c r="T500" s="1252" t="str">
        <f>IF(M498="市区町村を選択　▼","",BL499)</f>
        <v/>
      </c>
      <c r="U500" s="1253"/>
      <c r="V500" s="1253"/>
      <c r="W500" s="1253"/>
      <c r="X500" s="1253"/>
      <c r="Y500" s="1253"/>
      <c r="Z500" s="1253"/>
      <c r="AA500" s="1253"/>
      <c r="AB500" s="1253"/>
      <c r="AC500" s="1253"/>
      <c r="AD500" s="1253"/>
      <c r="AE500" s="1253"/>
      <c r="AF500" s="1254"/>
      <c r="AG500" s="833" t="s">
        <v>344</v>
      </c>
      <c r="AH500" s="834"/>
      <c r="AI500" s="834"/>
      <c r="AJ500" s="834"/>
      <c r="AK500" s="834"/>
      <c r="AL500" s="834"/>
      <c r="AM500" s="835"/>
      <c r="AN500" s="20"/>
      <c r="AO500" s="239"/>
      <c r="AP500" s="20"/>
      <c r="BL500" s="266"/>
      <c r="CG500" s="35"/>
      <c r="CH500" s="20" t="s">
        <v>909</v>
      </c>
      <c r="CI500" s="20" t="s">
        <v>838</v>
      </c>
    </row>
    <row r="501" spans="1:87" ht="15" hidden="1" customHeight="1">
      <c r="A501" s="30"/>
      <c r="B501" s="230"/>
      <c r="C501" s="1598"/>
      <c r="D501" s="1799"/>
      <c r="E501" s="1800"/>
      <c r="F501" s="1801"/>
      <c r="G501" s="1029"/>
      <c r="H501" s="1030"/>
      <c r="I501" s="613" t="s">
        <v>3336</v>
      </c>
      <c r="J501" s="614"/>
      <c r="K501" s="614"/>
      <c r="L501" s="615"/>
      <c r="M501" s="1042"/>
      <c r="N501" s="1043"/>
      <c r="O501" s="1043"/>
      <c r="P501" s="1043"/>
      <c r="Q501" s="1043"/>
      <c r="R501" s="1043"/>
      <c r="S501" s="1043"/>
      <c r="T501" s="1043"/>
      <c r="U501" s="1043"/>
      <c r="V501" s="1043"/>
      <c r="W501" s="1043"/>
      <c r="X501" s="1043"/>
      <c r="Y501" s="1043"/>
      <c r="Z501" s="1044"/>
      <c r="AA501" s="1327" t="s">
        <v>3337</v>
      </c>
      <c r="AB501" s="1328"/>
      <c r="AC501" s="1328"/>
      <c r="AD501" s="1328"/>
      <c r="AE501" s="1328"/>
      <c r="AF501" s="1328"/>
      <c r="AG501" s="1328"/>
      <c r="AH501" s="1328"/>
      <c r="AI501" s="1328"/>
      <c r="AJ501" s="1328"/>
      <c r="AK501" s="1328"/>
      <c r="AL501" s="1328"/>
      <c r="AM501" s="1329"/>
      <c r="AN501" s="20"/>
      <c r="AO501" s="239"/>
      <c r="AP501" s="20"/>
      <c r="CG501" s="35"/>
      <c r="CH501" s="20" t="s">
        <v>910</v>
      </c>
      <c r="CI501" s="20" t="s">
        <v>839</v>
      </c>
    </row>
    <row r="502" spans="1:87" ht="15" hidden="1" customHeight="1">
      <c r="A502" s="30"/>
      <c r="B502" s="230"/>
      <c r="C502" s="1598"/>
      <c r="D502" s="1799"/>
      <c r="E502" s="1800"/>
      <c r="F502" s="1801"/>
      <c r="G502" s="1029"/>
      <c r="H502" s="1030"/>
      <c r="I502" s="1025"/>
      <c r="J502" s="1029"/>
      <c r="K502" s="1029"/>
      <c r="L502" s="1030"/>
      <c r="M502" s="1042"/>
      <c r="N502" s="1043"/>
      <c r="O502" s="1043"/>
      <c r="P502" s="1043"/>
      <c r="Q502" s="1043"/>
      <c r="R502" s="1043"/>
      <c r="S502" s="1043"/>
      <c r="T502" s="1043"/>
      <c r="U502" s="1043"/>
      <c r="V502" s="1043"/>
      <c r="W502" s="1043"/>
      <c r="X502" s="1043"/>
      <c r="Y502" s="1043"/>
      <c r="Z502" s="1044"/>
      <c r="AA502" s="1216" t="s">
        <v>3338</v>
      </c>
      <c r="AB502" s="1217"/>
      <c r="AC502" s="1217"/>
      <c r="AD502" s="1217"/>
      <c r="AE502" s="1217"/>
      <c r="AF502" s="1217"/>
      <c r="AG502" s="1217"/>
      <c r="AH502" s="1217"/>
      <c r="AI502" s="1217"/>
      <c r="AJ502" s="1217"/>
      <c r="AK502" s="1217"/>
      <c r="AL502" s="1217"/>
      <c r="AM502" s="1218"/>
      <c r="AN502" s="20"/>
      <c r="AO502" s="239"/>
      <c r="AP502" s="20"/>
      <c r="BL502" s="266"/>
      <c r="CG502" s="35"/>
      <c r="CH502" s="20" t="s">
        <v>911</v>
      </c>
      <c r="CI502" s="20" t="s">
        <v>840</v>
      </c>
    </row>
    <row r="503" spans="1:87" ht="15" hidden="1" customHeight="1">
      <c r="A503" s="30"/>
      <c r="B503" s="230"/>
      <c r="C503" s="1598"/>
      <c r="D503" s="1799"/>
      <c r="E503" s="1800"/>
      <c r="F503" s="1801"/>
      <c r="G503" s="1029"/>
      <c r="H503" s="1030"/>
      <c r="I503" s="1025"/>
      <c r="J503" s="1029"/>
      <c r="K503" s="1029"/>
      <c r="L503" s="1030"/>
      <c r="M503" s="1013" t="s">
        <v>71</v>
      </c>
      <c r="N503" s="1014"/>
      <c r="O503" s="1015"/>
      <c r="P503" s="5" t="str">
        <f>MID($M$501,COLUMN()-15,1)</f>
        <v/>
      </c>
      <c r="Q503" s="5" t="str">
        <f t="shared" ref="Q503:AI503" si="117">MID($M$501,COLUMN()-15,1)</f>
        <v/>
      </c>
      <c r="R503" s="5" t="str">
        <f t="shared" si="117"/>
        <v/>
      </c>
      <c r="S503" s="5" t="str">
        <f t="shared" si="117"/>
        <v/>
      </c>
      <c r="T503" s="5" t="str">
        <f t="shared" si="117"/>
        <v/>
      </c>
      <c r="U503" s="5" t="str">
        <f t="shared" si="117"/>
        <v/>
      </c>
      <c r="V503" s="5" t="str">
        <f t="shared" si="117"/>
        <v/>
      </c>
      <c r="W503" s="5" t="str">
        <f t="shared" si="117"/>
        <v/>
      </c>
      <c r="X503" s="5" t="str">
        <f t="shared" si="117"/>
        <v/>
      </c>
      <c r="Y503" s="5" t="str">
        <f t="shared" si="117"/>
        <v/>
      </c>
      <c r="Z503" s="5" t="str">
        <f t="shared" si="117"/>
        <v/>
      </c>
      <c r="AA503" s="5" t="str">
        <f t="shared" si="117"/>
        <v/>
      </c>
      <c r="AB503" s="5" t="str">
        <f t="shared" si="117"/>
        <v/>
      </c>
      <c r="AC503" s="5" t="str">
        <f t="shared" si="117"/>
        <v/>
      </c>
      <c r="AD503" s="5" t="str">
        <f t="shared" si="117"/>
        <v/>
      </c>
      <c r="AE503" s="5" t="str">
        <f t="shared" si="117"/>
        <v/>
      </c>
      <c r="AF503" s="5" t="str">
        <f t="shared" si="117"/>
        <v/>
      </c>
      <c r="AG503" s="5" t="str">
        <f t="shared" si="117"/>
        <v/>
      </c>
      <c r="AH503" s="5" t="str">
        <f t="shared" si="117"/>
        <v/>
      </c>
      <c r="AI503" s="5" t="str">
        <f t="shared" si="117"/>
        <v/>
      </c>
      <c r="AJ503" s="999"/>
      <c r="AK503" s="1000"/>
      <c r="AL503" s="1000"/>
      <c r="AM503" s="1001"/>
      <c r="AN503" s="20"/>
      <c r="AO503" s="239"/>
      <c r="AP503" s="20"/>
      <c r="BL503" s="266"/>
      <c r="CG503" s="35"/>
      <c r="CH503" s="20" t="s">
        <v>912</v>
      </c>
      <c r="CI503" s="20" t="s">
        <v>841</v>
      </c>
    </row>
    <row r="504" spans="1:87" ht="15" hidden="1" customHeight="1">
      <c r="A504" s="30"/>
      <c r="B504" s="230"/>
      <c r="C504" s="1598"/>
      <c r="D504" s="1799"/>
      <c r="E504" s="1800"/>
      <c r="F504" s="1801"/>
      <c r="G504" s="617"/>
      <c r="H504" s="618"/>
      <c r="I504" s="616"/>
      <c r="J504" s="617"/>
      <c r="K504" s="617"/>
      <c r="L504" s="618"/>
      <c r="M504" s="1016"/>
      <c r="N504" s="1017"/>
      <c r="O504" s="1018"/>
      <c r="P504" s="4" t="str">
        <f>MID($M$502,COLUMN()-15,1)</f>
        <v/>
      </c>
      <c r="Q504" s="4" t="str">
        <f t="shared" ref="Q504:AI504" si="118">MID($M$502,COLUMN()-15,1)</f>
        <v/>
      </c>
      <c r="R504" s="4" t="str">
        <f t="shared" si="118"/>
        <v/>
      </c>
      <c r="S504" s="4" t="str">
        <f t="shared" si="118"/>
        <v/>
      </c>
      <c r="T504" s="4" t="str">
        <f t="shared" si="118"/>
        <v/>
      </c>
      <c r="U504" s="4" t="str">
        <f t="shared" si="118"/>
        <v/>
      </c>
      <c r="V504" s="4" t="str">
        <f t="shared" si="118"/>
        <v/>
      </c>
      <c r="W504" s="4" t="str">
        <f t="shared" si="118"/>
        <v/>
      </c>
      <c r="X504" s="4" t="str">
        <f t="shared" si="118"/>
        <v/>
      </c>
      <c r="Y504" s="4" t="str">
        <f t="shared" si="118"/>
        <v/>
      </c>
      <c r="Z504" s="4" t="str">
        <f t="shared" si="118"/>
        <v/>
      </c>
      <c r="AA504" s="4" t="str">
        <f t="shared" si="118"/>
        <v/>
      </c>
      <c r="AB504" s="4" t="str">
        <f t="shared" si="118"/>
        <v/>
      </c>
      <c r="AC504" s="4" t="str">
        <f t="shared" si="118"/>
        <v/>
      </c>
      <c r="AD504" s="4" t="str">
        <f t="shared" si="118"/>
        <v/>
      </c>
      <c r="AE504" s="4" t="str">
        <f t="shared" si="118"/>
        <v/>
      </c>
      <c r="AF504" s="4" t="str">
        <f t="shared" si="118"/>
        <v/>
      </c>
      <c r="AG504" s="4" t="str">
        <f t="shared" si="118"/>
        <v/>
      </c>
      <c r="AH504" s="4" t="str">
        <f t="shared" si="118"/>
        <v/>
      </c>
      <c r="AI504" s="4" t="str">
        <f t="shared" si="118"/>
        <v/>
      </c>
      <c r="AJ504" s="1002"/>
      <c r="AK504" s="1003"/>
      <c r="AL504" s="1003"/>
      <c r="AM504" s="1004"/>
      <c r="AN504" s="20"/>
      <c r="AO504" s="239"/>
      <c r="AP504" s="20"/>
      <c r="CG504" s="35"/>
      <c r="CH504" s="20" t="s">
        <v>913</v>
      </c>
      <c r="CI504" s="20" t="s">
        <v>842</v>
      </c>
    </row>
    <row r="505" spans="1:87" ht="15" hidden="1" customHeight="1">
      <c r="A505" s="30"/>
      <c r="B505" s="230"/>
      <c r="C505" s="1598"/>
      <c r="D505" s="1799"/>
      <c r="E505" s="1800"/>
      <c r="F505" s="1801"/>
      <c r="G505" s="1357" t="s">
        <v>2</v>
      </c>
      <c r="H505" s="1357"/>
      <c r="I505" s="1357"/>
      <c r="J505" s="1357"/>
      <c r="K505" s="1357"/>
      <c r="L505" s="1358"/>
      <c r="M505" s="1183"/>
      <c r="N505" s="1184"/>
      <c r="O505" s="1184"/>
      <c r="P505" s="1359"/>
      <c r="Q505" s="1359"/>
      <c r="R505" s="1359"/>
      <c r="S505" s="1184"/>
      <c r="T505" s="1184"/>
      <c r="U505" s="1184"/>
      <c r="V505" s="1185"/>
      <c r="W505" s="830" t="s">
        <v>121</v>
      </c>
      <c r="X505" s="831"/>
      <c r="Y505" s="831"/>
      <c r="Z505" s="831"/>
      <c r="AA505" s="831"/>
      <c r="AB505" s="831"/>
      <c r="AC505" s="831"/>
      <c r="AD505" s="831"/>
      <c r="AE505" s="831"/>
      <c r="AF505" s="831"/>
      <c r="AG505" s="831"/>
      <c r="AH505" s="831"/>
      <c r="AI505" s="831"/>
      <c r="AJ505" s="831"/>
      <c r="AK505" s="831"/>
      <c r="AL505" s="831"/>
      <c r="AM505" s="832"/>
      <c r="AN505" s="20"/>
      <c r="AO505" s="239"/>
      <c r="AP505" s="20"/>
      <c r="CG505" s="35"/>
      <c r="CH505" s="20" t="s">
        <v>914</v>
      </c>
      <c r="CI505" s="20" t="s">
        <v>843</v>
      </c>
    </row>
    <row r="506" spans="1:87" ht="15" hidden="1" customHeight="1">
      <c r="A506" s="30"/>
      <c r="B506" s="230"/>
      <c r="C506" s="1598"/>
      <c r="D506" s="1799"/>
      <c r="E506" s="1800"/>
      <c r="F506" s="1801"/>
      <c r="G506" s="1026" t="s">
        <v>3339</v>
      </c>
      <c r="H506" s="1026"/>
      <c r="I506" s="1026"/>
      <c r="J506" s="1026"/>
      <c r="K506" s="1026"/>
      <c r="L506" s="1027"/>
      <c r="M506" s="1038" t="s">
        <v>71</v>
      </c>
      <c r="N506" s="955"/>
      <c r="O506" s="956"/>
      <c r="P506" s="4" t="str">
        <f>MID($M$505,COLUMN()-15,1)</f>
        <v/>
      </c>
      <c r="Q506" s="4" t="str">
        <f t="shared" ref="Q506:AI506" si="119">MID($M$505,COLUMN()-15,1)</f>
        <v/>
      </c>
      <c r="R506" s="4" t="str">
        <f t="shared" si="119"/>
        <v/>
      </c>
      <c r="S506" s="4" t="str">
        <f t="shared" si="119"/>
        <v/>
      </c>
      <c r="T506" s="4" t="str">
        <f t="shared" si="119"/>
        <v/>
      </c>
      <c r="U506" s="4" t="str">
        <f t="shared" si="119"/>
        <v/>
      </c>
      <c r="V506" s="4" t="str">
        <f t="shared" si="119"/>
        <v/>
      </c>
      <c r="W506" s="4" t="str">
        <f t="shared" si="119"/>
        <v/>
      </c>
      <c r="X506" s="4" t="str">
        <f t="shared" si="119"/>
        <v/>
      </c>
      <c r="Y506" s="4" t="str">
        <f t="shared" si="119"/>
        <v/>
      </c>
      <c r="Z506" s="4" t="str">
        <f t="shared" si="119"/>
        <v/>
      </c>
      <c r="AA506" s="4" t="str">
        <f t="shared" si="119"/>
        <v/>
      </c>
      <c r="AB506" s="4" t="str">
        <f t="shared" si="119"/>
        <v/>
      </c>
      <c r="AC506" s="4" t="str">
        <f t="shared" si="119"/>
        <v/>
      </c>
      <c r="AD506" s="4" t="str">
        <f t="shared" si="119"/>
        <v/>
      </c>
      <c r="AE506" s="4" t="str">
        <f t="shared" si="119"/>
        <v/>
      </c>
      <c r="AF506" s="4" t="str">
        <f t="shared" si="119"/>
        <v/>
      </c>
      <c r="AG506" s="4" t="str">
        <f t="shared" si="119"/>
        <v/>
      </c>
      <c r="AH506" s="4" t="str">
        <f t="shared" si="119"/>
        <v/>
      </c>
      <c r="AI506" s="4" t="str">
        <f t="shared" si="119"/>
        <v/>
      </c>
      <c r="AJ506" s="957"/>
      <c r="AK506" s="958"/>
      <c r="AL506" s="958"/>
      <c r="AM506" s="959"/>
      <c r="AN506" s="20"/>
      <c r="AO506" s="239"/>
      <c r="AP506" s="20"/>
      <c r="CG506" s="35"/>
      <c r="CH506" s="20" t="s">
        <v>915</v>
      </c>
      <c r="CI506" s="20" t="s">
        <v>844</v>
      </c>
    </row>
    <row r="507" spans="1:87" ht="15" hidden="1" customHeight="1">
      <c r="A507" s="30"/>
      <c r="B507" s="230"/>
      <c r="C507" s="1598"/>
      <c r="D507" s="1799"/>
      <c r="E507" s="1800"/>
      <c r="F507" s="1801"/>
      <c r="G507" s="1026"/>
      <c r="H507" s="1026"/>
      <c r="I507" s="1026"/>
      <c r="J507" s="1026"/>
      <c r="K507" s="1026"/>
      <c r="L507" s="1027"/>
      <c r="M507" s="1042"/>
      <c r="N507" s="1043"/>
      <c r="O507" s="1043"/>
      <c r="P507" s="1043"/>
      <c r="Q507" s="1043"/>
      <c r="R507" s="1043"/>
      <c r="S507" s="1043"/>
      <c r="T507" s="1043"/>
      <c r="U507" s="1043"/>
      <c r="V507" s="1043"/>
      <c r="W507" s="1043"/>
      <c r="X507" s="1043"/>
      <c r="Y507" s="1043"/>
      <c r="Z507" s="1044"/>
      <c r="AA507" s="831" t="s">
        <v>590</v>
      </c>
      <c r="AB507" s="831"/>
      <c r="AC507" s="831"/>
      <c r="AD507" s="831"/>
      <c r="AE507" s="831"/>
      <c r="AF507" s="831"/>
      <c r="AG507" s="831"/>
      <c r="AH507" s="831"/>
      <c r="AI507" s="831"/>
      <c r="AJ507" s="831"/>
      <c r="AK507" s="831"/>
      <c r="AL507" s="831"/>
      <c r="AM507" s="832"/>
      <c r="AN507" s="20"/>
      <c r="AO507" s="239"/>
      <c r="AP507" s="20"/>
      <c r="CG507" s="35"/>
      <c r="CH507" s="20" t="s">
        <v>916</v>
      </c>
      <c r="CI507" s="20" t="s">
        <v>845</v>
      </c>
    </row>
    <row r="508" spans="1:87" ht="15" hidden="1" customHeight="1" thickBot="1">
      <c r="A508" s="30"/>
      <c r="B508" s="230"/>
      <c r="C508" s="1598"/>
      <c r="D508" s="1802"/>
      <c r="E508" s="1803"/>
      <c r="F508" s="1804"/>
      <c r="G508" s="1809"/>
      <c r="H508" s="1665"/>
      <c r="I508" s="1665"/>
      <c r="J508" s="1665"/>
      <c r="K508" s="1665"/>
      <c r="L508" s="1666"/>
      <c r="M508" s="1790" t="s">
        <v>71</v>
      </c>
      <c r="N508" s="1791"/>
      <c r="O508" s="1792"/>
      <c r="P508" s="152" t="str">
        <f>MID($M$507,COLUMN()-15,1)</f>
        <v/>
      </c>
      <c r="Q508" s="152" t="str">
        <f t="shared" ref="Q508:AI508" si="120">MID($M$507,COLUMN()-15,1)</f>
        <v/>
      </c>
      <c r="R508" s="152" t="str">
        <f t="shared" si="120"/>
        <v/>
      </c>
      <c r="S508" s="152" t="str">
        <f t="shared" si="120"/>
        <v/>
      </c>
      <c r="T508" s="152" t="str">
        <f t="shared" si="120"/>
        <v/>
      </c>
      <c r="U508" s="152" t="str">
        <f t="shared" si="120"/>
        <v/>
      </c>
      <c r="V508" s="152" t="str">
        <f t="shared" si="120"/>
        <v/>
      </c>
      <c r="W508" s="152" t="str">
        <f t="shared" si="120"/>
        <v/>
      </c>
      <c r="X508" s="152" t="str">
        <f t="shared" si="120"/>
        <v/>
      </c>
      <c r="Y508" s="152" t="str">
        <f t="shared" si="120"/>
        <v/>
      </c>
      <c r="Z508" s="152" t="str">
        <f t="shared" si="120"/>
        <v/>
      </c>
      <c r="AA508" s="152" t="str">
        <f t="shared" si="120"/>
        <v/>
      </c>
      <c r="AB508" s="152" t="str">
        <f t="shared" si="120"/>
        <v/>
      </c>
      <c r="AC508" s="152" t="str">
        <f t="shared" si="120"/>
        <v/>
      </c>
      <c r="AD508" s="152" t="str">
        <f t="shared" si="120"/>
        <v/>
      </c>
      <c r="AE508" s="152" t="str">
        <f t="shared" si="120"/>
        <v/>
      </c>
      <c r="AF508" s="152" t="str">
        <f t="shared" si="120"/>
        <v/>
      </c>
      <c r="AG508" s="152" t="str">
        <f t="shared" si="120"/>
        <v/>
      </c>
      <c r="AH508" s="152" t="str">
        <f t="shared" si="120"/>
        <v/>
      </c>
      <c r="AI508" s="152" t="str">
        <f t="shared" si="120"/>
        <v/>
      </c>
      <c r="AJ508" s="1793"/>
      <c r="AK508" s="1794"/>
      <c r="AL508" s="1794"/>
      <c r="AM508" s="1795"/>
      <c r="AN508" s="20"/>
      <c r="AO508" s="239"/>
      <c r="AP508" s="20"/>
      <c r="CG508" s="35"/>
      <c r="CH508" s="20" t="s">
        <v>917</v>
      </c>
      <c r="CI508" s="20" t="s">
        <v>846</v>
      </c>
    </row>
    <row r="509" spans="1:87" ht="15" hidden="1" customHeight="1" thickTop="1">
      <c r="A509" s="30"/>
      <c r="B509" s="230"/>
      <c r="C509" s="1598"/>
      <c r="D509" s="1648" t="s">
        <v>3347</v>
      </c>
      <c r="E509" s="1649"/>
      <c r="F509" s="1650"/>
      <c r="G509" s="1810" t="s">
        <v>3342</v>
      </c>
      <c r="H509" s="1633"/>
      <c r="I509" s="1633"/>
      <c r="J509" s="1633"/>
      <c r="K509" s="1633"/>
      <c r="L509" s="1634"/>
      <c r="M509" s="1805"/>
      <c r="N509" s="1805"/>
      <c r="O509" s="1805"/>
      <c r="P509" s="1805"/>
      <c r="Q509" s="1805"/>
      <c r="R509" s="1805"/>
      <c r="S509" s="1805"/>
      <c r="T509" s="1805"/>
      <c r="U509" s="153"/>
      <c r="V509" s="1805"/>
      <c r="W509" s="1805"/>
      <c r="X509" s="1805"/>
      <c r="Y509" s="1805"/>
      <c r="Z509" s="1805"/>
      <c r="AA509" s="1805"/>
      <c r="AB509" s="1805"/>
      <c r="AC509" s="1805"/>
      <c r="AD509" s="153"/>
      <c r="AE509" s="1805"/>
      <c r="AF509" s="1805"/>
      <c r="AG509" s="1805"/>
      <c r="AH509" s="1805"/>
      <c r="AI509" s="1805"/>
      <c r="AJ509" s="1805"/>
      <c r="AK509" s="1805"/>
      <c r="AL509" s="1805"/>
      <c r="AM509" s="153"/>
      <c r="AN509" s="20"/>
      <c r="AO509" s="239"/>
      <c r="AP509" s="20"/>
      <c r="BL509" s="151" t="str">
        <f>M509&amp;V509&amp;AE509</f>
        <v/>
      </c>
      <c r="BM509" s="20"/>
      <c r="CG509" s="35"/>
      <c r="CH509" s="20" t="s">
        <v>918</v>
      </c>
      <c r="CI509" s="20" t="s">
        <v>847</v>
      </c>
    </row>
    <row r="510" spans="1:87" ht="15" hidden="1" customHeight="1">
      <c r="A510" s="30"/>
      <c r="B510" s="230"/>
      <c r="C510" s="1598"/>
      <c r="D510" s="1025"/>
      <c r="E510" s="1029"/>
      <c r="F510" s="1030"/>
      <c r="G510" s="1357" t="s">
        <v>2</v>
      </c>
      <c r="H510" s="1357"/>
      <c r="I510" s="1357"/>
      <c r="J510" s="1357"/>
      <c r="K510" s="1357"/>
      <c r="L510" s="1358"/>
      <c r="M510" s="1183"/>
      <c r="N510" s="1184"/>
      <c r="O510" s="1184"/>
      <c r="P510" s="1359"/>
      <c r="Q510" s="1359"/>
      <c r="R510" s="1359"/>
      <c r="S510" s="1184"/>
      <c r="T510" s="1184"/>
      <c r="U510" s="1184"/>
      <c r="V510" s="1185"/>
      <c r="W510" s="830" t="s">
        <v>121</v>
      </c>
      <c r="X510" s="831"/>
      <c r="Y510" s="831"/>
      <c r="Z510" s="831"/>
      <c r="AA510" s="831"/>
      <c r="AB510" s="831"/>
      <c r="AC510" s="831"/>
      <c r="AD510" s="831"/>
      <c r="AE510" s="831"/>
      <c r="AF510" s="831"/>
      <c r="AG510" s="831"/>
      <c r="AH510" s="831"/>
      <c r="AI510" s="831"/>
      <c r="AJ510" s="831"/>
      <c r="AK510" s="831"/>
      <c r="AL510" s="831"/>
      <c r="AM510" s="832"/>
      <c r="AN510" s="20"/>
      <c r="AO510" s="239"/>
      <c r="AP510" s="20"/>
      <c r="BM510" s="20"/>
      <c r="CG510" s="35"/>
      <c r="CH510" s="20" t="s">
        <v>919</v>
      </c>
      <c r="CI510" s="20" t="s">
        <v>848</v>
      </c>
    </row>
    <row r="511" spans="1:87" ht="15" hidden="1" customHeight="1">
      <c r="A511" s="30"/>
      <c r="B511" s="230"/>
      <c r="C511" s="1598"/>
      <c r="D511" s="1025"/>
      <c r="E511" s="1029"/>
      <c r="F511" s="1030"/>
      <c r="G511" s="1026" t="s">
        <v>210</v>
      </c>
      <c r="H511" s="1026"/>
      <c r="I511" s="1026"/>
      <c r="J511" s="1026"/>
      <c r="K511" s="1026"/>
      <c r="L511" s="1027"/>
      <c r="M511" s="1038" t="s">
        <v>71</v>
      </c>
      <c r="N511" s="955"/>
      <c r="O511" s="956"/>
      <c r="P511" s="4" t="str">
        <f>MID($M$510,COLUMN()-15,1)</f>
        <v/>
      </c>
      <c r="Q511" s="4" t="str">
        <f t="shared" ref="Q511:AI511" si="121">MID($M$510,COLUMN()-15,1)</f>
        <v/>
      </c>
      <c r="R511" s="4" t="str">
        <f t="shared" si="121"/>
        <v/>
      </c>
      <c r="S511" s="4" t="str">
        <f t="shared" si="121"/>
        <v/>
      </c>
      <c r="T511" s="4" t="str">
        <f t="shared" si="121"/>
        <v/>
      </c>
      <c r="U511" s="4" t="str">
        <f t="shared" si="121"/>
        <v/>
      </c>
      <c r="V511" s="4" t="str">
        <f t="shared" si="121"/>
        <v/>
      </c>
      <c r="W511" s="4" t="str">
        <f t="shared" si="121"/>
        <v/>
      </c>
      <c r="X511" s="4" t="str">
        <f t="shared" si="121"/>
        <v/>
      </c>
      <c r="Y511" s="4" t="str">
        <f t="shared" si="121"/>
        <v/>
      </c>
      <c r="Z511" s="4" t="str">
        <f t="shared" si="121"/>
        <v/>
      </c>
      <c r="AA511" s="4" t="str">
        <f t="shared" si="121"/>
        <v/>
      </c>
      <c r="AB511" s="4" t="str">
        <f t="shared" si="121"/>
        <v/>
      </c>
      <c r="AC511" s="4" t="str">
        <f t="shared" si="121"/>
        <v/>
      </c>
      <c r="AD511" s="4" t="str">
        <f t="shared" si="121"/>
        <v/>
      </c>
      <c r="AE511" s="4" t="str">
        <f t="shared" si="121"/>
        <v/>
      </c>
      <c r="AF511" s="4" t="str">
        <f t="shared" si="121"/>
        <v/>
      </c>
      <c r="AG511" s="4" t="str">
        <f t="shared" si="121"/>
        <v/>
      </c>
      <c r="AH511" s="4" t="str">
        <f t="shared" si="121"/>
        <v/>
      </c>
      <c r="AI511" s="4" t="str">
        <f t="shared" si="121"/>
        <v/>
      </c>
      <c r="AJ511" s="957"/>
      <c r="AK511" s="958"/>
      <c r="AL511" s="958"/>
      <c r="AM511" s="959"/>
      <c r="AN511" s="20"/>
      <c r="AO511" s="239"/>
      <c r="AP511" s="20"/>
      <c r="BM511" s="20"/>
      <c r="CG511" s="35"/>
      <c r="CH511" s="20" t="s">
        <v>920</v>
      </c>
      <c r="CI511" s="20" t="s">
        <v>849</v>
      </c>
    </row>
    <row r="512" spans="1:87" ht="15" hidden="1" customHeight="1">
      <c r="A512" s="30"/>
      <c r="B512" s="230"/>
      <c r="C512" s="1598"/>
      <c r="D512" s="1025"/>
      <c r="E512" s="1029"/>
      <c r="F512" s="1030"/>
      <c r="G512" s="1026"/>
      <c r="H512" s="1026"/>
      <c r="I512" s="1026"/>
      <c r="J512" s="1026"/>
      <c r="K512" s="1026"/>
      <c r="L512" s="1027"/>
      <c r="M512" s="1042"/>
      <c r="N512" s="1043"/>
      <c r="O512" s="1043"/>
      <c r="P512" s="1043"/>
      <c r="Q512" s="1043"/>
      <c r="R512" s="1043"/>
      <c r="S512" s="1043"/>
      <c r="T512" s="1043"/>
      <c r="U512" s="1043"/>
      <c r="V512" s="1043"/>
      <c r="W512" s="1043"/>
      <c r="X512" s="1043"/>
      <c r="Y512" s="1043"/>
      <c r="Z512" s="1044"/>
      <c r="AA512" s="831" t="s">
        <v>590</v>
      </c>
      <c r="AB512" s="831"/>
      <c r="AC512" s="831"/>
      <c r="AD512" s="831"/>
      <c r="AE512" s="831"/>
      <c r="AF512" s="831"/>
      <c r="AG512" s="831"/>
      <c r="AH512" s="831"/>
      <c r="AI512" s="831"/>
      <c r="AJ512" s="831"/>
      <c r="AK512" s="831"/>
      <c r="AL512" s="831"/>
      <c r="AM512" s="832"/>
      <c r="AN512" s="20"/>
      <c r="AO512" s="239"/>
      <c r="AP512" s="20"/>
      <c r="CG512" s="35"/>
      <c r="CH512" s="20" t="s">
        <v>921</v>
      </c>
      <c r="CI512" s="20" t="s">
        <v>850</v>
      </c>
    </row>
    <row r="513" spans="1:87" ht="15" hidden="1" customHeight="1">
      <c r="A513" s="30"/>
      <c r="B513" s="230"/>
      <c r="C513" s="1598"/>
      <c r="D513" s="1025"/>
      <c r="E513" s="1029"/>
      <c r="F513" s="1030"/>
      <c r="G513" s="1036"/>
      <c r="H513" s="1036"/>
      <c r="I513" s="1036"/>
      <c r="J513" s="1036"/>
      <c r="K513" s="1036"/>
      <c r="L513" s="1037"/>
      <c r="M513" s="1038" t="s">
        <v>71</v>
      </c>
      <c r="N513" s="955"/>
      <c r="O513" s="956"/>
      <c r="P513" s="4" t="str">
        <f>MID($M$512,COLUMN()-15,1)</f>
        <v/>
      </c>
      <c r="Q513" s="4" t="str">
        <f t="shared" ref="Q513:AI513" si="122">MID($M$512,COLUMN()-15,1)</f>
        <v/>
      </c>
      <c r="R513" s="4" t="str">
        <f t="shared" si="122"/>
        <v/>
      </c>
      <c r="S513" s="4" t="str">
        <f t="shared" si="122"/>
        <v/>
      </c>
      <c r="T513" s="4" t="str">
        <f t="shared" si="122"/>
        <v/>
      </c>
      <c r="U513" s="4" t="str">
        <f t="shared" si="122"/>
        <v/>
      </c>
      <c r="V513" s="4" t="str">
        <f t="shared" si="122"/>
        <v/>
      </c>
      <c r="W513" s="4" t="str">
        <f t="shared" si="122"/>
        <v/>
      </c>
      <c r="X513" s="4" t="str">
        <f t="shared" si="122"/>
        <v/>
      </c>
      <c r="Y513" s="4" t="str">
        <f t="shared" si="122"/>
        <v/>
      </c>
      <c r="Z513" s="4" t="str">
        <f t="shared" si="122"/>
        <v/>
      </c>
      <c r="AA513" s="4" t="str">
        <f t="shared" si="122"/>
        <v/>
      </c>
      <c r="AB513" s="4" t="str">
        <f t="shared" si="122"/>
        <v/>
      </c>
      <c r="AC513" s="4" t="str">
        <f t="shared" si="122"/>
        <v/>
      </c>
      <c r="AD513" s="4" t="str">
        <f t="shared" si="122"/>
        <v/>
      </c>
      <c r="AE513" s="4" t="str">
        <f t="shared" si="122"/>
        <v/>
      </c>
      <c r="AF513" s="4" t="str">
        <f t="shared" si="122"/>
        <v/>
      </c>
      <c r="AG513" s="4" t="str">
        <f t="shared" si="122"/>
        <v/>
      </c>
      <c r="AH513" s="4" t="str">
        <f t="shared" si="122"/>
        <v/>
      </c>
      <c r="AI513" s="4" t="str">
        <f t="shared" si="122"/>
        <v/>
      </c>
      <c r="AJ513" s="957"/>
      <c r="AK513" s="958"/>
      <c r="AL513" s="958"/>
      <c r="AM513" s="959"/>
      <c r="AN513" s="20"/>
      <c r="AO513" s="239"/>
      <c r="AP513" s="20"/>
      <c r="CG513" s="35"/>
      <c r="CH513" s="20" t="s">
        <v>922</v>
      </c>
      <c r="CI513" s="20" t="s">
        <v>586</v>
      </c>
    </row>
    <row r="514" spans="1:87" ht="15" hidden="1" customHeight="1">
      <c r="A514" s="30"/>
      <c r="B514" s="230"/>
      <c r="C514" s="1598"/>
      <c r="D514" s="1025"/>
      <c r="E514" s="1029"/>
      <c r="F514" s="1030"/>
      <c r="G514" s="1060" t="s">
        <v>61</v>
      </c>
      <c r="H514" s="1060"/>
      <c r="I514" s="1060"/>
      <c r="J514" s="1060"/>
      <c r="K514" s="1060"/>
      <c r="L514" s="1061"/>
      <c r="M514" s="994"/>
      <c r="N514" s="828"/>
      <c r="O514" s="828"/>
      <c r="P514" s="978"/>
      <c r="Q514" s="979"/>
      <c r="R514" s="49" t="s">
        <v>77</v>
      </c>
      <c r="S514" s="978"/>
      <c r="T514" s="979"/>
      <c r="U514" s="48" t="s">
        <v>78</v>
      </c>
      <c r="V514" s="978"/>
      <c r="W514" s="979"/>
      <c r="X514" s="48" t="s">
        <v>79</v>
      </c>
      <c r="Y514" s="943"/>
      <c r="Z514" s="943"/>
      <c r="AA514" s="943"/>
      <c r="AB514" s="943"/>
      <c r="AC514" s="943"/>
      <c r="AD514" s="943"/>
      <c r="AE514" s="943"/>
      <c r="AF514" s="943"/>
      <c r="AG514" s="943"/>
      <c r="AH514" s="943"/>
      <c r="AI514" s="943"/>
      <c r="AJ514" s="943"/>
      <c r="AK514" s="943"/>
      <c r="AL514" s="943"/>
      <c r="AM514" s="944"/>
      <c r="AN514" s="20"/>
      <c r="AO514" s="239"/>
      <c r="AP514" s="20"/>
      <c r="BL514" s="17" t="str">
        <f>IF(OR(M514="選択▼",M514=""),"",M514&amp;P514&amp;R514&amp;S514&amp;U514&amp;V514&amp;X514)</f>
        <v/>
      </c>
      <c r="BM514" s="272" t="str">
        <f>MID(P514,COLUMN()-64,1)</f>
        <v/>
      </c>
      <c r="BN514" s="272" t="str">
        <f>MID(P514,COLUMN()-64,1)</f>
        <v/>
      </c>
      <c r="BO514" s="272" t="str">
        <f>MID(S514,COLUMN()-66,1)</f>
        <v/>
      </c>
      <c r="BP514" s="272" t="str">
        <f>MID(S514,COLUMN()-66,1)</f>
        <v/>
      </c>
      <c r="BQ514" s="272" t="str">
        <f>MID(V514,COLUMN()-68,1)</f>
        <v/>
      </c>
      <c r="BR514" s="272" t="str">
        <f>MID(V514,COLUMN()-68,1)</f>
        <v/>
      </c>
      <c r="BS514" s="273" t="str">
        <f>IF(M514="平成","H",IF(M514="昭和","S",IF(M514="大正","T",IF(M514="明治","M",""))))</f>
        <v/>
      </c>
      <c r="BT514" s="20"/>
      <c r="CG514" s="35"/>
      <c r="CH514" s="20" t="s">
        <v>586</v>
      </c>
      <c r="CI514" s="20" t="s">
        <v>851</v>
      </c>
    </row>
    <row r="515" spans="1:87" ht="15" hidden="1" customHeight="1">
      <c r="A515" s="30"/>
      <c r="B515" s="230"/>
      <c r="C515" s="1598"/>
      <c r="D515" s="1025"/>
      <c r="E515" s="1029"/>
      <c r="F515" s="1030"/>
      <c r="G515" s="1060" t="s">
        <v>243</v>
      </c>
      <c r="H515" s="1060"/>
      <c r="I515" s="1060"/>
      <c r="J515" s="1060"/>
      <c r="K515" s="1060"/>
      <c r="L515" s="1061"/>
      <c r="M515" s="994"/>
      <c r="N515" s="828"/>
      <c r="O515" s="828"/>
      <c r="P515" s="829"/>
      <c r="Q515" s="1058"/>
      <c r="R515" s="943"/>
      <c r="S515" s="943"/>
      <c r="T515" s="943"/>
      <c r="U515" s="943"/>
      <c r="V515" s="943"/>
      <c r="W515" s="943"/>
      <c r="X515" s="943"/>
      <c r="Y515" s="943"/>
      <c r="Z515" s="943"/>
      <c r="AA515" s="943"/>
      <c r="AB515" s="943"/>
      <c r="AC515" s="943"/>
      <c r="AD515" s="943"/>
      <c r="AE515" s="943"/>
      <c r="AF515" s="943"/>
      <c r="AG515" s="943"/>
      <c r="AH515" s="943"/>
      <c r="AI515" s="943"/>
      <c r="AJ515" s="943"/>
      <c r="AK515" s="943"/>
      <c r="AL515" s="943"/>
      <c r="AM515" s="944"/>
      <c r="AN515" s="20"/>
      <c r="AO515" s="239"/>
      <c r="AP515" s="20"/>
      <c r="BL515" s="17" t="str">
        <f>IF(M515="選択　▼","",LEFT(M515,1))</f>
        <v/>
      </c>
      <c r="BM515" s="20"/>
      <c r="BT515" s="20"/>
      <c r="CG515" s="35"/>
      <c r="CH515" s="20" t="s">
        <v>923</v>
      </c>
      <c r="CI515" s="20" t="s">
        <v>852</v>
      </c>
    </row>
    <row r="516" spans="1:87" ht="15" hidden="1" customHeight="1">
      <c r="A516" s="30"/>
      <c r="B516" s="230"/>
      <c r="C516" s="1598"/>
      <c r="D516" s="1025"/>
      <c r="E516" s="1029"/>
      <c r="F516" s="1030"/>
      <c r="G516" s="614" t="s">
        <v>3331</v>
      </c>
      <c r="H516" s="615"/>
      <c r="I516" s="1045" t="s">
        <v>3332</v>
      </c>
      <c r="J516" s="1046"/>
      <c r="K516" s="1046"/>
      <c r="L516" s="1047"/>
      <c r="M516" s="1034"/>
      <c r="N516" s="1203"/>
      <c r="O516" s="1203"/>
      <c r="P516" s="1203"/>
      <c r="Q516" s="1203"/>
      <c r="R516" s="1203"/>
      <c r="S516" s="1203"/>
      <c r="T516" s="1204"/>
      <c r="U516" s="833" t="s">
        <v>3334</v>
      </c>
      <c r="V516" s="834"/>
      <c r="W516" s="834"/>
      <c r="X516" s="834"/>
      <c r="Y516" s="834"/>
      <c r="Z516" s="834"/>
      <c r="AA516" s="834"/>
      <c r="AB516" s="834"/>
      <c r="AC516" s="834"/>
      <c r="AD516" s="834"/>
      <c r="AE516" s="834"/>
      <c r="AF516" s="834"/>
      <c r="AG516" s="834"/>
      <c r="AH516" s="834"/>
      <c r="AI516" s="834"/>
      <c r="AJ516" s="834"/>
      <c r="AK516" s="834"/>
      <c r="AL516" s="834"/>
      <c r="AM516" s="835"/>
      <c r="AN516" s="20"/>
      <c r="AO516" s="239"/>
      <c r="AP516" s="20"/>
      <c r="BL516" s="17" t="str">
        <f>IF(M516="市区町村を選択　▼","",LEFT(M516,5))</f>
        <v/>
      </c>
      <c r="BM516" s="20"/>
      <c r="BT516" s="20"/>
      <c r="CG516" s="35"/>
      <c r="CH516" s="20" t="s">
        <v>924</v>
      </c>
      <c r="CI516" s="20" t="s">
        <v>853</v>
      </c>
    </row>
    <row r="517" spans="1:87" ht="15" hidden="1" customHeight="1">
      <c r="A517" s="30"/>
      <c r="B517" s="230"/>
      <c r="C517" s="1598"/>
      <c r="D517" s="1025"/>
      <c r="E517" s="1029"/>
      <c r="F517" s="1030"/>
      <c r="G517" s="1029"/>
      <c r="H517" s="1030"/>
      <c r="I517" s="1035"/>
      <c r="J517" s="1036"/>
      <c r="K517" s="1036"/>
      <c r="L517" s="1037"/>
      <c r="M517" s="1038" t="s">
        <v>71</v>
      </c>
      <c r="N517" s="955"/>
      <c r="O517" s="956"/>
      <c r="P517" s="5" t="str">
        <f>MID($BL$516,COLUMN()-15,1)</f>
        <v/>
      </c>
      <c r="Q517" s="5" t="str">
        <f t="shared" ref="Q517:T517" si="123">MID($BL$516,COLUMN()-15,1)</f>
        <v/>
      </c>
      <c r="R517" s="5" t="str">
        <f t="shared" si="123"/>
        <v/>
      </c>
      <c r="S517" s="5" t="str">
        <f t="shared" si="123"/>
        <v/>
      </c>
      <c r="T517" s="5" t="str">
        <f t="shared" si="123"/>
        <v/>
      </c>
      <c r="U517" s="1405"/>
      <c r="V517" s="1406"/>
      <c r="W517" s="1406"/>
      <c r="X517" s="1406"/>
      <c r="Y517" s="1406"/>
      <c r="Z517" s="1406"/>
      <c r="AA517" s="1406"/>
      <c r="AB517" s="1406"/>
      <c r="AC517" s="1406"/>
      <c r="AD517" s="1406"/>
      <c r="AE517" s="1406"/>
      <c r="AF517" s="1406"/>
      <c r="AG517" s="1406"/>
      <c r="AH517" s="1406"/>
      <c r="AI517" s="1406"/>
      <c r="AJ517" s="1406"/>
      <c r="AK517" s="1406"/>
      <c r="AL517" s="1406"/>
      <c r="AM517" s="1407"/>
      <c r="AN517" s="20"/>
      <c r="AO517" s="239"/>
      <c r="AP517" s="20"/>
      <c r="BL517" s="17" t="str">
        <f>IF(M516="市区町村を選択　▼","",MID(M516,7,10))</f>
        <v/>
      </c>
      <c r="BM517" s="20"/>
      <c r="CG517" s="35"/>
      <c r="CH517" s="20" t="s">
        <v>925</v>
      </c>
      <c r="CI517" s="20" t="s">
        <v>854</v>
      </c>
    </row>
    <row r="518" spans="1:87" ht="15" hidden="1" customHeight="1">
      <c r="A518" s="30"/>
      <c r="B518" s="230"/>
      <c r="C518" s="1598"/>
      <c r="D518" s="1025"/>
      <c r="E518" s="1029"/>
      <c r="F518" s="1030"/>
      <c r="G518" s="1029"/>
      <c r="H518" s="1030"/>
      <c r="I518" s="1059" t="s">
        <v>3335</v>
      </c>
      <c r="J518" s="1060"/>
      <c r="K518" s="1060"/>
      <c r="L518" s="1061"/>
      <c r="M518" s="994"/>
      <c r="N518" s="828"/>
      <c r="O518" s="828"/>
      <c r="P518" s="828"/>
      <c r="Q518" s="828"/>
      <c r="R518" s="828"/>
      <c r="S518" s="148"/>
      <c r="T518" s="1252" t="str">
        <f>IF(M516="市区町村を選択　▼","",BL517)</f>
        <v/>
      </c>
      <c r="U518" s="1253"/>
      <c r="V518" s="1253"/>
      <c r="W518" s="1253"/>
      <c r="X518" s="1253"/>
      <c r="Y518" s="1253"/>
      <c r="Z518" s="1253"/>
      <c r="AA518" s="1253"/>
      <c r="AB518" s="1253"/>
      <c r="AC518" s="1253"/>
      <c r="AD518" s="1253"/>
      <c r="AE518" s="1253"/>
      <c r="AF518" s="1254"/>
      <c r="AG518" s="833" t="s">
        <v>344</v>
      </c>
      <c r="AH518" s="834"/>
      <c r="AI518" s="834"/>
      <c r="AJ518" s="834"/>
      <c r="AK518" s="834"/>
      <c r="AL518" s="834"/>
      <c r="AM518" s="835"/>
      <c r="AN518" s="20"/>
      <c r="AO518" s="239"/>
      <c r="AP518" s="20"/>
      <c r="BL518" s="266"/>
      <c r="CG518" s="35"/>
      <c r="CH518" s="20" t="s">
        <v>926</v>
      </c>
      <c r="CI518" s="20" t="s">
        <v>855</v>
      </c>
    </row>
    <row r="519" spans="1:87" ht="15" hidden="1" customHeight="1">
      <c r="A519" s="30"/>
      <c r="B519" s="230"/>
      <c r="C519" s="1598"/>
      <c r="D519" s="1025"/>
      <c r="E519" s="1029"/>
      <c r="F519" s="1030"/>
      <c r="G519" s="1029"/>
      <c r="H519" s="1030"/>
      <c r="I519" s="613" t="s">
        <v>3336</v>
      </c>
      <c r="J519" s="614"/>
      <c r="K519" s="614"/>
      <c r="L519" s="615"/>
      <c r="M519" s="1042"/>
      <c r="N519" s="1043"/>
      <c r="O519" s="1043"/>
      <c r="P519" s="1043"/>
      <c r="Q519" s="1043"/>
      <c r="R519" s="1043"/>
      <c r="S519" s="1043"/>
      <c r="T519" s="1043"/>
      <c r="U519" s="1043"/>
      <c r="V519" s="1043"/>
      <c r="W519" s="1043"/>
      <c r="X519" s="1043"/>
      <c r="Y519" s="1043"/>
      <c r="Z519" s="1044"/>
      <c r="AA519" s="1327" t="s">
        <v>3337</v>
      </c>
      <c r="AB519" s="1328"/>
      <c r="AC519" s="1328"/>
      <c r="AD519" s="1328"/>
      <c r="AE519" s="1328"/>
      <c r="AF519" s="1328"/>
      <c r="AG519" s="1328"/>
      <c r="AH519" s="1328"/>
      <c r="AI519" s="1328"/>
      <c r="AJ519" s="1328"/>
      <c r="AK519" s="1328"/>
      <c r="AL519" s="1328"/>
      <c r="AM519" s="1329"/>
      <c r="AN519" s="20"/>
      <c r="AO519" s="239"/>
      <c r="AP519" s="20"/>
      <c r="CG519" s="35"/>
      <c r="CH519" s="20" t="s">
        <v>927</v>
      </c>
      <c r="CI519" s="20" t="s">
        <v>856</v>
      </c>
    </row>
    <row r="520" spans="1:87" ht="15" hidden="1" customHeight="1">
      <c r="A520" s="30"/>
      <c r="B520" s="230"/>
      <c r="C520" s="1598"/>
      <c r="D520" s="1025"/>
      <c r="E520" s="1029"/>
      <c r="F520" s="1030"/>
      <c r="G520" s="1029"/>
      <c r="H520" s="1030"/>
      <c r="I520" s="1025"/>
      <c r="J520" s="1029"/>
      <c r="K520" s="1029"/>
      <c r="L520" s="1030"/>
      <c r="M520" s="1042"/>
      <c r="N520" s="1043"/>
      <c r="O520" s="1043"/>
      <c r="P520" s="1043"/>
      <c r="Q520" s="1043"/>
      <c r="R520" s="1043"/>
      <c r="S520" s="1043"/>
      <c r="T520" s="1043"/>
      <c r="U520" s="1043"/>
      <c r="V520" s="1043"/>
      <c r="W520" s="1043"/>
      <c r="X520" s="1043"/>
      <c r="Y520" s="1043"/>
      <c r="Z520" s="1044"/>
      <c r="AA520" s="1216" t="s">
        <v>3338</v>
      </c>
      <c r="AB520" s="1217"/>
      <c r="AC520" s="1217"/>
      <c r="AD520" s="1217"/>
      <c r="AE520" s="1217"/>
      <c r="AF520" s="1217"/>
      <c r="AG520" s="1217"/>
      <c r="AH520" s="1217"/>
      <c r="AI520" s="1217"/>
      <c r="AJ520" s="1217"/>
      <c r="AK520" s="1217"/>
      <c r="AL520" s="1217"/>
      <c r="AM520" s="1218"/>
      <c r="AN520" s="20"/>
      <c r="AO520" s="239"/>
      <c r="AP520" s="20"/>
      <c r="BL520" s="266"/>
      <c r="CG520" s="35"/>
      <c r="CH520" s="20" t="s">
        <v>928</v>
      </c>
      <c r="CI520" s="20" t="s">
        <v>857</v>
      </c>
    </row>
    <row r="521" spans="1:87" ht="15" hidden="1" customHeight="1">
      <c r="A521" s="30"/>
      <c r="B521" s="230"/>
      <c r="C521" s="1598"/>
      <c r="D521" s="1025"/>
      <c r="E521" s="1029"/>
      <c r="F521" s="1030"/>
      <c r="G521" s="1029"/>
      <c r="H521" s="1030"/>
      <c r="I521" s="1025"/>
      <c r="J521" s="1029"/>
      <c r="K521" s="1029"/>
      <c r="L521" s="1030"/>
      <c r="M521" s="1013" t="s">
        <v>71</v>
      </c>
      <c r="N521" s="1014"/>
      <c r="O521" s="1015"/>
      <c r="P521" s="5" t="str">
        <f>MID($M$519,COLUMN()-15,1)</f>
        <v/>
      </c>
      <c r="Q521" s="5" t="str">
        <f t="shared" ref="Q521:AI521" si="124">MID($M$519,COLUMN()-15,1)</f>
        <v/>
      </c>
      <c r="R521" s="5" t="str">
        <f t="shared" si="124"/>
        <v/>
      </c>
      <c r="S521" s="5" t="str">
        <f t="shared" si="124"/>
        <v/>
      </c>
      <c r="T521" s="5" t="str">
        <f t="shared" si="124"/>
        <v/>
      </c>
      <c r="U521" s="5" t="str">
        <f t="shared" si="124"/>
        <v/>
      </c>
      <c r="V521" s="5" t="str">
        <f t="shared" si="124"/>
        <v/>
      </c>
      <c r="W521" s="5" t="str">
        <f t="shared" si="124"/>
        <v/>
      </c>
      <c r="X521" s="5" t="str">
        <f t="shared" si="124"/>
        <v/>
      </c>
      <c r="Y521" s="5" t="str">
        <f t="shared" si="124"/>
        <v/>
      </c>
      <c r="Z521" s="5" t="str">
        <f t="shared" si="124"/>
        <v/>
      </c>
      <c r="AA521" s="5" t="str">
        <f t="shared" si="124"/>
        <v/>
      </c>
      <c r="AB521" s="5" t="str">
        <f t="shared" si="124"/>
        <v/>
      </c>
      <c r="AC521" s="5" t="str">
        <f t="shared" si="124"/>
        <v/>
      </c>
      <c r="AD521" s="5" t="str">
        <f t="shared" si="124"/>
        <v/>
      </c>
      <c r="AE521" s="5" t="str">
        <f t="shared" si="124"/>
        <v/>
      </c>
      <c r="AF521" s="5" t="str">
        <f t="shared" si="124"/>
        <v/>
      </c>
      <c r="AG521" s="5" t="str">
        <f t="shared" si="124"/>
        <v/>
      </c>
      <c r="AH521" s="5" t="str">
        <f t="shared" si="124"/>
        <v/>
      </c>
      <c r="AI521" s="5" t="str">
        <f t="shared" si="124"/>
        <v/>
      </c>
      <c r="AJ521" s="999"/>
      <c r="AK521" s="1000"/>
      <c r="AL521" s="1000"/>
      <c r="AM521" s="1001"/>
      <c r="AN521" s="20"/>
      <c r="AO521" s="239"/>
      <c r="AP521" s="20"/>
      <c r="BL521" s="266"/>
      <c r="CG521" s="35"/>
      <c r="CH521" s="20" t="s">
        <v>929</v>
      </c>
      <c r="CI521" s="20" t="s">
        <v>858</v>
      </c>
    </row>
    <row r="522" spans="1:87" ht="15" hidden="1" customHeight="1">
      <c r="A522" s="30"/>
      <c r="B522" s="230"/>
      <c r="C522" s="1598"/>
      <c r="D522" s="1025"/>
      <c r="E522" s="1029"/>
      <c r="F522" s="1030"/>
      <c r="G522" s="617"/>
      <c r="H522" s="618"/>
      <c r="I522" s="616"/>
      <c r="J522" s="617"/>
      <c r="K522" s="617"/>
      <c r="L522" s="618"/>
      <c r="M522" s="1016"/>
      <c r="N522" s="1017"/>
      <c r="O522" s="1018"/>
      <c r="P522" s="4" t="str">
        <f>MID($M$520,COLUMN()-15,1)</f>
        <v/>
      </c>
      <c r="Q522" s="4" t="str">
        <f t="shared" ref="Q522:AI522" si="125">MID($M$520,COLUMN()-15,1)</f>
        <v/>
      </c>
      <c r="R522" s="4" t="str">
        <f t="shared" si="125"/>
        <v/>
      </c>
      <c r="S522" s="4" t="str">
        <f t="shared" si="125"/>
        <v/>
      </c>
      <c r="T522" s="4" t="str">
        <f t="shared" si="125"/>
        <v/>
      </c>
      <c r="U522" s="4" t="str">
        <f t="shared" si="125"/>
        <v/>
      </c>
      <c r="V522" s="4" t="str">
        <f t="shared" si="125"/>
        <v/>
      </c>
      <c r="W522" s="4" t="str">
        <f t="shared" si="125"/>
        <v/>
      </c>
      <c r="X522" s="4" t="str">
        <f t="shared" si="125"/>
        <v/>
      </c>
      <c r="Y522" s="4" t="str">
        <f t="shared" si="125"/>
        <v/>
      </c>
      <c r="Z522" s="4" t="str">
        <f t="shared" si="125"/>
        <v/>
      </c>
      <c r="AA522" s="4" t="str">
        <f t="shared" si="125"/>
        <v/>
      </c>
      <c r="AB522" s="4" t="str">
        <f t="shared" si="125"/>
        <v/>
      </c>
      <c r="AC522" s="4" t="str">
        <f t="shared" si="125"/>
        <v/>
      </c>
      <c r="AD522" s="4" t="str">
        <f t="shared" si="125"/>
        <v/>
      </c>
      <c r="AE522" s="4" t="str">
        <f t="shared" si="125"/>
        <v/>
      </c>
      <c r="AF522" s="4" t="str">
        <f t="shared" si="125"/>
        <v/>
      </c>
      <c r="AG522" s="4" t="str">
        <f t="shared" si="125"/>
        <v/>
      </c>
      <c r="AH522" s="4" t="str">
        <f t="shared" si="125"/>
        <v/>
      </c>
      <c r="AI522" s="4" t="str">
        <f t="shared" si="125"/>
        <v/>
      </c>
      <c r="AJ522" s="1002"/>
      <c r="AK522" s="1003"/>
      <c r="AL522" s="1003"/>
      <c r="AM522" s="1004"/>
      <c r="AN522" s="20"/>
      <c r="AO522" s="239"/>
      <c r="AP522" s="20"/>
      <c r="CG522" s="35"/>
      <c r="CH522" s="20" t="s">
        <v>930</v>
      </c>
      <c r="CI522" s="20" t="s">
        <v>859</v>
      </c>
    </row>
    <row r="523" spans="1:87" ht="15" hidden="1" customHeight="1">
      <c r="A523" s="30"/>
      <c r="B523" s="230"/>
      <c r="C523" s="1598"/>
      <c r="D523" s="1025"/>
      <c r="E523" s="1029"/>
      <c r="F523" s="1030"/>
      <c r="G523" s="1357" t="s">
        <v>2</v>
      </c>
      <c r="H523" s="1357"/>
      <c r="I523" s="1357"/>
      <c r="J523" s="1357"/>
      <c r="K523" s="1357"/>
      <c r="L523" s="1358"/>
      <c r="M523" s="1183"/>
      <c r="N523" s="1184"/>
      <c r="O523" s="1184"/>
      <c r="P523" s="1359"/>
      <c r="Q523" s="1359"/>
      <c r="R523" s="1359"/>
      <c r="S523" s="1184"/>
      <c r="T523" s="1184"/>
      <c r="U523" s="1184"/>
      <c r="V523" s="1185"/>
      <c r="W523" s="830" t="s">
        <v>121</v>
      </c>
      <c r="X523" s="831"/>
      <c r="Y523" s="831"/>
      <c r="Z523" s="831"/>
      <c r="AA523" s="831"/>
      <c r="AB523" s="831"/>
      <c r="AC523" s="831"/>
      <c r="AD523" s="831"/>
      <c r="AE523" s="831"/>
      <c r="AF523" s="831"/>
      <c r="AG523" s="831"/>
      <c r="AH523" s="831"/>
      <c r="AI523" s="831"/>
      <c r="AJ523" s="831"/>
      <c r="AK523" s="831"/>
      <c r="AL523" s="831"/>
      <c r="AM523" s="832"/>
      <c r="AN523" s="20"/>
      <c r="AO523" s="239"/>
      <c r="AP523" s="20"/>
      <c r="CG523" s="35"/>
      <c r="CH523" s="20" t="s">
        <v>931</v>
      </c>
      <c r="CI523" s="20" t="s">
        <v>860</v>
      </c>
    </row>
    <row r="524" spans="1:87" ht="15" hidden="1" customHeight="1">
      <c r="A524" s="30"/>
      <c r="B524" s="230"/>
      <c r="C524" s="1598"/>
      <c r="D524" s="1025"/>
      <c r="E524" s="1029"/>
      <c r="F524" s="1030"/>
      <c r="G524" s="1026" t="s">
        <v>3339</v>
      </c>
      <c r="H524" s="1026"/>
      <c r="I524" s="1026"/>
      <c r="J524" s="1026"/>
      <c r="K524" s="1026"/>
      <c r="L524" s="1027"/>
      <c r="M524" s="1038" t="s">
        <v>71</v>
      </c>
      <c r="N524" s="955"/>
      <c r="O524" s="956"/>
      <c r="P524" s="4" t="str">
        <f>MID($M$523,COLUMN()-15,1)</f>
        <v/>
      </c>
      <c r="Q524" s="4" t="str">
        <f t="shared" ref="Q524:AI524" si="126">MID($M$523,COLUMN()-15,1)</f>
        <v/>
      </c>
      <c r="R524" s="4" t="str">
        <f t="shared" si="126"/>
        <v/>
      </c>
      <c r="S524" s="4" t="str">
        <f t="shared" si="126"/>
        <v/>
      </c>
      <c r="T524" s="4" t="str">
        <f t="shared" si="126"/>
        <v/>
      </c>
      <c r="U524" s="4" t="str">
        <f t="shared" si="126"/>
        <v/>
      </c>
      <c r="V524" s="4" t="str">
        <f t="shared" si="126"/>
        <v/>
      </c>
      <c r="W524" s="4" t="str">
        <f t="shared" si="126"/>
        <v/>
      </c>
      <c r="X524" s="4" t="str">
        <f t="shared" si="126"/>
        <v/>
      </c>
      <c r="Y524" s="4" t="str">
        <f t="shared" si="126"/>
        <v/>
      </c>
      <c r="Z524" s="4" t="str">
        <f t="shared" si="126"/>
        <v/>
      </c>
      <c r="AA524" s="4" t="str">
        <f t="shared" si="126"/>
        <v/>
      </c>
      <c r="AB524" s="4" t="str">
        <f t="shared" si="126"/>
        <v/>
      </c>
      <c r="AC524" s="4" t="str">
        <f t="shared" si="126"/>
        <v/>
      </c>
      <c r="AD524" s="4" t="str">
        <f t="shared" si="126"/>
        <v/>
      </c>
      <c r="AE524" s="4" t="str">
        <f t="shared" si="126"/>
        <v/>
      </c>
      <c r="AF524" s="4" t="str">
        <f t="shared" si="126"/>
        <v/>
      </c>
      <c r="AG524" s="4" t="str">
        <f t="shared" si="126"/>
        <v/>
      </c>
      <c r="AH524" s="4" t="str">
        <f t="shared" si="126"/>
        <v/>
      </c>
      <c r="AI524" s="4" t="str">
        <f t="shared" si="126"/>
        <v/>
      </c>
      <c r="AJ524" s="957"/>
      <c r="AK524" s="958"/>
      <c r="AL524" s="958"/>
      <c r="AM524" s="959"/>
      <c r="AN524" s="20"/>
      <c r="AO524" s="239"/>
      <c r="AP524" s="20"/>
      <c r="CG524" s="35"/>
      <c r="CH524" s="20" t="s">
        <v>932</v>
      </c>
      <c r="CI524" s="20" t="s">
        <v>861</v>
      </c>
    </row>
    <row r="525" spans="1:87" ht="15" hidden="1" customHeight="1">
      <c r="A525" s="30"/>
      <c r="B525" s="230"/>
      <c r="C525" s="1598"/>
      <c r="D525" s="1025"/>
      <c r="E525" s="1029"/>
      <c r="F525" s="1030"/>
      <c r="G525" s="1026"/>
      <c r="H525" s="1026"/>
      <c r="I525" s="1026"/>
      <c r="J525" s="1026"/>
      <c r="K525" s="1026"/>
      <c r="L525" s="1027"/>
      <c r="M525" s="1042"/>
      <c r="N525" s="1043"/>
      <c r="O525" s="1043"/>
      <c r="P525" s="1043"/>
      <c r="Q525" s="1043"/>
      <c r="R525" s="1043"/>
      <c r="S525" s="1043"/>
      <c r="T525" s="1043"/>
      <c r="U525" s="1043"/>
      <c r="V525" s="1043"/>
      <c r="W525" s="1043"/>
      <c r="X525" s="1043"/>
      <c r="Y525" s="1043"/>
      <c r="Z525" s="1044"/>
      <c r="AA525" s="831" t="s">
        <v>590</v>
      </c>
      <c r="AB525" s="831"/>
      <c r="AC525" s="831"/>
      <c r="AD525" s="831"/>
      <c r="AE525" s="831"/>
      <c r="AF525" s="831"/>
      <c r="AG525" s="831"/>
      <c r="AH525" s="831"/>
      <c r="AI525" s="831"/>
      <c r="AJ525" s="831"/>
      <c r="AK525" s="831"/>
      <c r="AL525" s="831"/>
      <c r="AM525" s="832"/>
      <c r="AN525" s="20"/>
      <c r="AO525" s="239"/>
      <c r="AP525" s="20"/>
      <c r="CG525" s="35"/>
      <c r="CH525" s="20" t="s">
        <v>933</v>
      </c>
      <c r="CI525" s="20" t="s">
        <v>862</v>
      </c>
    </row>
    <row r="526" spans="1:87" ht="15" hidden="1" customHeight="1" thickBot="1">
      <c r="A526" s="30"/>
      <c r="B526" s="230"/>
      <c r="C526" s="1598"/>
      <c r="D526" s="1653"/>
      <c r="E526" s="1654"/>
      <c r="F526" s="1655"/>
      <c r="G526" s="1809"/>
      <c r="H526" s="1665"/>
      <c r="I526" s="1665"/>
      <c r="J526" s="1665"/>
      <c r="K526" s="1665"/>
      <c r="L526" s="1666"/>
      <c r="M526" s="1790" t="s">
        <v>71</v>
      </c>
      <c r="N526" s="1791"/>
      <c r="O526" s="1792"/>
      <c r="P526" s="152" t="str">
        <f>MID($M$525,COLUMN()-15,1)</f>
        <v/>
      </c>
      <c r="Q526" s="152" t="str">
        <f t="shared" ref="Q526:AI526" si="127">MID($M$525,COLUMN()-15,1)</f>
        <v/>
      </c>
      <c r="R526" s="152" t="str">
        <f t="shared" si="127"/>
        <v/>
      </c>
      <c r="S526" s="152" t="str">
        <f t="shared" si="127"/>
        <v/>
      </c>
      <c r="T526" s="152" t="str">
        <f t="shared" si="127"/>
        <v/>
      </c>
      <c r="U526" s="152" t="str">
        <f t="shared" si="127"/>
        <v/>
      </c>
      <c r="V526" s="152" t="str">
        <f t="shared" si="127"/>
        <v/>
      </c>
      <c r="W526" s="152" t="str">
        <f t="shared" si="127"/>
        <v/>
      </c>
      <c r="X526" s="152" t="str">
        <f t="shared" si="127"/>
        <v/>
      </c>
      <c r="Y526" s="152" t="str">
        <f t="shared" si="127"/>
        <v/>
      </c>
      <c r="Z526" s="152" t="str">
        <f t="shared" si="127"/>
        <v/>
      </c>
      <c r="AA526" s="152" t="str">
        <f t="shared" si="127"/>
        <v/>
      </c>
      <c r="AB526" s="152" t="str">
        <f t="shared" si="127"/>
        <v/>
      </c>
      <c r="AC526" s="152" t="str">
        <f t="shared" si="127"/>
        <v/>
      </c>
      <c r="AD526" s="152" t="str">
        <f t="shared" si="127"/>
        <v/>
      </c>
      <c r="AE526" s="152" t="str">
        <f t="shared" si="127"/>
        <v/>
      </c>
      <c r="AF526" s="152" t="str">
        <f t="shared" si="127"/>
        <v/>
      </c>
      <c r="AG526" s="152" t="str">
        <f t="shared" si="127"/>
        <v/>
      </c>
      <c r="AH526" s="152" t="str">
        <f t="shared" si="127"/>
        <v/>
      </c>
      <c r="AI526" s="152" t="str">
        <f t="shared" si="127"/>
        <v/>
      </c>
      <c r="AJ526" s="1793"/>
      <c r="AK526" s="1794"/>
      <c r="AL526" s="1794"/>
      <c r="AM526" s="1795"/>
      <c r="AN526" s="20"/>
      <c r="AO526" s="239"/>
      <c r="AP526" s="20"/>
      <c r="CG526" s="35"/>
      <c r="CH526" s="20" t="s">
        <v>934</v>
      </c>
      <c r="CI526" s="20" t="s">
        <v>863</v>
      </c>
    </row>
    <row r="527" spans="1:87" ht="15" hidden="1" customHeight="1" thickTop="1">
      <c r="A527" s="30"/>
      <c r="B527" s="230"/>
      <c r="C527" s="1598"/>
      <c r="D527" s="1796" t="s">
        <v>3348</v>
      </c>
      <c r="E527" s="1797"/>
      <c r="F527" s="1798"/>
      <c r="G527" s="1810" t="s">
        <v>3342</v>
      </c>
      <c r="H527" s="1633"/>
      <c r="I527" s="1633"/>
      <c r="J527" s="1633"/>
      <c r="K527" s="1633"/>
      <c r="L527" s="1634"/>
      <c r="M527" s="1805"/>
      <c r="N527" s="1805"/>
      <c r="O527" s="1805"/>
      <c r="P527" s="1805"/>
      <c r="Q527" s="1805"/>
      <c r="R527" s="1805"/>
      <c r="S527" s="1805"/>
      <c r="T527" s="1805"/>
      <c r="U527" s="153"/>
      <c r="V527" s="1805"/>
      <c r="W527" s="1805"/>
      <c r="X527" s="1805"/>
      <c r="Y527" s="1805"/>
      <c r="Z527" s="1805"/>
      <c r="AA527" s="1805"/>
      <c r="AB527" s="1805"/>
      <c r="AC527" s="1805"/>
      <c r="AD527" s="153"/>
      <c r="AE527" s="1805"/>
      <c r="AF527" s="1805"/>
      <c r="AG527" s="1805"/>
      <c r="AH527" s="1805"/>
      <c r="AI527" s="1805"/>
      <c r="AJ527" s="1805"/>
      <c r="AK527" s="1805"/>
      <c r="AL527" s="1805"/>
      <c r="AM527" s="153"/>
      <c r="AN527" s="20"/>
      <c r="AO527" s="239"/>
      <c r="AP527" s="20"/>
      <c r="BL527" s="151" t="str">
        <f>M527&amp;V527&amp;AE527</f>
        <v/>
      </c>
      <c r="BM527" s="20"/>
      <c r="CG527" s="35"/>
      <c r="CH527" s="20" t="s">
        <v>935</v>
      </c>
      <c r="CI527" s="20" t="s">
        <v>864</v>
      </c>
    </row>
    <row r="528" spans="1:87" ht="15" hidden="1" customHeight="1">
      <c r="A528" s="30"/>
      <c r="B528" s="230"/>
      <c r="C528" s="1598"/>
      <c r="D528" s="1799"/>
      <c r="E528" s="1800"/>
      <c r="F528" s="1801"/>
      <c r="G528" s="1357" t="s">
        <v>2</v>
      </c>
      <c r="H528" s="1357"/>
      <c r="I528" s="1357"/>
      <c r="J528" s="1357"/>
      <c r="K528" s="1357"/>
      <c r="L528" s="1358"/>
      <c r="M528" s="1183"/>
      <c r="N528" s="1184"/>
      <c r="O528" s="1184"/>
      <c r="P528" s="1359"/>
      <c r="Q528" s="1359"/>
      <c r="R528" s="1359"/>
      <c r="S528" s="1184"/>
      <c r="T528" s="1184"/>
      <c r="U528" s="1184"/>
      <c r="V528" s="1185"/>
      <c r="W528" s="830" t="s">
        <v>121</v>
      </c>
      <c r="X528" s="831"/>
      <c r="Y528" s="831"/>
      <c r="Z528" s="831"/>
      <c r="AA528" s="831"/>
      <c r="AB528" s="831"/>
      <c r="AC528" s="831"/>
      <c r="AD528" s="831"/>
      <c r="AE528" s="831"/>
      <c r="AF528" s="831"/>
      <c r="AG528" s="831"/>
      <c r="AH528" s="831"/>
      <c r="AI528" s="831"/>
      <c r="AJ528" s="831"/>
      <c r="AK528" s="831"/>
      <c r="AL528" s="831"/>
      <c r="AM528" s="832"/>
      <c r="AN528" s="20"/>
      <c r="AO528" s="239"/>
      <c r="AP528" s="20"/>
      <c r="BM528" s="20"/>
      <c r="CG528" s="35"/>
      <c r="CH528" s="20" t="s">
        <v>936</v>
      </c>
      <c r="CI528" s="20" t="s">
        <v>865</v>
      </c>
    </row>
    <row r="529" spans="1:87" ht="15" hidden="1" customHeight="1">
      <c r="A529" s="30"/>
      <c r="B529" s="230"/>
      <c r="C529" s="1598"/>
      <c r="D529" s="1799"/>
      <c r="E529" s="1800"/>
      <c r="F529" s="1801"/>
      <c r="G529" s="1026" t="s">
        <v>210</v>
      </c>
      <c r="H529" s="1026"/>
      <c r="I529" s="1026"/>
      <c r="J529" s="1026"/>
      <c r="K529" s="1026"/>
      <c r="L529" s="1027"/>
      <c r="M529" s="1038" t="s">
        <v>71</v>
      </c>
      <c r="N529" s="955"/>
      <c r="O529" s="956"/>
      <c r="P529" s="4" t="str">
        <f>MID($M$528,COLUMN()-15,1)</f>
        <v/>
      </c>
      <c r="Q529" s="4" t="str">
        <f t="shared" ref="Q529:AI529" si="128">MID($M$528,COLUMN()-15,1)</f>
        <v/>
      </c>
      <c r="R529" s="4" t="str">
        <f t="shared" si="128"/>
        <v/>
      </c>
      <c r="S529" s="4" t="str">
        <f t="shared" si="128"/>
        <v/>
      </c>
      <c r="T529" s="4" t="str">
        <f t="shared" si="128"/>
        <v/>
      </c>
      <c r="U529" s="4" t="str">
        <f t="shared" si="128"/>
        <v/>
      </c>
      <c r="V529" s="4" t="str">
        <f t="shared" si="128"/>
        <v/>
      </c>
      <c r="W529" s="4" t="str">
        <f t="shared" si="128"/>
        <v/>
      </c>
      <c r="X529" s="4" t="str">
        <f t="shared" si="128"/>
        <v/>
      </c>
      <c r="Y529" s="4" t="str">
        <f t="shared" si="128"/>
        <v/>
      </c>
      <c r="Z529" s="4" t="str">
        <f t="shared" si="128"/>
        <v/>
      </c>
      <c r="AA529" s="4" t="str">
        <f t="shared" si="128"/>
        <v/>
      </c>
      <c r="AB529" s="4" t="str">
        <f t="shared" si="128"/>
        <v/>
      </c>
      <c r="AC529" s="4" t="str">
        <f t="shared" si="128"/>
        <v/>
      </c>
      <c r="AD529" s="4" t="str">
        <f t="shared" si="128"/>
        <v/>
      </c>
      <c r="AE529" s="4" t="str">
        <f t="shared" si="128"/>
        <v/>
      </c>
      <c r="AF529" s="4" t="str">
        <f t="shared" si="128"/>
        <v/>
      </c>
      <c r="AG529" s="4" t="str">
        <f t="shared" si="128"/>
        <v/>
      </c>
      <c r="AH529" s="4" t="str">
        <f t="shared" si="128"/>
        <v/>
      </c>
      <c r="AI529" s="4" t="str">
        <f t="shared" si="128"/>
        <v/>
      </c>
      <c r="AJ529" s="957"/>
      <c r="AK529" s="958"/>
      <c r="AL529" s="958"/>
      <c r="AM529" s="959"/>
      <c r="AN529" s="20"/>
      <c r="AO529" s="239"/>
      <c r="AP529" s="20"/>
      <c r="BM529" s="20"/>
      <c r="CG529" s="35"/>
      <c r="CH529" s="20" t="s">
        <v>937</v>
      </c>
      <c r="CI529" s="20" t="s">
        <v>866</v>
      </c>
    </row>
    <row r="530" spans="1:87" ht="15" hidden="1" customHeight="1">
      <c r="A530" s="30"/>
      <c r="B530" s="230"/>
      <c r="C530" s="1598"/>
      <c r="D530" s="1799"/>
      <c r="E530" s="1800"/>
      <c r="F530" s="1801"/>
      <c r="G530" s="1026"/>
      <c r="H530" s="1026"/>
      <c r="I530" s="1026"/>
      <c r="J530" s="1026"/>
      <c r="K530" s="1026"/>
      <c r="L530" s="1027"/>
      <c r="M530" s="1042"/>
      <c r="N530" s="1043"/>
      <c r="O530" s="1043"/>
      <c r="P530" s="1043"/>
      <c r="Q530" s="1043"/>
      <c r="R530" s="1043"/>
      <c r="S530" s="1043"/>
      <c r="T530" s="1043"/>
      <c r="U530" s="1043"/>
      <c r="V530" s="1043"/>
      <c r="W530" s="1043"/>
      <c r="X530" s="1043"/>
      <c r="Y530" s="1043"/>
      <c r="Z530" s="1044"/>
      <c r="AA530" s="831" t="s">
        <v>590</v>
      </c>
      <c r="AB530" s="831"/>
      <c r="AC530" s="831"/>
      <c r="AD530" s="831"/>
      <c r="AE530" s="831"/>
      <c r="AF530" s="831"/>
      <c r="AG530" s="831"/>
      <c r="AH530" s="831"/>
      <c r="AI530" s="831"/>
      <c r="AJ530" s="831"/>
      <c r="AK530" s="831"/>
      <c r="AL530" s="831"/>
      <c r="AM530" s="832"/>
      <c r="AN530" s="20"/>
      <c r="AO530" s="239"/>
      <c r="AP530" s="20"/>
      <c r="CG530" s="35"/>
      <c r="CH530" s="20" t="s">
        <v>938</v>
      </c>
      <c r="CI530" s="20" t="s">
        <v>867</v>
      </c>
    </row>
    <row r="531" spans="1:87" ht="15" hidden="1" customHeight="1">
      <c r="A531" s="30"/>
      <c r="B531" s="230"/>
      <c r="C531" s="1598"/>
      <c r="D531" s="1799"/>
      <c r="E531" s="1800"/>
      <c r="F531" s="1801"/>
      <c r="G531" s="1036"/>
      <c r="H531" s="1036"/>
      <c r="I531" s="1036"/>
      <c r="J531" s="1036"/>
      <c r="K531" s="1036"/>
      <c r="L531" s="1037"/>
      <c r="M531" s="1038" t="s">
        <v>71</v>
      </c>
      <c r="N531" s="955"/>
      <c r="O531" s="956"/>
      <c r="P531" s="4" t="str">
        <f>MID($M$530,COLUMN()-15,1)</f>
        <v/>
      </c>
      <c r="Q531" s="4" t="str">
        <f t="shared" ref="Q531:AI531" si="129">MID($M$530,COLUMN()-15,1)</f>
        <v/>
      </c>
      <c r="R531" s="4" t="str">
        <f t="shared" si="129"/>
        <v/>
      </c>
      <c r="S531" s="4" t="str">
        <f t="shared" si="129"/>
        <v/>
      </c>
      <c r="T531" s="4" t="str">
        <f t="shared" si="129"/>
        <v/>
      </c>
      <c r="U531" s="4" t="str">
        <f t="shared" si="129"/>
        <v/>
      </c>
      <c r="V531" s="4" t="str">
        <f t="shared" si="129"/>
        <v/>
      </c>
      <c r="W531" s="4" t="str">
        <f t="shared" si="129"/>
        <v/>
      </c>
      <c r="X531" s="4" t="str">
        <f t="shared" si="129"/>
        <v/>
      </c>
      <c r="Y531" s="4" t="str">
        <f t="shared" si="129"/>
        <v/>
      </c>
      <c r="Z531" s="4" t="str">
        <f t="shared" si="129"/>
        <v/>
      </c>
      <c r="AA531" s="4" t="str">
        <f t="shared" si="129"/>
        <v/>
      </c>
      <c r="AB531" s="4" t="str">
        <f t="shared" si="129"/>
        <v/>
      </c>
      <c r="AC531" s="4" t="str">
        <f t="shared" si="129"/>
        <v/>
      </c>
      <c r="AD531" s="4" t="str">
        <f t="shared" si="129"/>
        <v/>
      </c>
      <c r="AE531" s="4" t="str">
        <f t="shared" si="129"/>
        <v/>
      </c>
      <c r="AF531" s="4" t="str">
        <f t="shared" si="129"/>
        <v/>
      </c>
      <c r="AG531" s="4" t="str">
        <f t="shared" si="129"/>
        <v/>
      </c>
      <c r="AH531" s="4" t="str">
        <f t="shared" si="129"/>
        <v/>
      </c>
      <c r="AI531" s="4" t="str">
        <f t="shared" si="129"/>
        <v/>
      </c>
      <c r="AJ531" s="957"/>
      <c r="AK531" s="958"/>
      <c r="AL531" s="958"/>
      <c r="AM531" s="959"/>
      <c r="AN531" s="20"/>
      <c r="AO531" s="239"/>
      <c r="AP531" s="20"/>
      <c r="CG531" s="35"/>
      <c r="CH531" s="20" t="s">
        <v>939</v>
      </c>
      <c r="CI531" s="20" t="s">
        <v>868</v>
      </c>
    </row>
    <row r="532" spans="1:87" ht="15" hidden="1" customHeight="1">
      <c r="A532" s="30"/>
      <c r="B532" s="230"/>
      <c r="C532" s="1598"/>
      <c r="D532" s="1799"/>
      <c r="E532" s="1800"/>
      <c r="F532" s="1801"/>
      <c r="G532" s="1060" t="s">
        <v>61</v>
      </c>
      <c r="H532" s="1060"/>
      <c r="I532" s="1060"/>
      <c r="J532" s="1060"/>
      <c r="K532" s="1060"/>
      <c r="L532" s="1061"/>
      <c r="M532" s="994"/>
      <c r="N532" s="828"/>
      <c r="O532" s="828"/>
      <c r="P532" s="978"/>
      <c r="Q532" s="979"/>
      <c r="R532" s="49" t="s">
        <v>77</v>
      </c>
      <c r="S532" s="978"/>
      <c r="T532" s="979"/>
      <c r="U532" s="48" t="s">
        <v>78</v>
      </c>
      <c r="V532" s="978"/>
      <c r="W532" s="979"/>
      <c r="X532" s="48" t="s">
        <v>79</v>
      </c>
      <c r="Y532" s="943"/>
      <c r="Z532" s="943"/>
      <c r="AA532" s="943"/>
      <c r="AB532" s="943"/>
      <c r="AC532" s="943"/>
      <c r="AD532" s="943"/>
      <c r="AE532" s="943"/>
      <c r="AF532" s="943"/>
      <c r="AG532" s="943"/>
      <c r="AH532" s="943"/>
      <c r="AI532" s="943"/>
      <c r="AJ532" s="943"/>
      <c r="AK532" s="943"/>
      <c r="AL532" s="943"/>
      <c r="AM532" s="944"/>
      <c r="AN532" s="20"/>
      <c r="AO532" s="239"/>
      <c r="AP532" s="20"/>
      <c r="BL532" s="17" t="str">
        <f>IF(OR(M532="選択▼",M532=""),"",M532&amp;P532&amp;R532&amp;S532&amp;U532&amp;V532&amp;X532)</f>
        <v/>
      </c>
      <c r="BM532" s="272" t="str">
        <f>MID(P532,COLUMN()-64,1)</f>
        <v/>
      </c>
      <c r="BN532" s="272" t="str">
        <f>MID(P532,COLUMN()-64,1)</f>
        <v/>
      </c>
      <c r="BO532" s="272" t="str">
        <f>MID(S532,COLUMN()-66,1)</f>
        <v/>
      </c>
      <c r="BP532" s="272" t="str">
        <f>MID(S532,COLUMN()-66,1)</f>
        <v/>
      </c>
      <c r="BQ532" s="272" t="str">
        <f>MID(V532,COLUMN()-68,1)</f>
        <v/>
      </c>
      <c r="BR532" s="272" t="str">
        <f>MID(V532,COLUMN()-68,1)</f>
        <v/>
      </c>
      <c r="BS532" s="273" t="str">
        <f>IF(M532="平成","H",IF(M532="昭和","S",IF(M532="大正","T",IF(M532="明治","M",""))))</f>
        <v/>
      </c>
      <c r="BT532" s="20"/>
      <c r="CG532" s="35"/>
      <c r="CH532" s="20" t="s">
        <v>940</v>
      </c>
      <c r="CI532" s="20" t="s">
        <v>869</v>
      </c>
    </row>
    <row r="533" spans="1:87" ht="15" hidden="1" customHeight="1">
      <c r="A533" s="30"/>
      <c r="B533" s="230"/>
      <c r="C533" s="1598"/>
      <c r="D533" s="1799"/>
      <c r="E533" s="1800"/>
      <c r="F533" s="1801"/>
      <c r="G533" s="1060" t="s">
        <v>243</v>
      </c>
      <c r="H533" s="1060"/>
      <c r="I533" s="1060"/>
      <c r="J533" s="1060"/>
      <c r="K533" s="1060"/>
      <c r="L533" s="1061"/>
      <c r="M533" s="994"/>
      <c r="N533" s="828"/>
      <c r="O533" s="828"/>
      <c r="P533" s="829"/>
      <c r="Q533" s="1058"/>
      <c r="R533" s="943"/>
      <c r="S533" s="943"/>
      <c r="T533" s="943"/>
      <c r="U533" s="943"/>
      <c r="V533" s="943"/>
      <c r="W533" s="943"/>
      <c r="X533" s="943"/>
      <c r="Y533" s="943"/>
      <c r="Z533" s="943"/>
      <c r="AA533" s="943"/>
      <c r="AB533" s="943"/>
      <c r="AC533" s="943"/>
      <c r="AD533" s="943"/>
      <c r="AE533" s="943"/>
      <c r="AF533" s="943"/>
      <c r="AG533" s="943"/>
      <c r="AH533" s="943"/>
      <c r="AI533" s="943"/>
      <c r="AJ533" s="943"/>
      <c r="AK533" s="943"/>
      <c r="AL533" s="943"/>
      <c r="AM533" s="944"/>
      <c r="AN533" s="20"/>
      <c r="AO533" s="239"/>
      <c r="AP533" s="20"/>
      <c r="BL533" s="17" t="str">
        <f>IF(M533="選択　▼","",LEFT(M533,1))</f>
        <v/>
      </c>
      <c r="BM533" s="20"/>
      <c r="BT533" s="20"/>
      <c r="CG533" s="35"/>
      <c r="CH533" s="20" t="s">
        <v>941</v>
      </c>
      <c r="CI533" s="20" t="s">
        <v>870</v>
      </c>
    </row>
    <row r="534" spans="1:87" ht="15" hidden="1" customHeight="1">
      <c r="A534" s="30"/>
      <c r="B534" s="230"/>
      <c r="C534" s="1598"/>
      <c r="D534" s="1799"/>
      <c r="E534" s="1800"/>
      <c r="F534" s="1801"/>
      <c r="G534" s="614" t="s">
        <v>3331</v>
      </c>
      <c r="H534" s="615"/>
      <c r="I534" s="1045" t="s">
        <v>3332</v>
      </c>
      <c r="J534" s="1046"/>
      <c r="K534" s="1046"/>
      <c r="L534" s="1047"/>
      <c r="M534" s="1034"/>
      <c r="N534" s="1203"/>
      <c r="O534" s="1203"/>
      <c r="P534" s="1203"/>
      <c r="Q534" s="1203"/>
      <c r="R534" s="1203"/>
      <c r="S534" s="1203"/>
      <c r="T534" s="1204"/>
      <c r="U534" s="833" t="s">
        <v>3334</v>
      </c>
      <c r="V534" s="834"/>
      <c r="W534" s="834"/>
      <c r="X534" s="834"/>
      <c r="Y534" s="834"/>
      <c r="Z534" s="834"/>
      <c r="AA534" s="834"/>
      <c r="AB534" s="834"/>
      <c r="AC534" s="834"/>
      <c r="AD534" s="834"/>
      <c r="AE534" s="834"/>
      <c r="AF534" s="834"/>
      <c r="AG534" s="834"/>
      <c r="AH534" s="834"/>
      <c r="AI534" s="834"/>
      <c r="AJ534" s="834"/>
      <c r="AK534" s="834"/>
      <c r="AL534" s="834"/>
      <c r="AM534" s="835"/>
      <c r="AN534" s="20"/>
      <c r="AO534" s="239"/>
      <c r="AP534" s="20"/>
      <c r="BL534" s="17" t="str">
        <f>IF(M534="市区町村を選択　▼","",LEFT(M534,5))</f>
        <v/>
      </c>
      <c r="BM534" s="20"/>
      <c r="BT534" s="20"/>
      <c r="CG534" s="35"/>
      <c r="CH534" s="20" t="s">
        <v>942</v>
      </c>
      <c r="CI534" s="20" t="s">
        <v>871</v>
      </c>
    </row>
    <row r="535" spans="1:87" ht="15" hidden="1" customHeight="1">
      <c r="A535" s="30"/>
      <c r="B535" s="230"/>
      <c r="C535" s="1598"/>
      <c r="D535" s="1799"/>
      <c r="E535" s="1800"/>
      <c r="F535" s="1801"/>
      <c r="G535" s="1029"/>
      <c r="H535" s="1030"/>
      <c r="I535" s="1035"/>
      <c r="J535" s="1036"/>
      <c r="K535" s="1036"/>
      <c r="L535" s="1037"/>
      <c r="M535" s="1038" t="s">
        <v>71</v>
      </c>
      <c r="N535" s="955"/>
      <c r="O535" s="956"/>
      <c r="P535" s="5" t="str">
        <f>MID($BL$534,COLUMN()-15,1)</f>
        <v/>
      </c>
      <c r="Q535" s="5" t="str">
        <f t="shared" ref="Q535:T535" si="130">MID($BL$534,COLUMN()-15,1)</f>
        <v/>
      </c>
      <c r="R535" s="5" t="str">
        <f t="shared" si="130"/>
        <v/>
      </c>
      <c r="S535" s="5" t="str">
        <f t="shared" si="130"/>
        <v/>
      </c>
      <c r="T535" s="5" t="str">
        <f t="shared" si="130"/>
        <v/>
      </c>
      <c r="U535" s="1405"/>
      <c r="V535" s="1406"/>
      <c r="W535" s="1406"/>
      <c r="X535" s="1406"/>
      <c r="Y535" s="1406"/>
      <c r="Z535" s="1406"/>
      <c r="AA535" s="1406"/>
      <c r="AB535" s="1406"/>
      <c r="AC535" s="1406"/>
      <c r="AD535" s="1406"/>
      <c r="AE535" s="1406"/>
      <c r="AF535" s="1406"/>
      <c r="AG535" s="1406"/>
      <c r="AH535" s="1406"/>
      <c r="AI535" s="1406"/>
      <c r="AJ535" s="1406"/>
      <c r="AK535" s="1406"/>
      <c r="AL535" s="1406"/>
      <c r="AM535" s="1407"/>
      <c r="AN535" s="20"/>
      <c r="AO535" s="239"/>
      <c r="AP535" s="20"/>
      <c r="BL535" s="17" t="str">
        <f>IF(M534="市区町村を選択　▼","",MID(M534,7,10))</f>
        <v/>
      </c>
      <c r="BM535" s="20"/>
      <c r="CG535" s="35"/>
      <c r="CH535" s="20" t="s">
        <v>943</v>
      </c>
      <c r="CI535" s="20" t="s">
        <v>872</v>
      </c>
    </row>
    <row r="536" spans="1:87" ht="15" hidden="1" customHeight="1">
      <c r="A536" s="30"/>
      <c r="B536" s="230"/>
      <c r="C536" s="1598"/>
      <c r="D536" s="1799"/>
      <c r="E536" s="1800"/>
      <c r="F536" s="1801"/>
      <c r="G536" s="1029"/>
      <c r="H536" s="1030"/>
      <c r="I536" s="1059" t="s">
        <v>3335</v>
      </c>
      <c r="J536" s="1060"/>
      <c r="K536" s="1060"/>
      <c r="L536" s="1061"/>
      <c r="M536" s="994"/>
      <c r="N536" s="828"/>
      <c r="O536" s="828"/>
      <c r="P536" s="828"/>
      <c r="Q536" s="828"/>
      <c r="R536" s="828"/>
      <c r="S536" s="148"/>
      <c r="T536" s="1252" t="str">
        <f>IF(M534="市区町村を選択　▼","",BL535)</f>
        <v/>
      </c>
      <c r="U536" s="1253"/>
      <c r="V536" s="1253"/>
      <c r="W536" s="1253"/>
      <c r="X536" s="1253"/>
      <c r="Y536" s="1253"/>
      <c r="Z536" s="1253"/>
      <c r="AA536" s="1253"/>
      <c r="AB536" s="1253"/>
      <c r="AC536" s="1253"/>
      <c r="AD536" s="1253"/>
      <c r="AE536" s="1253"/>
      <c r="AF536" s="1254"/>
      <c r="AG536" s="833" t="s">
        <v>344</v>
      </c>
      <c r="AH536" s="834"/>
      <c r="AI536" s="834"/>
      <c r="AJ536" s="834"/>
      <c r="AK536" s="834"/>
      <c r="AL536" s="834"/>
      <c r="AM536" s="835"/>
      <c r="AN536" s="20"/>
      <c r="AO536" s="239"/>
      <c r="AP536" s="20"/>
      <c r="BL536" s="266"/>
      <c r="CG536" s="35"/>
      <c r="CH536" s="20" t="s">
        <v>944</v>
      </c>
      <c r="CI536" s="20" t="s">
        <v>873</v>
      </c>
    </row>
    <row r="537" spans="1:87" ht="15" hidden="1" customHeight="1">
      <c r="A537" s="30"/>
      <c r="B537" s="230"/>
      <c r="C537" s="1598"/>
      <c r="D537" s="1799"/>
      <c r="E537" s="1800"/>
      <c r="F537" s="1801"/>
      <c r="G537" s="1029"/>
      <c r="H537" s="1030"/>
      <c r="I537" s="613" t="s">
        <v>3336</v>
      </c>
      <c r="J537" s="614"/>
      <c r="K537" s="614"/>
      <c r="L537" s="615"/>
      <c r="M537" s="1042"/>
      <c r="N537" s="1043"/>
      <c r="O537" s="1043"/>
      <c r="P537" s="1043"/>
      <c r="Q537" s="1043"/>
      <c r="R537" s="1043"/>
      <c r="S537" s="1043"/>
      <c r="T537" s="1043"/>
      <c r="U537" s="1043"/>
      <c r="V537" s="1043"/>
      <c r="W537" s="1043"/>
      <c r="X537" s="1043"/>
      <c r="Y537" s="1043"/>
      <c r="Z537" s="1044"/>
      <c r="AA537" s="1327" t="s">
        <v>3337</v>
      </c>
      <c r="AB537" s="1328"/>
      <c r="AC537" s="1328"/>
      <c r="AD537" s="1328"/>
      <c r="AE537" s="1328"/>
      <c r="AF537" s="1328"/>
      <c r="AG537" s="1328"/>
      <c r="AH537" s="1328"/>
      <c r="AI537" s="1328"/>
      <c r="AJ537" s="1328"/>
      <c r="AK537" s="1328"/>
      <c r="AL537" s="1328"/>
      <c r="AM537" s="1329"/>
      <c r="AN537" s="20"/>
      <c r="AO537" s="239"/>
      <c r="AP537" s="20"/>
      <c r="CG537" s="35"/>
      <c r="CH537" s="20" t="s">
        <v>945</v>
      </c>
      <c r="CI537" s="20" t="s">
        <v>874</v>
      </c>
    </row>
    <row r="538" spans="1:87" ht="15" hidden="1" customHeight="1">
      <c r="A538" s="30"/>
      <c r="B538" s="230"/>
      <c r="C538" s="1598"/>
      <c r="D538" s="1799"/>
      <c r="E538" s="1800"/>
      <c r="F538" s="1801"/>
      <c r="G538" s="1029"/>
      <c r="H538" s="1030"/>
      <c r="I538" s="1025"/>
      <c r="J538" s="1029"/>
      <c r="K538" s="1029"/>
      <c r="L538" s="1030"/>
      <c r="M538" s="1042"/>
      <c r="N538" s="1043"/>
      <c r="O538" s="1043"/>
      <c r="P538" s="1043"/>
      <c r="Q538" s="1043"/>
      <c r="R538" s="1043"/>
      <c r="S538" s="1043"/>
      <c r="T538" s="1043"/>
      <c r="U538" s="1043"/>
      <c r="V538" s="1043"/>
      <c r="W538" s="1043"/>
      <c r="X538" s="1043"/>
      <c r="Y538" s="1043"/>
      <c r="Z538" s="1044"/>
      <c r="AA538" s="1216" t="s">
        <v>3338</v>
      </c>
      <c r="AB538" s="1217"/>
      <c r="AC538" s="1217"/>
      <c r="AD538" s="1217"/>
      <c r="AE538" s="1217"/>
      <c r="AF538" s="1217"/>
      <c r="AG538" s="1217"/>
      <c r="AH538" s="1217"/>
      <c r="AI538" s="1217"/>
      <c r="AJ538" s="1217"/>
      <c r="AK538" s="1217"/>
      <c r="AL538" s="1217"/>
      <c r="AM538" s="1218"/>
      <c r="AN538" s="20"/>
      <c r="AO538" s="239"/>
      <c r="AP538" s="20"/>
      <c r="BL538" s="266"/>
      <c r="CG538" s="35"/>
      <c r="CH538" s="20" t="s">
        <v>946</v>
      </c>
      <c r="CI538" s="20" t="s">
        <v>875</v>
      </c>
    </row>
    <row r="539" spans="1:87" ht="15" hidden="1" customHeight="1">
      <c r="A539" s="30"/>
      <c r="B539" s="230"/>
      <c r="C539" s="1598"/>
      <c r="D539" s="1799"/>
      <c r="E539" s="1800"/>
      <c r="F539" s="1801"/>
      <c r="G539" s="1029"/>
      <c r="H539" s="1030"/>
      <c r="I539" s="1025"/>
      <c r="J539" s="1029"/>
      <c r="K539" s="1029"/>
      <c r="L539" s="1030"/>
      <c r="M539" s="1013" t="s">
        <v>71</v>
      </c>
      <c r="N539" s="1014"/>
      <c r="O539" s="1015"/>
      <c r="P539" s="5" t="str">
        <f>MID($M$537,COLUMN()-15,1)</f>
        <v/>
      </c>
      <c r="Q539" s="5" t="str">
        <f t="shared" ref="Q539:AI539" si="131">MID($M$537,COLUMN()-15,1)</f>
        <v/>
      </c>
      <c r="R539" s="5" t="str">
        <f t="shared" si="131"/>
        <v/>
      </c>
      <c r="S539" s="5" t="str">
        <f t="shared" si="131"/>
        <v/>
      </c>
      <c r="T539" s="5" t="str">
        <f t="shared" si="131"/>
        <v/>
      </c>
      <c r="U539" s="5" t="str">
        <f t="shared" si="131"/>
        <v/>
      </c>
      <c r="V539" s="5" t="str">
        <f t="shared" si="131"/>
        <v/>
      </c>
      <c r="W539" s="5" t="str">
        <f t="shared" si="131"/>
        <v/>
      </c>
      <c r="X539" s="5" t="str">
        <f t="shared" si="131"/>
        <v/>
      </c>
      <c r="Y539" s="5" t="str">
        <f t="shared" si="131"/>
        <v/>
      </c>
      <c r="Z539" s="5" t="str">
        <f t="shared" si="131"/>
        <v/>
      </c>
      <c r="AA539" s="5" t="str">
        <f t="shared" si="131"/>
        <v/>
      </c>
      <c r="AB539" s="5" t="str">
        <f t="shared" si="131"/>
        <v/>
      </c>
      <c r="AC539" s="5" t="str">
        <f t="shared" si="131"/>
        <v/>
      </c>
      <c r="AD539" s="5" t="str">
        <f t="shared" si="131"/>
        <v/>
      </c>
      <c r="AE539" s="5" t="str">
        <f t="shared" si="131"/>
        <v/>
      </c>
      <c r="AF539" s="5" t="str">
        <f t="shared" si="131"/>
        <v/>
      </c>
      <c r="AG539" s="5" t="str">
        <f t="shared" si="131"/>
        <v/>
      </c>
      <c r="AH539" s="5" t="str">
        <f t="shared" si="131"/>
        <v/>
      </c>
      <c r="AI539" s="5" t="str">
        <f t="shared" si="131"/>
        <v/>
      </c>
      <c r="AJ539" s="999"/>
      <c r="AK539" s="1000"/>
      <c r="AL539" s="1000"/>
      <c r="AM539" s="1001"/>
      <c r="AN539" s="20"/>
      <c r="AO539" s="239"/>
      <c r="AP539" s="20"/>
      <c r="BL539" s="266"/>
      <c r="CG539" s="35"/>
      <c r="CH539" s="20" t="s">
        <v>947</v>
      </c>
      <c r="CI539" s="20" t="s">
        <v>876</v>
      </c>
    </row>
    <row r="540" spans="1:87" ht="15" hidden="1" customHeight="1">
      <c r="A540" s="30"/>
      <c r="B540" s="230"/>
      <c r="C540" s="1598"/>
      <c r="D540" s="1799"/>
      <c r="E540" s="1800"/>
      <c r="F540" s="1801"/>
      <c r="G540" s="617"/>
      <c r="H540" s="618"/>
      <c r="I540" s="616"/>
      <c r="J540" s="617"/>
      <c r="K540" s="617"/>
      <c r="L540" s="618"/>
      <c r="M540" s="1016"/>
      <c r="N540" s="1017"/>
      <c r="O540" s="1018"/>
      <c r="P540" s="4" t="str">
        <f>MID($M$538,COLUMN()-15,1)</f>
        <v/>
      </c>
      <c r="Q540" s="4" t="str">
        <f t="shared" ref="Q540:AI540" si="132">MID($M$538,COLUMN()-15,1)</f>
        <v/>
      </c>
      <c r="R540" s="4" t="str">
        <f t="shared" si="132"/>
        <v/>
      </c>
      <c r="S540" s="4" t="str">
        <f t="shared" si="132"/>
        <v/>
      </c>
      <c r="T540" s="4" t="str">
        <f t="shared" si="132"/>
        <v/>
      </c>
      <c r="U540" s="4" t="str">
        <f t="shared" si="132"/>
        <v/>
      </c>
      <c r="V540" s="4" t="str">
        <f t="shared" si="132"/>
        <v/>
      </c>
      <c r="W540" s="4" t="str">
        <f t="shared" si="132"/>
        <v/>
      </c>
      <c r="X540" s="4" t="str">
        <f t="shared" si="132"/>
        <v/>
      </c>
      <c r="Y540" s="4" t="str">
        <f t="shared" si="132"/>
        <v/>
      </c>
      <c r="Z540" s="4" t="str">
        <f t="shared" si="132"/>
        <v/>
      </c>
      <c r="AA540" s="4" t="str">
        <f t="shared" si="132"/>
        <v/>
      </c>
      <c r="AB540" s="4" t="str">
        <f t="shared" si="132"/>
        <v/>
      </c>
      <c r="AC540" s="4" t="str">
        <f t="shared" si="132"/>
        <v/>
      </c>
      <c r="AD540" s="4" t="str">
        <f t="shared" si="132"/>
        <v/>
      </c>
      <c r="AE540" s="4" t="str">
        <f t="shared" si="132"/>
        <v/>
      </c>
      <c r="AF540" s="4" t="str">
        <f t="shared" si="132"/>
        <v/>
      </c>
      <c r="AG540" s="4" t="str">
        <f t="shared" si="132"/>
        <v/>
      </c>
      <c r="AH540" s="4" t="str">
        <f t="shared" si="132"/>
        <v/>
      </c>
      <c r="AI540" s="4" t="str">
        <f t="shared" si="132"/>
        <v/>
      </c>
      <c r="AJ540" s="1002"/>
      <c r="AK540" s="1003"/>
      <c r="AL540" s="1003"/>
      <c r="AM540" s="1004"/>
      <c r="AN540" s="20"/>
      <c r="AO540" s="239"/>
      <c r="AP540" s="20"/>
      <c r="CG540" s="35"/>
      <c r="CH540" s="20" t="s">
        <v>948</v>
      </c>
      <c r="CI540" s="20" t="s">
        <v>877</v>
      </c>
    </row>
    <row r="541" spans="1:87" ht="15" hidden="1" customHeight="1">
      <c r="A541" s="30"/>
      <c r="B541" s="230"/>
      <c r="C541" s="1598"/>
      <c r="D541" s="1799"/>
      <c r="E541" s="1800"/>
      <c r="F541" s="1801"/>
      <c r="G541" s="1357" t="s">
        <v>2</v>
      </c>
      <c r="H541" s="1357"/>
      <c r="I541" s="1357"/>
      <c r="J541" s="1357"/>
      <c r="K541" s="1357"/>
      <c r="L541" s="1358"/>
      <c r="M541" s="1183"/>
      <c r="N541" s="1184"/>
      <c r="O541" s="1184"/>
      <c r="P541" s="1359"/>
      <c r="Q541" s="1359"/>
      <c r="R541" s="1359"/>
      <c r="S541" s="1184"/>
      <c r="T541" s="1184"/>
      <c r="U541" s="1184"/>
      <c r="V541" s="1185"/>
      <c r="W541" s="830" t="s">
        <v>121</v>
      </c>
      <c r="X541" s="831"/>
      <c r="Y541" s="831"/>
      <c r="Z541" s="831"/>
      <c r="AA541" s="831"/>
      <c r="AB541" s="831"/>
      <c r="AC541" s="831"/>
      <c r="AD541" s="831"/>
      <c r="AE541" s="831"/>
      <c r="AF541" s="831"/>
      <c r="AG541" s="831"/>
      <c r="AH541" s="831"/>
      <c r="AI541" s="831"/>
      <c r="AJ541" s="831"/>
      <c r="AK541" s="831"/>
      <c r="AL541" s="831"/>
      <c r="AM541" s="832"/>
      <c r="AN541" s="20"/>
      <c r="AO541" s="239"/>
      <c r="AP541" s="20"/>
      <c r="CG541" s="35"/>
      <c r="CH541" s="20" t="s">
        <v>949</v>
      </c>
      <c r="CI541" s="20" t="s">
        <v>878</v>
      </c>
    </row>
    <row r="542" spans="1:87" ht="15" hidden="1" customHeight="1">
      <c r="A542" s="30"/>
      <c r="B542" s="230"/>
      <c r="C542" s="1598"/>
      <c r="D542" s="1799"/>
      <c r="E542" s="1800"/>
      <c r="F542" s="1801"/>
      <c r="G542" s="1026" t="s">
        <v>3339</v>
      </c>
      <c r="H542" s="1026"/>
      <c r="I542" s="1026"/>
      <c r="J542" s="1026"/>
      <c r="K542" s="1026"/>
      <c r="L542" s="1027"/>
      <c r="M542" s="1038" t="s">
        <v>71</v>
      </c>
      <c r="N542" s="955"/>
      <c r="O542" s="956"/>
      <c r="P542" s="4" t="str">
        <f>MID($M$541,COLUMN()-15,1)</f>
        <v/>
      </c>
      <c r="Q542" s="4" t="str">
        <f t="shared" ref="Q542:AI542" si="133">MID($M$541,COLUMN()-15,1)</f>
        <v/>
      </c>
      <c r="R542" s="4" t="str">
        <f t="shared" si="133"/>
        <v/>
      </c>
      <c r="S542" s="4" t="str">
        <f t="shared" si="133"/>
        <v/>
      </c>
      <c r="T542" s="4" t="str">
        <f t="shared" si="133"/>
        <v/>
      </c>
      <c r="U542" s="4" t="str">
        <f t="shared" si="133"/>
        <v/>
      </c>
      <c r="V542" s="4" t="str">
        <f t="shared" si="133"/>
        <v/>
      </c>
      <c r="W542" s="4" t="str">
        <f t="shared" si="133"/>
        <v/>
      </c>
      <c r="X542" s="4" t="str">
        <f t="shared" si="133"/>
        <v/>
      </c>
      <c r="Y542" s="4" t="str">
        <f t="shared" si="133"/>
        <v/>
      </c>
      <c r="Z542" s="4" t="str">
        <f t="shared" si="133"/>
        <v/>
      </c>
      <c r="AA542" s="4" t="str">
        <f t="shared" si="133"/>
        <v/>
      </c>
      <c r="AB542" s="4" t="str">
        <f t="shared" si="133"/>
        <v/>
      </c>
      <c r="AC542" s="4" t="str">
        <f t="shared" si="133"/>
        <v/>
      </c>
      <c r="AD542" s="4" t="str">
        <f t="shared" si="133"/>
        <v/>
      </c>
      <c r="AE542" s="4" t="str">
        <f t="shared" si="133"/>
        <v/>
      </c>
      <c r="AF542" s="4" t="str">
        <f t="shared" si="133"/>
        <v/>
      </c>
      <c r="AG542" s="4" t="str">
        <f t="shared" si="133"/>
        <v/>
      </c>
      <c r="AH542" s="4" t="str">
        <f t="shared" si="133"/>
        <v/>
      </c>
      <c r="AI542" s="4" t="str">
        <f t="shared" si="133"/>
        <v/>
      </c>
      <c r="AJ542" s="957"/>
      <c r="AK542" s="958"/>
      <c r="AL542" s="958"/>
      <c r="AM542" s="959"/>
      <c r="AN542" s="20"/>
      <c r="AO542" s="239"/>
      <c r="AP542" s="20"/>
      <c r="CG542" s="35"/>
      <c r="CH542" s="20" t="s">
        <v>950</v>
      </c>
      <c r="CI542" s="20" t="s">
        <v>879</v>
      </c>
    </row>
    <row r="543" spans="1:87" ht="15" hidden="1" customHeight="1">
      <c r="A543" s="30"/>
      <c r="B543" s="230"/>
      <c r="C543" s="1598"/>
      <c r="D543" s="1799"/>
      <c r="E543" s="1800"/>
      <c r="F543" s="1801"/>
      <c r="G543" s="1026"/>
      <c r="H543" s="1026"/>
      <c r="I543" s="1026"/>
      <c r="J543" s="1026"/>
      <c r="K543" s="1026"/>
      <c r="L543" s="1027"/>
      <c r="M543" s="1042"/>
      <c r="N543" s="1043"/>
      <c r="O543" s="1043"/>
      <c r="P543" s="1043"/>
      <c r="Q543" s="1043"/>
      <c r="R543" s="1043"/>
      <c r="S543" s="1043"/>
      <c r="T543" s="1043"/>
      <c r="U543" s="1043"/>
      <c r="V543" s="1043"/>
      <c r="W543" s="1043"/>
      <c r="X543" s="1043"/>
      <c r="Y543" s="1043"/>
      <c r="Z543" s="1044"/>
      <c r="AA543" s="831" t="s">
        <v>590</v>
      </c>
      <c r="AB543" s="831"/>
      <c r="AC543" s="831"/>
      <c r="AD543" s="831"/>
      <c r="AE543" s="831"/>
      <c r="AF543" s="831"/>
      <c r="AG543" s="831"/>
      <c r="AH543" s="831"/>
      <c r="AI543" s="831"/>
      <c r="AJ543" s="831"/>
      <c r="AK543" s="831"/>
      <c r="AL543" s="831"/>
      <c r="AM543" s="832"/>
      <c r="AN543" s="20"/>
      <c r="AO543" s="239"/>
      <c r="AP543" s="20"/>
      <c r="CG543" s="35"/>
      <c r="CH543" s="20" t="s">
        <v>951</v>
      </c>
      <c r="CI543" s="20" t="s">
        <v>880</v>
      </c>
    </row>
    <row r="544" spans="1:87" ht="15" hidden="1" customHeight="1">
      <c r="A544" s="30"/>
      <c r="B544" s="230"/>
      <c r="C544" s="154"/>
      <c r="D544" s="1811"/>
      <c r="E544" s="1812"/>
      <c r="F544" s="1813"/>
      <c r="G544" s="1036"/>
      <c r="H544" s="1036"/>
      <c r="I544" s="1036"/>
      <c r="J544" s="1036"/>
      <c r="K544" s="1036"/>
      <c r="L544" s="1037"/>
      <c r="M544" s="1038" t="s">
        <v>71</v>
      </c>
      <c r="N544" s="955"/>
      <c r="O544" s="956"/>
      <c r="P544" s="4" t="str">
        <f>MID($M$543,COLUMN()-15,1)</f>
        <v/>
      </c>
      <c r="Q544" s="4" t="str">
        <f t="shared" ref="Q544:AI544" si="134">MID($M$543,COLUMN()-15,1)</f>
        <v/>
      </c>
      <c r="R544" s="4" t="str">
        <f t="shared" si="134"/>
        <v/>
      </c>
      <c r="S544" s="4" t="str">
        <f t="shared" si="134"/>
        <v/>
      </c>
      <c r="T544" s="4" t="str">
        <f t="shared" si="134"/>
        <v/>
      </c>
      <c r="U544" s="4" t="str">
        <f t="shared" si="134"/>
        <v/>
      </c>
      <c r="V544" s="4" t="str">
        <f t="shared" si="134"/>
        <v/>
      </c>
      <c r="W544" s="4" t="str">
        <f t="shared" si="134"/>
        <v/>
      </c>
      <c r="X544" s="4" t="str">
        <f t="shared" si="134"/>
        <v/>
      </c>
      <c r="Y544" s="4" t="str">
        <f t="shared" si="134"/>
        <v/>
      </c>
      <c r="Z544" s="4" t="str">
        <f t="shared" si="134"/>
        <v/>
      </c>
      <c r="AA544" s="4" t="str">
        <f t="shared" si="134"/>
        <v/>
      </c>
      <c r="AB544" s="4" t="str">
        <f t="shared" si="134"/>
        <v/>
      </c>
      <c r="AC544" s="4" t="str">
        <f t="shared" si="134"/>
        <v/>
      </c>
      <c r="AD544" s="4" t="str">
        <f t="shared" si="134"/>
        <v/>
      </c>
      <c r="AE544" s="4" t="str">
        <f t="shared" si="134"/>
        <v/>
      </c>
      <c r="AF544" s="4" t="str">
        <f t="shared" si="134"/>
        <v/>
      </c>
      <c r="AG544" s="4" t="str">
        <f t="shared" si="134"/>
        <v/>
      </c>
      <c r="AH544" s="4" t="str">
        <f t="shared" si="134"/>
        <v/>
      </c>
      <c r="AI544" s="4" t="str">
        <f t="shared" si="134"/>
        <v/>
      </c>
      <c r="AJ544" s="957"/>
      <c r="AK544" s="958"/>
      <c r="AL544" s="958"/>
      <c r="AM544" s="959"/>
      <c r="AN544" s="20"/>
      <c r="AO544" s="239"/>
      <c r="AP544" s="20"/>
      <c r="CG544" s="35"/>
      <c r="CH544" s="20" t="s">
        <v>952</v>
      </c>
      <c r="CI544" s="20" t="s">
        <v>881</v>
      </c>
    </row>
    <row r="545" spans="1:87" ht="15" hidden="1" customHeight="1" thickBot="1">
      <c r="A545" s="30"/>
      <c r="B545" s="231"/>
      <c r="C545" s="232"/>
      <c r="D545" s="233"/>
      <c r="E545" s="233"/>
      <c r="F545" s="233"/>
      <c r="G545" s="234"/>
      <c r="H545" s="234"/>
      <c r="I545" s="234"/>
      <c r="J545" s="234"/>
      <c r="K545" s="234"/>
      <c r="L545" s="234"/>
      <c r="M545" s="235"/>
      <c r="N545" s="235"/>
      <c r="O545" s="235"/>
      <c r="P545" s="236"/>
      <c r="Q545" s="236"/>
      <c r="R545" s="236"/>
      <c r="S545" s="236"/>
      <c r="T545" s="236"/>
      <c r="U545" s="236"/>
      <c r="V545" s="236"/>
      <c r="W545" s="236"/>
      <c r="X545" s="236"/>
      <c r="Y545" s="236"/>
      <c r="Z545" s="236"/>
      <c r="AA545" s="236"/>
      <c r="AB545" s="236"/>
      <c r="AC545" s="236"/>
      <c r="AD545" s="236"/>
      <c r="AE545" s="236"/>
      <c r="AF545" s="236"/>
      <c r="AG545" s="236"/>
      <c r="AH545" s="236"/>
      <c r="AI545" s="1814" t="s">
        <v>2771</v>
      </c>
      <c r="AJ545" s="1814"/>
      <c r="AK545" s="1814"/>
      <c r="AL545" s="1814"/>
      <c r="AM545" s="1814"/>
      <c r="AN545" s="237"/>
      <c r="AO545" s="240"/>
      <c r="AP545" s="20"/>
      <c r="CG545" s="35"/>
      <c r="CH545" s="20" t="s">
        <v>953</v>
      </c>
      <c r="CI545" s="20" t="s">
        <v>882</v>
      </c>
    </row>
    <row r="546" spans="1:87" ht="15" customHeight="1" thickTop="1" thickBot="1">
      <c r="A546" s="19"/>
      <c r="B546" s="19"/>
      <c r="C546" s="518"/>
      <c r="D546" s="80"/>
      <c r="E546" s="80"/>
      <c r="F546" s="80"/>
      <c r="G546" s="19"/>
      <c r="H546" s="19"/>
      <c r="I546" s="19"/>
      <c r="J546" s="19"/>
      <c r="K546" s="19"/>
      <c r="L546" s="19"/>
      <c r="M546" s="519"/>
      <c r="N546" s="519"/>
      <c r="O546" s="519"/>
      <c r="P546" s="520"/>
      <c r="Q546" s="520"/>
      <c r="R546" s="520"/>
      <c r="S546" s="520"/>
      <c r="T546" s="520"/>
      <c r="U546" s="520"/>
      <c r="V546" s="520"/>
      <c r="W546" s="520"/>
      <c r="X546" s="520"/>
      <c r="Y546" s="520"/>
      <c r="Z546" s="520"/>
      <c r="AA546" s="520"/>
      <c r="AB546" s="520"/>
      <c r="AC546" s="520"/>
      <c r="AD546" s="520"/>
      <c r="AE546" s="520"/>
      <c r="AF546" s="520"/>
      <c r="AG546" s="520"/>
      <c r="AH546" s="520"/>
      <c r="AI546" s="149"/>
      <c r="AJ546" s="149"/>
      <c r="AK546" s="149"/>
      <c r="AL546" s="149"/>
      <c r="AM546" s="149"/>
      <c r="AN546" s="20"/>
      <c r="AO546" s="20"/>
      <c r="AP546" s="20"/>
      <c r="CG546" s="35"/>
      <c r="CH546" s="20" t="s">
        <v>954</v>
      </c>
      <c r="CI546" s="20" t="s">
        <v>883</v>
      </c>
    </row>
    <row r="547" spans="1:87" ht="15" customHeight="1" thickTop="1">
      <c r="A547" s="19"/>
      <c r="B547" s="521"/>
      <c r="C547" s="522"/>
      <c r="D547" s="523"/>
      <c r="E547" s="523"/>
      <c r="F547" s="523"/>
      <c r="G547" s="524"/>
      <c r="H547" s="524"/>
      <c r="I547" s="524"/>
      <c r="J547" s="524"/>
      <c r="K547" s="524"/>
      <c r="L547" s="524"/>
      <c r="M547" s="525"/>
      <c r="N547" s="525"/>
      <c r="O547" s="525"/>
      <c r="P547" s="526"/>
      <c r="Q547" s="526"/>
      <c r="R547" s="526"/>
      <c r="S547" s="526"/>
      <c r="T547" s="526"/>
      <c r="U547" s="526"/>
      <c r="V547" s="526"/>
      <c r="W547" s="526"/>
      <c r="X547" s="526"/>
      <c r="Y547" s="526"/>
      <c r="Z547" s="526"/>
      <c r="AA547" s="526"/>
      <c r="AB547" s="526"/>
      <c r="AC547" s="526"/>
      <c r="AD547" s="526"/>
      <c r="AE547" s="526"/>
      <c r="AF547" s="526"/>
      <c r="AG547" s="526"/>
      <c r="AH547" s="526"/>
      <c r="AI547" s="527"/>
      <c r="AJ547" s="527"/>
      <c r="AK547" s="527"/>
      <c r="AL547" s="527"/>
      <c r="AM547" s="527"/>
      <c r="AN547" s="528"/>
      <c r="AO547" s="546"/>
      <c r="AP547" s="20"/>
      <c r="CG547" s="35"/>
      <c r="CH547" s="20" t="s">
        <v>955</v>
      </c>
      <c r="CI547" s="20" t="s">
        <v>884</v>
      </c>
    </row>
    <row r="548" spans="1:87" ht="15" customHeight="1">
      <c r="A548" s="19"/>
      <c r="B548" s="538"/>
      <c r="C548" s="1849" t="s">
        <v>3773</v>
      </c>
      <c r="D548" s="613" t="s">
        <v>3750</v>
      </c>
      <c r="E548" s="1508"/>
      <c r="F548" s="1509"/>
      <c r="G548" s="1059" t="s">
        <v>3719</v>
      </c>
      <c r="H548" s="1815"/>
      <c r="I548" s="1815"/>
      <c r="J548" s="1815"/>
      <c r="K548" s="1815"/>
      <c r="L548" s="1816"/>
      <c r="M548" s="1817" t="s">
        <v>2999</v>
      </c>
      <c r="N548" s="1818"/>
      <c r="O548" s="1818"/>
      <c r="P548" s="1818"/>
      <c r="Q548" s="1818"/>
      <c r="R548" s="1818"/>
      <c r="S548" s="1818"/>
      <c r="T548" s="1818"/>
      <c r="U548" s="1818"/>
      <c r="V548" s="1819"/>
      <c r="W548" s="1216"/>
      <c r="X548" s="1820"/>
      <c r="Y548" s="1820"/>
      <c r="Z548" s="1820"/>
      <c r="AA548" s="1820"/>
      <c r="AB548" s="1820"/>
      <c r="AC548" s="1820"/>
      <c r="AD548" s="1820"/>
      <c r="AE548" s="1820"/>
      <c r="AF548" s="1820"/>
      <c r="AG548" s="1820"/>
      <c r="AH548" s="1820"/>
      <c r="AI548" s="1820"/>
      <c r="AJ548" s="1820"/>
      <c r="AK548" s="1820"/>
      <c r="AL548" s="1820"/>
      <c r="AM548" s="1821"/>
      <c r="AN548" s="20"/>
      <c r="AO548" s="547"/>
      <c r="AP548" s="20"/>
      <c r="BL548" s="294" t="str">
        <f>IF(M548="選択　▼","",MID(SUBSTITUTE(M548,"（持分会社）",""),4,10))</f>
        <v/>
      </c>
      <c r="CG548" s="35"/>
      <c r="CH548" s="20" t="s">
        <v>956</v>
      </c>
      <c r="CI548" s="20" t="s">
        <v>885</v>
      </c>
    </row>
    <row r="549" spans="1:87" ht="15" customHeight="1">
      <c r="A549" s="19"/>
      <c r="B549" s="538"/>
      <c r="C549" s="1850"/>
      <c r="D549" s="1510"/>
      <c r="E549" s="1511"/>
      <c r="F549" s="1512"/>
      <c r="G549" s="1059" t="s">
        <v>3729</v>
      </c>
      <c r="H549" s="1815"/>
      <c r="I549" s="1815"/>
      <c r="J549" s="1815"/>
      <c r="K549" s="1815"/>
      <c r="L549" s="1816"/>
      <c r="M549" s="1042"/>
      <c r="N549" s="1043"/>
      <c r="O549" s="1043"/>
      <c r="P549" s="1043"/>
      <c r="Q549" s="1043"/>
      <c r="R549" s="1043"/>
      <c r="S549" s="1043"/>
      <c r="T549" s="1043"/>
      <c r="U549" s="1043"/>
      <c r="V549" s="1043"/>
      <c r="W549" s="1043"/>
      <c r="X549" s="1043"/>
      <c r="Y549" s="1043"/>
      <c r="Z549" s="1044"/>
      <c r="AA549" s="831" t="s">
        <v>590</v>
      </c>
      <c r="AB549" s="831"/>
      <c r="AC549" s="831"/>
      <c r="AD549" s="831"/>
      <c r="AE549" s="831"/>
      <c r="AF549" s="831"/>
      <c r="AG549" s="831"/>
      <c r="AH549" s="831"/>
      <c r="AI549" s="831"/>
      <c r="AJ549" s="831"/>
      <c r="AK549" s="831"/>
      <c r="AL549" s="831"/>
      <c r="AM549" s="832"/>
      <c r="AN549" s="20"/>
      <c r="AO549" s="547"/>
      <c r="AP549" s="20"/>
      <c r="CG549" s="35"/>
      <c r="CH549" s="20" t="s">
        <v>957</v>
      </c>
      <c r="CI549" s="20" t="s">
        <v>886</v>
      </c>
    </row>
    <row r="550" spans="1:87" ht="15" customHeight="1">
      <c r="A550" s="19"/>
      <c r="B550" s="538"/>
      <c r="C550" s="1850"/>
      <c r="D550" s="1510"/>
      <c r="E550" s="1511"/>
      <c r="F550" s="1512"/>
      <c r="G550" s="1059" t="s">
        <v>3730</v>
      </c>
      <c r="H550" s="1815"/>
      <c r="I550" s="1815"/>
      <c r="J550" s="1815"/>
      <c r="K550" s="1815"/>
      <c r="L550" s="1816"/>
      <c r="M550" s="1418"/>
      <c r="N550" s="993"/>
      <c r="O550" s="993"/>
      <c r="P550" s="993"/>
      <c r="Q550" s="1822"/>
      <c r="R550" s="1822"/>
      <c r="S550" s="1822"/>
      <c r="T550" s="1822"/>
      <c r="U550" s="1822"/>
      <c r="V550" s="1822"/>
      <c r="W550" s="1822"/>
      <c r="X550" s="1822"/>
      <c r="Y550" s="1822"/>
      <c r="Z550" s="1822"/>
      <c r="AA550" s="1822"/>
      <c r="AB550" s="1822"/>
      <c r="AC550" s="1823"/>
      <c r="AD550" s="1208"/>
      <c r="AE550" s="1208"/>
      <c r="AF550" s="1208"/>
      <c r="AG550" s="1208"/>
      <c r="AH550" s="1208"/>
      <c r="AI550" s="1208"/>
      <c r="AJ550" s="1208"/>
      <c r="AK550" s="1208"/>
      <c r="AL550" s="1208"/>
      <c r="AM550" s="1824"/>
      <c r="AN550" s="20"/>
      <c r="AO550" s="547"/>
      <c r="AP550" s="20"/>
      <c r="CG550" s="35"/>
      <c r="CH550" s="20" t="s">
        <v>958</v>
      </c>
      <c r="CI550" s="20" t="s">
        <v>887</v>
      </c>
    </row>
    <row r="551" spans="1:87" ht="15" customHeight="1">
      <c r="A551" s="19"/>
      <c r="B551" s="538"/>
      <c r="C551" s="1850"/>
      <c r="D551" s="1510"/>
      <c r="E551" s="1511"/>
      <c r="F551" s="1512"/>
      <c r="G551" s="1059" t="s">
        <v>3731</v>
      </c>
      <c r="H551" s="1815"/>
      <c r="I551" s="1815"/>
      <c r="J551" s="1815"/>
      <c r="K551" s="1815"/>
      <c r="L551" s="1816"/>
      <c r="M551" s="994" t="s">
        <v>2999</v>
      </c>
      <c r="N551" s="1467"/>
      <c r="O551" s="1467"/>
      <c r="P551" s="1468"/>
      <c r="Q551" s="1827"/>
      <c r="R551" s="1815"/>
      <c r="S551" s="1815"/>
      <c r="T551" s="1815"/>
      <c r="U551" s="1815"/>
      <c r="V551" s="1815"/>
      <c r="W551" s="1815"/>
      <c r="X551" s="1815"/>
      <c r="Y551" s="1815"/>
      <c r="Z551" s="1815"/>
      <c r="AA551" s="1815"/>
      <c r="AB551" s="1815"/>
      <c r="AC551" s="1815"/>
      <c r="AD551" s="1815"/>
      <c r="AE551" s="1815"/>
      <c r="AF551" s="1815"/>
      <c r="AG551" s="1815"/>
      <c r="AH551" s="1815"/>
      <c r="AI551" s="1815"/>
      <c r="AJ551" s="1815"/>
      <c r="AK551" s="1815"/>
      <c r="AL551" s="1815"/>
      <c r="AM551" s="1816"/>
      <c r="AN551" s="20"/>
      <c r="AO551" s="547"/>
      <c r="AP551" s="20"/>
      <c r="CG551" s="35"/>
      <c r="CH551" s="20" t="s">
        <v>586</v>
      </c>
      <c r="CI551" s="20" t="s">
        <v>888</v>
      </c>
    </row>
    <row r="552" spans="1:87" ht="15" customHeight="1" thickBot="1">
      <c r="A552" s="19"/>
      <c r="B552" s="538"/>
      <c r="C552" s="1850"/>
      <c r="D552" s="1828"/>
      <c r="E552" s="1829"/>
      <c r="F552" s="1830"/>
      <c r="G552" s="1045" t="s">
        <v>3734</v>
      </c>
      <c r="H552" s="1455"/>
      <c r="I552" s="1455"/>
      <c r="J552" s="1455"/>
      <c r="K552" s="1455"/>
      <c r="L552" s="1825"/>
      <c r="M552" s="1826" t="s">
        <v>2999</v>
      </c>
      <c r="N552" s="1446"/>
      <c r="O552" s="1446"/>
      <c r="P552" s="1447"/>
      <c r="Q552" s="844"/>
      <c r="R552" s="1455"/>
      <c r="S552" s="1455"/>
      <c r="T552" s="1455"/>
      <c r="U552" s="1455"/>
      <c r="V552" s="1455"/>
      <c r="W552" s="1455"/>
      <c r="X552" s="1455"/>
      <c r="Y552" s="1455"/>
      <c r="Z552" s="1455"/>
      <c r="AA552" s="1455"/>
      <c r="AB552" s="1455"/>
      <c r="AC552" s="1455"/>
      <c r="AD552" s="1455"/>
      <c r="AE552" s="1455"/>
      <c r="AF552" s="1455"/>
      <c r="AG552" s="1455"/>
      <c r="AH552" s="1455"/>
      <c r="AI552" s="1455"/>
      <c r="AJ552" s="1455"/>
      <c r="AK552" s="1455"/>
      <c r="AL552" s="1455"/>
      <c r="AM552" s="1825"/>
      <c r="AN552" s="20"/>
      <c r="AO552" s="547"/>
      <c r="AP552" s="20"/>
      <c r="CG552" s="35"/>
      <c r="CH552" s="20" t="s">
        <v>959</v>
      </c>
      <c r="CI552" s="20" t="s">
        <v>889</v>
      </c>
    </row>
    <row r="553" spans="1:87" ht="15" customHeight="1" thickTop="1">
      <c r="A553" s="19"/>
      <c r="B553" s="538"/>
      <c r="C553" s="1850"/>
      <c r="D553" s="1831" t="s">
        <v>3751</v>
      </c>
      <c r="E553" s="1832"/>
      <c r="F553" s="1833"/>
      <c r="G553" s="1810" t="s">
        <v>3719</v>
      </c>
      <c r="H553" s="1840"/>
      <c r="I553" s="1840"/>
      <c r="J553" s="1840"/>
      <c r="K553" s="1840"/>
      <c r="L553" s="1841"/>
      <c r="M553" s="1842" t="s">
        <v>2999</v>
      </c>
      <c r="N553" s="1843"/>
      <c r="O553" s="1843"/>
      <c r="P553" s="1843"/>
      <c r="Q553" s="1843"/>
      <c r="R553" s="1843"/>
      <c r="S553" s="1843"/>
      <c r="T553" s="1843"/>
      <c r="U553" s="1843"/>
      <c r="V553" s="1844"/>
      <c r="W553" s="1845"/>
      <c r="X553" s="1846"/>
      <c r="Y553" s="1846"/>
      <c r="Z553" s="1846"/>
      <c r="AA553" s="1846"/>
      <c r="AB553" s="1846"/>
      <c r="AC553" s="1846"/>
      <c r="AD553" s="1846"/>
      <c r="AE553" s="1846"/>
      <c r="AF553" s="1846"/>
      <c r="AG553" s="1846"/>
      <c r="AH553" s="1846"/>
      <c r="AI553" s="1846"/>
      <c r="AJ553" s="1846"/>
      <c r="AK553" s="1846"/>
      <c r="AL553" s="1846"/>
      <c r="AM553" s="1847"/>
      <c r="AN553" s="20"/>
      <c r="AO553" s="547"/>
      <c r="AP553" s="20"/>
      <c r="BL553" s="294" t="str">
        <f>IF(M553="選択　▼","",MID(SUBSTITUTE(M553,"（持分会社）",""),4,10))</f>
        <v/>
      </c>
      <c r="CG553" s="35"/>
      <c r="CH553" s="20" t="s">
        <v>960</v>
      </c>
      <c r="CI553" s="20" t="s">
        <v>890</v>
      </c>
    </row>
    <row r="554" spans="1:87" ht="15" customHeight="1">
      <c r="A554" s="19"/>
      <c r="B554" s="538"/>
      <c r="C554" s="1850"/>
      <c r="D554" s="1834"/>
      <c r="E554" s="1835"/>
      <c r="F554" s="1836"/>
      <c r="G554" s="1059" t="s">
        <v>3729</v>
      </c>
      <c r="H554" s="1815"/>
      <c r="I554" s="1815"/>
      <c r="J554" s="1815"/>
      <c r="K554" s="1815"/>
      <c r="L554" s="1816"/>
      <c r="M554" s="1042"/>
      <c r="N554" s="1043"/>
      <c r="O554" s="1043"/>
      <c r="P554" s="1043"/>
      <c r="Q554" s="1043"/>
      <c r="R554" s="1043"/>
      <c r="S554" s="1043"/>
      <c r="T554" s="1043"/>
      <c r="U554" s="1043"/>
      <c r="V554" s="1043"/>
      <c r="W554" s="1043"/>
      <c r="X554" s="1043"/>
      <c r="Y554" s="1043"/>
      <c r="Z554" s="1044"/>
      <c r="AA554" s="831" t="s">
        <v>590</v>
      </c>
      <c r="AB554" s="831"/>
      <c r="AC554" s="831"/>
      <c r="AD554" s="831"/>
      <c r="AE554" s="831"/>
      <c r="AF554" s="831"/>
      <c r="AG554" s="831"/>
      <c r="AH554" s="831"/>
      <c r="AI554" s="831"/>
      <c r="AJ554" s="831"/>
      <c r="AK554" s="831"/>
      <c r="AL554" s="831"/>
      <c r="AM554" s="832"/>
      <c r="AN554" s="20"/>
      <c r="AO554" s="547"/>
      <c r="AP554" s="20"/>
      <c r="CG554" s="35"/>
      <c r="CH554" s="20" t="s">
        <v>961</v>
      </c>
      <c r="CI554" s="20" t="s">
        <v>891</v>
      </c>
    </row>
    <row r="555" spans="1:87" ht="15" customHeight="1">
      <c r="A555" s="19"/>
      <c r="B555" s="538"/>
      <c r="C555" s="1850"/>
      <c r="D555" s="1834"/>
      <c r="E555" s="1835"/>
      <c r="F555" s="1836"/>
      <c r="G555" s="1059" t="s">
        <v>3730</v>
      </c>
      <c r="H555" s="1815"/>
      <c r="I555" s="1815"/>
      <c r="J555" s="1815"/>
      <c r="K555" s="1815"/>
      <c r="L555" s="1816"/>
      <c r="M555" s="1418"/>
      <c r="N555" s="993"/>
      <c r="O555" s="993"/>
      <c r="P555" s="993"/>
      <c r="Q555" s="1822"/>
      <c r="R555" s="1822"/>
      <c r="S555" s="1822"/>
      <c r="T555" s="1822"/>
      <c r="U555" s="1822"/>
      <c r="V555" s="1822"/>
      <c r="W555" s="1822"/>
      <c r="X555" s="1822"/>
      <c r="Y555" s="1822"/>
      <c r="Z555" s="1822"/>
      <c r="AA555" s="1822"/>
      <c r="AB555" s="1822"/>
      <c r="AC555" s="1823"/>
      <c r="AD555" s="1208"/>
      <c r="AE555" s="1208"/>
      <c r="AF555" s="1208"/>
      <c r="AG555" s="1208"/>
      <c r="AH555" s="1208"/>
      <c r="AI555" s="1208"/>
      <c r="AJ555" s="1208"/>
      <c r="AK555" s="1208"/>
      <c r="AL555" s="1208"/>
      <c r="AM555" s="1824"/>
      <c r="AN555" s="20"/>
      <c r="AO555" s="547"/>
      <c r="AP555" s="20"/>
      <c r="CG555" s="35"/>
      <c r="CH555" s="20" t="s">
        <v>962</v>
      </c>
      <c r="CI555" s="20" t="s">
        <v>892</v>
      </c>
    </row>
    <row r="556" spans="1:87" ht="15" customHeight="1">
      <c r="A556" s="19"/>
      <c r="B556" s="538"/>
      <c r="C556" s="1850"/>
      <c r="D556" s="1834"/>
      <c r="E556" s="1835"/>
      <c r="F556" s="1836"/>
      <c r="G556" s="1059" t="s">
        <v>3731</v>
      </c>
      <c r="H556" s="1815"/>
      <c r="I556" s="1815"/>
      <c r="J556" s="1815"/>
      <c r="K556" s="1815"/>
      <c r="L556" s="1816"/>
      <c r="M556" s="994" t="s">
        <v>2999</v>
      </c>
      <c r="N556" s="1467"/>
      <c r="O556" s="1467"/>
      <c r="P556" s="1468"/>
      <c r="Q556" s="1827"/>
      <c r="R556" s="1815"/>
      <c r="S556" s="1815"/>
      <c r="T556" s="1815"/>
      <c r="U556" s="1815"/>
      <c r="V556" s="1815"/>
      <c r="W556" s="1815"/>
      <c r="X556" s="1815"/>
      <c r="Y556" s="1815"/>
      <c r="Z556" s="1815"/>
      <c r="AA556" s="1815"/>
      <c r="AB556" s="1815"/>
      <c r="AC556" s="1815"/>
      <c r="AD556" s="1815"/>
      <c r="AE556" s="1815"/>
      <c r="AF556" s="1815"/>
      <c r="AG556" s="1815"/>
      <c r="AH556" s="1815"/>
      <c r="AI556" s="1815"/>
      <c r="AJ556" s="1815"/>
      <c r="AK556" s="1815"/>
      <c r="AL556" s="1815"/>
      <c r="AM556" s="1816"/>
      <c r="AN556" s="20"/>
      <c r="AO556" s="547"/>
      <c r="AP556" s="20"/>
      <c r="CG556" s="35"/>
      <c r="CH556" s="20" t="s">
        <v>963</v>
      </c>
      <c r="CI556" s="20" t="s">
        <v>893</v>
      </c>
    </row>
    <row r="557" spans="1:87" ht="15" customHeight="1" thickBot="1">
      <c r="A557" s="19"/>
      <c r="B557" s="538"/>
      <c r="C557" s="1850"/>
      <c r="D557" s="1837"/>
      <c r="E557" s="1838"/>
      <c r="F557" s="1839"/>
      <c r="G557" s="1059" t="s">
        <v>3734</v>
      </c>
      <c r="H557" s="1815"/>
      <c r="I557" s="1815"/>
      <c r="J557" s="1815"/>
      <c r="K557" s="1815"/>
      <c r="L557" s="1816"/>
      <c r="M557" s="1848" t="s">
        <v>2999</v>
      </c>
      <c r="N557" s="1467"/>
      <c r="O557" s="1467"/>
      <c r="P557" s="1468"/>
      <c r="Q557" s="1827"/>
      <c r="R557" s="1815"/>
      <c r="S557" s="1815"/>
      <c r="T557" s="1815"/>
      <c r="U557" s="1815"/>
      <c r="V557" s="1815"/>
      <c r="W557" s="1815"/>
      <c r="X557" s="1815"/>
      <c r="Y557" s="1815"/>
      <c r="Z557" s="1815"/>
      <c r="AA557" s="1815"/>
      <c r="AB557" s="1815"/>
      <c r="AC557" s="1815"/>
      <c r="AD557" s="1815"/>
      <c r="AE557" s="1815"/>
      <c r="AF557" s="1815"/>
      <c r="AG557" s="1815"/>
      <c r="AH557" s="1815"/>
      <c r="AI557" s="1815"/>
      <c r="AJ557" s="1815"/>
      <c r="AK557" s="1815"/>
      <c r="AL557" s="1815"/>
      <c r="AM557" s="1816"/>
      <c r="AN557" s="20"/>
      <c r="AO557" s="547"/>
      <c r="AP557" s="20"/>
      <c r="CG557" s="35"/>
      <c r="CH557" s="20" t="s">
        <v>964</v>
      </c>
      <c r="CI557" s="20" t="s">
        <v>894</v>
      </c>
    </row>
    <row r="558" spans="1:87" ht="15" customHeight="1" thickTop="1">
      <c r="A558" s="19"/>
      <c r="B558" s="538"/>
      <c r="C558" s="1850"/>
      <c r="D558" s="1648" t="s">
        <v>3752</v>
      </c>
      <c r="E558" s="1649"/>
      <c r="F558" s="1650"/>
      <c r="G558" s="1810" t="s">
        <v>3719</v>
      </c>
      <c r="H558" s="1840"/>
      <c r="I558" s="1840"/>
      <c r="J558" s="1840"/>
      <c r="K558" s="1840"/>
      <c r="L558" s="1841"/>
      <c r="M558" s="1842" t="s">
        <v>2999</v>
      </c>
      <c r="N558" s="1843"/>
      <c r="O558" s="1843"/>
      <c r="P558" s="1843"/>
      <c r="Q558" s="1843"/>
      <c r="R558" s="1843"/>
      <c r="S558" s="1843"/>
      <c r="T558" s="1843"/>
      <c r="U558" s="1843"/>
      <c r="V558" s="1844"/>
      <c r="W558" s="1845"/>
      <c r="X558" s="1846"/>
      <c r="Y558" s="1846"/>
      <c r="Z558" s="1846"/>
      <c r="AA558" s="1846"/>
      <c r="AB558" s="1846"/>
      <c r="AC558" s="1846"/>
      <c r="AD558" s="1846"/>
      <c r="AE558" s="1846"/>
      <c r="AF558" s="1846"/>
      <c r="AG558" s="1846"/>
      <c r="AH558" s="1846"/>
      <c r="AI558" s="1846"/>
      <c r="AJ558" s="1846"/>
      <c r="AK558" s="1846"/>
      <c r="AL558" s="1846"/>
      <c r="AM558" s="1847"/>
      <c r="AN558" s="20"/>
      <c r="AO558" s="547"/>
      <c r="AP558" s="20"/>
      <c r="BL558" s="294" t="str">
        <f>IF(M558="選択　▼","",MID(SUBSTITUTE(M558,"（持分会社）",""),4,10))</f>
        <v/>
      </c>
      <c r="CG558" s="35"/>
      <c r="CH558" s="20" t="s">
        <v>965</v>
      </c>
      <c r="CI558" s="20" t="s">
        <v>895</v>
      </c>
    </row>
    <row r="559" spans="1:87" ht="15" customHeight="1">
      <c r="A559" s="19"/>
      <c r="B559" s="538"/>
      <c r="C559" s="1850"/>
      <c r="D559" s="1025"/>
      <c r="E559" s="1029"/>
      <c r="F559" s="1030"/>
      <c r="G559" s="1059" t="s">
        <v>3729</v>
      </c>
      <c r="H559" s="1815"/>
      <c r="I559" s="1815"/>
      <c r="J559" s="1815"/>
      <c r="K559" s="1815"/>
      <c r="L559" s="1816"/>
      <c r="M559" s="1042"/>
      <c r="N559" s="1043"/>
      <c r="O559" s="1043"/>
      <c r="P559" s="1043"/>
      <c r="Q559" s="1043"/>
      <c r="R559" s="1043"/>
      <c r="S559" s="1043"/>
      <c r="T559" s="1043"/>
      <c r="U559" s="1043"/>
      <c r="V559" s="1043"/>
      <c r="W559" s="1043"/>
      <c r="X559" s="1043"/>
      <c r="Y559" s="1043"/>
      <c r="Z559" s="1044"/>
      <c r="AA559" s="831" t="s">
        <v>590</v>
      </c>
      <c r="AB559" s="831"/>
      <c r="AC559" s="831"/>
      <c r="AD559" s="831"/>
      <c r="AE559" s="831"/>
      <c r="AF559" s="831"/>
      <c r="AG559" s="831"/>
      <c r="AH559" s="831"/>
      <c r="AI559" s="831"/>
      <c r="AJ559" s="831"/>
      <c r="AK559" s="831"/>
      <c r="AL559" s="831"/>
      <c r="AM559" s="832"/>
      <c r="AN559" s="20"/>
      <c r="AO559" s="547"/>
      <c r="AP559" s="20"/>
      <c r="CG559" s="35"/>
      <c r="CH559" s="20" t="s">
        <v>966</v>
      </c>
      <c r="CI559" s="20" t="s">
        <v>586</v>
      </c>
    </row>
    <row r="560" spans="1:87" ht="15" customHeight="1">
      <c r="A560" s="19"/>
      <c r="B560" s="538"/>
      <c r="C560" s="1850"/>
      <c r="D560" s="1025"/>
      <c r="E560" s="1029"/>
      <c r="F560" s="1030"/>
      <c r="G560" s="1059" t="s">
        <v>3730</v>
      </c>
      <c r="H560" s="1815"/>
      <c r="I560" s="1815"/>
      <c r="J560" s="1815"/>
      <c r="K560" s="1815"/>
      <c r="L560" s="1816"/>
      <c r="M560" s="1418"/>
      <c r="N560" s="993"/>
      <c r="O560" s="993"/>
      <c r="P560" s="993"/>
      <c r="Q560" s="1822"/>
      <c r="R560" s="1822"/>
      <c r="S560" s="1822"/>
      <c r="T560" s="1822"/>
      <c r="U560" s="1822"/>
      <c r="V560" s="1822"/>
      <c r="W560" s="1822"/>
      <c r="X560" s="1822"/>
      <c r="Y560" s="1822"/>
      <c r="Z560" s="1822"/>
      <c r="AA560" s="1822"/>
      <c r="AB560" s="1822"/>
      <c r="AC560" s="1823"/>
      <c r="AD560" s="1208"/>
      <c r="AE560" s="1208"/>
      <c r="AF560" s="1208"/>
      <c r="AG560" s="1208"/>
      <c r="AH560" s="1208"/>
      <c r="AI560" s="1208"/>
      <c r="AJ560" s="1208"/>
      <c r="AK560" s="1208"/>
      <c r="AL560" s="1208"/>
      <c r="AM560" s="1824"/>
      <c r="AN560" s="20"/>
      <c r="AO560" s="547"/>
      <c r="AP560" s="20"/>
      <c r="CG560" s="35"/>
      <c r="CH560" s="20" t="s">
        <v>967</v>
      </c>
      <c r="CI560" s="20" t="s">
        <v>896</v>
      </c>
    </row>
    <row r="561" spans="1:87" ht="15" customHeight="1">
      <c r="A561" s="19"/>
      <c r="B561" s="538"/>
      <c r="C561" s="1850"/>
      <c r="D561" s="1025"/>
      <c r="E561" s="1029"/>
      <c r="F561" s="1030"/>
      <c r="G561" s="1059" t="s">
        <v>3731</v>
      </c>
      <c r="H561" s="1815"/>
      <c r="I561" s="1815"/>
      <c r="J561" s="1815"/>
      <c r="K561" s="1815"/>
      <c r="L561" s="1816"/>
      <c r="M561" s="994" t="s">
        <v>2999</v>
      </c>
      <c r="N561" s="1467"/>
      <c r="O561" s="1467"/>
      <c r="P561" s="1468"/>
      <c r="Q561" s="1827"/>
      <c r="R561" s="1815"/>
      <c r="S561" s="1815"/>
      <c r="T561" s="1815"/>
      <c r="U561" s="1815"/>
      <c r="V561" s="1815"/>
      <c r="W561" s="1815"/>
      <c r="X561" s="1815"/>
      <c r="Y561" s="1815"/>
      <c r="Z561" s="1815"/>
      <c r="AA561" s="1815"/>
      <c r="AB561" s="1815"/>
      <c r="AC561" s="1815"/>
      <c r="AD561" s="1815"/>
      <c r="AE561" s="1815"/>
      <c r="AF561" s="1815"/>
      <c r="AG561" s="1815"/>
      <c r="AH561" s="1815"/>
      <c r="AI561" s="1815"/>
      <c r="AJ561" s="1815"/>
      <c r="AK561" s="1815"/>
      <c r="AL561" s="1815"/>
      <c r="AM561" s="1816"/>
      <c r="AN561" s="20"/>
      <c r="AO561" s="547"/>
      <c r="AP561" s="20"/>
      <c r="CG561" s="35"/>
      <c r="CH561" s="20" t="s">
        <v>968</v>
      </c>
      <c r="CI561" s="20" t="s">
        <v>897</v>
      </c>
    </row>
    <row r="562" spans="1:87" ht="15" customHeight="1" thickBot="1">
      <c r="A562" s="19"/>
      <c r="B562" s="538"/>
      <c r="C562" s="1850"/>
      <c r="D562" s="1653"/>
      <c r="E562" s="1654"/>
      <c r="F562" s="1655"/>
      <c r="G562" s="1059" t="s">
        <v>3734</v>
      </c>
      <c r="H562" s="1815"/>
      <c r="I562" s="1815"/>
      <c r="J562" s="1815"/>
      <c r="K562" s="1815"/>
      <c r="L562" s="1816"/>
      <c r="M562" s="1848" t="s">
        <v>2999</v>
      </c>
      <c r="N562" s="1467"/>
      <c r="O562" s="1467"/>
      <c r="P562" s="1468"/>
      <c r="Q562" s="1827"/>
      <c r="R562" s="1815"/>
      <c r="S562" s="1815"/>
      <c r="T562" s="1815"/>
      <c r="U562" s="1815"/>
      <c r="V562" s="1815"/>
      <c r="W562" s="1815"/>
      <c r="X562" s="1815"/>
      <c r="Y562" s="1815"/>
      <c r="Z562" s="1815"/>
      <c r="AA562" s="1815"/>
      <c r="AB562" s="1815"/>
      <c r="AC562" s="1815"/>
      <c r="AD562" s="1815"/>
      <c r="AE562" s="1815"/>
      <c r="AF562" s="1815"/>
      <c r="AG562" s="1815"/>
      <c r="AH562" s="1815"/>
      <c r="AI562" s="1815"/>
      <c r="AJ562" s="1815"/>
      <c r="AK562" s="1815"/>
      <c r="AL562" s="1815"/>
      <c r="AM562" s="1816"/>
      <c r="AN562" s="20"/>
      <c r="AO562" s="547"/>
      <c r="AP562" s="20"/>
      <c r="CG562" s="35"/>
      <c r="CH562" s="20" t="s">
        <v>969</v>
      </c>
      <c r="CI562" s="20" t="s">
        <v>898</v>
      </c>
    </row>
    <row r="563" spans="1:87" ht="15" customHeight="1" thickTop="1">
      <c r="A563" s="19"/>
      <c r="B563" s="538"/>
      <c r="C563" s="1850"/>
      <c r="D563" s="1831" t="s">
        <v>3753</v>
      </c>
      <c r="E563" s="1832"/>
      <c r="F563" s="1833"/>
      <c r="G563" s="1810" t="s">
        <v>3719</v>
      </c>
      <c r="H563" s="1840"/>
      <c r="I563" s="1840"/>
      <c r="J563" s="1840"/>
      <c r="K563" s="1840"/>
      <c r="L563" s="1841"/>
      <c r="M563" s="1842" t="s">
        <v>2999</v>
      </c>
      <c r="N563" s="1843"/>
      <c r="O563" s="1843"/>
      <c r="P563" s="1843"/>
      <c r="Q563" s="1843"/>
      <c r="R563" s="1843"/>
      <c r="S563" s="1843"/>
      <c r="T563" s="1843"/>
      <c r="U563" s="1843"/>
      <c r="V563" s="1844"/>
      <c r="W563" s="1845"/>
      <c r="X563" s="1846"/>
      <c r="Y563" s="1846"/>
      <c r="Z563" s="1846"/>
      <c r="AA563" s="1846"/>
      <c r="AB563" s="1846"/>
      <c r="AC563" s="1846"/>
      <c r="AD563" s="1846"/>
      <c r="AE563" s="1846"/>
      <c r="AF563" s="1846"/>
      <c r="AG563" s="1846"/>
      <c r="AH563" s="1846"/>
      <c r="AI563" s="1846"/>
      <c r="AJ563" s="1846"/>
      <c r="AK563" s="1846"/>
      <c r="AL563" s="1846"/>
      <c r="AM563" s="1847"/>
      <c r="AN563" s="20"/>
      <c r="AO563" s="547"/>
      <c r="AP563" s="20"/>
      <c r="BL563" s="294" t="str">
        <f>IF(M563="選択　▼","",MID(SUBSTITUTE(M563,"（持分会社）",""),4,10))</f>
        <v/>
      </c>
      <c r="CG563" s="35"/>
      <c r="CH563" s="20" t="s">
        <v>970</v>
      </c>
      <c r="CI563" s="20" t="s">
        <v>899</v>
      </c>
    </row>
    <row r="564" spans="1:87" ht="15" customHeight="1">
      <c r="A564" s="19"/>
      <c r="B564" s="538"/>
      <c r="C564" s="1850"/>
      <c r="D564" s="1834"/>
      <c r="E564" s="1835"/>
      <c r="F564" s="1836"/>
      <c r="G564" s="1059" t="s">
        <v>3729</v>
      </c>
      <c r="H564" s="1815"/>
      <c r="I564" s="1815"/>
      <c r="J564" s="1815"/>
      <c r="K564" s="1815"/>
      <c r="L564" s="1816"/>
      <c r="M564" s="1042"/>
      <c r="N564" s="1043"/>
      <c r="O564" s="1043"/>
      <c r="P564" s="1043"/>
      <c r="Q564" s="1043"/>
      <c r="R564" s="1043"/>
      <c r="S564" s="1043"/>
      <c r="T564" s="1043"/>
      <c r="U564" s="1043"/>
      <c r="V564" s="1043"/>
      <c r="W564" s="1043"/>
      <c r="X564" s="1043"/>
      <c r="Y564" s="1043"/>
      <c r="Z564" s="1044"/>
      <c r="AA564" s="831" t="s">
        <v>590</v>
      </c>
      <c r="AB564" s="831"/>
      <c r="AC564" s="831"/>
      <c r="AD564" s="831"/>
      <c r="AE564" s="831"/>
      <c r="AF564" s="831"/>
      <c r="AG564" s="831"/>
      <c r="AH564" s="831"/>
      <c r="AI564" s="831"/>
      <c r="AJ564" s="831"/>
      <c r="AK564" s="831"/>
      <c r="AL564" s="831"/>
      <c r="AM564" s="832"/>
      <c r="AN564" s="20"/>
      <c r="AO564" s="547"/>
      <c r="AP564" s="20"/>
      <c r="CG564" s="35"/>
      <c r="CH564" s="20" t="s">
        <v>971</v>
      </c>
      <c r="CI564" s="20" t="s">
        <v>900</v>
      </c>
    </row>
    <row r="565" spans="1:87" ht="15" customHeight="1">
      <c r="A565" s="19"/>
      <c r="B565" s="538"/>
      <c r="C565" s="1850"/>
      <c r="D565" s="1834"/>
      <c r="E565" s="1835"/>
      <c r="F565" s="1836"/>
      <c r="G565" s="1059" t="s">
        <v>3730</v>
      </c>
      <c r="H565" s="1815"/>
      <c r="I565" s="1815"/>
      <c r="J565" s="1815"/>
      <c r="K565" s="1815"/>
      <c r="L565" s="1816"/>
      <c r="M565" s="1418"/>
      <c r="N565" s="993"/>
      <c r="O565" s="993"/>
      <c r="P565" s="993"/>
      <c r="Q565" s="1822"/>
      <c r="R565" s="1822"/>
      <c r="S565" s="1822"/>
      <c r="T565" s="1822"/>
      <c r="U565" s="1822"/>
      <c r="V565" s="1822"/>
      <c r="W565" s="1822"/>
      <c r="X565" s="1822"/>
      <c r="Y565" s="1822"/>
      <c r="Z565" s="1822"/>
      <c r="AA565" s="1822"/>
      <c r="AB565" s="1822"/>
      <c r="AC565" s="1823"/>
      <c r="AD565" s="1208"/>
      <c r="AE565" s="1208"/>
      <c r="AF565" s="1208"/>
      <c r="AG565" s="1208"/>
      <c r="AH565" s="1208"/>
      <c r="AI565" s="1208"/>
      <c r="AJ565" s="1208"/>
      <c r="AK565" s="1208"/>
      <c r="AL565" s="1208"/>
      <c r="AM565" s="1824"/>
      <c r="AN565" s="20"/>
      <c r="AO565" s="547"/>
      <c r="AP565" s="20"/>
      <c r="CG565" s="35"/>
      <c r="CH565" s="20" t="s">
        <v>972</v>
      </c>
      <c r="CI565" s="20" t="s">
        <v>901</v>
      </c>
    </row>
    <row r="566" spans="1:87" ht="15" customHeight="1">
      <c r="A566" s="19"/>
      <c r="B566" s="538"/>
      <c r="C566" s="1850"/>
      <c r="D566" s="1834"/>
      <c r="E566" s="1835"/>
      <c r="F566" s="1836"/>
      <c r="G566" s="1059" t="s">
        <v>3731</v>
      </c>
      <c r="H566" s="1815"/>
      <c r="I566" s="1815"/>
      <c r="J566" s="1815"/>
      <c r="K566" s="1815"/>
      <c r="L566" s="1816"/>
      <c r="M566" s="994" t="s">
        <v>2999</v>
      </c>
      <c r="N566" s="1467"/>
      <c r="O566" s="1467"/>
      <c r="P566" s="1468"/>
      <c r="Q566" s="1827"/>
      <c r="R566" s="1815"/>
      <c r="S566" s="1815"/>
      <c r="T566" s="1815"/>
      <c r="U566" s="1815"/>
      <c r="V566" s="1815"/>
      <c r="W566" s="1815"/>
      <c r="X566" s="1815"/>
      <c r="Y566" s="1815"/>
      <c r="Z566" s="1815"/>
      <c r="AA566" s="1815"/>
      <c r="AB566" s="1815"/>
      <c r="AC566" s="1815"/>
      <c r="AD566" s="1815"/>
      <c r="AE566" s="1815"/>
      <c r="AF566" s="1815"/>
      <c r="AG566" s="1815"/>
      <c r="AH566" s="1815"/>
      <c r="AI566" s="1815"/>
      <c r="AJ566" s="1815"/>
      <c r="AK566" s="1815"/>
      <c r="AL566" s="1815"/>
      <c r="AM566" s="1816"/>
      <c r="AN566" s="20"/>
      <c r="AO566" s="547"/>
      <c r="AP566" s="20"/>
      <c r="CG566" s="35"/>
      <c r="CH566" s="20" t="s">
        <v>973</v>
      </c>
      <c r="CI566" s="20" t="s">
        <v>902</v>
      </c>
    </row>
    <row r="567" spans="1:87" ht="15" customHeight="1" thickBot="1">
      <c r="A567" s="19"/>
      <c r="B567" s="538"/>
      <c r="C567" s="1850"/>
      <c r="D567" s="1837"/>
      <c r="E567" s="1838"/>
      <c r="F567" s="1839"/>
      <c r="G567" s="1059" t="s">
        <v>3734</v>
      </c>
      <c r="H567" s="1815"/>
      <c r="I567" s="1815"/>
      <c r="J567" s="1815"/>
      <c r="K567" s="1815"/>
      <c r="L567" s="1816"/>
      <c r="M567" s="1848" t="s">
        <v>2999</v>
      </c>
      <c r="N567" s="1467"/>
      <c r="O567" s="1467"/>
      <c r="P567" s="1468"/>
      <c r="Q567" s="1827"/>
      <c r="R567" s="1815"/>
      <c r="S567" s="1815"/>
      <c r="T567" s="1815"/>
      <c r="U567" s="1815"/>
      <c r="V567" s="1815"/>
      <c r="W567" s="1815"/>
      <c r="X567" s="1815"/>
      <c r="Y567" s="1815"/>
      <c r="Z567" s="1815"/>
      <c r="AA567" s="1815"/>
      <c r="AB567" s="1815"/>
      <c r="AC567" s="1815"/>
      <c r="AD567" s="1815"/>
      <c r="AE567" s="1815"/>
      <c r="AF567" s="1815"/>
      <c r="AG567" s="1815"/>
      <c r="AH567" s="1815"/>
      <c r="AI567" s="1815"/>
      <c r="AJ567" s="1815"/>
      <c r="AK567" s="1815"/>
      <c r="AL567" s="1815"/>
      <c r="AM567" s="1816"/>
      <c r="AN567" s="20"/>
      <c r="AO567" s="547"/>
      <c r="AP567" s="20"/>
      <c r="CG567" s="35"/>
      <c r="CH567" s="20" t="s">
        <v>974</v>
      </c>
      <c r="CI567" s="20" t="s">
        <v>903</v>
      </c>
    </row>
    <row r="568" spans="1:87" ht="15" customHeight="1" thickTop="1">
      <c r="A568" s="19"/>
      <c r="B568" s="538"/>
      <c r="C568" s="1850"/>
      <c r="D568" s="1648" t="s">
        <v>3754</v>
      </c>
      <c r="E568" s="1649"/>
      <c r="F568" s="1650"/>
      <c r="G568" s="1810" t="s">
        <v>3719</v>
      </c>
      <c r="H568" s="1840"/>
      <c r="I568" s="1840"/>
      <c r="J568" s="1840"/>
      <c r="K568" s="1840"/>
      <c r="L568" s="1841"/>
      <c r="M568" s="1842" t="s">
        <v>2999</v>
      </c>
      <c r="N568" s="1843"/>
      <c r="O568" s="1843"/>
      <c r="P568" s="1843"/>
      <c r="Q568" s="1843"/>
      <c r="R568" s="1843"/>
      <c r="S568" s="1843"/>
      <c r="T568" s="1843"/>
      <c r="U568" s="1843"/>
      <c r="V568" s="1844"/>
      <c r="W568" s="1845"/>
      <c r="X568" s="1846"/>
      <c r="Y568" s="1846"/>
      <c r="Z568" s="1846"/>
      <c r="AA568" s="1846"/>
      <c r="AB568" s="1846"/>
      <c r="AC568" s="1846"/>
      <c r="AD568" s="1846"/>
      <c r="AE568" s="1846"/>
      <c r="AF568" s="1846"/>
      <c r="AG568" s="1846"/>
      <c r="AH568" s="1846"/>
      <c r="AI568" s="1846"/>
      <c r="AJ568" s="1846"/>
      <c r="AK568" s="1846"/>
      <c r="AL568" s="1846"/>
      <c r="AM568" s="1847"/>
      <c r="AN568" s="20"/>
      <c r="AO568" s="547"/>
      <c r="AP568" s="20"/>
      <c r="BL568" s="294" t="str">
        <f>IF(M568="選択　▼","",MID(SUBSTITUTE(M568,"（持分会社）",""),4,10))</f>
        <v/>
      </c>
      <c r="CG568" s="35"/>
      <c r="CH568" s="20" t="s">
        <v>975</v>
      </c>
      <c r="CI568" s="20" t="s">
        <v>904</v>
      </c>
    </row>
    <row r="569" spans="1:87" ht="15" customHeight="1">
      <c r="A569" s="19"/>
      <c r="B569" s="538"/>
      <c r="C569" s="1850"/>
      <c r="D569" s="1025"/>
      <c r="E569" s="1029"/>
      <c r="F569" s="1030"/>
      <c r="G569" s="1059" t="s">
        <v>3729</v>
      </c>
      <c r="H569" s="1815"/>
      <c r="I569" s="1815"/>
      <c r="J569" s="1815"/>
      <c r="K569" s="1815"/>
      <c r="L569" s="1816"/>
      <c r="M569" s="1042"/>
      <c r="N569" s="1043"/>
      <c r="O569" s="1043"/>
      <c r="P569" s="1043"/>
      <c r="Q569" s="1043"/>
      <c r="R569" s="1043"/>
      <c r="S569" s="1043"/>
      <c r="T569" s="1043"/>
      <c r="U569" s="1043"/>
      <c r="V569" s="1043"/>
      <c r="W569" s="1043"/>
      <c r="X569" s="1043"/>
      <c r="Y569" s="1043"/>
      <c r="Z569" s="1044"/>
      <c r="AA569" s="831" t="s">
        <v>590</v>
      </c>
      <c r="AB569" s="831"/>
      <c r="AC569" s="831"/>
      <c r="AD569" s="831"/>
      <c r="AE569" s="831"/>
      <c r="AF569" s="831"/>
      <c r="AG569" s="831"/>
      <c r="AH569" s="831"/>
      <c r="AI569" s="831"/>
      <c r="AJ569" s="831"/>
      <c r="AK569" s="831"/>
      <c r="AL569" s="831"/>
      <c r="AM569" s="832"/>
      <c r="AN569" s="20"/>
      <c r="AO569" s="547"/>
      <c r="AP569" s="20"/>
      <c r="CG569" s="35"/>
      <c r="CH569" s="20" t="s">
        <v>976</v>
      </c>
      <c r="CI569" s="20" t="s">
        <v>905</v>
      </c>
    </row>
    <row r="570" spans="1:87" ht="15" customHeight="1">
      <c r="A570" s="19"/>
      <c r="B570" s="538"/>
      <c r="C570" s="1850"/>
      <c r="D570" s="1025"/>
      <c r="E570" s="1029"/>
      <c r="F570" s="1030"/>
      <c r="G570" s="1059" t="s">
        <v>3730</v>
      </c>
      <c r="H570" s="1815"/>
      <c r="I570" s="1815"/>
      <c r="J570" s="1815"/>
      <c r="K570" s="1815"/>
      <c r="L570" s="1816"/>
      <c r="M570" s="1418"/>
      <c r="N570" s="993"/>
      <c r="O570" s="993"/>
      <c r="P570" s="993"/>
      <c r="Q570" s="1822"/>
      <c r="R570" s="1822"/>
      <c r="S570" s="1822"/>
      <c r="T570" s="1822"/>
      <c r="U570" s="1822"/>
      <c r="V570" s="1822"/>
      <c r="W570" s="1822"/>
      <c r="X570" s="1822"/>
      <c r="Y570" s="1822"/>
      <c r="Z570" s="1822"/>
      <c r="AA570" s="1822"/>
      <c r="AB570" s="1822"/>
      <c r="AC570" s="1823"/>
      <c r="AD570" s="1208"/>
      <c r="AE570" s="1208"/>
      <c r="AF570" s="1208"/>
      <c r="AG570" s="1208"/>
      <c r="AH570" s="1208"/>
      <c r="AI570" s="1208"/>
      <c r="AJ570" s="1208"/>
      <c r="AK570" s="1208"/>
      <c r="AL570" s="1208"/>
      <c r="AM570" s="1824"/>
      <c r="AN570" s="20"/>
      <c r="AO570" s="547"/>
      <c r="AP570" s="20"/>
      <c r="CG570" s="35"/>
      <c r="CH570" s="20" t="s">
        <v>977</v>
      </c>
      <c r="CI570" s="20" t="s">
        <v>906</v>
      </c>
    </row>
    <row r="571" spans="1:87" ht="15" customHeight="1">
      <c r="A571" s="19"/>
      <c r="B571" s="538"/>
      <c r="C571" s="1850"/>
      <c r="D571" s="1025"/>
      <c r="E571" s="1029"/>
      <c r="F571" s="1030"/>
      <c r="G571" s="1059" t="s">
        <v>3731</v>
      </c>
      <c r="H571" s="1815"/>
      <c r="I571" s="1815"/>
      <c r="J571" s="1815"/>
      <c r="K571" s="1815"/>
      <c r="L571" s="1816"/>
      <c r="M571" s="994" t="s">
        <v>2999</v>
      </c>
      <c r="N571" s="1467"/>
      <c r="O571" s="1467"/>
      <c r="P571" s="1468"/>
      <c r="Q571" s="1827"/>
      <c r="R571" s="1815"/>
      <c r="S571" s="1815"/>
      <c r="T571" s="1815"/>
      <c r="U571" s="1815"/>
      <c r="V571" s="1815"/>
      <c r="W571" s="1815"/>
      <c r="X571" s="1815"/>
      <c r="Y571" s="1815"/>
      <c r="Z571" s="1815"/>
      <c r="AA571" s="1815"/>
      <c r="AB571" s="1815"/>
      <c r="AC571" s="1815"/>
      <c r="AD571" s="1815"/>
      <c r="AE571" s="1815"/>
      <c r="AF571" s="1815"/>
      <c r="AG571" s="1815"/>
      <c r="AH571" s="1815"/>
      <c r="AI571" s="1815"/>
      <c r="AJ571" s="1815"/>
      <c r="AK571" s="1815"/>
      <c r="AL571" s="1815"/>
      <c r="AM571" s="1816"/>
      <c r="AN571" s="20"/>
      <c r="AO571" s="547"/>
      <c r="AP571" s="20"/>
      <c r="CG571" s="35"/>
      <c r="CH571" s="20" t="s">
        <v>978</v>
      </c>
      <c r="CI571" s="20" t="s">
        <v>907</v>
      </c>
    </row>
    <row r="572" spans="1:87" ht="15" customHeight="1" thickBot="1">
      <c r="A572" s="19"/>
      <c r="B572" s="538"/>
      <c r="C572" s="1850"/>
      <c r="D572" s="1653"/>
      <c r="E572" s="1654"/>
      <c r="F572" s="1655"/>
      <c r="G572" s="1059" t="s">
        <v>3734</v>
      </c>
      <c r="H572" s="1815"/>
      <c r="I572" s="1815"/>
      <c r="J572" s="1815"/>
      <c r="K572" s="1815"/>
      <c r="L572" s="1816"/>
      <c r="M572" s="1848" t="s">
        <v>2999</v>
      </c>
      <c r="N572" s="1467"/>
      <c r="O572" s="1467"/>
      <c r="P572" s="1468"/>
      <c r="Q572" s="1827"/>
      <c r="R572" s="1815"/>
      <c r="S572" s="1815"/>
      <c r="T572" s="1815"/>
      <c r="U572" s="1815"/>
      <c r="V572" s="1815"/>
      <c r="W572" s="1815"/>
      <c r="X572" s="1815"/>
      <c r="Y572" s="1815"/>
      <c r="Z572" s="1815"/>
      <c r="AA572" s="1815"/>
      <c r="AB572" s="1815"/>
      <c r="AC572" s="1815"/>
      <c r="AD572" s="1815"/>
      <c r="AE572" s="1815"/>
      <c r="AF572" s="1815"/>
      <c r="AG572" s="1815"/>
      <c r="AH572" s="1815"/>
      <c r="AI572" s="1815"/>
      <c r="AJ572" s="1815"/>
      <c r="AK572" s="1815"/>
      <c r="AL572" s="1815"/>
      <c r="AM572" s="1816"/>
      <c r="AN572" s="20"/>
      <c r="AO572" s="547"/>
      <c r="AP572" s="20"/>
      <c r="CG572" s="35"/>
      <c r="CH572" s="20" t="s">
        <v>979</v>
      </c>
      <c r="CI572" s="20" t="s">
        <v>908</v>
      </c>
    </row>
    <row r="573" spans="1:87" ht="15" customHeight="1" thickTop="1">
      <c r="A573" s="19"/>
      <c r="B573" s="538"/>
      <c r="C573" s="1850"/>
      <c r="D573" s="1831" t="s">
        <v>3755</v>
      </c>
      <c r="E573" s="1832"/>
      <c r="F573" s="1833"/>
      <c r="G573" s="1810" t="s">
        <v>3719</v>
      </c>
      <c r="H573" s="1840"/>
      <c r="I573" s="1840"/>
      <c r="J573" s="1840"/>
      <c r="K573" s="1840"/>
      <c r="L573" s="1841"/>
      <c r="M573" s="1842" t="s">
        <v>2999</v>
      </c>
      <c r="N573" s="1843"/>
      <c r="O573" s="1843"/>
      <c r="P573" s="1843"/>
      <c r="Q573" s="1843"/>
      <c r="R573" s="1843"/>
      <c r="S573" s="1843"/>
      <c r="T573" s="1843"/>
      <c r="U573" s="1843"/>
      <c r="V573" s="1844"/>
      <c r="W573" s="1845" t="s">
        <v>3772</v>
      </c>
      <c r="X573" s="1846"/>
      <c r="Y573" s="1846"/>
      <c r="Z573" s="1846"/>
      <c r="AA573" s="1846"/>
      <c r="AB573" s="1846"/>
      <c r="AC573" s="1846"/>
      <c r="AD573" s="1846"/>
      <c r="AE573" s="1846"/>
      <c r="AF573" s="1846"/>
      <c r="AG573" s="1846"/>
      <c r="AH573" s="1846"/>
      <c r="AI573" s="1846"/>
      <c r="AJ573" s="1846"/>
      <c r="AK573" s="1846"/>
      <c r="AL573" s="1846"/>
      <c r="AM573" s="1847"/>
      <c r="AN573" s="20"/>
      <c r="AO573" s="547"/>
      <c r="AP573" s="20"/>
      <c r="BL573" s="294" t="str">
        <f>IF(M573="選択　▼","",MID(SUBSTITUTE(M573,"（持分会社）",""),4,10))</f>
        <v/>
      </c>
      <c r="CG573" s="35"/>
      <c r="CH573" s="20" t="s">
        <v>980</v>
      </c>
      <c r="CI573" s="20" t="s">
        <v>909</v>
      </c>
    </row>
    <row r="574" spans="1:87" ht="15" customHeight="1">
      <c r="A574" s="19"/>
      <c r="B574" s="538"/>
      <c r="C574" s="1850"/>
      <c r="D574" s="1834"/>
      <c r="E574" s="1835"/>
      <c r="F574" s="1836"/>
      <c r="G574" s="1059" t="s">
        <v>3729</v>
      </c>
      <c r="H574" s="1815"/>
      <c r="I574" s="1815"/>
      <c r="J574" s="1815"/>
      <c r="K574" s="1815"/>
      <c r="L574" s="1816"/>
      <c r="M574" s="1042"/>
      <c r="N574" s="1043"/>
      <c r="O574" s="1043"/>
      <c r="P574" s="1043"/>
      <c r="Q574" s="1043"/>
      <c r="R574" s="1043"/>
      <c r="S574" s="1043"/>
      <c r="T574" s="1043"/>
      <c r="U574" s="1043"/>
      <c r="V574" s="1043"/>
      <c r="W574" s="1043"/>
      <c r="X574" s="1043"/>
      <c r="Y574" s="1043"/>
      <c r="Z574" s="1044"/>
      <c r="AA574" s="831" t="s">
        <v>590</v>
      </c>
      <c r="AB574" s="831"/>
      <c r="AC574" s="831"/>
      <c r="AD574" s="831"/>
      <c r="AE574" s="831"/>
      <c r="AF574" s="831"/>
      <c r="AG574" s="831"/>
      <c r="AH574" s="831"/>
      <c r="AI574" s="831"/>
      <c r="AJ574" s="831"/>
      <c r="AK574" s="831"/>
      <c r="AL574" s="831"/>
      <c r="AM574" s="832"/>
      <c r="AN574" s="20"/>
      <c r="AO574" s="547"/>
      <c r="AP574" s="20"/>
      <c r="CG574" s="35"/>
      <c r="CH574" s="20" t="s">
        <v>981</v>
      </c>
      <c r="CI574" s="20" t="s">
        <v>910</v>
      </c>
    </row>
    <row r="575" spans="1:87" ht="15" customHeight="1">
      <c r="A575" s="19"/>
      <c r="B575" s="538"/>
      <c r="C575" s="1850"/>
      <c r="D575" s="1834"/>
      <c r="E575" s="1835"/>
      <c r="F575" s="1836"/>
      <c r="G575" s="1059" t="s">
        <v>3730</v>
      </c>
      <c r="H575" s="1815"/>
      <c r="I575" s="1815"/>
      <c r="J575" s="1815"/>
      <c r="K575" s="1815"/>
      <c r="L575" s="1816"/>
      <c r="M575" s="1418"/>
      <c r="N575" s="993"/>
      <c r="O575" s="993"/>
      <c r="P575" s="993"/>
      <c r="Q575" s="1822"/>
      <c r="R575" s="1822"/>
      <c r="S575" s="1822"/>
      <c r="T575" s="1822"/>
      <c r="U575" s="1822"/>
      <c r="V575" s="1822"/>
      <c r="W575" s="1822"/>
      <c r="X575" s="1822"/>
      <c r="Y575" s="1822"/>
      <c r="Z575" s="1822"/>
      <c r="AA575" s="1822"/>
      <c r="AB575" s="1822"/>
      <c r="AC575" s="1823"/>
      <c r="AD575" s="1208"/>
      <c r="AE575" s="1208"/>
      <c r="AF575" s="1208"/>
      <c r="AG575" s="1208"/>
      <c r="AH575" s="1208"/>
      <c r="AI575" s="1208"/>
      <c r="AJ575" s="1208"/>
      <c r="AK575" s="1208"/>
      <c r="AL575" s="1208"/>
      <c r="AM575" s="1824"/>
      <c r="AN575" s="20"/>
      <c r="AO575" s="547"/>
      <c r="AP575" s="20"/>
      <c r="CG575" s="35"/>
      <c r="CH575" s="20" t="s">
        <v>982</v>
      </c>
      <c r="CI575" s="20" t="s">
        <v>911</v>
      </c>
    </row>
    <row r="576" spans="1:87" ht="15" customHeight="1">
      <c r="A576" s="19"/>
      <c r="B576" s="538"/>
      <c r="C576" s="1850"/>
      <c r="D576" s="1834"/>
      <c r="E576" s="1835"/>
      <c r="F576" s="1836"/>
      <c r="G576" s="1059" t="s">
        <v>3731</v>
      </c>
      <c r="H576" s="1815"/>
      <c r="I576" s="1815"/>
      <c r="J576" s="1815"/>
      <c r="K576" s="1815"/>
      <c r="L576" s="1816"/>
      <c r="M576" s="994" t="s">
        <v>2999</v>
      </c>
      <c r="N576" s="1467"/>
      <c r="O576" s="1467"/>
      <c r="P576" s="1468"/>
      <c r="Q576" s="1827"/>
      <c r="R576" s="1815"/>
      <c r="S576" s="1815"/>
      <c r="T576" s="1815"/>
      <c r="U576" s="1815"/>
      <c r="V576" s="1815"/>
      <c r="W576" s="1815"/>
      <c r="X576" s="1815"/>
      <c r="Y576" s="1815"/>
      <c r="Z576" s="1815"/>
      <c r="AA576" s="1815"/>
      <c r="AB576" s="1815"/>
      <c r="AC576" s="1815"/>
      <c r="AD576" s="1815"/>
      <c r="AE576" s="1815"/>
      <c r="AF576" s="1815"/>
      <c r="AG576" s="1815"/>
      <c r="AH576" s="1815"/>
      <c r="AI576" s="1815"/>
      <c r="AJ576" s="1815"/>
      <c r="AK576" s="1815"/>
      <c r="AL576" s="1815"/>
      <c r="AM576" s="1816"/>
      <c r="AN576" s="20"/>
      <c r="AO576" s="547"/>
      <c r="AP576" s="20"/>
      <c r="CG576" s="35"/>
      <c r="CH576" s="20" t="s">
        <v>983</v>
      </c>
      <c r="CI576" s="20" t="s">
        <v>912</v>
      </c>
    </row>
    <row r="577" spans="1:87" ht="15" customHeight="1" thickBot="1">
      <c r="A577" s="19"/>
      <c r="B577" s="538"/>
      <c r="C577" s="1850"/>
      <c r="D577" s="1837"/>
      <c r="E577" s="1838"/>
      <c r="F577" s="1839"/>
      <c r="G577" s="1059" t="s">
        <v>3734</v>
      </c>
      <c r="H577" s="1815"/>
      <c r="I577" s="1815"/>
      <c r="J577" s="1815"/>
      <c r="K577" s="1815"/>
      <c r="L577" s="1816"/>
      <c r="M577" s="1848" t="s">
        <v>2999</v>
      </c>
      <c r="N577" s="1467"/>
      <c r="O577" s="1467"/>
      <c r="P577" s="1468"/>
      <c r="Q577" s="1827"/>
      <c r="R577" s="1815"/>
      <c r="S577" s="1815"/>
      <c r="T577" s="1815"/>
      <c r="U577" s="1815"/>
      <c r="V577" s="1815"/>
      <c r="W577" s="1815"/>
      <c r="X577" s="1815"/>
      <c r="Y577" s="1815"/>
      <c r="Z577" s="1815"/>
      <c r="AA577" s="1815"/>
      <c r="AB577" s="1815"/>
      <c r="AC577" s="1815"/>
      <c r="AD577" s="1815"/>
      <c r="AE577" s="1815"/>
      <c r="AF577" s="1815"/>
      <c r="AG577" s="1815"/>
      <c r="AH577" s="1815"/>
      <c r="AI577" s="1815"/>
      <c r="AJ577" s="1815"/>
      <c r="AK577" s="1815"/>
      <c r="AL577" s="1815"/>
      <c r="AM577" s="1816"/>
      <c r="AN577" s="20"/>
      <c r="AO577" s="547"/>
      <c r="AP577" s="20"/>
      <c r="CG577" s="35"/>
      <c r="CH577" s="20" t="s">
        <v>984</v>
      </c>
      <c r="CI577" s="20" t="s">
        <v>913</v>
      </c>
    </row>
    <row r="578" spans="1:87" ht="15" customHeight="1" thickTop="1">
      <c r="A578" s="19"/>
      <c r="B578" s="538"/>
      <c r="C578" s="1850"/>
      <c r="D578" s="1648" t="s">
        <v>3756</v>
      </c>
      <c r="E578" s="1649"/>
      <c r="F578" s="1650"/>
      <c r="G578" s="1810" t="s">
        <v>3719</v>
      </c>
      <c r="H578" s="1840"/>
      <c r="I578" s="1840"/>
      <c r="J578" s="1840"/>
      <c r="K578" s="1840"/>
      <c r="L578" s="1841"/>
      <c r="M578" s="1842" t="s">
        <v>2999</v>
      </c>
      <c r="N578" s="1843"/>
      <c r="O578" s="1843"/>
      <c r="P578" s="1843"/>
      <c r="Q578" s="1843"/>
      <c r="R578" s="1843"/>
      <c r="S578" s="1843"/>
      <c r="T578" s="1843"/>
      <c r="U578" s="1843"/>
      <c r="V578" s="1844"/>
      <c r="W578" s="1845"/>
      <c r="X578" s="1846"/>
      <c r="Y578" s="1846"/>
      <c r="Z578" s="1846"/>
      <c r="AA578" s="1846"/>
      <c r="AB578" s="1846"/>
      <c r="AC578" s="1846"/>
      <c r="AD578" s="1846"/>
      <c r="AE578" s="1846"/>
      <c r="AF578" s="1846"/>
      <c r="AG578" s="1846"/>
      <c r="AH578" s="1846"/>
      <c r="AI578" s="1846"/>
      <c r="AJ578" s="1846"/>
      <c r="AK578" s="1846"/>
      <c r="AL578" s="1846"/>
      <c r="AM578" s="1847"/>
      <c r="AN578" s="20"/>
      <c r="AO578" s="547"/>
      <c r="AP578" s="20"/>
      <c r="BL578" s="294" t="str">
        <f>IF(M578="選択　▼","",MID(SUBSTITUTE(M578,"（持分会社）",""),4,10))</f>
        <v/>
      </c>
      <c r="CG578" s="35"/>
      <c r="CH578" s="20" t="s">
        <v>985</v>
      </c>
      <c r="CI578" s="20" t="s">
        <v>914</v>
      </c>
    </row>
    <row r="579" spans="1:87" ht="15" customHeight="1">
      <c r="A579" s="19"/>
      <c r="B579" s="538"/>
      <c r="C579" s="1850"/>
      <c r="D579" s="1025"/>
      <c r="E579" s="1029"/>
      <c r="F579" s="1030"/>
      <c r="G579" s="1059" t="s">
        <v>3729</v>
      </c>
      <c r="H579" s="1815"/>
      <c r="I579" s="1815"/>
      <c r="J579" s="1815"/>
      <c r="K579" s="1815"/>
      <c r="L579" s="1816"/>
      <c r="M579" s="1042"/>
      <c r="N579" s="1043"/>
      <c r="O579" s="1043"/>
      <c r="P579" s="1043"/>
      <c r="Q579" s="1043"/>
      <c r="R579" s="1043"/>
      <c r="S579" s="1043"/>
      <c r="T579" s="1043"/>
      <c r="U579" s="1043"/>
      <c r="V579" s="1043"/>
      <c r="W579" s="1043"/>
      <c r="X579" s="1043"/>
      <c r="Y579" s="1043"/>
      <c r="Z579" s="1044"/>
      <c r="AA579" s="831" t="s">
        <v>590</v>
      </c>
      <c r="AB579" s="831"/>
      <c r="AC579" s="831"/>
      <c r="AD579" s="831"/>
      <c r="AE579" s="831"/>
      <c r="AF579" s="831"/>
      <c r="AG579" s="831"/>
      <c r="AH579" s="831"/>
      <c r="AI579" s="831"/>
      <c r="AJ579" s="831"/>
      <c r="AK579" s="831"/>
      <c r="AL579" s="831"/>
      <c r="AM579" s="832"/>
      <c r="AN579" s="20"/>
      <c r="AO579" s="547"/>
      <c r="AP579" s="20"/>
      <c r="CG579" s="35"/>
      <c r="CH579" s="20" t="s">
        <v>986</v>
      </c>
      <c r="CI579" s="20" t="s">
        <v>915</v>
      </c>
    </row>
    <row r="580" spans="1:87" ht="15" customHeight="1">
      <c r="A580" s="19"/>
      <c r="B580" s="538"/>
      <c r="C580" s="1850"/>
      <c r="D580" s="1025"/>
      <c r="E580" s="1029"/>
      <c r="F580" s="1030"/>
      <c r="G580" s="1059" t="s">
        <v>3730</v>
      </c>
      <c r="H580" s="1815"/>
      <c r="I580" s="1815"/>
      <c r="J580" s="1815"/>
      <c r="K580" s="1815"/>
      <c r="L580" s="1816"/>
      <c r="M580" s="1418"/>
      <c r="N580" s="993"/>
      <c r="O580" s="993"/>
      <c r="P580" s="993"/>
      <c r="Q580" s="1822"/>
      <c r="R580" s="1822"/>
      <c r="S580" s="1822"/>
      <c r="T580" s="1822"/>
      <c r="U580" s="1822"/>
      <c r="V580" s="1822"/>
      <c r="W580" s="1822"/>
      <c r="X580" s="1822"/>
      <c r="Y580" s="1822"/>
      <c r="Z580" s="1822"/>
      <c r="AA580" s="1822"/>
      <c r="AB580" s="1822"/>
      <c r="AC580" s="1823"/>
      <c r="AD580" s="1208"/>
      <c r="AE580" s="1208"/>
      <c r="AF580" s="1208"/>
      <c r="AG580" s="1208"/>
      <c r="AH580" s="1208"/>
      <c r="AI580" s="1208"/>
      <c r="AJ580" s="1208"/>
      <c r="AK580" s="1208"/>
      <c r="AL580" s="1208"/>
      <c r="AM580" s="1824"/>
      <c r="AN580" s="20"/>
      <c r="AO580" s="547"/>
      <c r="AP580" s="20"/>
      <c r="CG580" s="35"/>
      <c r="CH580" s="20" t="s">
        <v>987</v>
      </c>
      <c r="CI580" s="20" t="s">
        <v>916</v>
      </c>
    </row>
    <row r="581" spans="1:87" ht="15" customHeight="1">
      <c r="A581" s="19"/>
      <c r="B581" s="538"/>
      <c r="C581" s="1850"/>
      <c r="D581" s="1025"/>
      <c r="E581" s="1029"/>
      <c r="F581" s="1030"/>
      <c r="G581" s="1059" t="s">
        <v>3731</v>
      </c>
      <c r="H581" s="1815"/>
      <c r="I581" s="1815"/>
      <c r="J581" s="1815"/>
      <c r="K581" s="1815"/>
      <c r="L581" s="1816"/>
      <c r="M581" s="994" t="s">
        <v>2999</v>
      </c>
      <c r="N581" s="1467"/>
      <c r="O581" s="1467"/>
      <c r="P581" s="1468"/>
      <c r="Q581" s="1827"/>
      <c r="R581" s="1815"/>
      <c r="S581" s="1815"/>
      <c r="T581" s="1815"/>
      <c r="U581" s="1815"/>
      <c r="V581" s="1815"/>
      <c r="W581" s="1815"/>
      <c r="X581" s="1815"/>
      <c r="Y581" s="1815"/>
      <c r="Z581" s="1815"/>
      <c r="AA581" s="1815"/>
      <c r="AB581" s="1815"/>
      <c r="AC581" s="1815"/>
      <c r="AD581" s="1815"/>
      <c r="AE581" s="1815"/>
      <c r="AF581" s="1815"/>
      <c r="AG581" s="1815"/>
      <c r="AH581" s="1815"/>
      <c r="AI581" s="1815"/>
      <c r="AJ581" s="1815"/>
      <c r="AK581" s="1815"/>
      <c r="AL581" s="1815"/>
      <c r="AM581" s="1816"/>
      <c r="AN581" s="20"/>
      <c r="AO581" s="547"/>
      <c r="AP581" s="20"/>
      <c r="CG581" s="35"/>
      <c r="CH581" s="20" t="s">
        <v>988</v>
      </c>
      <c r="CI581" s="20" t="s">
        <v>917</v>
      </c>
    </row>
    <row r="582" spans="1:87" ht="15" customHeight="1" thickBot="1">
      <c r="A582" s="19"/>
      <c r="B582" s="538"/>
      <c r="C582" s="1850"/>
      <c r="D582" s="1653"/>
      <c r="E582" s="1654"/>
      <c r="F582" s="1655"/>
      <c r="G582" s="1059" t="s">
        <v>3734</v>
      </c>
      <c r="H582" s="1815"/>
      <c r="I582" s="1815"/>
      <c r="J582" s="1815"/>
      <c r="K582" s="1815"/>
      <c r="L582" s="1816"/>
      <c r="M582" s="1848" t="s">
        <v>2999</v>
      </c>
      <c r="N582" s="1467"/>
      <c r="O582" s="1467"/>
      <c r="P582" s="1468"/>
      <c r="Q582" s="1827"/>
      <c r="R582" s="1815"/>
      <c r="S582" s="1815"/>
      <c r="T582" s="1815"/>
      <c r="U582" s="1815"/>
      <c r="V582" s="1815"/>
      <c r="W582" s="1815"/>
      <c r="X582" s="1815"/>
      <c r="Y582" s="1815"/>
      <c r="Z582" s="1815"/>
      <c r="AA582" s="1815"/>
      <c r="AB582" s="1815"/>
      <c r="AC582" s="1815"/>
      <c r="AD582" s="1815"/>
      <c r="AE582" s="1815"/>
      <c r="AF582" s="1815"/>
      <c r="AG582" s="1815"/>
      <c r="AH582" s="1815"/>
      <c r="AI582" s="1815"/>
      <c r="AJ582" s="1815"/>
      <c r="AK582" s="1815"/>
      <c r="AL582" s="1815"/>
      <c r="AM582" s="1816"/>
      <c r="AN582" s="20"/>
      <c r="AO582" s="547"/>
      <c r="AP582" s="20"/>
      <c r="CG582" s="35"/>
      <c r="CH582" s="20" t="s">
        <v>989</v>
      </c>
      <c r="CI582" s="20" t="s">
        <v>918</v>
      </c>
    </row>
    <row r="583" spans="1:87" ht="15" customHeight="1" thickTop="1">
      <c r="A583" s="19"/>
      <c r="B583" s="538"/>
      <c r="C583" s="1850"/>
      <c r="D583" s="1831" t="s">
        <v>3757</v>
      </c>
      <c r="E583" s="1832"/>
      <c r="F583" s="1833"/>
      <c r="G583" s="1810" t="s">
        <v>3719</v>
      </c>
      <c r="H583" s="1840"/>
      <c r="I583" s="1840"/>
      <c r="J583" s="1840"/>
      <c r="K583" s="1840"/>
      <c r="L583" s="1841"/>
      <c r="M583" s="1842" t="s">
        <v>2999</v>
      </c>
      <c r="N583" s="1843"/>
      <c r="O583" s="1843"/>
      <c r="P583" s="1843"/>
      <c r="Q583" s="1843"/>
      <c r="R583" s="1843"/>
      <c r="S583" s="1843"/>
      <c r="T583" s="1843"/>
      <c r="U583" s="1843"/>
      <c r="V583" s="1844"/>
      <c r="W583" s="1845"/>
      <c r="X583" s="1846"/>
      <c r="Y583" s="1846"/>
      <c r="Z583" s="1846"/>
      <c r="AA583" s="1846"/>
      <c r="AB583" s="1846"/>
      <c r="AC583" s="1846"/>
      <c r="AD583" s="1846"/>
      <c r="AE583" s="1846"/>
      <c r="AF583" s="1846"/>
      <c r="AG583" s="1846"/>
      <c r="AH583" s="1846"/>
      <c r="AI583" s="1846"/>
      <c r="AJ583" s="1846"/>
      <c r="AK583" s="1846"/>
      <c r="AL583" s="1846"/>
      <c r="AM583" s="1847"/>
      <c r="AN583" s="20"/>
      <c r="AO583" s="547"/>
      <c r="AP583" s="20"/>
      <c r="BL583" s="294" t="str">
        <f>IF(M583="選択　▼","",MID(SUBSTITUTE(M583,"（持分会社）",""),4,10))</f>
        <v/>
      </c>
      <c r="CG583" s="35"/>
      <c r="CH583" s="20" t="s">
        <v>990</v>
      </c>
      <c r="CI583" s="20" t="s">
        <v>919</v>
      </c>
    </row>
    <row r="584" spans="1:87" ht="15" customHeight="1">
      <c r="A584" s="19"/>
      <c r="B584" s="538"/>
      <c r="C584" s="1850"/>
      <c r="D584" s="1834"/>
      <c r="E584" s="1835"/>
      <c r="F584" s="1836"/>
      <c r="G584" s="1059" t="s">
        <v>3729</v>
      </c>
      <c r="H584" s="1815"/>
      <c r="I584" s="1815"/>
      <c r="J584" s="1815"/>
      <c r="K584" s="1815"/>
      <c r="L584" s="1816"/>
      <c r="M584" s="1042"/>
      <c r="N584" s="1043"/>
      <c r="O584" s="1043"/>
      <c r="P584" s="1043"/>
      <c r="Q584" s="1043"/>
      <c r="R584" s="1043"/>
      <c r="S584" s="1043"/>
      <c r="T584" s="1043"/>
      <c r="U584" s="1043"/>
      <c r="V584" s="1043"/>
      <c r="W584" s="1043"/>
      <c r="X584" s="1043"/>
      <c r="Y584" s="1043"/>
      <c r="Z584" s="1044"/>
      <c r="AA584" s="831" t="s">
        <v>590</v>
      </c>
      <c r="AB584" s="831"/>
      <c r="AC584" s="831"/>
      <c r="AD584" s="831"/>
      <c r="AE584" s="831"/>
      <c r="AF584" s="831"/>
      <c r="AG584" s="831"/>
      <c r="AH584" s="831"/>
      <c r="AI584" s="831"/>
      <c r="AJ584" s="831"/>
      <c r="AK584" s="831"/>
      <c r="AL584" s="831"/>
      <c r="AM584" s="832"/>
      <c r="AN584" s="20"/>
      <c r="AO584" s="547"/>
      <c r="AP584" s="20"/>
      <c r="CG584" s="35"/>
      <c r="CH584" s="20" t="s">
        <v>991</v>
      </c>
      <c r="CI584" s="20" t="s">
        <v>920</v>
      </c>
    </row>
    <row r="585" spans="1:87" ht="15" customHeight="1">
      <c r="A585" s="19"/>
      <c r="B585" s="538"/>
      <c r="C585" s="1850"/>
      <c r="D585" s="1834"/>
      <c r="E585" s="1835"/>
      <c r="F585" s="1836"/>
      <c r="G585" s="1059" t="s">
        <v>3730</v>
      </c>
      <c r="H585" s="1815"/>
      <c r="I585" s="1815"/>
      <c r="J585" s="1815"/>
      <c r="K585" s="1815"/>
      <c r="L585" s="1816"/>
      <c r="M585" s="1418"/>
      <c r="N585" s="993"/>
      <c r="O585" s="993"/>
      <c r="P585" s="993"/>
      <c r="Q585" s="1822"/>
      <c r="R585" s="1822"/>
      <c r="S585" s="1822"/>
      <c r="T585" s="1822"/>
      <c r="U585" s="1822"/>
      <c r="V585" s="1822"/>
      <c r="W585" s="1822"/>
      <c r="X585" s="1822"/>
      <c r="Y585" s="1822"/>
      <c r="Z585" s="1822"/>
      <c r="AA585" s="1822"/>
      <c r="AB585" s="1822"/>
      <c r="AC585" s="1823"/>
      <c r="AD585" s="1208"/>
      <c r="AE585" s="1208"/>
      <c r="AF585" s="1208"/>
      <c r="AG585" s="1208"/>
      <c r="AH585" s="1208"/>
      <c r="AI585" s="1208"/>
      <c r="AJ585" s="1208"/>
      <c r="AK585" s="1208"/>
      <c r="AL585" s="1208"/>
      <c r="AM585" s="1824"/>
      <c r="AN585" s="20"/>
      <c r="AO585" s="547"/>
      <c r="AP585" s="20"/>
      <c r="CG585" s="35"/>
      <c r="CH585" s="20" t="s">
        <v>992</v>
      </c>
      <c r="CI585" s="20" t="s">
        <v>921</v>
      </c>
    </row>
    <row r="586" spans="1:87" ht="15" customHeight="1">
      <c r="A586" s="19"/>
      <c r="B586" s="538"/>
      <c r="C586" s="1850"/>
      <c r="D586" s="1834"/>
      <c r="E586" s="1835"/>
      <c r="F586" s="1836"/>
      <c r="G586" s="1059" t="s">
        <v>3731</v>
      </c>
      <c r="H586" s="1815"/>
      <c r="I586" s="1815"/>
      <c r="J586" s="1815"/>
      <c r="K586" s="1815"/>
      <c r="L586" s="1816"/>
      <c r="M586" s="994" t="s">
        <v>2999</v>
      </c>
      <c r="N586" s="1467"/>
      <c r="O586" s="1467"/>
      <c r="P586" s="1468"/>
      <c r="Q586" s="1827"/>
      <c r="R586" s="1815"/>
      <c r="S586" s="1815"/>
      <c r="T586" s="1815"/>
      <c r="U586" s="1815"/>
      <c r="V586" s="1815"/>
      <c r="W586" s="1815"/>
      <c r="X586" s="1815"/>
      <c r="Y586" s="1815"/>
      <c r="Z586" s="1815"/>
      <c r="AA586" s="1815"/>
      <c r="AB586" s="1815"/>
      <c r="AC586" s="1815"/>
      <c r="AD586" s="1815"/>
      <c r="AE586" s="1815"/>
      <c r="AF586" s="1815"/>
      <c r="AG586" s="1815"/>
      <c r="AH586" s="1815"/>
      <c r="AI586" s="1815"/>
      <c r="AJ586" s="1815"/>
      <c r="AK586" s="1815"/>
      <c r="AL586" s="1815"/>
      <c r="AM586" s="1816"/>
      <c r="AN586" s="20"/>
      <c r="AO586" s="547"/>
      <c r="AP586" s="20"/>
      <c r="CG586" s="35"/>
      <c r="CH586" s="20" t="s">
        <v>993</v>
      </c>
      <c r="CI586" s="20" t="s">
        <v>922</v>
      </c>
    </row>
    <row r="587" spans="1:87" ht="15" customHeight="1" thickBot="1">
      <c r="A587" s="19"/>
      <c r="B587" s="538"/>
      <c r="C587" s="1850"/>
      <c r="D587" s="1837"/>
      <c r="E587" s="1838"/>
      <c r="F587" s="1839"/>
      <c r="G587" s="1059" t="s">
        <v>3734</v>
      </c>
      <c r="H587" s="1815"/>
      <c r="I587" s="1815"/>
      <c r="J587" s="1815"/>
      <c r="K587" s="1815"/>
      <c r="L587" s="1816"/>
      <c r="M587" s="1848" t="s">
        <v>2999</v>
      </c>
      <c r="N587" s="1467"/>
      <c r="O587" s="1467"/>
      <c r="P587" s="1468"/>
      <c r="Q587" s="1827"/>
      <c r="R587" s="1815"/>
      <c r="S587" s="1815"/>
      <c r="T587" s="1815"/>
      <c r="U587" s="1815"/>
      <c r="V587" s="1815"/>
      <c r="W587" s="1815"/>
      <c r="X587" s="1815"/>
      <c r="Y587" s="1815"/>
      <c r="Z587" s="1815"/>
      <c r="AA587" s="1815"/>
      <c r="AB587" s="1815"/>
      <c r="AC587" s="1815"/>
      <c r="AD587" s="1815"/>
      <c r="AE587" s="1815"/>
      <c r="AF587" s="1815"/>
      <c r="AG587" s="1815"/>
      <c r="AH587" s="1815"/>
      <c r="AI587" s="1815"/>
      <c r="AJ587" s="1815"/>
      <c r="AK587" s="1815"/>
      <c r="AL587" s="1815"/>
      <c r="AM587" s="1816"/>
      <c r="AN587" s="20"/>
      <c r="AO587" s="547"/>
      <c r="AP587" s="20"/>
      <c r="CG587" s="35"/>
      <c r="CH587" s="20" t="s">
        <v>994</v>
      </c>
      <c r="CI587" s="20" t="s">
        <v>586</v>
      </c>
    </row>
    <row r="588" spans="1:87" ht="15" customHeight="1" thickTop="1">
      <c r="A588" s="19"/>
      <c r="B588" s="538"/>
      <c r="C588" s="1850"/>
      <c r="D588" s="1648" t="s">
        <v>3758</v>
      </c>
      <c r="E588" s="1649"/>
      <c r="F588" s="1650"/>
      <c r="G588" s="1810" t="s">
        <v>3719</v>
      </c>
      <c r="H588" s="1840"/>
      <c r="I588" s="1840"/>
      <c r="J588" s="1840"/>
      <c r="K588" s="1840"/>
      <c r="L588" s="1841"/>
      <c r="M588" s="1842" t="s">
        <v>2999</v>
      </c>
      <c r="N588" s="1843"/>
      <c r="O588" s="1843"/>
      <c r="P588" s="1843"/>
      <c r="Q588" s="1843"/>
      <c r="R588" s="1843"/>
      <c r="S588" s="1843"/>
      <c r="T588" s="1843"/>
      <c r="U588" s="1843"/>
      <c r="V588" s="1844"/>
      <c r="W588" s="1845"/>
      <c r="X588" s="1846"/>
      <c r="Y588" s="1846"/>
      <c r="Z588" s="1846"/>
      <c r="AA588" s="1846"/>
      <c r="AB588" s="1846"/>
      <c r="AC588" s="1846"/>
      <c r="AD588" s="1846"/>
      <c r="AE588" s="1846"/>
      <c r="AF588" s="1846"/>
      <c r="AG588" s="1846"/>
      <c r="AH588" s="1846"/>
      <c r="AI588" s="1846"/>
      <c r="AJ588" s="1846"/>
      <c r="AK588" s="1846"/>
      <c r="AL588" s="1846"/>
      <c r="AM588" s="1847"/>
      <c r="AN588" s="20"/>
      <c r="AO588" s="547"/>
      <c r="AP588" s="20"/>
      <c r="BL588" s="294" t="str">
        <f>IF(M588="選択　▼","",MID(SUBSTITUTE(M588,"（持分会社）",""),4,10))</f>
        <v/>
      </c>
      <c r="CG588" s="35"/>
      <c r="CH588" s="20" t="s">
        <v>995</v>
      </c>
      <c r="CI588" s="20" t="s">
        <v>923</v>
      </c>
    </row>
    <row r="589" spans="1:87" ht="15" customHeight="1">
      <c r="A589" s="19"/>
      <c r="B589" s="538"/>
      <c r="C589" s="1850"/>
      <c r="D589" s="1025"/>
      <c r="E589" s="1029"/>
      <c r="F589" s="1030"/>
      <c r="G589" s="1059" t="s">
        <v>3729</v>
      </c>
      <c r="H589" s="1815"/>
      <c r="I589" s="1815"/>
      <c r="J589" s="1815"/>
      <c r="K589" s="1815"/>
      <c r="L589" s="1816"/>
      <c r="M589" s="1042"/>
      <c r="N589" s="1043"/>
      <c r="O589" s="1043"/>
      <c r="P589" s="1043"/>
      <c r="Q589" s="1043"/>
      <c r="R589" s="1043"/>
      <c r="S589" s="1043"/>
      <c r="T589" s="1043"/>
      <c r="U589" s="1043"/>
      <c r="V589" s="1043"/>
      <c r="W589" s="1043"/>
      <c r="X589" s="1043"/>
      <c r="Y589" s="1043"/>
      <c r="Z589" s="1044"/>
      <c r="AA589" s="831" t="s">
        <v>590</v>
      </c>
      <c r="AB589" s="831"/>
      <c r="AC589" s="831"/>
      <c r="AD589" s="831"/>
      <c r="AE589" s="831"/>
      <c r="AF589" s="831"/>
      <c r="AG589" s="831"/>
      <c r="AH589" s="831"/>
      <c r="AI589" s="831"/>
      <c r="AJ589" s="831"/>
      <c r="AK589" s="831"/>
      <c r="AL589" s="831"/>
      <c r="AM589" s="832"/>
      <c r="AN589" s="20"/>
      <c r="AO589" s="547"/>
      <c r="AP589" s="20"/>
      <c r="CG589" s="35"/>
      <c r="CH589" s="20" t="s">
        <v>996</v>
      </c>
      <c r="CI589" s="20" t="s">
        <v>924</v>
      </c>
    </row>
    <row r="590" spans="1:87" ht="15" customHeight="1">
      <c r="A590" s="19"/>
      <c r="B590" s="538"/>
      <c r="C590" s="1850"/>
      <c r="D590" s="1025"/>
      <c r="E590" s="1029"/>
      <c r="F590" s="1030"/>
      <c r="G590" s="1059" t="s">
        <v>3730</v>
      </c>
      <c r="H590" s="1815"/>
      <c r="I590" s="1815"/>
      <c r="J590" s="1815"/>
      <c r="K590" s="1815"/>
      <c r="L590" s="1816"/>
      <c r="M590" s="1418"/>
      <c r="N590" s="993"/>
      <c r="O590" s="993"/>
      <c r="P590" s="993"/>
      <c r="Q590" s="1822"/>
      <c r="R590" s="1822"/>
      <c r="S590" s="1822"/>
      <c r="T590" s="1822"/>
      <c r="U590" s="1822"/>
      <c r="V590" s="1822"/>
      <c r="W590" s="1822"/>
      <c r="X590" s="1822"/>
      <c r="Y590" s="1822"/>
      <c r="Z590" s="1822"/>
      <c r="AA590" s="1822"/>
      <c r="AB590" s="1822"/>
      <c r="AC590" s="1823"/>
      <c r="AD590" s="1208"/>
      <c r="AE590" s="1208"/>
      <c r="AF590" s="1208"/>
      <c r="AG590" s="1208"/>
      <c r="AH590" s="1208"/>
      <c r="AI590" s="1208"/>
      <c r="AJ590" s="1208"/>
      <c r="AK590" s="1208"/>
      <c r="AL590" s="1208"/>
      <c r="AM590" s="1824"/>
      <c r="AN590" s="20"/>
      <c r="AO590" s="547"/>
      <c r="AP590" s="20"/>
      <c r="CG590" s="35"/>
      <c r="CH590" s="20" t="s">
        <v>997</v>
      </c>
      <c r="CI590" s="20" t="s">
        <v>925</v>
      </c>
    </row>
    <row r="591" spans="1:87" ht="15" customHeight="1">
      <c r="A591" s="19"/>
      <c r="B591" s="538"/>
      <c r="C591" s="1850"/>
      <c r="D591" s="1025"/>
      <c r="E591" s="1029"/>
      <c r="F591" s="1030"/>
      <c r="G591" s="1059" t="s">
        <v>3731</v>
      </c>
      <c r="H591" s="1815"/>
      <c r="I591" s="1815"/>
      <c r="J591" s="1815"/>
      <c r="K591" s="1815"/>
      <c r="L591" s="1816"/>
      <c r="M591" s="994" t="s">
        <v>2999</v>
      </c>
      <c r="N591" s="1467"/>
      <c r="O591" s="1467"/>
      <c r="P591" s="1468"/>
      <c r="Q591" s="1827"/>
      <c r="R591" s="1815"/>
      <c r="S591" s="1815"/>
      <c r="T591" s="1815"/>
      <c r="U591" s="1815"/>
      <c r="V591" s="1815"/>
      <c r="W591" s="1815"/>
      <c r="X591" s="1815"/>
      <c r="Y591" s="1815"/>
      <c r="Z591" s="1815"/>
      <c r="AA591" s="1815"/>
      <c r="AB591" s="1815"/>
      <c r="AC591" s="1815"/>
      <c r="AD591" s="1815"/>
      <c r="AE591" s="1815"/>
      <c r="AF591" s="1815"/>
      <c r="AG591" s="1815"/>
      <c r="AH591" s="1815"/>
      <c r="AI591" s="1815"/>
      <c r="AJ591" s="1815"/>
      <c r="AK591" s="1815"/>
      <c r="AL591" s="1815"/>
      <c r="AM591" s="1816"/>
      <c r="AN591" s="20"/>
      <c r="AO591" s="547"/>
      <c r="AP591" s="20"/>
      <c r="CG591" s="35"/>
      <c r="CH591" s="20" t="s">
        <v>998</v>
      </c>
      <c r="CI591" s="20" t="s">
        <v>926</v>
      </c>
    </row>
    <row r="592" spans="1:87" ht="15" customHeight="1">
      <c r="A592" s="19"/>
      <c r="B592" s="538"/>
      <c r="C592" s="1851"/>
      <c r="D592" s="616"/>
      <c r="E592" s="617"/>
      <c r="F592" s="618"/>
      <c r="G592" s="1059" t="s">
        <v>3734</v>
      </c>
      <c r="H592" s="1815"/>
      <c r="I592" s="1815"/>
      <c r="J592" s="1815"/>
      <c r="K592" s="1815"/>
      <c r="L592" s="1816"/>
      <c r="M592" s="1848" t="s">
        <v>2999</v>
      </c>
      <c r="N592" s="1467"/>
      <c r="O592" s="1467"/>
      <c r="P592" s="1468"/>
      <c r="Q592" s="1827"/>
      <c r="R592" s="1815"/>
      <c r="S592" s="1815"/>
      <c r="T592" s="1815"/>
      <c r="U592" s="1815"/>
      <c r="V592" s="1815"/>
      <c r="W592" s="1815"/>
      <c r="X592" s="1815"/>
      <c r="Y592" s="1815"/>
      <c r="Z592" s="1815"/>
      <c r="AA592" s="1815"/>
      <c r="AB592" s="1815"/>
      <c r="AC592" s="1815"/>
      <c r="AD592" s="1815"/>
      <c r="AE592" s="1815"/>
      <c r="AF592" s="1815"/>
      <c r="AG592" s="1815"/>
      <c r="AH592" s="1815"/>
      <c r="AI592" s="1815"/>
      <c r="AJ592" s="1815"/>
      <c r="AK592" s="1815"/>
      <c r="AL592" s="1815"/>
      <c r="AM592" s="1816"/>
      <c r="AN592" s="20"/>
      <c r="AO592" s="547"/>
      <c r="AP592" s="20"/>
      <c r="CG592" s="35"/>
      <c r="CH592" s="20" t="s">
        <v>999</v>
      </c>
      <c r="CI592" s="20" t="s">
        <v>927</v>
      </c>
    </row>
    <row r="593" spans="1:87" ht="15" customHeight="1" thickBot="1">
      <c r="A593" s="19"/>
      <c r="B593" s="539"/>
      <c r="C593" s="540"/>
      <c r="D593" s="541"/>
      <c r="E593" s="541"/>
      <c r="F593" s="541"/>
      <c r="G593" s="542"/>
      <c r="H593" s="542"/>
      <c r="I593" s="542"/>
      <c r="J593" s="542"/>
      <c r="K593" s="542"/>
      <c r="L593" s="542"/>
      <c r="M593" s="543"/>
      <c r="N593" s="543"/>
      <c r="O593" s="543"/>
      <c r="P593" s="544"/>
      <c r="Q593" s="544"/>
      <c r="R593" s="544"/>
      <c r="S593" s="544"/>
      <c r="T593" s="544"/>
      <c r="U593" s="544"/>
      <c r="V593" s="544"/>
      <c r="W593" s="544"/>
      <c r="X593" s="544"/>
      <c r="Y593" s="544"/>
      <c r="Z593" s="544"/>
      <c r="AA593" s="544"/>
      <c r="AB593" s="544"/>
      <c r="AC593" s="544"/>
      <c r="AD593" s="544"/>
      <c r="AE593" s="544"/>
      <c r="AF593" s="544"/>
      <c r="AG593" s="544"/>
      <c r="AH593" s="544"/>
      <c r="AI593" s="1563" t="s">
        <v>2771</v>
      </c>
      <c r="AJ593" s="1563"/>
      <c r="AK593" s="1563"/>
      <c r="AL593" s="1563"/>
      <c r="AM593" s="1563"/>
      <c r="AN593" s="545"/>
      <c r="AO593" s="548"/>
      <c r="AP593" s="20"/>
      <c r="CG593" s="35"/>
      <c r="CH593" s="20" t="s">
        <v>1000</v>
      </c>
      <c r="CI593" s="20" t="s">
        <v>928</v>
      </c>
    </row>
    <row r="594" spans="1:87" ht="15" customHeight="1" thickTop="1">
      <c r="A594" s="19"/>
      <c r="B594" s="19"/>
      <c r="C594" s="518"/>
      <c r="D594" s="80"/>
      <c r="E594" s="80"/>
      <c r="F594" s="80"/>
      <c r="G594" s="19"/>
      <c r="H594" s="19"/>
      <c r="I594" s="19"/>
      <c r="J594" s="19"/>
      <c r="K594" s="19"/>
      <c r="L594" s="19"/>
      <c r="M594" s="519"/>
      <c r="N594" s="519"/>
      <c r="O594" s="519"/>
      <c r="P594" s="520"/>
      <c r="Q594" s="520"/>
      <c r="R594" s="520"/>
      <c r="S594" s="520"/>
      <c r="T594" s="520"/>
      <c r="U594" s="520"/>
      <c r="V594" s="520"/>
      <c r="W594" s="520"/>
      <c r="X594" s="520"/>
      <c r="Y594" s="520"/>
      <c r="Z594" s="520"/>
      <c r="AA594" s="520"/>
      <c r="AB594" s="520"/>
      <c r="AC594" s="520"/>
      <c r="AD594" s="520"/>
      <c r="AE594" s="520"/>
      <c r="AF594" s="520"/>
      <c r="AG594" s="520"/>
      <c r="AH594" s="520"/>
      <c r="AI594" s="149"/>
      <c r="AJ594" s="149"/>
      <c r="AK594" s="149"/>
      <c r="AL594" s="149"/>
      <c r="AM594" s="149"/>
      <c r="AN594" s="20"/>
      <c r="AO594" s="20"/>
      <c r="AP594" s="20"/>
      <c r="CG594" s="35"/>
      <c r="CH594" s="20" t="s">
        <v>1001</v>
      </c>
      <c r="CI594" s="20" t="s">
        <v>929</v>
      </c>
    </row>
    <row r="595" spans="1:87" ht="15" customHeight="1">
      <c r="A595" s="89"/>
      <c r="B595" s="29"/>
      <c r="C595" s="29"/>
      <c r="D595" s="89"/>
      <c r="E595" s="89"/>
      <c r="F595" s="89"/>
      <c r="G595" s="89"/>
      <c r="H595" s="89"/>
      <c r="I595" s="89"/>
      <c r="J595" s="89"/>
      <c r="K595" s="89"/>
      <c r="L595" s="8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306"/>
      <c r="BM595" s="306"/>
      <c r="BN595" s="306"/>
      <c r="BO595" s="307"/>
      <c r="BP595" s="307"/>
      <c r="BQ595" s="307"/>
      <c r="BR595" s="307"/>
      <c r="BS595" s="307"/>
      <c r="BT595" s="307"/>
      <c r="BU595" s="307"/>
      <c r="BV595" s="307"/>
      <c r="BW595" s="307"/>
      <c r="BX595" s="307"/>
      <c r="BY595" s="307"/>
      <c r="BZ595" s="307"/>
      <c r="CG595" s="35"/>
      <c r="CH595" s="20" t="s">
        <v>1002</v>
      </c>
      <c r="CI595" s="20" t="s">
        <v>930</v>
      </c>
    </row>
    <row r="596" spans="1:87" ht="15" hidden="1" customHeight="1">
      <c r="A596" s="19"/>
      <c r="B596" s="20"/>
      <c r="C596" s="20"/>
      <c r="D596" s="19"/>
      <c r="E596" s="19"/>
      <c r="F596" s="19"/>
      <c r="G596" s="19"/>
      <c r="H596" s="19"/>
      <c r="I596" s="19"/>
      <c r="J596" s="19"/>
      <c r="K596" s="19"/>
      <c r="L596" s="19"/>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Z596" s="257"/>
      <c r="CG596" s="35"/>
      <c r="CH596" s="20" t="s">
        <v>1003</v>
      </c>
      <c r="CI596" s="20" t="s">
        <v>931</v>
      </c>
    </row>
    <row r="597" spans="1:87" ht="15" hidden="1" customHeight="1">
      <c r="A597" s="19"/>
      <c r="B597" s="20"/>
      <c r="C597" s="20"/>
      <c r="D597" s="19"/>
      <c r="E597" s="19"/>
      <c r="F597" s="19"/>
      <c r="G597" s="19"/>
      <c r="H597" s="19"/>
      <c r="I597" s="19"/>
      <c r="J597" s="19"/>
      <c r="K597" s="19"/>
      <c r="L597" s="19"/>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Z597" s="257"/>
      <c r="CG597" s="35"/>
      <c r="CH597" s="20" t="s">
        <v>1004</v>
      </c>
      <c r="CI597" s="20" t="s">
        <v>932</v>
      </c>
    </row>
    <row r="598" spans="1:87" ht="15" hidden="1" customHeight="1">
      <c r="A598" s="19"/>
      <c r="B598" s="20"/>
      <c r="C598" s="20"/>
      <c r="D598" s="19"/>
      <c r="E598" s="19"/>
      <c r="F598" s="19"/>
      <c r="G598" s="19"/>
      <c r="H598" s="19"/>
      <c r="I598" s="19"/>
      <c r="J598" s="19"/>
      <c r="K598" s="19"/>
      <c r="L598" s="19"/>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Z598" s="257"/>
      <c r="CG598" s="35"/>
      <c r="CH598" s="20" t="s">
        <v>1005</v>
      </c>
      <c r="CI598" s="20" t="s">
        <v>933</v>
      </c>
    </row>
    <row r="599" spans="1:87" ht="15" hidden="1" customHeight="1">
      <c r="A599" s="19"/>
      <c r="B599" s="20"/>
      <c r="C599" s="20"/>
      <c r="D599" s="19"/>
      <c r="E599" s="19"/>
      <c r="F599" s="19"/>
      <c r="G599" s="19"/>
      <c r="H599" s="19"/>
      <c r="I599" s="19"/>
      <c r="J599" s="19"/>
      <c r="K599" s="19"/>
      <c r="L599" s="19"/>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Z599" s="257"/>
      <c r="CG599" s="35"/>
      <c r="CH599" s="20" t="s">
        <v>1006</v>
      </c>
      <c r="CI599" s="20" t="s">
        <v>934</v>
      </c>
    </row>
    <row r="600" spans="1:87" ht="15" hidden="1" customHeight="1">
      <c r="A600" s="19"/>
      <c r="B600" s="20"/>
      <c r="C600" s="20"/>
      <c r="D600" s="19"/>
      <c r="E600" s="19"/>
      <c r="F600" s="19"/>
      <c r="G600" s="19"/>
      <c r="H600" s="19"/>
      <c r="I600" s="19"/>
      <c r="J600" s="19"/>
      <c r="K600" s="19"/>
      <c r="L600" s="19"/>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Z600" s="257"/>
      <c r="CG600" s="35"/>
      <c r="CH600" s="20" t="s">
        <v>1007</v>
      </c>
      <c r="CI600" s="20" t="s">
        <v>935</v>
      </c>
    </row>
    <row r="601" spans="1:87" ht="15" hidden="1" customHeight="1">
      <c r="A601" s="19"/>
      <c r="B601" s="20"/>
      <c r="C601" s="20"/>
      <c r="D601" s="19"/>
      <c r="E601" s="19"/>
      <c r="F601" s="19"/>
      <c r="G601" s="19"/>
      <c r="H601" s="19"/>
      <c r="I601" s="19"/>
      <c r="J601" s="19"/>
      <c r="K601" s="19"/>
      <c r="L601" s="19"/>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Z601" s="257"/>
      <c r="CG601" s="35"/>
      <c r="CH601" s="20" t="s">
        <v>1008</v>
      </c>
      <c r="CI601" s="20" t="s">
        <v>936</v>
      </c>
    </row>
    <row r="602" spans="1:87" ht="15" hidden="1" customHeight="1">
      <c r="A602" s="19"/>
      <c r="B602" s="20"/>
      <c r="C602" s="20"/>
      <c r="D602" s="19"/>
      <c r="E602" s="19"/>
      <c r="F602" s="19"/>
      <c r="G602" s="19"/>
      <c r="H602" s="19"/>
      <c r="I602" s="19"/>
      <c r="J602" s="19"/>
      <c r="K602" s="19"/>
      <c r="L602" s="19"/>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Z602" s="257"/>
      <c r="CG602" s="35"/>
      <c r="CH602" s="20" t="s">
        <v>1009</v>
      </c>
      <c r="CI602" s="20" t="s">
        <v>937</v>
      </c>
    </row>
    <row r="603" spans="1:87" ht="15" hidden="1" customHeight="1">
      <c r="A603" s="19"/>
      <c r="B603" s="20"/>
      <c r="C603" s="20"/>
      <c r="D603" s="19"/>
      <c r="E603" s="19"/>
      <c r="F603" s="19"/>
      <c r="G603" s="19"/>
      <c r="H603" s="19"/>
      <c r="I603" s="19"/>
      <c r="J603" s="19"/>
      <c r="K603" s="19"/>
      <c r="L603" s="19"/>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Z603" s="257"/>
      <c r="CG603" s="35"/>
      <c r="CH603" s="20" t="s">
        <v>1010</v>
      </c>
      <c r="CI603" s="20" t="s">
        <v>938</v>
      </c>
    </row>
    <row r="604" spans="1:87" ht="15" hidden="1" customHeight="1">
      <c r="A604" s="19"/>
      <c r="B604" s="20"/>
      <c r="C604" s="20"/>
      <c r="D604" s="19"/>
      <c r="E604" s="19"/>
      <c r="F604" s="19"/>
      <c r="G604" s="19"/>
      <c r="H604" s="19"/>
      <c r="I604" s="19"/>
      <c r="J604" s="19"/>
      <c r="K604" s="19"/>
      <c r="L604" s="19"/>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Z604" s="257"/>
      <c r="CG604" s="35"/>
      <c r="CH604" s="20" t="s">
        <v>1011</v>
      </c>
      <c r="CI604" s="20" t="s">
        <v>939</v>
      </c>
    </row>
    <row r="605" spans="1:87" ht="15" hidden="1" customHeight="1">
      <c r="A605" s="19"/>
      <c r="B605" s="20"/>
      <c r="C605" s="20"/>
      <c r="D605" s="19"/>
      <c r="E605" s="19"/>
      <c r="F605" s="19"/>
      <c r="G605" s="19"/>
      <c r="H605" s="19"/>
      <c r="I605" s="19"/>
      <c r="J605" s="19"/>
      <c r="K605" s="19"/>
      <c r="L605" s="19"/>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Z605" s="257"/>
      <c r="CG605" s="35"/>
      <c r="CH605" s="20" t="s">
        <v>1012</v>
      </c>
      <c r="CI605" s="20" t="s">
        <v>940</v>
      </c>
    </row>
    <row r="606" spans="1:87" ht="15" hidden="1" customHeight="1">
      <c r="A606" s="19"/>
      <c r="B606" s="20"/>
      <c r="C606" s="20"/>
      <c r="D606" s="19"/>
      <c r="E606" s="19"/>
      <c r="F606" s="19"/>
      <c r="G606" s="19"/>
      <c r="H606" s="19"/>
      <c r="I606" s="19"/>
      <c r="J606" s="19"/>
      <c r="K606" s="19"/>
      <c r="L606" s="19"/>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Z606" s="257"/>
      <c r="CG606" s="35"/>
      <c r="CH606" s="20" t="s">
        <v>1013</v>
      </c>
      <c r="CI606" s="20" t="s">
        <v>941</v>
      </c>
    </row>
    <row r="607" spans="1:87" ht="15" hidden="1" customHeight="1">
      <c r="A607" s="19"/>
      <c r="B607" s="20"/>
      <c r="C607" s="20"/>
      <c r="D607" s="19"/>
      <c r="E607" s="19"/>
      <c r="F607" s="19"/>
      <c r="G607" s="19"/>
      <c r="H607" s="19"/>
      <c r="I607" s="19"/>
      <c r="J607" s="19"/>
      <c r="K607" s="19"/>
      <c r="L607" s="19"/>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Z607" s="257"/>
      <c r="CG607" s="35"/>
      <c r="CH607" s="20" t="s">
        <v>1014</v>
      </c>
      <c r="CI607" s="20" t="s">
        <v>942</v>
      </c>
    </row>
    <row r="608" spans="1:87" ht="15" hidden="1" customHeight="1">
      <c r="A608" s="19"/>
      <c r="B608" s="19"/>
      <c r="C608" s="20"/>
      <c r="D608" s="19"/>
      <c r="E608" s="19"/>
      <c r="F608" s="19"/>
      <c r="G608" s="19"/>
      <c r="H608" s="19"/>
      <c r="I608" s="19"/>
      <c r="J608" s="19"/>
      <c r="K608" s="19"/>
      <c r="L608" s="19"/>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Z608" s="257"/>
      <c r="CG608" s="35"/>
      <c r="CH608" s="20" t="s">
        <v>1015</v>
      </c>
      <c r="CI608" s="20" t="s">
        <v>943</v>
      </c>
    </row>
    <row r="609" spans="1:87" ht="15" hidden="1" customHeight="1">
      <c r="A609" s="19"/>
      <c r="B609" s="19"/>
      <c r="C609" s="20"/>
      <c r="D609" s="19"/>
      <c r="E609" s="19"/>
      <c r="F609" s="19"/>
      <c r="G609" s="19"/>
      <c r="H609" s="19"/>
      <c r="I609" s="19"/>
      <c r="J609" s="19"/>
      <c r="K609" s="19"/>
      <c r="L609" s="19"/>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Z609" s="257"/>
      <c r="CG609" s="35"/>
      <c r="CH609" s="20" t="s">
        <v>1016</v>
      </c>
      <c r="CI609" s="20" t="s">
        <v>944</v>
      </c>
    </row>
    <row r="610" spans="1:87" ht="15" hidden="1" customHeight="1">
      <c r="A610" s="19"/>
      <c r="B610" s="19"/>
      <c r="C610" s="20"/>
      <c r="D610" s="19"/>
      <c r="E610" s="19"/>
      <c r="F610" s="19"/>
      <c r="G610" s="19"/>
      <c r="H610" s="19"/>
      <c r="I610" s="19"/>
      <c r="J610" s="19"/>
      <c r="K610" s="19"/>
      <c r="L610" s="19"/>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Z610" s="257"/>
      <c r="CG610" s="35"/>
      <c r="CH610" s="20" t="s">
        <v>1017</v>
      </c>
      <c r="CI610" s="20" t="s">
        <v>945</v>
      </c>
    </row>
    <row r="611" spans="1:87" ht="15" hidden="1" customHeight="1">
      <c r="A611" s="19"/>
      <c r="B611" s="19"/>
      <c r="C611" s="20"/>
      <c r="D611" s="19"/>
      <c r="E611" s="19"/>
      <c r="F611" s="19"/>
      <c r="G611" s="19"/>
      <c r="H611" s="19"/>
      <c r="I611" s="19"/>
      <c r="J611" s="19"/>
      <c r="K611" s="19"/>
      <c r="L611" s="19"/>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Z611" s="257"/>
      <c r="CG611" s="35"/>
      <c r="CH611" s="20" t="s">
        <v>1018</v>
      </c>
      <c r="CI611" s="20" t="s">
        <v>946</v>
      </c>
    </row>
    <row r="612" spans="1:87" ht="15" hidden="1" customHeight="1">
      <c r="A612" s="19"/>
      <c r="B612" s="19"/>
      <c r="C612" s="20"/>
      <c r="D612" s="19"/>
      <c r="E612" s="19"/>
      <c r="F612" s="19"/>
      <c r="G612" s="19"/>
      <c r="H612" s="19"/>
      <c r="I612" s="19"/>
      <c r="J612" s="19"/>
      <c r="K612" s="19"/>
      <c r="L612" s="19"/>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Z612" s="257"/>
      <c r="CG612" s="35"/>
      <c r="CH612" s="20" t="s">
        <v>1019</v>
      </c>
      <c r="CI612" s="20" t="s">
        <v>947</v>
      </c>
    </row>
    <row r="613" spans="1:87" ht="15" hidden="1" customHeight="1">
      <c r="A613" s="19"/>
      <c r="B613" s="19"/>
      <c r="C613" s="20"/>
      <c r="D613" s="19"/>
      <c r="E613" s="19"/>
      <c r="F613" s="19"/>
      <c r="G613" s="19"/>
      <c r="H613" s="19"/>
      <c r="I613" s="19"/>
      <c r="J613" s="19"/>
      <c r="K613" s="19"/>
      <c r="L613" s="19"/>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Z613" s="257"/>
      <c r="CG613" s="35"/>
      <c r="CH613" s="20" t="s">
        <v>1020</v>
      </c>
      <c r="CI613" s="20" t="s">
        <v>948</v>
      </c>
    </row>
    <row r="614" spans="1:87" ht="15" hidden="1" customHeight="1">
      <c r="A614" s="19"/>
      <c r="B614" s="19"/>
      <c r="C614" s="20"/>
      <c r="D614" s="19"/>
      <c r="E614" s="19"/>
      <c r="F614" s="19"/>
      <c r="G614" s="19"/>
      <c r="H614" s="19"/>
      <c r="I614" s="19"/>
      <c r="J614" s="19"/>
      <c r="K614" s="19"/>
      <c r="L614" s="19"/>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Z614" s="257"/>
      <c r="CG614" s="35"/>
      <c r="CH614" s="20" t="s">
        <v>1021</v>
      </c>
      <c r="CI614" s="20" t="s">
        <v>949</v>
      </c>
    </row>
    <row r="615" spans="1:87" ht="15" hidden="1" customHeight="1">
      <c r="A615" s="19"/>
      <c r="B615" s="19"/>
      <c r="C615" s="20"/>
      <c r="D615" s="19"/>
      <c r="E615" s="19"/>
      <c r="F615" s="19"/>
      <c r="G615" s="19"/>
      <c r="H615" s="19"/>
      <c r="I615" s="19"/>
      <c r="J615" s="19"/>
      <c r="K615" s="19"/>
      <c r="L615" s="19"/>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Z615" s="257"/>
      <c r="CG615" s="35"/>
      <c r="CH615" s="20" t="s">
        <v>1022</v>
      </c>
      <c r="CI615" s="20" t="s">
        <v>950</v>
      </c>
    </row>
    <row r="616" spans="1:87" ht="15" hidden="1" customHeight="1">
      <c r="A616" s="19"/>
      <c r="B616" s="19"/>
      <c r="C616" s="20"/>
      <c r="D616" s="19"/>
      <c r="E616" s="19"/>
      <c r="F616" s="19"/>
      <c r="G616" s="19"/>
      <c r="H616" s="19"/>
      <c r="I616" s="19"/>
      <c r="J616" s="19"/>
      <c r="K616" s="19"/>
      <c r="L616" s="19"/>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Z616" s="257"/>
      <c r="CG616" s="35"/>
      <c r="CH616" s="20" t="s">
        <v>1023</v>
      </c>
      <c r="CI616" s="20" t="s">
        <v>951</v>
      </c>
    </row>
    <row r="617" spans="1:87" ht="15" hidden="1" customHeight="1">
      <c r="A617" s="19"/>
      <c r="B617" s="19"/>
      <c r="C617" s="20"/>
      <c r="D617" s="19"/>
      <c r="E617" s="19"/>
      <c r="F617" s="19"/>
      <c r="G617" s="19"/>
      <c r="H617" s="19"/>
      <c r="I617" s="19"/>
      <c r="J617" s="19"/>
      <c r="K617" s="19"/>
      <c r="L617" s="19"/>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Z617" s="257"/>
      <c r="CG617" s="35"/>
      <c r="CH617" s="20" t="s">
        <v>1024</v>
      </c>
      <c r="CI617" s="20" t="s">
        <v>952</v>
      </c>
    </row>
    <row r="618" spans="1:87" ht="15" hidden="1" customHeight="1">
      <c r="A618" s="19"/>
      <c r="B618" s="19"/>
      <c r="C618" s="20"/>
      <c r="D618" s="19"/>
      <c r="E618" s="19"/>
      <c r="F618" s="19"/>
      <c r="G618" s="19"/>
      <c r="H618" s="19"/>
      <c r="I618" s="19"/>
      <c r="J618" s="19"/>
      <c r="K618" s="19"/>
      <c r="L618" s="19"/>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Z618" s="257"/>
      <c r="CG618" s="35"/>
      <c r="CH618" s="20" t="s">
        <v>1025</v>
      </c>
      <c r="CI618" s="20" t="s">
        <v>953</v>
      </c>
    </row>
    <row r="619" spans="1:87" ht="15" hidden="1" customHeight="1">
      <c r="A619" s="19"/>
      <c r="B619" s="19"/>
      <c r="C619" s="20"/>
      <c r="D619" s="19"/>
      <c r="E619" s="19"/>
      <c r="F619" s="19"/>
      <c r="G619" s="19"/>
      <c r="H619" s="19"/>
      <c r="I619" s="19"/>
      <c r="J619" s="19"/>
      <c r="K619" s="19"/>
      <c r="L619" s="19"/>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Z619" s="257"/>
      <c r="CG619" s="35"/>
      <c r="CH619" s="20" t="s">
        <v>1026</v>
      </c>
      <c r="CI619" s="20" t="s">
        <v>954</v>
      </c>
    </row>
    <row r="620" spans="1:87" ht="15" hidden="1" customHeight="1">
      <c r="A620" s="19"/>
      <c r="B620" s="19"/>
      <c r="C620" s="20"/>
      <c r="D620" s="19"/>
      <c r="E620" s="19"/>
      <c r="F620" s="19"/>
      <c r="G620" s="19"/>
      <c r="H620" s="19"/>
      <c r="I620" s="19"/>
      <c r="J620" s="19"/>
      <c r="K620" s="19"/>
      <c r="L620" s="19"/>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Z620" s="257"/>
      <c r="CG620" s="35"/>
      <c r="CH620" s="20" t="s">
        <v>1027</v>
      </c>
      <c r="CI620" s="20" t="s">
        <v>955</v>
      </c>
    </row>
    <row r="621" spans="1:87" ht="15" hidden="1" customHeight="1">
      <c r="A621" s="19"/>
      <c r="B621" s="19"/>
      <c r="C621" s="20"/>
      <c r="D621" s="19"/>
      <c r="E621" s="19"/>
      <c r="F621" s="19"/>
      <c r="G621" s="19"/>
      <c r="H621" s="19"/>
      <c r="I621" s="19"/>
      <c r="J621" s="19"/>
      <c r="K621" s="19"/>
      <c r="L621" s="19"/>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Z621" s="257"/>
      <c r="CG621" s="35"/>
      <c r="CH621" s="20" t="s">
        <v>1028</v>
      </c>
      <c r="CI621" s="20" t="s">
        <v>956</v>
      </c>
    </row>
    <row r="622" spans="1:87" ht="15" hidden="1" customHeight="1">
      <c r="A622" s="19"/>
      <c r="B622" s="19"/>
      <c r="C622" s="20"/>
      <c r="D622" s="19"/>
      <c r="E622" s="19"/>
      <c r="F622" s="19"/>
      <c r="G622" s="19"/>
      <c r="H622" s="19"/>
      <c r="I622" s="19"/>
      <c r="J622" s="19"/>
      <c r="K622" s="19"/>
      <c r="L622" s="19"/>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Z622" s="257"/>
      <c r="CG622" s="35"/>
      <c r="CH622" s="20" t="s">
        <v>1029</v>
      </c>
      <c r="CI622" s="20" t="s">
        <v>957</v>
      </c>
    </row>
    <row r="623" spans="1:87" ht="15" hidden="1" customHeight="1">
      <c r="A623" s="19"/>
      <c r="B623" s="19"/>
      <c r="C623" s="20"/>
      <c r="D623" s="19"/>
      <c r="E623" s="19"/>
      <c r="F623" s="19"/>
      <c r="G623" s="19"/>
      <c r="H623" s="19"/>
      <c r="I623" s="19"/>
      <c r="J623" s="19"/>
      <c r="K623" s="19"/>
      <c r="L623" s="19"/>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Z623" s="257"/>
      <c r="CG623" s="35"/>
      <c r="CH623" s="20" t="s">
        <v>1030</v>
      </c>
      <c r="CI623" s="20" t="s">
        <v>958</v>
      </c>
    </row>
    <row r="624" spans="1:87" ht="15" hidden="1" customHeight="1">
      <c r="A624" s="19"/>
      <c r="B624" s="19"/>
      <c r="C624" s="20"/>
      <c r="D624" s="19"/>
      <c r="E624" s="19"/>
      <c r="F624" s="19"/>
      <c r="G624" s="19"/>
      <c r="H624" s="19"/>
      <c r="I624" s="19"/>
      <c r="J624" s="19"/>
      <c r="K624" s="19"/>
      <c r="L624" s="19"/>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Z624" s="257"/>
      <c r="CG624" s="35"/>
      <c r="CH624" s="20" t="s">
        <v>1031</v>
      </c>
      <c r="CI624" s="20" t="s">
        <v>586</v>
      </c>
    </row>
    <row r="625" spans="1:87" ht="15" hidden="1" customHeight="1">
      <c r="A625" s="19"/>
      <c r="B625" s="19"/>
      <c r="C625" s="20"/>
      <c r="D625" s="19"/>
      <c r="E625" s="19"/>
      <c r="F625" s="19"/>
      <c r="G625" s="19"/>
      <c r="H625" s="19"/>
      <c r="I625" s="19"/>
      <c r="J625" s="19"/>
      <c r="K625" s="19"/>
      <c r="L625" s="19"/>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Z625" s="257"/>
      <c r="CG625" s="35"/>
      <c r="CH625" s="20" t="s">
        <v>1032</v>
      </c>
      <c r="CI625" s="20" t="s">
        <v>959</v>
      </c>
    </row>
    <row r="626" spans="1:87" ht="15" hidden="1" customHeight="1">
      <c r="A626" s="19"/>
      <c r="B626" s="19"/>
      <c r="C626" s="20"/>
      <c r="D626" s="19"/>
      <c r="E626" s="19"/>
      <c r="F626" s="19"/>
      <c r="G626" s="19"/>
      <c r="H626" s="19"/>
      <c r="I626" s="19"/>
      <c r="J626" s="19"/>
      <c r="K626" s="19"/>
      <c r="L626" s="19"/>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Z626" s="257"/>
      <c r="CG626" s="35"/>
      <c r="CH626" s="20" t="s">
        <v>586</v>
      </c>
      <c r="CI626" s="20" t="s">
        <v>960</v>
      </c>
    </row>
    <row r="627" spans="1:87" ht="15" hidden="1" customHeight="1">
      <c r="A627" s="19"/>
      <c r="B627" s="19"/>
      <c r="C627" s="20"/>
      <c r="D627" s="19"/>
      <c r="E627" s="19"/>
      <c r="F627" s="19"/>
      <c r="G627" s="19"/>
      <c r="H627" s="19"/>
      <c r="I627" s="19"/>
      <c r="J627" s="19"/>
      <c r="K627" s="19"/>
      <c r="L627" s="19"/>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Z627" s="257"/>
      <c r="CG627" s="35"/>
      <c r="CH627" s="20" t="s">
        <v>1033</v>
      </c>
      <c r="CI627" s="20" t="s">
        <v>961</v>
      </c>
    </row>
    <row r="628" spans="1:87" ht="15" hidden="1" customHeight="1">
      <c r="A628" s="19"/>
      <c r="B628" s="19"/>
      <c r="C628" s="20"/>
      <c r="D628" s="19"/>
      <c r="E628" s="19"/>
      <c r="F628" s="19"/>
      <c r="G628" s="19"/>
      <c r="H628" s="19"/>
      <c r="I628" s="19"/>
      <c r="J628" s="19"/>
      <c r="K628" s="19"/>
      <c r="L628" s="19"/>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Z628" s="257"/>
      <c r="CG628" s="35"/>
      <c r="CH628" s="20" t="s">
        <v>1034</v>
      </c>
      <c r="CI628" s="20" t="s">
        <v>962</v>
      </c>
    </row>
    <row r="629" spans="1:87" ht="15" hidden="1" customHeight="1">
      <c r="A629" s="19"/>
      <c r="B629" s="19"/>
      <c r="C629" s="20"/>
      <c r="D629" s="19"/>
      <c r="E629" s="19"/>
      <c r="F629" s="19"/>
      <c r="G629" s="19"/>
      <c r="H629" s="19"/>
      <c r="I629" s="19"/>
      <c r="J629" s="19"/>
      <c r="K629" s="19"/>
      <c r="L629" s="19"/>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Z629" s="257"/>
      <c r="CG629" s="35"/>
      <c r="CH629" s="20" t="s">
        <v>1035</v>
      </c>
      <c r="CI629" s="20" t="s">
        <v>963</v>
      </c>
    </row>
    <row r="630" spans="1:87" ht="15" hidden="1" customHeight="1">
      <c r="A630" s="19"/>
      <c r="B630" s="19"/>
      <c r="C630" s="20"/>
      <c r="D630" s="19"/>
      <c r="E630" s="19"/>
      <c r="F630" s="19"/>
      <c r="G630" s="19"/>
      <c r="H630" s="19"/>
      <c r="I630" s="19"/>
      <c r="J630" s="19"/>
      <c r="K630" s="19"/>
      <c r="L630" s="19"/>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Z630" s="257"/>
      <c r="CG630" s="35"/>
      <c r="CH630" s="20" t="s">
        <v>1036</v>
      </c>
      <c r="CI630" s="20" t="s">
        <v>964</v>
      </c>
    </row>
    <row r="631" spans="1:87" ht="15" hidden="1" customHeight="1">
      <c r="A631" s="19"/>
      <c r="B631" s="19"/>
      <c r="C631" s="20"/>
      <c r="D631" s="19"/>
      <c r="E631" s="19"/>
      <c r="F631" s="19"/>
      <c r="G631" s="19"/>
      <c r="H631" s="19"/>
      <c r="I631" s="19"/>
      <c r="J631" s="19"/>
      <c r="K631" s="19"/>
      <c r="L631" s="19"/>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Z631" s="257"/>
      <c r="CG631" s="35"/>
      <c r="CH631" s="20" t="s">
        <v>1037</v>
      </c>
      <c r="CI631" s="20" t="s">
        <v>965</v>
      </c>
    </row>
    <row r="632" spans="1:87" ht="15" hidden="1" customHeight="1">
      <c r="A632" s="19"/>
      <c r="B632" s="19"/>
      <c r="C632" s="20"/>
      <c r="D632" s="19"/>
      <c r="E632" s="19"/>
      <c r="F632" s="19"/>
      <c r="G632" s="19"/>
      <c r="H632" s="19"/>
      <c r="I632" s="19"/>
      <c r="J632" s="19"/>
      <c r="K632" s="19"/>
      <c r="L632" s="19"/>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Z632" s="257"/>
      <c r="CG632" s="35"/>
      <c r="CH632" s="20" t="s">
        <v>1038</v>
      </c>
      <c r="CI632" s="20" t="s">
        <v>966</v>
      </c>
    </row>
    <row r="633" spans="1:87" ht="15" hidden="1" customHeight="1">
      <c r="A633" s="19"/>
      <c r="B633" s="19"/>
      <c r="C633" s="20"/>
      <c r="D633" s="19"/>
      <c r="E633" s="19"/>
      <c r="F633" s="19"/>
      <c r="G633" s="19"/>
      <c r="H633" s="19"/>
      <c r="I633" s="19"/>
      <c r="J633" s="19"/>
      <c r="K633" s="19"/>
      <c r="L633" s="19"/>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Z633" s="257"/>
      <c r="CG633" s="35"/>
      <c r="CH633" s="20" t="s">
        <v>1039</v>
      </c>
      <c r="CI633" s="20" t="s">
        <v>967</v>
      </c>
    </row>
    <row r="634" spans="1:87" ht="15" hidden="1" customHeight="1">
      <c r="A634" s="19"/>
      <c r="B634" s="19"/>
      <c r="C634" s="20"/>
      <c r="D634" s="19"/>
      <c r="E634" s="19"/>
      <c r="F634" s="19"/>
      <c r="G634" s="19"/>
      <c r="H634" s="19"/>
      <c r="I634" s="19"/>
      <c r="J634" s="19"/>
      <c r="K634" s="19"/>
      <c r="L634" s="19"/>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Z634" s="257"/>
      <c r="CG634" s="35"/>
      <c r="CH634" s="20" t="s">
        <v>1040</v>
      </c>
      <c r="CI634" s="20" t="s">
        <v>968</v>
      </c>
    </row>
    <row r="635" spans="1:87" ht="15" hidden="1" customHeight="1">
      <c r="A635" s="19"/>
      <c r="B635" s="19"/>
      <c r="C635" s="20"/>
      <c r="D635" s="19"/>
      <c r="E635" s="19"/>
      <c r="F635" s="19"/>
      <c r="G635" s="19"/>
      <c r="H635" s="19"/>
      <c r="I635" s="19"/>
      <c r="J635" s="19"/>
      <c r="K635" s="19"/>
      <c r="L635" s="19"/>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Z635" s="257"/>
      <c r="CG635" s="35"/>
      <c r="CH635" s="20" t="s">
        <v>1041</v>
      </c>
      <c r="CI635" s="20" t="s">
        <v>969</v>
      </c>
    </row>
    <row r="636" spans="1:87" ht="15" hidden="1" customHeight="1">
      <c r="A636" s="19"/>
      <c r="B636" s="19"/>
      <c r="C636" s="20"/>
      <c r="D636" s="19"/>
      <c r="E636" s="19"/>
      <c r="F636" s="19"/>
      <c r="G636" s="19"/>
      <c r="H636" s="19"/>
      <c r="I636" s="19"/>
      <c r="J636" s="19"/>
      <c r="K636" s="19"/>
      <c r="L636" s="19"/>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Z636" s="257"/>
      <c r="CG636" s="35"/>
      <c r="CH636" s="20" t="s">
        <v>1042</v>
      </c>
      <c r="CI636" s="20" t="s">
        <v>970</v>
      </c>
    </row>
    <row r="637" spans="1:87" ht="15" hidden="1" customHeight="1">
      <c r="A637" s="19"/>
      <c r="B637" s="19"/>
      <c r="C637" s="20"/>
      <c r="D637" s="19"/>
      <c r="E637" s="19"/>
      <c r="F637" s="19"/>
      <c r="G637" s="19"/>
      <c r="H637" s="19"/>
      <c r="I637" s="19"/>
      <c r="J637" s="19"/>
      <c r="K637" s="19"/>
      <c r="L637" s="19"/>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Z637" s="257"/>
      <c r="CG637" s="35"/>
      <c r="CH637" s="20" t="s">
        <v>1043</v>
      </c>
      <c r="CI637" s="20" t="s">
        <v>971</v>
      </c>
    </row>
    <row r="638" spans="1:87" ht="15" hidden="1" customHeight="1">
      <c r="A638" s="19"/>
      <c r="B638" s="19"/>
      <c r="C638" s="20"/>
      <c r="D638" s="19"/>
      <c r="E638" s="19"/>
      <c r="F638" s="19"/>
      <c r="G638" s="19"/>
      <c r="H638" s="19"/>
      <c r="I638" s="19"/>
      <c r="J638" s="19"/>
      <c r="K638" s="19"/>
      <c r="L638" s="19"/>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Z638" s="257"/>
      <c r="CG638" s="35"/>
      <c r="CH638" s="20" t="s">
        <v>1044</v>
      </c>
      <c r="CI638" s="20" t="s">
        <v>972</v>
      </c>
    </row>
    <row r="639" spans="1:87" ht="15" hidden="1" customHeight="1">
      <c r="A639" s="19"/>
      <c r="B639" s="19"/>
      <c r="C639" s="20"/>
      <c r="D639" s="19"/>
      <c r="E639" s="19"/>
      <c r="F639" s="19"/>
      <c r="G639" s="19"/>
      <c r="H639" s="19"/>
      <c r="I639" s="19"/>
      <c r="J639" s="19"/>
      <c r="K639" s="19"/>
      <c r="L639" s="19"/>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Z639" s="257"/>
      <c r="CG639" s="35"/>
      <c r="CH639" s="20" t="s">
        <v>1045</v>
      </c>
      <c r="CI639" s="20" t="s">
        <v>973</v>
      </c>
    </row>
    <row r="640" spans="1:87" ht="15" hidden="1" customHeight="1">
      <c r="A640" s="19"/>
      <c r="B640" s="19"/>
      <c r="C640" s="20"/>
      <c r="D640" s="19"/>
      <c r="E640" s="19"/>
      <c r="F640" s="19"/>
      <c r="G640" s="19"/>
      <c r="H640" s="19"/>
      <c r="I640" s="19"/>
      <c r="J640" s="19"/>
      <c r="K640" s="19"/>
      <c r="L640" s="19"/>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Z640" s="257"/>
      <c r="CG640" s="35"/>
      <c r="CH640" s="20" t="s">
        <v>1046</v>
      </c>
      <c r="CI640" s="20" t="s">
        <v>974</v>
      </c>
    </row>
    <row r="641" spans="1:87" ht="15" hidden="1" customHeight="1">
      <c r="A641" s="19"/>
      <c r="B641" s="19"/>
      <c r="C641" s="20"/>
      <c r="D641" s="19"/>
      <c r="E641" s="19"/>
      <c r="F641" s="19"/>
      <c r="G641" s="19"/>
      <c r="H641" s="19"/>
      <c r="I641" s="19"/>
      <c r="J641" s="19"/>
      <c r="K641" s="19"/>
      <c r="L641" s="19"/>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Z641" s="257"/>
      <c r="CG641" s="35"/>
      <c r="CH641" s="20" t="s">
        <v>1047</v>
      </c>
      <c r="CI641" s="20" t="s">
        <v>975</v>
      </c>
    </row>
    <row r="642" spans="1:87" ht="15" hidden="1" customHeight="1">
      <c r="A642" s="19"/>
      <c r="B642" s="19"/>
      <c r="C642" s="20"/>
      <c r="D642" s="19"/>
      <c r="E642" s="19"/>
      <c r="F642" s="19"/>
      <c r="G642" s="19"/>
      <c r="H642" s="19"/>
      <c r="I642" s="19"/>
      <c r="J642" s="19"/>
      <c r="K642" s="19"/>
      <c r="L642" s="19"/>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Z642" s="257"/>
      <c r="CG642" s="35"/>
      <c r="CH642" s="20" t="s">
        <v>1048</v>
      </c>
      <c r="CI642" s="20" t="s">
        <v>976</v>
      </c>
    </row>
    <row r="643" spans="1:87" ht="15" hidden="1" customHeight="1">
      <c r="A643" s="19"/>
      <c r="B643" s="19"/>
      <c r="C643" s="20"/>
      <c r="D643" s="19"/>
      <c r="E643" s="19"/>
      <c r="F643" s="19"/>
      <c r="G643" s="19"/>
      <c r="H643" s="19"/>
      <c r="I643" s="19"/>
      <c r="J643" s="19"/>
      <c r="K643" s="19"/>
      <c r="L643" s="19"/>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Z643" s="257"/>
      <c r="CG643" s="35"/>
      <c r="CH643" s="20" t="s">
        <v>1049</v>
      </c>
      <c r="CI643" s="20" t="s">
        <v>977</v>
      </c>
    </row>
    <row r="644" spans="1:87" ht="15" hidden="1" customHeight="1">
      <c r="A644" s="19"/>
      <c r="B644" s="19"/>
      <c r="C644" s="20"/>
      <c r="D644" s="19"/>
      <c r="E644" s="19"/>
      <c r="F644" s="19"/>
      <c r="G644" s="19"/>
      <c r="H644" s="19"/>
      <c r="I644" s="19"/>
      <c r="J644" s="19"/>
      <c r="K644" s="19"/>
      <c r="L644" s="19"/>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Z644" s="257"/>
      <c r="CG644" s="35"/>
      <c r="CH644" s="20" t="s">
        <v>1050</v>
      </c>
      <c r="CI644" s="20" t="s">
        <v>978</v>
      </c>
    </row>
    <row r="645" spans="1:87" ht="15" hidden="1" customHeight="1">
      <c r="A645" s="19"/>
      <c r="B645" s="19"/>
      <c r="C645" s="20"/>
      <c r="D645" s="19"/>
      <c r="E645" s="19"/>
      <c r="F645" s="19"/>
      <c r="G645" s="19"/>
      <c r="H645" s="19"/>
      <c r="I645" s="19"/>
      <c r="J645" s="19"/>
      <c r="K645" s="19"/>
      <c r="L645" s="19"/>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Z645" s="257"/>
      <c r="CG645" s="35"/>
      <c r="CH645" s="20" t="s">
        <v>1051</v>
      </c>
      <c r="CI645" s="20" t="s">
        <v>979</v>
      </c>
    </row>
    <row r="646" spans="1:87" ht="15" hidden="1" customHeight="1">
      <c r="A646" s="19"/>
      <c r="B646" s="19"/>
      <c r="C646" s="20"/>
      <c r="D646" s="19"/>
      <c r="E646" s="19"/>
      <c r="F646" s="19"/>
      <c r="G646" s="19"/>
      <c r="H646" s="19"/>
      <c r="I646" s="19"/>
      <c r="J646" s="19"/>
      <c r="K646" s="19"/>
      <c r="L646" s="19"/>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Z646" s="257"/>
      <c r="CG646" s="35"/>
      <c r="CH646" s="20" t="s">
        <v>1052</v>
      </c>
      <c r="CI646" s="20" t="s">
        <v>980</v>
      </c>
    </row>
    <row r="647" spans="1:87" ht="15" hidden="1" customHeight="1">
      <c r="A647" s="19"/>
      <c r="B647" s="19"/>
      <c r="C647" s="20"/>
      <c r="D647" s="19"/>
      <c r="E647" s="19"/>
      <c r="F647" s="19"/>
      <c r="G647" s="19"/>
      <c r="H647" s="19"/>
      <c r="I647" s="19"/>
      <c r="J647" s="19"/>
      <c r="K647" s="19"/>
      <c r="L647" s="19"/>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Z647" s="257"/>
      <c r="CG647" s="35"/>
      <c r="CH647" s="20" t="s">
        <v>1053</v>
      </c>
      <c r="CI647" s="20" t="s">
        <v>981</v>
      </c>
    </row>
    <row r="648" spans="1:87" ht="15" hidden="1" customHeight="1">
      <c r="A648" s="19"/>
      <c r="B648" s="19"/>
      <c r="C648" s="20"/>
      <c r="D648" s="19"/>
      <c r="E648" s="19"/>
      <c r="F648" s="19"/>
      <c r="G648" s="19"/>
      <c r="H648" s="19"/>
      <c r="I648" s="19"/>
      <c r="J648" s="19"/>
      <c r="K648" s="19"/>
      <c r="L648" s="19"/>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Z648" s="257"/>
      <c r="CG648" s="35"/>
      <c r="CH648" s="20" t="s">
        <v>1054</v>
      </c>
      <c r="CI648" s="20" t="s">
        <v>982</v>
      </c>
    </row>
    <row r="649" spans="1:87" ht="15" hidden="1" customHeight="1">
      <c r="A649" s="19"/>
      <c r="B649" s="19"/>
      <c r="C649" s="20"/>
      <c r="D649" s="19"/>
      <c r="E649" s="19"/>
      <c r="F649" s="19"/>
      <c r="G649" s="19"/>
      <c r="H649" s="19"/>
      <c r="I649" s="19"/>
      <c r="J649" s="19"/>
      <c r="K649" s="19"/>
      <c r="L649" s="19"/>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Z649" s="257"/>
      <c r="CG649" s="35"/>
      <c r="CH649" s="20" t="s">
        <v>1055</v>
      </c>
      <c r="CI649" s="20" t="s">
        <v>983</v>
      </c>
    </row>
    <row r="650" spans="1:87" ht="15" hidden="1" customHeight="1">
      <c r="A650" s="19"/>
      <c r="B650" s="19"/>
      <c r="C650" s="20"/>
      <c r="D650" s="19"/>
      <c r="E650" s="19"/>
      <c r="F650" s="19"/>
      <c r="G650" s="19"/>
      <c r="H650" s="19"/>
      <c r="I650" s="19"/>
      <c r="J650" s="19"/>
      <c r="K650" s="19"/>
      <c r="L650" s="19"/>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Z650" s="257"/>
      <c r="CG650" s="35"/>
      <c r="CH650" s="20" t="s">
        <v>1056</v>
      </c>
      <c r="CI650" s="20" t="s">
        <v>984</v>
      </c>
    </row>
    <row r="651" spans="1:87" ht="15" hidden="1" customHeight="1">
      <c r="A651" s="19"/>
      <c r="B651" s="19"/>
      <c r="C651" s="20"/>
      <c r="D651" s="19"/>
      <c r="E651" s="19"/>
      <c r="F651" s="19"/>
      <c r="G651" s="19"/>
      <c r="H651" s="19"/>
      <c r="I651" s="19"/>
      <c r="J651" s="19"/>
      <c r="K651" s="19"/>
      <c r="L651" s="19"/>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Z651" s="257"/>
      <c r="CG651" s="35"/>
      <c r="CH651" s="20" t="s">
        <v>1057</v>
      </c>
      <c r="CI651" s="20" t="s">
        <v>985</v>
      </c>
    </row>
    <row r="652" spans="1:87" ht="15" hidden="1" customHeight="1">
      <c r="A652" s="19"/>
      <c r="B652" s="19"/>
      <c r="C652" s="20"/>
      <c r="D652" s="19"/>
      <c r="E652" s="19"/>
      <c r="F652" s="19"/>
      <c r="G652" s="19"/>
      <c r="H652" s="19"/>
      <c r="I652" s="19"/>
      <c r="J652" s="19"/>
      <c r="K652" s="19"/>
      <c r="L652" s="19"/>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Z652" s="257"/>
      <c r="CG652" s="35"/>
      <c r="CH652" s="20" t="s">
        <v>1058</v>
      </c>
      <c r="CI652" s="20" t="s">
        <v>986</v>
      </c>
    </row>
    <row r="653" spans="1:87" ht="15" hidden="1" customHeight="1">
      <c r="A653" s="19"/>
      <c r="B653" s="19"/>
      <c r="C653" s="20"/>
      <c r="D653" s="19"/>
      <c r="E653" s="19"/>
      <c r="F653" s="19"/>
      <c r="G653" s="19"/>
      <c r="H653" s="19"/>
      <c r="I653" s="19"/>
      <c r="J653" s="19"/>
      <c r="K653" s="19"/>
      <c r="L653" s="19"/>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Z653" s="257"/>
      <c r="CG653" s="35"/>
      <c r="CH653" s="20" t="s">
        <v>1059</v>
      </c>
      <c r="CI653" s="20" t="s">
        <v>987</v>
      </c>
    </row>
    <row r="654" spans="1:87" ht="15" hidden="1" customHeight="1">
      <c r="A654" s="19"/>
      <c r="B654" s="19"/>
      <c r="C654" s="20"/>
      <c r="D654" s="19"/>
      <c r="E654" s="19"/>
      <c r="F654" s="19"/>
      <c r="G654" s="19"/>
      <c r="H654" s="19"/>
      <c r="I654" s="19"/>
      <c r="J654" s="19"/>
      <c r="K654" s="19"/>
      <c r="L654" s="19"/>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Z654" s="257"/>
      <c r="CG654" s="35"/>
      <c r="CH654" s="20" t="s">
        <v>1060</v>
      </c>
      <c r="CI654" s="20" t="s">
        <v>988</v>
      </c>
    </row>
    <row r="655" spans="1:87" ht="15" hidden="1" customHeight="1">
      <c r="A655" s="19"/>
      <c r="B655" s="19"/>
      <c r="C655" s="20"/>
      <c r="D655" s="19"/>
      <c r="E655" s="19"/>
      <c r="F655" s="19"/>
      <c r="G655" s="19"/>
      <c r="H655" s="19"/>
      <c r="I655" s="19"/>
      <c r="J655" s="19"/>
      <c r="K655" s="19"/>
      <c r="L655" s="19"/>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Z655" s="257"/>
      <c r="CG655" s="35"/>
      <c r="CH655" s="20" t="s">
        <v>1061</v>
      </c>
      <c r="CI655" s="20" t="s">
        <v>989</v>
      </c>
    </row>
    <row r="656" spans="1:87" ht="15" hidden="1" customHeight="1">
      <c r="A656" s="19"/>
      <c r="B656" s="19"/>
      <c r="C656" s="20"/>
      <c r="D656" s="19"/>
      <c r="E656" s="19"/>
      <c r="F656" s="19"/>
      <c r="G656" s="19"/>
      <c r="H656" s="19"/>
      <c r="I656" s="19"/>
      <c r="J656" s="19"/>
      <c r="K656" s="19"/>
      <c r="L656" s="19"/>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Z656" s="257"/>
      <c r="CG656" s="35"/>
      <c r="CH656" s="20" t="s">
        <v>1062</v>
      </c>
      <c r="CI656" s="20" t="s">
        <v>990</v>
      </c>
    </row>
    <row r="657" spans="1:87" ht="15" hidden="1" customHeight="1">
      <c r="A657" s="19"/>
      <c r="B657" s="19"/>
      <c r="C657" s="20"/>
      <c r="D657" s="19"/>
      <c r="E657" s="19"/>
      <c r="F657" s="19"/>
      <c r="G657" s="19"/>
      <c r="H657" s="19"/>
      <c r="I657" s="19"/>
      <c r="J657" s="19"/>
      <c r="K657" s="19"/>
      <c r="L657" s="19"/>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Z657" s="257"/>
      <c r="CG657" s="35"/>
      <c r="CH657" s="20" t="s">
        <v>1063</v>
      </c>
      <c r="CI657" s="20" t="s">
        <v>991</v>
      </c>
    </row>
    <row r="658" spans="1:87" ht="15" hidden="1" customHeight="1">
      <c r="A658" s="19"/>
      <c r="B658" s="19"/>
      <c r="C658" s="20"/>
      <c r="D658" s="19"/>
      <c r="E658" s="19"/>
      <c r="F658" s="19"/>
      <c r="G658" s="19"/>
      <c r="H658" s="19"/>
      <c r="I658" s="19"/>
      <c r="J658" s="19"/>
      <c r="K658" s="19"/>
      <c r="L658" s="19"/>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Z658" s="257"/>
      <c r="CG658" s="35"/>
      <c r="CH658" s="20" t="s">
        <v>1064</v>
      </c>
      <c r="CI658" s="20" t="s">
        <v>992</v>
      </c>
    </row>
    <row r="659" spans="1:87" ht="15" hidden="1" customHeight="1">
      <c r="A659" s="19"/>
      <c r="B659" s="19"/>
      <c r="C659" s="20"/>
      <c r="D659" s="19"/>
      <c r="E659" s="19"/>
      <c r="F659" s="19"/>
      <c r="G659" s="19"/>
      <c r="H659" s="19"/>
      <c r="I659" s="19"/>
      <c r="J659" s="19"/>
      <c r="K659" s="19"/>
      <c r="L659" s="19"/>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Z659" s="257"/>
      <c r="CG659" s="35"/>
      <c r="CH659" s="20" t="s">
        <v>1065</v>
      </c>
      <c r="CI659" s="20" t="s">
        <v>993</v>
      </c>
    </row>
    <row r="660" spans="1:87" ht="15" hidden="1" customHeight="1">
      <c r="A660" s="19"/>
      <c r="B660" s="19"/>
      <c r="C660" s="20"/>
      <c r="D660" s="19"/>
      <c r="E660" s="19"/>
      <c r="F660" s="19"/>
      <c r="G660" s="19"/>
      <c r="H660" s="19"/>
      <c r="I660" s="19"/>
      <c r="J660" s="19"/>
      <c r="K660" s="19"/>
      <c r="L660" s="19"/>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Z660" s="257"/>
      <c r="CG660" s="35"/>
      <c r="CH660" s="20" t="s">
        <v>1066</v>
      </c>
      <c r="CI660" s="20" t="s">
        <v>994</v>
      </c>
    </row>
    <row r="661" spans="1:87" ht="15" hidden="1" customHeight="1">
      <c r="A661" s="19"/>
      <c r="B661" s="19"/>
      <c r="C661" s="20"/>
      <c r="D661" s="19"/>
      <c r="E661" s="19"/>
      <c r="F661" s="19"/>
      <c r="G661" s="19"/>
      <c r="H661" s="19"/>
      <c r="I661" s="19"/>
      <c r="J661" s="19"/>
      <c r="K661" s="19"/>
      <c r="L661" s="19"/>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Z661" s="257"/>
      <c r="CG661" s="35"/>
      <c r="CH661" s="20" t="s">
        <v>1067</v>
      </c>
      <c r="CI661" s="20" t="s">
        <v>995</v>
      </c>
    </row>
    <row r="662" spans="1:87" ht="15" hidden="1" customHeight="1">
      <c r="A662" s="19"/>
      <c r="B662" s="19"/>
      <c r="C662" s="20"/>
      <c r="D662" s="19"/>
      <c r="E662" s="19"/>
      <c r="F662" s="19"/>
      <c r="G662" s="19"/>
      <c r="H662" s="19"/>
      <c r="I662" s="19"/>
      <c r="J662" s="19"/>
      <c r="K662" s="19"/>
      <c r="L662" s="19"/>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Z662" s="257"/>
      <c r="CG662" s="35"/>
      <c r="CH662" s="20" t="s">
        <v>1068</v>
      </c>
      <c r="CI662" s="20" t="s">
        <v>996</v>
      </c>
    </row>
    <row r="663" spans="1:87" ht="15" hidden="1" customHeight="1">
      <c r="A663" s="19"/>
      <c r="B663" s="19"/>
      <c r="C663" s="20"/>
      <c r="D663" s="19"/>
      <c r="E663" s="19"/>
      <c r="F663" s="19"/>
      <c r="G663" s="19"/>
      <c r="H663" s="19"/>
      <c r="I663" s="19"/>
      <c r="J663" s="19"/>
      <c r="K663" s="19"/>
      <c r="L663" s="19"/>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Z663" s="257"/>
      <c r="CG663" s="35"/>
      <c r="CH663" s="20" t="s">
        <v>1069</v>
      </c>
      <c r="CI663" s="20" t="s">
        <v>997</v>
      </c>
    </row>
    <row r="664" spans="1:87" ht="15" hidden="1" customHeight="1">
      <c r="A664" s="19"/>
      <c r="B664" s="19"/>
      <c r="C664" s="20"/>
      <c r="D664" s="19"/>
      <c r="E664" s="19"/>
      <c r="F664" s="19"/>
      <c r="G664" s="19"/>
      <c r="H664" s="19"/>
      <c r="I664" s="19"/>
      <c r="J664" s="19"/>
      <c r="K664" s="19"/>
      <c r="L664" s="19"/>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Z664" s="257"/>
      <c r="CG664" s="35"/>
      <c r="CH664" s="20" t="s">
        <v>1070</v>
      </c>
      <c r="CI664" s="20" t="s">
        <v>998</v>
      </c>
    </row>
    <row r="665" spans="1:87" ht="15" hidden="1" customHeight="1">
      <c r="A665" s="19"/>
      <c r="B665" s="19"/>
      <c r="C665" s="20"/>
      <c r="D665" s="19"/>
      <c r="E665" s="19"/>
      <c r="F665" s="19"/>
      <c r="G665" s="19"/>
      <c r="H665" s="19"/>
      <c r="I665" s="19"/>
      <c r="J665" s="19"/>
      <c r="K665" s="19"/>
      <c r="L665" s="19"/>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Z665" s="257"/>
      <c r="CG665" s="35"/>
      <c r="CH665" s="20" t="s">
        <v>1071</v>
      </c>
      <c r="CI665" s="20" t="s">
        <v>999</v>
      </c>
    </row>
    <row r="666" spans="1:87" ht="15" hidden="1" customHeight="1">
      <c r="A666" s="19"/>
      <c r="B666" s="19"/>
      <c r="C666" s="20"/>
      <c r="D666" s="19"/>
      <c r="E666" s="19"/>
      <c r="F666" s="19"/>
      <c r="G666" s="19"/>
      <c r="H666" s="19"/>
      <c r="I666" s="19"/>
      <c r="J666" s="19"/>
      <c r="K666" s="19"/>
      <c r="L666" s="19"/>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Z666" s="257"/>
      <c r="CG666" s="35"/>
      <c r="CH666" s="20" t="s">
        <v>1072</v>
      </c>
      <c r="CI666" s="20" t="s">
        <v>1000</v>
      </c>
    </row>
    <row r="667" spans="1:87" ht="15" hidden="1" customHeight="1">
      <c r="A667" s="19"/>
      <c r="B667" s="19"/>
      <c r="C667" s="20"/>
      <c r="D667" s="19"/>
      <c r="E667" s="19"/>
      <c r="F667" s="19"/>
      <c r="G667" s="19"/>
      <c r="H667" s="19"/>
      <c r="I667" s="19"/>
      <c r="J667" s="19"/>
      <c r="K667" s="19"/>
      <c r="L667" s="19"/>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Z667" s="257"/>
      <c r="CG667" s="35"/>
      <c r="CH667" s="20" t="s">
        <v>1073</v>
      </c>
      <c r="CI667" s="20" t="s">
        <v>1001</v>
      </c>
    </row>
    <row r="668" spans="1:87" ht="15" hidden="1" customHeight="1">
      <c r="A668" s="19"/>
      <c r="B668" s="19"/>
      <c r="C668" s="20"/>
      <c r="D668" s="19"/>
      <c r="E668" s="19"/>
      <c r="F668" s="19"/>
      <c r="G668" s="19"/>
      <c r="H668" s="19"/>
      <c r="I668" s="19"/>
      <c r="J668" s="19"/>
      <c r="K668" s="19"/>
      <c r="L668" s="19"/>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Z668" s="257"/>
      <c r="CG668" s="35"/>
      <c r="CH668" s="20" t="s">
        <v>1074</v>
      </c>
      <c r="CI668" s="20" t="s">
        <v>1002</v>
      </c>
    </row>
    <row r="669" spans="1:87" ht="15" hidden="1" customHeight="1">
      <c r="A669" s="19"/>
      <c r="B669" s="19"/>
      <c r="C669" s="20"/>
      <c r="D669" s="19"/>
      <c r="E669" s="19"/>
      <c r="F669" s="19"/>
      <c r="G669" s="19"/>
      <c r="H669" s="19"/>
      <c r="I669" s="19"/>
      <c r="J669" s="19"/>
      <c r="K669" s="19"/>
      <c r="L669" s="19"/>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Z669" s="257"/>
      <c r="CG669" s="35"/>
      <c r="CH669" s="20" t="s">
        <v>1075</v>
      </c>
      <c r="CI669" s="20" t="s">
        <v>1003</v>
      </c>
    </row>
    <row r="670" spans="1:87" ht="15" hidden="1" customHeight="1">
      <c r="A670" s="19"/>
      <c r="B670" s="19"/>
      <c r="C670" s="20"/>
      <c r="D670" s="19"/>
      <c r="E670" s="19"/>
      <c r="F670" s="19"/>
      <c r="G670" s="19"/>
      <c r="H670" s="19"/>
      <c r="I670" s="19"/>
      <c r="J670" s="19"/>
      <c r="K670" s="19"/>
      <c r="L670" s="19"/>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Z670" s="257"/>
      <c r="CG670" s="35"/>
      <c r="CH670" s="20" t="s">
        <v>1076</v>
      </c>
      <c r="CI670" s="20" t="s">
        <v>1004</v>
      </c>
    </row>
    <row r="671" spans="1:87" ht="15" hidden="1" customHeight="1">
      <c r="A671" s="19"/>
      <c r="B671" s="19"/>
      <c r="C671" s="20"/>
      <c r="D671" s="19"/>
      <c r="E671" s="19"/>
      <c r="F671" s="19"/>
      <c r="G671" s="19"/>
      <c r="H671" s="19"/>
      <c r="I671" s="19"/>
      <c r="J671" s="19"/>
      <c r="K671" s="19"/>
      <c r="L671" s="19"/>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Z671" s="257"/>
      <c r="CG671" s="35"/>
      <c r="CH671" s="20" t="s">
        <v>1077</v>
      </c>
      <c r="CI671" s="20" t="s">
        <v>1005</v>
      </c>
    </row>
    <row r="672" spans="1:87" ht="15" hidden="1" customHeight="1">
      <c r="A672" s="19"/>
      <c r="B672" s="19"/>
      <c r="C672" s="20"/>
      <c r="D672" s="19"/>
      <c r="E672" s="19"/>
      <c r="F672" s="19"/>
      <c r="G672" s="19"/>
      <c r="H672" s="19"/>
      <c r="I672" s="19"/>
      <c r="J672" s="19"/>
      <c r="K672" s="19"/>
      <c r="L672" s="19"/>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Z672" s="257"/>
      <c r="CG672" s="35"/>
      <c r="CH672" s="20" t="s">
        <v>1078</v>
      </c>
      <c r="CI672" s="20" t="s">
        <v>1006</v>
      </c>
    </row>
    <row r="673" spans="1:87" ht="15" hidden="1" customHeight="1">
      <c r="A673" s="19"/>
      <c r="B673" s="19"/>
      <c r="C673" s="20"/>
      <c r="D673" s="19"/>
      <c r="E673" s="19"/>
      <c r="F673" s="19"/>
      <c r="G673" s="19"/>
      <c r="H673" s="19"/>
      <c r="I673" s="19"/>
      <c r="J673" s="19"/>
      <c r="K673" s="19"/>
      <c r="L673" s="19"/>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Z673" s="257"/>
      <c r="CG673" s="35"/>
      <c r="CH673" s="20" t="s">
        <v>1079</v>
      </c>
      <c r="CI673" s="20" t="s">
        <v>1007</v>
      </c>
    </row>
    <row r="674" spans="1:87" ht="15" hidden="1" customHeight="1">
      <c r="A674" s="19"/>
      <c r="B674" s="19"/>
      <c r="C674" s="20"/>
      <c r="D674" s="19"/>
      <c r="E674" s="19"/>
      <c r="F674" s="19"/>
      <c r="G674" s="19"/>
      <c r="H674" s="19"/>
      <c r="I674" s="19"/>
      <c r="J674" s="19"/>
      <c r="K674" s="19"/>
      <c r="L674" s="19"/>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Z674" s="257"/>
      <c r="CG674" s="35"/>
      <c r="CH674" s="20" t="s">
        <v>1080</v>
      </c>
      <c r="CI674" s="20" t="s">
        <v>1008</v>
      </c>
    </row>
    <row r="675" spans="1:87" ht="15" hidden="1" customHeight="1">
      <c r="A675" s="19"/>
      <c r="B675" s="19"/>
      <c r="C675" s="20"/>
      <c r="D675" s="19"/>
      <c r="E675" s="19"/>
      <c r="F675" s="19"/>
      <c r="G675" s="19"/>
      <c r="H675" s="19"/>
      <c r="I675" s="19"/>
      <c r="J675" s="19"/>
      <c r="K675" s="19"/>
      <c r="L675" s="19"/>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Z675" s="257"/>
      <c r="CG675" s="35"/>
      <c r="CH675" s="20" t="s">
        <v>1081</v>
      </c>
      <c r="CI675" s="20" t="s">
        <v>1009</v>
      </c>
    </row>
    <row r="676" spans="1:87" ht="15" hidden="1" customHeight="1">
      <c r="A676" s="19"/>
      <c r="B676" s="19"/>
      <c r="C676" s="20"/>
      <c r="D676" s="19"/>
      <c r="E676" s="19"/>
      <c r="F676" s="19"/>
      <c r="G676" s="19"/>
      <c r="H676" s="19"/>
      <c r="I676" s="19"/>
      <c r="J676" s="19"/>
      <c r="K676" s="19"/>
      <c r="L676" s="19"/>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Z676" s="257"/>
      <c r="CG676" s="35"/>
      <c r="CH676" s="20" t="s">
        <v>1082</v>
      </c>
      <c r="CI676" s="20" t="s">
        <v>1010</v>
      </c>
    </row>
    <row r="677" spans="1:87" ht="15" hidden="1" customHeight="1">
      <c r="A677" s="19"/>
      <c r="B677" s="19"/>
      <c r="C677" s="20"/>
      <c r="D677" s="19"/>
      <c r="E677" s="19"/>
      <c r="F677" s="19"/>
      <c r="G677" s="19"/>
      <c r="H677" s="19"/>
      <c r="I677" s="19"/>
      <c r="J677" s="19"/>
      <c r="K677" s="19"/>
      <c r="L677" s="19"/>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Z677" s="257"/>
      <c r="CG677" s="35"/>
      <c r="CH677" s="20" t="s">
        <v>1083</v>
      </c>
      <c r="CI677" s="20" t="s">
        <v>1011</v>
      </c>
    </row>
    <row r="678" spans="1:87" ht="15" hidden="1" customHeight="1">
      <c r="A678" s="19"/>
      <c r="B678" s="19"/>
      <c r="C678" s="20"/>
      <c r="D678" s="19"/>
      <c r="E678" s="19"/>
      <c r="F678" s="19"/>
      <c r="G678" s="19"/>
      <c r="H678" s="19"/>
      <c r="I678" s="19"/>
      <c r="J678" s="19"/>
      <c r="K678" s="19"/>
      <c r="L678" s="19"/>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Z678" s="257"/>
      <c r="CG678" s="35"/>
      <c r="CH678" s="20" t="s">
        <v>1084</v>
      </c>
      <c r="CI678" s="20" t="s">
        <v>1012</v>
      </c>
    </row>
    <row r="679" spans="1:87" ht="15" hidden="1" customHeight="1">
      <c r="A679" s="19"/>
      <c r="B679" s="19"/>
      <c r="C679" s="20"/>
      <c r="D679" s="19"/>
      <c r="E679" s="19"/>
      <c r="F679" s="19"/>
      <c r="G679" s="19"/>
      <c r="H679" s="19"/>
      <c r="I679" s="19"/>
      <c r="J679" s="19"/>
      <c r="K679" s="19"/>
      <c r="L679" s="19"/>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Z679" s="257"/>
      <c r="CG679" s="35"/>
      <c r="CH679" s="20" t="s">
        <v>1085</v>
      </c>
      <c r="CI679" s="20" t="s">
        <v>1013</v>
      </c>
    </row>
    <row r="680" spans="1:87" ht="15" hidden="1" customHeight="1">
      <c r="A680" s="19"/>
      <c r="B680" s="19"/>
      <c r="C680" s="20"/>
      <c r="D680" s="19"/>
      <c r="E680" s="19"/>
      <c r="F680" s="19"/>
      <c r="G680" s="19"/>
      <c r="H680" s="19"/>
      <c r="I680" s="19"/>
      <c r="J680" s="19"/>
      <c r="K680" s="19"/>
      <c r="L680" s="19"/>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Z680" s="257"/>
      <c r="CG680" s="35"/>
      <c r="CH680" s="20" t="s">
        <v>1086</v>
      </c>
      <c r="CI680" s="20" t="s">
        <v>1014</v>
      </c>
    </row>
    <row r="681" spans="1:87" ht="15" hidden="1" customHeight="1">
      <c r="A681" s="19"/>
      <c r="B681" s="19"/>
      <c r="C681" s="20"/>
      <c r="D681" s="19"/>
      <c r="E681" s="19"/>
      <c r="F681" s="19"/>
      <c r="G681" s="19"/>
      <c r="H681" s="19"/>
      <c r="I681" s="19"/>
      <c r="J681" s="19"/>
      <c r="K681" s="19"/>
      <c r="L681" s="19"/>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Z681" s="257"/>
      <c r="CG681" s="35"/>
      <c r="CH681" s="20" t="s">
        <v>1087</v>
      </c>
      <c r="CI681" s="20" t="s">
        <v>1015</v>
      </c>
    </row>
    <row r="682" spans="1:87" ht="15" hidden="1" customHeight="1">
      <c r="A682" s="19"/>
      <c r="B682" s="19"/>
      <c r="C682" s="20"/>
      <c r="D682" s="19"/>
      <c r="E682" s="19"/>
      <c r="F682" s="19"/>
      <c r="G682" s="19"/>
      <c r="H682" s="19"/>
      <c r="I682" s="19"/>
      <c r="J682" s="19"/>
      <c r="K682" s="19"/>
      <c r="L682" s="19"/>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Z682" s="257"/>
      <c r="CG682" s="35"/>
      <c r="CH682" s="20" t="s">
        <v>1088</v>
      </c>
      <c r="CI682" s="20" t="s">
        <v>1016</v>
      </c>
    </row>
    <row r="683" spans="1:87" ht="15" hidden="1" customHeight="1">
      <c r="A683" s="19"/>
      <c r="B683" s="19"/>
      <c r="C683" s="20"/>
      <c r="D683" s="19"/>
      <c r="E683" s="19"/>
      <c r="F683" s="19"/>
      <c r="G683" s="19"/>
      <c r="H683" s="19"/>
      <c r="I683" s="19"/>
      <c r="J683" s="19"/>
      <c r="K683" s="19"/>
      <c r="L683" s="19"/>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Z683" s="257"/>
      <c r="CG683" s="35"/>
      <c r="CH683" s="20" t="s">
        <v>1089</v>
      </c>
      <c r="CI683" s="20" t="s">
        <v>1017</v>
      </c>
    </row>
    <row r="684" spans="1:87" ht="15" hidden="1" customHeight="1">
      <c r="A684" s="19"/>
      <c r="B684" s="19"/>
      <c r="C684" s="20"/>
      <c r="D684" s="19"/>
      <c r="E684" s="19"/>
      <c r="F684" s="19"/>
      <c r="G684" s="19"/>
      <c r="H684" s="19"/>
      <c r="I684" s="19"/>
      <c r="J684" s="19"/>
      <c r="K684" s="19"/>
      <c r="L684" s="19"/>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Z684" s="257"/>
      <c r="CG684" s="35"/>
      <c r="CH684" s="20" t="s">
        <v>1090</v>
      </c>
      <c r="CI684" s="20" t="s">
        <v>1018</v>
      </c>
    </row>
    <row r="685" spans="1:87" ht="15" hidden="1" customHeight="1">
      <c r="A685" s="19"/>
      <c r="B685" s="19"/>
      <c r="C685" s="20"/>
      <c r="D685" s="19"/>
      <c r="E685" s="19"/>
      <c r="F685" s="19"/>
      <c r="G685" s="19"/>
      <c r="H685" s="19"/>
      <c r="I685" s="19"/>
      <c r="J685" s="19"/>
      <c r="K685" s="19"/>
      <c r="L685" s="19"/>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Z685" s="257"/>
      <c r="CG685" s="35"/>
      <c r="CH685" s="20" t="s">
        <v>1091</v>
      </c>
      <c r="CI685" s="20" t="s">
        <v>1019</v>
      </c>
    </row>
    <row r="686" spans="1:87" ht="15" hidden="1" customHeight="1">
      <c r="A686" s="19"/>
      <c r="B686" s="19"/>
      <c r="C686" s="20"/>
      <c r="D686" s="19"/>
      <c r="E686" s="19"/>
      <c r="F686" s="19"/>
      <c r="G686" s="19"/>
      <c r="H686" s="19"/>
      <c r="I686" s="19"/>
      <c r="J686" s="19"/>
      <c r="K686" s="19"/>
      <c r="L686" s="19"/>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Z686" s="257"/>
      <c r="CG686" s="35"/>
      <c r="CH686" s="20" t="s">
        <v>1092</v>
      </c>
      <c r="CI686" s="20" t="s">
        <v>1020</v>
      </c>
    </row>
    <row r="687" spans="1:87" ht="15" hidden="1" customHeight="1">
      <c r="A687" s="19"/>
      <c r="B687" s="19"/>
      <c r="C687" s="20"/>
      <c r="D687" s="19"/>
      <c r="E687" s="19"/>
      <c r="F687" s="19"/>
      <c r="G687" s="19"/>
      <c r="H687" s="19"/>
      <c r="I687" s="19"/>
      <c r="J687" s="19"/>
      <c r="K687" s="19"/>
      <c r="L687" s="19"/>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Z687" s="257"/>
      <c r="CG687" s="35"/>
      <c r="CH687" s="20" t="s">
        <v>1093</v>
      </c>
      <c r="CI687" s="20" t="s">
        <v>1021</v>
      </c>
    </row>
    <row r="688" spans="1:87" ht="15" hidden="1" customHeight="1">
      <c r="A688" s="19"/>
      <c r="B688" s="19"/>
      <c r="C688" s="20"/>
      <c r="D688" s="19"/>
      <c r="E688" s="19"/>
      <c r="F688" s="19"/>
      <c r="G688" s="19"/>
      <c r="H688" s="19"/>
      <c r="I688" s="19"/>
      <c r="J688" s="19"/>
      <c r="K688" s="19"/>
      <c r="L688" s="19"/>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Z688" s="257"/>
      <c r="CG688" s="35"/>
      <c r="CH688" s="20" t="s">
        <v>586</v>
      </c>
      <c r="CI688" s="20" t="s">
        <v>1022</v>
      </c>
    </row>
    <row r="689" spans="1:87" ht="15" hidden="1" customHeight="1">
      <c r="A689" s="19"/>
      <c r="B689" s="19"/>
      <c r="C689" s="20"/>
      <c r="D689" s="19"/>
      <c r="E689" s="19"/>
      <c r="F689" s="19"/>
      <c r="G689" s="19"/>
      <c r="H689" s="19"/>
      <c r="I689" s="19"/>
      <c r="J689" s="19"/>
      <c r="K689" s="19"/>
      <c r="L689" s="19"/>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Z689" s="257"/>
      <c r="CG689" s="35"/>
      <c r="CH689" s="20" t="s">
        <v>1094</v>
      </c>
      <c r="CI689" s="20" t="s">
        <v>1023</v>
      </c>
    </row>
    <row r="690" spans="1:87" ht="15" hidden="1" customHeight="1">
      <c r="A690" s="19"/>
      <c r="B690" s="19"/>
      <c r="C690" s="20"/>
      <c r="D690" s="19"/>
      <c r="E690" s="19"/>
      <c r="F690" s="19"/>
      <c r="G690" s="19"/>
      <c r="H690" s="19"/>
      <c r="I690" s="19"/>
      <c r="J690" s="19"/>
      <c r="K690" s="19"/>
      <c r="L690" s="19"/>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Z690" s="257"/>
      <c r="CG690" s="35"/>
      <c r="CH690" s="20" t="s">
        <v>1095</v>
      </c>
      <c r="CI690" s="20" t="s">
        <v>1024</v>
      </c>
    </row>
    <row r="691" spans="1:87" ht="15" hidden="1" customHeight="1">
      <c r="A691" s="19"/>
      <c r="B691" s="19"/>
      <c r="C691" s="20"/>
      <c r="D691" s="19"/>
      <c r="E691" s="19"/>
      <c r="F691" s="19"/>
      <c r="G691" s="19"/>
      <c r="H691" s="19"/>
      <c r="I691" s="19"/>
      <c r="J691" s="19"/>
      <c r="K691" s="19"/>
      <c r="L691" s="19"/>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Z691" s="257"/>
      <c r="CG691" s="35"/>
      <c r="CH691" s="20" t="s">
        <v>1096</v>
      </c>
      <c r="CI691" s="20" t="s">
        <v>1025</v>
      </c>
    </row>
    <row r="692" spans="1:87" ht="15" hidden="1" customHeight="1">
      <c r="A692" s="19"/>
      <c r="B692" s="19"/>
      <c r="C692" s="20"/>
      <c r="D692" s="19"/>
      <c r="E692" s="19"/>
      <c r="F692" s="19"/>
      <c r="G692" s="19"/>
      <c r="H692" s="19"/>
      <c r="I692" s="19"/>
      <c r="J692" s="19"/>
      <c r="K692" s="19"/>
      <c r="L692" s="19"/>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Z692" s="257"/>
      <c r="CG692" s="35"/>
      <c r="CH692" s="20" t="s">
        <v>1097</v>
      </c>
      <c r="CI692" s="20" t="s">
        <v>1026</v>
      </c>
    </row>
    <row r="693" spans="1:87" ht="15" hidden="1" customHeight="1">
      <c r="A693" s="19"/>
      <c r="B693" s="19"/>
      <c r="C693" s="20"/>
      <c r="D693" s="19"/>
      <c r="E693" s="19"/>
      <c r="F693" s="19"/>
      <c r="G693" s="19"/>
      <c r="H693" s="19"/>
      <c r="I693" s="19"/>
      <c r="J693" s="19"/>
      <c r="K693" s="19"/>
      <c r="L693" s="19"/>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Z693" s="257"/>
      <c r="CG693" s="35"/>
      <c r="CH693" s="20" t="s">
        <v>1098</v>
      </c>
      <c r="CI693" s="20" t="s">
        <v>1027</v>
      </c>
    </row>
    <row r="694" spans="1:87" ht="15" hidden="1" customHeight="1">
      <c r="A694" s="19"/>
      <c r="B694" s="19"/>
      <c r="C694" s="20"/>
      <c r="D694" s="19"/>
      <c r="E694" s="19"/>
      <c r="F694" s="19"/>
      <c r="G694" s="19"/>
      <c r="H694" s="19"/>
      <c r="I694" s="19"/>
      <c r="J694" s="19"/>
      <c r="K694" s="19"/>
      <c r="L694" s="19"/>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Z694" s="257"/>
      <c r="CG694" s="35"/>
      <c r="CH694" s="20" t="s">
        <v>1099</v>
      </c>
      <c r="CI694" s="20" t="s">
        <v>1028</v>
      </c>
    </row>
    <row r="695" spans="1:87" ht="15" hidden="1" customHeight="1">
      <c r="A695" s="19"/>
      <c r="B695" s="19"/>
      <c r="C695" s="20"/>
      <c r="D695" s="19"/>
      <c r="E695" s="19"/>
      <c r="F695" s="19"/>
      <c r="G695" s="19"/>
      <c r="H695" s="19"/>
      <c r="I695" s="19"/>
      <c r="J695" s="19"/>
      <c r="K695" s="19"/>
      <c r="L695" s="19"/>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Z695" s="257"/>
      <c r="CG695" s="35"/>
      <c r="CH695" s="20" t="s">
        <v>1100</v>
      </c>
      <c r="CI695" s="20" t="s">
        <v>1029</v>
      </c>
    </row>
    <row r="696" spans="1:87" ht="15" hidden="1" customHeight="1">
      <c r="A696" s="19"/>
      <c r="B696" s="19"/>
      <c r="C696" s="20"/>
      <c r="D696" s="19"/>
      <c r="E696" s="19"/>
      <c r="F696" s="19"/>
      <c r="G696" s="19"/>
      <c r="H696" s="19"/>
      <c r="I696" s="19"/>
      <c r="J696" s="19"/>
      <c r="K696" s="19"/>
      <c r="L696" s="19"/>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Z696" s="257"/>
      <c r="CG696" s="35"/>
      <c r="CH696" s="20" t="s">
        <v>1101</v>
      </c>
      <c r="CI696" s="20" t="s">
        <v>1030</v>
      </c>
    </row>
    <row r="697" spans="1:87" ht="15" hidden="1" customHeight="1">
      <c r="A697" s="19"/>
      <c r="B697" s="19"/>
      <c r="C697" s="20"/>
      <c r="D697" s="19"/>
      <c r="E697" s="19"/>
      <c r="F697" s="19"/>
      <c r="G697" s="19"/>
      <c r="H697" s="19"/>
      <c r="I697" s="19"/>
      <c r="J697" s="19"/>
      <c r="K697" s="19"/>
      <c r="L697" s="19"/>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Z697" s="257"/>
      <c r="CG697" s="35"/>
      <c r="CH697" s="20" t="s">
        <v>1102</v>
      </c>
      <c r="CI697" s="20" t="s">
        <v>1031</v>
      </c>
    </row>
    <row r="698" spans="1:87" ht="15" hidden="1" customHeight="1">
      <c r="A698" s="19"/>
      <c r="B698" s="19"/>
      <c r="C698" s="20"/>
      <c r="D698" s="19"/>
      <c r="E698" s="19"/>
      <c r="F698" s="19"/>
      <c r="G698" s="19"/>
      <c r="H698" s="19"/>
      <c r="I698" s="19"/>
      <c r="J698" s="19"/>
      <c r="K698" s="19"/>
      <c r="L698" s="19"/>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Z698" s="257"/>
      <c r="CG698" s="35"/>
      <c r="CH698" s="20" t="s">
        <v>1103</v>
      </c>
      <c r="CI698" s="20" t="s">
        <v>1032</v>
      </c>
    </row>
    <row r="699" spans="1:87" ht="15" hidden="1" customHeight="1">
      <c r="A699" s="19"/>
      <c r="B699" s="19"/>
      <c r="C699" s="20"/>
      <c r="D699" s="19"/>
      <c r="E699" s="19"/>
      <c r="F699" s="19"/>
      <c r="G699" s="19"/>
      <c r="H699" s="19"/>
      <c r="I699" s="19"/>
      <c r="J699" s="19"/>
      <c r="K699" s="19"/>
      <c r="L699" s="19"/>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Z699" s="257"/>
      <c r="CG699" s="35"/>
      <c r="CH699" s="20" t="s">
        <v>1104</v>
      </c>
      <c r="CI699" s="20" t="s">
        <v>586</v>
      </c>
    </row>
    <row r="700" spans="1:87" ht="15" hidden="1" customHeight="1">
      <c r="A700" s="19"/>
      <c r="B700" s="19"/>
      <c r="C700" s="20"/>
      <c r="D700" s="19"/>
      <c r="E700" s="19"/>
      <c r="F700" s="19"/>
      <c r="G700" s="19"/>
      <c r="H700" s="19"/>
      <c r="I700" s="19"/>
      <c r="J700" s="19"/>
      <c r="K700" s="19"/>
      <c r="L700" s="19"/>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Z700" s="257"/>
      <c r="CG700" s="35"/>
      <c r="CH700" s="20" t="s">
        <v>1105</v>
      </c>
      <c r="CI700" s="20" t="s">
        <v>1033</v>
      </c>
    </row>
    <row r="701" spans="1:87" ht="15" hidden="1" customHeight="1">
      <c r="A701" s="19"/>
      <c r="B701" s="19"/>
      <c r="C701" s="20"/>
      <c r="D701" s="19"/>
      <c r="E701" s="19"/>
      <c r="F701" s="19"/>
      <c r="G701" s="19"/>
      <c r="H701" s="19"/>
      <c r="I701" s="19"/>
      <c r="J701" s="19"/>
      <c r="K701" s="19"/>
      <c r="L701" s="19"/>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Z701" s="257"/>
      <c r="CG701" s="35"/>
      <c r="CH701" s="20" t="s">
        <v>1106</v>
      </c>
      <c r="CI701" s="20" t="s">
        <v>1034</v>
      </c>
    </row>
    <row r="702" spans="1:87" ht="15" hidden="1" customHeight="1">
      <c r="A702" s="19"/>
      <c r="B702" s="19"/>
      <c r="C702" s="20"/>
      <c r="D702" s="19"/>
      <c r="E702" s="19"/>
      <c r="F702" s="19"/>
      <c r="G702" s="19"/>
      <c r="H702" s="19"/>
      <c r="I702" s="19"/>
      <c r="J702" s="19"/>
      <c r="K702" s="19"/>
      <c r="L702" s="19"/>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Z702" s="257"/>
      <c r="CG702" s="35"/>
      <c r="CH702" s="20" t="s">
        <v>1107</v>
      </c>
      <c r="CI702" s="20" t="s">
        <v>1035</v>
      </c>
    </row>
    <row r="703" spans="1:87" ht="15" hidden="1" customHeight="1">
      <c r="A703" s="19"/>
      <c r="B703" s="19"/>
      <c r="C703" s="20"/>
      <c r="D703" s="19"/>
      <c r="E703" s="19"/>
      <c r="F703" s="19"/>
      <c r="G703" s="19"/>
      <c r="H703" s="19"/>
      <c r="I703" s="19"/>
      <c r="J703" s="19"/>
      <c r="K703" s="19"/>
      <c r="L703" s="19"/>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Z703" s="257"/>
      <c r="CG703" s="35"/>
      <c r="CH703" s="20" t="s">
        <v>1108</v>
      </c>
      <c r="CI703" s="20" t="s">
        <v>1036</v>
      </c>
    </row>
    <row r="704" spans="1:87" ht="15" hidden="1" customHeight="1">
      <c r="A704" s="19"/>
      <c r="B704" s="19"/>
      <c r="C704" s="20"/>
      <c r="D704" s="19"/>
      <c r="E704" s="19"/>
      <c r="F704" s="19"/>
      <c r="G704" s="19"/>
      <c r="H704" s="19"/>
      <c r="I704" s="19"/>
      <c r="J704" s="19"/>
      <c r="K704" s="19"/>
      <c r="L704" s="19"/>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Z704" s="257"/>
      <c r="CG704" s="35"/>
      <c r="CH704" s="20" t="s">
        <v>1109</v>
      </c>
      <c r="CI704" s="20" t="s">
        <v>1037</v>
      </c>
    </row>
    <row r="705" spans="1:87" ht="15" hidden="1" customHeight="1">
      <c r="A705" s="19"/>
      <c r="B705" s="19"/>
      <c r="C705" s="20"/>
      <c r="D705" s="19"/>
      <c r="E705" s="19"/>
      <c r="F705" s="19"/>
      <c r="G705" s="19"/>
      <c r="H705" s="19"/>
      <c r="I705" s="19"/>
      <c r="J705" s="19"/>
      <c r="K705" s="19"/>
      <c r="L705" s="19"/>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Z705" s="257"/>
      <c r="CG705" s="35"/>
      <c r="CH705" s="20" t="s">
        <v>1110</v>
      </c>
      <c r="CI705" s="20" t="s">
        <v>1038</v>
      </c>
    </row>
    <row r="706" spans="1:87" ht="15" hidden="1" customHeight="1">
      <c r="A706" s="19"/>
      <c r="B706" s="19"/>
      <c r="C706" s="20"/>
      <c r="D706" s="19"/>
      <c r="E706" s="19"/>
      <c r="F706" s="19"/>
      <c r="G706" s="19"/>
      <c r="H706" s="19"/>
      <c r="I706" s="19"/>
      <c r="J706" s="19"/>
      <c r="K706" s="19"/>
      <c r="L706" s="19"/>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Z706" s="257"/>
      <c r="CG706" s="35"/>
      <c r="CH706" s="20" t="s">
        <v>1111</v>
      </c>
      <c r="CI706" s="20" t="s">
        <v>1039</v>
      </c>
    </row>
    <row r="707" spans="1:87" ht="15" hidden="1" customHeight="1">
      <c r="A707" s="19"/>
      <c r="B707" s="19"/>
      <c r="C707" s="20"/>
      <c r="D707" s="19"/>
      <c r="E707" s="19"/>
      <c r="F707" s="19"/>
      <c r="G707" s="19"/>
      <c r="H707" s="19"/>
      <c r="I707" s="19"/>
      <c r="J707" s="19"/>
      <c r="K707" s="19"/>
      <c r="L707" s="19"/>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Z707" s="257"/>
      <c r="CG707" s="35"/>
      <c r="CH707" s="20" t="s">
        <v>1112</v>
      </c>
      <c r="CI707" s="20" t="s">
        <v>1040</v>
      </c>
    </row>
    <row r="708" spans="1:87" ht="15" hidden="1" customHeight="1">
      <c r="A708" s="19"/>
      <c r="B708" s="19"/>
      <c r="C708" s="20"/>
      <c r="D708" s="19"/>
      <c r="E708" s="19"/>
      <c r="F708" s="19"/>
      <c r="G708" s="19"/>
      <c r="H708" s="19"/>
      <c r="I708" s="19"/>
      <c r="J708" s="19"/>
      <c r="K708" s="19"/>
      <c r="L708" s="19"/>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Z708" s="257"/>
      <c r="CG708" s="35"/>
      <c r="CH708" s="20" t="s">
        <v>1113</v>
      </c>
      <c r="CI708" s="20" t="s">
        <v>1041</v>
      </c>
    </row>
    <row r="709" spans="1:87" ht="15" hidden="1" customHeight="1">
      <c r="A709" s="19"/>
      <c r="B709" s="19"/>
      <c r="C709" s="20"/>
      <c r="D709" s="19"/>
      <c r="E709" s="19"/>
      <c r="F709" s="19"/>
      <c r="G709" s="19"/>
      <c r="H709" s="19"/>
      <c r="I709" s="19"/>
      <c r="J709" s="19"/>
      <c r="K709" s="19"/>
      <c r="L709" s="19"/>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Z709" s="257"/>
      <c r="CG709" s="35"/>
      <c r="CH709" s="20" t="s">
        <v>1114</v>
      </c>
      <c r="CI709" s="20" t="s">
        <v>1042</v>
      </c>
    </row>
    <row r="710" spans="1:87" ht="15" hidden="1" customHeight="1">
      <c r="A710" s="19"/>
      <c r="B710" s="19"/>
      <c r="C710" s="20"/>
      <c r="D710" s="19"/>
      <c r="E710" s="19"/>
      <c r="F710" s="19"/>
      <c r="G710" s="19"/>
      <c r="H710" s="19"/>
      <c r="I710" s="19"/>
      <c r="J710" s="19"/>
      <c r="K710" s="19"/>
      <c r="L710" s="19"/>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Z710" s="257"/>
      <c r="CG710" s="35"/>
      <c r="CH710" s="20" t="s">
        <v>1115</v>
      </c>
      <c r="CI710" s="20" t="s">
        <v>1043</v>
      </c>
    </row>
    <row r="711" spans="1:87" ht="15" hidden="1" customHeight="1">
      <c r="A711" s="19"/>
      <c r="B711" s="19"/>
      <c r="C711" s="20"/>
      <c r="D711" s="19"/>
      <c r="E711" s="19"/>
      <c r="F711" s="19"/>
      <c r="G711" s="19"/>
      <c r="H711" s="19"/>
      <c r="I711" s="19"/>
      <c r="J711" s="19"/>
      <c r="K711" s="19"/>
      <c r="L711" s="19"/>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Z711" s="257"/>
      <c r="CG711" s="35"/>
      <c r="CH711" s="20" t="s">
        <v>1116</v>
      </c>
      <c r="CI711" s="20" t="s">
        <v>1044</v>
      </c>
    </row>
    <row r="712" spans="1:87" ht="15" hidden="1" customHeight="1">
      <c r="A712" s="19"/>
      <c r="B712" s="19"/>
      <c r="C712" s="20"/>
      <c r="D712" s="19"/>
      <c r="E712" s="19"/>
      <c r="F712" s="19"/>
      <c r="G712" s="19"/>
      <c r="H712" s="19"/>
      <c r="I712" s="19"/>
      <c r="J712" s="19"/>
      <c r="K712" s="19"/>
      <c r="L712" s="19"/>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Z712" s="257"/>
      <c r="CG712" s="35"/>
      <c r="CH712" s="20" t="s">
        <v>1117</v>
      </c>
      <c r="CI712" s="20" t="s">
        <v>1045</v>
      </c>
    </row>
    <row r="713" spans="1:87" ht="15" hidden="1" customHeight="1">
      <c r="A713" s="19"/>
      <c r="B713" s="19"/>
      <c r="C713" s="20"/>
      <c r="D713" s="19"/>
      <c r="E713" s="19"/>
      <c r="F713" s="19"/>
      <c r="G713" s="19"/>
      <c r="H713" s="19"/>
      <c r="I713" s="19"/>
      <c r="J713" s="19"/>
      <c r="K713" s="19"/>
      <c r="L713" s="19"/>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Z713" s="257"/>
      <c r="CG713" s="35"/>
      <c r="CH713" s="20" t="s">
        <v>1118</v>
      </c>
      <c r="CI713" s="20" t="s">
        <v>1046</v>
      </c>
    </row>
    <row r="714" spans="1:87" ht="15" hidden="1" customHeight="1">
      <c r="A714" s="19"/>
      <c r="B714" s="19"/>
      <c r="C714" s="20"/>
      <c r="D714" s="19"/>
      <c r="E714" s="19"/>
      <c r="F714" s="19"/>
      <c r="G714" s="19"/>
      <c r="H714" s="19"/>
      <c r="I714" s="19"/>
      <c r="J714" s="19"/>
      <c r="K714" s="19"/>
      <c r="L714" s="19"/>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Z714" s="257"/>
      <c r="CG714" s="35"/>
      <c r="CH714" s="20" t="s">
        <v>1119</v>
      </c>
      <c r="CI714" s="20" t="s">
        <v>1047</v>
      </c>
    </row>
    <row r="715" spans="1:87" ht="15" hidden="1" customHeight="1">
      <c r="A715" s="19"/>
      <c r="B715" s="19"/>
      <c r="C715" s="20"/>
      <c r="D715" s="19"/>
      <c r="E715" s="19"/>
      <c r="F715" s="19"/>
      <c r="G715" s="19"/>
      <c r="H715" s="19"/>
      <c r="I715" s="19"/>
      <c r="J715" s="19"/>
      <c r="K715" s="19"/>
      <c r="L715" s="19"/>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Z715" s="257"/>
      <c r="CG715" s="35"/>
      <c r="CH715" s="20" t="s">
        <v>1120</v>
      </c>
      <c r="CI715" s="20" t="s">
        <v>1048</v>
      </c>
    </row>
    <row r="716" spans="1:87" ht="15" hidden="1" customHeight="1">
      <c r="A716" s="19"/>
      <c r="B716" s="19"/>
      <c r="C716" s="20"/>
      <c r="D716" s="19"/>
      <c r="E716" s="19"/>
      <c r="F716" s="19"/>
      <c r="G716" s="19"/>
      <c r="H716" s="19"/>
      <c r="I716" s="19"/>
      <c r="J716" s="19"/>
      <c r="K716" s="19"/>
      <c r="L716" s="19"/>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Z716" s="257"/>
      <c r="CG716" s="35"/>
      <c r="CH716" s="20" t="s">
        <v>1121</v>
      </c>
      <c r="CI716" s="20" t="s">
        <v>1049</v>
      </c>
    </row>
    <row r="717" spans="1:87" ht="15" hidden="1" customHeight="1">
      <c r="A717" s="19"/>
      <c r="B717" s="19"/>
      <c r="C717" s="20"/>
      <c r="D717" s="19"/>
      <c r="E717" s="19"/>
      <c r="F717" s="19"/>
      <c r="G717" s="19"/>
      <c r="H717" s="19"/>
      <c r="I717" s="19"/>
      <c r="J717" s="19"/>
      <c r="K717" s="19"/>
      <c r="L717" s="19"/>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Z717" s="257"/>
      <c r="CG717" s="35"/>
      <c r="CH717" s="20" t="s">
        <v>1122</v>
      </c>
      <c r="CI717" s="20" t="s">
        <v>1050</v>
      </c>
    </row>
    <row r="718" spans="1:87" ht="15" hidden="1" customHeight="1">
      <c r="A718" s="19"/>
      <c r="B718" s="19"/>
      <c r="C718" s="20"/>
      <c r="D718" s="19"/>
      <c r="E718" s="19"/>
      <c r="F718" s="19"/>
      <c r="G718" s="19"/>
      <c r="H718" s="19"/>
      <c r="I718" s="19"/>
      <c r="J718" s="19"/>
      <c r="K718" s="19"/>
      <c r="L718" s="19"/>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Z718" s="257"/>
      <c r="CG718" s="35"/>
      <c r="CH718" s="20" t="s">
        <v>1123</v>
      </c>
      <c r="CI718" s="20" t="s">
        <v>1051</v>
      </c>
    </row>
    <row r="719" spans="1:87" ht="15" hidden="1" customHeight="1">
      <c r="A719" s="19"/>
      <c r="B719" s="19"/>
      <c r="C719" s="20"/>
      <c r="D719" s="19"/>
      <c r="E719" s="19"/>
      <c r="F719" s="19"/>
      <c r="G719" s="19"/>
      <c r="H719" s="19"/>
      <c r="I719" s="19"/>
      <c r="J719" s="19"/>
      <c r="K719" s="19"/>
      <c r="L719" s="19"/>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Z719" s="257"/>
      <c r="CG719" s="35"/>
      <c r="CH719" s="20" t="s">
        <v>1124</v>
      </c>
      <c r="CI719" s="20" t="s">
        <v>1052</v>
      </c>
    </row>
    <row r="720" spans="1:87" ht="15" hidden="1" customHeight="1">
      <c r="A720" s="19"/>
      <c r="B720" s="19"/>
      <c r="C720" s="20"/>
      <c r="D720" s="19"/>
      <c r="E720" s="19"/>
      <c r="F720" s="19"/>
      <c r="G720" s="19"/>
      <c r="H720" s="19"/>
      <c r="I720" s="19"/>
      <c r="J720" s="19"/>
      <c r="K720" s="19"/>
      <c r="L720" s="19"/>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Z720" s="257"/>
      <c r="CG720" s="35"/>
      <c r="CH720" s="20" t="s">
        <v>1125</v>
      </c>
      <c r="CI720" s="20" t="s">
        <v>1053</v>
      </c>
    </row>
    <row r="721" spans="1:87" ht="15" hidden="1" customHeight="1">
      <c r="A721" s="19"/>
      <c r="B721" s="19"/>
      <c r="C721" s="20"/>
      <c r="D721" s="19"/>
      <c r="E721" s="19"/>
      <c r="F721" s="19"/>
      <c r="G721" s="19"/>
      <c r="H721" s="19"/>
      <c r="I721" s="19"/>
      <c r="J721" s="19"/>
      <c r="K721" s="19"/>
      <c r="L721" s="19"/>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Z721" s="257"/>
      <c r="CG721" s="35"/>
      <c r="CH721" s="20" t="s">
        <v>1126</v>
      </c>
      <c r="CI721" s="20" t="s">
        <v>1054</v>
      </c>
    </row>
    <row r="722" spans="1:87" ht="15" hidden="1" customHeight="1">
      <c r="A722" s="19"/>
      <c r="B722" s="19"/>
      <c r="C722" s="20"/>
      <c r="D722" s="19"/>
      <c r="E722" s="19"/>
      <c r="F722" s="19"/>
      <c r="G722" s="19"/>
      <c r="H722" s="19"/>
      <c r="I722" s="19"/>
      <c r="J722" s="19"/>
      <c r="K722" s="19"/>
      <c r="L722" s="19"/>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Z722" s="257"/>
      <c r="CG722" s="35"/>
      <c r="CH722" s="20" t="s">
        <v>1127</v>
      </c>
      <c r="CI722" s="20" t="s">
        <v>1055</v>
      </c>
    </row>
    <row r="723" spans="1:87" ht="15" hidden="1" customHeight="1">
      <c r="A723" s="19"/>
      <c r="B723" s="19"/>
      <c r="C723" s="20"/>
      <c r="D723" s="19"/>
      <c r="E723" s="19"/>
      <c r="F723" s="19"/>
      <c r="G723" s="19"/>
      <c r="H723" s="19"/>
      <c r="I723" s="19"/>
      <c r="J723" s="19"/>
      <c r="K723" s="19"/>
      <c r="L723" s="19"/>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Z723" s="257"/>
      <c r="CG723" s="35"/>
      <c r="CH723" s="20" t="s">
        <v>1128</v>
      </c>
      <c r="CI723" s="20" t="s">
        <v>1056</v>
      </c>
    </row>
    <row r="724" spans="1:87" ht="15" hidden="1" customHeight="1">
      <c r="A724" s="19"/>
      <c r="B724" s="19"/>
      <c r="C724" s="20"/>
      <c r="D724" s="19"/>
      <c r="E724" s="19"/>
      <c r="F724" s="19"/>
      <c r="G724" s="19"/>
      <c r="H724" s="19"/>
      <c r="I724" s="19"/>
      <c r="J724" s="19"/>
      <c r="K724" s="19"/>
      <c r="L724" s="19"/>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Z724" s="257"/>
      <c r="CG724" s="35"/>
      <c r="CH724" s="20" t="s">
        <v>1129</v>
      </c>
      <c r="CI724" s="20" t="s">
        <v>1057</v>
      </c>
    </row>
    <row r="725" spans="1:87" ht="15" hidden="1" customHeight="1">
      <c r="A725" s="19"/>
      <c r="B725" s="19"/>
      <c r="C725" s="20"/>
      <c r="D725" s="19"/>
      <c r="E725" s="19"/>
      <c r="F725" s="19"/>
      <c r="G725" s="19"/>
      <c r="H725" s="19"/>
      <c r="I725" s="19"/>
      <c r="J725" s="19"/>
      <c r="K725" s="19"/>
      <c r="L725" s="19"/>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Z725" s="257"/>
      <c r="CG725" s="35"/>
      <c r="CH725" s="20" t="s">
        <v>1130</v>
      </c>
      <c r="CI725" s="20" t="s">
        <v>1058</v>
      </c>
    </row>
    <row r="726" spans="1:87" ht="15" hidden="1" customHeight="1">
      <c r="A726" s="19"/>
      <c r="B726" s="19"/>
      <c r="C726" s="20"/>
      <c r="D726" s="19"/>
      <c r="E726" s="19"/>
      <c r="F726" s="19"/>
      <c r="G726" s="19"/>
      <c r="H726" s="19"/>
      <c r="I726" s="19"/>
      <c r="J726" s="19"/>
      <c r="K726" s="19"/>
      <c r="L726" s="19"/>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Z726" s="257"/>
      <c r="CG726" s="35"/>
      <c r="CH726" s="20" t="s">
        <v>1131</v>
      </c>
      <c r="CI726" s="20" t="s">
        <v>1059</v>
      </c>
    </row>
    <row r="727" spans="1:87" ht="15" hidden="1" customHeight="1">
      <c r="A727" s="19"/>
      <c r="B727" s="19"/>
      <c r="C727" s="20"/>
      <c r="D727" s="19"/>
      <c r="E727" s="19"/>
      <c r="F727" s="19"/>
      <c r="G727" s="19"/>
      <c r="H727" s="19"/>
      <c r="I727" s="19"/>
      <c r="J727" s="19"/>
      <c r="K727" s="19"/>
      <c r="L727" s="19"/>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Z727" s="257"/>
      <c r="CG727" s="35"/>
      <c r="CH727" s="20" t="s">
        <v>1132</v>
      </c>
      <c r="CI727" s="20" t="s">
        <v>1060</v>
      </c>
    </row>
    <row r="728" spans="1:87" ht="15" hidden="1" customHeight="1">
      <c r="A728" s="19"/>
      <c r="B728" s="19"/>
      <c r="C728" s="20"/>
      <c r="D728" s="19"/>
      <c r="E728" s="19"/>
      <c r="F728" s="19"/>
      <c r="G728" s="19"/>
      <c r="H728" s="19"/>
      <c r="I728" s="19"/>
      <c r="J728" s="19"/>
      <c r="K728" s="19"/>
      <c r="L728" s="19"/>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Z728" s="257"/>
      <c r="CG728" s="35"/>
      <c r="CH728" s="20" t="s">
        <v>1133</v>
      </c>
      <c r="CI728" s="20" t="s">
        <v>1061</v>
      </c>
    </row>
    <row r="729" spans="1:87" ht="15" hidden="1" customHeight="1">
      <c r="A729" s="19"/>
      <c r="B729" s="19"/>
      <c r="C729" s="20"/>
      <c r="D729" s="19"/>
      <c r="E729" s="19"/>
      <c r="F729" s="19"/>
      <c r="G729" s="19"/>
      <c r="H729" s="19"/>
      <c r="I729" s="19"/>
      <c r="J729" s="19"/>
      <c r="K729" s="19"/>
      <c r="L729" s="19"/>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Z729" s="257"/>
      <c r="CG729" s="35"/>
      <c r="CH729" s="20" t="s">
        <v>1134</v>
      </c>
      <c r="CI729" s="20" t="s">
        <v>1062</v>
      </c>
    </row>
    <row r="730" spans="1:87" ht="15" hidden="1" customHeight="1">
      <c r="A730" s="19"/>
      <c r="B730" s="19"/>
      <c r="C730" s="20"/>
      <c r="D730" s="19"/>
      <c r="E730" s="19"/>
      <c r="F730" s="19"/>
      <c r="G730" s="19"/>
      <c r="H730" s="19"/>
      <c r="I730" s="19"/>
      <c r="J730" s="19"/>
      <c r="K730" s="19"/>
      <c r="L730" s="19"/>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Z730" s="257"/>
      <c r="CG730" s="35"/>
      <c r="CH730" s="20" t="s">
        <v>1135</v>
      </c>
      <c r="CI730" s="20" t="s">
        <v>1063</v>
      </c>
    </row>
    <row r="731" spans="1:87" ht="15" hidden="1" customHeight="1">
      <c r="A731" s="19"/>
      <c r="B731" s="19"/>
      <c r="C731" s="20"/>
      <c r="D731" s="19"/>
      <c r="E731" s="19"/>
      <c r="F731" s="19"/>
      <c r="G731" s="19"/>
      <c r="H731" s="19"/>
      <c r="I731" s="19"/>
      <c r="J731" s="19"/>
      <c r="K731" s="19"/>
      <c r="L731" s="19"/>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Z731" s="257"/>
      <c r="CG731" s="35"/>
      <c r="CH731" s="20" t="s">
        <v>1136</v>
      </c>
      <c r="CI731" s="20" t="s">
        <v>1064</v>
      </c>
    </row>
    <row r="732" spans="1:87" ht="15" hidden="1" customHeight="1">
      <c r="A732" s="19"/>
      <c r="B732" s="19"/>
      <c r="C732" s="20"/>
      <c r="D732" s="19"/>
      <c r="E732" s="19"/>
      <c r="F732" s="19"/>
      <c r="G732" s="19"/>
      <c r="H732" s="19"/>
      <c r="I732" s="19"/>
      <c r="J732" s="19"/>
      <c r="K732" s="19"/>
      <c r="L732" s="19"/>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Z732" s="257"/>
      <c r="CG732" s="35"/>
      <c r="CH732" s="20" t="s">
        <v>1137</v>
      </c>
      <c r="CI732" s="20" t="s">
        <v>1065</v>
      </c>
    </row>
    <row r="733" spans="1:87" ht="15" hidden="1" customHeight="1">
      <c r="A733" s="19"/>
      <c r="B733" s="19"/>
      <c r="C733" s="20"/>
      <c r="D733" s="19"/>
      <c r="E733" s="19"/>
      <c r="F733" s="19"/>
      <c r="G733" s="19"/>
      <c r="H733" s="19"/>
      <c r="I733" s="19"/>
      <c r="J733" s="19"/>
      <c r="K733" s="19"/>
      <c r="L733" s="19"/>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Z733" s="257"/>
      <c r="CG733" s="35"/>
      <c r="CH733" s="20" t="s">
        <v>1138</v>
      </c>
      <c r="CI733" s="20" t="s">
        <v>1066</v>
      </c>
    </row>
    <row r="734" spans="1:87" ht="15" hidden="1" customHeight="1">
      <c r="A734" s="19"/>
      <c r="B734" s="19"/>
      <c r="C734" s="20"/>
      <c r="D734" s="19"/>
      <c r="E734" s="19"/>
      <c r="F734" s="19"/>
      <c r="G734" s="19"/>
      <c r="H734" s="19"/>
      <c r="I734" s="19"/>
      <c r="J734" s="19"/>
      <c r="K734" s="19"/>
      <c r="L734" s="19"/>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Z734" s="257"/>
      <c r="CG734" s="35"/>
      <c r="CH734" s="20" t="s">
        <v>1139</v>
      </c>
      <c r="CI734" s="20" t="s">
        <v>1067</v>
      </c>
    </row>
    <row r="735" spans="1:87" ht="15" hidden="1" customHeight="1">
      <c r="A735" s="19"/>
      <c r="B735" s="19"/>
      <c r="C735" s="20"/>
      <c r="D735" s="19"/>
      <c r="E735" s="19"/>
      <c r="F735" s="19"/>
      <c r="G735" s="19"/>
      <c r="H735" s="19"/>
      <c r="I735" s="19"/>
      <c r="J735" s="19"/>
      <c r="K735" s="19"/>
      <c r="L735" s="19"/>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Z735" s="257"/>
      <c r="CG735" s="35"/>
      <c r="CH735" s="20" t="s">
        <v>1140</v>
      </c>
      <c r="CI735" s="20" t="s">
        <v>1068</v>
      </c>
    </row>
    <row r="736" spans="1:87" ht="15" hidden="1" customHeight="1">
      <c r="A736" s="19"/>
      <c r="B736" s="19"/>
      <c r="C736" s="20"/>
      <c r="D736" s="19"/>
      <c r="E736" s="19"/>
      <c r="F736" s="19"/>
      <c r="G736" s="19"/>
      <c r="H736" s="19"/>
      <c r="I736" s="19"/>
      <c r="J736" s="19"/>
      <c r="K736" s="19"/>
      <c r="L736" s="19"/>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Z736" s="257"/>
      <c r="CG736" s="35"/>
      <c r="CH736" s="20" t="s">
        <v>1141</v>
      </c>
      <c r="CI736" s="20" t="s">
        <v>1069</v>
      </c>
    </row>
    <row r="737" spans="1:87" ht="15" hidden="1" customHeight="1">
      <c r="A737" s="19"/>
      <c r="B737" s="19"/>
      <c r="C737" s="20"/>
      <c r="D737" s="19"/>
      <c r="E737" s="19"/>
      <c r="F737" s="19"/>
      <c r="G737" s="19"/>
      <c r="H737" s="19"/>
      <c r="I737" s="19"/>
      <c r="J737" s="19"/>
      <c r="K737" s="19"/>
      <c r="L737" s="19"/>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Z737" s="257"/>
      <c r="CG737" s="35"/>
      <c r="CH737" s="20" t="s">
        <v>1142</v>
      </c>
      <c r="CI737" s="20" t="s">
        <v>1070</v>
      </c>
    </row>
    <row r="738" spans="1:87" ht="15" hidden="1" customHeight="1">
      <c r="A738" s="19"/>
      <c r="B738" s="19"/>
      <c r="C738" s="20"/>
      <c r="D738" s="19"/>
      <c r="E738" s="19"/>
      <c r="F738" s="19"/>
      <c r="G738" s="19"/>
      <c r="H738" s="19"/>
      <c r="I738" s="19"/>
      <c r="J738" s="19"/>
      <c r="K738" s="19"/>
      <c r="L738" s="19"/>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Z738" s="257"/>
      <c r="CG738" s="35"/>
      <c r="CH738" s="20" t="s">
        <v>1143</v>
      </c>
      <c r="CI738" s="20" t="s">
        <v>1071</v>
      </c>
    </row>
    <row r="739" spans="1:87" ht="15" hidden="1" customHeight="1">
      <c r="A739" s="19"/>
      <c r="B739" s="19"/>
      <c r="C739" s="20"/>
      <c r="D739" s="19"/>
      <c r="E739" s="19"/>
      <c r="F739" s="19"/>
      <c r="G739" s="19"/>
      <c r="H739" s="19"/>
      <c r="I739" s="19"/>
      <c r="J739" s="19"/>
      <c r="K739" s="19"/>
      <c r="L739" s="19"/>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Z739" s="257"/>
      <c r="CG739" s="35"/>
      <c r="CH739" s="20" t="s">
        <v>1144</v>
      </c>
      <c r="CI739" s="20" t="s">
        <v>1072</v>
      </c>
    </row>
    <row r="740" spans="1:87" ht="15" hidden="1" customHeight="1">
      <c r="A740" s="19"/>
      <c r="B740" s="19"/>
      <c r="C740" s="20"/>
      <c r="D740" s="19"/>
      <c r="E740" s="19"/>
      <c r="F740" s="19"/>
      <c r="G740" s="19"/>
      <c r="H740" s="19"/>
      <c r="I740" s="19"/>
      <c r="J740" s="19"/>
      <c r="K740" s="19"/>
      <c r="L740" s="19"/>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Z740" s="257"/>
      <c r="CG740" s="35"/>
      <c r="CH740" s="20" t="s">
        <v>1145</v>
      </c>
      <c r="CI740" s="20" t="s">
        <v>1073</v>
      </c>
    </row>
    <row r="741" spans="1:87" ht="15" hidden="1" customHeight="1">
      <c r="A741" s="19"/>
      <c r="B741" s="19"/>
      <c r="C741" s="20"/>
      <c r="D741" s="19"/>
      <c r="E741" s="19"/>
      <c r="F741" s="19"/>
      <c r="G741" s="19"/>
      <c r="H741" s="19"/>
      <c r="I741" s="19"/>
      <c r="J741" s="19"/>
      <c r="K741" s="19"/>
      <c r="L741" s="19"/>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Z741" s="257"/>
      <c r="CG741" s="35"/>
      <c r="CH741" s="20" t="s">
        <v>1146</v>
      </c>
      <c r="CI741" s="20" t="s">
        <v>1074</v>
      </c>
    </row>
    <row r="742" spans="1:87" ht="15" hidden="1" customHeight="1">
      <c r="A742" s="19"/>
      <c r="B742" s="19"/>
      <c r="C742" s="20"/>
      <c r="D742" s="19"/>
      <c r="E742" s="19"/>
      <c r="F742" s="19"/>
      <c r="G742" s="19"/>
      <c r="H742" s="19"/>
      <c r="I742" s="19"/>
      <c r="J742" s="19"/>
      <c r="K742" s="19"/>
      <c r="L742" s="19"/>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Z742" s="257"/>
      <c r="CG742" s="35"/>
      <c r="CH742" s="20" t="s">
        <v>1147</v>
      </c>
      <c r="CI742" s="20" t="s">
        <v>1075</v>
      </c>
    </row>
    <row r="743" spans="1:87" ht="15" hidden="1" customHeight="1">
      <c r="A743" s="19"/>
      <c r="B743" s="19"/>
      <c r="C743" s="20"/>
      <c r="D743" s="19"/>
      <c r="E743" s="19"/>
      <c r="F743" s="19"/>
      <c r="G743" s="19"/>
      <c r="H743" s="19"/>
      <c r="I743" s="19"/>
      <c r="J743" s="19"/>
      <c r="K743" s="19"/>
      <c r="L743" s="19"/>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Z743" s="257"/>
      <c r="CG743" s="35"/>
      <c r="CH743" s="20" t="s">
        <v>1148</v>
      </c>
      <c r="CI743" s="20" t="s">
        <v>1076</v>
      </c>
    </row>
    <row r="744" spans="1:87" ht="15" hidden="1" customHeight="1">
      <c r="A744" s="19"/>
      <c r="B744" s="19"/>
      <c r="C744" s="20"/>
      <c r="D744" s="19"/>
      <c r="E744" s="19"/>
      <c r="F744" s="19"/>
      <c r="G744" s="19"/>
      <c r="H744" s="19"/>
      <c r="I744" s="19"/>
      <c r="J744" s="19"/>
      <c r="K744" s="19"/>
      <c r="L744" s="19"/>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Z744" s="257"/>
      <c r="CG744" s="35"/>
      <c r="CH744" s="20" t="s">
        <v>1149</v>
      </c>
      <c r="CI744" s="20" t="s">
        <v>1077</v>
      </c>
    </row>
    <row r="745" spans="1:87" ht="15" hidden="1" customHeight="1">
      <c r="A745" s="19"/>
      <c r="B745" s="19"/>
      <c r="C745" s="20"/>
      <c r="D745" s="19"/>
      <c r="E745" s="19"/>
      <c r="F745" s="19"/>
      <c r="G745" s="19"/>
      <c r="H745" s="19"/>
      <c r="I745" s="19"/>
      <c r="J745" s="19"/>
      <c r="K745" s="19"/>
      <c r="L745" s="19"/>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Z745" s="257"/>
      <c r="CG745" s="35"/>
      <c r="CH745" s="20" t="s">
        <v>1150</v>
      </c>
      <c r="CI745" s="20" t="s">
        <v>1078</v>
      </c>
    </row>
    <row r="746" spans="1:87" ht="15" hidden="1" customHeight="1">
      <c r="A746" s="19"/>
      <c r="B746" s="19"/>
      <c r="C746" s="20"/>
      <c r="D746" s="19"/>
      <c r="E746" s="19"/>
      <c r="F746" s="19"/>
      <c r="G746" s="19"/>
      <c r="H746" s="19"/>
      <c r="I746" s="19"/>
      <c r="J746" s="19"/>
      <c r="K746" s="19"/>
      <c r="L746" s="19"/>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Z746" s="257"/>
      <c r="CG746" s="35"/>
      <c r="CH746" s="20" t="s">
        <v>1151</v>
      </c>
      <c r="CI746" s="20" t="s">
        <v>1079</v>
      </c>
    </row>
    <row r="747" spans="1:87" ht="15" hidden="1" customHeight="1">
      <c r="A747" s="19"/>
      <c r="B747" s="19"/>
      <c r="C747" s="20"/>
      <c r="D747" s="19"/>
      <c r="E747" s="19"/>
      <c r="F747" s="19"/>
      <c r="G747" s="19"/>
      <c r="H747" s="19"/>
      <c r="I747" s="19"/>
      <c r="J747" s="19"/>
      <c r="K747" s="19"/>
      <c r="L747" s="19"/>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Z747" s="257"/>
      <c r="CG747" s="35"/>
      <c r="CH747" s="20" t="s">
        <v>1152</v>
      </c>
      <c r="CI747" s="20" t="s">
        <v>1080</v>
      </c>
    </row>
    <row r="748" spans="1:87" ht="15" hidden="1" customHeight="1">
      <c r="A748" s="19"/>
      <c r="B748" s="19"/>
      <c r="C748" s="20"/>
      <c r="D748" s="19"/>
      <c r="E748" s="19"/>
      <c r="F748" s="19"/>
      <c r="G748" s="19"/>
      <c r="H748" s="19"/>
      <c r="I748" s="19"/>
      <c r="J748" s="19"/>
      <c r="K748" s="19"/>
      <c r="L748" s="19"/>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Z748" s="257"/>
      <c r="CG748" s="35"/>
      <c r="CH748" s="20" t="s">
        <v>1153</v>
      </c>
      <c r="CI748" s="20" t="s">
        <v>1081</v>
      </c>
    </row>
    <row r="749" spans="1:87" ht="15" hidden="1" customHeight="1">
      <c r="A749" s="19"/>
      <c r="B749" s="19"/>
      <c r="C749" s="20"/>
      <c r="D749" s="19"/>
      <c r="E749" s="19"/>
      <c r="F749" s="19"/>
      <c r="G749" s="19"/>
      <c r="H749" s="19"/>
      <c r="I749" s="19"/>
      <c r="J749" s="19"/>
      <c r="K749" s="19"/>
      <c r="L749" s="19"/>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Z749" s="257"/>
      <c r="CG749" s="35"/>
      <c r="CH749" s="20" t="s">
        <v>1154</v>
      </c>
      <c r="CI749" s="20" t="s">
        <v>1082</v>
      </c>
    </row>
    <row r="750" spans="1:87" ht="15" hidden="1" customHeight="1">
      <c r="A750" s="19"/>
      <c r="B750" s="19"/>
      <c r="C750" s="20"/>
      <c r="D750" s="19"/>
      <c r="E750" s="19"/>
      <c r="F750" s="19"/>
      <c r="G750" s="19"/>
      <c r="H750" s="19"/>
      <c r="I750" s="19"/>
      <c r="J750" s="19"/>
      <c r="K750" s="19"/>
      <c r="L750" s="19"/>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Z750" s="257"/>
      <c r="CG750" s="35"/>
      <c r="CH750" s="20" t="s">
        <v>1155</v>
      </c>
      <c r="CI750" s="20" t="s">
        <v>1083</v>
      </c>
    </row>
    <row r="751" spans="1:87" ht="15" hidden="1" customHeight="1">
      <c r="A751" s="19"/>
      <c r="B751" s="19"/>
      <c r="C751" s="20"/>
      <c r="D751" s="19"/>
      <c r="E751" s="19"/>
      <c r="F751" s="19"/>
      <c r="G751" s="19"/>
      <c r="H751" s="19"/>
      <c r="I751" s="19"/>
      <c r="J751" s="19"/>
      <c r="K751" s="19"/>
      <c r="L751" s="19"/>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Z751" s="257"/>
      <c r="CG751" s="35"/>
      <c r="CH751" s="20" t="s">
        <v>1156</v>
      </c>
      <c r="CI751" s="20" t="s">
        <v>1084</v>
      </c>
    </row>
    <row r="752" spans="1:87" ht="15" hidden="1" customHeight="1">
      <c r="A752" s="19"/>
      <c r="B752" s="19"/>
      <c r="C752" s="20"/>
      <c r="D752" s="19"/>
      <c r="E752" s="19"/>
      <c r="F752" s="19"/>
      <c r="G752" s="19"/>
      <c r="H752" s="19"/>
      <c r="I752" s="19"/>
      <c r="J752" s="19"/>
      <c r="K752" s="19"/>
      <c r="L752" s="19"/>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Z752" s="257"/>
      <c r="CG752" s="35"/>
      <c r="CH752" s="20" t="s">
        <v>586</v>
      </c>
      <c r="CI752" s="20" t="s">
        <v>1085</v>
      </c>
    </row>
    <row r="753" spans="1:87" ht="15" hidden="1" customHeight="1">
      <c r="A753" s="19"/>
      <c r="B753" s="19"/>
      <c r="C753" s="20"/>
      <c r="D753" s="19"/>
      <c r="E753" s="19"/>
      <c r="F753" s="19"/>
      <c r="G753" s="19"/>
      <c r="H753" s="19"/>
      <c r="I753" s="19"/>
      <c r="J753" s="19"/>
      <c r="K753" s="19"/>
      <c r="L753" s="19"/>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Z753" s="257"/>
      <c r="CG753" s="35"/>
      <c r="CH753" s="20" t="s">
        <v>1157</v>
      </c>
      <c r="CI753" s="20" t="s">
        <v>1086</v>
      </c>
    </row>
    <row r="754" spans="1:87" ht="15" hidden="1" customHeight="1">
      <c r="A754" s="19"/>
      <c r="B754" s="19"/>
      <c r="C754" s="20"/>
      <c r="D754" s="19"/>
      <c r="E754" s="19"/>
      <c r="F754" s="19"/>
      <c r="G754" s="19"/>
      <c r="H754" s="19"/>
      <c r="I754" s="19"/>
      <c r="J754" s="19"/>
      <c r="K754" s="19"/>
      <c r="L754" s="19"/>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Z754" s="257"/>
      <c r="CG754" s="35"/>
      <c r="CH754" s="20" t="s">
        <v>1158</v>
      </c>
      <c r="CI754" s="20" t="s">
        <v>1087</v>
      </c>
    </row>
    <row r="755" spans="1:87" ht="15" hidden="1" customHeight="1">
      <c r="A755" s="19"/>
      <c r="B755" s="19"/>
      <c r="C755" s="20"/>
      <c r="D755" s="19"/>
      <c r="E755" s="19"/>
      <c r="F755" s="19"/>
      <c r="G755" s="19"/>
      <c r="H755" s="19"/>
      <c r="I755" s="19"/>
      <c r="J755" s="19"/>
      <c r="K755" s="19"/>
      <c r="L755" s="19"/>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Z755" s="257"/>
      <c r="CG755" s="35"/>
      <c r="CH755" s="20" t="s">
        <v>1159</v>
      </c>
      <c r="CI755" s="20" t="s">
        <v>1088</v>
      </c>
    </row>
    <row r="756" spans="1:87" ht="15" hidden="1" customHeight="1">
      <c r="A756" s="19"/>
      <c r="B756" s="19"/>
      <c r="C756" s="20"/>
      <c r="D756" s="19"/>
      <c r="E756" s="19"/>
      <c r="F756" s="19"/>
      <c r="G756" s="19"/>
      <c r="H756" s="19"/>
      <c r="I756" s="19"/>
      <c r="J756" s="19"/>
      <c r="K756" s="19"/>
      <c r="L756" s="19"/>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Z756" s="257"/>
      <c r="CG756" s="35"/>
      <c r="CH756" s="20" t="s">
        <v>1160</v>
      </c>
      <c r="CI756" s="20" t="s">
        <v>1089</v>
      </c>
    </row>
    <row r="757" spans="1:87" ht="15" hidden="1" customHeight="1">
      <c r="A757" s="19"/>
      <c r="B757" s="19"/>
      <c r="C757" s="20"/>
      <c r="D757" s="19"/>
      <c r="E757" s="19"/>
      <c r="F757" s="19"/>
      <c r="G757" s="19"/>
      <c r="H757" s="19"/>
      <c r="I757" s="19"/>
      <c r="J757" s="19"/>
      <c r="K757" s="19"/>
      <c r="L757" s="19"/>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Z757" s="257"/>
      <c r="CG757" s="35"/>
      <c r="CH757" s="20" t="s">
        <v>1161</v>
      </c>
      <c r="CI757" s="20" t="s">
        <v>1090</v>
      </c>
    </row>
    <row r="758" spans="1:87" ht="15" hidden="1" customHeight="1">
      <c r="A758" s="19"/>
      <c r="B758" s="19"/>
      <c r="C758" s="20"/>
      <c r="D758" s="19"/>
      <c r="E758" s="19"/>
      <c r="F758" s="19"/>
      <c r="G758" s="19"/>
      <c r="H758" s="19"/>
      <c r="I758" s="19"/>
      <c r="J758" s="19"/>
      <c r="K758" s="19"/>
      <c r="L758" s="19"/>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Z758" s="257"/>
      <c r="CG758" s="35"/>
      <c r="CH758" s="20" t="s">
        <v>1162</v>
      </c>
      <c r="CI758" s="20" t="s">
        <v>1091</v>
      </c>
    </row>
    <row r="759" spans="1:87" ht="15" hidden="1" customHeight="1">
      <c r="A759" s="19"/>
      <c r="B759" s="19"/>
      <c r="C759" s="20"/>
      <c r="D759" s="19"/>
      <c r="E759" s="19"/>
      <c r="F759" s="19"/>
      <c r="G759" s="19"/>
      <c r="H759" s="19"/>
      <c r="I759" s="19"/>
      <c r="J759" s="19"/>
      <c r="K759" s="19"/>
      <c r="L759" s="19"/>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Z759" s="257"/>
      <c r="CG759" s="35"/>
      <c r="CH759" s="20" t="s">
        <v>1163</v>
      </c>
      <c r="CI759" s="20" t="s">
        <v>1092</v>
      </c>
    </row>
    <row r="760" spans="1:87" ht="15" hidden="1" customHeight="1">
      <c r="A760" s="19"/>
      <c r="B760" s="19"/>
      <c r="C760" s="20"/>
      <c r="D760" s="19"/>
      <c r="E760" s="19"/>
      <c r="F760" s="19"/>
      <c r="G760" s="19"/>
      <c r="H760" s="19"/>
      <c r="I760" s="19"/>
      <c r="J760" s="19"/>
      <c r="K760" s="19"/>
      <c r="L760" s="19"/>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Z760" s="257"/>
      <c r="CG760" s="35"/>
      <c r="CH760" s="20" t="s">
        <v>1164</v>
      </c>
      <c r="CI760" s="20" t="s">
        <v>1093</v>
      </c>
    </row>
    <row r="761" spans="1:87" ht="15" hidden="1" customHeight="1">
      <c r="A761" s="19"/>
      <c r="B761" s="19"/>
      <c r="C761" s="20"/>
      <c r="D761" s="19"/>
      <c r="E761" s="19"/>
      <c r="F761" s="19"/>
      <c r="G761" s="19"/>
      <c r="H761" s="19"/>
      <c r="I761" s="19"/>
      <c r="J761" s="19"/>
      <c r="K761" s="19"/>
      <c r="L761" s="19"/>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Z761" s="257"/>
      <c r="CG761" s="35"/>
      <c r="CH761" s="20" t="s">
        <v>1165</v>
      </c>
      <c r="CI761" s="20" t="s">
        <v>586</v>
      </c>
    </row>
    <row r="762" spans="1:87" ht="15" hidden="1" customHeight="1">
      <c r="A762" s="19"/>
      <c r="B762" s="19"/>
      <c r="C762" s="20"/>
      <c r="D762" s="19"/>
      <c r="E762" s="19"/>
      <c r="F762" s="19"/>
      <c r="G762" s="19"/>
      <c r="H762" s="19"/>
      <c r="I762" s="19"/>
      <c r="J762" s="19"/>
      <c r="K762" s="19"/>
      <c r="L762" s="19"/>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Z762" s="257"/>
      <c r="CG762" s="35"/>
      <c r="CH762" s="20" t="s">
        <v>1166</v>
      </c>
      <c r="CI762" s="20" t="s">
        <v>1094</v>
      </c>
    </row>
    <row r="763" spans="1:87" ht="15" hidden="1" customHeight="1">
      <c r="A763" s="19"/>
      <c r="B763" s="19"/>
      <c r="C763" s="20"/>
      <c r="D763" s="19"/>
      <c r="E763" s="19"/>
      <c r="F763" s="19"/>
      <c r="G763" s="19"/>
      <c r="H763" s="19"/>
      <c r="I763" s="19"/>
      <c r="J763" s="19"/>
      <c r="K763" s="19"/>
      <c r="L763" s="19"/>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Z763" s="257"/>
      <c r="CG763" s="35"/>
      <c r="CH763" s="20" t="s">
        <v>1167</v>
      </c>
      <c r="CI763" s="20" t="s">
        <v>1095</v>
      </c>
    </row>
    <row r="764" spans="1:87" ht="15" hidden="1" customHeight="1">
      <c r="A764" s="19"/>
      <c r="B764" s="19"/>
      <c r="C764" s="20"/>
      <c r="D764" s="19"/>
      <c r="E764" s="19"/>
      <c r="F764" s="19"/>
      <c r="G764" s="19"/>
      <c r="H764" s="19"/>
      <c r="I764" s="19"/>
      <c r="J764" s="19"/>
      <c r="K764" s="19"/>
      <c r="L764" s="19"/>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Z764" s="257"/>
      <c r="CG764" s="35"/>
      <c r="CH764" s="20" t="s">
        <v>1168</v>
      </c>
      <c r="CI764" s="20" t="s">
        <v>1096</v>
      </c>
    </row>
    <row r="765" spans="1:87" ht="15" hidden="1" customHeight="1">
      <c r="A765" s="19"/>
      <c r="B765" s="19"/>
      <c r="C765" s="20"/>
      <c r="D765" s="19"/>
      <c r="E765" s="19"/>
      <c r="F765" s="19"/>
      <c r="G765" s="19"/>
      <c r="H765" s="19"/>
      <c r="I765" s="19"/>
      <c r="J765" s="19"/>
      <c r="K765" s="19"/>
      <c r="L765" s="19"/>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Z765" s="257"/>
      <c r="CG765" s="35"/>
      <c r="CH765" s="20" t="s">
        <v>1169</v>
      </c>
      <c r="CI765" s="20" t="s">
        <v>1097</v>
      </c>
    </row>
    <row r="766" spans="1:87" ht="15" hidden="1" customHeight="1">
      <c r="A766" s="19"/>
      <c r="B766" s="19"/>
      <c r="C766" s="20"/>
      <c r="D766" s="19"/>
      <c r="E766" s="19"/>
      <c r="F766" s="19"/>
      <c r="G766" s="19"/>
      <c r="H766" s="19"/>
      <c r="I766" s="19"/>
      <c r="J766" s="19"/>
      <c r="K766" s="19"/>
      <c r="L766" s="19"/>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Z766" s="257"/>
      <c r="CG766" s="35"/>
      <c r="CH766" s="20" t="s">
        <v>1170</v>
      </c>
      <c r="CI766" s="20" t="s">
        <v>1098</v>
      </c>
    </row>
    <row r="767" spans="1:87" ht="15" hidden="1" customHeight="1">
      <c r="A767" s="19"/>
      <c r="B767" s="19"/>
      <c r="C767" s="20"/>
      <c r="D767" s="19"/>
      <c r="E767" s="19"/>
      <c r="F767" s="19"/>
      <c r="G767" s="19"/>
      <c r="H767" s="19"/>
      <c r="I767" s="19"/>
      <c r="J767" s="19"/>
      <c r="K767" s="19"/>
      <c r="L767" s="19"/>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Z767" s="257"/>
      <c r="CG767" s="35"/>
      <c r="CH767" s="20" t="s">
        <v>1171</v>
      </c>
      <c r="CI767" s="20" t="s">
        <v>1099</v>
      </c>
    </row>
    <row r="768" spans="1:87" ht="15" hidden="1" customHeight="1">
      <c r="A768" s="19"/>
      <c r="B768" s="19"/>
      <c r="C768" s="20"/>
      <c r="D768" s="19"/>
      <c r="E768" s="19"/>
      <c r="F768" s="19"/>
      <c r="G768" s="19"/>
      <c r="H768" s="19"/>
      <c r="I768" s="19"/>
      <c r="J768" s="19"/>
      <c r="K768" s="19"/>
      <c r="L768" s="19"/>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Z768" s="257"/>
      <c r="CG768" s="35"/>
      <c r="CH768" s="20" t="s">
        <v>1172</v>
      </c>
      <c r="CI768" s="20" t="s">
        <v>1100</v>
      </c>
    </row>
    <row r="769" spans="1:87" ht="15" hidden="1" customHeight="1">
      <c r="A769" s="19"/>
      <c r="B769" s="19"/>
      <c r="C769" s="20"/>
      <c r="D769" s="19"/>
      <c r="E769" s="19"/>
      <c r="F769" s="19"/>
      <c r="G769" s="19"/>
      <c r="H769" s="19"/>
      <c r="I769" s="19"/>
      <c r="J769" s="19"/>
      <c r="K769" s="19"/>
      <c r="L769" s="19"/>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Z769" s="257"/>
      <c r="CG769" s="35"/>
      <c r="CH769" s="20" t="s">
        <v>1173</v>
      </c>
      <c r="CI769" s="20" t="s">
        <v>1101</v>
      </c>
    </row>
    <row r="770" spans="1:87" ht="15" hidden="1" customHeight="1">
      <c r="A770" s="19"/>
      <c r="B770" s="19"/>
      <c r="C770" s="20"/>
      <c r="D770" s="19"/>
      <c r="E770" s="19"/>
      <c r="F770" s="19"/>
      <c r="G770" s="19"/>
      <c r="H770" s="19"/>
      <c r="I770" s="19"/>
      <c r="J770" s="19"/>
      <c r="K770" s="19"/>
      <c r="L770" s="19"/>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Z770" s="257"/>
      <c r="CG770" s="35"/>
      <c r="CH770" s="20" t="s">
        <v>1174</v>
      </c>
      <c r="CI770" s="20" t="s">
        <v>1102</v>
      </c>
    </row>
    <row r="771" spans="1:87" ht="15" hidden="1" customHeight="1">
      <c r="A771" s="19"/>
      <c r="B771" s="19"/>
      <c r="C771" s="20"/>
      <c r="D771" s="19"/>
      <c r="E771" s="19"/>
      <c r="F771" s="19"/>
      <c r="G771" s="19"/>
      <c r="H771" s="19"/>
      <c r="I771" s="19"/>
      <c r="J771" s="19"/>
      <c r="K771" s="19"/>
      <c r="L771" s="19"/>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Z771" s="257"/>
      <c r="CG771" s="35"/>
      <c r="CH771" s="20" t="s">
        <v>1175</v>
      </c>
      <c r="CI771" s="20" t="s">
        <v>1103</v>
      </c>
    </row>
    <row r="772" spans="1:87" ht="15" hidden="1" customHeight="1">
      <c r="A772" s="19"/>
      <c r="B772" s="19"/>
      <c r="C772" s="20"/>
      <c r="D772" s="19"/>
      <c r="E772" s="19"/>
      <c r="F772" s="19"/>
      <c r="G772" s="19"/>
      <c r="H772" s="19"/>
      <c r="I772" s="19"/>
      <c r="J772" s="19"/>
      <c r="K772" s="19"/>
      <c r="L772" s="19"/>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Z772" s="257"/>
      <c r="CG772" s="35"/>
      <c r="CH772" s="20" t="s">
        <v>1176</v>
      </c>
      <c r="CI772" s="20" t="s">
        <v>1104</v>
      </c>
    </row>
    <row r="773" spans="1:87" ht="15" hidden="1" customHeight="1">
      <c r="A773" s="19"/>
      <c r="B773" s="19"/>
      <c r="C773" s="20"/>
      <c r="D773" s="19"/>
      <c r="E773" s="19"/>
      <c r="F773" s="19"/>
      <c r="G773" s="19"/>
      <c r="H773" s="19"/>
      <c r="I773" s="19"/>
      <c r="J773" s="19"/>
      <c r="K773" s="19"/>
      <c r="L773" s="19"/>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Z773" s="257"/>
      <c r="CG773" s="35"/>
      <c r="CH773" s="20" t="s">
        <v>1177</v>
      </c>
      <c r="CI773" s="20" t="s">
        <v>1105</v>
      </c>
    </row>
    <row r="774" spans="1:87" ht="15" hidden="1" customHeight="1">
      <c r="A774" s="19"/>
      <c r="B774" s="19"/>
      <c r="C774" s="20"/>
      <c r="D774" s="19"/>
      <c r="E774" s="19"/>
      <c r="F774" s="19"/>
      <c r="G774" s="19"/>
      <c r="H774" s="19"/>
      <c r="I774" s="19"/>
      <c r="J774" s="19"/>
      <c r="K774" s="19"/>
      <c r="L774" s="19"/>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Z774" s="257"/>
      <c r="CG774" s="35"/>
      <c r="CH774" s="20" t="s">
        <v>1178</v>
      </c>
      <c r="CI774" s="20" t="s">
        <v>1106</v>
      </c>
    </row>
    <row r="775" spans="1:87" ht="15" hidden="1" customHeight="1">
      <c r="A775" s="19"/>
      <c r="B775" s="19"/>
      <c r="C775" s="20"/>
      <c r="D775" s="19"/>
      <c r="E775" s="19"/>
      <c r="F775" s="19"/>
      <c r="G775" s="19"/>
      <c r="H775" s="19"/>
      <c r="I775" s="19"/>
      <c r="J775" s="19"/>
      <c r="K775" s="19"/>
      <c r="L775" s="19"/>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Z775" s="257"/>
      <c r="CG775" s="35"/>
      <c r="CH775" s="20" t="s">
        <v>1179</v>
      </c>
      <c r="CI775" s="20" t="s">
        <v>1107</v>
      </c>
    </row>
    <row r="776" spans="1:87" ht="15" hidden="1" customHeight="1">
      <c r="A776" s="19"/>
      <c r="B776" s="19"/>
      <c r="C776" s="20"/>
      <c r="D776" s="19"/>
      <c r="E776" s="19"/>
      <c r="F776" s="19"/>
      <c r="G776" s="19"/>
      <c r="H776" s="19"/>
      <c r="I776" s="19"/>
      <c r="J776" s="19"/>
      <c r="K776" s="19"/>
      <c r="L776" s="19"/>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Z776" s="257"/>
      <c r="CG776" s="35"/>
      <c r="CH776" s="20" t="s">
        <v>1180</v>
      </c>
      <c r="CI776" s="20" t="s">
        <v>1108</v>
      </c>
    </row>
    <row r="777" spans="1:87" ht="15" hidden="1" customHeight="1">
      <c r="A777" s="19"/>
      <c r="B777" s="19"/>
      <c r="C777" s="20"/>
      <c r="D777" s="19"/>
      <c r="E777" s="19"/>
      <c r="F777" s="19"/>
      <c r="G777" s="19"/>
      <c r="H777" s="19"/>
      <c r="I777" s="19"/>
      <c r="J777" s="19"/>
      <c r="K777" s="19"/>
      <c r="L777" s="19"/>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Z777" s="257"/>
      <c r="CG777" s="35"/>
      <c r="CH777" s="20" t="s">
        <v>1181</v>
      </c>
      <c r="CI777" s="20" t="s">
        <v>1109</v>
      </c>
    </row>
    <row r="778" spans="1:87" ht="15" hidden="1" customHeight="1">
      <c r="A778" s="19"/>
      <c r="B778" s="19"/>
      <c r="C778" s="20"/>
      <c r="D778" s="19"/>
      <c r="E778" s="19"/>
      <c r="F778" s="19"/>
      <c r="G778" s="19"/>
      <c r="H778" s="19"/>
      <c r="I778" s="19"/>
      <c r="J778" s="19"/>
      <c r="K778" s="19"/>
      <c r="L778" s="19"/>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Z778" s="257"/>
      <c r="CG778" s="35"/>
      <c r="CH778" s="20" t="s">
        <v>1182</v>
      </c>
      <c r="CI778" s="20" t="s">
        <v>1110</v>
      </c>
    </row>
    <row r="779" spans="1:87" ht="15" hidden="1" customHeight="1">
      <c r="A779" s="19"/>
      <c r="B779" s="19"/>
      <c r="C779" s="20"/>
      <c r="D779" s="19"/>
      <c r="E779" s="19"/>
      <c r="F779" s="19"/>
      <c r="G779" s="19"/>
      <c r="H779" s="19"/>
      <c r="I779" s="19"/>
      <c r="J779" s="19"/>
      <c r="K779" s="19"/>
      <c r="L779" s="19"/>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Z779" s="257"/>
      <c r="CG779" s="35"/>
      <c r="CH779" s="20" t="s">
        <v>1183</v>
      </c>
      <c r="CI779" s="20" t="s">
        <v>1111</v>
      </c>
    </row>
    <row r="780" spans="1:87" ht="15" hidden="1" customHeight="1">
      <c r="A780" s="19"/>
      <c r="B780" s="19"/>
      <c r="C780" s="20"/>
      <c r="D780" s="19"/>
      <c r="E780" s="19"/>
      <c r="F780" s="19"/>
      <c r="G780" s="19"/>
      <c r="H780" s="19"/>
      <c r="I780" s="19"/>
      <c r="J780" s="19"/>
      <c r="K780" s="19"/>
      <c r="L780" s="19"/>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Z780" s="257"/>
      <c r="CG780" s="35"/>
      <c r="CH780" s="20" t="s">
        <v>1184</v>
      </c>
      <c r="CI780" s="20" t="s">
        <v>1112</v>
      </c>
    </row>
    <row r="781" spans="1:87" ht="15" hidden="1" customHeight="1">
      <c r="A781" s="19"/>
      <c r="B781" s="19"/>
      <c r="C781" s="20"/>
      <c r="D781" s="19"/>
      <c r="E781" s="19"/>
      <c r="F781" s="19"/>
      <c r="G781" s="19"/>
      <c r="H781" s="19"/>
      <c r="I781" s="19"/>
      <c r="J781" s="19"/>
      <c r="K781" s="19"/>
      <c r="L781" s="19"/>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Z781" s="257"/>
      <c r="CG781" s="35"/>
      <c r="CH781" s="20" t="s">
        <v>1185</v>
      </c>
      <c r="CI781" s="20" t="s">
        <v>1113</v>
      </c>
    </row>
    <row r="782" spans="1:87" ht="15" hidden="1" customHeight="1">
      <c r="A782" s="19"/>
      <c r="B782" s="19"/>
      <c r="C782" s="20"/>
      <c r="D782" s="19"/>
      <c r="E782" s="19"/>
      <c r="F782" s="19"/>
      <c r="G782" s="19"/>
      <c r="H782" s="19"/>
      <c r="I782" s="19"/>
      <c r="J782" s="19"/>
      <c r="K782" s="19"/>
      <c r="L782" s="19"/>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Z782" s="257"/>
      <c r="CG782" s="35"/>
      <c r="CH782" s="20" t="s">
        <v>1186</v>
      </c>
      <c r="CI782" s="20" t="s">
        <v>1114</v>
      </c>
    </row>
    <row r="783" spans="1:87" ht="15" hidden="1" customHeight="1">
      <c r="A783" s="19"/>
      <c r="B783" s="19"/>
      <c r="C783" s="20"/>
      <c r="D783" s="19"/>
      <c r="E783" s="19"/>
      <c r="F783" s="19"/>
      <c r="G783" s="19"/>
      <c r="H783" s="19"/>
      <c r="I783" s="19"/>
      <c r="J783" s="19"/>
      <c r="K783" s="19"/>
      <c r="L783" s="19"/>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Z783" s="257"/>
      <c r="CG783" s="35"/>
      <c r="CH783" s="20" t="s">
        <v>1187</v>
      </c>
      <c r="CI783" s="20" t="s">
        <v>1115</v>
      </c>
    </row>
    <row r="784" spans="1:87" ht="15" hidden="1" customHeight="1">
      <c r="A784" s="19"/>
      <c r="B784" s="19"/>
      <c r="C784" s="20"/>
      <c r="D784" s="19"/>
      <c r="E784" s="19"/>
      <c r="F784" s="19"/>
      <c r="G784" s="19"/>
      <c r="H784" s="19"/>
      <c r="I784" s="19"/>
      <c r="J784" s="19"/>
      <c r="K784" s="19"/>
      <c r="L784" s="19"/>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Z784" s="257"/>
      <c r="CG784" s="35"/>
      <c r="CH784" s="20" t="s">
        <v>1188</v>
      </c>
      <c r="CI784" s="20" t="s">
        <v>1116</v>
      </c>
    </row>
    <row r="785" spans="1:87" ht="15" hidden="1" customHeight="1">
      <c r="A785" s="19"/>
      <c r="B785" s="19"/>
      <c r="C785" s="20"/>
      <c r="D785" s="19"/>
      <c r="E785" s="19"/>
      <c r="F785" s="19"/>
      <c r="G785" s="19"/>
      <c r="H785" s="19"/>
      <c r="I785" s="19"/>
      <c r="J785" s="19"/>
      <c r="K785" s="19"/>
      <c r="L785" s="19"/>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Z785" s="257"/>
      <c r="CG785" s="35"/>
      <c r="CH785" s="20" t="s">
        <v>1189</v>
      </c>
      <c r="CI785" s="20" t="s">
        <v>1117</v>
      </c>
    </row>
    <row r="786" spans="1:87" ht="15" hidden="1" customHeight="1">
      <c r="A786" s="19"/>
      <c r="B786" s="19"/>
      <c r="C786" s="20"/>
      <c r="D786" s="19"/>
      <c r="E786" s="19"/>
      <c r="F786" s="19"/>
      <c r="G786" s="19"/>
      <c r="H786" s="19"/>
      <c r="I786" s="19"/>
      <c r="J786" s="19"/>
      <c r="K786" s="19"/>
      <c r="L786" s="19"/>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Z786" s="257"/>
      <c r="CG786" s="35"/>
      <c r="CH786" s="20" t="s">
        <v>1190</v>
      </c>
      <c r="CI786" s="20" t="s">
        <v>1118</v>
      </c>
    </row>
    <row r="787" spans="1:87" ht="15" hidden="1" customHeight="1">
      <c r="A787" s="19"/>
      <c r="B787" s="19"/>
      <c r="C787" s="20"/>
      <c r="D787" s="19"/>
      <c r="E787" s="19"/>
      <c r="F787" s="19"/>
      <c r="G787" s="19"/>
      <c r="H787" s="19"/>
      <c r="I787" s="19"/>
      <c r="J787" s="19"/>
      <c r="K787" s="19"/>
      <c r="L787" s="19"/>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Z787" s="257"/>
      <c r="CG787" s="35"/>
      <c r="CH787" s="20" t="s">
        <v>1191</v>
      </c>
      <c r="CI787" s="20" t="s">
        <v>1119</v>
      </c>
    </row>
    <row r="788" spans="1:87" ht="15" hidden="1" customHeight="1">
      <c r="A788" s="19"/>
      <c r="B788" s="19"/>
      <c r="C788" s="20"/>
      <c r="D788" s="19"/>
      <c r="E788" s="19"/>
      <c r="F788" s="19"/>
      <c r="G788" s="19"/>
      <c r="H788" s="19"/>
      <c r="I788" s="19"/>
      <c r="J788" s="19"/>
      <c r="K788" s="19"/>
      <c r="L788" s="19"/>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Z788" s="257"/>
      <c r="CG788" s="35"/>
      <c r="CH788" s="20" t="s">
        <v>1192</v>
      </c>
      <c r="CI788" s="20" t="s">
        <v>1120</v>
      </c>
    </row>
    <row r="789" spans="1:87" ht="15" hidden="1" customHeight="1">
      <c r="A789" s="19"/>
      <c r="B789" s="19"/>
      <c r="C789" s="20"/>
      <c r="D789" s="19"/>
      <c r="E789" s="19"/>
      <c r="F789" s="19"/>
      <c r="G789" s="19"/>
      <c r="H789" s="19"/>
      <c r="I789" s="19"/>
      <c r="J789" s="19"/>
      <c r="K789" s="19"/>
      <c r="L789" s="19"/>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Z789" s="257"/>
      <c r="CG789" s="35"/>
      <c r="CH789" s="20" t="s">
        <v>1193</v>
      </c>
      <c r="CI789" s="20" t="s">
        <v>1121</v>
      </c>
    </row>
    <row r="790" spans="1:87" ht="15" hidden="1" customHeight="1">
      <c r="A790" s="19"/>
      <c r="B790" s="19"/>
      <c r="C790" s="20"/>
      <c r="D790" s="19"/>
      <c r="E790" s="19"/>
      <c r="F790" s="19"/>
      <c r="G790" s="19"/>
      <c r="H790" s="19"/>
      <c r="I790" s="19"/>
      <c r="J790" s="19"/>
      <c r="K790" s="19"/>
      <c r="L790" s="19"/>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Z790" s="257"/>
      <c r="CG790" s="35"/>
      <c r="CH790" s="20" t="s">
        <v>1194</v>
      </c>
      <c r="CI790" s="20" t="s">
        <v>1122</v>
      </c>
    </row>
    <row r="791" spans="1:87" ht="15" hidden="1" customHeight="1">
      <c r="A791" s="19"/>
      <c r="B791" s="19"/>
      <c r="C791" s="20"/>
      <c r="D791" s="19"/>
      <c r="E791" s="19"/>
      <c r="F791" s="19"/>
      <c r="G791" s="19"/>
      <c r="H791" s="19"/>
      <c r="I791" s="19"/>
      <c r="J791" s="19"/>
      <c r="K791" s="19"/>
      <c r="L791" s="19"/>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Z791" s="257"/>
      <c r="CG791" s="35"/>
      <c r="CH791" s="20" t="s">
        <v>1195</v>
      </c>
      <c r="CI791" s="20" t="s">
        <v>1123</v>
      </c>
    </row>
    <row r="792" spans="1:87" ht="15" hidden="1" customHeight="1">
      <c r="A792" s="19"/>
      <c r="B792" s="19"/>
      <c r="C792" s="20"/>
      <c r="D792" s="19"/>
      <c r="E792" s="19"/>
      <c r="F792" s="19"/>
      <c r="G792" s="19"/>
      <c r="H792" s="19"/>
      <c r="I792" s="19"/>
      <c r="J792" s="19"/>
      <c r="K792" s="19"/>
      <c r="L792" s="19"/>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Z792" s="257"/>
      <c r="CG792" s="35"/>
      <c r="CH792" s="20" t="s">
        <v>1196</v>
      </c>
      <c r="CI792" s="20" t="s">
        <v>1124</v>
      </c>
    </row>
    <row r="793" spans="1:87" ht="15" hidden="1" customHeight="1">
      <c r="A793" s="19"/>
      <c r="B793" s="19"/>
      <c r="C793" s="20"/>
      <c r="D793" s="19"/>
      <c r="E793" s="19"/>
      <c r="F793" s="19"/>
      <c r="G793" s="19"/>
      <c r="H793" s="19"/>
      <c r="I793" s="19"/>
      <c r="J793" s="19"/>
      <c r="K793" s="19"/>
      <c r="L793" s="19"/>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Z793" s="257"/>
      <c r="CG793" s="35"/>
      <c r="CH793" s="20" t="s">
        <v>1197</v>
      </c>
      <c r="CI793" s="20" t="s">
        <v>1125</v>
      </c>
    </row>
    <row r="794" spans="1:87" ht="15" hidden="1" customHeight="1">
      <c r="A794" s="19"/>
      <c r="B794" s="19"/>
      <c r="C794" s="20"/>
      <c r="D794" s="19"/>
      <c r="E794" s="19"/>
      <c r="F794" s="19"/>
      <c r="G794" s="19"/>
      <c r="H794" s="19"/>
      <c r="I794" s="19"/>
      <c r="J794" s="19"/>
      <c r="K794" s="19"/>
      <c r="L794" s="19"/>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Z794" s="257"/>
      <c r="CG794" s="35"/>
      <c r="CH794" s="20" t="s">
        <v>1198</v>
      </c>
      <c r="CI794" s="20" t="s">
        <v>1126</v>
      </c>
    </row>
    <row r="795" spans="1:87" ht="15" hidden="1" customHeight="1">
      <c r="A795" s="19"/>
      <c r="B795" s="19"/>
      <c r="C795" s="20"/>
      <c r="D795" s="19"/>
      <c r="E795" s="19"/>
      <c r="F795" s="19"/>
      <c r="G795" s="19"/>
      <c r="H795" s="19"/>
      <c r="I795" s="19"/>
      <c r="J795" s="19"/>
      <c r="K795" s="19"/>
      <c r="L795" s="19"/>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Z795" s="257"/>
      <c r="CG795" s="35"/>
      <c r="CH795" s="20" t="s">
        <v>1199</v>
      </c>
      <c r="CI795" s="20" t="s">
        <v>1127</v>
      </c>
    </row>
    <row r="796" spans="1:87" ht="15" hidden="1" customHeight="1">
      <c r="A796" s="19"/>
      <c r="B796" s="19"/>
      <c r="C796" s="20"/>
      <c r="D796" s="19"/>
      <c r="E796" s="19"/>
      <c r="F796" s="19"/>
      <c r="G796" s="19"/>
      <c r="H796" s="19"/>
      <c r="I796" s="19"/>
      <c r="J796" s="19"/>
      <c r="K796" s="19"/>
      <c r="L796" s="19"/>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Z796" s="257"/>
      <c r="CG796" s="35"/>
      <c r="CH796" s="20" t="s">
        <v>1200</v>
      </c>
      <c r="CI796" s="20" t="s">
        <v>1128</v>
      </c>
    </row>
    <row r="797" spans="1:87" ht="15" hidden="1" customHeight="1">
      <c r="A797" s="19"/>
      <c r="B797" s="19"/>
      <c r="C797" s="20"/>
      <c r="D797" s="19"/>
      <c r="E797" s="19"/>
      <c r="F797" s="19"/>
      <c r="G797" s="19"/>
      <c r="H797" s="19"/>
      <c r="I797" s="19"/>
      <c r="J797" s="19"/>
      <c r="K797" s="19"/>
      <c r="L797" s="19"/>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Z797" s="257"/>
      <c r="CG797" s="35"/>
      <c r="CH797" s="20" t="s">
        <v>1201</v>
      </c>
      <c r="CI797" s="20" t="s">
        <v>1129</v>
      </c>
    </row>
    <row r="798" spans="1:87" ht="15" hidden="1" customHeight="1">
      <c r="A798" s="19"/>
      <c r="B798" s="19"/>
      <c r="C798" s="20"/>
      <c r="D798" s="19"/>
      <c r="E798" s="19"/>
      <c r="F798" s="19"/>
      <c r="G798" s="19"/>
      <c r="H798" s="19"/>
      <c r="I798" s="19"/>
      <c r="J798" s="19"/>
      <c r="K798" s="19"/>
      <c r="L798" s="19"/>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Z798" s="257"/>
      <c r="CG798" s="35"/>
      <c r="CH798" s="20" t="s">
        <v>1202</v>
      </c>
      <c r="CI798" s="20" t="s">
        <v>1130</v>
      </c>
    </row>
    <row r="799" spans="1:87" ht="15" hidden="1" customHeight="1">
      <c r="A799" s="19"/>
      <c r="B799" s="19"/>
      <c r="C799" s="20"/>
      <c r="D799" s="19"/>
      <c r="E799" s="19"/>
      <c r="F799" s="19"/>
      <c r="G799" s="19"/>
      <c r="H799" s="19"/>
      <c r="I799" s="19"/>
      <c r="J799" s="19"/>
      <c r="K799" s="19"/>
      <c r="L799" s="19"/>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Z799" s="257"/>
      <c r="CG799" s="35"/>
      <c r="CH799" s="20" t="s">
        <v>1203</v>
      </c>
      <c r="CI799" s="20" t="s">
        <v>1131</v>
      </c>
    </row>
    <row r="800" spans="1:87" ht="15" hidden="1" customHeight="1">
      <c r="A800" s="19"/>
      <c r="B800" s="19"/>
      <c r="C800" s="20"/>
      <c r="D800" s="19"/>
      <c r="E800" s="19"/>
      <c r="F800" s="19"/>
      <c r="G800" s="19"/>
      <c r="H800" s="19"/>
      <c r="I800" s="19"/>
      <c r="J800" s="19"/>
      <c r="K800" s="19"/>
      <c r="L800" s="19"/>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Z800" s="257"/>
      <c r="CG800" s="35"/>
      <c r="CH800" s="20" t="s">
        <v>1204</v>
      </c>
      <c r="CI800" s="20" t="s">
        <v>1132</v>
      </c>
    </row>
    <row r="801" spans="1:87" ht="15" hidden="1" customHeight="1">
      <c r="A801" s="19"/>
      <c r="B801" s="19"/>
      <c r="C801" s="20"/>
      <c r="D801" s="19"/>
      <c r="E801" s="19"/>
      <c r="F801" s="19"/>
      <c r="G801" s="19"/>
      <c r="H801" s="19"/>
      <c r="I801" s="19"/>
      <c r="J801" s="19"/>
      <c r="K801" s="19"/>
      <c r="L801" s="19"/>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Z801" s="257"/>
      <c r="CG801" s="35"/>
      <c r="CH801" s="20" t="s">
        <v>1205</v>
      </c>
      <c r="CI801" s="20" t="s">
        <v>1133</v>
      </c>
    </row>
    <row r="802" spans="1:87" ht="15" hidden="1" customHeight="1">
      <c r="A802" s="19"/>
      <c r="B802" s="19"/>
      <c r="C802" s="20"/>
      <c r="D802" s="19"/>
      <c r="E802" s="19"/>
      <c r="F802" s="19"/>
      <c r="G802" s="19"/>
      <c r="H802" s="19"/>
      <c r="I802" s="19"/>
      <c r="J802" s="19"/>
      <c r="K802" s="19"/>
      <c r="L802" s="19"/>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Z802" s="257"/>
      <c r="CG802" s="35"/>
      <c r="CH802" s="20" t="s">
        <v>1206</v>
      </c>
      <c r="CI802" s="20" t="s">
        <v>1134</v>
      </c>
    </row>
    <row r="803" spans="1:87" ht="15" hidden="1" customHeight="1">
      <c r="A803" s="19"/>
      <c r="B803" s="19"/>
      <c r="C803" s="20"/>
      <c r="D803" s="19"/>
      <c r="E803" s="19"/>
      <c r="F803" s="19"/>
      <c r="G803" s="19"/>
      <c r="H803" s="19"/>
      <c r="I803" s="19"/>
      <c r="J803" s="19"/>
      <c r="K803" s="19"/>
      <c r="L803" s="19"/>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Z803" s="257"/>
      <c r="CG803" s="35"/>
      <c r="CH803" s="20" t="s">
        <v>1207</v>
      </c>
      <c r="CI803" s="20" t="s">
        <v>1135</v>
      </c>
    </row>
    <row r="804" spans="1:87" ht="15" hidden="1" customHeight="1">
      <c r="A804" s="19"/>
      <c r="B804" s="19"/>
      <c r="C804" s="20"/>
      <c r="D804" s="19"/>
      <c r="E804" s="19"/>
      <c r="F804" s="19"/>
      <c r="G804" s="19"/>
      <c r="H804" s="19"/>
      <c r="I804" s="19"/>
      <c r="J804" s="19"/>
      <c r="K804" s="19"/>
      <c r="L804" s="19"/>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Z804" s="257"/>
      <c r="CG804" s="35"/>
      <c r="CH804" s="20" t="s">
        <v>1208</v>
      </c>
      <c r="CI804" s="20" t="s">
        <v>1136</v>
      </c>
    </row>
    <row r="805" spans="1:87" ht="15" hidden="1" customHeight="1">
      <c r="A805" s="19"/>
      <c r="B805" s="19"/>
      <c r="C805" s="20"/>
      <c r="D805" s="19"/>
      <c r="E805" s="19"/>
      <c r="F805" s="19"/>
      <c r="G805" s="19"/>
      <c r="H805" s="19"/>
      <c r="I805" s="19"/>
      <c r="J805" s="19"/>
      <c r="K805" s="19"/>
      <c r="L805" s="19"/>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Z805" s="257"/>
      <c r="CG805" s="35"/>
      <c r="CH805" s="20" t="s">
        <v>1209</v>
      </c>
      <c r="CI805" s="20" t="s">
        <v>1137</v>
      </c>
    </row>
    <row r="806" spans="1:87" ht="15" hidden="1" customHeight="1">
      <c r="A806" s="19"/>
      <c r="B806" s="19"/>
      <c r="C806" s="20"/>
      <c r="D806" s="19"/>
      <c r="E806" s="19"/>
      <c r="F806" s="19"/>
      <c r="G806" s="19"/>
      <c r="H806" s="19"/>
      <c r="I806" s="19"/>
      <c r="J806" s="19"/>
      <c r="K806" s="19"/>
      <c r="L806" s="19"/>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Z806" s="257"/>
      <c r="CG806" s="35"/>
      <c r="CH806" s="20" t="s">
        <v>1210</v>
      </c>
      <c r="CI806" s="20" t="s">
        <v>1138</v>
      </c>
    </row>
    <row r="807" spans="1:87" ht="15" hidden="1" customHeight="1">
      <c r="A807" s="19"/>
      <c r="B807" s="19"/>
      <c r="C807" s="20"/>
      <c r="D807" s="19"/>
      <c r="E807" s="19"/>
      <c r="F807" s="19"/>
      <c r="G807" s="19"/>
      <c r="H807" s="19"/>
      <c r="I807" s="19"/>
      <c r="J807" s="19"/>
      <c r="K807" s="19"/>
      <c r="L807" s="19"/>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Z807" s="257"/>
      <c r="CG807" s="35"/>
      <c r="CH807" s="20" t="s">
        <v>1211</v>
      </c>
      <c r="CI807" s="20" t="s">
        <v>1139</v>
      </c>
    </row>
    <row r="808" spans="1:87" ht="15" hidden="1" customHeight="1">
      <c r="A808" s="19"/>
      <c r="B808" s="19"/>
      <c r="C808" s="20"/>
      <c r="D808" s="19"/>
      <c r="E808" s="19"/>
      <c r="F808" s="19"/>
      <c r="G808" s="19"/>
      <c r="H808" s="19"/>
      <c r="I808" s="19"/>
      <c r="J808" s="19"/>
      <c r="K808" s="19"/>
      <c r="L808" s="19"/>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Z808" s="257"/>
      <c r="CG808" s="35"/>
      <c r="CH808" s="20" t="s">
        <v>1212</v>
      </c>
      <c r="CI808" s="20" t="s">
        <v>1140</v>
      </c>
    </row>
    <row r="809" spans="1:87" ht="15" hidden="1" customHeight="1">
      <c r="A809" s="19"/>
      <c r="B809" s="19"/>
      <c r="C809" s="20"/>
      <c r="D809" s="19"/>
      <c r="E809" s="19"/>
      <c r="F809" s="19"/>
      <c r="G809" s="19"/>
      <c r="H809" s="19"/>
      <c r="I809" s="19"/>
      <c r="J809" s="19"/>
      <c r="K809" s="19"/>
      <c r="L809" s="19"/>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Z809" s="257"/>
      <c r="CG809" s="35"/>
      <c r="CH809" s="20" t="s">
        <v>1213</v>
      </c>
      <c r="CI809" s="20" t="s">
        <v>1141</v>
      </c>
    </row>
    <row r="810" spans="1:87" ht="15" hidden="1" customHeight="1">
      <c r="A810" s="19"/>
      <c r="B810" s="19"/>
      <c r="C810" s="20"/>
      <c r="D810" s="19"/>
      <c r="E810" s="19"/>
      <c r="F810" s="19"/>
      <c r="G810" s="19"/>
      <c r="H810" s="19"/>
      <c r="I810" s="19"/>
      <c r="J810" s="19"/>
      <c r="K810" s="19"/>
      <c r="L810" s="19"/>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Z810" s="257"/>
      <c r="CG810" s="35"/>
      <c r="CH810" s="20" t="s">
        <v>1214</v>
      </c>
      <c r="CI810" s="20" t="s">
        <v>1142</v>
      </c>
    </row>
    <row r="811" spans="1:87" ht="15" hidden="1" customHeight="1">
      <c r="A811" s="19"/>
      <c r="B811" s="19"/>
      <c r="C811" s="20"/>
      <c r="D811" s="19"/>
      <c r="E811" s="19"/>
      <c r="F811" s="19"/>
      <c r="G811" s="19"/>
      <c r="H811" s="19"/>
      <c r="I811" s="19"/>
      <c r="J811" s="19"/>
      <c r="K811" s="19"/>
      <c r="L811" s="19"/>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Z811" s="257"/>
      <c r="CG811" s="35"/>
      <c r="CH811" s="20" t="s">
        <v>1215</v>
      </c>
      <c r="CI811" s="20" t="s">
        <v>1143</v>
      </c>
    </row>
    <row r="812" spans="1:87" ht="15" hidden="1" customHeight="1">
      <c r="A812" s="19"/>
      <c r="B812" s="19"/>
      <c r="C812" s="20"/>
      <c r="D812" s="19"/>
      <c r="E812" s="19"/>
      <c r="F812" s="19"/>
      <c r="G812" s="19"/>
      <c r="H812" s="19"/>
      <c r="I812" s="19"/>
      <c r="J812" s="19"/>
      <c r="K812" s="19"/>
      <c r="L812" s="19"/>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Z812" s="257"/>
      <c r="CG812" s="35"/>
      <c r="CH812" s="20" t="s">
        <v>1216</v>
      </c>
      <c r="CI812" s="20" t="s">
        <v>1144</v>
      </c>
    </row>
    <row r="813" spans="1:87" ht="15" hidden="1" customHeight="1">
      <c r="A813" s="19"/>
      <c r="B813" s="19"/>
      <c r="C813" s="20"/>
      <c r="D813" s="19"/>
      <c r="E813" s="19"/>
      <c r="F813" s="19"/>
      <c r="G813" s="19"/>
      <c r="H813" s="19"/>
      <c r="I813" s="19"/>
      <c r="J813" s="19"/>
      <c r="K813" s="19"/>
      <c r="L813" s="19"/>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Z813" s="257"/>
      <c r="CG813" s="35"/>
      <c r="CH813" s="20" t="s">
        <v>1217</v>
      </c>
      <c r="CI813" s="20" t="s">
        <v>1145</v>
      </c>
    </row>
    <row r="814" spans="1:87" ht="15" hidden="1" customHeight="1">
      <c r="A814" s="19"/>
      <c r="B814" s="19"/>
      <c r="C814" s="20"/>
      <c r="D814" s="19"/>
      <c r="E814" s="19"/>
      <c r="F814" s="19"/>
      <c r="G814" s="19"/>
      <c r="H814" s="19"/>
      <c r="I814" s="19"/>
      <c r="J814" s="19"/>
      <c r="K814" s="19"/>
      <c r="L814" s="19"/>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Z814" s="257"/>
      <c r="CG814" s="35"/>
      <c r="CH814" s="20" t="s">
        <v>1218</v>
      </c>
      <c r="CI814" s="20" t="s">
        <v>1146</v>
      </c>
    </row>
    <row r="815" spans="1:87" ht="15" hidden="1" customHeight="1">
      <c r="A815" s="19"/>
      <c r="B815" s="19"/>
      <c r="C815" s="20"/>
      <c r="D815" s="19"/>
      <c r="E815" s="19"/>
      <c r="F815" s="19"/>
      <c r="G815" s="19"/>
      <c r="H815" s="19"/>
      <c r="I815" s="19"/>
      <c r="J815" s="19"/>
      <c r="K815" s="19"/>
      <c r="L815" s="19"/>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Z815" s="257"/>
      <c r="CG815" s="35"/>
      <c r="CH815" s="20" t="s">
        <v>586</v>
      </c>
      <c r="CI815" s="20" t="s">
        <v>1147</v>
      </c>
    </row>
    <row r="816" spans="1:87" ht="15" hidden="1" customHeight="1">
      <c r="A816" s="19"/>
      <c r="B816" s="19"/>
      <c r="C816" s="20"/>
      <c r="D816" s="19"/>
      <c r="E816" s="19"/>
      <c r="F816" s="19"/>
      <c r="G816" s="19"/>
      <c r="H816" s="19"/>
      <c r="I816" s="19"/>
      <c r="J816" s="19"/>
      <c r="K816" s="19"/>
      <c r="L816" s="19"/>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Z816" s="257"/>
      <c r="CG816" s="35"/>
      <c r="CH816" s="20" t="s">
        <v>1219</v>
      </c>
      <c r="CI816" s="20" t="s">
        <v>1148</v>
      </c>
    </row>
    <row r="817" spans="1:87" ht="15" hidden="1" customHeight="1">
      <c r="A817" s="19"/>
      <c r="B817" s="19"/>
      <c r="C817" s="20"/>
      <c r="D817" s="19"/>
      <c r="E817" s="19"/>
      <c r="F817" s="19"/>
      <c r="G817" s="19"/>
      <c r="H817" s="19"/>
      <c r="I817" s="19"/>
      <c r="J817" s="19"/>
      <c r="K817" s="19"/>
      <c r="L817" s="19"/>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Z817" s="257"/>
      <c r="CG817" s="35"/>
      <c r="CH817" s="20" t="s">
        <v>1220</v>
      </c>
      <c r="CI817" s="20" t="s">
        <v>1149</v>
      </c>
    </row>
    <row r="818" spans="1:87" ht="15" hidden="1" customHeight="1">
      <c r="A818" s="19"/>
      <c r="B818" s="19"/>
      <c r="C818" s="20"/>
      <c r="D818" s="19"/>
      <c r="E818" s="19"/>
      <c r="F818" s="19"/>
      <c r="G818" s="19"/>
      <c r="H818" s="19"/>
      <c r="I818" s="19"/>
      <c r="J818" s="19"/>
      <c r="K818" s="19"/>
      <c r="L818" s="19"/>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Z818" s="257"/>
      <c r="CG818" s="35"/>
      <c r="CH818" s="20" t="s">
        <v>1221</v>
      </c>
      <c r="CI818" s="20" t="s">
        <v>1150</v>
      </c>
    </row>
    <row r="819" spans="1:87" ht="15" hidden="1" customHeight="1">
      <c r="A819" s="19"/>
      <c r="B819" s="19"/>
      <c r="C819" s="20"/>
      <c r="D819" s="19"/>
      <c r="E819" s="19"/>
      <c r="F819" s="19"/>
      <c r="G819" s="19"/>
      <c r="H819" s="19"/>
      <c r="I819" s="19"/>
      <c r="J819" s="19"/>
      <c r="K819" s="19"/>
      <c r="L819" s="19"/>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Z819" s="257"/>
      <c r="CG819" s="35"/>
      <c r="CH819" s="20" t="s">
        <v>1222</v>
      </c>
      <c r="CI819" s="20" t="s">
        <v>1151</v>
      </c>
    </row>
    <row r="820" spans="1:87" ht="15" hidden="1" customHeight="1">
      <c r="A820" s="19"/>
      <c r="B820" s="19"/>
      <c r="C820" s="20"/>
      <c r="D820" s="19"/>
      <c r="E820" s="19"/>
      <c r="F820" s="19"/>
      <c r="G820" s="19"/>
      <c r="H820" s="19"/>
      <c r="I820" s="19"/>
      <c r="J820" s="19"/>
      <c r="K820" s="19"/>
      <c r="L820" s="19"/>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Z820" s="257"/>
      <c r="CG820" s="35"/>
      <c r="CH820" s="20" t="s">
        <v>1223</v>
      </c>
      <c r="CI820" s="20" t="s">
        <v>1152</v>
      </c>
    </row>
    <row r="821" spans="1:87" ht="15" hidden="1" customHeight="1">
      <c r="A821" s="19"/>
      <c r="B821" s="19"/>
      <c r="C821" s="20"/>
      <c r="D821" s="19"/>
      <c r="E821" s="19"/>
      <c r="F821" s="19"/>
      <c r="G821" s="19"/>
      <c r="H821" s="19"/>
      <c r="I821" s="19"/>
      <c r="J821" s="19"/>
      <c r="K821" s="19"/>
      <c r="L821" s="19"/>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Z821" s="257"/>
      <c r="CG821" s="35"/>
      <c r="CH821" s="20" t="s">
        <v>1224</v>
      </c>
      <c r="CI821" s="20" t="s">
        <v>1153</v>
      </c>
    </row>
    <row r="822" spans="1:87" ht="15" hidden="1" customHeight="1">
      <c r="A822" s="19"/>
      <c r="B822" s="19"/>
      <c r="C822" s="20"/>
      <c r="D822" s="19"/>
      <c r="E822" s="19"/>
      <c r="F822" s="19"/>
      <c r="G822" s="19"/>
      <c r="H822" s="19"/>
      <c r="I822" s="19"/>
      <c r="J822" s="19"/>
      <c r="K822" s="19"/>
      <c r="L822" s="19"/>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Z822" s="257"/>
      <c r="CG822" s="35"/>
      <c r="CH822" s="20" t="s">
        <v>1225</v>
      </c>
      <c r="CI822" s="20" t="s">
        <v>1154</v>
      </c>
    </row>
    <row r="823" spans="1:87" ht="15" hidden="1" customHeight="1">
      <c r="A823" s="19"/>
      <c r="B823" s="19"/>
      <c r="C823" s="20"/>
      <c r="D823" s="19"/>
      <c r="E823" s="19"/>
      <c r="F823" s="19"/>
      <c r="G823" s="19"/>
      <c r="H823" s="19"/>
      <c r="I823" s="19"/>
      <c r="J823" s="19"/>
      <c r="K823" s="19"/>
      <c r="L823" s="19"/>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Z823" s="257"/>
      <c r="CG823" s="35"/>
      <c r="CH823" s="20" t="s">
        <v>1226</v>
      </c>
      <c r="CI823" s="20" t="s">
        <v>1155</v>
      </c>
    </row>
    <row r="824" spans="1:87" ht="15" hidden="1" customHeight="1">
      <c r="A824" s="19"/>
      <c r="B824" s="19"/>
      <c r="C824" s="20"/>
      <c r="D824" s="19"/>
      <c r="E824" s="19"/>
      <c r="F824" s="19"/>
      <c r="G824" s="19"/>
      <c r="H824" s="19"/>
      <c r="I824" s="19"/>
      <c r="J824" s="19"/>
      <c r="K824" s="19"/>
      <c r="L824" s="19"/>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Z824" s="257"/>
      <c r="CG824" s="35"/>
      <c r="CH824" s="20" t="s">
        <v>1227</v>
      </c>
      <c r="CI824" s="20" t="s">
        <v>1156</v>
      </c>
    </row>
    <row r="825" spans="1:87" ht="15" hidden="1" customHeight="1">
      <c r="A825" s="19"/>
      <c r="B825" s="19"/>
      <c r="C825" s="20"/>
      <c r="D825" s="19"/>
      <c r="E825" s="19"/>
      <c r="F825" s="19"/>
      <c r="G825" s="19"/>
      <c r="H825" s="19"/>
      <c r="I825" s="19"/>
      <c r="J825" s="19"/>
      <c r="K825" s="19"/>
      <c r="L825" s="19"/>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Z825" s="257"/>
      <c r="CG825" s="35"/>
      <c r="CH825" s="20" t="s">
        <v>1228</v>
      </c>
      <c r="CI825" s="20" t="s">
        <v>586</v>
      </c>
    </row>
    <row r="826" spans="1:87" ht="15" hidden="1" customHeight="1">
      <c r="A826" s="19"/>
      <c r="B826" s="19"/>
      <c r="C826" s="20"/>
      <c r="D826" s="19"/>
      <c r="E826" s="19"/>
      <c r="F826" s="19"/>
      <c r="G826" s="19"/>
      <c r="H826" s="19"/>
      <c r="I826" s="19"/>
      <c r="J826" s="19"/>
      <c r="K826" s="19"/>
      <c r="L826" s="19"/>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Z826" s="257"/>
      <c r="CG826" s="35"/>
      <c r="CH826" s="20" t="s">
        <v>1229</v>
      </c>
      <c r="CI826" s="20" t="s">
        <v>1157</v>
      </c>
    </row>
    <row r="827" spans="1:87" ht="15" hidden="1" customHeight="1">
      <c r="A827" s="19"/>
      <c r="B827" s="19"/>
      <c r="C827" s="20"/>
      <c r="D827" s="19"/>
      <c r="E827" s="19"/>
      <c r="F827" s="19"/>
      <c r="G827" s="19"/>
      <c r="H827" s="19"/>
      <c r="I827" s="19"/>
      <c r="J827" s="19"/>
      <c r="K827" s="19"/>
      <c r="L827" s="19"/>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Z827" s="257"/>
      <c r="CG827" s="35"/>
      <c r="CH827" s="20" t="s">
        <v>1230</v>
      </c>
      <c r="CI827" s="20" t="s">
        <v>1158</v>
      </c>
    </row>
    <row r="828" spans="1:87" ht="15" hidden="1" customHeight="1">
      <c r="A828" s="19"/>
      <c r="B828" s="19"/>
      <c r="C828" s="20"/>
      <c r="D828" s="19"/>
      <c r="E828" s="19"/>
      <c r="F828" s="19"/>
      <c r="G828" s="19"/>
      <c r="H828" s="19"/>
      <c r="I828" s="19"/>
      <c r="J828" s="19"/>
      <c r="K828" s="19"/>
      <c r="L828" s="19"/>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Z828" s="257"/>
      <c r="CG828" s="35"/>
      <c r="CH828" s="20" t="s">
        <v>1231</v>
      </c>
      <c r="CI828" s="20" t="s">
        <v>1159</v>
      </c>
    </row>
    <row r="829" spans="1:87" ht="15" hidden="1" customHeight="1">
      <c r="A829" s="19"/>
      <c r="B829" s="19"/>
      <c r="C829" s="20"/>
      <c r="D829" s="19"/>
      <c r="E829" s="19"/>
      <c r="F829" s="19"/>
      <c r="G829" s="19"/>
      <c r="H829" s="19"/>
      <c r="I829" s="19"/>
      <c r="J829" s="19"/>
      <c r="K829" s="19"/>
      <c r="L829" s="19"/>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Z829" s="257"/>
      <c r="CG829" s="35"/>
      <c r="CH829" s="20" t="s">
        <v>1232</v>
      </c>
      <c r="CI829" s="20" t="s">
        <v>1160</v>
      </c>
    </row>
    <row r="830" spans="1:87" ht="15" hidden="1" customHeight="1">
      <c r="A830" s="19"/>
      <c r="B830" s="19"/>
      <c r="C830" s="20"/>
      <c r="D830" s="19"/>
      <c r="E830" s="19"/>
      <c r="F830" s="19"/>
      <c r="G830" s="19"/>
      <c r="H830" s="19"/>
      <c r="I830" s="19"/>
      <c r="J830" s="19"/>
      <c r="K830" s="19"/>
      <c r="L830" s="19"/>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Z830" s="257"/>
      <c r="CG830" s="35"/>
      <c r="CH830" s="20" t="s">
        <v>1233</v>
      </c>
      <c r="CI830" s="20" t="s">
        <v>1161</v>
      </c>
    </row>
    <row r="831" spans="1:87" ht="15" hidden="1" customHeight="1">
      <c r="A831" s="19"/>
      <c r="B831" s="19"/>
      <c r="C831" s="20"/>
      <c r="D831" s="19"/>
      <c r="E831" s="19"/>
      <c r="F831" s="19"/>
      <c r="G831" s="19"/>
      <c r="H831" s="19"/>
      <c r="I831" s="19"/>
      <c r="J831" s="19"/>
      <c r="K831" s="19"/>
      <c r="L831" s="19"/>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Z831" s="257"/>
      <c r="CG831" s="35"/>
      <c r="CH831" s="20" t="s">
        <v>1234</v>
      </c>
      <c r="CI831" s="20" t="s">
        <v>1162</v>
      </c>
    </row>
    <row r="832" spans="1:87" ht="15" hidden="1" customHeight="1">
      <c r="A832" s="19"/>
      <c r="B832" s="19"/>
      <c r="C832" s="20"/>
      <c r="D832" s="19"/>
      <c r="E832" s="19"/>
      <c r="F832" s="19"/>
      <c r="G832" s="19"/>
      <c r="H832" s="19"/>
      <c r="I832" s="19"/>
      <c r="J832" s="19"/>
      <c r="K832" s="19"/>
      <c r="L832" s="19"/>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Z832" s="257"/>
      <c r="CG832" s="35"/>
      <c r="CH832" s="20" t="s">
        <v>1235</v>
      </c>
      <c r="CI832" s="20" t="s">
        <v>1163</v>
      </c>
    </row>
    <row r="833" spans="1:87" ht="15" hidden="1" customHeight="1">
      <c r="A833" s="19"/>
      <c r="B833" s="19"/>
      <c r="C833" s="20"/>
      <c r="D833" s="19"/>
      <c r="E833" s="19"/>
      <c r="F833" s="19"/>
      <c r="G833" s="19"/>
      <c r="H833" s="19"/>
      <c r="I833" s="19"/>
      <c r="J833" s="19"/>
      <c r="K833" s="19"/>
      <c r="L833" s="19"/>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Z833" s="257"/>
      <c r="CG833" s="35"/>
      <c r="CH833" s="20" t="s">
        <v>1236</v>
      </c>
      <c r="CI833" s="20" t="s">
        <v>1164</v>
      </c>
    </row>
    <row r="834" spans="1:87" ht="15" hidden="1" customHeight="1">
      <c r="A834" s="19"/>
      <c r="B834" s="19"/>
      <c r="C834" s="20"/>
      <c r="D834" s="19"/>
      <c r="E834" s="19"/>
      <c r="F834" s="19"/>
      <c r="G834" s="19"/>
      <c r="H834" s="19"/>
      <c r="I834" s="19"/>
      <c r="J834" s="19"/>
      <c r="K834" s="19"/>
      <c r="L834" s="19"/>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Z834" s="257"/>
      <c r="CG834" s="35"/>
      <c r="CH834" s="20" t="s">
        <v>1237</v>
      </c>
      <c r="CI834" s="20" t="s">
        <v>1165</v>
      </c>
    </row>
    <row r="835" spans="1:87" ht="15" hidden="1" customHeight="1">
      <c r="A835" s="19"/>
      <c r="B835" s="19"/>
      <c r="C835" s="20"/>
      <c r="D835" s="19"/>
      <c r="E835" s="19"/>
      <c r="F835" s="19"/>
      <c r="G835" s="19"/>
      <c r="H835" s="19"/>
      <c r="I835" s="19"/>
      <c r="J835" s="19"/>
      <c r="K835" s="19"/>
      <c r="L835" s="19"/>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Z835" s="257"/>
      <c r="CG835" s="35"/>
      <c r="CH835" s="20" t="s">
        <v>1238</v>
      </c>
      <c r="CI835" s="20" t="s">
        <v>1166</v>
      </c>
    </row>
    <row r="836" spans="1:87" ht="15" hidden="1" customHeight="1">
      <c r="A836" s="19"/>
      <c r="B836" s="19"/>
      <c r="C836" s="20"/>
      <c r="D836" s="19"/>
      <c r="E836" s="19"/>
      <c r="F836" s="19"/>
      <c r="G836" s="19"/>
      <c r="H836" s="19"/>
      <c r="I836" s="19"/>
      <c r="J836" s="19"/>
      <c r="K836" s="19"/>
      <c r="L836" s="19"/>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Z836" s="257"/>
      <c r="CG836" s="35"/>
      <c r="CH836" s="20" t="s">
        <v>1239</v>
      </c>
      <c r="CI836" s="20" t="s">
        <v>1167</v>
      </c>
    </row>
    <row r="837" spans="1:87" ht="15" hidden="1" customHeight="1">
      <c r="A837" s="19"/>
      <c r="B837" s="19"/>
      <c r="C837" s="20"/>
      <c r="D837" s="19"/>
      <c r="E837" s="19"/>
      <c r="F837" s="19"/>
      <c r="G837" s="19"/>
      <c r="H837" s="19"/>
      <c r="I837" s="19"/>
      <c r="J837" s="19"/>
      <c r="K837" s="19"/>
      <c r="L837" s="19"/>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Z837" s="257"/>
      <c r="CG837" s="35"/>
      <c r="CH837" s="20" t="s">
        <v>1240</v>
      </c>
      <c r="CI837" s="20" t="s">
        <v>1168</v>
      </c>
    </row>
    <row r="838" spans="1:87" ht="15" hidden="1" customHeight="1">
      <c r="A838" s="19"/>
      <c r="B838" s="19"/>
      <c r="C838" s="20"/>
      <c r="D838" s="19"/>
      <c r="E838" s="19"/>
      <c r="F838" s="19"/>
      <c r="G838" s="19"/>
      <c r="H838" s="19"/>
      <c r="I838" s="19"/>
      <c r="J838" s="19"/>
      <c r="K838" s="19"/>
      <c r="L838" s="19"/>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Z838" s="257"/>
      <c r="CG838" s="35"/>
      <c r="CH838" s="20" t="s">
        <v>1241</v>
      </c>
      <c r="CI838" s="20" t="s">
        <v>1169</v>
      </c>
    </row>
    <row r="839" spans="1:87" ht="15" hidden="1" customHeight="1">
      <c r="A839" s="19"/>
      <c r="B839" s="19"/>
      <c r="C839" s="20"/>
      <c r="D839" s="19"/>
      <c r="E839" s="19"/>
      <c r="F839" s="19"/>
      <c r="G839" s="19"/>
      <c r="H839" s="19"/>
      <c r="I839" s="19"/>
      <c r="J839" s="19"/>
      <c r="K839" s="19"/>
      <c r="L839" s="19"/>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Z839" s="257"/>
      <c r="CG839" s="35"/>
      <c r="CH839" s="20" t="s">
        <v>1242</v>
      </c>
      <c r="CI839" s="20" t="s">
        <v>1170</v>
      </c>
    </row>
    <row r="840" spans="1:87" ht="15" hidden="1" customHeight="1">
      <c r="A840" s="19"/>
      <c r="B840" s="19"/>
      <c r="C840" s="20"/>
      <c r="D840" s="19"/>
      <c r="E840" s="19"/>
      <c r="F840" s="19"/>
      <c r="G840" s="19"/>
      <c r="H840" s="19"/>
      <c r="I840" s="19"/>
      <c r="J840" s="19"/>
      <c r="K840" s="19"/>
      <c r="L840" s="19"/>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Z840" s="257"/>
      <c r="CG840" s="35"/>
      <c r="CH840" s="20" t="s">
        <v>1243</v>
      </c>
      <c r="CI840" s="20" t="s">
        <v>1171</v>
      </c>
    </row>
    <row r="841" spans="1:87" ht="15" hidden="1" customHeight="1">
      <c r="A841" s="19"/>
      <c r="B841" s="19"/>
      <c r="C841" s="20"/>
      <c r="D841" s="19"/>
      <c r="E841" s="19"/>
      <c r="F841" s="19"/>
      <c r="G841" s="19"/>
      <c r="H841" s="19"/>
      <c r="I841" s="19"/>
      <c r="J841" s="19"/>
      <c r="K841" s="19"/>
      <c r="L841" s="19"/>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Z841" s="257"/>
      <c r="CG841" s="35"/>
      <c r="CH841" s="20" t="s">
        <v>1244</v>
      </c>
      <c r="CI841" s="20" t="s">
        <v>1172</v>
      </c>
    </row>
    <row r="842" spans="1:87" ht="15" hidden="1" customHeight="1">
      <c r="A842" s="19"/>
      <c r="B842" s="19"/>
      <c r="C842" s="20"/>
      <c r="D842" s="19"/>
      <c r="E842" s="19"/>
      <c r="F842" s="19"/>
      <c r="G842" s="19"/>
      <c r="H842" s="19"/>
      <c r="I842" s="19"/>
      <c r="J842" s="19"/>
      <c r="K842" s="19"/>
      <c r="L842" s="19"/>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Z842" s="257"/>
      <c r="CG842" s="35"/>
      <c r="CH842" s="20" t="s">
        <v>1245</v>
      </c>
      <c r="CI842" s="20" t="s">
        <v>1173</v>
      </c>
    </row>
    <row r="843" spans="1:87" ht="15" hidden="1" customHeight="1">
      <c r="A843" s="19"/>
      <c r="B843" s="19"/>
      <c r="C843" s="20"/>
      <c r="D843" s="19"/>
      <c r="E843" s="19"/>
      <c r="F843" s="19"/>
      <c r="G843" s="19"/>
      <c r="H843" s="19"/>
      <c r="I843" s="19"/>
      <c r="J843" s="19"/>
      <c r="K843" s="19"/>
      <c r="L843" s="19"/>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Z843" s="257"/>
      <c r="CG843" s="35"/>
      <c r="CH843" s="20" t="s">
        <v>1246</v>
      </c>
      <c r="CI843" s="20" t="s">
        <v>1174</v>
      </c>
    </row>
    <row r="844" spans="1:87" ht="15" hidden="1" customHeight="1">
      <c r="A844" s="19"/>
      <c r="B844" s="19"/>
      <c r="C844" s="20"/>
      <c r="D844" s="19"/>
      <c r="E844" s="19"/>
      <c r="F844" s="19"/>
      <c r="G844" s="19"/>
      <c r="H844" s="19"/>
      <c r="I844" s="19"/>
      <c r="J844" s="19"/>
      <c r="K844" s="19"/>
      <c r="L844" s="19"/>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Z844" s="257"/>
      <c r="CG844" s="35"/>
      <c r="CH844" s="20" t="s">
        <v>1247</v>
      </c>
      <c r="CI844" s="20" t="s">
        <v>1175</v>
      </c>
    </row>
    <row r="845" spans="1:87" ht="15" hidden="1" customHeight="1">
      <c r="A845" s="19"/>
      <c r="B845" s="19"/>
      <c r="C845" s="20"/>
      <c r="D845" s="19"/>
      <c r="E845" s="19"/>
      <c r="F845" s="19"/>
      <c r="G845" s="19"/>
      <c r="H845" s="19"/>
      <c r="I845" s="19"/>
      <c r="J845" s="19"/>
      <c r="K845" s="19"/>
      <c r="L845" s="19"/>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Z845" s="257"/>
      <c r="CG845" s="35"/>
      <c r="CH845" s="20" t="s">
        <v>1248</v>
      </c>
      <c r="CI845" s="20" t="s">
        <v>1176</v>
      </c>
    </row>
    <row r="846" spans="1:87" ht="15" hidden="1" customHeight="1">
      <c r="A846" s="19"/>
      <c r="B846" s="19"/>
      <c r="C846" s="20"/>
      <c r="D846" s="19"/>
      <c r="E846" s="19"/>
      <c r="F846" s="19"/>
      <c r="G846" s="19"/>
      <c r="H846" s="19"/>
      <c r="I846" s="19"/>
      <c r="J846" s="19"/>
      <c r="K846" s="19"/>
      <c r="L846" s="19"/>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Z846" s="257"/>
      <c r="CG846" s="35"/>
      <c r="CH846" s="20" t="s">
        <v>1249</v>
      </c>
      <c r="CI846" s="20" t="s">
        <v>1177</v>
      </c>
    </row>
    <row r="847" spans="1:87" ht="15" hidden="1" customHeight="1">
      <c r="A847" s="19"/>
      <c r="B847" s="19"/>
      <c r="C847" s="20"/>
      <c r="D847" s="19"/>
      <c r="E847" s="19"/>
      <c r="F847" s="19"/>
      <c r="G847" s="19"/>
      <c r="H847" s="19"/>
      <c r="I847" s="19"/>
      <c r="J847" s="19"/>
      <c r="K847" s="19"/>
      <c r="L847" s="19"/>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Z847" s="257"/>
      <c r="CG847" s="35"/>
      <c r="CH847" s="20" t="s">
        <v>1250</v>
      </c>
      <c r="CI847" s="20" t="s">
        <v>1178</v>
      </c>
    </row>
    <row r="848" spans="1:87" ht="15" hidden="1" customHeight="1">
      <c r="A848" s="19"/>
      <c r="B848" s="19"/>
      <c r="C848" s="20"/>
      <c r="D848" s="19"/>
      <c r="E848" s="19"/>
      <c r="F848" s="19"/>
      <c r="G848" s="19"/>
      <c r="H848" s="19"/>
      <c r="I848" s="19"/>
      <c r="J848" s="19"/>
      <c r="K848" s="19"/>
      <c r="L848" s="19"/>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Z848" s="257"/>
      <c r="CG848" s="35"/>
      <c r="CH848" s="20" t="s">
        <v>1251</v>
      </c>
      <c r="CI848" s="20" t="s">
        <v>1179</v>
      </c>
    </row>
    <row r="849" spans="1:87" ht="15" hidden="1" customHeight="1">
      <c r="A849" s="19"/>
      <c r="B849" s="19"/>
      <c r="C849" s="20"/>
      <c r="D849" s="19"/>
      <c r="E849" s="19"/>
      <c r="F849" s="19"/>
      <c r="G849" s="19"/>
      <c r="H849" s="19"/>
      <c r="I849" s="19"/>
      <c r="J849" s="19"/>
      <c r="K849" s="19"/>
      <c r="L849" s="19"/>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Z849" s="257"/>
      <c r="CG849" s="35"/>
      <c r="CH849" s="20" t="s">
        <v>1252</v>
      </c>
      <c r="CI849" s="20" t="s">
        <v>1180</v>
      </c>
    </row>
    <row r="850" spans="1:87" ht="15" hidden="1" customHeight="1">
      <c r="A850" s="19"/>
      <c r="B850" s="19"/>
      <c r="C850" s="20"/>
      <c r="D850" s="19"/>
      <c r="E850" s="19"/>
      <c r="F850" s="19"/>
      <c r="G850" s="19"/>
      <c r="H850" s="19"/>
      <c r="I850" s="19"/>
      <c r="J850" s="19"/>
      <c r="K850" s="19"/>
      <c r="L850" s="19"/>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Z850" s="257"/>
      <c r="CG850" s="35"/>
      <c r="CH850" s="20" t="s">
        <v>1253</v>
      </c>
      <c r="CI850" s="20" t="s">
        <v>1181</v>
      </c>
    </row>
    <row r="851" spans="1:87" ht="15" hidden="1" customHeight="1">
      <c r="A851" s="19"/>
      <c r="B851" s="19"/>
      <c r="C851" s="20"/>
      <c r="D851" s="19"/>
      <c r="E851" s="19"/>
      <c r="F851" s="19"/>
      <c r="G851" s="19"/>
      <c r="H851" s="19"/>
      <c r="I851" s="19"/>
      <c r="J851" s="19"/>
      <c r="K851" s="19"/>
      <c r="L851" s="19"/>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Z851" s="257"/>
      <c r="CG851" s="35"/>
      <c r="CH851" s="20" t="s">
        <v>1254</v>
      </c>
      <c r="CI851" s="20" t="s">
        <v>1182</v>
      </c>
    </row>
    <row r="852" spans="1:87" ht="15" hidden="1" customHeight="1">
      <c r="A852" s="19"/>
      <c r="B852" s="19"/>
      <c r="C852" s="20"/>
      <c r="D852" s="19"/>
      <c r="E852" s="19"/>
      <c r="F852" s="19"/>
      <c r="G852" s="19"/>
      <c r="H852" s="19"/>
      <c r="I852" s="19"/>
      <c r="J852" s="19"/>
      <c r="K852" s="19"/>
      <c r="L852" s="19"/>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Z852" s="257"/>
      <c r="CG852" s="35"/>
      <c r="CH852" s="20" t="s">
        <v>1255</v>
      </c>
      <c r="CI852" s="20" t="s">
        <v>1183</v>
      </c>
    </row>
    <row r="853" spans="1:87" ht="15" hidden="1" customHeight="1">
      <c r="A853" s="19"/>
      <c r="B853" s="19"/>
      <c r="C853" s="20"/>
      <c r="D853" s="19"/>
      <c r="E853" s="19"/>
      <c r="F853" s="19"/>
      <c r="G853" s="19"/>
      <c r="H853" s="19"/>
      <c r="I853" s="19"/>
      <c r="J853" s="19"/>
      <c r="K853" s="19"/>
      <c r="L853" s="19"/>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Z853" s="257"/>
      <c r="CG853" s="35"/>
      <c r="CH853" s="20" t="s">
        <v>1256</v>
      </c>
      <c r="CI853" s="20" t="s">
        <v>1184</v>
      </c>
    </row>
    <row r="854" spans="1:87" ht="15" hidden="1" customHeight="1">
      <c r="A854" s="19"/>
      <c r="B854" s="19"/>
      <c r="C854" s="20"/>
      <c r="D854" s="19"/>
      <c r="E854" s="19"/>
      <c r="F854" s="19"/>
      <c r="G854" s="19"/>
      <c r="H854" s="19"/>
      <c r="I854" s="19"/>
      <c r="J854" s="19"/>
      <c r="K854" s="19"/>
      <c r="L854" s="19"/>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Z854" s="257"/>
      <c r="CG854" s="35"/>
      <c r="CH854" s="20" t="s">
        <v>1257</v>
      </c>
      <c r="CI854" s="20" t="s">
        <v>1185</v>
      </c>
    </row>
    <row r="855" spans="1:87" ht="15" hidden="1" customHeight="1">
      <c r="A855" s="19"/>
      <c r="B855" s="19"/>
      <c r="C855" s="20"/>
      <c r="D855" s="19"/>
      <c r="E855" s="19"/>
      <c r="F855" s="19"/>
      <c r="G855" s="19"/>
      <c r="H855" s="19"/>
      <c r="I855" s="19"/>
      <c r="J855" s="19"/>
      <c r="K855" s="19"/>
      <c r="L855" s="19"/>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Z855" s="257"/>
      <c r="CG855" s="35"/>
      <c r="CH855" s="20" t="s">
        <v>586</v>
      </c>
      <c r="CI855" s="20" t="s">
        <v>1186</v>
      </c>
    </row>
    <row r="856" spans="1:87" ht="15" hidden="1" customHeight="1">
      <c r="A856" s="19"/>
      <c r="B856" s="19"/>
      <c r="C856" s="20"/>
      <c r="D856" s="19"/>
      <c r="E856" s="19"/>
      <c r="F856" s="19"/>
      <c r="G856" s="19"/>
      <c r="H856" s="19"/>
      <c r="I856" s="19"/>
      <c r="J856" s="19"/>
      <c r="K856" s="19"/>
      <c r="L856" s="19"/>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Z856" s="257"/>
      <c r="CG856" s="35"/>
      <c r="CH856" s="20" t="s">
        <v>1258</v>
      </c>
      <c r="CI856" s="20" t="s">
        <v>1187</v>
      </c>
    </row>
    <row r="857" spans="1:87" ht="15" hidden="1" customHeight="1">
      <c r="A857" s="19"/>
      <c r="B857" s="19"/>
      <c r="C857" s="20"/>
      <c r="D857" s="19"/>
      <c r="E857" s="19"/>
      <c r="F857" s="19"/>
      <c r="G857" s="19"/>
      <c r="H857" s="19"/>
      <c r="I857" s="19"/>
      <c r="J857" s="19"/>
      <c r="K857" s="19"/>
      <c r="L857" s="19"/>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Z857" s="257"/>
      <c r="CG857" s="35"/>
      <c r="CH857" s="20" t="s">
        <v>1259</v>
      </c>
      <c r="CI857" s="20" t="s">
        <v>1188</v>
      </c>
    </row>
    <row r="858" spans="1:87" ht="15" hidden="1" customHeight="1">
      <c r="A858" s="19"/>
      <c r="B858" s="19"/>
      <c r="C858" s="20"/>
      <c r="D858" s="19"/>
      <c r="E858" s="19"/>
      <c r="F858" s="19"/>
      <c r="G858" s="19"/>
      <c r="H858" s="19"/>
      <c r="I858" s="19"/>
      <c r="J858" s="19"/>
      <c r="K858" s="19"/>
      <c r="L858" s="19"/>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Z858" s="257"/>
      <c r="CG858" s="35"/>
      <c r="CH858" s="20" t="s">
        <v>1260</v>
      </c>
      <c r="CI858" s="20" t="s">
        <v>1189</v>
      </c>
    </row>
    <row r="859" spans="1:87" ht="15" hidden="1" customHeight="1">
      <c r="A859" s="19"/>
      <c r="B859" s="19"/>
      <c r="C859" s="20"/>
      <c r="D859" s="19"/>
      <c r="E859" s="19"/>
      <c r="F859" s="19"/>
      <c r="G859" s="19"/>
      <c r="H859" s="19"/>
      <c r="I859" s="19"/>
      <c r="J859" s="19"/>
      <c r="K859" s="19"/>
      <c r="L859" s="19"/>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Z859" s="257"/>
      <c r="CG859" s="35"/>
      <c r="CH859" s="20" t="s">
        <v>1261</v>
      </c>
      <c r="CI859" s="20" t="s">
        <v>1190</v>
      </c>
    </row>
    <row r="860" spans="1:87" ht="15" hidden="1" customHeight="1">
      <c r="A860" s="19"/>
      <c r="B860" s="19"/>
      <c r="C860" s="20"/>
      <c r="D860" s="19"/>
      <c r="E860" s="19"/>
      <c r="F860" s="19"/>
      <c r="G860" s="19"/>
      <c r="H860" s="19"/>
      <c r="I860" s="19"/>
      <c r="J860" s="19"/>
      <c r="K860" s="19"/>
      <c r="L860" s="19"/>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Z860" s="257"/>
      <c r="CG860" s="35"/>
      <c r="CH860" s="20" t="s">
        <v>1262</v>
      </c>
      <c r="CI860" s="20" t="s">
        <v>1191</v>
      </c>
    </row>
    <row r="861" spans="1:87" ht="15" hidden="1" customHeight="1">
      <c r="A861" s="19"/>
      <c r="B861" s="19"/>
      <c r="C861" s="20"/>
      <c r="D861" s="19"/>
      <c r="E861" s="19"/>
      <c r="F861" s="19"/>
      <c r="G861" s="19"/>
      <c r="H861" s="19"/>
      <c r="I861" s="19"/>
      <c r="J861" s="19"/>
      <c r="K861" s="19"/>
      <c r="L861" s="19"/>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Z861" s="257"/>
      <c r="CG861" s="35"/>
      <c r="CH861" s="20" t="s">
        <v>1263</v>
      </c>
      <c r="CI861" s="20" t="s">
        <v>1192</v>
      </c>
    </row>
    <row r="862" spans="1:87" ht="15" hidden="1" customHeight="1">
      <c r="A862" s="19"/>
      <c r="B862" s="19"/>
      <c r="C862" s="20"/>
      <c r="D862" s="19"/>
      <c r="E862" s="19"/>
      <c r="F862" s="19"/>
      <c r="G862" s="19"/>
      <c r="H862" s="19"/>
      <c r="I862" s="19"/>
      <c r="J862" s="19"/>
      <c r="K862" s="19"/>
      <c r="L862" s="19"/>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Z862" s="257"/>
      <c r="CG862" s="35"/>
      <c r="CH862" s="20" t="s">
        <v>1264</v>
      </c>
      <c r="CI862" s="20" t="s">
        <v>1193</v>
      </c>
    </row>
    <row r="863" spans="1:87" ht="15" hidden="1" customHeight="1">
      <c r="A863" s="19"/>
      <c r="B863" s="19"/>
      <c r="C863" s="20"/>
      <c r="D863" s="19"/>
      <c r="E863" s="19"/>
      <c r="F863" s="19"/>
      <c r="G863" s="19"/>
      <c r="H863" s="19"/>
      <c r="I863" s="19"/>
      <c r="J863" s="19"/>
      <c r="K863" s="19"/>
      <c r="L863" s="19"/>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Z863" s="257"/>
      <c r="CG863" s="35"/>
      <c r="CH863" s="20" t="s">
        <v>1265</v>
      </c>
      <c r="CI863" s="20" t="s">
        <v>1194</v>
      </c>
    </row>
    <row r="864" spans="1:87" ht="15" hidden="1" customHeight="1">
      <c r="A864" s="19"/>
      <c r="B864" s="19"/>
      <c r="C864" s="20"/>
      <c r="D864" s="19"/>
      <c r="E864" s="19"/>
      <c r="F864" s="19"/>
      <c r="G864" s="19"/>
      <c r="H864" s="19"/>
      <c r="I864" s="19"/>
      <c r="J864" s="19"/>
      <c r="K864" s="19"/>
      <c r="L864" s="19"/>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Z864" s="257"/>
      <c r="CG864" s="35"/>
      <c r="CH864" s="20" t="s">
        <v>1266</v>
      </c>
      <c r="CI864" s="20" t="s">
        <v>1195</v>
      </c>
    </row>
    <row r="865" spans="1:87" ht="15" hidden="1" customHeight="1">
      <c r="A865" s="19"/>
      <c r="B865" s="19"/>
      <c r="C865" s="20"/>
      <c r="D865" s="19"/>
      <c r="E865" s="19"/>
      <c r="F865" s="19"/>
      <c r="G865" s="19"/>
      <c r="H865" s="19"/>
      <c r="I865" s="19"/>
      <c r="J865" s="19"/>
      <c r="K865" s="19"/>
      <c r="L865" s="19"/>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Z865" s="257"/>
      <c r="CG865" s="35"/>
      <c r="CH865" s="20" t="s">
        <v>1267</v>
      </c>
      <c r="CI865" s="20" t="s">
        <v>1196</v>
      </c>
    </row>
    <row r="866" spans="1:87" ht="15" hidden="1" customHeight="1">
      <c r="A866" s="19"/>
      <c r="B866" s="19"/>
      <c r="C866" s="20"/>
      <c r="D866" s="19"/>
      <c r="E866" s="19"/>
      <c r="F866" s="19"/>
      <c r="G866" s="19"/>
      <c r="H866" s="19"/>
      <c r="I866" s="19"/>
      <c r="J866" s="19"/>
      <c r="K866" s="19"/>
      <c r="L866" s="19"/>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Z866" s="257"/>
      <c r="CG866" s="35"/>
      <c r="CH866" s="20" t="s">
        <v>1268</v>
      </c>
      <c r="CI866" s="20" t="s">
        <v>1197</v>
      </c>
    </row>
    <row r="867" spans="1:87" ht="15" hidden="1" customHeight="1">
      <c r="A867" s="19"/>
      <c r="B867" s="19"/>
      <c r="C867" s="20"/>
      <c r="D867" s="19"/>
      <c r="E867" s="19"/>
      <c r="F867" s="19"/>
      <c r="G867" s="19"/>
      <c r="H867" s="19"/>
      <c r="I867" s="19"/>
      <c r="J867" s="19"/>
      <c r="K867" s="19"/>
      <c r="L867" s="19"/>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Z867" s="257"/>
      <c r="CG867" s="35"/>
      <c r="CH867" s="20" t="s">
        <v>1269</v>
      </c>
      <c r="CI867" s="20" t="s">
        <v>1198</v>
      </c>
    </row>
    <row r="868" spans="1:87" ht="15" hidden="1" customHeight="1">
      <c r="A868" s="19"/>
      <c r="B868" s="19"/>
      <c r="C868" s="20"/>
      <c r="D868" s="19"/>
      <c r="E868" s="19"/>
      <c r="F868" s="19"/>
      <c r="G868" s="19"/>
      <c r="H868" s="19"/>
      <c r="I868" s="19"/>
      <c r="J868" s="19"/>
      <c r="K868" s="19"/>
      <c r="L868" s="19"/>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Z868" s="257"/>
      <c r="CG868" s="35"/>
      <c r="CH868" s="20" t="s">
        <v>1270</v>
      </c>
      <c r="CI868" s="20" t="s">
        <v>1199</v>
      </c>
    </row>
    <row r="869" spans="1:87" ht="15" hidden="1" customHeight="1">
      <c r="A869" s="19"/>
      <c r="B869" s="19"/>
      <c r="C869" s="20"/>
      <c r="D869" s="19"/>
      <c r="E869" s="19"/>
      <c r="F869" s="19"/>
      <c r="G869" s="19"/>
      <c r="H869" s="19"/>
      <c r="I869" s="19"/>
      <c r="J869" s="19"/>
      <c r="K869" s="19"/>
      <c r="L869" s="19"/>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Z869" s="257"/>
      <c r="CG869" s="35"/>
      <c r="CH869" s="20" t="s">
        <v>1271</v>
      </c>
      <c r="CI869" s="20" t="s">
        <v>1200</v>
      </c>
    </row>
    <row r="870" spans="1:87" ht="15" hidden="1" customHeight="1">
      <c r="A870" s="19"/>
      <c r="B870" s="19"/>
      <c r="C870" s="20"/>
      <c r="D870" s="19"/>
      <c r="E870" s="19"/>
      <c r="F870" s="19"/>
      <c r="G870" s="19"/>
      <c r="H870" s="19"/>
      <c r="I870" s="19"/>
      <c r="J870" s="19"/>
      <c r="K870" s="19"/>
      <c r="L870" s="19"/>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Z870" s="257"/>
      <c r="CG870" s="35"/>
      <c r="CH870" s="20" t="s">
        <v>1272</v>
      </c>
      <c r="CI870" s="20" t="s">
        <v>1201</v>
      </c>
    </row>
    <row r="871" spans="1:87" ht="15" hidden="1" customHeight="1">
      <c r="A871" s="19"/>
      <c r="B871" s="19"/>
      <c r="C871" s="20"/>
      <c r="D871" s="19"/>
      <c r="E871" s="19"/>
      <c r="F871" s="19"/>
      <c r="G871" s="19"/>
      <c r="H871" s="19"/>
      <c r="I871" s="19"/>
      <c r="J871" s="19"/>
      <c r="K871" s="19"/>
      <c r="L871" s="19"/>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Z871" s="257"/>
      <c r="CG871" s="35"/>
      <c r="CH871" s="20" t="s">
        <v>1273</v>
      </c>
      <c r="CI871" s="20" t="s">
        <v>1202</v>
      </c>
    </row>
    <row r="872" spans="1:87" ht="15" hidden="1" customHeight="1">
      <c r="A872" s="19"/>
      <c r="B872" s="19"/>
      <c r="C872" s="20"/>
      <c r="D872" s="19"/>
      <c r="E872" s="19"/>
      <c r="F872" s="19"/>
      <c r="G872" s="19"/>
      <c r="H872" s="19"/>
      <c r="I872" s="19"/>
      <c r="J872" s="19"/>
      <c r="K872" s="19"/>
      <c r="L872" s="19"/>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Z872" s="257"/>
      <c r="CG872" s="35"/>
      <c r="CH872" s="20" t="s">
        <v>586</v>
      </c>
      <c r="CI872" s="20" t="s">
        <v>1203</v>
      </c>
    </row>
    <row r="873" spans="1:87" ht="15" hidden="1" customHeight="1">
      <c r="A873" s="19"/>
      <c r="B873" s="19"/>
      <c r="C873" s="20"/>
      <c r="D873" s="19"/>
      <c r="E873" s="19"/>
      <c r="F873" s="19"/>
      <c r="G873" s="19"/>
      <c r="H873" s="19"/>
      <c r="I873" s="19"/>
      <c r="J873" s="19"/>
      <c r="K873" s="19"/>
      <c r="L873" s="19"/>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Z873" s="257"/>
      <c r="CG873" s="35"/>
      <c r="CH873" s="20" t="s">
        <v>1274</v>
      </c>
      <c r="CI873" s="20" t="s">
        <v>1204</v>
      </c>
    </row>
    <row r="874" spans="1:87" ht="15" hidden="1" customHeight="1">
      <c r="A874" s="19"/>
      <c r="B874" s="19"/>
      <c r="C874" s="20"/>
      <c r="D874" s="19"/>
      <c r="E874" s="19"/>
      <c r="F874" s="19"/>
      <c r="G874" s="19"/>
      <c r="H874" s="19"/>
      <c r="I874" s="19"/>
      <c r="J874" s="19"/>
      <c r="K874" s="19"/>
      <c r="L874" s="19"/>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Z874" s="257"/>
      <c r="CG874" s="35"/>
      <c r="CH874" s="20" t="s">
        <v>1275</v>
      </c>
      <c r="CI874" s="20" t="s">
        <v>1205</v>
      </c>
    </row>
    <row r="875" spans="1:87" ht="15" hidden="1" customHeight="1">
      <c r="A875" s="19"/>
      <c r="B875" s="19"/>
      <c r="C875" s="20"/>
      <c r="D875" s="19"/>
      <c r="E875" s="19"/>
      <c r="F875" s="19"/>
      <c r="G875" s="19"/>
      <c r="H875" s="19"/>
      <c r="I875" s="19"/>
      <c r="J875" s="19"/>
      <c r="K875" s="19"/>
      <c r="L875" s="19"/>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Z875" s="257"/>
      <c r="CG875" s="35"/>
      <c r="CH875" s="20" t="s">
        <v>1276</v>
      </c>
      <c r="CI875" s="20" t="s">
        <v>1206</v>
      </c>
    </row>
    <row r="876" spans="1:87" ht="15" hidden="1" customHeight="1">
      <c r="A876" s="19"/>
      <c r="B876" s="19"/>
      <c r="C876" s="20"/>
      <c r="D876" s="19"/>
      <c r="E876" s="19"/>
      <c r="F876" s="19"/>
      <c r="G876" s="19"/>
      <c r="H876" s="19"/>
      <c r="I876" s="19"/>
      <c r="J876" s="19"/>
      <c r="K876" s="19"/>
      <c r="L876" s="19"/>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Z876" s="257"/>
      <c r="CG876" s="35"/>
      <c r="CH876" s="20" t="s">
        <v>1277</v>
      </c>
      <c r="CI876" s="20" t="s">
        <v>1207</v>
      </c>
    </row>
    <row r="877" spans="1:87" ht="15" hidden="1" customHeight="1">
      <c r="A877" s="19"/>
      <c r="B877" s="19"/>
      <c r="C877" s="20"/>
      <c r="D877" s="19"/>
      <c r="E877" s="19"/>
      <c r="F877" s="19"/>
      <c r="G877" s="19"/>
      <c r="H877" s="19"/>
      <c r="I877" s="19"/>
      <c r="J877" s="19"/>
      <c r="K877" s="19"/>
      <c r="L877" s="19"/>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Z877" s="257"/>
      <c r="CG877" s="35"/>
      <c r="CH877" s="20" t="s">
        <v>1278</v>
      </c>
      <c r="CI877" s="20" t="s">
        <v>1208</v>
      </c>
    </row>
    <row r="878" spans="1:87" ht="15" hidden="1" customHeight="1">
      <c r="A878" s="19"/>
      <c r="B878" s="19"/>
      <c r="C878" s="20"/>
      <c r="D878" s="19"/>
      <c r="E878" s="19"/>
      <c r="F878" s="19"/>
      <c r="G878" s="19"/>
      <c r="H878" s="19"/>
      <c r="I878" s="19"/>
      <c r="J878" s="19"/>
      <c r="K878" s="19"/>
      <c r="L878" s="19"/>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Z878" s="257"/>
      <c r="CG878" s="35"/>
      <c r="CH878" s="20" t="s">
        <v>1279</v>
      </c>
      <c r="CI878" s="20" t="s">
        <v>1209</v>
      </c>
    </row>
    <row r="879" spans="1:87" ht="15" hidden="1" customHeight="1">
      <c r="A879" s="19"/>
      <c r="B879" s="19"/>
      <c r="C879" s="20"/>
      <c r="D879" s="19"/>
      <c r="E879" s="19"/>
      <c r="F879" s="19"/>
      <c r="G879" s="19"/>
      <c r="H879" s="19"/>
      <c r="I879" s="19"/>
      <c r="J879" s="19"/>
      <c r="K879" s="19"/>
      <c r="L879" s="19"/>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Z879" s="257"/>
      <c r="CG879" s="35"/>
      <c r="CH879" s="20" t="s">
        <v>1280</v>
      </c>
      <c r="CI879" s="20" t="s">
        <v>1210</v>
      </c>
    </row>
    <row r="880" spans="1:87" ht="15" hidden="1" customHeight="1">
      <c r="A880" s="19"/>
      <c r="B880" s="19"/>
      <c r="C880" s="20"/>
      <c r="D880" s="19"/>
      <c r="E880" s="19"/>
      <c r="F880" s="19"/>
      <c r="G880" s="19"/>
      <c r="H880" s="19"/>
      <c r="I880" s="19"/>
      <c r="J880" s="19"/>
      <c r="K880" s="19"/>
      <c r="L880" s="19"/>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Z880" s="257"/>
      <c r="CG880" s="35"/>
      <c r="CH880" s="20" t="s">
        <v>1281</v>
      </c>
      <c r="CI880" s="20" t="s">
        <v>1211</v>
      </c>
    </row>
    <row r="881" spans="1:87" ht="15" hidden="1" customHeight="1">
      <c r="A881" s="19"/>
      <c r="B881" s="19"/>
      <c r="C881" s="20"/>
      <c r="D881" s="19"/>
      <c r="E881" s="19"/>
      <c r="F881" s="19"/>
      <c r="G881" s="19"/>
      <c r="H881" s="19"/>
      <c r="I881" s="19"/>
      <c r="J881" s="19"/>
      <c r="K881" s="19"/>
      <c r="L881" s="19"/>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Z881" s="257"/>
      <c r="CG881" s="35"/>
      <c r="CH881" s="20" t="s">
        <v>1282</v>
      </c>
      <c r="CI881" s="20" t="s">
        <v>1212</v>
      </c>
    </row>
    <row r="882" spans="1:87" ht="15" hidden="1" customHeight="1">
      <c r="A882" s="19"/>
      <c r="B882" s="19"/>
      <c r="C882" s="20"/>
      <c r="D882" s="19"/>
      <c r="E882" s="19"/>
      <c r="F882" s="19"/>
      <c r="G882" s="19"/>
      <c r="H882" s="19"/>
      <c r="I882" s="19"/>
      <c r="J882" s="19"/>
      <c r="K882" s="19"/>
      <c r="L882" s="19"/>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Z882" s="257"/>
      <c r="CG882" s="35"/>
      <c r="CH882" s="20" t="s">
        <v>1283</v>
      </c>
      <c r="CI882" s="20" t="s">
        <v>1213</v>
      </c>
    </row>
    <row r="883" spans="1:87" ht="15" hidden="1" customHeight="1">
      <c r="A883" s="19"/>
      <c r="B883" s="19"/>
      <c r="C883" s="20"/>
      <c r="D883" s="19"/>
      <c r="E883" s="19"/>
      <c r="F883" s="19"/>
      <c r="G883" s="19"/>
      <c r="H883" s="19"/>
      <c r="I883" s="19"/>
      <c r="J883" s="19"/>
      <c r="K883" s="19"/>
      <c r="L883" s="19"/>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Z883" s="257"/>
      <c r="CG883" s="35"/>
      <c r="CH883" s="20" t="s">
        <v>1284</v>
      </c>
      <c r="CI883" s="20" t="s">
        <v>1214</v>
      </c>
    </row>
    <row r="884" spans="1:87" ht="15" hidden="1" customHeight="1">
      <c r="A884" s="19"/>
      <c r="B884" s="19"/>
      <c r="C884" s="20"/>
      <c r="D884" s="19"/>
      <c r="E884" s="19"/>
      <c r="F884" s="19"/>
      <c r="G884" s="19"/>
      <c r="H884" s="19"/>
      <c r="I884" s="19"/>
      <c r="J884" s="19"/>
      <c r="K884" s="19"/>
      <c r="L884" s="19"/>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Z884" s="257"/>
      <c r="CG884" s="35"/>
      <c r="CH884" s="20" t="s">
        <v>1285</v>
      </c>
      <c r="CI884" s="20" t="s">
        <v>1215</v>
      </c>
    </row>
    <row r="885" spans="1:87" ht="15" hidden="1" customHeight="1">
      <c r="A885" s="19"/>
      <c r="B885" s="19"/>
      <c r="C885" s="20"/>
      <c r="D885" s="19"/>
      <c r="E885" s="19"/>
      <c r="F885" s="19"/>
      <c r="G885" s="19"/>
      <c r="H885" s="19"/>
      <c r="I885" s="19"/>
      <c r="J885" s="19"/>
      <c r="K885" s="19"/>
      <c r="L885" s="19"/>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Z885" s="257"/>
      <c r="CG885" s="35"/>
      <c r="CH885" s="20" t="s">
        <v>1286</v>
      </c>
      <c r="CI885" s="20" t="s">
        <v>1216</v>
      </c>
    </row>
    <row r="886" spans="1:87" ht="15" hidden="1" customHeight="1">
      <c r="A886" s="19"/>
      <c r="B886" s="19"/>
      <c r="C886" s="20"/>
      <c r="D886" s="19"/>
      <c r="E886" s="19"/>
      <c r="F886" s="19"/>
      <c r="G886" s="19"/>
      <c r="H886" s="19"/>
      <c r="I886" s="19"/>
      <c r="J886" s="19"/>
      <c r="K886" s="19"/>
      <c r="L886" s="19"/>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Z886" s="257"/>
      <c r="CG886" s="35"/>
      <c r="CH886" s="20" t="s">
        <v>1287</v>
      </c>
      <c r="CI886" s="20" t="s">
        <v>1217</v>
      </c>
    </row>
    <row r="887" spans="1:87" ht="15" hidden="1" customHeight="1">
      <c r="A887" s="19"/>
      <c r="B887" s="19"/>
      <c r="C887" s="20"/>
      <c r="D887" s="19"/>
      <c r="E887" s="19"/>
      <c r="F887" s="19"/>
      <c r="G887" s="19"/>
      <c r="H887" s="19"/>
      <c r="I887" s="19"/>
      <c r="J887" s="19"/>
      <c r="K887" s="19"/>
      <c r="L887" s="19"/>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Z887" s="257"/>
      <c r="CG887" s="35"/>
      <c r="CH887" s="20" t="s">
        <v>1288</v>
      </c>
      <c r="CI887" s="20" t="s">
        <v>1218</v>
      </c>
    </row>
    <row r="888" spans="1:87" ht="15" hidden="1" customHeight="1">
      <c r="A888" s="19"/>
      <c r="B888" s="19"/>
      <c r="C888" s="20"/>
      <c r="D888" s="19"/>
      <c r="E888" s="19"/>
      <c r="F888" s="19"/>
      <c r="G888" s="19"/>
      <c r="H888" s="19"/>
      <c r="I888" s="19"/>
      <c r="J888" s="19"/>
      <c r="K888" s="19"/>
      <c r="L888" s="19"/>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Z888" s="257"/>
      <c r="CG888" s="35"/>
      <c r="CH888" s="20" t="s">
        <v>1289</v>
      </c>
      <c r="CI888" s="20" t="s">
        <v>586</v>
      </c>
    </row>
    <row r="889" spans="1:87" ht="15" hidden="1" customHeight="1">
      <c r="A889" s="19"/>
      <c r="B889" s="19"/>
      <c r="C889" s="20"/>
      <c r="D889" s="19"/>
      <c r="E889" s="19"/>
      <c r="F889" s="19"/>
      <c r="G889" s="19"/>
      <c r="H889" s="19"/>
      <c r="I889" s="19"/>
      <c r="J889" s="19"/>
      <c r="K889" s="19"/>
      <c r="L889" s="19"/>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Z889" s="257"/>
      <c r="CG889" s="35"/>
      <c r="CH889" s="20" t="s">
        <v>1290</v>
      </c>
      <c r="CI889" s="20" t="s">
        <v>1219</v>
      </c>
    </row>
    <row r="890" spans="1:87" ht="15" hidden="1" customHeight="1">
      <c r="A890" s="19"/>
      <c r="B890" s="19"/>
      <c r="C890" s="20"/>
      <c r="D890" s="19"/>
      <c r="E890" s="19"/>
      <c r="F890" s="19"/>
      <c r="G890" s="19"/>
      <c r="H890" s="19"/>
      <c r="I890" s="19"/>
      <c r="J890" s="19"/>
      <c r="K890" s="19"/>
      <c r="L890" s="19"/>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Z890" s="257"/>
      <c r="CG890" s="35"/>
      <c r="CH890" s="20" t="s">
        <v>1291</v>
      </c>
      <c r="CI890" s="20" t="s">
        <v>1220</v>
      </c>
    </row>
    <row r="891" spans="1:87" ht="15" hidden="1" customHeight="1">
      <c r="A891" s="19"/>
      <c r="B891" s="19"/>
      <c r="C891" s="20"/>
      <c r="D891" s="19"/>
      <c r="E891" s="19"/>
      <c r="F891" s="19"/>
      <c r="G891" s="19"/>
      <c r="H891" s="19"/>
      <c r="I891" s="19"/>
      <c r="J891" s="19"/>
      <c r="K891" s="19"/>
      <c r="L891" s="19"/>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Z891" s="257"/>
      <c r="CG891" s="35"/>
      <c r="CH891" s="20" t="s">
        <v>1292</v>
      </c>
      <c r="CI891" s="20" t="s">
        <v>1221</v>
      </c>
    </row>
    <row r="892" spans="1:87" ht="15" hidden="1" customHeight="1">
      <c r="A892" s="19"/>
      <c r="B892" s="19"/>
      <c r="C892" s="20"/>
      <c r="D892" s="19"/>
      <c r="E892" s="19"/>
      <c r="F892" s="19"/>
      <c r="G892" s="19"/>
      <c r="H892" s="19"/>
      <c r="I892" s="19"/>
      <c r="J892" s="19"/>
      <c r="K892" s="19"/>
      <c r="L892" s="19"/>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Z892" s="257"/>
      <c r="CG892" s="35"/>
      <c r="CH892" s="20" t="s">
        <v>1293</v>
      </c>
      <c r="CI892" s="20" t="s">
        <v>1222</v>
      </c>
    </row>
    <row r="893" spans="1:87" ht="15" hidden="1" customHeight="1">
      <c r="A893" s="19"/>
      <c r="B893" s="19"/>
      <c r="C893" s="20"/>
      <c r="D893" s="19"/>
      <c r="E893" s="19"/>
      <c r="F893" s="19"/>
      <c r="G893" s="19"/>
      <c r="H893" s="19"/>
      <c r="I893" s="19"/>
      <c r="J893" s="19"/>
      <c r="K893" s="19"/>
      <c r="L893" s="19"/>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Z893" s="257"/>
      <c r="CG893" s="35"/>
      <c r="CH893" s="20" t="s">
        <v>586</v>
      </c>
      <c r="CI893" s="20" t="s">
        <v>1223</v>
      </c>
    </row>
    <row r="894" spans="1:87" ht="15" hidden="1" customHeight="1">
      <c r="A894" s="19"/>
      <c r="B894" s="19"/>
      <c r="C894" s="20"/>
      <c r="D894" s="19"/>
      <c r="E894" s="19"/>
      <c r="F894" s="19"/>
      <c r="G894" s="19"/>
      <c r="H894" s="19"/>
      <c r="I894" s="19"/>
      <c r="J894" s="19"/>
      <c r="K894" s="19"/>
      <c r="L894" s="19"/>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Z894" s="257"/>
      <c r="CG894" s="35"/>
      <c r="CH894" s="20" t="s">
        <v>1294</v>
      </c>
      <c r="CI894" s="20" t="s">
        <v>1224</v>
      </c>
    </row>
    <row r="895" spans="1:87" ht="15" hidden="1" customHeight="1">
      <c r="A895" s="19"/>
      <c r="B895" s="19"/>
      <c r="C895" s="20"/>
      <c r="D895" s="19"/>
      <c r="E895" s="19"/>
      <c r="F895" s="19"/>
      <c r="G895" s="19"/>
      <c r="H895" s="19"/>
      <c r="I895" s="19"/>
      <c r="J895" s="19"/>
      <c r="K895" s="19"/>
      <c r="L895" s="19"/>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Z895" s="257"/>
      <c r="CG895" s="35"/>
      <c r="CH895" s="20" t="s">
        <v>1295</v>
      </c>
      <c r="CI895" s="20" t="s">
        <v>1225</v>
      </c>
    </row>
    <row r="896" spans="1:87" ht="15" hidden="1" customHeight="1">
      <c r="A896" s="19"/>
      <c r="B896" s="19"/>
      <c r="C896" s="20"/>
      <c r="D896" s="19"/>
      <c r="E896" s="19"/>
      <c r="F896" s="19"/>
      <c r="G896" s="19"/>
      <c r="H896" s="19"/>
      <c r="I896" s="19"/>
      <c r="J896" s="19"/>
      <c r="K896" s="19"/>
      <c r="L896" s="19"/>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Z896" s="257"/>
      <c r="CG896" s="35"/>
      <c r="CH896" s="20" t="s">
        <v>1296</v>
      </c>
      <c r="CI896" s="20" t="s">
        <v>1226</v>
      </c>
    </row>
    <row r="897" spans="1:87" ht="15" hidden="1" customHeight="1">
      <c r="A897" s="19"/>
      <c r="B897" s="19"/>
      <c r="C897" s="20"/>
      <c r="D897" s="19"/>
      <c r="E897" s="19"/>
      <c r="F897" s="19"/>
      <c r="G897" s="19"/>
      <c r="H897" s="19"/>
      <c r="I897" s="19"/>
      <c r="J897" s="19"/>
      <c r="K897" s="19"/>
      <c r="L897" s="19"/>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Z897" s="257"/>
      <c r="CG897" s="35"/>
      <c r="CH897" s="20" t="s">
        <v>1297</v>
      </c>
      <c r="CI897" s="20" t="s">
        <v>1227</v>
      </c>
    </row>
    <row r="898" spans="1:87" ht="15" hidden="1" customHeight="1">
      <c r="A898" s="19"/>
      <c r="B898" s="19"/>
      <c r="C898" s="20"/>
      <c r="D898" s="19"/>
      <c r="E898" s="19"/>
      <c r="F898" s="19"/>
      <c r="G898" s="19"/>
      <c r="H898" s="19"/>
      <c r="I898" s="19"/>
      <c r="J898" s="19"/>
      <c r="K898" s="19"/>
      <c r="L898" s="19"/>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Z898" s="257"/>
      <c r="CG898" s="35"/>
      <c r="CH898" s="20" t="s">
        <v>1298</v>
      </c>
      <c r="CI898" s="20" t="s">
        <v>1228</v>
      </c>
    </row>
    <row r="899" spans="1:87" ht="15" hidden="1" customHeight="1">
      <c r="A899" s="19"/>
      <c r="B899" s="19"/>
      <c r="C899" s="20"/>
      <c r="D899" s="19"/>
      <c r="E899" s="19"/>
      <c r="F899" s="19"/>
      <c r="G899" s="19"/>
      <c r="H899" s="19"/>
      <c r="I899" s="19"/>
      <c r="J899" s="19"/>
      <c r="K899" s="19"/>
      <c r="L899" s="19"/>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Z899" s="257"/>
      <c r="CG899" s="35"/>
      <c r="CH899" s="20" t="s">
        <v>1299</v>
      </c>
      <c r="CI899" s="20" t="s">
        <v>1229</v>
      </c>
    </row>
    <row r="900" spans="1:87" ht="15" hidden="1" customHeight="1">
      <c r="A900" s="19"/>
      <c r="B900" s="19"/>
      <c r="C900" s="20"/>
      <c r="D900" s="19"/>
      <c r="E900" s="19"/>
      <c r="F900" s="19"/>
      <c r="G900" s="19"/>
      <c r="H900" s="19"/>
      <c r="I900" s="19"/>
      <c r="J900" s="19"/>
      <c r="K900" s="19"/>
      <c r="L900" s="19"/>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Z900" s="257"/>
      <c r="CG900" s="35"/>
      <c r="CH900" s="20" t="s">
        <v>1300</v>
      </c>
      <c r="CI900" s="20" t="s">
        <v>1230</v>
      </c>
    </row>
    <row r="901" spans="1:87" ht="15" hidden="1" customHeight="1">
      <c r="A901" s="19"/>
      <c r="B901" s="19"/>
      <c r="C901" s="20"/>
      <c r="D901" s="19"/>
      <c r="E901" s="19"/>
      <c r="F901" s="19"/>
      <c r="G901" s="19"/>
      <c r="H901" s="19"/>
      <c r="I901" s="19"/>
      <c r="J901" s="19"/>
      <c r="K901" s="19"/>
      <c r="L901" s="19"/>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Z901" s="257"/>
      <c r="CG901" s="35"/>
      <c r="CH901" s="20" t="s">
        <v>1301</v>
      </c>
      <c r="CI901" s="20" t="s">
        <v>1231</v>
      </c>
    </row>
    <row r="902" spans="1:87" ht="15" hidden="1" customHeight="1">
      <c r="A902" s="19"/>
      <c r="B902" s="19"/>
      <c r="C902" s="20"/>
      <c r="D902" s="19"/>
      <c r="E902" s="19"/>
      <c r="F902" s="19"/>
      <c r="G902" s="19"/>
      <c r="H902" s="19"/>
      <c r="I902" s="19"/>
      <c r="J902" s="19"/>
      <c r="K902" s="19"/>
      <c r="L902" s="19"/>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Z902" s="257"/>
      <c r="CG902" s="35"/>
      <c r="CH902" s="20" t="s">
        <v>1302</v>
      </c>
      <c r="CI902" s="20" t="s">
        <v>1232</v>
      </c>
    </row>
    <row r="903" spans="1:87" ht="15" hidden="1" customHeight="1">
      <c r="A903" s="19"/>
      <c r="B903" s="19"/>
      <c r="C903" s="20"/>
      <c r="D903" s="19"/>
      <c r="E903" s="19"/>
      <c r="F903" s="19"/>
      <c r="G903" s="19"/>
      <c r="H903" s="19"/>
      <c r="I903" s="19"/>
      <c r="J903" s="19"/>
      <c r="K903" s="19"/>
      <c r="L903" s="19"/>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Z903" s="257"/>
      <c r="CG903" s="35"/>
      <c r="CH903" s="20" t="s">
        <v>1303</v>
      </c>
      <c r="CI903" s="20" t="s">
        <v>1233</v>
      </c>
    </row>
    <row r="904" spans="1:87" ht="15" hidden="1" customHeight="1">
      <c r="A904" s="19"/>
      <c r="B904" s="19"/>
      <c r="C904" s="20"/>
      <c r="D904" s="19"/>
      <c r="E904" s="19"/>
      <c r="F904" s="19"/>
      <c r="G904" s="19"/>
      <c r="H904" s="19"/>
      <c r="I904" s="19"/>
      <c r="J904" s="19"/>
      <c r="K904" s="19"/>
      <c r="L904" s="19"/>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Z904" s="257"/>
      <c r="CG904" s="35"/>
      <c r="CH904" s="20" t="s">
        <v>1304</v>
      </c>
      <c r="CI904" s="20" t="s">
        <v>1234</v>
      </c>
    </row>
    <row r="905" spans="1:87" ht="15" hidden="1" customHeight="1">
      <c r="A905" s="19"/>
      <c r="B905" s="19"/>
      <c r="C905" s="20"/>
      <c r="D905" s="19"/>
      <c r="E905" s="19"/>
      <c r="F905" s="19"/>
      <c r="G905" s="19"/>
      <c r="H905" s="19"/>
      <c r="I905" s="19"/>
      <c r="J905" s="19"/>
      <c r="K905" s="19"/>
      <c r="L905" s="19"/>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Z905" s="257"/>
      <c r="CG905" s="35"/>
      <c r="CH905" s="20" t="s">
        <v>1305</v>
      </c>
      <c r="CI905" s="20" t="s">
        <v>1235</v>
      </c>
    </row>
    <row r="906" spans="1:87" ht="15" hidden="1" customHeight="1">
      <c r="A906" s="19"/>
      <c r="B906" s="19"/>
      <c r="C906" s="20"/>
      <c r="D906" s="19"/>
      <c r="E906" s="19"/>
      <c r="F906" s="19"/>
      <c r="G906" s="19"/>
      <c r="H906" s="19"/>
      <c r="I906" s="19"/>
      <c r="J906" s="19"/>
      <c r="K906" s="19"/>
      <c r="L906" s="19"/>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Z906" s="257"/>
      <c r="CG906" s="35"/>
      <c r="CH906" s="20" t="s">
        <v>1306</v>
      </c>
      <c r="CI906" s="20" t="s">
        <v>1236</v>
      </c>
    </row>
    <row r="907" spans="1:87" ht="15" hidden="1" customHeight="1">
      <c r="A907" s="19"/>
      <c r="B907" s="19"/>
      <c r="C907" s="20"/>
      <c r="D907" s="19"/>
      <c r="E907" s="19"/>
      <c r="F907" s="19"/>
      <c r="G907" s="19"/>
      <c r="H907" s="19"/>
      <c r="I907" s="19"/>
      <c r="J907" s="19"/>
      <c r="K907" s="19"/>
      <c r="L907" s="19"/>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Z907" s="257"/>
      <c r="CG907" s="35"/>
      <c r="CH907" s="20" t="s">
        <v>1307</v>
      </c>
      <c r="CI907" s="20" t="s">
        <v>1237</v>
      </c>
    </row>
    <row r="908" spans="1:87" ht="15" hidden="1" customHeight="1">
      <c r="A908" s="19"/>
      <c r="B908" s="19"/>
      <c r="C908" s="20"/>
      <c r="D908" s="19"/>
      <c r="E908" s="19"/>
      <c r="F908" s="19"/>
      <c r="G908" s="19"/>
      <c r="H908" s="19"/>
      <c r="I908" s="19"/>
      <c r="J908" s="19"/>
      <c r="K908" s="19"/>
      <c r="L908" s="19"/>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Z908" s="257"/>
      <c r="CG908" s="35"/>
      <c r="CH908" s="20" t="s">
        <v>1308</v>
      </c>
      <c r="CI908" s="20" t="s">
        <v>1238</v>
      </c>
    </row>
    <row r="909" spans="1:87" ht="15" hidden="1" customHeight="1">
      <c r="A909" s="19"/>
      <c r="B909" s="19"/>
      <c r="C909" s="20"/>
      <c r="D909" s="19"/>
      <c r="E909" s="19"/>
      <c r="F909" s="19"/>
      <c r="G909" s="19"/>
      <c r="H909" s="19"/>
      <c r="I909" s="19"/>
      <c r="J909" s="19"/>
      <c r="K909" s="19"/>
      <c r="L909" s="19"/>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Z909" s="257"/>
      <c r="CG909" s="35"/>
      <c r="CH909" s="20" t="s">
        <v>1309</v>
      </c>
      <c r="CI909" s="20" t="s">
        <v>1239</v>
      </c>
    </row>
    <row r="910" spans="1:87" ht="15" hidden="1" customHeight="1">
      <c r="A910" s="19"/>
      <c r="B910" s="19"/>
      <c r="C910" s="20"/>
      <c r="D910" s="19"/>
      <c r="E910" s="19"/>
      <c r="F910" s="19"/>
      <c r="G910" s="19"/>
      <c r="H910" s="19"/>
      <c r="I910" s="19"/>
      <c r="J910" s="19"/>
      <c r="K910" s="19"/>
      <c r="L910" s="19"/>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Z910" s="257"/>
      <c r="CG910" s="35"/>
      <c r="CH910" s="20" t="s">
        <v>1310</v>
      </c>
      <c r="CI910" s="20" t="s">
        <v>1240</v>
      </c>
    </row>
    <row r="911" spans="1:87" ht="15" hidden="1" customHeight="1">
      <c r="A911" s="19"/>
      <c r="B911" s="19"/>
      <c r="C911" s="20"/>
      <c r="D911" s="19"/>
      <c r="E911" s="19"/>
      <c r="F911" s="19"/>
      <c r="G911" s="19"/>
      <c r="H911" s="19"/>
      <c r="I911" s="19"/>
      <c r="J911" s="19"/>
      <c r="K911" s="19"/>
      <c r="L911" s="19"/>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Z911" s="257"/>
      <c r="CG911" s="35"/>
      <c r="CH911" s="20" t="s">
        <v>1311</v>
      </c>
      <c r="CI911" s="20" t="s">
        <v>1241</v>
      </c>
    </row>
    <row r="912" spans="1:87" ht="15" hidden="1" customHeight="1">
      <c r="A912" s="19"/>
      <c r="B912" s="19"/>
      <c r="C912" s="20"/>
      <c r="D912" s="19"/>
      <c r="E912" s="19"/>
      <c r="F912" s="19"/>
      <c r="G912" s="19"/>
      <c r="H912" s="19"/>
      <c r="I912" s="19"/>
      <c r="J912" s="19"/>
      <c r="K912" s="19"/>
      <c r="L912" s="19"/>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Z912" s="257"/>
      <c r="CG912" s="35"/>
      <c r="CH912" s="20" t="s">
        <v>586</v>
      </c>
      <c r="CI912" s="20" t="s">
        <v>1242</v>
      </c>
    </row>
    <row r="913" spans="1:87" ht="15" hidden="1" customHeight="1">
      <c r="A913" s="19"/>
      <c r="B913" s="19"/>
      <c r="C913" s="20"/>
      <c r="D913" s="19"/>
      <c r="E913" s="19"/>
      <c r="F913" s="19"/>
      <c r="G913" s="19"/>
      <c r="H913" s="19"/>
      <c r="I913" s="19"/>
      <c r="J913" s="19"/>
      <c r="K913" s="19"/>
      <c r="L913" s="19"/>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Z913" s="257"/>
      <c r="CG913" s="35"/>
      <c r="CH913" s="20" t="s">
        <v>1312</v>
      </c>
      <c r="CI913" s="20" t="s">
        <v>1243</v>
      </c>
    </row>
    <row r="914" spans="1:87" ht="15" hidden="1" customHeight="1">
      <c r="A914" s="19"/>
      <c r="B914" s="19"/>
      <c r="C914" s="20"/>
      <c r="D914" s="19"/>
      <c r="E914" s="19"/>
      <c r="F914" s="19"/>
      <c r="G914" s="19"/>
      <c r="H914" s="19"/>
      <c r="I914" s="19"/>
      <c r="J914" s="19"/>
      <c r="K914" s="19"/>
      <c r="L914" s="19"/>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Z914" s="257"/>
      <c r="CG914" s="35"/>
      <c r="CH914" s="20" t="s">
        <v>1313</v>
      </c>
      <c r="CI914" s="20" t="s">
        <v>1244</v>
      </c>
    </row>
    <row r="915" spans="1:87" ht="15" hidden="1" customHeight="1">
      <c r="A915" s="19"/>
      <c r="B915" s="19"/>
      <c r="C915" s="20"/>
      <c r="D915" s="19"/>
      <c r="E915" s="19"/>
      <c r="F915" s="19"/>
      <c r="G915" s="19"/>
      <c r="H915" s="19"/>
      <c r="I915" s="19"/>
      <c r="J915" s="19"/>
      <c r="K915" s="19"/>
      <c r="L915" s="19"/>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Z915" s="257"/>
      <c r="CG915" s="35"/>
      <c r="CH915" s="20" t="s">
        <v>1314</v>
      </c>
      <c r="CI915" s="20" t="s">
        <v>1245</v>
      </c>
    </row>
    <row r="916" spans="1:87" ht="15" hidden="1" customHeight="1">
      <c r="A916" s="19"/>
      <c r="B916" s="19"/>
      <c r="C916" s="20"/>
      <c r="D916" s="19"/>
      <c r="E916" s="19"/>
      <c r="F916" s="19"/>
      <c r="G916" s="19"/>
      <c r="H916" s="19"/>
      <c r="I916" s="19"/>
      <c r="J916" s="19"/>
      <c r="K916" s="19"/>
      <c r="L916" s="19"/>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Z916" s="257"/>
      <c r="CG916" s="35"/>
      <c r="CH916" s="20" t="s">
        <v>1315</v>
      </c>
      <c r="CI916" s="20" t="s">
        <v>1246</v>
      </c>
    </row>
    <row r="917" spans="1:87" ht="15" hidden="1" customHeight="1">
      <c r="A917" s="19"/>
      <c r="B917" s="19"/>
      <c r="C917" s="20"/>
      <c r="D917" s="19"/>
      <c r="E917" s="19"/>
      <c r="F917" s="19"/>
      <c r="G917" s="19"/>
      <c r="H917" s="19"/>
      <c r="I917" s="19"/>
      <c r="J917" s="19"/>
      <c r="K917" s="19"/>
      <c r="L917" s="19"/>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Z917" s="257"/>
      <c r="CG917" s="35"/>
      <c r="CH917" s="20" t="s">
        <v>1316</v>
      </c>
      <c r="CI917" s="20" t="s">
        <v>1247</v>
      </c>
    </row>
    <row r="918" spans="1:87" ht="15" hidden="1" customHeight="1">
      <c r="A918" s="19"/>
      <c r="B918" s="19"/>
      <c r="C918" s="20"/>
      <c r="D918" s="19"/>
      <c r="E918" s="19"/>
      <c r="F918" s="19"/>
      <c r="G918" s="19"/>
      <c r="H918" s="19"/>
      <c r="I918" s="19"/>
      <c r="J918" s="19"/>
      <c r="K918" s="19"/>
      <c r="L918" s="19"/>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Z918" s="257"/>
      <c r="CG918" s="35"/>
      <c r="CH918" s="20" t="s">
        <v>1317</v>
      </c>
      <c r="CI918" s="20" t="s">
        <v>1248</v>
      </c>
    </row>
    <row r="919" spans="1:87" ht="15" hidden="1" customHeight="1">
      <c r="A919" s="19"/>
      <c r="B919" s="19"/>
      <c r="C919" s="20"/>
      <c r="D919" s="19"/>
      <c r="E919" s="19"/>
      <c r="F919" s="19"/>
      <c r="G919" s="19"/>
      <c r="H919" s="19"/>
      <c r="I919" s="19"/>
      <c r="J919" s="19"/>
      <c r="K919" s="19"/>
      <c r="L919" s="19"/>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Z919" s="257"/>
      <c r="CG919" s="35"/>
      <c r="CH919" s="20" t="s">
        <v>1318</v>
      </c>
      <c r="CI919" s="20" t="s">
        <v>1249</v>
      </c>
    </row>
    <row r="920" spans="1:87" ht="15" hidden="1" customHeight="1">
      <c r="A920" s="19"/>
      <c r="B920" s="19"/>
      <c r="C920" s="20"/>
      <c r="D920" s="19"/>
      <c r="E920" s="19"/>
      <c r="F920" s="19"/>
      <c r="G920" s="19"/>
      <c r="H920" s="19"/>
      <c r="I920" s="19"/>
      <c r="J920" s="19"/>
      <c r="K920" s="19"/>
      <c r="L920" s="19"/>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Z920" s="257"/>
      <c r="CG920" s="35"/>
      <c r="CH920" s="20" t="s">
        <v>1319</v>
      </c>
      <c r="CI920" s="20" t="s">
        <v>1250</v>
      </c>
    </row>
    <row r="921" spans="1:87" ht="15" hidden="1" customHeight="1">
      <c r="A921" s="19"/>
      <c r="B921" s="19"/>
      <c r="C921" s="20"/>
      <c r="D921" s="19"/>
      <c r="E921" s="19"/>
      <c r="F921" s="19"/>
      <c r="G921" s="19"/>
      <c r="H921" s="19"/>
      <c r="I921" s="19"/>
      <c r="J921" s="19"/>
      <c r="K921" s="19"/>
      <c r="L921" s="19"/>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Z921" s="257"/>
      <c r="CG921" s="35"/>
      <c r="CH921" s="20" t="s">
        <v>1320</v>
      </c>
      <c r="CI921" s="20" t="s">
        <v>1251</v>
      </c>
    </row>
    <row r="922" spans="1:87" ht="15" hidden="1" customHeight="1">
      <c r="A922" s="19"/>
      <c r="B922" s="19"/>
      <c r="C922" s="20"/>
      <c r="D922" s="19"/>
      <c r="E922" s="19"/>
      <c r="F922" s="19"/>
      <c r="G922" s="19"/>
      <c r="H922" s="19"/>
      <c r="I922" s="19"/>
      <c r="J922" s="19"/>
      <c r="K922" s="19"/>
      <c r="L922" s="19"/>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Z922" s="257"/>
      <c r="CG922" s="35"/>
      <c r="CH922" s="20" t="s">
        <v>1321</v>
      </c>
      <c r="CI922" s="20" t="s">
        <v>1252</v>
      </c>
    </row>
    <row r="923" spans="1:87" ht="15" hidden="1" customHeight="1">
      <c r="A923" s="19"/>
      <c r="B923" s="19"/>
      <c r="C923" s="20"/>
      <c r="D923" s="19"/>
      <c r="E923" s="19"/>
      <c r="F923" s="19"/>
      <c r="G923" s="19"/>
      <c r="H923" s="19"/>
      <c r="I923" s="19"/>
      <c r="J923" s="19"/>
      <c r="K923" s="19"/>
      <c r="L923" s="19"/>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Z923" s="257"/>
      <c r="CG923" s="35"/>
      <c r="CH923" s="20" t="s">
        <v>1322</v>
      </c>
      <c r="CI923" s="20" t="s">
        <v>1253</v>
      </c>
    </row>
    <row r="924" spans="1:87" ht="15" hidden="1" customHeight="1">
      <c r="A924" s="19"/>
      <c r="B924" s="19"/>
      <c r="C924" s="20"/>
      <c r="D924" s="19"/>
      <c r="E924" s="19"/>
      <c r="F924" s="19"/>
      <c r="G924" s="19"/>
      <c r="H924" s="19"/>
      <c r="I924" s="19"/>
      <c r="J924" s="19"/>
      <c r="K924" s="19"/>
      <c r="L924" s="19"/>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Z924" s="257"/>
      <c r="CG924" s="35"/>
      <c r="CH924" s="20" t="s">
        <v>1323</v>
      </c>
      <c r="CI924" s="20" t="s">
        <v>1254</v>
      </c>
    </row>
    <row r="925" spans="1:87" ht="15" hidden="1" customHeight="1">
      <c r="A925" s="19"/>
      <c r="B925" s="19"/>
      <c r="C925" s="20"/>
      <c r="D925" s="19"/>
      <c r="E925" s="19"/>
      <c r="F925" s="19"/>
      <c r="G925" s="19"/>
      <c r="H925" s="19"/>
      <c r="I925" s="19"/>
      <c r="J925" s="19"/>
      <c r="K925" s="19"/>
      <c r="L925" s="19"/>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Z925" s="257"/>
      <c r="CG925" s="35"/>
      <c r="CH925" s="20" t="s">
        <v>1324</v>
      </c>
      <c r="CI925" s="20" t="s">
        <v>1255</v>
      </c>
    </row>
    <row r="926" spans="1:87" ht="15" hidden="1" customHeight="1">
      <c r="A926" s="19"/>
      <c r="B926" s="19"/>
      <c r="C926" s="20"/>
      <c r="D926" s="19"/>
      <c r="E926" s="19"/>
      <c r="F926" s="19"/>
      <c r="G926" s="19"/>
      <c r="H926" s="19"/>
      <c r="I926" s="19"/>
      <c r="J926" s="19"/>
      <c r="K926" s="19"/>
      <c r="L926" s="19"/>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Z926" s="257"/>
      <c r="CG926" s="35"/>
      <c r="CH926" s="20" t="s">
        <v>1325</v>
      </c>
      <c r="CI926" s="20" t="s">
        <v>1256</v>
      </c>
    </row>
    <row r="927" spans="1:87" ht="15" hidden="1" customHeight="1">
      <c r="A927" s="19"/>
      <c r="B927" s="19"/>
      <c r="C927" s="20"/>
      <c r="D927" s="19"/>
      <c r="E927" s="19"/>
      <c r="F927" s="19"/>
      <c r="G927" s="19"/>
      <c r="H927" s="19"/>
      <c r="I927" s="19"/>
      <c r="J927" s="19"/>
      <c r="K927" s="19"/>
      <c r="L927" s="19"/>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Z927" s="257"/>
      <c r="CG927" s="35"/>
      <c r="CH927" s="20" t="s">
        <v>1326</v>
      </c>
      <c r="CI927" s="20" t="s">
        <v>1257</v>
      </c>
    </row>
    <row r="928" spans="1:87" ht="15" hidden="1" customHeight="1">
      <c r="A928" s="19"/>
      <c r="B928" s="19"/>
      <c r="C928" s="20"/>
      <c r="D928" s="19"/>
      <c r="E928" s="19"/>
      <c r="F928" s="19"/>
      <c r="G928" s="19"/>
      <c r="H928" s="19"/>
      <c r="I928" s="19"/>
      <c r="J928" s="19"/>
      <c r="K928" s="19"/>
      <c r="L928" s="19"/>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Z928" s="257"/>
      <c r="CG928" s="35"/>
      <c r="CH928" s="20" t="s">
        <v>1327</v>
      </c>
      <c r="CI928" s="20" t="s">
        <v>586</v>
      </c>
    </row>
    <row r="929" spans="1:87" ht="15" hidden="1" customHeight="1">
      <c r="A929" s="19"/>
      <c r="B929" s="19"/>
      <c r="C929" s="20"/>
      <c r="D929" s="19"/>
      <c r="E929" s="19"/>
      <c r="F929" s="19"/>
      <c r="G929" s="19"/>
      <c r="H929" s="19"/>
      <c r="I929" s="19"/>
      <c r="J929" s="19"/>
      <c r="K929" s="19"/>
      <c r="L929" s="19"/>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Z929" s="257"/>
      <c r="CG929" s="35"/>
      <c r="CH929" s="20" t="s">
        <v>1328</v>
      </c>
      <c r="CI929" s="20" t="s">
        <v>1258</v>
      </c>
    </row>
    <row r="930" spans="1:87" ht="15" hidden="1" customHeight="1">
      <c r="A930" s="19"/>
      <c r="B930" s="19"/>
      <c r="C930" s="20"/>
      <c r="D930" s="19"/>
      <c r="E930" s="19"/>
      <c r="F930" s="19"/>
      <c r="G930" s="19"/>
      <c r="H930" s="19"/>
      <c r="I930" s="19"/>
      <c r="J930" s="19"/>
      <c r="K930" s="19"/>
      <c r="L930" s="19"/>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Z930" s="257"/>
      <c r="CG930" s="35"/>
      <c r="CH930" s="20" t="s">
        <v>1329</v>
      </c>
      <c r="CI930" s="20" t="s">
        <v>1259</v>
      </c>
    </row>
    <row r="931" spans="1:87" ht="15" hidden="1" customHeight="1">
      <c r="A931" s="19"/>
      <c r="B931" s="19"/>
      <c r="C931" s="20"/>
      <c r="D931" s="19"/>
      <c r="E931" s="19"/>
      <c r="F931" s="19"/>
      <c r="G931" s="19"/>
      <c r="H931" s="19"/>
      <c r="I931" s="19"/>
      <c r="J931" s="19"/>
      <c r="K931" s="19"/>
      <c r="L931" s="19"/>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Z931" s="257"/>
      <c r="CG931" s="35"/>
      <c r="CH931" s="20" t="s">
        <v>1330</v>
      </c>
      <c r="CI931" s="20" t="s">
        <v>1260</v>
      </c>
    </row>
    <row r="932" spans="1:87" ht="15" hidden="1" customHeight="1">
      <c r="A932" s="19"/>
      <c r="B932" s="19"/>
      <c r="C932" s="20"/>
      <c r="D932" s="19"/>
      <c r="E932" s="19"/>
      <c r="F932" s="19"/>
      <c r="G932" s="19"/>
      <c r="H932" s="19"/>
      <c r="I932" s="19"/>
      <c r="J932" s="19"/>
      <c r="K932" s="19"/>
      <c r="L932" s="19"/>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Z932" s="257"/>
      <c r="CG932" s="35"/>
      <c r="CH932" s="20" t="s">
        <v>1331</v>
      </c>
      <c r="CI932" s="20" t="s">
        <v>1261</v>
      </c>
    </row>
    <row r="933" spans="1:87" ht="15" hidden="1" customHeight="1">
      <c r="A933" s="19"/>
      <c r="B933" s="19"/>
      <c r="C933" s="20"/>
      <c r="D933" s="19"/>
      <c r="E933" s="19"/>
      <c r="F933" s="19"/>
      <c r="G933" s="19"/>
      <c r="H933" s="19"/>
      <c r="I933" s="19"/>
      <c r="J933" s="19"/>
      <c r="K933" s="19"/>
      <c r="L933" s="19"/>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Z933" s="257"/>
      <c r="CG933" s="35"/>
      <c r="CH933" s="20" t="s">
        <v>1332</v>
      </c>
      <c r="CI933" s="20" t="s">
        <v>1262</v>
      </c>
    </row>
    <row r="934" spans="1:87" ht="15" hidden="1" customHeight="1">
      <c r="A934" s="19"/>
      <c r="B934" s="19"/>
      <c r="C934" s="20"/>
      <c r="D934" s="19"/>
      <c r="E934" s="19"/>
      <c r="F934" s="19"/>
      <c r="G934" s="19"/>
      <c r="H934" s="19"/>
      <c r="I934" s="19"/>
      <c r="J934" s="19"/>
      <c r="K934" s="19"/>
      <c r="L934" s="19"/>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Z934" s="257"/>
      <c r="CG934" s="35"/>
      <c r="CH934" s="20" t="s">
        <v>1333</v>
      </c>
      <c r="CI934" s="20" t="s">
        <v>1263</v>
      </c>
    </row>
    <row r="935" spans="1:87" ht="15" hidden="1" customHeight="1">
      <c r="A935" s="19"/>
      <c r="B935" s="19"/>
      <c r="C935" s="20"/>
      <c r="D935" s="19"/>
      <c r="E935" s="19"/>
      <c r="F935" s="19"/>
      <c r="G935" s="19"/>
      <c r="H935" s="19"/>
      <c r="I935" s="19"/>
      <c r="J935" s="19"/>
      <c r="K935" s="19"/>
      <c r="L935" s="19"/>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Z935" s="257"/>
      <c r="CG935" s="35"/>
      <c r="CH935" s="20" t="s">
        <v>1334</v>
      </c>
      <c r="CI935" s="20" t="s">
        <v>1264</v>
      </c>
    </row>
    <row r="936" spans="1:87" ht="15" hidden="1" customHeight="1">
      <c r="A936" s="19"/>
      <c r="B936" s="19"/>
      <c r="C936" s="20"/>
      <c r="D936" s="19"/>
      <c r="E936" s="19"/>
      <c r="F936" s="19"/>
      <c r="G936" s="19"/>
      <c r="H936" s="19"/>
      <c r="I936" s="19"/>
      <c r="J936" s="19"/>
      <c r="K936" s="19"/>
      <c r="L936" s="19"/>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Z936" s="257"/>
      <c r="CG936" s="35"/>
      <c r="CH936" s="20" t="s">
        <v>1335</v>
      </c>
      <c r="CI936" s="20" t="s">
        <v>1265</v>
      </c>
    </row>
    <row r="937" spans="1:87" ht="15" hidden="1" customHeight="1">
      <c r="A937" s="19"/>
      <c r="B937" s="19"/>
      <c r="C937" s="20"/>
      <c r="D937" s="19"/>
      <c r="E937" s="19"/>
      <c r="F937" s="19"/>
      <c r="G937" s="19"/>
      <c r="H937" s="19"/>
      <c r="I937" s="19"/>
      <c r="J937" s="19"/>
      <c r="K937" s="19"/>
      <c r="L937" s="19"/>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Z937" s="257"/>
      <c r="CG937" s="35"/>
      <c r="CH937" s="20" t="s">
        <v>1336</v>
      </c>
      <c r="CI937" s="20" t="s">
        <v>1266</v>
      </c>
    </row>
    <row r="938" spans="1:87" ht="15" hidden="1" customHeight="1">
      <c r="A938" s="19"/>
      <c r="B938" s="19"/>
      <c r="C938" s="20"/>
      <c r="D938" s="19"/>
      <c r="E938" s="19"/>
      <c r="F938" s="19"/>
      <c r="G938" s="19"/>
      <c r="H938" s="19"/>
      <c r="I938" s="19"/>
      <c r="J938" s="19"/>
      <c r="K938" s="19"/>
      <c r="L938" s="19"/>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Z938" s="257"/>
      <c r="CG938" s="35"/>
      <c r="CH938" s="20" t="s">
        <v>1337</v>
      </c>
      <c r="CI938" s="20" t="s">
        <v>1267</v>
      </c>
    </row>
    <row r="939" spans="1:87" ht="15" hidden="1" customHeight="1">
      <c r="A939" s="19"/>
      <c r="B939" s="19"/>
      <c r="C939" s="20"/>
      <c r="D939" s="19"/>
      <c r="E939" s="19"/>
      <c r="F939" s="19"/>
      <c r="G939" s="19"/>
      <c r="H939" s="19"/>
      <c r="I939" s="19"/>
      <c r="J939" s="19"/>
      <c r="K939" s="19"/>
      <c r="L939" s="19"/>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Z939" s="257"/>
      <c r="CG939" s="35"/>
      <c r="CH939" s="20" t="s">
        <v>1338</v>
      </c>
      <c r="CI939" s="20" t="s">
        <v>1268</v>
      </c>
    </row>
    <row r="940" spans="1:87" ht="15" hidden="1" customHeight="1">
      <c r="A940" s="19"/>
      <c r="B940" s="19"/>
      <c r="C940" s="20"/>
      <c r="D940" s="19"/>
      <c r="E940" s="19"/>
      <c r="F940" s="19"/>
      <c r="G940" s="19"/>
      <c r="H940" s="19"/>
      <c r="I940" s="19"/>
      <c r="J940" s="19"/>
      <c r="K940" s="19"/>
      <c r="L940" s="19"/>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Z940" s="257"/>
      <c r="CG940" s="35"/>
      <c r="CH940" s="20" t="s">
        <v>1339</v>
      </c>
      <c r="CI940" s="20" t="s">
        <v>1269</v>
      </c>
    </row>
    <row r="941" spans="1:87" ht="15" hidden="1" customHeight="1">
      <c r="A941" s="19"/>
      <c r="B941" s="19"/>
      <c r="C941" s="20"/>
      <c r="D941" s="19"/>
      <c r="E941" s="19"/>
      <c r="F941" s="19"/>
      <c r="G941" s="19"/>
      <c r="H941" s="19"/>
      <c r="I941" s="19"/>
      <c r="J941" s="19"/>
      <c r="K941" s="19"/>
      <c r="L941" s="19"/>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Z941" s="257"/>
      <c r="CG941" s="35"/>
      <c r="CH941" s="20" t="s">
        <v>586</v>
      </c>
      <c r="CI941" s="20" t="s">
        <v>1270</v>
      </c>
    </row>
    <row r="942" spans="1:87" ht="15" hidden="1" customHeight="1">
      <c r="A942" s="19"/>
      <c r="B942" s="19"/>
      <c r="C942" s="20"/>
      <c r="D942" s="19"/>
      <c r="E942" s="19"/>
      <c r="F942" s="19"/>
      <c r="G942" s="19"/>
      <c r="H942" s="19"/>
      <c r="I942" s="19"/>
      <c r="J942" s="19"/>
      <c r="K942" s="19"/>
      <c r="L942" s="19"/>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Z942" s="257"/>
      <c r="CG942" s="35"/>
      <c r="CH942" s="20" t="s">
        <v>1340</v>
      </c>
      <c r="CI942" s="20" t="s">
        <v>1271</v>
      </c>
    </row>
    <row r="943" spans="1:87" ht="15" hidden="1" customHeight="1">
      <c r="A943" s="19"/>
      <c r="B943" s="19"/>
      <c r="C943" s="20"/>
      <c r="D943" s="19"/>
      <c r="E943" s="19"/>
      <c r="F943" s="19"/>
      <c r="G943" s="19"/>
      <c r="H943" s="19"/>
      <c r="I943" s="19"/>
      <c r="J943" s="19"/>
      <c r="K943" s="19"/>
      <c r="L943" s="19"/>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Z943" s="257"/>
      <c r="CG943" s="35"/>
      <c r="CH943" s="20" t="s">
        <v>1341</v>
      </c>
      <c r="CI943" s="20" t="s">
        <v>1272</v>
      </c>
    </row>
    <row r="944" spans="1:87" ht="15" hidden="1" customHeight="1">
      <c r="A944" s="19"/>
      <c r="B944" s="19"/>
      <c r="C944" s="20"/>
      <c r="D944" s="19"/>
      <c r="E944" s="19"/>
      <c r="F944" s="19"/>
      <c r="G944" s="19"/>
      <c r="H944" s="19"/>
      <c r="I944" s="19"/>
      <c r="J944" s="19"/>
      <c r="K944" s="19"/>
      <c r="L944" s="19"/>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Z944" s="257"/>
      <c r="CG944" s="35"/>
      <c r="CH944" s="20" t="s">
        <v>1342</v>
      </c>
      <c r="CI944" s="20" t="s">
        <v>1273</v>
      </c>
    </row>
    <row r="945" spans="1:87" ht="15" hidden="1" customHeight="1">
      <c r="A945" s="19"/>
      <c r="B945" s="19"/>
      <c r="C945" s="20"/>
      <c r="D945" s="19"/>
      <c r="E945" s="19"/>
      <c r="F945" s="19"/>
      <c r="G945" s="19"/>
      <c r="H945" s="19"/>
      <c r="I945" s="19"/>
      <c r="J945" s="19"/>
      <c r="K945" s="19"/>
      <c r="L945" s="19"/>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Z945" s="257"/>
      <c r="CG945" s="35"/>
      <c r="CH945" s="20" t="s">
        <v>1343</v>
      </c>
      <c r="CI945" s="20" t="s">
        <v>586</v>
      </c>
    </row>
    <row r="946" spans="1:87" ht="15" hidden="1" customHeight="1">
      <c r="A946" s="19"/>
      <c r="B946" s="19"/>
      <c r="C946" s="20"/>
      <c r="D946" s="19"/>
      <c r="E946" s="19"/>
      <c r="F946" s="19"/>
      <c r="G946" s="19"/>
      <c r="H946" s="19"/>
      <c r="I946" s="19"/>
      <c r="J946" s="19"/>
      <c r="K946" s="19"/>
      <c r="L946" s="19"/>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Z946" s="257"/>
      <c r="CG946" s="35"/>
      <c r="CH946" s="20" t="s">
        <v>1344</v>
      </c>
      <c r="CI946" s="20" t="s">
        <v>1274</v>
      </c>
    </row>
    <row r="947" spans="1:87" ht="15" hidden="1" customHeight="1">
      <c r="A947" s="19"/>
      <c r="B947" s="19"/>
      <c r="C947" s="20"/>
      <c r="D947" s="19"/>
      <c r="E947" s="19"/>
      <c r="F947" s="19"/>
      <c r="G947" s="19"/>
      <c r="H947" s="19"/>
      <c r="I947" s="19"/>
      <c r="J947" s="19"/>
      <c r="K947" s="19"/>
      <c r="L947" s="19"/>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Z947" s="257"/>
      <c r="CG947" s="35"/>
      <c r="CH947" s="20" t="s">
        <v>1345</v>
      </c>
      <c r="CI947" s="20" t="s">
        <v>1275</v>
      </c>
    </row>
    <row r="948" spans="1:87" ht="15" hidden="1" customHeight="1">
      <c r="A948" s="19"/>
      <c r="B948" s="19"/>
      <c r="C948" s="20"/>
      <c r="D948" s="19"/>
      <c r="E948" s="19"/>
      <c r="F948" s="19"/>
      <c r="G948" s="19"/>
      <c r="H948" s="19"/>
      <c r="I948" s="19"/>
      <c r="J948" s="19"/>
      <c r="K948" s="19"/>
      <c r="L948" s="19"/>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Z948" s="257"/>
      <c r="CG948" s="35"/>
      <c r="CH948" s="20" t="s">
        <v>1346</v>
      </c>
      <c r="CI948" s="20" t="s">
        <v>1276</v>
      </c>
    </row>
    <row r="949" spans="1:87" ht="15" hidden="1" customHeight="1">
      <c r="A949" s="19"/>
      <c r="B949" s="19"/>
      <c r="C949" s="20"/>
      <c r="D949" s="19"/>
      <c r="E949" s="19"/>
      <c r="F949" s="19"/>
      <c r="G949" s="19"/>
      <c r="H949" s="19"/>
      <c r="I949" s="19"/>
      <c r="J949" s="19"/>
      <c r="K949" s="19"/>
      <c r="L949" s="19"/>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Z949" s="257"/>
      <c r="CG949" s="35"/>
      <c r="CH949" s="20" t="s">
        <v>1347</v>
      </c>
      <c r="CI949" s="20" t="s">
        <v>1277</v>
      </c>
    </row>
    <row r="950" spans="1:87" ht="15" hidden="1" customHeight="1">
      <c r="A950" s="19"/>
      <c r="B950" s="19"/>
      <c r="C950" s="20"/>
      <c r="D950" s="19"/>
      <c r="E950" s="19"/>
      <c r="F950" s="19"/>
      <c r="G950" s="19"/>
      <c r="H950" s="19"/>
      <c r="I950" s="19"/>
      <c r="J950" s="19"/>
      <c r="K950" s="19"/>
      <c r="L950" s="19"/>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Z950" s="257"/>
      <c r="CG950" s="35"/>
      <c r="CH950" s="20" t="s">
        <v>1348</v>
      </c>
      <c r="CI950" s="20" t="s">
        <v>1278</v>
      </c>
    </row>
    <row r="951" spans="1:87" ht="15" hidden="1" customHeight="1">
      <c r="A951" s="19"/>
      <c r="B951" s="19"/>
      <c r="C951" s="20"/>
      <c r="D951" s="19"/>
      <c r="E951" s="19"/>
      <c r="F951" s="19"/>
      <c r="G951" s="19"/>
      <c r="H951" s="19"/>
      <c r="I951" s="19"/>
      <c r="J951" s="19"/>
      <c r="K951" s="19"/>
      <c r="L951" s="19"/>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Z951" s="257"/>
      <c r="CG951" s="35"/>
      <c r="CH951" s="20" t="s">
        <v>1349</v>
      </c>
      <c r="CI951" s="20" t="s">
        <v>1279</v>
      </c>
    </row>
    <row r="952" spans="1:87" ht="15" hidden="1" customHeight="1">
      <c r="A952" s="19"/>
      <c r="B952" s="19"/>
      <c r="C952" s="20"/>
      <c r="D952" s="19"/>
      <c r="E952" s="19"/>
      <c r="F952" s="19"/>
      <c r="G952" s="19"/>
      <c r="H952" s="19"/>
      <c r="I952" s="19"/>
      <c r="J952" s="19"/>
      <c r="K952" s="19"/>
      <c r="L952" s="19"/>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Z952" s="257"/>
      <c r="CG952" s="35"/>
      <c r="CH952" s="20" t="s">
        <v>1350</v>
      </c>
      <c r="CI952" s="20" t="s">
        <v>1280</v>
      </c>
    </row>
    <row r="953" spans="1:87" ht="15" hidden="1" customHeight="1">
      <c r="A953" s="19"/>
      <c r="B953" s="19"/>
      <c r="C953" s="20"/>
      <c r="D953" s="19"/>
      <c r="E953" s="19"/>
      <c r="F953" s="19"/>
      <c r="G953" s="19"/>
      <c r="H953" s="19"/>
      <c r="I953" s="19"/>
      <c r="J953" s="19"/>
      <c r="K953" s="19"/>
      <c r="L953" s="19"/>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Z953" s="257"/>
      <c r="CG953" s="35"/>
      <c r="CH953" s="20" t="s">
        <v>1351</v>
      </c>
      <c r="CI953" s="20" t="s">
        <v>1281</v>
      </c>
    </row>
    <row r="954" spans="1:87" ht="15" hidden="1" customHeight="1">
      <c r="A954" s="19"/>
      <c r="B954" s="19"/>
      <c r="C954" s="20"/>
      <c r="D954" s="19"/>
      <c r="E954" s="19"/>
      <c r="F954" s="19"/>
      <c r="G954" s="19"/>
      <c r="H954" s="19"/>
      <c r="I954" s="19"/>
      <c r="J954" s="19"/>
      <c r="K954" s="19"/>
      <c r="L954" s="19"/>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Z954" s="257"/>
      <c r="CG954" s="35"/>
      <c r="CH954" s="20" t="s">
        <v>1352</v>
      </c>
      <c r="CI954" s="20" t="s">
        <v>1282</v>
      </c>
    </row>
    <row r="955" spans="1:87" ht="15" hidden="1" customHeight="1">
      <c r="A955" s="19"/>
      <c r="B955" s="19"/>
      <c r="C955" s="20"/>
      <c r="D955" s="19"/>
      <c r="E955" s="19"/>
      <c r="F955" s="19"/>
      <c r="G955" s="19"/>
      <c r="H955" s="19"/>
      <c r="I955" s="19"/>
      <c r="J955" s="19"/>
      <c r="K955" s="19"/>
      <c r="L955" s="19"/>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Z955" s="257"/>
      <c r="CG955" s="35"/>
      <c r="CH955" s="20" t="s">
        <v>1353</v>
      </c>
      <c r="CI955" s="20" t="s">
        <v>1283</v>
      </c>
    </row>
    <row r="956" spans="1:87" ht="15" hidden="1" customHeight="1">
      <c r="A956" s="19"/>
      <c r="B956" s="19"/>
      <c r="C956" s="20"/>
      <c r="D956" s="19"/>
      <c r="E956" s="19"/>
      <c r="F956" s="19"/>
      <c r="G956" s="19"/>
      <c r="H956" s="19"/>
      <c r="I956" s="19"/>
      <c r="J956" s="19"/>
      <c r="K956" s="19"/>
      <c r="L956" s="19"/>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Z956" s="257"/>
      <c r="CG956" s="35"/>
      <c r="CH956" s="20" t="s">
        <v>1354</v>
      </c>
      <c r="CI956" s="20" t="s">
        <v>1284</v>
      </c>
    </row>
    <row r="957" spans="1:87" ht="15" hidden="1" customHeight="1">
      <c r="A957" s="19"/>
      <c r="B957" s="19"/>
      <c r="C957" s="20"/>
      <c r="D957" s="19"/>
      <c r="E957" s="19"/>
      <c r="F957" s="19"/>
      <c r="G957" s="19"/>
      <c r="H957" s="19"/>
      <c r="I957" s="19"/>
      <c r="J957" s="19"/>
      <c r="K957" s="19"/>
      <c r="L957" s="19"/>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Z957" s="257"/>
      <c r="CG957" s="35"/>
      <c r="CH957" s="20" t="s">
        <v>1355</v>
      </c>
      <c r="CI957" s="20" t="s">
        <v>1285</v>
      </c>
    </row>
    <row r="958" spans="1:87" ht="15" hidden="1" customHeight="1">
      <c r="A958" s="19"/>
      <c r="B958" s="19"/>
      <c r="C958" s="20"/>
      <c r="D958" s="19"/>
      <c r="E958" s="19"/>
      <c r="F958" s="19"/>
      <c r="G958" s="19"/>
      <c r="H958" s="19"/>
      <c r="I958" s="19"/>
      <c r="J958" s="19"/>
      <c r="K958" s="19"/>
      <c r="L958" s="19"/>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Z958" s="257"/>
      <c r="CG958" s="35"/>
      <c r="CH958" s="20" t="s">
        <v>1356</v>
      </c>
      <c r="CI958" s="20" t="s">
        <v>1286</v>
      </c>
    </row>
    <row r="959" spans="1:87" ht="15" hidden="1" customHeight="1">
      <c r="A959" s="19"/>
      <c r="B959" s="19"/>
      <c r="C959" s="20"/>
      <c r="D959" s="19"/>
      <c r="E959" s="19"/>
      <c r="F959" s="19"/>
      <c r="G959" s="19"/>
      <c r="H959" s="19"/>
      <c r="I959" s="19"/>
      <c r="J959" s="19"/>
      <c r="K959" s="19"/>
      <c r="L959" s="19"/>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Z959" s="257"/>
      <c r="CG959" s="35"/>
      <c r="CH959" s="20" t="s">
        <v>1357</v>
      </c>
      <c r="CI959" s="20" t="s">
        <v>1287</v>
      </c>
    </row>
    <row r="960" spans="1:87" ht="15" hidden="1" customHeight="1">
      <c r="A960" s="19"/>
      <c r="B960" s="19"/>
      <c r="C960" s="20"/>
      <c r="D960" s="19"/>
      <c r="E960" s="19"/>
      <c r="F960" s="19"/>
      <c r="G960" s="19"/>
      <c r="H960" s="19"/>
      <c r="I960" s="19"/>
      <c r="J960" s="19"/>
      <c r="K960" s="19"/>
      <c r="L960" s="19"/>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Z960" s="257"/>
      <c r="CG960" s="35"/>
      <c r="CH960" s="20" t="s">
        <v>1358</v>
      </c>
      <c r="CI960" s="20" t="s">
        <v>1288</v>
      </c>
    </row>
    <row r="961" spans="1:87" ht="15" hidden="1" customHeight="1">
      <c r="A961" s="19"/>
      <c r="B961" s="19"/>
      <c r="C961" s="20"/>
      <c r="D961" s="19"/>
      <c r="E961" s="19"/>
      <c r="F961" s="19"/>
      <c r="G961" s="19"/>
      <c r="H961" s="19"/>
      <c r="I961" s="19"/>
      <c r="J961" s="19"/>
      <c r="K961" s="19"/>
      <c r="L961" s="19"/>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Z961" s="257"/>
      <c r="CG961" s="35"/>
      <c r="CH961" s="20" t="s">
        <v>1359</v>
      </c>
      <c r="CI961" s="20" t="s">
        <v>1289</v>
      </c>
    </row>
    <row r="962" spans="1:87" ht="15" hidden="1" customHeight="1">
      <c r="A962" s="19"/>
      <c r="B962" s="19"/>
      <c r="C962" s="20"/>
      <c r="D962" s="19"/>
      <c r="E962" s="19"/>
      <c r="F962" s="19"/>
      <c r="G962" s="19"/>
      <c r="H962" s="19"/>
      <c r="I962" s="19"/>
      <c r="J962" s="19"/>
      <c r="K962" s="19"/>
      <c r="L962" s="19"/>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Z962" s="257"/>
      <c r="CG962" s="35"/>
      <c r="CH962" s="20" t="s">
        <v>1360</v>
      </c>
      <c r="CI962" s="20" t="s">
        <v>1290</v>
      </c>
    </row>
    <row r="963" spans="1:87" ht="15" hidden="1" customHeight="1">
      <c r="A963" s="19"/>
      <c r="B963" s="19"/>
      <c r="C963" s="20"/>
      <c r="D963" s="19"/>
      <c r="E963" s="19"/>
      <c r="F963" s="19"/>
      <c r="G963" s="19"/>
      <c r="H963" s="19"/>
      <c r="I963" s="19"/>
      <c r="J963" s="19"/>
      <c r="K963" s="19"/>
      <c r="L963" s="19"/>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Z963" s="257"/>
      <c r="CG963" s="35"/>
      <c r="CH963" s="20" t="s">
        <v>1361</v>
      </c>
      <c r="CI963" s="20" t="s">
        <v>1291</v>
      </c>
    </row>
    <row r="964" spans="1:87" ht="15" hidden="1" customHeight="1">
      <c r="A964" s="19"/>
      <c r="B964" s="19"/>
      <c r="C964" s="20"/>
      <c r="D964" s="19"/>
      <c r="E964" s="19"/>
      <c r="F964" s="19"/>
      <c r="G964" s="19"/>
      <c r="H964" s="19"/>
      <c r="I964" s="19"/>
      <c r="J964" s="19"/>
      <c r="K964" s="19"/>
      <c r="L964" s="19"/>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Z964" s="257"/>
      <c r="CG964" s="35"/>
      <c r="CH964" s="20" t="s">
        <v>1362</v>
      </c>
      <c r="CI964" s="20" t="s">
        <v>1292</v>
      </c>
    </row>
    <row r="965" spans="1:87" ht="15" hidden="1" customHeight="1">
      <c r="A965" s="19"/>
      <c r="B965" s="19"/>
      <c r="C965" s="20"/>
      <c r="D965" s="19"/>
      <c r="E965" s="19"/>
      <c r="F965" s="19"/>
      <c r="G965" s="19"/>
      <c r="H965" s="19"/>
      <c r="I965" s="19"/>
      <c r="J965" s="19"/>
      <c r="K965" s="19"/>
      <c r="L965" s="19"/>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Z965" s="257"/>
      <c r="CG965" s="35"/>
      <c r="CH965" s="20" t="s">
        <v>1363</v>
      </c>
      <c r="CI965" s="20" t="s">
        <v>1293</v>
      </c>
    </row>
    <row r="966" spans="1:87" ht="15" hidden="1" customHeight="1">
      <c r="A966" s="19"/>
      <c r="B966" s="19"/>
      <c r="C966" s="20"/>
      <c r="D966" s="19"/>
      <c r="E966" s="19"/>
      <c r="F966" s="19"/>
      <c r="G966" s="19"/>
      <c r="H966" s="19"/>
      <c r="I966" s="19"/>
      <c r="J966" s="19"/>
      <c r="K966" s="19"/>
      <c r="L966" s="19"/>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Z966" s="257"/>
      <c r="CG966" s="35"/>
      <c r="CH966" s="20" t="s">
        <v>1364</v>
      </c>
      <c r="CI966" s="20" t="s">
        <v>586</v>
      </c>
    </row>
    <row r="967" spans="1:87" ht="15" hidden="1" customHeight="1">
      <c r="A967" s="19"/>
      <c r="B967" s="19"/>
      <c r="C967" s="20"/>
      <c r="D967" s="19"/>
      <c r="E967" s="19"/>
      <c r="F967" s="19"/>
      <c r="G967" s="19"/>
      <c r="H967" s="19"/>
      <c r="I967" s="19"/>
      <c r="J967" s="19"/>
      <c r="K967" s="19"/>
      <c r="L967" s="19"/>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Z967" s="257"/>
      <c r="CG967" s="35"/>
      <c r="CH967" s="20" t="s">
        <v>1365</v>
      </c>
      <c r="CI967" s="20" t="s">
        <v>1294</v>
      </c>
    </row>
    <row r="968" spans="1:87" ht="15" hidden="1" customHeight="1">
      <c r="A968" s="19"/>
      <c r="B968" s="19"/>
      <c r="C968" s="20"/>
      <c r="D968" s="19"/>
      <c r="E968" s="19"/>
      <c r="F968" s="19"/>
      <c r="G968" s="19"/>
      <c r="H968" s="19"/>
      <c r="I968" s="19"/>
      <c r="J968" s="19"/>
      <c r="K968" s="19"/>
      <c r="L968" s="19"/>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Z968" s="257"/>
      <c r="CG968" s="35"/>
      <c r="CH968" s="20" t="s">
        <v>1366</v>
      </c>
      <c r="CI968" s="20" t="s">
        <v>1295</v>
      </c>
    </row>
    <row r="969" spans="1:87" ht="15" hidden="1" customHeight="1">
      <c r="A969" s="19"/>
      <c r="B969" s="19"/>
      <c r="C969" s="20"/>
      <c r="D969" s="19"/>
      <c r="E969" s="19"/>
      <c r="F969" s="19"/>
      <c r="G969" s="19"/>
      <c r="H969" s="19"/>
      <c r="I969" s="19"/>
      <c r="J969" s="19"/>
      <c r="K969" s="19"/>
      <c r="L969" s="19"/>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Z969" s="257"/>
      <c r="CG969" s="35"/>
      <c r="CH969" s="20" t="s">
        <v>1367</v>
      </c>
      <c r="CI969" s="20" t="s">
        <v>1296</v>
      </c>
    </row>
    <row r="970" spans="1:87" ht="15" hidden="1" customHeight="1">
      <c r="A970" s="19"/>
      <c r="B970" s="19"/>
      <c r="C970" s="20"/>
      <c r="D970" s="19"/>
      <c r="E970" s="19"/>
      <c r="F970" s="19"/>
      <c r="G970" s="19"/>
      <c r="H970" s="19"/>
      <c r="I970" s="19"/>
      <c r="J970" s="19"/>
      <c r="K970" s="19"/>
      <c r="L970" s="19"/>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Z970" s="257"/>
      <c r="CG970" s="35"/>
      <c r="CH970" s="20" t="s">
        <v>1368</v>
      </c>
      <c r="CI970" s="20" t="s">
        <v>1297</v>
      </c>
    </row>
    <row r="971" spans="1:87" ht="15" hidden="1" customHeight="1">
      <c r="A971" s="19"/>
      <c r="B971" s="19"/>
      <c r="C971" s="20"/>
      <c r="D971" s="19"/>
      <c r="E971" s="19"/>
      <c r="F971" s="19"/>
      <c r="G971" s="19"/>
      <c r="H971" s="19"/>
      <c r="I971" s="19"/>
      <c r="J971" s="19"/>
      <c r="K971" s="19"/>
      <c r="L971" s="19"/>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Z971" s="257"/>
      <c r="CG971" s="35"/>
      <c r="CH971" s="20" t="s">
        <v>1369</v>
      </c>
      <c r="CI971" s="20" t="s">
        <v>1298</v>
      </c>
    </row>
    <row r="972" spans="1:87" ht="15" hidden="1" customHeight="1">
      <c r="A972" s="19"/>
      <c r="B972" s="19"/>
      <c r="C972" s="20"/>
      <c r="D972" s="19"/>
      <c r="E972" s="19"/>
      <c r="F972" s="19"/>
      <c r="G972" s="19"/>
      <c r="H972" s="19"/>
      <c r="I972" s="19"/>
      <c r="J972" s="19"/>
      <c r="K972" s="19"/>
      <c r="L972" s="19"/>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Z972" s="257"/>
      <c r="CG972" s="35"/>
      <c r="CH972" s="20" t="s">
        <v>1370</v>
      </c>
      <c r="CI972" s="20" t="s">
        <v>1299</v>
      </c>
    </row>
    <row r="973" spans="1:87" ht="15" hidden="1" customHeight="1">
      <c r="A973" s="19"/>
      <c r="B973" s="19"/>
      <c r="C973" s="20"/>
      <c r="D973" s="19"/>
      <c r="E973" s="19"/>
      <c r="F973" s="19"/>
      <c r="G973" s="19"/>
      <c r="H973" s="19"/>
      <c r="I973" s="19"/>
      <c r="J973" s="19"/>
      <c r="K973" s="19"/>
      <c r="L973" s="19"/>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Z973" s="257"/>
      <c r="CG973" s="35"/>
      <c r="CH973" s="20" t="s">
        <v>1371</v>
      </c>
      <c r="CI973" s="20" t="s">
        <v>1300</v>
      </c>
    </row>
    <row r="974" spans="1:87" ht="15" hidden="1" customHeight="1">
      <c r="A974" s="19"/>
      <c r="B974" s="19"/>
      <c r="C974" s="20"/>
      <c r="D974" s="19"/>
      <c r="E974" s="19"/>
      <c r="F974" s="19"/>
      <c r="G974" s="19"/>
      <c r="H974" s="19"/>
      <c r="I974" s="19"/>
      <c r="J974" s="19"/>
      <c r="K974" s="19"/>
      <c r="L974" s="19"/>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Z974" s="257"/>
      <c r="CG974" s="35"/>
      <c r="CH974" s="20" t="s">
        <v>1372</v>
      </c>
      <c r="CI974" s="20" t="s">
        <v>1301</v>
      </c>
    </row>
    <row r="975" spans="1:87" ht="15" hidden="1" customHeight="1">
      <c r="A975" s="19"/>
      <c r="B975" s="19"/>
      <c r="C975" s="20"/>
      <c r="D975" s="19"/>
      <c r="E975" s="19"/>
      <c r="F975" s="19"/>
      <c r="G975" s="19"/>
      <c r="H975" s="19"/>
      <c r="I975" s="19"/>
      <c r="J975" s="19"/>
      <c r="K975" s="19"/>
      <c r="L975" s="19"/>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Z975" s="257"/>
      <c r="CG975" s="35"/>
      <c r="CH975" s="20" t="s">
        <v>1373</v>
      </c>
      <c r="CI975" s="20" t="s">
        <v>1302</v>
      </c>
    </row>
    <row r="976" spans="1:87" ht="15" hidden="1" customHeight="1">
      <c r="A976" s="19"/>
      <c r="B976" s="19"/>
      <c r="C976" s="20"/>
      <c r="D976" s="19"/>
      <c r="E976" s="19"/>
      <c r="F976" s="19"/>
      <c r="G976" s="19"/>
      <c r="H976" s="19"/>
      <c r="I976" s="19"/>
      <c r="J976" s="19"/>
      <c r="K976" s="19"/>
      <c r="L976" s="19"/>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Z976" s="257"/>
      <c r="CG976" s="35"/>
      <c r="CH976" s="20" t="s">
        <v>1374</v>
      </c>
      <c r="CI976" s="20" t="s">
        <v>1303</v>
      </c>
    </row>
    <row r="977" spans="1:87" ht="15" hidden="1" customHeight="1">
      <c r="A977" s="19"/>
      <c r="B977" s="19"/>
      <c r="C977" s="20"/>
      <c r="D977" s="19"/>
      <c r="E977" s="19"/>
      <c r="F977" s="19"/>
      <c r="G977" s="19"/>
      <c r="H977" s="19"/>
      <c r="I977" s="19"/>
      <c r="J977" s="19"/>
      <c r="K977" s="19"/>
      <c r="L977" s="19"/>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Z977" s="257"/>
      <c r="CG977" s="35"/>
      <c r="CH977" s="20" t="s">
        <v>1375</v>
      </c>
      <c r="CI977" s="20" t="s">
        <v>1304</v>
      </c>
    </row>
    <row r="978" spans="1:87" ht="15" hidden="1" customHeight="1">
      <c r="A978" s="19"/>
      <c r="B978" s="19"/>
      <c r="C978" s="20"/>
      <c r="D978" s="19"/>
      <c r="E978" s="19"/>
      <c r="F978" s="19"/>
      <c r="G978" s="19"/>
      <c r="H978" s="19"/>
      <c r="I978" s="19"/>
      <c r="J978" s="19"/>
      <c r="K978" s="19"/>
      <c r="L978" s="19"/>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Z978" s="257"/>
      <c r="CG978" s="35"/>
      <c r="CH978" s="20" t="s">
        <v>1376</v>
      </c>
      <c r="CI978" s="20" t="s">
        <v>1305</v>
      </c>
    </row>
    <row r="979" spans="1:87" ht="15" hidden="1" customHeight="1">
      <c r="A979" s="19"/>
      <c r="B979" s="19"/>
      <c r="C979" s="20"/>
      <c r="D979" s="19"/>
      <c r="E979" s="19"/>
      <c r="F979" s="19"/>
      <c r="G979" s="19"/>
      <c r="H979" s="19"/>
      <c r="I979" s="19"/>
      <c r="J979" s="19"/>
      <c r="K979" s="19"/>
      <c r="L979" s="19"/>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Z979" s="257"/>
      <c r="CG979" s="35"/>
      <c r="CH979" s="20" t="s">
        <v>1377</v>
      </c>
      <c r="CI979" s="20" t="s">
        <v>1306</v>
      </c>
    </row>
    <row r="980" spans="1:87" ht="15" hidden="1" customHeight="1">
      <c r="A980" s="19"/>
      <c r="B980" s="19"/>
      <c r="C980" s="20"/>
      <c r="D980" s="19"/>
      <c r="E980" s="19"/>
      <c r="F980" s="19"/>
      <c r="G980" s="19"/>
      <c r="H980" s="19"/>
      <c r="I980" s="19"/>
      <c r="J980" s="19"/>
      <c r="K980" s="19"/>
      <c r="L980" s="19"/>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Z980" s="257"/>
      <c r="CG980" s="35"/>
      <c r="CH980" s="20" t="s">
        <v>1378</v>
      </c>
      <c r="CI980" s="20" t="s">
        <v>1307</v>
      </c>
    </row>
    <row r="981" spans="1:87" ht="15" hidden="1" customHeight="1">
      <c r="A981" s="19"/>
      <c r="B981" s="19"/>
      <c r="C981" s="20"/>
      <c r="D981" s="19"/>
      <c r="E981" s="19"/>
      <c r="F981" s="19"/>
      <c r="G981" s="19"/>
      <c r="H981" s="19"/>
      <c r="I981" s="19"/>
      <c r="J981" s="19"/>
      <c r="K981" s="19"/>
      <c r="L981" s="19"/>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Z981" s="257"/>
      <c r="CG981" s="35"/>
      <c r="CH981" s="20" t="s">
        <v>1379</v>
      </c>
      <c r="CI981" s="20" t="s">
        <v>1308</v>
      </c>
    </row>
    <row r="982" spans="1:87" ht="15" hidden="1" customHeight="1">
      <c r="A982" s="19"/>
      <c r="B982" s="19"/>
      <c r="C982" s="20"/>
      <c r="D982" s="19"/>
      <c r="E982" s="19"/>
      <c r="F982" s="19"/>
      <c r="G982" s="19"/>
      <c r="H982" s="19"/>
      <c r="I982" s="19"/>
      <c r="J982" s="19"/>
      <c r="K982" s="19"/>
      <c r="L982" s="19"/>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Z982" s="257"/>
      <c r="CG982" s="35"/>
      <c r="CH982" s="20" t="s">
        <v>1380</v>
      </c>
      <c r="CI982" s="20" t="s">
        <v>1309</v>
      </c>
    </row>
    <row r="983" spans="1:87" ht="15" hidden="1" customHeight="1">
      <c r="A983" s="19"/>
      <c r="B983" s="19"/>
      <c r="C983" s="20"/>
      <c r="D983" s="19"/>
      <c r="E983" s="19"/>
      <c r="F983" s="19"/>
      <c r="G983" s="19"/>
      <c r="H983" s="19"/>
      <c r="I983" s="19"/>
      <c r="J983" s="19"/>
      <c r="K983" s="19"/>
      <c r="L983" s="19"/>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Z983" s="257"/>
      <c r="CG983" s="35"/>
      <c r="CH983" s="20" t="s">
        <v>1381</v>
      </c>
      <c r="CI983" s="20" t="s">
        <v>1310</v>
      </c>
    </row>
    <row r="984" spans="1:87" ht="15" hidden="1" customHeight="1">
      <c r="A984" s="19"/>
      <c r="B984" s="19"/>
      <c r="C984" s="20"/>
      <c r="D984" s="19"/>
      <c r="E984" s="19"/>
      <c r="F984" s="19"/>
      <c r="G984" s="19"/>
      <c r="H984" s="19"/>
      <c r="I984" s="19"/>
      <c r="J984" s="19"/>
      <c r="K984" s="19"/>
      <c r="L984" s="19"/>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Z984" s="257"/>
      <c r="CG984" s="35"/>
      <c r="CH984" s="20" t="s">
        <v>1382</v>
      </c>
      <c r="CI984" s="20" t="s">
        <v>1311</v>
      </c>
    </row>
    <row r="985" spans="1:87" ht="15" hidden="1" customHeight="1">
      <c r="A985" s="19"/>
      <c r="B985" s="19"/>
      <c r="C985" s="20"/>
      <c r="D985" s="19"/>
      <c r="E985" s="19"/>
      <c r="F985" s="19"/>
      <c r="G985" s="19"/>
      <c r="H985" s="19"/>
      <c r="I985" s="19"/>
      <c r="J985" s="19"/>
      <c r="K985" s="19"/>
      <c r="L985" s="19"/>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Z985" s="257"/>
      <c r="CG985" s="35"/>
      <c r="CH985" s="20" t="s">
        <v>1383</v>
      </c>
      <c r="CI985" s="20" t="s">
        <v>586</v>
      </c>
    </row>
    <row r="986" spans="1:87" ht="15" hidden="1" customHeight="1">
      <c r="A986" s="19"/>
      <c r="B986" s="19"/>
      <c r="C986" s="20"/>
      <c r="D986" s="19"/>
      <c r="E986" s="19"/>
      <c r="F986" s="19"/>
      <c r="G986" s="19"/>
      <c r="H986" s="19"/>
      <c r="I986" s="19"/>
      <c r="J986" s="19"/>
      <c r="K986" s="19"/>
      <c r="L986" s="19"/>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Z986" s="257"/>
      <c r="CG986" s="35"/>
      <c r="CH986" s="20" t="s">
        <v>1384</v>
      </c>
      <c r="CI986" s="20" t="s">
        <v>1312</v>
      </c>
    </row>
    <row r="987" spans="1:87" ht="15" hidden="1" customHeight="1">
      <c r="A987" s="19"/>
      <c r="B987" s="19"/>
      <c r="C987" s="20"/>
      <c r="D987" s="19"/>
      <c r="E987" s="19"/>
      <c r="F987" s="19"/>
      <c r="G987" s="19"/>
      <c r="H987" s="19"/>
      <c r="I987" s="19"/>
      <c r="J987" s="19"/>
      <c r="K987" s="19"/>
      <c r="L987" s="19"/>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Z987" s="257"/>
      <c r="CG987" s="35"/>
      <c r="CH987" s="20" t="s">
        <v>1385</v>
      </c>
      <c r="CI987" s="20" t="s">
        <v>1313</v>
      </c>
    </row>
    <row r="988" spans="1:87" ht="15" hidden="1" customHeight="1">
      <c r="A988" s="19"/>
      <c r="B988" s="19"/>
      <c r="C988" s="20"/>
      <c r="D988" s="19"/>
      <c r="E988" s="19"/>
      <c r="F988" s="19"/>
      <c r="G988" s="19"/>
      <c r="H988" s="19"/>
      <c r="I988" s="19"/>
      <c r="J988" s="19"/>
      <c r="K988" s="19"/>
      <c r="L988" s="19"/>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Z988" s="257"/>
      <c r="CG988" s="35"/>
      <c r="CH988" s="20" t="s">
        <v>1386</v>
      </c>
      <c r="CI988" s="20" t="s">
        <v>1314</v>
      </c>
    </row>
    <row r="989" spans="1:87" ht="15" hidden="1" customHeight="1">
      <c r="A989" s="19"/>
      <c r="B989" s="19"/>
      <c r="C989" s="20"/>
      <c r="D989" s="19"/>
      <c r="E989" s="19"/>
      <c r="F989" s="19"/>
      <c r="G989" s="19"/>
      <c r="H989" s="19"/>
      <c r="I989" s="19"/>
      <c r="J989" s="19"/>
      <c r="K989" s="19"/>
      <c r="L989" s="19"/>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Z989" s="257"/>
      <c r="CG989" s="35"/>
      <c r="CH989" s="20" t="s">
        <v>1387</v>
      </c>
      <c r="CI989" s="20" t="s">
        <v>1315</v>
      </c>
    </row>
    <row r="990" spans="1:87" ht="15" hidden="1" customHeight="1">
      <c r="A990" s="19"/>
      <c r="B990" s="19"/>
      <c r="C990" s="20"/>
      <c r="D990" s="19"/>
      <c r="E990" s="19"/>
      <c r="F990" s="19"/>
      <c r="G990" s="19"/>
      <c r="H990" s="19"/>
      <c r="I990" s="19"/>
      <c r="J990" s="19"/>
      <c r="K990" s="19"/>
      <c r="L990" s="19"/>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Z990" s="257"/>
      <c r="CG990" s="35"/>
      <c r="CH990" s="20" t="s">
        <v>1388</v>
      </c>
      <c r="CI990" s="20" t="s">
        <v>1316</v>
      </c>
    </row>
    <row r="991" spans="1:87" ht="15" hidden="1" customHeight="1">
      <c r="A991" s="19"/>
      <c r="B991" s="19"/>
      <c r="C991" s="20"/>
      <c r="D991" s="19"/>
      <c r="E991" s="19"/>
      <c r="F991" s="19"/>
      <c r="G991" s="19"/>
      <c r="H991" s="19"/>
      <c r="I991" s="19"/>
      <c r="J991" s="19"/>
      <c r="K991" s="19"/>
      <c r="L991" s="19"/>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Z991" s="257"/>
      <c r="CG991" s="35"/>
      <c r="CH991" s="20" t="s">
        <v>1389</v>
      </c>
      <c r="CI991" s="20" t="s">
        <v>1317</v>
      </c>
    </row>
    <row r="992" spans="1:87" ht="15" hidden="1" customHeight="1">
      <c r="A992" s="19"/>
      <c r="B992" s="19"/>
      <c r="C992" s="20"/>
      <c r="D992" s="19"/>
      <c r="E992" s="19"/>
      <c r="F992" s="19"/>
      <c r="G992" s="19"/>
      <c r="H992" s="19"/>
      <c r="I992" s="19"/>
      <c r="J992" s="19"/>
      <c r="K992" s="19"/>
      <c r="L992" s="19"/>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Z992" s="257"/>
      <c r="CG992" s="35"/>
      <c r="CH992" s="20" t="s">
        <v>1390</v>
      </c>
      <c r="CI992" s="20" t="s">
        <v>1318</v>
      </c>
    </row>
    <row r="993" spans="1:87" ht="15" hidden="1" customHeight="1">
      <c r="A993" s="19"/>
      <c r="B993" s="19"/>
      <c r="C993" s="20"/>
      <c r="D993" s="19"/>
      <c r="E993" s="19"/>
      <c r="F993" s="19"/>
      <c r="G993" s="19"/>
      <c r="H993" s="19"/>
      <c r="I993" s="19"/>
      <c r="J993" s="19"/>
      <c r="K993" s="19"/>
      <c r="L993" s="19"/>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Z993" s="257"/>
      <c r="CG993" s="35"/>
      <c r="CH993" s="20" t="s">
        <v>1391</v>
      </c>
      <c r="CI993" s="20" t="s">
        <v>1319</v>
      </c>
    </row>
    <row r="994" spans="1:87" ht="15" hidden="1" customHeight="1">
      <c r="A994" s="19"/>
      <c r="B994" s="19"/>
      <c r="C994" s="20"/>
      <c r="D994" s="19"/>
      <c r="E994" s="19"/>
      <c r="F994" s="19"/>
      <c r="G994" s="19"/>
      <c r="H994" s="19"/>
      <c r="I994" s="19"/>
      <c r="J994" s="19"/>
      <c r="K994" s="19"/>
      <c r="L994" s="19"/>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Z994" s="257"/>
      <c r="CG994" s="35"/>
      <c r="CH994" s="20" t="s">
        <v>1392</v>
      </c>
      <c r="CI994" s="20" t="s">
        <v>1320</v>
      </c>
    </row>
    <row r="995" spans="1:87" ht="15" hidden="1" customHeight="1">
      <c r="A995" s="19"/>
      <c r="B995" s="19"/>
      <c r="C995" s="20"/>
      <c r="D995" s="19"/>
      <c r="E995" s="19"/>
      <c r="F995" s="19"/>
      <c r="G995" s="19"/>
      <c r="H995" s="19"/>
      <c r="I995" s="19"/>
      <c r="J995" s="19"/>
      <c r="K995" s="19"/>
      <c r="L995" s="19"/>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Z995" s="257"/>
      <c r="CG995" s="35"/>
      <c r="CH995" s="20" t="s">
        <v>1393</v>
      </c>
      <c r="CI995" s="20" t="s">
        <v>1321</v>
      </c>
    </row>
    <row r="996" spans="1:87" ht="15" hidden="1" customHeight="1">
      <c r="A996" s="19"/>
      <c r="B996" s="19"/>
      <c r="C996" s="20"/>
      <c r="D996" s="19"/>
      <c r="E996" s="19"/>
      <c r="F996" s="19"/>
      <c r="G996" s="19"/>
      <c r="H996" s="19"/>
      <c r="I996" s="19"/>
      <c r="J996" s="19"/>
      <c r="K996" s="19"/>
      <c r="L996" s="19"/>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Z996" s="257"/>
      <c r="CG996" s="35"/>
      <c r="CH996" s="20" t="s">
        <v>1394</v>
      </c>
      <c r="CI996" s="20" t="s">
        <v>1322</v>
      </c>
    </row>
    <row r="997" spans="1:87" ht="15" hidden="1" customHeight="1">
      <c r="A997" s="19"/>
      <c r="B997" s="19"/>
      <c r="C997" s="20"/>
      <c r="D997" s="19"/>
      <c r="E997" s="19"/>
      <c r="F997" s="19"/>
      <c r="G997" s="19"/>
      <c r="H997" s="19"/>
      <c r="I997" s="19"/>
      <c r="J997" s="19"/>
      <c r="K997" s="19"/>
      <c r="L997" s="19"/>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Z997" s="257"/>
      <c r="CG997" s="35"/>
      <c r="CH997" s="20" t="s">
        <v>1395</v>
      </c>
      <c r="CI997" s="20" t="s">
        <v>1323</v>
      </c>
    </row>
    <row r="998" spans="1:87" ht="15" hidden="1" customHeight="1">
      <c r="A998" s="19"/>
      <c r="B998" s="19"/>
      <c r="C998" s="20"/>
      <c r="D998" s="19"/>
      <c r="E998" s="19"/>
      <c r="F998" s="19"/>
      <c r="G998" s="19"/>
      <c r="H998" s="19"/>
      <c r="I998" s="19"/>
      <c r="J998" s="19"/>
      <c r="K998" s="19"/>
      <c r="L998" s="19"/>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Z998" s="257"/>
      <c r="CG998" s="35"/>
      <c r="CH998" s="20" t="s">
        <v>1396</v>
      </c>
      <c r="CI998" s="20" t="s">
        <v>1324</v>
      </c>
    </row>
    <row r="999" spans="1:87" ht="15" hidden="1" customHeight="1">
      <c r="A999" s="19"/>
      <c r="B999" s="19"/>
      <c r="C999" s="20"/>
      <c r="D999" s="19"/>
      <c r="E999" s="19"/>
      <c r="F999" s="19"/>
      <c r="G999" s="19"/>
      <c r="H999" s="19"/>
      <c r="I999" s="19"/>
      <c r="J999" s="19"/>
      <c r="K999" s="19"/>
      <c r="L999" s="19"/>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Z999" s="257"/>
      <c r="CG999" s="35"/>
      <c r="CH999" s="20" t="s">
        <v>1397</v>
      </c>
      <c r="CI999" s="20" t="s">
        <v>1325</v>
      </c>
    </row>
    <row r="1000" spans="1:87" ht="15" hidden="1" customHeight="1">
      <c r="A1000" s="19"/>
      <c r="B1000" s="19"/>
      <c r="C1000" s="20"/>
      <c r="D1000" s="19"/>
      <c r="E1000" s="19"/>
      <c r="F1000" s="19"/>
      <c r="G1000" s="19"/>
      <c r="H1000" s="19"/>
      <c r="I1000" s="19"/>
      <c r="J1000" s="19"/>
      <c r="K1000" s="19"/>
      <c r="L1000" s="19"/>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Z1000" s="257"/>
      <c r="CG1000" s="35"/>
      <c r="CH1000" s="20" t="s">
        <v>1398</v>
      </c>
      <c r="CI1000" s="20" t="s">
        <v>1326</v>
      </c>
    </row>
    <row r="1001" spans="1:87" ht="15" hidden="1" customHeight="1">
      <c r="A1001" s="19"/>
      <c r="B1001" s="19"/>
      <c r="C1001" s="20"/>
      <c r="D1001" s="19"/>
      <c r="E1001" s="19"/>
      <c r="F1001" s="19"/>
      <c r="G1001" s="19"/>
      <c r="H1001" s="19"/>
      <c r="I1001" s="19"/>
      <c r="J1001" s="19"/>
      <c r="K1001" s="19"/>
      <c r="L1001" s="19"/>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Z1001" s="257"/>
      <c r="CG1001" s="35"/>
      <c r="CH1001" s="20" t="s">
        <v>1399</v>
      </c>
      <c r="CI1001" s="20" t="s">
        <v>1327</v>
      </c>
    </row>
    <row r="1002" spans="1:87" ht="15" hidden="1" customHeight="1">
      <c r="A1002" s="19"/>
      <c r="B1002" s="19"/>
      <c r="C1002" s="20"/>
      <c r="D1002" s="19"/>
      <c r="E1002" s="19"/>
      <c r="F1002" s="19"/>
      <c r="G1002" s="19"/>
      <c r="H1002" s="19"/>
      <c r="I1002" s="19"/>
      <c r="J1002" s="19"/>
      <c r="K1002" s="19"/>
      <c r="L1002" s="19"/>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Z1002" s="257"/>
      <c r="CG1002" s="35"/>
      <c r="CH1002" s="20" t="s">
        <v>1400</v>
      </c>
      <c r="CI1002" s="20" t="s">
        <v>1328</v>
      </c>
    </row>
    <row r="1003" spans="1:87" ht="15" hidden="1" customHeight="1">
      <c r="A1003" s="19"/>
      <c r="B1003" s="19"/>
      <c r="C1003" s="20"/>
      <c r="D1003" s="19"/>
      <c r="E1003" s="19"/>
      <c r="F1003" s="19"/>
      <c r="G1003" s="19"/>
      <c r="H1003" s="19"/>
      <c r="I1003" s="19"/>
      <c r="J1003" s="19"/>
      <c r="K1003" s="19"/>
      <c r="L1003" s="19"/>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Z1003" s="257"/>
      <c r="CG1003" s="35"/>
      <c r="CH1003" s="20" t="s">
        <v>1401</v>
      </c>
      <c r="CI1003" s="20" t="s">
        <v>1329</v>
      </c>
    </row>
    <row r="1004" spans="1:87" ht="15" hidden="1" customHeight="1">
      <c r="A1004" s="19"/>
      <c r="B1004" s="19"/>
      <c r="C1004" s="20"/>
      <c r="D1004" s="19"/>
      <c r="E1004" s="19"/>
      <c r="F1004" s="19"/>
      <c r="G1004" s="19"/>
      <c r="H1004" s="19"/>
      <c r="I1004" s="19"/>
      <c r="J1004" s="19"/>
      <c r="K1004" s="19"/>
      <c r="L1004" s="19"/>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Z1004" s="257"/>
      <c r="CG1004" s="35"/>
      <c r="CH1004" s="20" t="s">
        <v>1402</v>
      </c>
      <c r="CI1004" s="20" t="s">
        <v>1330</v>
      </c>
    </row>
    <row r="1005" spans="1:87" ht="15" hidden="1" customHeight="1">
      <c r="A1005" s="19"/>
      <c r="B1005" s="19"/>
      <c r="C1005" s="20"/>
      <c r="D1005" s="19"/>
      <c r="E1005" s="19"/>
      <c r="F1005" s="19"/>
      <c r="G1005" s="19"/>
      <c r="H1005" s="19"/>
      <c r="I1005" s="19"/>
      <c r="J1005" s="19"/>
      <c r="K1005" s="19"/>
      <c r="L1005" s="19"/>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Z1005" s="257"/>
      <c r="CG1005" s="35"/>
      <c r="CH1005" s="20" t="s">
        <v>1403</v>
      </c>
      <c r="CI1005" s="20" t="s">
        <v>1331</v>
      </c>
    </row>
    <row r="1006" spans="1:87" ht="15" hidden="1" customHeight="1">
      <c r="A1006" s="19"/>
      <c r="B1006" s="19"/>
      <c r="C1006" s="20"/>
      <c r="D1006" s="19"/>
      <c r="E1006" s="19"/>
      <c r="F1006" s="19"/>
      <c r="G1006" s="19"/>
      <c r="H1006" s="19"/>
      <c r="I1006" s="19"/>
      <c r="J1006" s="19"/>
      <c r="K1006" s="19"/>
      <c r="L1006" s="19"/>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Z1006" s="257"/>
      <c r="CG1006" s="35"/>
      <c r="CH1006" s="20" t="s">
        <v>1404</v>
      </c>
      <c r="CI1006" s="20" t="s">
        <v>1332</v>
      </c>
    </row>
    <row r="1007" spans="1:87" ht="15" hidden="1" customHeight="1">
      <c r="A1007" s="19"/>
      <c r="B1007" s="19"/>
      <c r="C1007" s="20"/>
      <c r="D1007" s="19"/>
      <c r="E1007" s="19"/>
      <c r="F1007" s="19"/>
      <c r="G1007" s="19"/>
      <c r="H1007" s="19"/>
      <c r="I1007" s="19"/>
      <c r="J1007" s="19"/>
      <c r="K1007" s="19"/>
      <c r="L1007" s="19"/>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Z1007" s="257"/>
      <c r="CG1007" s="35"/>
      <c r="CH1007" s="20" t="s">
        <v>1405</v>
      </c>
      <c r="CI1007" s="20" t="s">
        <v>1333</v>
      </c>
    </row>
    <row r="1008" spans="1:87" ht="15" hidden="1" customHeight="1">
      <c r="A1008" s="19"/>
      <c r="B1008" s="19"/>
      <c r="C1008" s="20"/>
      <c r="D1008" s="19"/>
      <c r="E1008" s="19"/>
      <c r="F1008" s="19"/>
      <c r="G1008" s="19"/>
      <c r="H1008" s="19"/>
      <c r="I1008" s="19"/>
      <c r="J1008" s="19"/>
      <c r="K1008" s="19"/>
      <c r="L1008" s="19"/>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Z1008" s="257"/>
      <c r="CG1008" s="35"/>
      <c r="CH1008" s="20" t="s">
        <v>1406</v>
      </c>
      <c r="CI1008" s="20" t="s">
        <v>1334</v>
      </c>
    </row>
    <row r="1009" spans="1:87" ht="15" hidden="1" customHeight="1">
      <c r="A1009" s="19"/>
      <c r="B1009" s="19"/>
      <c r="C1009" s="20"/>
      <c r="D1009" s="19"/>
      <c r="E1009" s="19"/>
      <c r="F1009" s="19"/>
      <c r="G1009" s="19"/>
      <c r="H1009" s="19"/>
      <c r="I1009" s="19"/>
      <c r="J1009" s="19"/>
      <c r="K1009" s="19"/>
      <c r="L1009" s="19"/>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Z1009" s="257"/>
      <c r="CG1009" s="35"/>
      <c r="CH1009" s="20" t="s">
        <v>1407</v>
      </c>
      <c r="CI1009" s="20" t="s">
        <v>1335</v>
      </c>
    </row>
    <row r="1010" spans="1:87" ht="15" hidden="1" customHeight="1">
      <c r="A1010" s="19"/>
      <c r="B1010" s="19"/>
      <c r="C1010" s="20"/>
      <c r="D1010" s="19"/>
      <c r="E1010" s="19"/>
      <c r="F1010" s="19"/>
      <c r="G1010" s="19"/>
      <c r="H1010" s="19"/>
      <c r="I1010" s="19"/>
      <c r="J1010" s="19"/>
      <c r="K1010" s="19"/>
      <c r="L1010" s="19"/>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Z1010" s="257"/>
      <c r="CG1010" s="35"/>
      <c r="CH1010" s="20" t="s">
        <v>1408</v>
      </c>
      <c r="CI1010" s="20" t="s">
        <v>1336</v>
      </c>
    </row>
    <row r="1011" spans="1:87" ht="15" hidden="1" customHeight="1">
      <c r="A1011" s="19"/>
      <c r="B1011" s="19"/>
      <c r="C1011" s="20"/>
      <c r="D1011" s="19"/>
      <c r="E1011" s="19"/>
      <c r="F1011" s="19"/>
      <c r="G1011" s="19"/>
      <c r="H1011" s="19"/>
      <c r="I1011" s="19"/>
      <c r="J1011" s="19"/>
      <c r="K1011" s="19"/>
      <c r="L1011" s="19"/>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Z1011" s="257"/>
      <c r="CG1011" s="35"/>
      <c r="CH1011" s="20" t="s">
        <v>1409</v>
      </c>
      <c r="CI1011" s="20" t="s">
        <v>1337</v>
      </c>
    </row>
    <row r="1012" spans="1:87" ht="15" hidden="1" customHeight="1">
      <c r="A1012" s="19"/>
      <c r="B1012" s="19"/>
      <c r="C1012" s="20"/>
      <c r="D1012" s="19"/>
      <c r="E1012" s="19"/>
      <c r="F1012" s="19"/>
      <c r="G1012" s="19"/>
      <c r="H1012" s="19"/>
      <c r="I1012" s="19"/>
      <c r="J1012" s="19"/>
      <c r="K1012" s="19"/>
      <c r="L1012" s="19"/>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Z1012" s="257"/>
      <c r="CG1012" s="35"/>
      <c r="CH1012" s="20" t="s">
        <v>1410</v>
      </c>
      <c r="CI1012" s="20" t="s">
        <v>1338</v>
      </c>
    </row>
    <row r="1013" spans="1:87" ht="15" hidden="1" customHeight="1">
      <c r="A1013" s="19"/>
      <c r="B1013" s="19"/>
      <c r="C1013" s="20"/>
      <c r="D1013" s="19"/>
      <c r="E1013" s="19"/>
      <c r="F1013" s="19"/>
      <c r="G1013" s="19"/>
      <c r="H1013" s="19"/>
      <c r="I1013" s="19"/>
      <c r="J1013" s="19"/>
      <c r="K1013" s="19"/>
      <c r="L1013" s="19"/>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Z1013" s="257"/>
      <c r="CG1013" s="35"/>
      <c r="CH1013" s="20" t="s">
        <v>1411</v>
      </c>
      <c r="CI1013" s="20" t="s">
        <v>1339</v>
      </c>
    </row>
    <row r="1014" spans="1:87" ht="15" hidden="1" customHeight="1">
      <c r="A1014" s="19"/>
      <c r="B1014" s="19"/>
      <c r="C1014" s="20"/>
      <c r="D1014" s="19"/>
      <c r="E1014" s="19"/>
      <c r="F1014" s="19"/>
      <c r="G1014" s="19"/>
      <c r="H1014" s="19"/>
      <c r="I1014" s="19"/>
      <c r="J1014" s="19"/>
      <c r="K1014" s="19"/>
      <c r="L1014" s="19"/>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Z1014" s="257"/>
      <c r="CG1014" s="35"/>
      <c r="CH1014" s="20" t="s">
        <v>1412</v>
      </c>
      <c r="CI1014" s="20" t="s">
        <v>586</v>
      </c>
    </row>
    <row r="1015" spans="1:87" ht="15" hidden="1" customHeight="1">
      <c r="A1015" s="19"/>
      <c r="B1015" s="19"/>
      <c r="C1015" s="20"/>
      <c r="D1015" s="19"/>
      <c r="E1015" s="19"/>
      <c r="F1015" s="19"/>
      <c r="G1015" s="19"/>
      <c r="H1015" s="19"/>
      <c r="I1015" s="19"/>
      <c r="J1015" s="19"/>
      <c r="K1015" s="19"/>
      <c r="L1015" s="19"/>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Z1015" s="257"/>
      <c r="CG1015" s="35"/>
      <c r="CH1015" s="20" t="s">
        <v>1413</v>
      </c>
      <c r="CI1015" s="20" t="s">
        <v>1340</v>
      </c>
    </row>
    <row r="1016" spans="1:87" ht="15" hidden="1" customHeight="1">
      <c r="A1016" s="19"/>
      <c r="B1016" s="19"/>
      <c r="C1016" s="20"/>
      <c r="D1016" s="19"/>
      <c r="E1016" s="19"/>
      <c r="F1016" s="19"/>
      <c r="G1016" s="19"/>
      <c r="H1016" s="19"/>
      <c r="I1016" s="19"/>
      <c r="J1016" s="19"/>
      <c r="K1016" s="19"/>
      <c r="L1016" s="19"/>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Z1016" s="257"/>
      <c r="CG1016" s="35"/>
      <c r="CH1016" s="20" t="s">
        <v>1414</v>
      </c>
      <c r="CI1016" s="20" t="s">
        <v>1341</v>
      </c>
    </row>
    <row r="1017" spans="1:87" ht="15" hidden="1" customHeight="1">
      <c r="A1017" s="19"/>
      <c r="B1017" s="19"/>
      <c r="C1017" s="20"/>
      <c r="D1017" s="19"/>
      <c r="E1017" s="19"/>
      <c r="F1017" s="19"/>
      <c r="G1017" s="19"/>
      <c r="H1017" s="19"/>
      <c r="I1017" s="19"/>
      <c r="J1017" s="19"/>
      <c r="K1017" s="19"/>
      <c r="L1017" s="19"/>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Z1017" s="257"/>
      <c r="CG1017" s="35"/>
      <c r="CH1017" s="20" t="s">
        <v>1415</v>
      </c>
      <c r="CI1017" s="20" t="s">
        <v>1342</v>
      </c>
    </row>
    <row r="1018" spans="1:87" ht="15" hidden="1" customHeight="1">
      <c r="A1018" s="19"/>
      <c r="B1018" s="19"/>
      <c r="C1018" s="20"/>
      <c r="D1018" s="19"/>
      <c r="E1018" s="19"/>
      <c r="F1018" s="19"/>
      <c r="G1018" s="19"/>
      <c r="H1018" s="19"/>
      <c r="I1018" s="19"/>
      <c r="J1018" s="19"/>
      <c r="K1018" s="19"/>
      <c r="L1018" s="19"/>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Z1018" s="257"/>
      <c r="CG1018" s="35"/>
      <c r="CH1018" s="20" t="s">
        <v>1416</v>
      </c>
      <c r="CI1018" s="20" t="s">
        <v>1343</v>
      </c>
    </row>
    <row r="1019" spans="1:87" ht="15" hidden="1" customHeight="1">
      <c r="A1019" s="19"/>
      <c r="B1019" s="19"/>
      <c r="C1019" s="20"/>
      <c r="D1019" s="19"/>
      <c r="E1019" s="19"/>
      <c r="F1019" s="19"/>
      <c r="G1019" s="19"/>
      <c r="H1019" s="19"/>
      <c r="I1019" s="19"/>
      <c r="J1019" s="19"/>
      <c r="K1019" s="19"/>
      <c r="L1019" s="19"/>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Z1019" s="257"/>
      <c r="CG1019" s="35"/>
      <c r="CH1019" s="20" t="s">
        <v>1417</v>
      </c>
      <c r="CI1019" s="20" t="s">
        <v>1344</v>
      </c>
    </row>
    <row r="1020" spans="1:87" ht="15" hidden="1" customHeight="1">
      <c r="A1020" s="19"/>
      <c r="B1020" s="19"/>
      <c r="C1020" s="20"/>
      <c r="D1020" s="19"/>
      <c r="E1020" s="19"/>
      <c r="F1020" s="19"/>
      <c r="G1020" s="19"/>
      <c r="H1020" s="19"/>
      <c r="I1020" s="19"/>
      <c r="J1020" s="19"/>
      <c r="K1020" s="19"/>
      <c r="L1020" s="19"/>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Z1020" s="257"/>
      <c r="CG1020" s="35"/>
      <c r="CH1020" s="20" t="s">
        <v>586</v>
      </c>
      <c r="CI1020" s="20" t="s">
        <v>1345</v>
      </c>
    </row>
    <row r="1021" spans="1:87" ht="15" hidden="1" customHeight="1">
      <c r="A1021" s="19"/>
      <c r="B1021" s="19"/>
      <c r="C1021" s="20"/>
      <c r="D1021" s="19"/>
      <c r="E1021" s="19"/>
      <c r="F1021" s="19"/>
      <c r="G1021" s="19"/>
      <c r="H1021" s="19"/>
      <c r="I1021" s="19"/>
      <c r="J1021" s="19"/>
      <c r="K1021" s="19"/>
      <c r="L1021" s="19"/>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Z1021" s="257"/>
      <c r="CG1021" s="35"/>
      <c r="CH1021" s="20" t="s">
        <v>1418</v>
      </c>
      <c r="CI1021" s="20" t="s">
        <v>1346</v>
      </c>
    </row>
    <row r="1022" spans="1:87" ht="15" hidden="1" customHeight="1">
      <c r="A1022" s="19"/>
      <c r="B1022" s="19"/>
      <c r="C1022" s="20"/>
      <c r="D1022" s="19"/>
      <c r="E1022" s="19"/>
      <c r="F1022" s="19"/>
      <c r="G1022" s="19"/>
      <c r="H1022" s="19"/>
      <c r="I1022" s="19"/>
      <c r="J1022" s="19"/>
      <c r="K1022" s="19"/>
      <c r="L1022" s="19"/>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Z1022" s="257"/>
      <c r="CG1022" s="35"/>
      <c r="CH1022" s="20" t="s">
        <v>1419</v>
      </c>
      <c r="CI1022" s="20" t="s">
        <v>1347</v>
      </c>
    </row>
    <row r="1023" spans="1:87" ht="15" hidden="1" customHeight="1">
      <c r="A1023" s="19"/>
      <c r="B1023" s="19"/>
      <c r="C1023" s="20"/>
      <c r="D1023" s="19"/>
      <c r="E1023" s="19"/>
      <c r="F1023" s="19"/>
      <c r="G1023" s="19"/>
      <c r="H1023" s="19"/>
      <c r="I1023" s="19"/>
      <c r="J1023" s="19"/>
      <c r="K1023" s="19"/>
      <c r="L1023" s="19"/>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Z1023" s="257"/>
      <c r="CG1023" s="35"/>
      <c r="CH1023" s="20" t="s">
        <v>1420</v>
      </c>
      <c r="CI1023" s="20" t="s">
        <v>1348</v>
      </c>
    </row>
    <row r="1024" spans="1:87" ht="15" hidden="1" customHeight="1">
      <c r="A1024" s="19"/>
      <c r="B1024" s="19"/>
      <c r="C1024" s="20"/>
      <c r="D1024" s="19"/>
      <c r="E1024" s="19"/>
      <c r="F1024" s="19"/>
      <c r="G1024" s="19"/>
      <c r="H1024" s="19"/>
      <c r="I1024" s="19"/>
      <c r="J1024" s="19"/>
      <c r="K1024" s="19"/>
      <c r="L1024" s="19"/>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Z1024" s="257"/>
      <c r="CG1024" s="35"/>
      <c r="CH1024" s="20" t="s">
        <v>1421</v>
      </c>
      <c r="CI1024" s="20" t="s">
        <v>1349</v>
      </c>
    </row>
    <row r="1025" spans="1:87" ht="15" hidden="1" customHeight="1">
      <c r="A1025" s="19"/>
      <c r="B1025" s="19"/>
      <c r="C1025" s="20"/>
      <c r="D1025" s="19"/>
      <c r="E1025" s="19"/>
      <c r="F1025" s="19"/>
      <c r="G1025" s="19"/>
      <c r="H1025" s="19"/>
      <c r="I1025" s="19"/>
      <c r="J1025" s="19"/>
      <c r="K1025" s="19"/>
      <c r="L1025" s="19"/>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Z1025" s="257"/>
      <c r="CG1025" s="35"/>
      <c r="CH1025" s="20" t="s">
        <v>1422</v>
      </c>
      <c r="CI1025" s="20" t="s">
        <v>1350</v>
      </c>
    </row>
    <row r="1026" spans="1:87" ht="15" hidden="1" customHeight="1">
      <c r="A1026" s="19"/>
      <c r="B1026" s="19"/>
      <c r="C1026" s="20"/>
      <c r="D1026" s="19"/>
      <c r="E1026" s="19"/>
      <c r="F1026" s="19"/>
      <c r="G1026" s="19"/>
      <c r="H1026" s="19"/>
      <c r="I1026" s="19"/>
      <c r="J1026" s="19"/>
      <c r="K1026" s="19"/>
      <c r="L1026" s="19"/>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Z1026" s="257"/>
      <c r="CG1026" s="35"/>
      <c r="CH1026" s="20" t="s">
        <v>1423</v>
      </c>
      <c r="CI1026" s="20" t="s">
        <v>1351</v>
      </c>
    </row>
    <row r="1027" spans="1:87" ht="15" hidden="1" customHeight="1">
      <c r="A1027" s="19"/>
      <c r="B1027" s="19"/>
      <c r="C1027" s="20"/>
      <c r="D1027" s="19"/>
      <c r="E1027" s="19"/>
      <c r="F1027" s="19"/>
      <c r="G1027" s="19"/>
      <c r="H1027" s="19"/>
      <c r="I1027" s="19"/>
      <c r="J1027" s="19"/>
      <c r="K1027" s="19"/>
      <c r="L1027" s="19"/>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Z1027" s="257"/>
      <c r="CG1027" s="35"/>
      <c r="CH1027" s="20" t="s">
        <v>1424</v>
      </c>
      <c r="CI1027" s="20" t="s">
        <v>1352</v>
      </c>
    </row>
    <row r="1028" spans="1:87" ht="15" hidden="1" customHeight="1">
      <c r="A1028" s="19"/>
      <c r="B1028" s="19"/>
      <c r="C1028" s="20"/>
      <c r="D1028" s="19"/>
      <c r="E1028" s="19"/>
      <c r="F1028" s="19"/>
      <c r="G1028" s="19"/>
      <c r="H1028" s="19"/>
      <c r="I1028" s="19"/>
      <c r="J1028" s="19"/>
      <c r="K1028" s="19"/>
      <c r="L1028" s="19"/>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Z1028" s="257"/>
      <c r="CG1028" s="35"/>
      <c r="CH1028" s="20" t="s">
        <v>1425</v>
      </c>
      <c r="CI1028" s="20" t="s">
        <v>1353</v>
      </c>
    </row>
    <row r="1029" spans="1:87" ht="15" hidden="1" customHeight="1">
      <c r="A1029" s="19"/>
      <c r="B1029" s="19"/>
      <c r="C1029" s="20"/>
      <c r="D1029" s="19"/>
      <c r="E1029" s="19"/>
      <c r="F1029" s="19"/>
      <c r="G1029" s="19"/>
      <c r="H1029" s="19"/>
      <c r="I1029" s="19"/>
      <c r="J1029" s="19"/>
      <c r="K1029" s="19"/>
      <c r="L1029" s="19"/>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Z1029" s="257"/>
      <c r="CG1029" s="35"/>
      <c r="CH1029" s="20" t="s">
        <v>1426</v>
      </c>
      <c r="CI1029" s="20" t="s">
        <v>1354</v>
      </c>
    </row>
    <row r="1030" spans="1:87" ht="15" hidden="1" customHeight="1">
      <c r="A1030" s="19"/>
      <c r="B1030" s="19"/>
      <c r="C1030" s="20"/>
      <c r="D1030" s="19"/>
      <c r="E1030" s="19"/>
      <c r="F1030" s="19"/>
      <c r="G1030" s="19"/>
      <c r="H1030" s="19"/>
      <c r="I1030" s="19"/>
      <c r="J1030" s="19"/>
      <c r="K1030" s="19"/>
      <c r="L1030" s="19"/>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Z1030" s="257"/>
      <c r="CG1030" s="35"/>
      <c r="CH1030" s="20" t="s">
        <v>1427</v>
      </c>
      <c r="CI1030" s="20" t="s">
        <v>1355</v>
      </c>
    </row>
    <row r="1031" spans="1:87" ht="15" hidden="1" customHeight="1">
      <c r="A1031" s="19"/>
      <c r="B1031" s="19"/>
      <c r="C1031" s="20"/>
      <c r="D1031" s="19"/>
      <c r="E1031" s="19"/>
      <c r="F1031" s="19"/>
      <c r="G1031" s="19"/>
      <c r="H1031" s="19"/>
      <c r="I1031" s="19"/>
      <c r="J1031" s="19"/>
      <c r="K1031" s="19"/>
      <c r="L1031" s="19"/>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Z1031" s="257"/>
      <c r="CG1031" s="35"/>
      <c r="CH1031" s="20" t="s">
        <v>1428</v>
      </c>
      <c r="CI1031" s="20" t="s">
        <v>1356</v>
      </c>
    </row>
    <row r="1032" spans="1:87" ht="15" hidden="1" customHeight="1">
      <c r="A1032" s="19"/>
      <c r="B1032" s="19"/>
      <c r="C1032" s="20"/>
      <c r="D1032" s="19"/>
      <c r="E1032" s="19"/>
      <c r="F1032" s="19"/>
      <c r="G1032" s="19"/>
      <c r="H1032" s="19"/>
      <c r="I1032" s="19"/>
      <c r="J1032" s="19"/>
      <c r="K1032" s="19"/>
      <c r="L1032" s="19"/>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Z1032" s="257"/>
      <c r="CG1032" s="35"/>
      <c r="CH1032" s="20" t="s">
        <v>1429</v>
      </c>
      <c r="CI1032" s="20" t="s">
        <v>1357</v>
      </c>
    </row>
    <row r="1033" spans="1:87" ht="15" hidden="1" customHeight="1">
      <c r="A1033" s="19"/>
      <c r="B1033" s="19"/>
      <c r="C1033" s="20"/>
      <c r="D1033" s="19"/>
      <c r="E1033" s="19"/>
      <c r="F1033" s="19"/>
      <c r="G1033" s="19"/>
      <c r="H1033" s="19"/>
      <c r="I1033" s="19"/>
      <c r="J1033" s="19"/>
      <c r="K1033" s="19"/>
      <c r="L1033" s="19"/>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Z1033" s="257"/>
      <c r="CG1033" s="35"/>
      <c r="CH1033" s="20" t="s">
        <v>1430</v>
      </c>
      <c r="CI1033" s="20" t="s">
        <v>1358</v>
      </c>
    </row>
    <row r="1034" spans="1:87" ht="15" hidden="1" customHeight="1">
      <c r="A1034" s="19"/>
      <c r="B1034" s="19"/>
      <c r="C1034" s="20"/>
      <c r="D1034" s="19"/>
      <c r="E1034" s="19"/>
      <c r="F1034" s="19"/>
      <c r="G1034" s="19"/>
      <c r="H1034" s="19"/>
      <c r="I1034" s="19"/>
      <c r="J1034" s="19"/>
      <c r="K1034" s="19"/>
      <c r="L1034" s="19"/>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Z1034" s="257"/>
      <c r="CG1034" s="35"/>
      <c r="CH1034" s="20" t="s">
        <v>1431</v>
      </c>
      <c r="CI1034" s="20" t="s">
        <v>1359</v>
      </c>
    </row>
    <row r="1035" spans="1:87" ht="15" hidden="1" customHeight="1">
      <c r="A1035" s="19"/>
      <c r="B1035" s="19"/>
      <c r="C1035" s="20"/>
      <c r="D1035" s="19"/>
      <c r="E1035" s="19"/>
      <c r="F1035" s="19"/>
      <c r="G1035" s="19"/>
      <c r="H1035" s="19"/>
      <c r="I1035" s="19"/>
      <c r="J1035" s="19"/>
      <c r="K1035" s="19"/>
      <c r="L1035" s="19"/>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Z1035" s="257"/>
      <c r="CG1035" s="35"/>
      <c r="CH1035" s="20" t="s">
        <v>1432</v>
      </c>
      <c r="CI1035" s="20" t="s">
        <v>1360</v>
      </c>
    </row>
    <row r="1036" spans="1:87" ht="15" hidden="1" customHeight="1">
      <c r="A1036" s="19"/>
      <c r="B1036" s="19"/>
      <c r="C1036" s="20"/>
      <c r="D1036" s="19"/>
      <c r="E1036" s="19"/>
      <c r="F1036" s="19"/>
      <c r="G1036" s="19"/>
      <c r="H1036" s="19"/>
      <c r="I1036" s="19"/>
      <c r="J1036" s="19"/>
      <c r="K1036" s="19"/>
      <c r="L1036" s="19"/>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Z1036" s="257"/>
      <c r="CG1036" s="35"/>
      <c r="CH1036" s="20" t="s">
        <v>1433</v>
      </c>
      <c r="CI1036" s="20" t="s">
        <v>1361</v>
      </c>
    </row>
    <row r="1037" spans="1:87" ht="15" hidden="1" customHeight="1">
      <c r="A1037" s="19"/>
      <c r="B1037" s="19"/>
      <c r="C1037" s="20"/>
      <c r="D1037" s="19"/>
      <c r="E1037" s="19"/>
      <c r="F1037" s="19"/>
      <c r="G1037" s="19"/>
      <c r="H1037" s="19"/>
      <c r="I1037" s="19"/>
      <c r="J1037" s="19"/>
      <c r="K1037" s="19"/>
      <c r="L1037" s="19"/>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Z1037" s="257"/>
      <c r="CG1037" s="35"/>
      <c r="CH1037" s="20" t="s">
        <v>1434</v>
      </c>
      <c r="CI1037" s="20" t="s">
        <v>1362</v>
      </c>
    </row>
    <row r="1038" spans="1:87" ht="15" hidden="1" customHeight="1">
      <c r="A1038" s="19"/>
      <c r="B1038" s="19"/>
      <c r="C1038" s="20"/>
      <c r="D1038" s="19"/>
      <c r="E1038" s="19"/>
      <c r="F1038" s="19"/>
      <c r="G1038" s="19"/>
      <c r="H1038" s="19"/>
      <c r="I1038" s="19"/>
      <c r="J1038" s="19"/>
      <c r="K1038" s="19"/>
      <c r="L1038" s="19"/>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Z1038" s="257"/>
      <c r="CG1038" s="35"/>
      <c r="CH1038" s="20" t="s">
        <v>1435</v>
      </c>
      <c r="CI1038" s="20" t="s">
        <v>1363</v>
      </c>
    </row>
    <row r="1039" spans="1:87" ht="15" hidden="1" customHeight="1">
      <c r="A1039" s="19"/>
      <c r="B1039" s="19"/>
      <c r="C1039" s="20"/>
      <c r="D1039" s="19"/>
      <c r="E1039" s="19"/>
      <c r="F1039" s="19"/>
      <c r="G1039" s="19"/>
      <c r="H1039" s="19"/>
      <c r="I1039" s="19"/>
      <c r="J1039" s="19"/>
      <c r="K1039" s="19"/>
      <c r="L1039" s="19"/>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0"/>
      <c r="BH1039" s="20"/>
      <c r="BI1039" s="20"/>
      <c r="BJ1039" s="20"/>
      <c r="BK1039" s="20"/>
      <c r="BZ1039" s="257"/>
      <c r="CG1039" s="35"/>
      <c r="CH1039" s="20" t="s">
        <v>1436</v>
      </c>
      <c r="CI1039" s="20" t="s">
        <v>1364</v>
      </c>
    </row>
    <row r="1040" spans="1:87" ht="15" hidden="1" customHeight="1">
      <c r="A1040" s="19"/>
      <c r="B1040" s="19"/>
      <c r="C1040" s="20"/>
      <c r="D1040" s="19"/>
      <c r="E1040" s="19"/>
      <c r="F1040" s="19"/>
      <c r="G1040" s="19"/>
      <c r="H1040" s="19"/>
      <c r="I1040" s="19"/>
      <c r="J1040" s="19"/>
      <c r="K1040" s="19"/>
      <c r="L1040" s="19"/>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Z1040" s="257"/>
      <c r="CG1040" s="35"/>
      <c r="CH1040" s="20" t="s">
        <v>1437</v>
      </c>
      <c r="CI1040" s="20" t="s">
        <v>1365</v>
      </c>
    </row>
    <row r="1041" spans="1:87" ht="15" hidden="1" customHeight="1">
      <c r="A1041" s="19"/>
      <c r="B1041" s="19"/>
      <c r="C1041" s="20"/>
      <c r="D1041" s="19"/>
      <c r="E1041" s="19"/>
      <c r="F1041" s="19"/>
      <c r="G1041" s="19"/>
      <c r="H1041" s="19"/>
      <c r="I1041" s="19"/>
      <c r="J1041" s="19"/>
      <c r="K1041" s="19"/>
      <c r="L1041" s="19"/>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Z1041" s="257"/>
      <c r="CG1041" s="35"/>
      <c r="CH1041" s="20" t="s">
        <v>1438</v>
      </c>
      <c r="CI1041" s="20" t="s">
        <v>1366</v>
      </c>
    </row>
    <row r="1042" spans="1:87" ht="15" hidden="1" customHeight="1">
      <c r="A1042" s="19"/>
      <c r="B1042" s="19"/>
      <c r="C1042" s="20"/>
      <c r="D1042" s="19"/>
      <c r="E1042" s="19"/>
      <c r="F1042" s="19"/>
      <c r="G1042" s="19"/>
      <c r="H1042" s="19"/>
      <c r="I1042" s="19"/>
      <c r="J1042" s="19"/>
      <c r="K1042" s="19"/>
      <c r="L1042" s="19"/>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Z1042" s="257"/>
      <c r="CG1042" s="35"/>
      <c r="CH1042" s="20" t="s">
        <v>1439</v>
      </c>
      <c r="CI1042" s="20" t="s">
        <v>1367</v>
      </c>
    </row>
    <row r="1043" spans="1:87" ht="15" hidden="1" customHeight="1">
      <c r="A1043" s="19"/>
      <c r="B1043" s="19"/>
      <c r="C1043" s="20"/>
      <c r="D1043" s="19"/>
      <c r="E1043" s="19"/>
      <c r="F1043" s="19"/>
      <c r="G1043" s="19"/>
      <c r="H1043" s="19"/>
      <c r="I1043" s="19"/>
      <c r="J1043" s="19"/>
      <c r="K1043" s="19"/>
      <c r="L1043" s="19"/>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Z1043" s="257"/>
      <c r="CG1043" s="35"/>
      <c r="CH1043" s="20" t="s">
        <v>1440</v>
      </c>
      <c r="CI1043" s="20" t="s">
        <v>1368</v>
      </c>
    </row>
    <row r="1044" spans="1:87" ht="15" hidden="1" customHeight="1">
      <c r="A1044" s="19"/>
      <c r="B1044" s="19"/>
      <c r="C1044" s="20"/>
      <c r="D1044" s="19"/>
      <c r="E1044" s="19"/>
      <c r="F1044" s="19"/>
      <c r="G1044" s="19"/>
      <c r="H1044" s="19"/>
      <c r="I1044" s="19"/>
      <c r="J1044" s="19"/>
      <c r="K1044" s="19"/>
      <c r="L1044" s="19"/>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Z1044" s="257"/>
      <c r="CG1044" s="35"/>
      <c r="CH1044" s="20" t="s">
        <v>1441</v>
      </c>
      <c r="CI1044" s="20" t="s">
        <v>1369</v>
      </c>
    </row>
    <row r="1045" spans="1:87" ht="15" hidden="1" customHeight="1">
      <c r="A1045" s="19"/>
      <c r="B1045" s="19"/>
      <c r="C1045" s="20"/>
      <c r="D1045" s="19"/>
      <c r="E1045" s="19"/>
      <c r="F1045" s="19"/>
      <c r="G1045" s="19"/>
      <c r="H1045" s="19"/>
      <c r="I1045" s="19"/>
      <c r="J1045" s="19"/>
      <c r="K1045" s="19"/>
      <c r="L1045" s="19"/>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Z1045" s="257"/>
      <c r="CG1045" s="35"/>
      <c r="CH1045" s="20" t="s">
        <v>1442</v>
      </c>
      <c r="CI1045" s="20" t="s">
        <v>1370</v>
      </c>
    </row>
    <row r="1046" spans="1:87" ht="15" hidden="1" customHeight="1">
      <c r="A1046" s="19"/>
      <c r="B1046" s="19"/>
      <c r="C1046" s="20"/>
      <c r="D1046" s="19"/>
      <c r="E1046" s="19"/>
      <c r="F1046" s="19"/>
      <c r="G1046" s="19"/>
      <c r="H1046" s="19"/>
      <c r="I1046" s="19"/>
      <c r="J1046" s="19"/>
      <c r="K1046" s="19"/>
      <c r="L1046" s="19"/>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Z1046" s="257"/>
      <c r="CG1046" s="35"/>
      <c r="CH1046" s="20" t="s">
        <v>1443</v>
      </c>
      <c r="CI1046" s="20" t="s">
        <v>1371</v>
      </c>
    </row>
    <row r="1047" spans="1:87" ht="15" hidden="1" customHeight="1">
      <c r="A1047" s="19"/>
      <c r="B1047" s="19"/>
      <c r="C1047" s="20"/>
      <c r="D1047" s="19"/>
      <c r="E1047" s="19"/>
      <c r="F1047" s="19"/>
      <c r="G1047" s="19"/>
      <c r="H1047" s="19"/>
      <c r="I1047" s="19"/>
      <c r="J1047" s="19"/>
      <c r="K1047" s="19"/>
      <c r="L1047" s="19"/>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Z1047" s="257"/>
      <c r="CG1047" s="35"/>
      <c r="CH1047" s="20" t="s">
        <v>1444</v>
      </c>
      <c r="CI1047" s="20" t="s">
        <v>1372</v>
      </c>
    </row>
    <row r="1048" spans="1:87" ht="15" hidden="1" customHeight="1">
      <c r="A1048" s="19"/>
      <c r="B1048" s="19"/>
      <c r="C1048" s="20"/>
      <c r="D1048" s="19"/>
      <c r="E1048" s="19"/>
      <c r="F1048" s="19"/>
      <c r="G1048" s="19"/>
      <c r="H1048" s="19"/>
      <c r="I1048" s="19"/>
      <c r="J1048" s="19"/>
      <c r="K1048" s="19"/>
      <c r="L1048" s="19"/>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Z1048" s="257"/>
      <c r="CG1048" s="35"/>
      <c r="CH1048" s="20" t="s">
        <v>1445</v>
      </c>
      <c r="CI1048" s="20" t="s">
        <v>1373</v>
      </c>
    </row>
    <row r="1049" spans="1:87" ht="15" hidden="1" customHeight="1">
      <c r="A1049" s="19"/>
      <c r="B1049" s="19"/>
      <c r="C1049" s="20"/>
      <c r="D1049" s="19"/>
      <c r="E1049" s="19"/>
      <c r="F1049" s="19"/>
      <c r="G1049" s="19"/>
      <c r="H1049" s="19"/>
      <c r="I1049" s="19"/>
      <c r="J1049" s="19"/>
      <c r="K1049" s="19"/>
      <c r="L1049" s="19"/>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Z1049" s="257"/>
      <c r="CG1049" s="35"/>
      <c r="CH1049" s="20" t="s">
        <v>1446</v>
      </c>
      <c r="CI1049" s="20" t="s">
        <v>1374</v>
      </c>
    </row>
    <row r="1050" spans="1:87" ht="15" hidden="1" customHeight="1">
      <c r="A1050" s="19"/>
      <c r="B1050" s="19"/>
      <c r="C1050" s="20"/>
      <c r="D1050" s="19"/>
      <c r="E1050" s="19"/>
      <c r="F1050" s="19"/>
      <c r="G1050" s="19"/>
      <c r="H1050" s="19"/>
      <c r="I1050" s="19"/>
      <c r="J1050" s="19"/>
      <c r="K1050" s="19"/>
      <c r="L1050" s="19"/>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Z1050" s="257"/>
      <c r="CG1050" s="35"/>
      <c r="CH1050" s="20" t="s">
        <v>1447</v>
      </c>
      <c r="CI1050" s="20" t="s">
        <v>1375</v>
      </c>
    </row>
    <row r="1051" spans="1:87" ht="15" hidden="1" customHeight="1">
      <c r="A1051" s="19"/>
      <c r="B1051" s="19"/>
      <c r="C1051" s="20"/>
      <c r="D1051" s="19"/>
      <c r="E1051" s="19"/>
      <c r="F1051" s="19"/>
      <c r="G1051" s="19"/>
      <c r="H1051" s="19"/>
      <c r="I1051" s="19"/>
      <c r="J1051" s="19"/>
      <c r="K1051" s="19"/>
      <c r="L1051" s="19"/>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Z1051" s="257"/>
      <c r="CG1051" s="35"/>
      <c r="CH1051" s="20" t="s">
        <v>1448</v>
      </c>
      <c r="CI1051" s="20" t="s">
        <v>1376</v>
      </c>
    </row>
    <row r="1052" spans="1:87" ht="15" hidden="1" customHeight="1">
      <c r="A1052" s="19"/>
      <c r="B1052" s="19"/>
      <c r="C1052" s="20"/>
      <c r="D1052" s="19"/>
      <c r="E1052" s="19"/>
      <c r="F1052" s="19"/>
      <c r="G1052" s="19"/>
      <c r="H1052" s="19"/>
      <c r="I1052" s="19"/>
      <c r="J1052" s="19"/>
      <c r="K1052" s="19"/>
      <c r="L1052" s="19"/>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Z1052" s="257"/>
      <c r="CG1052" s="35"/>
      <c r="CH1052" s="20" t="s">
        <v>1449</v>
      </c>
      <c r="CI1052" s="20" t="s">
        <v>1377</v>
      </c>
    </row>
    <row r="1053" spans="1:87" ht="15" hidden="1" customHeight="1">
      <c r="A1053" s="19"/>
      <c r="B1053" s="19"/>
      <c r="C1053" s="20"/>
      <c r="D1053" s="19"/>
      <c r="E1053" s="19"/>
      <c r="F1053" s="19"/>
      <c r="G1053" s="19"/>
      <c r="H1053" s="19"/>
      <c r="I1053" s="19"/>
      <c r="J1053" s="19"/>
      <c r="K1053" s="19"/>
      <c r="L1053" s="19"/>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Z1053" s="257"/>
      <c r="CG1053" s="35"/>
      <c r="CH1053" s="20" t="s">
        <v>1450</v>
      </c>
      <c r="CI1053" s="20" t="s">
        <v>1378</v>
      </c>
    </row>
    <row r="1054" spans="1:87" ht="15" hidden="1" customHeight="1">
      <c r="A1054" s="19"/>
      <c r="B1054" s="19"/>
      <c r="C1054" s="20"/>
      <c r="D1054" s="19"/>
      <c r="E1054" s="19"/>
      <c r="F1054" s="19"/>
      <c r="G1054" s="19"/>
      <c r="H1054" s="19"/>
      <c r="I1054" s="19"/>
      <c r="J1054" s="19"/>
      <c r="K1054" s="19"/>
      <c r="L1054" s="19"/>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Z1054" s="257"/>
      <c r="CG1054" s="35"/>
      <c r="CH1054" s="20" t="s">
        <v>1451</v>
      </c>
      <c r="CI1054" s="20" t="s">
        <v>1379</v>
      </c>
    </row>
    <row r="1055" spans="1:87" ht="15" hidden="1" customHeight="1">
      <c r="A1055" s="19"/>
      <c r="B1055" s="19"/>
      <c r="C1055" s="20"/>
      <c r="D1055" s="19"/>
      <c r="E1055" s="19"/>
      <c r="F1055" s="19"/>
      <c r="G1055" s="19"/>
      <c r="H1055" s="19"/>
      <c r="I1055" s="19"/>
      <c r="J1055" s="19"/>
      <c r="K1055" s="19"/>
      <c r="L1055" s="19"/>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Z1055" s="257"/>
      <c r="CG1055" s="35"/>
      <c r="CH1055" s="20" t="s">
        <v>1452</v>
      </c>
      <c r="CI1055" s="20" t="s">
        <v>1380</v>
      </c>
    </row>
    <row r="1056" spans="1:87" ht="15" hidden="1" customHeight="1">
      <c r="A1056" s="19"/>
      <c r="B1056" s="19"/>
      <c r="C1056" s="20"/>
      <c r="D1056" s="19"/>
      <c r="E1056" s="19"/>
      <c r="F1056" s="19"/>
      <c r="G1056" s="19"/>
      <c r="H1056" s="19"/>
      <c r="I1056" s="19"/>
      <c r="J1056" s="19"/>
      <c r="K1056" s="19"/>
      <c r="L1056" s="19"/>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Z1056" s="257"/>
      <c r="CG1056" s="35"/>
      <c r="CH1056" s="20" t="s">
        <v>1453</v>
      </c>
      <c r="CI1056" s="20" t="s">
        <v>1381</v>
      </c>
    </row>
    <row r="1057" spans="1:87" ht="15" hidden="1" customHeight="1">
      <c r="A1057" s="19"/>
      <c r="B1057" s="19"/>
      <c r="C1057" s="20"/>
      <c r="D1057" s="19"/>
      <c r="E1057" s="19"/>
      <c r="F1057" s="19"/>
      <c r="G1057" s="19"/>
      <c r="H1057" s="19"/>
      <c r="I1057" s="19"/>
      <c r="J1057" s="19"/>
      <c r="K1057" s="19"/>
      <c r="L1057" s="19"/>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Z1057" s="257"/>
      <c r="CG1057" s="35"/>
      <c r="CH1057" s="20" t="s">
        <v>1454</v>
      </c>
      <c r="CI1057" s="20" t="s">
        <v>1382</v>
      </c>
    </row>
    <row r="1058" spans="1:87" ht="15" hidden="1" customHeight="1">
      <c r="A1058" s="19"/>
      <c r="B1058" s="19"/>
      <c r="C1058" s="20"/>
      <c r="D1058" s="19"/>
      <c r="E1058" s="19"/>
      <c r="F1058" s="19"/>
      <c r="G1058" s="19"/>
      <c r="H1058" s="19"/>
      <c r="I1058" s="19"/>
      <c r="J1058" s="19"/>
      <c r="K1058" s="19"/>
      <c r="L1058" s="19"/>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Z1058" s="257"/>
      <c r="CG1058" s="35"/>
      <c r="CH1058" s="20" t="s">
        <v>1455</v>
      </c>
      <c r="CI1058" s="20" t="s">
        <v>1383</v>
      </c>
    </row>
    <row r="1059" spans="1:87" ht="15" hidden="1" customHeight="1">
      <c r="A1059" s="19"/>
      <c r="B1059" s="19"/>
      <c r="C1059" s="20"/>
      <c r="D1059" s="19"/>
      <c r="E1059" s="19"/>
      <c r="F1059" s="19"/>
      <c r="G1059" s="19"/>
      <c r="H1059" s="19"/>
      <c r="I1059" s="19"/>
      <c r="J1059" s="19"/>
      <c r="K1059" s="19"/>
      <c r="L1059" s="19"/>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Z1059" s="257"/>
      <c r="CG1059" s="35"/>
      <c r="CH1059" s="20" t="s">
        <v>1456</v>
      </c>
      <c r="CI1059" s="20" t="s">
        <v>1384</v>
      </c>
    </row>
    <row r="1060" spans="1:87" ht="15" hidden="1" customHeight="1">
      <c r="A1060" s="19"/>
      <c r="B1060" s="19"/>
      <c r="C1060" s="20"/>
      <c r="D1060" s="19"/>
      <c r="E1060" s="19"/>
      <c r="F1060" s="19"/>
      <c r="G1060" s="19"/>
      <c r="H1060" s="19"/>
      <c r="I1060" s="19"/>
      <c r="J1060" s="19"/>
      <c r="K1060" s="19"/>
      <c r="L1060" s="19"/>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Z1060" s="257"/>
      <c r="CG1060" s="35"/>
      <c r="CH1060" s="20" t="s">
        <v>1457</v>
      </c>
      <c r="CI1060" s="20" t="s">
        <v>1385</v>
      </c>
    </row>
    <row r="1061" spans="1:87" ht="15" hidden="1" customHeight="1">
      <c r="A1061" s="19"/>
      <c r="B1061" s="19"/>
      <c r="C1061" s="20"/>
      <c r="D1061" s="19"/>
      <c r="E1061" s="19"/>
      <c r="F1061" s="19"/>
      <c r="G1061" s="19"/>
      <c r="H1061" s="19"/>
      <c r="I1061" s="19"/>
      <c r="J1061" s="19"/>
      <c r="K1061" s="19"/>
      <c r="L1061" s="19"/>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Z1061" s="257"/>
      <c r="CG1061" s="35"/>
      <c r="CH1061" s="20" t="s">
        <v>1458</v>
      </c>
      <c r="CI1061" s="20" t="s">
        <v>1386</v>
      </c>
    </row>
    <row r="1062" spans="1:87" ht="15" hidden="1" customHeight="1">
      <c r="A1062" s="19"/>
      <c r="B1062" s="19"/>
      <c r="C1062" s="20"/>
      <c r="D1062" s="19"/>
      <c r="E1062" s="19"/>
      <c r="F1062" s="19"/>
      <c r="G1062" s="19"/>
      <c r="H1062" s="19"/>
      <c r="I1062" s="19"/>
      <c r="J1062" s="19"/>
      <c r="K1062" s="19"/>
      <c r="L1062" s="19"/>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Z1062" s="257"/>
      <c r="CG1062" s="35"/>
      <c r="CH1062" s="20" t="s">
        <v>1459</v>
      </c>
      <c r="CI1062" s="20" t="s">
        <v>1387</v>
      </c>
    </row>
    <row r="1063" spans="1:87" ht="15" hidden="1" customHeight="1">
      <c r="A1063" s="19"/>
      <c r="B1063" s="19"/>
      <c r="C1063" s="20"/>
      <c r="D1063" s="19"/>
      <c r="E1063" s="19"/>
      <c r="F1063" s="19"/>
      <c r="G1063" s="19"/>
      <c r="H1063" s="19"/>
      <c r="I1063" s="19"/>
      <c r="J1063" s="19"/>
      <c r="K1063" s="19"/>
      <c r="L1063" s="19"/>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Z1063" s="257"/>
      <c r="CG1063" s="35"/>
      <c r="CH1063" s="20" t="s">
        <v>1460</v>
      </c>
      <c r="CI1063" s="20" t="s">
        <v>1388</v>
      </c>
    </row>
    <row r="1064" spans="1:87" ht="15" hidden="1" customHeight="1">
      <c r="A1064" s="19"/>
      <c r="B1064" s="19"/>
      <c r="C1064" s="20"/>
      <c r="D1064" s="19"/>
      <c r="E1064" s="19"/>
      <c r="F1064" s="19"/>
      <c r="G1064" s="19"/>
      <c r="H1064" s="19"/>
      <c r="I1064" s="19"/>
      <c r="J1064" s="19"/>
      <c r="K1064" s="19"/>
      <c r="L1064" s="19"/>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Z1064" s="257"/>
      <c r="CG1064" s="35"/>
      <c r="CH1064" s="20" t="s">
        <v>586</v>
      </c>
      <c r="CI1064" s="20" t="s">
        <v>1389</v>
      </c>
    </row>
    <row r="1065" spans="1:87" ht="15" hidden="1" customHeight="1">
      <c r="A1065" s="19"/>
      <c r="B1065" s="19"/>
      <c r="C1065" s="20"/>
      <c r="D1065" s="19"/>
      <c r="E1065" s="19"/>
      <c r="F1065" s="19"/>
      <c r="G1065" s="19"/>
      <c r="H1065" s="19"/>
      <c r="I1065" s="19"/>
      <c r="J1065" s="19"/>
      <c r="K1065" s="19"/>
      <c r="L1065" s="19"/>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Z1065" s="257"/>
      <c r="CG1065" s="35"/>
      <c r="CH1065" s="20" t="s">
        <v>1461</v>
      </c>
      <c r="CI1065" s="20" t="s">
        <v>1390</v>
      </c>
    </row>
    <row r="1066" spans="1:87" ht="15" hidden="1" customHeight="1">
      <c r="A1066" s="19"/>
      <c r="B1066" s="19"/>
      <c r="C1066" s="20"/>
      <c r="D1066" s="19"/>
      <c r="E1066" s="19"/>
      <c r="F1066" s="19"/>
      <c r="G1066" s="19"/>
      <c r="H1066" s="19"/>
      <c r="I1066" s="19"/>
      <c r="J1066" s="19"/>
      <c r="K1066" s="19"/>
      <c r="L1066" s="19"/>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Z1066" s="257"/>
      <c r="CG1066" s="35"/>
      <c r="CH1066" s="20" t="s">
        <v>1462</v>
      </c>
      <c r="CI1066" s="20" t="s">
        <v>1391</v>
      </c>
    </row>
    <row r="1067" spans="1:87" ht="15" hidden="1" customHeight="1">
      <c r="A1067" s="19"/>
      <c r="B1067" s="19"/>
      <c r="C1067" s="20"/>
      <c r="D1067" s="19"/>
      <c r="E1067" s="19"/>
      <c r="F1067" s="19"/>
      <c r="G1067" s="19"/>
      <c r="H1067" s="19"/>
      <c r="I1067" s="19"/>
      <c r="J1067" s="19"/>
      <c r="K1067" s="19"/>
      <c r="L1067" s="19"/>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Z1067" s="257"/>
      <c r="CG1067" s="35"/>
      <c r="CH1067" s="20" t="s">
        <v>1463</v>
      </c>
      <c r="CI1067" s="20" t="s">
        <v>1392</v>
      </c>
    </row>
    <row r="1068" spans="1:87" ht="15" hidden="1" customHeight="1">
      <c r="A1068" s="19"/>
      <c r="B1068" s="19"/>
      <c r="C1068" s="20"/>
      <c r="D1068" s="19"/>
      <c r="E1068" s="19"/>
      <c r="F1068" s="19"/>
      <c r="G1068" s="19"/>
      <c r="H1068" s="19"/>
      <c r="I1068" s="19"/>
      <c r="J1068" s="19"/>
      <c r="K1068" s="19"/>
      <c r="L1068" s="19"/>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Z1068" s="257"/>
      <c r="CG1068" s="35"/>
      <c r="CH1068" s="20" t="s">
        <v>1464</v>
      </c>
      <c r="CI1068" s="20" t="s">
        <v>1393</v>
      </c>
    </row>
    <row r="1069" spans="1:87" ht="15" hidden="1" customHeight="1">
      <c r="A1069" s="19"/>
      <c r="B1069" s="19"/>
      <c r="C1069" s="20"/>
      <c r="D1069" s="19"/>
      <c r="E1069" s="19"/>
      <c r="F1069" s="19"/>
      <c r="G1069" s="19"/>
      <c r="H1069" s="19"/>
      <c r="I1069" s="19"/>
      <c r="J1069" s="19"/>
      <c r="K1069" s="19"/>
      <c r="L1069" s="19"/>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Z1069" s="257"/>
      <c r="CG1069" s="35"/>
      <c r="CH1069" s="20" t="s">
        <v>1465</v>
      </c>
      <c r="CI1069" s="20" t="s">
        <v>1394</v>
      </c>
    </row>
    <row r="1070" spans="1:87" ht="15" hidden="1" customHeight="1">
      <c r="A1070" s="19"/>
      <c r="B1070" s="19"/>
      <c r="C1070" s="20"/>
      <c r="D1070" s="19"/>
      <c r="E1070" s="19"/>
      <c r="F1070" s="19"/>
      <c r="G1070" s="19"/>
      <c r="H1070" s="19"/>
      <c r="I1070" s="19"/>
      <c r="J1070" s="19"/>
      <c r="K1070" s="19"/>
      <c r="L1070" s="19"/>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Z1070" s="257"/>
      <c r="CG1070" s="35"/>
      <c r="CH1070" s="20" t="s">
        <v>1466</v>
      </c>
      <c r="CI1070" s="20" t="s">
        <v>1395</v>
      </c>
    </row>
    <row r="1071" spans="1:87" ht="15" hidden="1" customHeight="1">
      <c r="A1071" s="19"/>
      <c r="B1071" s="19"/>
      <c r="C1071" s="20"/>
      <c r="D1071" s="19"/>
      <c r="E1071" s="19"/>
      <c r="F1071" s="19"/>
      <c r="G1071" s="19"/>
      <c r="H1071" s="19"/>
      <c r="I1071" s="19"/>
      <c r="J1071" s="19"/>
      <c r="K1071" s="19"/>
      <c r="L1071" s="19"/>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Z1071" s="257"/>
      <c r="CG1071" s="35"/>
      <c r="CH1071" s="20" t="s">
        <v>1467</v>
      </c>
      <c r="CI1071" s="20" t="s">
        <v>1396</v>
      </c>
    </row>
    <row r="1072" spans="1:87" ht="15" hidden="1" customHeight="1">
      <c r="A1072" s="19"/>
      <c r="B1072" s="19"/>
      <c r="C1072" s="20"/>
      <c r="D1072" s="19"/>
      <c r="E1072" s="19"/>
      <c r="F1072" s="19"/>
      <c r="G1072" s="19"/>
      <c r="H1072" s="19"/>
      <c r="I1072" s="19"/>
      <c r="J1072" s="19"/>
      <c r="K1072" s="19"/>
      <c r="L1072" s="19"/>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Z1072" s="257"/>
      <c r="CG1072" s="35"/>
      <c r="CH1072" s="20" t="s">
        <v>1468</v>
      </c>
      <c r="CI1072" s="20" t="s">
        <v>1397</v>
      </c>
    </row>
    <row r="1073" spans="1:87" ht="15" hidden="1" customHeight="1">
      <c r="A1073" s="19"/>
      <c r="B1073" s="19"/>
      <c r="C1073" s="20"/>
      <c r="D1073" s="19"/>
      <c r="E1073" s="19"/>
      <c r="F1073" s="19"/>
      <c r="G1073" s="19"/>
      <c r="H1073" s="19"/>
      <c r="I1073" s="19"/>
      <c r="J1073" s="19"/>
      <c r="K1073" s="19"/>
      <c r="L1073" s="19"/>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Z1073" s="257"/>
      <c r="CG1073" s="35"/>
      <c r="CH1073" s="20" t="s">
        <v>1469</v>
      </c>
      <c r="CI1073" s="20" t="s">
        <v>1398</v>
      </c>
    </row>
    <row r="1074" spans="1:87" ht="15" hidden="1" customHeight="1">
      <c r="A1074" s="19"/>
      <c r="B1074" s="19"/>
      <c r="C1074" s="20"/>
      <c r="D1074" s="19"/>
      <c r="E1074" s="19"/>
      <c r="F1074" s="19"/>
      <c r="G1074" s="19"/>
      <c r="H1074" s="19"/>
      <c r="I1074" s="19"/>
      <c r="J1074" s="19"/>
      <c r="K1074" s="19"/>
      <c r="L1074" s="19"/>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Z1074" s="257"/>
      <c r="CG1074" s="35"/>
      <c r="CH1074" s="20" t="s">
        <v>1470</v>
      </c>
      <c r="CI1074" s="20" t="s">
        <v>1399</v>
      </c>
    </row>
    <row r="1075" spans="1:87" ht="15" hidden="1" customHeight="1">
      <c r="A1075" s="19"/>
      <c r="B1075" s="19"/>
      <c r="C1075" s="20"/>
      <c r="D1075" s="19"/>
      <c r="E1075" s="19"/>
      <c r="F1075" s="19"/>
      <c r="G1075" s="19"/>
      <c r="H1075" s="19"/>
      <c r="I1075" s="19"/>
      <c r="J1075" s="19"/>
      <c r="K1075" s="19"/>
      <c r="L1075" s="19"/>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Z1075" s="257"/>
      <c r="CG1075" s="35"/>
      <c r="CH1075" s="20" t="s">
        <v>1471</v>
      </c>
      <c r="CI1075" s="20" t="s">
        <v>1400</v>
      </c>
    </row>
    <row r="1076" spans="1:87" ht="15" hidden="1" customHeight="1">
      <c r="A1076" s="19"/>
      <c r="B1076" s="19"/>
      <c r="C1076" s="20"/>
      <c r="D1076" s="19"/>
      <c r="E1076" s="19"/>
      <c r="F1076" s="19"/>
      <c r="G1076" s="19"/>
      <c r="H1076" s="19"/>
      <c r="I1076" s="19"/>
      <c r="J1076" s="19"/>
      <c r="K1076" s="19"/>
      <c r="L1076" s="19"/>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Z1076" s="257"/>
      <c r="CG1076" s="35"/>
      <c r="CH1076" s="20" t="s">
        <v>1472</v>
      </c>
      <c r="CI1076" s="20" t="s">
        <v>1401</v>
      </c>
    </row>
    <row r="1077" spans="1:87" ht="15" hidden="1" customHeight="1">
      <c r="A1077" s="19"/>
      <c r="B1077" s="19"/>
      <c r="C1077" s="20"/>
      <c r="D1077" s="19"/>
      <c r="E1077" s="19"/>
      <c r="F1077" s="19"/>
      <c r="G1077" s="19"/>
      <c r="H1077" s="19"/>
      <c r="I1077" s="19"/>
      <c r="J1077" s="19"/>
      <c r="K1077" s="19"/>
      <c r="L1077" s="19"/>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Z1077" s="257"/>
      <c r="CG1077" s="35"/>
      <c r="CH1077" s="20" t="s">
        <v>1473</v>
      </c>
      <c r="CI1077" s="20" t="s">
        <v>1402</v>
      </c>
    </row>
    <row r="1078" spans="1:87" ht="15" hidden="1" customHeight="1">
      <c r="A1078" s="19"/>
      <c r="B1078" s="19"/>
      <c r="C1078" s="20"/>
      <c r="D1078" s="19"/>
      <c r="E1078" s="19"/>
      <c r="F1078" s="19"/>
      <c r="G1078" s="19"/>
      <c r="H1078" s="19"/>
      <c r="I1078" s="19"/>
      <c r="J1078" s="19"/>
      <c r="K1078" s="19"/>
      <c r="L1078" s="19"/>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Z1078" s="257"/>
      <c r="CG1078" s="35"/>
      <c r="CH1078" s="20" t="s">
        <v>1474</v>
      </c>
      <c r="CI1078" s="20" t="s">
        <v>1403</v>
      </c>
    </row>
    <row r="1079" spans="1:87" ht="15" hidden="1" customHeight="1">
      <c r="A1079" s="19"/>
      <c r="B1079" s="19"/>
      <c r="C1079" s="20"/>
      <c r="D1079" s="19"/>
      <c r="E1079" s="19"/>
      <c r="F1079" s="19"/>
      <c r="G1079" s="19"/>
      <c r="H1079" s="19"/>
      <c r="I1079" s="19"/>
      <c r="J1079" s="19"/>
      <c r="K1079" s="19"/>
      <c r="L1079" s="19"/>
      <c r="M1079" s="20"/>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Z1079" s="257"/>
      <c r="CG1079" s="35"/>
      <c r="CH1079" s="20" t="s">
        <v>1475</v>
      </c>
      <c r="CI1079" s="20" t="s">
        <v>1404</v>
      </c>
    </row>
    <row r="1080" spans="1:87" ht="15" hidden="1" customHeight="1">
      <c r="A1080" s="19"/>
      <c r="B1080" s="19"/>
      <c r="C1080" s="20"/>
      <c r="D1080" s="19"/>
      <c r="E1080" s="19"/>
      <c r="F1080" s="19"/>
      <c r="G1080" s="19"/>
      <c r="H1080" s="19"/>
      <c r="I1080" s="19"/>
      <c r="J1080" s="19"/>
      <c r="K1080" s="19"/>
      <c r="L1080" s="19"/>
      <c r="M1080" s="20"/>
      <c r="N1080" s="20"/>
      <c r="O1080" s="20"/>
      <c r="P1080" s="20"/>
      <c r="Q1080" s="20"/>
      <c r="R1080" s="20"/>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Z1080" s="257"/>
      <c r="CG1080" s="35"/>
      <c r="CH1080" s="20" t="s">
        <v>1476</v>
      </c>
      <c r="CI1080" s="20" t="s">
        <v>1405</v>
      </c>
    </row>
    <row r="1081" spans="1:87" ht="15" hidden="1" customHeight="1">
      <c r="A1081" s="19"/>
      <c r="B1081" s="19"/>
      <c r="C1081" s="20"/>
      <c r="D1081" s="19"/>
      <c r="E1081" s="19"/>
      <c r="F1081" s="19"/>
      <c r="G1081" s="19"/>
      <c r="H1081" s="19"/>
      <c r="I1081" s="19"/>
      <c r="J1081" s="19"/>
      <c r="K1081" s="19"/>
      <c r="L1081" s="19"/>
      <c r="M1081" s="20"/>
      <c r="N1081" s="20"/>
      <c r="O1081" s="20"/>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Z1081" s="257"/>
      <c r="CG1081" s="35"/>
      <c r="CH1081" s="20" t="s">
        <v>1477</v>
      </c>
      <c r="CI1081" s="20" t="s">
        <v>1406</v>
      </c>
    </row>
    <row r="1082" spans="1:87" ht="15" hidden="1" customHeight="1">
      <c r="A1082" s="19"/>
      <c r="B1082" s="19"/>
      <c r="C1082" s="20"/>
      <c r="D1082" s="19"/>
      <c r="E1082" s="19"/>
      <c r="F1082" s="19"/>
      <c r="G1082" s="19"/>
      <c r="H1082" s="19"/>
      <c r="I1082" s="19"/>
      <c r="J1082" s="19"/>
      <c r="K1082" s="19"/>
      <c r="L1082" s="19"/>
      <c r="M1082" s="20"/>
      <c r="N1082" s="20"/>
      <c r="O1082" s="20"/>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Z1082" s="257"/>
      <c r="CG1082" s="35"/>
      <c r="CH1082" s="20" t="s">
        <v>1478</v>
      </c>
      <c r="CI1082" s="20" t="s">
        <v>1407</v>
      </c>
    </row>
    <row r="1083" spans="1:87" ht="15" hidden="1" customHeight="1">
      <c r="A1083" s="19"/>
      <c r="B1083" s="19"/>
      <c r="C1083" s="20"/>
      <c r="D1083" s="19"/>
      <c r="E1083" s="19"/>
      <c r="F1083" s="19"/>
      <c r="G1083" s="19"/>
      <c r="H1083" s="19"/>
      <c r="I1083" s="19"/>
      <c r="J1083" s="19"/>
      <c r="K1083" s="19"/>
      <c r="L1083" s="19"/>
      <c r="M1083" s="20"/>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Z1083" s="257"/>
      <c r="CG1083" s="35"/>
      <c r="CH1083" s="20" t="s">
        <v>1479</v>
      </c>
      <c r="CI1083" s="20" t="s">
        <v>1408</v>
      </c>
    </row>
    <row r="1084" spans="1:87" ht="15" hidden="1" customHeight="1">
      <c r="A1084" s="19"/>
      <c r="B1084" s="19"/>
      <c r="C1084" s="20"/>
      <c r="D1084" s="19"/>
      <c r="E1084" s="19"/>
      <c r="F1084" s="19"/>
      <c r="G1084" s="19"/>
      <c r="H1084" s="19"/>
      <c r="I1084" s="19"/>
      <c r="J1084" s="19"/>
      <c r="K1084" s="19"/>
      <c r="L1084" s="19"/>
      <c r="M1084" s="20"/>
      <c r="N1084" s="20"/>
      <c r="O1084" s="20"/>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Z1084" s="257"/>
      <c r="CG1084" s="35"/>
      <c r="CH1084" s="20" t="s">
        <v>1480</v>
      </c>
      <c r="CI1084" s="20" t="s">
        <v>1409</v>
      </c>
    </row>
    <row r="1085" spans="1:87" ht="15" hidden="1" customHeight="1">
      <c r="A1085" s="19"/>
      <c r="B1085" s="19"/>
      <c r="C1085" s="20"/>
      <c r="D1085" s="19"/>
      <c r="E1085" s="19"/>
      <c r="F1085" s="19"/>
      <c r="G1085" s="19"/>
      <c r="H1085" s="19"/>
      <c r="I1085" s="19"/>
      <c r="J1085" s="19"/>
      <c r="K1085" s="19"/>
      <c r="L1085" s="19"/>
      <c r="M1085" s="20"/>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Z1085" s="257"/>
      <c r="CG1085" s="35"/>
      <c r="CH1085" s="20" t="s">
        <v>1481</v>
      </c>
      <c r="CI1085" s="20" t="s">
        <v>1410</v>
      </c>
    </row>
    <row r="1086" spans="1:87" ht="15" hidden="1" customHeight="1">
      <c r="A1086" s="19"/>
      <c r="B1086" s="19"/>
      <c r="C1086" s="20"/>
      <c r="D1086" s="19"/>
      <c r="E1086" s="19"/>
      <c r="F1086" s="19"/>
      <c r="G1086" s="19"/>
      <c r="H1086" s="19"/>
      <c r="I1086" s="19"/>
      <c r="J1086" s="19"/>
      <c r="K1086" s="19"/>
      <c r="L1086" s="19"/>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Z1086" s="257"/>
      <c r="CG1086" s="35"/>
      <c r="CH1086" s="20" t="s">
        <v>1482</v>
      </c>
      <c r="CI1086" s="20" t="s">
        <v>1411</v>
      </c>
    </row>
    <row r="1087" spans="1:87" ht="15" hidden="1" customHeight="1">
      <c r="A1087" s="19"/>
      <c r="B1087" s="19"/>
      <c r="C1087" s="20"/>
      <c r="D1087" s="19"/>
      <c r="E1087" s="19"/>
      <c r="F1087" s="19"/>
      <c r="G1087" s="19"/>
      <c r="H1087" s="19"/>
      <c r="I1087" s="19"/>
      <c r="J1087" s="19"/>
      <c r="K1087" s="19"/>
      <c r="L1087" s="19"/>
      <c r="M1087" s="20"/>
      <c r="N1087" s="20"/>
      <c r="O1087" s="20"/>
      <c r="P1087" s="20"/>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Z1087" s="257"/>
      <c r="CG1087" s="35"/>
      <c r="CH1087" s="20" t="s">
        <v>1483</v>
      </c>
      <c r="CI1087" s="20" t="s">
        <v>1412</v>
      </c>
    </row>
    <row r="1088" spans="1:87" ht="15" hidden="1" customHeight="1">
      <c r="A1088" s="19"/>
      <c r="B1088" s="19"/>
      <c r="C1088" s="20"/>
      <c r="D1088" s="19"/>
      <c r="E1088" s="19"/>
      <c r="F1088" s="19"/>
      <c r="G1088" s="19"/>
      <c r="H1088" s="19"/>
      <c r="I1088" s="19"/>
      <c r="J1088" s="19"/>
      <c r="K1088" s="19"/>
      <c r="L1088" s="19"/>
      <c r="M1088" s="20"/>
      <c r="N1088" s="20"/>
      <c r="O1088" s="20"/>
      <c r="P1088" s="20"/>
      <c r="Q1088" s="20"/>
      <c r="R1088" s="20"/>
      <c r="S1088" s="20"/>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Z1088" s="257"/>
      <c r="CG1088" s="35"/>
      <c r="CH1088" s="20" t="s">
        <v>1484</v>
      </c>
      <c r="CI1088" s="20" t="s">
        <v>1413</v>
      </c>
    </row>
    <row r="1089" spans="1:87" ht="15" hidden="1" customHeight="1">
      <c r="A1089" s="19"/>
      <c r="B1089" s="19"/>
      <c r="C1089" s="20"/>
      <c r="D1089" s="19"/>
      <c r="E1089" s="19"/>
      <c r="F1089" s="19"/>
      <c r="G1089" s="19"/>
      <c r="H1089" s="19"/>
      <c r="I1089" s="19"/>
      <c r="J1089" s="19"/>
      <c r="K1089" s="19"/>
      <c r="L1089" s="19"/>
      <c r="M1089" s="20"/>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Z1089" s="257"/>
      <c r="CG1089" s="35"/>
      <c r="CH1089" s="20" t="s">
        <v>1485</v>
      </c>
      <c r="CI1089" s="20" t="s">
        <v>1414</v>
      </c>
    </row>
    <row r="1090" spans="1:87" ht="15" hidden="1" customHeight="1">
      <c r="A1090" s="19"/>
      <c r="B1090" s="19"/>
      <c r="C1090" s="20"/>
      <c r="D1090" s="19"/>
      <c r="E1090" s="19"/>
      <c r="F1090" s="19"/>
      <c r="G1090" s="19"/>
      <c r="H1090" s="19"/>
      <c r="I1090" s="19"/>
      <c r="J1090" s="19"/>
      <c r="K1090" s="19"/>
      <c r="L1090" s="19"/>
      <c r="M1090" s="20"/>
      <c r="N1090" s="20"/>
      <c r="O1090" s="20"/>
      <c r="P1090" s="20"/>
      <c r="Q1090" s="20"/>
      <c r="R1090" s="20"/>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Z1090" s="257"/>
      <c r="CG1090" s="35"/>
      <c r="CH1090" s="20" t="s">
        <v>1486</v>
      </c>
      <c r="CI1090" s="20" t="s">
        <v>1415</v>
      </c>
    </row>
    <row r="1091" spans="1:87" ht="15" hidden="1" customHeight="1">
      <c r="A1091" s="19"/>
      <c r="B1091" s="19"/>
      <c r="C1091" s="20"/>
      <c r="D1091" s="19"/>
      <c r="E1091" s="19"/>
      <c r="F1091" s="19"/>
      <c r="G1091" s="19"/>
      <c r="H1091" s="19"/>
      <c r="I1091" s="19"/>
      <c r="J1091" s="19"/>
      <c r="K1091" s="19"/>
      <c r="L1091" s="19"/>
      <c r="M1091" s="20"/>
      <c r="N1091" s="20"/>
      <c r="O1091" s="20"/>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Z1091" s="257"/>
      <c r="CG1091" s="35"/>
      <c r="CH1091" s="20" t="s">
        <v>1487</v>
      </c>
      <c r="CI1091" s="20" t="s">
        <v>1416</v>
      </c>
    </row>
    <row r="1092" spans="1:87" ht="15" hidden="1" customHeight="1">
      <c r="A1092" s="19"/>
      <c r="B1092" s="19"/>
      <c r="C1092" s="20"/>
      <c r="D1092" s="19"/>
      <c r="E1092" s="19"/>
      <c r="F1092" s="19"/>
      <c r="G1092" s="19"/>
      <c r="H1092" s="19"/>
      <c r="I1092" s="19"/>
      <c r="J1092" s="19"/>
      <c r="K1092" s="19"/>
      <c r="L1092" s="19"/>
      <c r="M1092" s="20"/>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Z1092" s="257"/>
      <c r="CG1092" s="35"/>
      <c r="CH1092" s="20" t="s">
        <v>1488</v>
      </c>
      <c r="CI1092" s="20" t="s">
        <v>1417</v>
      </c>
    </row>
    <row r="1093" spans="1:87" ht="15" hidden="1" customHeight="1">
      <c r="A1093" s="19"/>
      <c r="B1093" s="19"/>
      <c r="C1093" s="20"/>
      <c r="D1093" s="19"/>
      <c r="E1093" s="19"/>
      <c r="F1093" s="19"/>
      <c r="G1093" s="19"/>
      <c r="H1093" s="19"/>
      <c r="I1093" s="19"/>
      <c r="J1093" s="19"/>
      <c r="K1093" s="19"/>
      <c r="L1093" s="19"/>
      <c r="M1093" s="20"/>
      <c r="N1093" s="20"/>
      <c r="O1093" s="20"/>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Z1093" s="257"/>
      <c r="CG1093" s="35"/>
      <c r="CH1093" s="20" t="s">
        <v>1489</v>
      </c>
      <c r="CI1093" s="20" t="s">
        <v>586</v>
      </c>
    </row>
    <row r="1094" spans="1:87" ht="15" hidden="1" customHeight="1">
      <c r="A1094" s="19"/>
      <c r="B1094" s="19"/>
      <c r="C1094" s="20"/>
      <c r="D1094" s="19"/>
      <c r="E1094" s="19"/>
      <c r="F1094" s="19"/>
      <c r="G1094" s="19"/>
      <c r="H1094" s="19"/>
      <c r="I1094" s="19"/>
      <c r="J1094" s="19"/>
      <c r="K1094" s="19"/>
      <c r="L1094" s="19"/>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Z1094" s="257"/>
      <c r="CG1094" s="35"/>
      <c r="CH1094" s="20" t="s">
        <v>1490</v>
      </c>
      <c r="CI1094" s="20" t="s">
        <v>1418</v>
      </c>
    </row>
    <row r="1095" spans="1:87" ht="15" hidden="1" customHeight="1">
      <c r="A1095" s="19"/>
      <c r="B1095" s="19"/>
      <c r="C1095" s="20"/>
      <c r="D1095" s="19"/>
      <c r="E1095" s="19"/>
      <c r="F1095" s="19"/>
      <c r="G1095" s="19"/>
      <c r="H1095" s="19"/>
      <c r="I1095" s="19"/>
      <c r="J1095" s="19"/>
      <c r="K1095" s="19"/>
      <c r="L1095" s="19"/>
      <c r="M1095" s="20"/>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Z1095" s="257"/>
      <c r="CG1095" s="35"/>
      <c r="CH1095" s="20" t="s">
        <v>1491</v>
      </c>
      <c r="CI1095" s="20" t="s">
        <v>1419</v>
      </c>
    </row>
    <row r="1096" spans="1:87" ht="15" hidden="1" customHeight="1">
      <c r="A1096" s="19"/>
      <c r="B1096" s="19"/>
      <c r="C1096" s="20"/>
      <c r="D1096" s="19"/>
      <c r="E1096" s="19"/>
      <c r="F1096" s="19"/>
      <c r="G1096" s="19"/>
      <c r="H1096" s="19"/>
      <c r="I1096" s="19"/>
      <c r="J1096" s="19"/>
      <c r="K1096" s="19"/>
      <c r="L1096" s="19"/>
      <c r="M1096" s="20"/>
      <c r="N1096" s="20"/>
      <c r="O1096" s="20"/>
      <c r="P1096" s="20"/>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Z1096" s="257"/>
      <c r="CG1096" s="35"/>
      <c r="CH1096" s="20" t="s">
        <v>1492</v>
      </c>
      <c r="CI1096" s="20" t="s">
        <v>1420</v>
      </c>
    </row>
    <row r="1097" spans="1:87" ht="15" hidden="1" customHeight="1">
      <c r="A1097" s="19"/>
      <c r="B1097" s="19"/>
      <c r="C1097" s="20"/>
      <c r="D1097" s="19"/>
      <c r="E1097" s="19"/>
      <c r="F1097" s="19"/>
      <c r="G1097" s="19"/>
      <c r="H1097" s="19"/>
      <c r="I1097" s="19"/>
      <c r="J1097" s="19"/>
      <c r="K1097" s="19"/>
      <c r="L1097" s="19"/>
      <c r="M1097" s="20"/>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Z1097" s="257"/>
      <c r="CG1097" s="35"/>
      <c r="CH1097" s="20" t="s">
        <v>1493</v>
      </c>
      <c r="CI1097" s="20" t="s">
        <v>1421</v>
      </c>
    </row>
    <row r="1098" spans="1:87" ht="15" hidden="1" customHeight="1">
      <c r="A1098" s="19"/>
      <c r="B1098" s="19"/>
      <c r="C1098" s="20"/>
      <c r="D1098" s="19"/>
      <c r="E1098" s="19"/>
      <c r="F1098" s="19"/>
      <c r="G1098" s="19"/>
      <c r="H1098" s="19"/>
      <c r="I1098" s="19"/>
      <c r="J1098" s="19"/>
      <c r="K1098" s="19"/>
      <c r="L1098" s="19"/>
      <c r="M1098" s="20"/>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Z1098" s="257"/>
      <c r="CG1098" s="35"/>
      <c r="CH1098" s="20" t="s">
        <v>1494</v>
      </c>
      <c r="CI1098" s="20" t="s">
        <v>1422</v>
      </c>
    </row>
    <row r="1099" spans="1:87" ht="15" hidden="1" customHeight="1">
      <c r="A1099" s="19"/>
      <c r="B1099" s="19"/>
      <c r="C1099" s="20"/>
      <c r="D1099" s="19"/>
      <c r="E1099" s="19"/>
      <c r="F1099" s="19"/>
      <c r="G1099" s="19"/>
      <c r="H1099" s="19"/>
      <c r="I1099" s="19"/>
      <c r="J1099" s="19"/>
      <c r="K1099" s="19"/>
      <c r="L1099" s="19"/>
      <c r="M1099" s="20"/>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Z1099" s="257"/>
      <c r="CG1099" s="35"/>
      <c r="CH1099" s="20" t="s">
        <v>1495</v>
      </c>
      <c r="CI1099" s="20" t="s">
        <v>1423</v>
      </c>
    </row>
    <row r="1100" spans="1:87" ht="15" hidden="1" customHeight="1">
      <c r="A1100" s="19"/>
      <c r="B1100" s="19"/>
      <c r="C1100" s="20"/>
      <c r="D1100" s="19"/>
      <c r="E1100" s="19"/>
      <c r="F1100" s="19"/>
      <c r="G1100" s="19"/>
      <c r="H1100" s="19"/>
      <c r="I1100" s="19"/>
      <c r="J1100" s="19"/>
      <c r="K1100" s="19"/>
      <c r="L1100" s="19"/>
      <c r="M1100" s="20"/>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Z1100" s="257"/>
      <c r="CG1100" s="35"/>
      <c r="CH1100" s="20" t="s">
        <v>1496</v>
      </c>
      <c r="CI1100" s="20" t="s">
        <v>1424</v>
      </c>
    </row>
    <row r="1101" spans="1:87" ht="15" hidden="1" customHeight="1">
      <c r="A1101" s="19"/>
      <c r="B1101" s="19"/>
      <c r="C1101" s="20"/>
      <c r="D1101" s="19"/>
      <c r="E1101" s="19"/>
      <c r="F1101" s="19"/>
      <c r="G1101" s="19"/>
      <c r="H1101" s="19"/>
      <c r="I1101" s="19"/>
      <c r="J1101" s="19"/>
      <c r="K1101" s="19"/>
      <c r="L1101" s="19"/>
      <c r="M1101" s="20"/>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Z1101" s="257"/>
      <c r="CG1101" s="35"/>
      <c r="CH1101" s="20" t="s">
        <v>1497</v>
      </c>
      <c r="CI1101" s="20" t="s">
        <v>1425</v>
      </c>
    </row>
    <row r="1102" spans="1:87" ht="15" hidden="1" customHeight="1">
      <c r="A1102" s="19"/>
      <c r="B1102" s="19"/>
      <c r="C1102" s="20"/>
      <c r="D1102" s="19"/>
      <c r="E1102" s="19"/>
      <c r="F1102" s="19"/>
      <c r="G1102" s="19"/>
      <c r="H1102" s="19"/>
      <c r="I1102" s="19"/>
      <c r="J1102" s="19"/>
      <c r="K1102" s="19"/>
      <c r="L1102" s="19"/>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Z1102" s="257"/>
      <c r="CG1102" s="35"/>
      <c r="CH1102" s="20" t="s">
        <v>1498</v>
      </c>
      <c r="CI1102" s="20" t="s">
        <v>1426</v>
      </c>
    </row>
    <row r="1103" spans="1:87" ht="15" hidden="1" customHeight="1">
      <c r="A1103" s="19"/>
      <c r="B1103" s="19"/>
      <c r="C1103" s="20"/>
      <c r="D1103" s="19"/>
      <c r="E1103" s="19"/>
      <c r="F1103" s="19"/>
      <c r="G1103" s="19"/>
      <c r="H1103" s="19"/>
      <c r="I1103" s="19"/>
      <c r="J1103" s="19"/>
      <c r="K1103" s="19"/>
      <c r="L1103" s="19"/>
      <c r="M1103" s="20"/>
      <c r="N1103" s="20"/>
      <c r="O1103" s="20"/>
      <c r="P1103" s="20"/>
      <c r="Q1103" s="20"/>
      <c r="R1103" s="20"/>
      <c r="S1103" s="20"/>
      <c r="T1103" s="20"/>
      <c r="U1103" s="20"/>
      <c r="V1103" s="20"/>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Z1103" s="257"/>
      <c r="CG1103" s="35"/>
      <c r="CH1103" s="20" t="s">
        <v>1499</v>
      </c>
      <c r="CI1103" s="20" t="s">
        <v>1427</v>
      </c>
    </row>
    <row r="1104" spans="1:87" ht="15" hidden="1" customHeight="1">
      <c r="A1104" s="19"/>
      <c r="B1104" s="19"/>
      <c r="C1104" s="20"/>
      <c r="D1104" s="19"/>
      <c r="E1104" s="19"/>
      <c r="F1104" s="19"/>
      <c r="G1104" s="19"/>
      <c r="H1104" s="19"/>
      <c r="I1104" s="19"/>
      <c r="J1104" s="19"/>
      <c r="K1104" s="19"/>
      <c r="L1104" s="19"/>
      <c r="M1104" s="20"/>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Z1104" s="257"/>
      <c r="CG1104" s="35"/>
      <c r="CH1104" s="20" t="s">
        <v>1500</v>
      </c>
      <c r="CI1104" s="20" t="s">
        <v>1428</v>
      </c>
    </row>
    <row r="1105" spans="1:87" ht="15" hidden="1" customHeight="1">
      <c r="A1105" s="19"/>
      <c r="B1105" s="19"/>
      <c r="C1105" s="20"/>
      <c r="D1105" s="19"/>
      <c r="E1105" s="19"/>
      <c r="F1105" s="19"/>
      <c r="G1105" s="19"/>
      <c r="H1105" s="19"/>
      <c r="I1105" s="19"/>
      <c r="J1105" s="19"/>
      <c r="K1105" s="19"/>
      <c r="L1105" s="19"/>
      <c r="M1105" s="20"/>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Z1105" s="257"/>
      <c r="CG1105" s="35"/>
      <c r="CH1105" s="20" t="s">
        <v>1501</v>
      </c>
      <c r="CI1105" s="20" t="s">
        <v>1429</v>
      </c>
    </row>
    <row r="1106" spans="1:87" ht="15" hidden="1" customHeight="1">
      <c r="A1106" s="19"/>
      <c r="B1106" s="19"/>
      <c r="C1106" s="20"/>
      <c r="D1106" s="19"/>
      <c r="E1106" s="19"/>
      <c r="F1106" s="19"/>
      <c r="G1106" s="19"/>
      <c r="H1106" s="19"/>
      <c r="I1106" s="19"/>
      <c r="J1106" s="19"/>
      <c r="K1106" s="19"/>
      <c r="L1106" s="19"/>
      <c r="M1106" s="20"/>
      <c r="N1106" s="20"/>
      <c r="O1106" s="20"/>
      <c r="P1106" s="20"/>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Z1106" s="257"/>
      <c r="CG1106" s="35"/>
      <c r="CH1106" s="20" t="s">
        <v>1502</v>
      </c>
      <c r="CI1106" s="20" t="s">
        <v>1430</v>
      </c>
    </row>
    <row r="1107" spans="1:87" ht="15" hidden="1" customHeight="1">
      <c r="A1107" s="19"/>
      <c r="B1107" s="19"/>
      <c r="C1107" s="20"/>
      <c r="D1107" s="19"/>
      <c r="E1107" s="19"/>
      <c r="F1107" s="19"/>
      <c r="G1107" s="19"/>
      <c r="H1107" s="19"/>
      <c r="I1107" s="19"/>
      <c r="J1107" s="19"/>
      <c r="K1107" s="19"/>
      <c r="L1107" s="19"/>
      <c r="M1107" s="20"/>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Z1107" s="257"/>
      <c r="CG1107" s="35"/>
      <c r="CH1107" s="20" t="s">
        <v>1503</v>
      </c>
      <c r="CI1107" s="20" t="s">
        <v>1431</v>
      </c>
    </row>
    <row r="1108" spans="1:87" ht="15" hidden="1" customHeight="1">
      <c r="A1108" s="19"/>
      <c r="B1108" s="19"/>
      <c r="C1108" s="20"/>
      <c r="D1108" s="19"/>
      <c r="E1108" s="19"/>
      <c r="F1108" s="19"/>
      <c r="G1108" s="19"/>
      <c r="H1108" s="19"/>
      <c r="I1108" s="19"/>
      <c r="J1108" s="19"/>
      <c r="K1108" s="19"/>
      <c r="L1108" s="19"/>
      <c r="M1108" s="20"/>
      <c r="N1108" s="20"/>
      <c r="O1108" s="20"/>
      <c r="P1108" s="20"/>
      <c r="Q1108" s="20"/>
      <c r="R1108" s="20"/>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Z1108" s="257"/>
      <c r="CG1108" s="35"/>
      <c r="CH1108" s="20" t="s">
        <v>1504</v>
      </c>
      <c r="CI1108" s="20" t="s">
        <v>1432</v>
      </c>
    </row>
    <row r="1109" spans="1:87" ht="15" hidden="1" customHeight="1">
      <c r="A1109" s="19"/>
      <c r="B1109" s="19"/>
      <c r="C1109" s="20"/>
      <c r="D1109" s="19"/>
      <c r="E1109" s="19"/>
      <c r="F1109" s="19"/>
      <c r="G1109" s="19"/>
      <c r="H1109" s="19"/>
      <c r="I1109" s="19"/>
      <c r="J1109" s="19"/>
      <c r="K1109" s="19"/>
      <c r="L1109" s="19"/>
      <c r="M1109" s="20"/>
      <c r="N1109" s="20"/>
      <c r="O1109" s="20"/>
      <c r="P1109" s="20"/>
      <c r="Q1109" s="20"/>
      <c r="R1109" s="20"/>
      <c r="S1109" s="20"/>
      <c r="T1109" s="20"/>
      <c r="U1109" s="20"/>
      <c r="V1109" s="20"/>
      <c r="W1109" s="20"/>
      <c r="X1109" s="20"/>
      <c r="Y1109" s="20"/>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Z1109" s="257"/>
      <c r="CG1109" s="35"/>
      <c r="CH1109" s="20" t="s">
        <v>1505</v>
      </c>
      <c r="CI1109" s="20" t="s">
        <v>1433</v>
      </c>
    </row>
    <row r="1110" spans="1:87" ht="15" hidden="1" customHeight="1">
      <c r="A1110" s="19"/>
      <c r="B1110" s="19"/>
      <c r="C1110" s="20"/>
      <c r="D1110" s="19"/>
      <c r="E1110" s="19"/>
      <c r="F1110" s="19"/>
      <c r="G1110" s="19"/>
      <c r="H1110" s="19"/>
      <c r="I1110" s="19"/>
      <c r="J1110" s="19"/>
      <c r="K1110" s="19"/>
      <c r="L1110" s="19"/>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Z1110" s="257"/>
      <c r="CG1110" s="35"/>
      <c r="CH1110" s="20" t="s">
        <v>1506</v>
      </c>
      <c r="CI1110" s="20" t="s">
        <v>1434</v>
      </c>
    </row>
    <row r="1111" spans="1:87" ht="15" hidden="1" customHeight="1">
      <c r="A1111" s="19"/>
      <c r="B1111" s="19"/>
      <c r="C1111" s="20"/>
      <c r="D1111" s="19"/>
      <c r="E1111" s="19"/>
      <c r="F1111" s="19"/>
      <c r="G1111" s="19"/>
      <c r="H1111" s="19"/>
      <c r="I1111" s="19"/>
      <c r="J1111" s="19"/>
      <c r="K1111" s="19"/>
      <c r="L1111" s="19"/>
      <c r="M1111" s="20"/>
      <c r="N1111" s="20"/>
      <c r="O1111" s="20"/>
      <c r="P1111" s="20"/>
      <c r="Q1111" s="20"/>
      <c r="R1111" s="20"/>
      <c r="S1111" s="20"/>
      <c r="T1111" s="20"/>
      <c r="U1111" s="20"/>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Z1111" s="257"/>
      <c r="CG1111" s="35"/>
      <c r="CH1111" s="20" t="s">
        <v>586</v>
      </c>
      <c r="CI1111" s="20" t="s">
        <v>1435</v>
      </c>
    </row>
    <row r="1112" spans="1:87" ht="15" hidden="1" customHeight="1">
      <c r="A1112" s="19"/>
      <c r="B1112" s="19"/>
      <c r="C1112" s="20"/>
      <c r="D1112" s="19"/>
      <c r="E1112" s="19"/>
      <c r="F1112" s="19"/>
      <c r="G1112" s="19"/>
      <c r="H1112" s="19"/>
      <c r="I1112" s="19"/>
      <c r="J1112" s="19"/>
      <c r="K1112" s="19"/>
      <c r="L1112" s="19"/>
      <c r="M1112" s="20"/>
      <c r="N1112" s="20"/>
      <c r="O1112" s="20"/>
      <c r="P1112" s="20"/>
      <c r="Q1112" s="20"/>
      <c r="R1112" s="20"/>
      <c r="S1112" s="20"/>
      <c r="T1112" s="20"/>
      <c r="U1112" s="20"/>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Z1112" s="257"/>
      <c r="CG1112" s="35"/>
      <c r="CH1112" s="20" t="s">
        <v>1507</v>
      </c>
      <c r="CI1112" s="20" t="s">
        <v>1436</v>
      </c>
    </row>
    <row r="1113" spans="1:87" ht="15" hidden="1" customHeight="1">
      <c r="A1113" s="19"/>
      <c r="B1113" s="19"/>
      <c r="C1113" s="20"/>
      <c r="D1113" s="19"/>
      <c r="E1113" s="19"/>
      <c r="F1113" s="19"/>
      <c r="G1113" s="19"/>
      <c r="H1113" s="19"/>
      <c r="I1113" s="19"/>
      <c r="J1113" s="19"/>
      <c r="K1113" s="19"/>
      <c r="L1113" s="19"/>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Z1113" s="257"/>
      <c r="CG1113" s="35"/>
      <c r="CH1113" s="20" t="s">
        <v>1508</v>
      </c>
      <c r="CI1113" s="20" t="s">
        <v>1437</v>
      </c>
    </row>
    <row r="1114" spans="1:87" ht="15" hidden="1" customHeight="1">
      <c r="A1114" s="19"/>
      <c r="B1114" s="19"/>
      <c r="C1114" s="20"/>
      <c r="D1114" s="19"/>
      <c r="E1114" s="19"/>
      <c r="F1114" s="19"/>
      <c r="G1114" s="19"/>
      <c r="H1114" s="19"/>
      <c r="I1114" s="19"/>
      <c r="J1114" s="19"/>
      <c r="K1114" s="19"/>
      <c r="L1114" s="19"/>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Z1114" s="257"/>
      <c r="CG1114" s="35"/>
      <c r="CH1114" s="20" t="s">
        <v>1509</v>
      </c>
      <c r="CI1114" s="20" t="s">
        <v>1438</v>
      </c>
    </row>
    <row r="1115" spans="1:87" ht="15" hidden="1" customHeight="1">
      <c r="A1115" s="19"/>
      <c r="B1115" s="19"/>
      <c r="C1115" s="20"/>
      <c r="D1115" s="19"/>
      <c r="E1115" s="19"/>
      <c r="F1115" s="19"/>
      <c r="G1115" s="19"/>
      <c r="H1115" s="19"/>
      <c r="I1115" s="19"/>
      <c r="J1115" s="19"/>
      <c r="K1115" s="19"/>
      <c r="L1115" s="19"/>
      <c r="M1115" s="20"/>
      <c r="N1115" s="20"/>
      <c r="O1115" s="20"/>
      <c r="P1115" s="20"/>
      <c r="Q1115" s="20"/>
      <c r="R1115" s="20"/>
      <c r="S1115" s="20"/>
      <c r="T1115" s="20"/>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Z1115" s="257"/>
      <c r="CG1115" s="35"/>
      <c r="CH1115" s="20" t="s">
        <v>1510</v>
      </c>
      <c r="CI1115" s="20" t="s">
        <v>1439</v>
      </c>
    </row>
    <row r="1116" spans="1:87" ht="15" hidden="1" customHeight="1">
      <c r="A1116" s="19"/>
      <c r="B1116" s="19"/>
      <c r="C1116" s="20"/>
      <c r="D1116" s="19"/>
      <c r="E1116" s="19"/>
      <c r="F1116" s="19"/>
      <c r="G1116" s="19"/>
      <c r="H1116" s="19"/>
      <c r="I1116" s="19"/>
      <c r="J1116" s="19"/>
      <c r="K1116" s="19"/>
      <c r="L1116" s="19"/>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Z1116" s="257"/>
      <c r="CG1116" s="35"/>
      <c r="CH1116" s="20" t="s">
        <v>1511</v>
      </c>
      <c r="CI1116" s="20" t="s">
        <v>1440</v>
      </c>
    </row>
    <row r="1117" spans="1:87" ht="15" hidden="1" customHeight="1">
      <c r="A1117" s="19"/>
      <c r="B1117" s="19"/>
      <c r="C1117" s="20"/>
      <c r="D1117" s="19"/>
      <c r="E1117" s="19"/>
      <c r="F1117" s="19"/>
      <c r="G1117" s="19"/>
      <c r="H1117" s="19"/>
      <c r="I1117" s="19"/>
      <c r="J1117" s="19"/>
      <c r="K1117" s="19"/>
      <c r="L1117" s="19"/>
      <c r="M1117" s="20"/>
      <c r="N1117" s="20"/>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Z1117" s="257"/>
      <c r="CG1117" s="35"/>
      <c r="CH1117" s="20" t="s">
        <v>1512</v>
      </c>
      <c r="CI1117" s="20" t="s">
        <v>1441</v>
      </c>
    </row>
    <row r="1118" spans="1:87" ht="15" hidden="1" customHeight="1">
      <c r="A1118" s="19"/>
      <c r="B1118" s="19"/>
      <c r="C1118" s="20"/>
      <c r="D1118" s="19"/>
      <c r="E1118" s="19"/>
      <c r="F1118" s="19"/>
      <c r="G1118" s="19"/>
      <c r="H1118" s="19"/>
      <c r="I1118" s="19"/>
      <c r="J1118" s="19"/>
      <c r="K1118" s="19"/>
      <c r="L1118" s="19"/>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Z1118" s="257"/>
      <c r="CG1118" s="35"/>
      <c r="CH1118" s="20" t="s">
        <v>1513</v>
      </c>
      <c r="CI1118" s="20" t="s">
        <v>1442</v>
      </c>
    </row>
    <row r="1119" spans="1:87" ht="15" hidden="1" customHeight="1">
      <c r="A1119" s="19"/>
      <c r="B1119" s="19"/>
      <c r="C1119" s="20"/>
      <c r="D1119" s="19"/>
      <c r="E1119" s="19"/>
      <c r="F1119" s="19"/>
      <c r="G1119" s="19"/>
      <c r="H1119" s="19"/>
      <c r="I1119" s="19"/>
      <c r="J1119" s="19"/>
      <c r="K1119" s="19"/>
      <c r="L1119" s="19"/>
      <c r="M1119" s="20"/>
      <c r="N1119" s="20"/>
      <c r="O1119" s="20"/>
      <c r="P1119" s="20"/>
      <c r="Q1119" s="20"/>
      <c r="R1119" s="20"/>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Z1119" s="257"/>
      <c r="CG1119" s="35"/>
      <c r="CH1119" s="20" t="s">
        <v>1514</v>
      </c>
      <c r="CI1119" s="20" t="s">
        <v>1443</v>
      </c>
    </row>
    <row r="1120" spans="1:87" ht="15" hidden="1" customHeight="1">
      <c r="A1120" s="19"/>
      <c r="B1120" s="19"/>
      <c r="C1120" s="20"/>
      <c r="D1120" s="19"/>
      <c r="E1120" s="19"/>
      <c r="F1120" s="19"/>
      <c r="G1120" s="19"/>
      <c r="H1120" s="19"/>
      <c r="I1120" s="19"/>
      <c r="J1120" s="19"/>
      <c r="K1120" s="19"/>
      <c r="L1120" s="19"/>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Z1120" s="257"/>
      <c r="CG1120" s="35"/>
      <c r="CH1120" s="20" t="s">
        <v>1515</v>
      </c>
      <c r="CI1120" s="20" t="s">
        <v>1444</v>
      </c>
    </row>
    <row r="1121" spans="1:87" ht="15" hidden="1" customHeight="1">
      <c r="A1121" s="19"/>
      <c r="B1121" s="19"/>
      <c r="C1121" s="20"/>
      <c r="D1121" s="19"/>
      <c r="E1121" s="19"/>
      <c r="F1121" s="19"/>
      <c r="G1121" s="19"/>
      <c r="H1121" s="19"/>
      <c r="I1121" s="19"/>
      <c r="J1121" s="19"/>
      <c r="K1121" s="19"/>
      <c r="L1121" s="19"/>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Z1121" s="257"/>
      <c r="CG1121" s="35"/>
      <c r="CH1121" s="20" t="s">
        <v>1516</v>
      </c>
      <c r="CI1121" s="20" t="s">
        <v>1445</v>
      </c>
    </row>
    <row r="1122" spans="1:87" ht="15" hidden="1" customHeight="1">
      <c r="A1122" s="19"/>
      <c r="B1122" s="19"/>
      <c r="C1122" s="20"/>
      <c r="D1122" s="19"/>
      <c r="E1122" s="19"/>
      <c r="F1122" s="19"/>
      <c r="G1122" s="19"/>
      <c r="H1122" s="19"/>
      <c r="I1122" s="19"/>
      <c r="J1122" s="19"/>
      <c r="K1122" s="19"/>
      <c r="L1122" s="19"/>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Z1122" s="257"/>
      <c r="CG1122" s="35"/>
      <c r="CH1122" s="20" t="s">
        <v>1517</v>
      </c>
      <c r="CI1122" s="20" t="s">
        <v>1446</v>
      </c>
    </row>
    <row r="1123" spans="1:87" ht="15" hidden="1" customHeight="1">
      <c r="A1123" s="19"/>
      <c r="B1123" s="19"/>
      <c r="C1123" s="20"/>
      <c r="D1123" s="19"/>
      <c r="E1123" s="19"/>
      <c r="F1123" s="19"/>
      <c r="G1123" s="19"/>
      <c r="H1123" s="19"/>
      <c r="I1123" s="19"/>
      <c r="J1123" s="19"/>
      <c r="K1123" s="19"/>
      <c r="L1123" s="19"/>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Z1123" s="257"/>
      <c r="CG1123" s="35"/>
      <c r="CH1123" s="20" t="s">
        <v>1518</v>
      </c>
      <c r="CI1123" s="20" t="s">
        <v>1447</v>
      </c>
    </row>
    <row r="1124" spans="1:87" ht="15" hidden="1" customHeight="1">
      <c r="A1124" s="19"/>
      <c r="B1124" s="19"/>
      <c r="C1124" s="20"/>
      <c r="D1124" s="19"/>
      <c r="E1124" s="19"/>
      <c r="F1124" s="19"/>
      <c r="G1124" s="19"/>
      <c r="H1124" s="19"/>
      <c r="I1124" s="19"/>
      <c r="J1124" s="19"/>
      <c r="K1124" s="19"/>
      <c r="L1124" s="19"/>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Z1124" s="257"/>
      <c r="CG1124" s="35"/>
      <c r="CH1124" s="20" t="s">
        <v>1519</v>
      </c>
      <c r="CI1124" s="20" t="s">
        <v>1448</v>
      </c>
    </row>
    <row r="1125" spans="1:87" ht="15" hidden="1" customHeight="1">
      <c r="A1125" s="19"/>
      <c r="B1125" s="19"/>
      <c r="C1125" s="20"/>
      <c r="D1125" s="19"/>
      <c r="E1125" s="19"/>
      <c r="F1125" s="19"/>
      <c r="G1125" s="19"/>
      <c r="H1125" s="19"/>
      <c r="I1125" s="19"/>
      <c r="J1125" s="19"/>
      <c r="K1125" s="19"/>
      <c r="L1125" s="19"/>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Z1125" s="257"/>
      <c r="CG1125" s="35"/>
      <c r="CH1125" s="20" t="s">
        <v>1520</v>
      </c>
      <c r="CI1125" s="20" t="s">
        <v>1449</v>
      </c>
    </row>
    <row r="1126" spans="1:87" ht="15" hidden="1" customHeight="1">
      <c r="A1126" s="19"/>
      <c r="B1126" s="19"/>
      <c r="C1126" s="20"/>
      <c r="D1126" s="19"/>
      <c r="E1126" s="19"/>
      <c r="F1126" s="19"/>
      <c r="G1126" s="19"/>
      <c r="H1126" s="19"/>
      <c r="I1126" s="19"/>
      <c r="J1126" s="19"/>
      <c r="K1126" s="19"/>
      <c r="L1126" s="19"/>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Z1126" s="257"/>
      <c r="CG1126" s="35"/>
      <c r="CH1126" s="20" t="s">
        <v>1521</v>
      </c>
      <c r="CI1126" s="20" t="s">
        <v>1450</v>
      </c>
    </row>
    <row r="1127" spans="1:87" ht="15" hidden="1" customHeight="1">
      <c r="A1127" s="19"/>
      <c r="B1127" s="19"/>
      <c r="C1127" s="20"/>
      <c r="D1127" s="19"/>
      <c r="E1127" s="19"/>
      <c r="F1127" s="19"/>
      <c r="G1127" s="19"/>
      <c r="H1127" s="19"/>
      <c r="I1127" s="19"/>
      <c r="J1127" s="19"/>
      <c r="K1127" s="19"/>
      <c r="L1127" s="19"/>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Z1127" s="257"/>
      <c r="CG1127" s="35"/>
      <c r="CH1127" s="20" t="s">
        <v>1522</v>
      </c>
      <c r="CI1127" s="20" t="s">
        <v>1451</v>
      </c>
    </row>
    <row r="1128" spans="1:87" ht="15" hidden="1" customHeight="1">
      <c r="A1128" s="19"/>
      <c r="B1128" s="19"/>
      <c r="C1128" s="20"/>
      <c r="D1128" s="19"/>
      <c r="E1128" s="19"/>
      <c r="F1128" s="19"/>
      <c r="G1128" s="19"/>
      <c r="H1128" s="19"/>
      <c r="I1128" s="19"/>
      <c r="J1128" s="19"/>
      <c r="K1128" s="19"/>
      <c r="L1128" s="19"/>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Z1128" s="257"/>
      <c r="CG1128" s="35"/>
      <c r="CH1128" s="20" t="s">
        <v>1523</v>
      </c>
      <c r="CI1128" s="20" t="s">
        <v>1452</v>
      </c>
    </row>
    <row r="1129" spans="1:87" ht="15" hidden="1" customHeight="1">
      <c r="A1129" s="19"/>
      <c r="B1129" s="19"/>
      <c r="C1129" s="20"/>
      <c r="D1129" s="19"/>
      <c r="E1129" s="19"/>
      <c r="F1129" s="19"/>
      <c r="G1129" s="19"/>
      <c r="H1129" s="19"/>
      <c r="I1129" s="19"/>
      <c r="J1129" s="19"/>
      <c r="K1129" s="19"/>
      <c r="L1129" s="19"/>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Z1129" s="257"/>
      <c r="CG1129" s="35"/>
      <c r="CH1129" s="20" t="s">
        <v>1524</v>
      </c>
      <c r="CI1129" s="20" t="s">
        <v>1453</v>
      </c>
    </row>
    <row r="1130" spans="1:87" ht="15" hidden="1" customHeight="1">
      <c r="A1130" s="19"/>
      <c r="B1130" s="19"/>
      <c r="C1130" s="20"/>
      <c r="D1130" s="19"/>
      <c r="E1130" s="19"/>
      <c r="F1130" s="19"/>
      <c r="G1130" s="19"/>
      <c r="H1130" s="19"/>
      <c r="I1130" s="19"/>
      <c r="J1130" s="19"/>
      <c r="K1130" s="19"/>
      <c r="L1130" s="19"/>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Z1130" s="257"/>
      <c r="CG1130" s="35"/>
      <c r="CH1130" s="20" t="s">
        <v>1525</v>
      </c>
      <c r="CI1130" s="20" t="s">
        <v>1454</v>
      </c>
    </row>
    <row r="1131" spans="1:87" ht="15" hidden="1" customHeight="1">
      <c r="A1131" s="19"/>
      <c r="B1131" s="19"/>
      <c r="C1131" s="20"/>
      <c r="D1131" s="19"/>
      <c r="E1131" s="19"/>
      <c r="F1131" s="19"/>
      <c r="G1131" s="19"/>
      <c r="H1131" s="19"/>
      <c r="I1131" s="19"/>
      <c r="J1131" s="19"/>
      <c r="K1131" s="19"/>
      <c r="L1131" s="19"/>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Z1131" s="257"/>
      <c r="CG1131" s="35"/>
      <c r="CH1131" s="20" t="s">
        <v>1526</v>
      </c>
      <c r="CI1131" s="20" t="s">
        <v>1455</v>
      </c>
    </row>
    <row r="1132" spans="1:87" ht="15" hidden="1" customHeight="1">
      <c r="A1132" s="19"/>
      <c r="B1132" s="19"/>
      <c r="C1132" s="20"/>
      <c r="D1132" s="19"/>
      <c r="E1132" s="19"/>
      <c r="F1132" s="19"/>
      <c r="G1132" s="19"/>
      <c r="H1132" s="19"/>
      <c r="I1132" s="19"/>
      <c r="J1132" s="19"/>
      <c r="K1132" s="19"/>
      <c r="L1132" s="19"/>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Z1132" s="257"/>
      <c r="CG1132" s="35"/>
      <c r="CH1132" s="20" t="s">
        <v>1527</v>
      </c>
      <c r="CI1132" s="20" t="s">
        <v>1456</v>
      </c>
    </row>
    <row r="1133" spans="1:87" ht="15" hidden="1" customHeight="1">
      <c r="A1133" s="19"/>
      <c r="B1133" s="19"/>
      <c r="C1133" s="20"/>
      <c r="D1133" s="19"/>
      <c r="E1133" s="19"/>
      <c r="F1133" s="19"/>
      <c r="G1133" s="19"/>
      <c r="H1133" s="19"/>
      <c r="I1133" s="19"/>
      <c r="J1133" s="19"/>
      <c r="K1133" s="19"/>
      <c r="L1133" s="19"/>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Z1133" s="257"/>
      <c r="CG1133" s="35"/>
      <c r="CH1133" s="20" t="s">
        <v>1528</v>
      </c>
      <c r="CI1133" s="20" t="s">
        <v>1457</v>
      </c>
    </row>
    <row r="1134" spans="1:87" ht="15" hidden="1" customHeight="1">
      <c r="A1134" s="19"/>
      <c r="B1134" s="19"/>
      <c r="C1134" s="20"/>
      <c r="D1134" s="19"/>
      <c r="E1134" s="19"/>
      <c r="F1134" s="19"/>
      <c r="G1134" s="19"/>
      <c r="H1134" s="19"/>
      <c r="I1134" s="19"/>
      <c r="J1134" s="19"/>
      <c r="K1134" s="19"/>
      <c r="L1134" s="19"/>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Z1134" s="257"/>
      <c r="CG1134" s="35"/>
      <c r="CH1134" s="20" t="s">
        <v>1529</v>
      </c>
      <c r="CI1134" s="20" t="s">
        <v>1458</v>
      </c>
    </row>
    <row r="1135" spans="1:87" ht="15" hidden="1" customHeight="1">
      <c r="A1135" s="19"/>
      <c r="B1135" s="19"/>
      <c r="C1135" s="20"/>
      <c r="D1135" s="19"/>
      <c r="E1135" s="19"/>
      <c r="F1135" s="19"/>
      <c r="G1135" s="19"/>
      <c r="H1135" s="19"/>
      <c r="I1135" s="19"/>
      <c r="J1135" s="19"/>
      <c r="K1135" s="19"/>
      <c r="L1135" s="19"/>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Z1135" s="257"/>
      <c r="CG1135" s="35"/>
      <c r="CH1135" s="20" t="s">
        <v>1530</v>
      </c>
      <c r="CI1135" s="20" t="s">
        <v>1459</v>
      </c>
    </row>
    <row r="1136" spans="1:87" ht="15" hidden="1" customHeight="1">
      <c r="A1136" s="19"/>
      <c r="B1136" s="19"/>
      <c r="C1136" s="20"/>
      <c r="D1136" s="19"/>
      <c r="E1136" s="19"/>
      <c r="F1136" s="19"/>
      <c r="G1136" s="19"/>
      <c r="H1136" s="19"/>
      <c r="I1136" s="19"/>
      <c r="J1136" s="19"/>
      <c r="K1136" s="19"/>
      <c r="L1136" s="19"/>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Z1136" s="257"/>
      <c r="CG1136" s="35"/>
      <c r="CH1136" s="20" t="s">
        <v>1531</v>
      </c>
      <c r="CI1136" s="20" t="s">
        <v>1460</v>
      </c>
    </row>
    <row r="1137" spans="1:87" ht="15" hidden="1" customHeight="1">
      <c r="A1137" s="19"/>
      <c r="B1137" s="19"/>
      <c r="C1137" s="20"/>
      <c r="D1137" s="19"/>
      <c r="E1137" s="19"/>
      <c r="F1137" s="19"/>
      <c r="G1137" s="19"/>
      <c r="H1137" s="19"/>
      <c r="I1137" s="19"/>
      <c r="J1137" s="19"/>
      <c r="K1137" s="19"/>
      <c r="L1137" s="19"/>
      <c r="M1137" s="20"/>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Z1137" s="257"/>
      <c r="CG1137" s="35"/>
      <c r="CH1137" s="20" t="s">
        <v>1532</v>
      </c>
      <c r="CI1137" s="20" t="s">
        <v>586</v>
      </c>
    </row>
    <row r="1138" spans="1:87" ht="15" hidden="1" customHeight="1">
      <c r="A1138" s="19"/>
      <c r="B1138" s="19"/>
      <c r="C1138" s="20"/>
      <c r="D1138" s="19"/>
      <c r="E1138" s="19"/>
      <c r="F1138" s="19"/>
      <c r="G1138" s="19"/>
      <c r="H1138" s="19"/>
      <c r="I1138" s="19"/>
      <c r="J1138" s="19"/>
      <c r="K1138" s="19"/>
      <c r="L1138" s="19"/>
      <c r="M1138" s="20"/>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Z1138" s="257"/>
      <c r="CG1138" s="35"/>
      <c r="CH1138" s="20" t="s">
        <v>1533</v>
      </c>
      <c r="CI1138" s="20" t="s">
        <v>1461</v>
      </c>
    </row>
    <row r="1139" spans="1:87" ht="15" hidden="1" customHeight="1">
      <c r="A1139" s="19"/>
      <c r="B1139" s="19"/>
      <c r="C1139" s="20"/>
      <c r="D1139" s="19"/>
      <c r="E1139" s="19"/>
      <c r="F1139" s="19"/>
      <c r="G1139" s="19"/>
      <c r="H1139" s="19"/>
      <c r="I1139" s="19"/>
      <c r="J1139" s="19"/>
      <c r="K1139" s="19"/>
      <c r="L1139" s="19"/>
      <c r="M1139" s="20"/>
      <c r="N1139" s="20"/>
      <c r="O1139" s="20"/>
      <c r="P1139" s="20"/>
      <c r="Q1139" s="20"/>
      <c r="R1139" s="20"/>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Z1139" s="257"/>
      <c r="CG1139" s="35"/>
      <c r="CH1139" s="20" t="s">
        <v>1534</v>
      </c>
      <c r="CI1139" s="20" t="s">
        <v>1462</v>
      </c>
    </row>
    <row r="1140" spans="1:87" ht="15" hidden="1" customHeight="1">
      <c r="A1140" s="19"/>
      <c r="B1140" s="19"/>
      <c r="C1140" s="20"/>
      <c r="D1140" s="19"/>
      <c r="E1140" s="19"/>
      <c r="F1140" s="19"/>
      <c r="G1140" s="19"/>
      <c r="H1140" s="19"/>
      <c r="I1140" s="19"/>
      <c r="J1140" s="19"/>
      <c r="K1140" s="19"/>
      <c r="L1140" s="19"/>
      <c r="M1140" s="20"/>
      <c r="N1140" s="20"/>
      <c r="O1140" s="20"/>
      <c r="P1140" s="20"/>
      <c r="Q1140" s="20"/>
      <c r="R1140" s="20"/>
      <c r="S1140" s="20"/>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Z1140" s="257"/>
      <c r="CG1140" s="35"/>
      <c r="CH1140" s="20" t="s">
        <v>1535</v>
      </c>
      <c r="CI1140" s="20" t="s">
        <v>1463</v>
      </c>
    </row>
    <row r="1141" spans="1:87" ht="15" hidden="1" customHeight="1">
      <c r="A1141" s="19"/>
      <c r="B1141" s="19"/>
      <c r="C1141" s="20"/>
      <c r="D1141" s="19"/>
      <c r="E1141" s="19"/>
      <c r="F1141" s="19"/>
      <c r="G1141" s="19"/>
      <c r="H1141" s="19"/>
      <c r="I1141" s="19"/>
      <c r="J1141" s="19"/>
      <c r="K1141" s="19"/>
      <c r="L1141" s="19"/>
      <c r="M1141" s="20"/>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Z1141" s="257"/>
      <c r="CG1141" s="35"/>
      <c r="CH1141" s="20" t="s">
        <v>1536</v>
      </c>
      <c r="CI1141" s="20" t="s">
        <v>1464</v>
      </c>
    </row>
    <row r="1142" spans="1:87" ht="15" hidden="1" customHeight="1">
      <c r="A1142" s="19"/>
      <c r="B1142" s="19"/>
      <c r="C1142" s="20"/>
      <c r="D1142" s="19"/>
      <c r="E1142" s="19"/>
      <c r="F1142" s="19"/>
      <c r="G1142" s="19"/>
      <c r="H1142" s="19"/>
      <c r="I1142" s="19"/>
      <c r="J1142" s="19"/>
      <c r="K1142" s="19"/>
      <c r="L1142" s="19"/>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Z1142" s="257"/>
      <c r="CG1142" s="35"/>
      <c r="CH1142" s="20" t="s">
        <v>1537</v>
      </c>
      <c r="CI1142" s="20" t="s">
        <v>1465</v>
      </c>
    </row>
    <row r="1143" spans="1:87" ht="15" hidden="1" customHeight="1">
      <c r="A1143" s="19"/>
      <c r="B1143" s="19"/>
      <c r="C1143" s="20"/>
      <c r="D1143" s="19"/>
      <c r="E1143" s="19"/>
      <c r="F1143" s="19"/>
      <c r="G1143" s="19"/>
      <c r="H1143" s="19"/>
      <c r="I1143" s="19"/>
      <c r="J1143" s="19"/>
      <c r="K1143" s="19"/>
      <c r="L1143" s="19"/>
      <c r="M1143" s="20"/>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Z1143" s="257"/>
      <c r="CG1143" s="35"/>
      <c r="CH1143" s="20" t="s">
        <v>1538</v>
      </c>
      <c r="CI1143" s="20" t="s">
        <v>1466</v>
      </c>
    </row>
    <row r="1144" spans="1:87" ht="15" hidden="1" customHeight="1">
      <c r="A1144" s="19"/>
      <c r="B1144" s="19"/>
      <c r="C1144" s="20"/>
      <c r="D1144" s="19"/>
      <c r="E1144" s="19"/>
      <c r="F1144" s="19"/>
      <c r="G1144" s="19"/>
      <c r="H1144" s="19"/>
      <c r="I1144" s="19"/>
      <c r="J1144" s="19"/>
      <c r="K1144" s="19"/>
      <c r="L1144" s="19"/>
      <c r="M1144" s="20"/>
      <c r="N1144" s="20"/>
      <c r="O1144" s="20"/>
      <c r="P1144" s="20"/>
      <c r="Q1144" s="20"/>
      <c r="R1144" s="20"/>
      <c r="S1144" s="20"/>
      <c r="T1144" s="20"/>
      <c r="U1144" s="20"/>
      <c r="V1144" s="20"/>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Z1144" s="257"/>
      <c r="CG1144" s="35"/>
      <c r="CH1144" s="20" t="s">
        <v>1539</v>
      </c>
      <c r="CI1144" s="20" t="s">
        <v>1467</v>
      </c>
    </row>
    <row r="1145" spans="1:87" ht="15" hidden="1" customHeight="1">
      <c r="A1145" s="19"/>
      <c r="B1145" s="19"/>
      <c r="C1145" s="20"/>
      <c r="D1145" s="19"/>
      <c r="E1145" s="19"/>
      <c r="F1145" s="19"/>
      <c r="G1145" s="19"/>
      <c r="H1145" s="19"/>
      <c r="I1145" s="19"/>
      <c r="J1145" s="19"/>
      <c r="K1145" s="19"/>
      <c r="L1145" s="19"/>
      <c r="M1145" s="20"/>
      <c r="N1145" s="20"/>
      <c r="O1145" s="20"/>
      <c r="P1145" s="20"/>
      <c r="Q1145" s="20"/>
      <c r="R1145" s="20"/>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Z1145" s="257"/>
      <c r="CG1145" s="35"/>
      <c r="CH1145" s="20" t="s">
        <v>1540</v>
      </c>
      <c r="CI1145" s="20" t="s">
        <v>1468</v>
      </c>
    </row>
    <row r="1146" spans="1:87" ht="15" hidden="1" customHeight="1">
      <c r="A1146" s="19"/>
      <c r="B1146" s="19"/>
      <c r="C1146" s="20"/>
      <c r="D1146" s="19"/>
      <c r="E1146" s="19"/>
      <c r="F1146" s="19"/>
      <c r="G1146" s="19"/>
      <c r="H1146" s="19"/>
      <c r="I1146" s="19"/>
      <c r="J1146" s="19"/>
      <c r="K1146" s="19"/>
      <c r="L1146" s="19"/>
      <c r="M1146" s="20"/>
      <c r="N1146" s="20"/>
      <c r="O1146" s="20"/>
      <c r="P1146" s="20"/>
      <c r="Q1146" s="20"/>
      <c r="R1146" s="20"/>
      <c r="S1146" s="20"/>
      <c r="T1146" s="20"/>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Z1146" s="257"/>
      <c r="CG1146" s="35"/>
      <c r="CH1146" s="20" t="s">
        <v>1541</v>
      </c>
      <c r="CI1146" s="20" t="s">
        <v>1469</v>
      </c>
    </row>
    <row r="1147" spans="1:87" ht="15" hidden="1" customHeight="1">
      <c r="A1147" s="19"/>
      <c r="B1147" s="19"/>
      <c r="C1147" s="20"/>
      <c r="D1147" s="19"/>
      <c r="E1147" s="19"/>
      <c r="F1147" s="19"/>
      <c r="G1147" s="19"/>
      <c r="H1147" s="19"/>
      <c r="I1147" s="19"/>
      <c r="J1147" s="19"/>
      <c r="K1147" s="19"/>
      <c r="L1147" s="19"/>
      <c r="M1147" s="20"/>
      <c r="N1147" s="20"/>
      <c r="O1147" s="20"/>
      <c r="P1147" s="20"/>
      <c r="Q1147" s="20"/>
      <c r="R1147" s="20"/>
      <c r="S1147" s="20"/>
      <c r="T1147" s="20"/>
      <c r="U1147" s="20"/>
      <c r="V1147" s="20"/>
      <c r="W1147" s="20"/>
      <c r="X1147" s="20"/>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Z1147" s="257"/>
      <c r="CG1147" s="35"/>
      <c r="CH1147" s="20" t="s">
        <v>1542</v>
      </c>
      <c r="CI1147" s="20" t="s">
        <v>1470</v>
      </c>
    </row>
    <row r="1148" spans="1:87" ht="15" hidden="1" customHeight="1">
      <c r="A1148" s="19"/>
      <c r="B1148" s="19"/>
      <c r="C1148" s="20"/>
      <c r="D1148" s="19"/>
      <c r="E1148" s="19"/>
      <c r="F1148" s="19"/>
      <c r="G1148" s="19"/>
      <c r="H1148" s="19"/>
      <c r="I1148" s="19"/>
      <c r="J1148" s="19"/>
      <c r="K1148" s="19"/>
      <c r="L1148" s="19"/>
      <c r="M1148" s="20"/>
      <c r="N1148" s="20"/>
      <c r="O1148" s="20"/>
      <c r="P1148" s="20"/>
      <c r="Q1148" s="20"/>
      <c r="R1148" s="20"/>
      <c r="S1148" s="20"/>
      <c r="T1148" s="20"/>
      <c r="U1148" s="20"/>
      <c r="V1148" s="20"/>
      <c r="W1148" s="20"/>
      <c r="X1148" s="20"/>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Z1148" s="257"/>
      <c r="CG1148" s="35"/>
      <c r="CH1148" s="20" t="s">
        <v>1543</v>
      </c>
      <c r="CI1148" s="20" t="s">
        <v>1471</v>
      </c>
    </row>
    <row r="1149" spans="1:87" ht="15" hidden="1" customHeight="1">
      <c r="A1149" s="19"/>
      <c r="B1149" s="19"/>
      <c r="C1149" s="20"/>
      <c r="D1149" s="19"/>
      <c r="E1149" s="19"/>
      <c r="F1149" s="19"/>
      <c r="G1149" s="19"/>
      <c r="H1149" s="19"/>
      <c r="I1149" s="19"/>
      <c r="J1149" s="19"/>
      <c r="K1149" s="19"/>
      <c r="L1149" s="19"/>
      <c r="M1149" s="20"/>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Z1149" s="257"/>
      <c r="CG1149" s="35"/>
      <c r="CH1149" s="20" t="s">
        <v>1544</v>
      </c>
      <c r="CI1149" s="20" t="s">
        <v>1472</v>
      </c>
    </row>
    <row r="1150" spans="1:87" ht="15" hidden="1" customHeight="1">
      <c r="A1150" s="19"/>
      <c r="B1150" s="19"/>
      <c r="C1150" s="20"/>
      <c r="D1150" s="19"/>
      <c r="E1150" s="19"/>
      <c r="F1150" s="19"/>
      <c r="G1150" s="19"/>
      <c r="H1150" s="19"/>
      <c r="I1150" s="19"/>
      <c r="J1150" s="19"/>
      <c r="K1150" s="19"/>
      <c r="L1150" s="19"/>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Z1150" s="257"/>
      <c r="CG1150" s="35"/>
      <c r="CH1150" s="20" t="s">
        <v>1545</v>
      </c>
      <c r="CI1150" s="20" t="s">
        <v>1473</v>
      </c>
    </row>
    <row r="1151" spans="1:87" ht="15" hidden="1" customHeight="1">
      <c r="A1151" s="19"/>
      <c r="B1151" s="19"/>
      <c r="C1151" s="20"/>
      <c r="D1151" s="19"/>
      <c r="E1151" s="19"/>
      <c r="F1151" s="19"/>
      <c r="G1151" s="19"/>
      <c r="H1151" s="19"/>
      <c r="I1151" s="19"/>
      <c r="J1151" s="19"/>
      <c r="K1151" s="19"/>
      <c r="L1151" s="19"/>
      <c r="M1151" s="20"/>
      <c r="N1151" s="20"/>
      <c r="O1151" s="20"/>
      <c r="P1151" s="20"/>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Z1151" s="257"/>
      <c r="CG1151" s="35"/>
      <c r="CH1151" s="20" t="s">
        <v>1546</v>
      </c>
      <c r="CI1151" s="20" t="s">
        <v>1474</v>
      </c>
    </row>
    <row r="1152" spans="1:87" ht="15" hidden="1" customHeight="1">
      <c r="A1152" s="19"/>
      <c r="B1152" s="19"/>
      <c r="C1152" s="20"/>
      <c r="D1152" s="19"/>
      <c r="E1152" s="19"/>
      <c r="F1152" s="19"/>
      <c r="G1152" s="19"/>
      <c r="H1152" s="19"/>
      <c r="I1152" s="19"/>
      <c r="J1152" s="19"/>
      <c r="K1152" s="19"/>
      <c r="L1152" s="19"/>
      <c r="M1152" s="20"/>
      <c r="N1152" s="20"/>
      <c r="O1152" s="20"/>
      <c r="P1152" s="20"/>
      <c r="Q1152" s="20"/>
      <c r="R1152" s="20"/>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Z1152" s="257"/>
      <c r="CG1152" s="35"/>
      <c r="CH1152" s="20" t="s">
        <v>1547</v>
      </c>
      <c r="CI1152" s="20" t="s">
        <v>1475</v>
      </c>
    </row>
    <row r="1153" spans="1:87" ht="15" hidden="1" customHeight="1">
      <c r="A1153" s="19"/>
      <c r="B1153" s="19"/>
      <c r="C1153" s="20"/>
      <c r="D1153" s="19"/>
      <c r="E1153" s="19"/>
      <c r="F1153" s="19"/>
      <c r="G1153" s="19"/>
      <c r="H1153" s="19"/>
      <c r="I1153" s="19"/>
      <c r="J1153" s="19"/>
      <c r="K1153" s="19"/>
      <c r="L1153" s="19"/>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Z1153" s="257"/>
      <c r="CG1153" s="35"/>
      <c r="CH1153" s="20" t="s">
        <v>1548</v>
      </c>
      <c r="CI1153" s="20" t="s">
        <v>1476</v>
      </c>
    </row>
    <row r="1154" spans="1:87" ht="15" hidden="1" customHeight="1">
      <c r="A1154" s="19"/>
      <c r="B1154" s="19"/>
      <c r="C1154" s="20"/>
      <c r="D1154" s="19"/>
      <c r="E1154" s="19"/>
      <c r="F1154" s="19"/>
      <c r="G1154" s="19"/>
      <c r="H1154" s="19"/>
      <c r="I1154" s="19"/>
      <c r="J1154" s="19"/>
      <c r="K1154" s="19"/>
      <c r="L1154" s="19"/>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Z1154" s="257"/>
      <c r="CG1154" s="35"/>
      <c r="CH1154" s="20" t="s">
        <v>1549</v>
      </c>
      <c r="CI1154" s="20" t="s">
        <v>1477</v>
      </c>
    </row>
    <row r="1155" spans="1:87" ht="15" hidden="1" customHeight="1">
      <c r="A1155" s="19"/>
      <c r="B1155" s="19"/>
      <c r="C1155" s="20"/>
      <c r="D1155" s="19"/>
      <c r="E1155" s="19"/>
      <c r="F1155" s="19"/>
      <c r="G1155" s="19"/>
      <c r="H1155" s="19"/>
      <c r="I1155" s="19"/>
      <c r="J1155" s="19"/>
      <c r="K1155" s="19"/>
      <c r="L1155" s="19"/>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Z1155" s="257"/>
      <c r="CG1155" s="35"/>
      <c r="CH1155" s="20" t="s">
        <v>1550</v>
      </c>
      <c r="CI1155" s="20" t="s">
        <v>1478</v>
      </c>
    </row>
    <row r="1156" spans="1:87" ht="15" hidden="1" customHeight="1">
      <c r="A1156" s="19"/>
      <c r="B1156" s="19"/>
      <c r="C1156" s="20"/>
      <c r="D1156" s="19"/>
      <c r="E1156" s="19"/>
      <c r="F1156" s="19"/>
      <c r="G1156" s="19"/>
      <c r="H1156" s="19"/>
      <c r="I1156" s="19"/>
      <c r="J1156" s="19"/>
      <c r="K1156" s="19"/>
      <c r="L1156" s="19"/>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Z1156" s="257"/>
      <c r="CG1156" s="35"/>
      <c r="CH1156" s="20" t="s">
        <v>1551</v>
      </c>
      <c r="CI1156" s="20" t="s">
        <v>1479</v>
      </c>
    </row>
    <row r="1157" spans="1:87" ht="15" hidden="1" customHeight="1">
      <c r="A1157" s="19"/>
      <c r="B1157" s="19"/>
      <c r="C1157" s="20"/>
      <c r="D1157" s="19"/>
      <c r="E1157" s="19"/>
      <c r="F1157" s="19"/>
      <c r="G1157" s="19"/>
      <c r="H1157" s="19"/>
      <c r="I1157" s="19"/>
      <c r="J1157" s="19"/>
      <c r="K1157" s="19"/>
      <c r="L1157" s="19"/>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Z1157" s="257"/>
      <c r="CG1157" s="35"/>
      <c r="CH1157" s="20" t="s">
        <v>1552</v>
      </c>
      <c r="CI1157" s="20" t="s">
        <v>1480</v>
      </c>
    </row>
    <row r="1158" spans="1:87" ht="15" hidden="1" customHeight="1">
      <c r="A1158" s="19"/>
      <c r="B1158" s="19"/>
      <c r="C1158" s="20"/>
      <c r="D1158" s="19"/>
      <c r="E1158" s="19"/>
      <c r="F1158" s="19"/>
      <c r="G1158" s="19"/>
      <c r="H1158" s="19"/>
      <c r="I1158" s="19"/>
      <c r="J1158" s="19"/>
      <c r="K1158" s="19"/>
      <c r="L1158" s="19"/>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Z1158" s="257"/>
      <c r="CG1158" s="35"/>
      <c r="CH1158" s="20" t="s">
        <v>1553</v>
      </c>
      <c r="CI1158" s="20" t="s">
        <v>1481</v>
      </c>
    </row>
    <row r="1159" spans="1:87" ht="15" hidden="1" customHeight="1">
      <c r="A1159" s="19"/>
      <c r="B1159" s="19"/>
      <c r="C1159" s="20"/>
      <c r="D1159" s="19"/>
      <c r="E1159" s="19"/>
      <c r="F1159" s="19"/>
      <c r="G1159" s="19"/>
      <c r="H1159" s="19"/>
      <c r="I1159" s="19"/>
      <c r="J1159" s="19"/>
      <c r="K1159" s="19"/>
      <c r="L1159" s="19"/>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Z1159" s="257"/>
      <c r="CG1159" s="35"/>
      <c r="CH1159" s="20" t="s">
        <v>1554</v>
      </c>
      <c r="CI1159" s="20" t="s">
        <v>1482</v>
      </c>
    </row>
    <row r="1160" spans="1:87" ht="15" hidden="1" customHeight="1">
      <c r="A1160" s="19"/>
      <c r="B1160" s="19"/>
      <c r="C1160" s="20"/>
      <c r="D1160" s="19"/>
      <c r="E1160" s="19"/>
      <c r="F1160" s="19"/>
      <c r="G1160" s="19"/>
      <c r="H1160" s="19"/>
      <c r="I1160" s="19"/>
      <c r="J1160" s="19"/>
      <c r="K1160" s="19"/>
      <c r="L1160" s="19"/>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Z1160" s="257"/>
      <c r="CG1160" s="35"/>
      <c r="CH1160" s="20" t="s">
        <v>1555</v>
      </c>
      <c r="CI1160" s="20" t="s">
        <v>1483</v>
      </c>
    </row>
    <row r="1161" spans="1:87" ht="15" hidden="1" customHeight="1">
      <c r="A1161" s="19"/>
      <c r="B1161" s="19"/>
      <c r="C1161" s="20"/>
      <c r="D1161" s="19"/>
      <c r="E1161" s="19"/>
      <c r="F1161" s="19"/>
      <c r="G1161" s="19"/>
      <c r="H1161" s="19"/>
      <c r="I1161" s="19"/>
      <c r="J1161" s="19"/>
      <c r="K1161" s="19"/>
      <c r="L1161" s="19"/>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Z1161" s="257"/>
      <c r="CG1161" s="35"/>
      <c r="CH1161" s="20" t="s">
        <v>1556</v>
      </c>
      <c r="CI1161" s="20" t="s">
        <v>1484</v>
      </c>
    </row>
    <row r="1162" spans="1:87" ht="15" hidden="1" customHeight="1">
      <c r="A1162" s="19"/>
      <c r="B1162" s="19"/>
      <c r="C1162" s="20"/>
      <c r="D1162" s="19"/>
      <c r="E1162" s="19"/>
      <c r="F1162" s="19"/>
      <c r="G1162" s="19"/>
      <c r="H1162" s="19"/>
      <c r="I1162" s="19"/>
      <c r="J1162" s="19"/>
      <c r="K1162" s="19"/>
      <c r="L1162" s="19"/>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Z1162" s="257"/>
      <c r="CG1162" s="35"/>
      <c r="CH1162" s="20" t="s">
        <v>1557</v>
      </c>
      <c r="CI1162" s="20" t="s">
        <v>1485</v>
      </c>
    </row>
    <row r="1163" spans="1:87" ht="15" hidden="1" customHeight="1">
      <c r="A1163" s="19"/>
      <c r="B1163" s="19"/>
      <c r="C1163" s="20"/>
      <c r="D1163" s="19"/>
      <c r="E1163" s="19"/>
      <c r="F1163" s="19"/>
      <c r="G1163" s="19"/>
      <c r="H1163" s="19"/>
      <c r="I1163" s="19"/>
      <c r="J1163" s="19"/>
      <c r="K1163" s="19"/>
      <c r="L1163" s="19"/>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Z1163" s="257"/>
      <c r="CG1163" s="35"/>
      <c r="CH1163" s="20" t="s">
        <v>1558</v>
      </c>
      <c r="CI1163" s="20" t="s">
        <v>1486</v>
      </c>
    </row>
    <row r="1164" spans="1:87" ht="15" hidden="1" customHeight="1">
      <c r="A1164" s="19"/>
      <c r="B1164" s="19"/>
      <c r="C1164" s="20"/>
      <c r="D1164" s="19"/>
      <c r="E1164" s="19"/>
      <c r="F1164" s="19"/>
      <c r="G1164" s="19"/>
      <c r="H1164" s="19"/>
      <c r="I1164" s="19"/>
      <c r="J1164" s="19"/>
      <c r="K1164" s="19"/>
      <c r="L1164" s="19"/>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Z1164" s="257"/>
      <c r="CG1164" s="35"/>
      <c r="CH1164" s="20" t="s">
        <v>1559</v>
      </c>
      <c r="CI1164" s="20" t="s">
        <v>1487</v>
      </c>
    </row>
    <row r="1165" spans="1:87" ht="15" hidden="1" customHeight="1">
      <c r="A1165" s="19"/>
      <c r="B1165" s="19"/>
      <c r="C1165" s="20"/>
      <c r="D1165" s="19"/>
      <c r="E1165" s="19"/>
      <c r="F1165" s="19"/>
      <c r="G1165" s="19"/>
      <c r="H1165" s="19"/>
      <c r="I1165" s="19"/>
      <c r="J1165" s="19"/>
      <c r="K1165" s="19"/>
      <c r="L1165" s="19"/>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Z1165" s="257"/>
      <c r="CG1165" s="35"/>
      <c r="CH1165" s="20" t="s">
        <v>1560</v>
      </c>
      <c r="CI1165" s="20" t="s">
        <v>1488</v>
      </c>
    </row>
    <row r="1166" spans="1:87" ht="15" hidden="1" customHeight="1">
      <c r="A1166" s="19"/>
      <c r="B1166" s="19"/>
      <c r="C1166" s="20"/>
      <c r="D1166" s="19"/>
      <c r="E1166" s="19"/>
      <c r="F1166" s="19"/>
      <c r="G1166" s="19"/>
      <c r="H1166" s="19"/>
      <c r="I1166" s="19"/>
      <c r="J1166" s="19"/>
      <c r="K1166" s="19"/>
      <c r="L1166" s="19"/>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Z1166" s="257"/>
      <c r="CG1166" s="35"/>
      <c r="CH1166" s="20" t="s">
        <v>1561</v>
      </c>
      <c r="CI1166" s="20" t="s">
        <v>1489</v>
      </c>
    </row>
    <row r="1167" spans="1:87" ht="15" hidden="1" customHeight="1">
      <c r="A1167" s="19"/>
      <c r="B1167" s="19"/>
      <c r="C1167" s="20"/>
      <c r="D1167" s="19"/>
      <c r="E1167" s="19"/>
      <c r="F1167" s="19"/>
      <c r="G1167" s="19"/>
      <c r="H1167" s="19"/>
      <c r="I1167" s="19"/>
      <c r="J1167" s="19"/>
      <c r="K1167" s="19"/>
      <c r="L1167" s="19"/>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Z1167" s="257"/>
      <c r="CG1167" s="35"/>
      <c r="CH1167" s="20" t="s">
        <v>1562</v>
      </c>
      <c r="CI1167" s="20" t="s">
        <v>1490</v>
      </c>
    </row>
    <row r="1168" spans="1:87" ht="15" hidden="1" customHeight="1">
      <c r="A1168" s="19"/>
      <c r="B1168" s="19"/>
      <c r="C1168" s="20"/>
      <c r="D1168" s="19"/>
      <c r="E1168" s="19"/>
      <c r="F1168" s="19"/>
      <c r="G1168" s="19"/>
      <c r="H1168" s="19"/>
      <c r="I1168" s="19"/>
      <c r="J1168" s="19"/>
      <c r="K1168" s="19"/>
      <c r="L1168" s="19"/>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Z1168" s="257"/>
      <c r="CG1168" s="35"/>
      <c r="CH1168" s="20" t="s">
        <v>1563</v>
      </c>
      <c r="CI1168" s="20" t="s">
        <v>1491</v>
      </c>
    </row>
    <row r="1169" spans="1:87" ht="15" hidden="1" customHeight="1">
      <c r="A1169" s="19"/>
      <c r="B1169" s="19"/>
      <c r="C1169" s="20"/>
      <c r="D1169" s="19"/>
      <c r="E1169" s="19"/>
      <c r="F1169" s="19"/>
      <c r="G1169" s="19"/>
      <c r="H1169" s="19"/>
      <c r="I1169" s="19"/>
      <c r="J1169" s="19"/>
      <c r="K1169" s="19"/>
      <c r="L1169" s="19"/>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Z1169" s="257"/>
      <c r="CG1169" s="35"/>
      <c r="CH1169" s="20" t="s">
        <v>1564</v>
      </c>
      <c r="CI1169" s="20" t="s">
        <v>1492</v>
      </c>
    </row>
    <row r="1170" spans="1:87" ht="15" hidden="1" customHeight="1">
      <c r="A1170" s="19"/>
      <c r="B1170" s="19"/>
      <c r="C1170" s="20"/>
      <c r="D1170" s="19"/>
      <c r="E1170" s="19"/>
      <c r="F1170" s="19"/>
      <c r="G1170" s="19"/>
      <c r="H1170" s="19"/>
      <c r="I1170" s="19"/>
      <c r="J1170" s="19"/>
      <c r="K1170" s="19"/>
      <c r="L1170" s="19"/>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Z1170" s="257"/>
      <c r="CG1170" s="35"/>
      <c r="CH1170" s="20" t="s">
        <v>1565</v>
      </c>
      <c r="CI1170" s="20" t="s">
        <v>1493</v>
      </c>
    </row>
    <row r="1171" spans="1:87" ht="15" hidden="1" customHeight="1">
      <c r="A1171" s="19"/>
      <c r="B1171" s="19"/>
      <c r="C1171" s="20"/>
      <c r="D1171" s="19"/>
      <c r="E1171" s="19"/>
      <c r="F1171" s="19"/>
      <c r="G1171" s="19"/>
      <c r="H1171" s="19"/>
      <c r="I1171" s="19"/>
      <c r="J1171" s="19"/>
      <c r="K1171" s="19"/>
      <c r="L1171" s="19"/>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Z1171" s="257"/>
      <c r="CG1171" s="35"/>
      <c r="CH1171" s="20" t="s">
        <v>1566</v>
      </c>
      <c r="CI1171" s="20" t="s">
        <v>1494</v>
      </c>
    </row>
    <row r="1172" spans="1:87" ht="15" hidden="1" customHeight="1">
      <c r="A1172" s="19"/>
      <c r="B1172" s="19"/>
      <c r="C1172" s="20"/>
      <c r="D1172" s="19"/>
      <c r="E1172" s="19"/>
      <c r="F1172" s="19"/>
      <c r="G1172" s="19"/>
      <c r="H1172" s="19"/>
      <c r="I1172" s="19"/>
      <c r="J1172" s="19"/>
      <c r="K1172" s="19"/>
      <c r="L1172" s="19"/>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Z1172" s="257"/>
      <c r="CG1172" s="35"/>
      <c r="CH1172" s="20" t="s">
        <v>1567</v>
      </c>
      <c r="CI1172" s="20" t="s">
        <v>1495</v>
      </c>
    </row>
    <row r="1173" spans="1:87" ht="15" hidden="1" customHeight="1">
      <c r="A1173" s="19"/>
      <c r="B1173" s="19"/>
      <c r="C1173" s="20"/>
      <c r="D1173" s="19"/>
      <c r="E1173" s="19"/>
      <c r="F1173" s="19"/>
      <c r="G1173" s="19"/>
      <c r="H1173" s="19"/>
      <c r="I1173" s="19"/>
      <c r="J1173" s="19"/>
      <c r="K1173" s="19"/>
      <c r="L1173" s="19"/>
      <c r="M1173" s="20"/>
      <c r="N1173" s="20"/>
      <c r="O1173" s="20"/>
      <c r="P1173" s="20"/>
      <c r="Q1173" s="20"/>
      <c r="R1173" s="20"/>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Z1173" s="257"/>
      <c r="CG1173" s="35"/>
      <c r="CH1173" s="20" t="s">
        <v>1568</v>
      </c>
      <c r="CI1173" s="20" t="s">
        <v>1496</v>
      </c>
    </row>
    <row r="1174" spans="1:87" ht="15" hidden="1" customHeight="1">
      <c r="A1174" s="19"/>
      <c r="B1174" s="19"/>
      <c r="C1174" s="20"/>
      <c r="D1174" s="19"/>
      <c r="E1174" s="19"/>
      <c r="F1174" s="19"/>
      <c r="G1174" s="19"/>
      <c r="H1174" s="19"/>
      <c r="I1174" s="19"/>
      <c r="J1174" s="19"/>
      <c r="K1174" s="19"/>
      <c r="L1174" s="19"/>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Z1174" s="257"/>
      <c r="CG1174" s="35"/>
      <c r="CH1174" s="20" t="s">
        <v>1569</v>
      </c>
      <c r="CI1174" s="20" t="s">
        <v>1497</v>
      </c>
    </row>
    <row r="1175" spans="1:87" ht="15" hidden="1" customHeight="1">
      <c r="A1175" s="19"/>
      <c r="B1175" s="19"/>
      <c r="C1175" s="20"/>
      <c r="D1175" s="19"/>
      <c r="E1175" s="19"/>
      <c r="F1175" s="19"/>
      <c r="G1175" s="19"/>
      <c r="H1175" s="19"/>
      <c r="I1175" s="19"/>
      <c r="J1175" s="19"/>
      <c r="K1175" s="19"/>
      <c r="L1175" s="19"/>
      <c r="M1175" s="20"/>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Z1175" s="257"/>
      <c r="CG1175" s="35"/>
      <c r="CH1175" s="20" t="s">
        <v>1570</v>
      </c>
      <c r="CI1175" s="20" t="s">
        <v>1498</v>
      </c>
    </row>
    <row r="1176" spans="1:87" ht="15" hidden="1" customHeight="1">
      <c r="A1176" s="19"/>
      <c r="B1176" s="19"/>
      <c r="C1176" s="20"/>
      <c r="D1176" s="19"/>
      <c r="E1176" s="19"/>
      <c r="F1176" s="19"/>
      <c r="G1176" s="19"/>
      <c r="H1176" s="19"/>
      <c r="I1176" s="19"/>
      <c r="J1176" s="19"/>
      <c r="K1176" s="19"/>
      <c r="L1176" s="19"/>
      <c r="M1176" s="20"/>
      <c r="N1176" s="20"/>
      <c r="O1176" s="20"/>
      <c r="P1176" s="20"/>
      <c r="Q1176" s="20"/>
      <c r="R1176" s="20"/>
      <c r="S1176" s="20"/>
      <c r="T1176" s="20"/>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Z1176" s="257"/>
      <c r="CG1176" s="35"/>
      <c r="CH1176" s="20" t="s">
        <v>1571</v>
      </c>
      <c r="CI1176" s="20" t="s">
        <v>1499</v>
      </c>
    </row>
    <row r="1177" spans="1:87" ht="15" hidden="1" customHeight="1">
      <c r="A1177" s="19"/>
      <c r="B1177" s="19"/>
      <c r="C1177" s="20"/>
      <c r="D1177" s="19"/>
      <c r="E1177" s="19"/>
      <c r="F1177" s="19"/>
      <c r="G1177" s="19"/>
      <c r="H1177" s="19"/>
      <c r="I1177" s="19"/>
      <c r="J1177" s="19"/>
      <c r="K1177" s="19"/>
      <c r="L1177" s="19"/>
      <c r="M1177" s="20"/>
      <c r="N1177" s="20"/>
      <c r="O1177" s="20"/>
      <c r="P1177" s="20"/>
      <c r="Q1177" s="20"/>
      <c r="R1177" s="20"/>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Z1177" s="257"/>
      <c r="CG1177" s="35"/>
      <c r="CH1177" s="20" t="s">
        <v>1572</v>
      </c>
      <c r="CI1177" s="20" t="s">
        <v>1500</v>
      </c>
    </row>
    <row r="1178" spans="1:87" ht="15" hidden="1" customHeight="1">
      <c r="A1178" s="19"/>
      <c r="B1178" s="19"/>
      <c r="C1178" s="20"/>
      <c r="D1178" s="19"/>
      <c r="E1178" s="19"/>
      <c r="F1178" s="19"/>
      <c r="G1178" s="19"/>
      <c r="H1178" s="19"/>
      <c r="I1178" s="19"/>
      <c r="J1178" s="19"/>
      <c r="K1178" s="19"/>
      <c r="L1178" s="19"/>
      <c r="M1178" s="20"/>
      <c r="N1178" s="20"/>
      <c r="O1178" s="20"/>
      <c r="P1178" s="20"/>
      <c r="Q1178" s="20"/>
      <c r="R1178" s="20"/>
      <c r="S1178" s="20"/>
      <c r="T1178" s="20"/>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Z1178" s="257"/>
      <c r="CG1178" s="35"/>
      <c r="CH1178" s="20" t="s">
        <v>1573</v>
      </c>
      <c r="CI1178" s="20" t="s">
        <v>1501</v>
      </c>
    </row>
    <row r="1179" spans="1:87" ht="15" hidden="1" customHeight="1">
      <c r="A1179" s="19"/>
      <c r="B1179" s="19"/>
      <c r="C1179" s="20"/>
      <c r="D1179" s="19"/>
      <c r="E1179" s="19"/>
      <c r="F1179" s="19"/>
      <c r="G1179" s="19"/>
      <c r="H1179" s="19"/>
      <c r="I1179" s="19"/>
      <c r="J1179" s="19"/>
      <c r="K1179" s="19"/>
      <c r="L1179" s="19"/>
      <c r="M1179" s="20"/>
      <c r="N1179" s="20"/>
      <c r="O1179" s="20"/>
      <c r="P1179" s="20"/>
      <c r="Q1179" s="20"/>
      <c r="R1179" s="20"/>
      <c r="S1179" s="20"/>
      <c r="T1179" s="20"/>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Z1179" s="257"/>
      <c r="CG1179" s="35"/>
      <c r="CH1179" s="20" t="s">
        <v>1574</v>
      </c>
      <c r="CI1179" s="20" t="s">
        <v>1502</v>
      </c>
    </row>
    <row r="1180" spans="1:87" ht="15" hidden="1" customHeight="1">
      <c r="A1180" s="19"/>
      <c r="B1180" s="19"/>
      <c r="C1180" s="20"/>
      <c r="D1180" s="19"/>
      <c r="E1180" s="19"/>
      <c r="F1180" s="19"/>
      <c r="G1180" s="19"/>
      <c r="H1180" s="19"/>
      <c r="I1180" s="19"/>
      <c r="J1180" s="19"/>
      <c r="K1180" s="19"/>
      <c r="L1180" s="19"/>
      <c r="M1180" s="20"/>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Z1180" s="257"/>
      <c r="CG1180" s="35"/>
      <c r="CH1180" s="20" t="s">
        <v>1575</v>
      </c>
      <c r="CI1180" s="20" t="s">
        <v>1503</v>
      </c>
    </row>
    <row r="1181" spans="1:87" ht="15" hidden="1" customHeight="1">
      <c r="A1181" s="19"/>
      <c r="B1181" s="19"/>
      <c r="C1181" s="20"/>
      <c r="D1181" s="19"/>
      <c r="E1181" s="19"/>
      <c r="F1181" s="19"/>
      <c r="G1181" s="19"/>
      <c r="H1181" s="19"/>
      <c r="I1181" s="19"/>
      <c r="J1181" s="19"/>
      <c r="K1181" s="19"/>
      <c r="L1181" s="19"/>
      <c r="M1181" s="20"/>
      <c r="N1181" s="20"/>
      <c r="O1181" s="20"/>
      <c r="P1181" s="20"/>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Z1181" s="257"/>
      <c r="CG1181" s="35"/>
      <c r="CH1181" s="20" t="s">
        <v>1576</v>
      </c>
      <c r="CI1181" s="20" t="s">
        <v>1504</v>
      </c>
    </row>
    <row r="1182" spans="1:87" ht="15" hidden="1" customHeight="1">
      <c r="A1182" s="19"/>
      <c r="B1182" s="19"/>
      <c r="C1182" s="20"/>
      <c r="D1182" s="19"/>
      <c r="E1182" s="19"/>
      <c r="F1182" s="19"/>
      <c r="G1182" s="19"/>
      <c r="H1182" s="19"/>
      <c r="I1182" s="19"/>
      <c r="J1182" s="19"/>
      <c r="K1182" s="19"/>
      <c r="L1182" s="19"/>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Z1182" s="257"/>
      <c r="CG1182" s="35"/>
      <c r="CH1182" s="20" t="s">
        <v>1577</v>
      </c>
      <c r="CI1182" s="20" t="s">
        <v>1505</v>
      </c>
    </row>
    <row r="1183" spans="1:87" ht="15" hidden="1" customHeight="1">
      <c r="A1183" s="19"/>
      <c r="B1183" s="19"/>
      <c r="C1183" s="20"/>
      <c r="D1183" s="19"/>
      <c r="E1183" s="19"/>
      <c r="F1183" s="19"/>
      <c r="G1183" s="19"/>
      <c r="H1183" s="19"/>
      <c r="I1183" s="19"/>
      <c r="J1183" s="19"/>
      <c r="K1183" s="19"/>
      <c r="L1183" s="19"/>
      <c r="M1183" s="20"/>
      <c r="N1183" s="20"/>
      <c r="O1183" s="20"/>
      <c r="P1183" s="20"/>
      <c r="Q1183" s="20"/>
      <c r="R1183" s="20"/>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Z1183" s="257"/>
      <c r="CG1183" s="35"/>
      <c r="CH1183" s="20" t="s">
        <v>586</v>
      </c>
      <c r="CI1183" s="20" t="s">
        <v>1506</v>
      </c>
    </row>
    <row r="1184" spans="1:87" ht="15" hidden="1" customHeight="1">
      <c r="A1184" s="19"/>
      <c r="B1184" s="19"/>
      <c r="C1184" s="20"/>
      <c r="D1184" s="19"/>
      <c r="E1184" s="19"/>
      <c r="F1184" s="19"/>
      <c r="G1184" s="19"/>
      <c r="H1184" s="19"/>
      <c r="I1184" s="19"/>
      <c r="J1184" s="19"/>
      <c r="K1184" s="19"/>
      <c r="L1184" s="19"/>
      <c r="M1184" s="20"/>
      <c r="N1184" s="20"/>
      <c r="O1184" s="20"/>
      <c r="P1184" s="20"/>
      <c r="Q1184" s="20"/>
      <c r="R1184" s="20"/>
      <c r="S1184" s="20"/>
      <c r="T1184" s="20"/>
      <c r="U1184" s="20"/>
      <c r="V1184" s="20"/>
      <c r="W1184" s="20"/>
      <c r="X1184" s="20"/>
      <c r="Y1184" s="20"/>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Z1184" s="257"/>
      <c r="CG1184" s="35"/>
      <c r="CH1184" s="20" t="s">
        <v>1578</v>
      </c>
      <c r="CI1184" s="20" t="s">
        <v>586</v>
      </c>
    </row>
    <row r="1185" spans="1:87" ht="15" hidden="1" customHeight="1">
      <c r="A1185" s="19"/>
      <c r="B1185" s="19"/>
      <c r="C1185" s="20"/>
      <c r="D1185" s="19"/>
      <c r="E1185" s="19"/>
      <c r="F1185" s="19"/>
      <c r="G1185" s="19"/>
      <c r="H1185" s="19"/>
      <c r="I1185" s="19"/>
      <c r="J1185" s="19"/>
      <c r="K1185" s="19"/>
      <c r="L1185" s="19"/>
      <c r="M1185" s="20"/>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Z1185" s="257"/>
      <c r="CG1185" s="35"/>
      <c r="CH1185" s="20" t="s">
        <v>1579</v>
      </c>
      <c r="CI1185" s="20" t="s">
        <v>1507</v>
      </c>
    </row>
    <row r="1186" spans="1:87" ht="15" hidden="1" customHeight="1">
      <c r="A1186" s="19"/>
      <c r="B1186" s="19"/>
      <c r="C1186" s="20"/>
      <c r="D1186" s="19"/>
      <c r="E1186" s="19"/>
      <c r="F1186" s="19"/>
      <c r="G1186" s="19"/>
      <c r="H1186" s="19"/>
      <c r="I1186" s="19"/>
      <c r="J1186" s="19"/>
      <c r="K1186" s="19"/>
      <c r="L1186" s="19"/>
      <c r="M1186" s="20"/>
      <c r="N1186" s="20"/>
      <c r="O1186" s="20"/>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Z1186" s="257"/>
      <c r="CG1186" s="35"/>
      <c r="CH1186" s="20" t="s">
        <v>1580</v>
      </c>
      <c r="CI1186" s="20" t="s">
        <v>1508</v>
      </c>
    </row>
    <row r="1187" spans="1:87" ht="15" hidden="1" customHeight="1">
      <c r="A1187" s="19"/>
      <c r="B1187" s="19"/>
      <c r="C1187" s="20"/>
      <c r="D1187" s="19"/>
      <c r="E1187" s="19"/>
      <c r="F1187" s="19"/>
      <c r="G1187" s="19"/>
      <c r="H1187" s="19"/>
      <c r="I1187" s="19"/>
      <c r="J1187" s="19"/>
      <c r="K1187" s="19"/>
      <c r="L1187" s="19"/>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Z1187" s="257"/>
      <c r="CG1187" s="35"/>
      <c r="CH1187" s="20" t="s">
        <v>1581</v>
      </c>
      <c r="CI1187" s="20" t="s">
        <v>1509</v>
      </c>
    </row>
    <row r="1188" spans="1:87" ht="15" hidden="1" customHeight="1">
      <c r="A1188" s="19"/>
      <c r="B1188" s="19"/>
      <c r="C1188" s="20"/>
      <c r="D1188" s="19"/>
      <c r="E1188" s="19"/>
      <c r="F1188" s="19"/>
      <c r="G1188" s="19"/>
      <c r="H1188" s="19"/>
      <c r="I1188" s="19"/>
      <c r="J1188" s="19"/>
      <c r="K1188" s="19"/>
      <c r="L1188" s="19"/>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Z1188" s="257"/>
      <c r="CG1188" s="35"/>
      <c r="CH1188" s="20" t="s">
        <v>1582</v>
      </c>
      <c r="CI1188" s="20" t="s">
        <v>1510</v>
      </c>
    </row>
    <row r="1189" spans="1:87" ht="15" hidden="1" customHeight="1">
      <c r="A1189" s="19"/>
      <c r="B1189" s="19"/>
      <c r="C1189" s="20"/>
      <c r="D1189" s="19"/>
      <c r="E1189" s="19"/>
      <c r="F1189" s="19"/>
      <c r="G1189" s="19"/>
      <c r="H1189" s="19"/>
      <c r="I1189" s="19"/>
      <c r="J1189" s="19"/>
      <c r="K1189" s="19"/>
      <c r="L1189" s="19"/>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Z1189" s="257"/>
      <c r="CG1189" s="35"/>
      <c r="CH1189" s="20" t="s">
        <v>1583</v>
      </c>
      <c r="CI1189" s="20" t="s">
        <v>1511</v>
      </c>
    </row>
    <row r="1190" spans="1:87" ht="15" hidden="1" customHeight="1">
      <c r="A1190" s="19"/>
      <c r="B1190" s="19"/>
      <c r="C1190" s="20"/>
      <c r="D1190" s="19"/>
      <c r="E1190" s="19"/>
      <c r="F1190" s="19"/>
      <c r="G1190" s="19"/>
      <c r="H1190" s="19"/>
      <c r="I1190" s="19"/>
      <c r="J1190" s="19"/>
      <c r="K1190" s="19"/>
      <c r="L1190" s="19"/>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Z1190" s="257"/>
      <c r="CG1190" s="35"/>
      <c r="CH1190" s="20" t="s">
        <v>1584</v>
      </c>
      <c r="CI1190" s="20" t="s">
        <v>1512</v>
      </c>
    </row>
    <row r="1191" spans="1:87" ht="15" hidden="1" customHeight="1">
      <c r="A1191" s="19"/>
      <c r="B1191" s="19"/>
      <c r="C1191" s="20"/>
      <c r="D1191" s="19"/>
      <c r="E1191" s="19"/>
      <c r="F1191" s="19"/>
      <c r="G1191" s="19"/>
      <c r="H1191" s="19"/>
      <c r="I1191" s="19"/>
      <c r="J1191" s="19"/>
      <c r="K1191" s="19"/>
      <c r="L1191" s="19"/>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Z1191" s="257"/>
      <c r="CG1191" s="35"/>
      <c r="CH1191" s="20" t="s">
        <v>1585</v>
      </c>
      <c r="CI1191" s="20" t="s">
        <v>1513</v>
      </c>
    </row>
    <row r="1192" spans="1:87" ht="15" hidden="1" customHeight="1">
      <c r="A1192" s="19"/>
      <c r="B1192" s="19"/>
      <c r="C1192" s="20"/>
      <c r="D1192" s="19"/>
      <c r="E1192" s="19"/>
      <c r="F1192" s="19"/>
      <c r="G1192" s="19"/>
      <c r="H1192" s="19"/>
      <c r="I1192" s="19"/>
      <c r="J1192" s="19"/>
      <c r="K1192" s="19"/>
      <c r="L1192" s="19"/>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Z1192" s="257"/>
      <c r="CG1192" s="35"/>
      <c r="CH1192" s="20" t="s">
        <v>1586</v>
      </c>
      <c r="CI1192" s="20" t="s">
        <v>1514</v>
      </c>
    </row>
    <row r="1193" spans="1:87" ht="15" hidden="1" customHeight="1">
      <c r="A1193" s="19"/>
      <c r="B1193" s="19"/>
      <c r="C1193" s="20"/>
      <c r="D1193" s="19"/>
      <c r="E1193" s="19"/>
      <c r="F1193" s="19"/>
      <c r="G1193" s="19"/>
      <c r="H1193" s="19"/>
      <c r="I1193" s="19"/>
      <c r="J1193" s="19"/>
      <c r="K1193" s="19"/>
      <c r="L1193" s="19"/>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Z1193" s="257"/>
      <c r="CG1193" s="35"/>
      <c r="CH1193" s="20" t="s">
        <v>1587</v>
      </c>
      <c r="CI1193" s="20" t="s">
        <v>1515</v>
      </c>
    </row>
    <row r="1194" spans="1:87" ht="15" hidden="1" customHeight="1">
      <c r="A1194" s="19"/>
      <c r="B1194" s="19"/>
      <c r="C1194" s="20"/>
      <c r="D1194" s="19"/>
      <c r="E1194" s="19"/>
      <c r="F1194" s="19"/>
      <c r="G1194" s="19"/>
      <c r="H1194" s="19"/>
      <c r="I1194" s="19"/>
      <c r="J1194" s="19"/>
      <c r="K1194" s="19"/>
      <c r="L1194" s="19"/>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Z1194" s="257"/>
      <c r="CG1194" s="35"/>
      <c r="CH1194" s="20" t="s">
        <v>1588</v>
      </c>
      <c r="CI1194" s="20" t="s">
        <v>1516</v>
      </c>
    </row>
    <row r="1195" spans="1:87" ht="15" hidden="1" customHeight="1">
      <c r="A1195" s="19"/>
      <c r="B1195" s="19"/>
      <c r="C1195" s="20"/>
      <c r="D1195" s="19"/>
      <c r="E1195" s="19"/>
      <c r="F1195" s="19"/>
      <c r="G1195" s="19"/>
      <c r="H1195" s="19"/>
      <c r="I1195" s="19"/>
      <c r="J1195" s="19"/>
      <c r="K1195" s="19"/>
      <c r="L1195" s="19"/>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Z1195" s="257"/>
      <c r="CG1195" s="35"/>
      <c r="CH1195" s="20" t="s">
        <v>1589</v>
      </c>
      <c r="CI1195" s="20" t="s">
        <v>1517</v>
      </c>
    </row>
    <row r="1196" spans="1:87" ht="15" hidden="1" customHeight="1">
      <c r="A1196" s="19"/>
      <c r="B1196" s="19"/>
      <c r="C1196" s="20"/>
      <c r="D1196" s="19"/>
      <c r="E1196" s="19"/>
      <c r="F1196" s="19"/>
      <c r="G1196" s="19"/>
      <c r="H1196" s="19"/>
      <c r="I1196" s="19"/>
      <c r="J1196" s="19"/>
      <c r="K1196" s="19"/>
      <c r="L1196" s="19"/>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Z1196" s="257"/>
      <c r="CG1196" s="35"/>
      <c r="CH1196" s="20" t="s">
        <v>1590</v>
      </c>
      <c r="CI1196" s="20" t="s">
        <v>1518</v>
      </c>
    </row>
    <row r="1197" spans="1:87" ht="15" hidden="1" customHeight="1">
      <c r="A1197" s="19"/>
      <c r="B1197" s="19"/>
      <c r="C1197" s="20"/>
      <c r="D1197" s="19"/>
      <c r="E1197" s="19"/>
      <c r="F1197" s="19"/>
      <c r="G1197" s="19"/>
      <c r="H1197" s="19"/>
      <c r="I1197" s="19"/>
      <c r="J1197" s="19"/>
      <c r="K1197" s="19"/>
      <c r="L1197" s="19"/>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Z1197" s="257"/>
      <c r="CG1197" s="35"/>
      <c r="CH1197" s="20" t="s">
        <v>1591</v>
      </c>
      <c r="CI1197" s="20" t="s">
        <v>1519</v>
      </c>
    </row>
    <row r="1198" spans="1:87" ht="15" hidden="1" customHeight="1">
      <c r="A1198" s="19"/>
      <c r="B1198" s="19"/>
      <c r="C1198" s="20"/>
      <c r="D1198" s="19"/>
      <c r="E1198" s="19"/>
      <c r="F1198" s="19"/>
      <c r="G1198" s="19"/>
      <c r="H1198" s="19"/>
      <c r="I1198" s="19"/>
      <c r="J1198" s="19"/>
      <c r="K1198" s="19"/>
      <c r="L1198" s="19"/>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Z1198" s="257"/>
      <c r="CG1198" s="35"/>
      <c r="CH1198" s="20" t="s">
        <v>1592</v>
      </c>
      <c r="CI1198" s="20" t="s">
        <v>1520</v>
      </c>
    </row>
    <row r="1199" spans="1:87" ht="15" hidden="1" customHeight="1">
      <c r="A1199" s="19"/>
      <c r="B1199" s="19"/>
      <c r="C1199" s="20"/>
      <c r="D1199" s="19"/>
      <c r="E1199" s="19"/>
      <c r="F1199" s="19"/>
      <c r="G1199" s="19"/>
      <c r="H1199" s="19"/>
      <c r="I1199" s="19"/>
      <c r="J1199" s="19"/>
      <c r="K1199" s="19"/>
      <c r="L1199" s="19"/>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Z1199" s="257"/>
      <c r="CG1199" s="35"/>
      <c r="CH1199" s="20" t="s">
        <v>1593</v>
      </c>
      <c r="CI1199" s="20" t="s">
        <v>1521</v>
      </c>
    </row>
    <row r="1200" spans="1:87" ht="15" hidden="1" customHeight="1">
      <c r="A1200" s="19"/>
      <c r="B1200" s="19"/>
      <c r="C1200" s="20"/>
      <c r="D1200" s="19"/>
      <c r="E1200" s="19"/>
      <c r="F1200" s="19"/>
      <c r="G1200" s="19"/>
      <c r="H1200" s="19"/>
      <c r="I1200" s="19"/>
      <c r="J1200" s="19"/>
      <c r="K1200" s="19"/>
      <c r="L1200" s="19"/>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Z1200" s="257"/>
      <c r="CG1200" s="35"/>
      <c r="CH1200" s="20" t="s">
        <v>1594</v>
      </c>
      <c r="CI1200" s="20" t="s">
        <v>1522</v>
      </c>
    </row>
    <row r="1201" spans="1:87" ht="15" hidden="1" customHeight="1">
      <c r="A1201" s="19"/>
      <c r="B1201" s="19"/>
      <c r="C1201" s="20"/>
      <c r="D1201" s="19"/>
      <c r="E1201" s="19"/>
      <c r="F1201" s="19"/>
      <c r="G1201" s="19"/>
      <c r="H1201" s="19"/>
      <c r="I1201" s="19"/>
      <c r="J1201" s="19"/>
      <c r="K1201" s="19"/>
      <c r="L1201" s="19"/>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Z1201" s="257"/>
      <c r="CG1201" s="35"/>
      <c r="CH1201" s="20" t="s">
        <v>1595</v>
      </c>
      <c r="CI1201" s="20" t="s">
        <v>1523</v>
      </c>
    </row>
    <row r="1202" spans="1:87" ht="15" hidden="1" customHeight="1">
      <c r="A1202" s="19"/>
      <c r="B1202" s="19"/>
      <c r="C1202" s="20"/>
      <c r="D1202" s="19"/>
      <c r="E1202" s="19"/>
      <c r="F1202" s="19"/>
      <c r="G1202" s="19"/>
      <c r="H1202" s="19"/>
      <c r="I1202" s="19"/>
      <c r="J1202" s="19"/>
      <c r="K1202" s="19"/>
      <c r="L1202" s="19"/>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Z1202" s="257"/>
      <c r="CG1202" s="35"/>
      <c r="CH1202" s="20" t="s">
        <v>1596</v>
      </c>
      <c r="CI1202" s="20" t="s">
        <v>1524</v>
      </c>
    </row>
    <row r="1203" spans="1:87" ht="15" hidden="1" customHeight="1">
      <c r="A1203" s="19"/>
      <c r="B1203" s="19"/>
      <c r="C1203" s="20"/>
      <c r="D1203" s="19"/>
      <c r="E1203" s="19"/>
      <c r="F1203" s="19"/>
      <c r="G1203" s="19"/>
      <c r="H1203" s="19"/>
      <c r="I1203" s="19"/>
      <c r="J1203" s="19"/>
      <c r="K1203" s="19"/>
      <c r="L1203" s="19"/>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Z1203" s="257"/>
      <c r="CG1203" s="35"/>
      <c r="CH1203" s="20" t="s">
        <v>1597</v>
      </c>
      <c r="CI1203" s="20" t="s">
        <v>1525</v>
      </c>
    </row>
    <row r="1204" spans="1:87" ht="15" hidden="1" customHeight="1">
      <c r="A1204" s="19"/>
      <c r="B1204" s="19"/>
      <c r="C1204" s="20"/>
      <c r="D1204" s="19"/>
      <c r="E1204" s="19"/>
      <c r="F1204" s="19"/>
      <c r="G1204" s="19"/>
      <c r="H1204" s="19"/>
      <c r="I1204" s="19"/>
      <c r="J1204" s="19"/>
      <c r="K1204" s="19"/>
      <c r="L1204" s="19"/>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Z1204" s="257"/>
      <c r="CG1204" s="35"/>
      <c r="CH1204" s="20" t="s">
        <v>1598</v>
      </c>
      <c r="CI1204" s="20" t="s">
        <v>1526</v>
      </c>
    </row>
    <row r="1205" spans="1:87" ht="15" hidden="1" customHeight="1">
      <c r="A1205" s="19"/>
      <c r="B1205" s="19"/>
      <c r="C1205" s="20"/>
      <c r="D1205" s="19"/>
      <c r="E1205" s="19"/>
      <c r="F1205" s="19"/>
      <c r="G1205" s="19"/>
      <c r="H1205" s="19"/>
      <c r="I1205" s="19"/>
      <c r="J1205" s="19"/>
      <c r="K1205" s="19"/>
      <c r="L1205" s="19"/>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Z1205" s="257"/>
      <c r="CG1205" s="35"/>
      <c r="CH1205" s="20" t="s">
        <v>1599</v>
      </c>
      <c r="CI1205" s="20" t="s">
        <v>1527</v>
      </c>
    </row>
    <row r="1206" spans="1:87" ht="15" hidden="1" customHeight="1">
      <c r="A1206" s="19"/>
      <c r="B1206" s="19"/>
      <c r="C1206" s="20"/>
      <c r="D1206" s="19"/>
      <c r="E1206" s="19"/>
      <c r="F1206" s="19"/>
      <c r="G1206" s="19"/>
      <c r="H1206" s="19"/>
      <c r="I1206" s="19"/>
      <c r="J1206" s="19"/>
      <c r="K1206" s="19"/>
      <c r="L1206" s="19"/>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Z1206" s="257"/>
      <c r="CG1206" s="35"/>
      <c r="CH1206" s="20" t="s">
        <v>1600</v>
      </c>
      <c r="CI1206" s="20" t="s">
        <v>1528</v>
      </c>
    </row>
    <row r="1207" spans="1:87" ht="15" hidden="1" customHeight="1">
      <c r="A1207" s="19"/>
      <c r="B1207" s="19"/>
      <c r="C1207" s="20"/>
      <c r="D1207" s="19"/>
      <c r="E1207" s="19"/>
      <c r="F1207" s="19"/>
      <c r="G1207" s="19"/>
      <c r="H1207" s="19"/>
      <c r="I1207" s="19"/>
      <c r="J1207" s="19"/>
      <c r="K1207" s="19"/>
      <c r="L1207" s="19"/>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Z1207" s="257"/>
      <c r="CG1207" s="35"/>
      <c r="CH1207" s="20" t="s">
        <v>1601</v>
      </c>
      <c r="CI1207" s="20" t="s">
        <v>1529</v>
      </c>
    </row>
    <row r="1208" spans="1:87" ht="15" hidden="1" customHeight="1">
      <c r="A1208" s="19"/>
      <c r="B1208" s="19"/>
      <c r="C1208" s="20"/>
      <c r="D1208" s="19"/>
      <c r="E1208" s="19"/>
      <c r="F1208" s="19"/>
      <c r="G1208" s="19"/>
      <c r="H1208" s="19"/>
      <c r="I1208" s="19"/>
      <c r="J1208" s="19"/>
      <c r="K1208" s="19"/>
      <c r="L1208" s="19"/>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Z1208" s="257"/>
      <c r="CG1208" s="35"/>
      <c r="CH1208" s="20" t="s">
        <v>1602</v>
      </c>
      <c r="CI1208" s="20" t="s">
        <v>1530</v>
      </c>
    </row>
    <row r="1209" spans="1:87" ht="15" hidden="1" customHeight="1">
      <c r="A1209" s="19"/>
      <c r="B1209" s="19"/>
      <c r="C1209" s="20"/>
      <c r="D1209" s="19"/>
      <c r="E1209" s="19"/>
      <c r="F1209" s="19"/>
      <c r="G1209" s="19"/>
      <c r="H1209" s="19"/>
      <c r="I1209" s="19"/>
      <c r="J1209" s="19"/>
      <c r="K1209" s="19"/>
      <c r="L1209" s="19"/>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Z1209" s="257"/>
      <c r="CG1209" s="35"/>
      <c r="CH1209" s="20" t="s">
        <v>1603</v>
      </c>
      <c r="CI1209" s="20" t="s">
        <v>1531</v>
      </c>
    </row>
    <row r="1210" spans="1:87" ht="15" hidden="1" customHeight="1">
      <c r="A1210" s="19"/>
      <c r="B1210" s="19"/>
      <c r="C1210" s="20"/>
      <c r="D1210" s="19"/>
      <c r="E1210" s="19"/>
      <c r="F1210" s="19"/>
      <c r="G1210" s="19"/>
      <c r="H1210" s="19"/>
      <c r="I1210" s="19"/>
      <c r="J1210" s="19"/>
      <c r="K1210" s="19"/>
      <c r="L1210" s="19"/>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Z1210" s="257"/>
      <c r="CG1210" s="35"/>
      <c r="CH1210" s="20" t="s">
        <v>1604</v>
      </c>
      <c r="CI1210" s="20" t="s">
        <v>1532</v>
      </c>
    </row>
    <row r="1211" spans="1:87" ht="15" hidden="1" customHeight="1">
      <c r="A1211" s="19"/>
      <c r="B1211" s="19"/>
      <c r="C1211" s="20"/>
      <c r="D1211" s="19"/>
      <c r="E1211" s="19"/>
      <c r="F1211" s="19"/>
      <c r="G1211" s="19"/>
      <c r="H1211" s="19"/>
      <c r="I1211" s="19"/>
      <c r="J1211" s="19"/>
      <c r="K1211" s="19"/>
      <c r="L1211" s="19"/>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Z1211" s="257"/>
      <c r="CG1211" s="35"/>
      <c r="CH1211" s="20" t="s">
        <v>1605</v>
      </c>
      <c r="CI1211" s="20" t="s">
        <v>1533</v>
      </c>
    </row>
    <row r="1212" spans="1:87" ht="15" hidden="1" customHeight="1">
      <c r="A1212" s="19"/>
      <c r="B1212" s="19"/>
      <c r="C1212" s="20"/>
      <c r="D1212" s="19"/>
      <c r="E1212" s="19"/>
      <c r="F1212" s="19"/>
      <c r="G1212" s="19"/>
      <c r="H1212" s="19"/>
      <c r="I1212" s="19"/>
      <c r="J1212" s="19"/>
      <c r="K1212" s="19"/>
      <c r="L1212" s="19"/>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Z1212" s="257"/>
      <c r="CG1212" s="35"/>
      <c r="CH1212" s="20" t="s">
        <v>1606</v>
      </c>
      <c r="CI1212" s="20" t="s">
        <v>1534</v>
      </c>
    </row>
    <row r="1213" spans="1:87" ht="15" hidden="1" customHeight="1">
      <c r="A1213" s="19"/>
      <c r="B1213" s="19"/>
      <c r="C1213" s="20"/>
      <c r="D1213" s="19"/>
      <c r="E1213" s="19"/>
      <c r="F1213" s="19"/>
      <c r="G1213" s="19"/>
      <c r="H1213" s="19"/>
      <c r="I1213" s="19"/>
      <c r="J1213" s="19"/>
      <c r="K1213" s="19"/>
      <c r="L1213" s="19"/>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Z1213" s="257"/>
      <c r="CG1213" s="35"/>
      <c r="CH1213" s="20" t="s">
        <v>1607</v>
      </c>
      <c r="CI1213" s="20" t="s">
        <v>1535</v>
      </c>
    </row>
    <row r="1214" spans="1:87" ht="15" hidden="1" customHeight="1">
      <c r="A1214" s="19"/>
      <c r="B1214" s="19"/>
      <c r="C1214" s="20"/>
      <c r="D1214" s="19"/>
      <c r="E1214" s="19"/>
      <c r="F1214" s="19"/>
      <c r="G1214" s="19"/>
      <c r="H1214" s="19"/>
      <c r="I1214" s="19"/>
      <c r="J1214" s="19"/>
      <c r="K1214" s="19"/>
      <c r="L1214" s="19"/>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Z1214" s="257"/>
      <c r="CG1214" s="35"/>
      <c r="CH1214" s="20" t="s">
        <v>586</v>
      </c>
      <c r="CI1214" s="20" t="s">
        <v>1536</v>
      </c>
    </row>
    <row r="1215" spans="1:87" ht="15" hidden="1" customHeight="1">
      <c r="A1215" s="19"/>
      <c r="B1215" s="19"/>
      <c r="C1215" s="20"/>
      <c r="D1215" s="19"/>
      <c r="E1215" s="19"/>
      <c r="F1215" s="19"/>
      <c r="G1215" s="19"/>
      <c r="H1215" s="19"/>
      <c r="I1215" s="19"/>
      <c r="J1215" s="19"/>
      <c r="K1215" s="19"/>
      <c r="L1215" s="19"/>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Z1215" s="257"/>
      <c r="CG1215" s="35"/>
      <c r="CH1215" s="20" t="s">
        <v>1608</v>
      </c>
      <c r="CI1215" s="20" t="s">
        <v>1537</v>
      </c>
    </row>
    <row r="1216" spans="1:87" ht="15" hidden="1" customHeight="1">
      <c r="A1216" s="19"/>
      <c r="B1216" s="19"/>
      <c r="C1216" s="20"/>
      <c r="D1216" s="19"/>
      <c r="E1216" s="19"/>
      <c r="F1216" s="19"/>
      <c r="G1216" s="19"/>
      <c r="H1216" s="19"/>
      <c r="I1216" s="19"/>
      <c r="J1216" s="19"/>
      <c r="K1216" s="19"/>
      <c r="L1216" s="19"/>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Z1216" s="257"/>
      <c r="CG1216" s="35"/>
      <c r="CH1216" s="20" t="s">
        <v>197</v>
      </c>
      <c r="CI1216" s="20" t="s">
        <v>1538</v>
      </c>
    </row>
    <row r="1217" spans="1:87" ht="15" hidden="1" customHeight="1">
      <c r="A1217" s="19"/>
      <c r="B1217" s="19"/>
      <c r="C1217" s="20"/>
      <c r="D1217" s="19"/>
      <c r="E1217" s="19"/>
      <c r="F1217" s="19"/>
      <c r="G1217" s="19"/>
      <c r="H1217" s="19"/>
      <c r="I1217" s="19"/>
      <c r="J1217" s="19"/>
      <c r="K1217" s="19"/>
      <c r="L1217" s="19"/>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Z1217" s="257"/>
      <c r="CG1217" s="35"/>
      <c r="CH1217" s="20" t="s">
        <v>198</v>
      </c>
      <c r="CI1217" s="20" t="s">
        <v>1539</v>
      </c>
    </row>
    <row r="1218" spans="1:87" ht="15" hidden="1" customHeight="1">
      <c r="A1218" s="19"/>
      <c r="B1218" s="19"/>
      <c r="C1218" s="20"/>
      <c r="D1218" s="19"/>
      <c r="E1218" s="19"/>
      <c r="F1218" s="19"/>
      <c r="G1218" s="19"/>
      <c r="H1218" s="19"/>
      <c r="I1218" s="19"/>
      <c r="J1218" s="19"/>
      <c r="K1218" s="19"/>
      <c r="L1218" s="19"/>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Z1218" s="257"/>
      <c r="CG1218" s="35"/>
      <c r="CH1218" s="20" t="s">
        <v>199</v>
      </c>
      <c r="CI1218" s="20" t="s">
        <v>1540</v>
      </c>
    </row>
    <row r="1219" spans="1:87" ht="15" hidden="1" customHeight="1">
      <c r="A1219" s="19"/>
      <c r="B1219" s="19"/>
      <c r="C1219" s="20"/>
      <c r="D1219" s="19"/>
      <c r="E1219" s="19"/>
      <c r="F1219" s="19"/>
      <c r="G1219" s="19"/>
      <c r="H1219" s="19"/>
      <c r="I1219" s="19"/>
      <c r="J1219" s="19"/>
      <c r="K1219" s="19"/>
      <c r="L1219" s="19"/>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Z1219" s="257"/>
      <c r="CG1219" s="35"/>
      <c r="CH1219" s="20" t="s">
        <v>200</v>
      </c>
      <c r="CI1219" s="20" t="s">
        <v>1541</v>
      </c>
    </row>
    <row r="1220" spans="1:87" ht="15" hidden="1" customHeight="1">
      <c r="A1220" s="19"/>
      <c r="B1220" s="19"/>
      <c r="C1220" s="20"/>
      <c r="D1220" s="19"/>
      <c r="E1220" s="19"/>
      <c r="F1220" s="19"/>
      <c r="G1220" s="19"/>
      <c r="H1220" s="19"/>
      <c r="I1220" s="19"/>
      <c r="J1220" s="19"/>
      <c r="K1220" s="19"/>
      <c r="L1220" s="19"/>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Z1220" s="257"/>
      <c r="CG1220" s="35"/>
      <c r="CH1220" s="20" t="s">
        <v>201</v>
      </c>
      <c r="CI1220" s="20" t="s">
        <v>1542</v>
      </c>
    </row>
    <row r="1221" spans="1:87" ht="15" hidden="1" customHeight="1">
      <c r="A1221" s="19"/>
      <c r="B1221" s="19"/>
      <c r="C1221" s="20"/>
      <c r="D1221" s="19"/>
      <c r="E1221" s="19"/>
      <c r="F1221" s="19"/>
      <c r="G1221" s="19"/>
      <c r="H1221" s="19"/>
      <c r="I1221" s="19"/>
      <c r="J1221" s="19"/>
      <c r="K1221" s="19"/>
      <c r="L1221" s="19"/>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Z1221" s="257"/>
      <c r="CG1221" s="35"/>
      <c r="CH1221" s="20" t="s">
        <v>202</v>
      </c>
      <c r="CI1221" s="20" t="s">
        <v>1543</v>
      </c>
    </row>
    <row r="1222" spans="1:87" ht="15" hidden="1" customHeight="1">
      <c r="A1222" s="19"/>
      <c r="B1222" s="19"/>
      <c r="C1222" s="20"/>
      <c r="D1222" s="19"/>
      <c r="E1222" s="19"/>
      <c r="F1222" s="19"/>
      <c r="G1222" s="19"/>
      <c r="H1222" s="19"/>
      <c r="I1222" s="19"/>
      <c r="J1222" s="19"/>
      <c r="K1222" s="19"/>
      <c r="L1222" s="19"/>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Z1222" s="257"/>
      <c r="CG1222" s="35"/>
      <c r="CH1222" s="20" t="s">
        <v>203</v>
      </c>
      <c r="CI1222" s="20" t="s">
        <v>1544</v>
      </c>
    </row>
    <row r="1223" spans="1:87" ht="15" hidden="1" customHeight="1">
      <c r="A1223" s="19"/>
      <c r="B1223" s="19"/>
      <c r="C1223" s="20"/>
      <c r="D1223" s="19"/>
      <c r="E1223" s="19"/>
      <c r="F1223" s="19"/>
      <c r="G1223" s="19"/>
      <c r="H1223" s="19"/>
      <c r="I1223" s="19"/>
      <c r="J1223" s="19"/>
      <c r="K1223" s="19"/>
      <c r="L1223" s="19"/>
      <c r="M1223" s="20"/>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Z1223" s="257"/>
      <c r="CG1223" s="35"/>
      <c r="CH1223" s="20" t="s">
        <v>204</v>
      </c>
      <c r="CI1223" s="20" t="s">
        <v>1545</v>
      </c>
    </row>
    <row r="1224" spans="1:87" ht="15" hidden="1" customHeight="1">
      <c r="A1224" s="19"/>
      <c r="B1224" s="19"/>
      <c r="C1224" s="20"/>
      <c r="D1224" s="19"/>
      <c r="E1224" s="19"/>
      <c r="F1224" s="19"/>
      <c r="G1224" s="19"/>
      <c r="H1224" s="19"/>
      <c r="I1224" s="19"/>
      <c r="J1224" s="19"/>
      <c r="K1224" s="19"/>
      <c r="L1224" s="19"/>
      <c r="M1224" s="20"/>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Z1224" s="257"/>
      <c r="CG1224" s="35"/>
      <c r="CH1224" s="20" t="s">
        <v>205</v>
      </c>
      <c r="CI1224" s="20" t="s">
        <v>1546</v>
      </c>
    </row>
    <row r="1225" spans="1:87" ht="15" hidden="1" customHeight="1">
      <c r="A1225" s="19"/>
      <c r="B1225" s="19"/>
      <c r="C1225" s="20"/>
      <c r="D1225" s="19"/>
      <c r="E1225" s="19"/>
      <c r="F1225" s="19"/>
      <c r="G1225" s="19"/>
      <c r="H1225" s="19"/>
      <c r="I1225" s="19"/>
      <c r="J1225" s="19"/>
      <c r="K1225" s="19"/>
      <c r="L1225" s="19"/>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Z1225" s="257"/>
      <c r="CG1225" s="35"/>
      <c r="CH1225" s="20" t="s">
        <v>206</v>
      </c>
      <c r="CI1225" s="20" t="s">
        <v>1547</v>
      </c>
    </row>
    <row r="1226" spans="1:87" ht="15" hidden="1" customHeight="1">
      <c r="A1226" s="19"/>
      <c r="B1226" s="19"/>
      <c r="C1226" s="20"/>
      <c r="D1226" s="19"/>
      <c r="E1226" s="19"/>
      <c r="F1226" s="19"/>
      <c r="G1226" s="19"/>
      <c r="H1226" s="19"/>
      <c r="I1226" s="19"/>
      <c r="J1226" s="19"/>
      <c r="K1226" s="19"/>
      <c r="L1226" s="19"/>
      <c r="M1226" s="20"/>
      <c r="N1226" s="20"/>
      <c r="O1226" s="20"/>
      <c r="P1226" s="20"/>
      <c r="Q1226" s="20"/>
      <c r="R1226" s="20"/>
      <c r="S1226" s="20"/>
      <c r="T1226" s="20"/>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Z1226" s="257"/>
      <c r="CG1226" s="35"/>
      <c r="CH1226" s="20" t="s">
        <v>207</v>
      </c>
      <c r="CI1226" s="20" t="s">
        <v>1548</v>
      </c>
    </row>
    <row r="1227" spans="1:87" ht="15" hidden="1" customHeight="1">
      <c r="A1227" s="19"/>
      <c r="B1227" s="19"/>
      <c r="C1227" s="20"/>
      <c r="D1227" s="19"/>
      <c r="E1227" s="19"/>
      <c r="F1227" s="19"/>
      <c r="G1227" s="19"/>
      <c r="H1227" s="19"/>
      <c r="I1227" s="19"/>
      <c r="J1227" s="19"/>
      <c r="K1227" s="19"/>
      <c r="L1227" s="19"/>
      <c r="M1227" s="20"/>
      <c r="N1227" s="20"/>
      <c r="O1227" s="20"/>
      <c r="P1227" s="20"/>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Z1227" s="257"/>
      <c r="CG1227" s="35"/>
      <c r="CH1227" s="20" t="s">
        <v>208</v>
      </c>
      <c r="CI1227" s="20" t="s">
        <v>1549</v>
      </c>
    </row>
    <row r="1228" spans="1:87" ht="15" hidden="1" customHeight="1">
      <c r="A1228" s="19"/>
      <c r="B1228" s="19"/>
      <c r="C1228" s="20"/>
      <c r="D1228" s="19"/>
      <c r="E1228" s="19"/>
      <c r="F1228" s="19"/>
      <c r="G1228" s="19"/>
      <c r="H1228" s="19"/>
      <c r="I1228" s="19"/>
      <c r="J1228" s="19"/>
      <c r="K1228" s="19"/>
      <c r="L1228" s="19"/>
      <c r="M1228" s="20"/>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Z1228" s="257"/>
      <c r="CG1228" s="35"/>
      <c r="CH1228" s="20" t="s">
        <v>209</v>
      </c>
      <c r="CI1228" s="20" t="s">
        <v>1550</v>
      </c>
    </row>
    <row r="1229" spans="1:87" ht="15" hidden="1" customHeight="1">
      <c r="A1229" s="19"/>
      <c r="B1229" s="19"/>
      <c r="C1229" s="20"/>
      <c r="D1229" s="19"/>
      <c r="E1229" s="19"/>
      <c r="F1229" s="19"/>
      <c r="G1229" s="19"/>
      <c r="H1229" s="19"/>
      <c r="I1229" s="19"/>
      <c r="J1229" s="19"/>
      <c r="K1229" s="19"/>
      <c r="L1229" s="19"/>
      <c r="M1229" s="20"/>
      <c r="N1229" s="20"/>
      <c r="O1229" s="20"/>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Z1229" s="257"/>
      <c r="CG1229" s="35"/>
      <c r="CH1229" s="20" t="s">
        <v>1609</v>
      </c>
      <c r="CI1229" s="20" t="s">
        <v>1551</v>
      </c>
    </row>
    <row r="1230" spans="1:87" ht="15" hidden="1" customHeight="1">
      <c r="A1230" s="19"/>
      <c r="B1230" s="19"/>
      <c r="C1230" s="20"/>
      <c r="D1230" s="19"/>
      <c r="E1230" s="19"/>
      <c r="F1230" s="19"/>
      <c r="G1230" s="19"/>
      <c r="H1230" s="19"/>
      <c r="I1230" s="19"/>
      <c r="J1230" s="19"/>
      <c r="K1230" s="19"/>
      <c r="L1230" s="19"/>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Z1230" s="257"/>
      <c r="CG1230" s="35"/>
      <c r="CH1230" s="20" t="s">
        <v>1610</v>
      </c>
      <c r="CI1230" s="20" t="s">
        <v>1552</v>
      </c>
    </row>
    <row r="1231" spans="1:87" ht="15" hidden="1" customHeight="1">
      <c r="A1231" s="19"/>
      <c r="B1231" s="19"/>
      <c r="C1231" s="20"/>
      <c r="D1231" s="19"/>
      <c r="E1231" s="19"/>
      <c r="F1231" s="19"/>
      <c r="G1231" s="19"/>
      <c r="H1231" s="19"/>
      <c r="I1231" s="19"/>
      <c r="J1231" s="19"/>
      <c r="K1231" s="19"/>
      <c r="L1231" s="19"/>
      <c r="M1231" s="20"/>
      <c r="N1231" s="20"/>
      <c r="O1231" s="20"/>
      <c r="P1231" s="20"/>
      <c r="Q1231" s="20"/>
      <c r="R1231" s="20"/>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Z1231" s="257"/>
      <c r="CG1231" s="35"/>
      <c r="CH1231" s="20" t="s">
        <v>1611</v>
      </c>
      <c r="CI1231" s="20" t="s">
        <v>1553</v>
      </c>
    </row>
    <row r="1232" spans="1:87" ht="15" hidden="1" customHeight="1">
      <c r="A1232" s="19"/>
      <c r="B1232" s="19"/>
      <c r="C1232" s="20"/>
      <c r="D1232" s="19"/>
      <c r="E1232" s="19"/>
      <c r="F1232" s="19"/>
      <c r="G1232" s="19"/>
      <c r="H1232" s="19"/>
      <c r="I1232" s="19"/>
      <c r="J1232" s="19"/>
      <c r="K1232" s="19"/>
      <c r="L1232" s="19"/>
      <c r="M1232" s="20"/>
      <c r="N1232" s="20"/>
      <c r="O1232" s="20"/>
      <c r="P1232" s="20"/>
      <c r="Q1232" s="20"/>
      <c r="R1232" s="20"/>
      <c r="S1232" s="20"/>
      <c r="T1232" s="20"/>
      <c r="U1232" s="20"/>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Z1232" s="257"/>
      <c r="CG1232" s="35"/>
      <c r="CH1232" s="20" t="s">
        <v>1612</v>
      </c>
      <c r="CI1232" s="20" t="s">
        <v>1554</v>
      </c>
    </row>
    <row r="1233" spans="1:87" ht="15" hidden="1" customHeight="1">
      <c r="A1233" s="19"/>
      <c r="B1233" s="19"/>
      <c r="C1233" s="20"/>
      <c r="D1233" s="19"/>
      <c r="E1233" s="19"/>
      <c r="F1233" s="19"/>
      <c r="G1233" s="19"/>
      <c r="H1233" s="19"/>
      <c r="I1233" s="19"/>
      <c r="J1233" s="19"/>
      <c r="K1233" s="19"/>
      <c r="L1233" s="19"/>
      <c r="M1233" s="20"/>
      <c r="N1233" s="20"/>
      <c r="O1233" s="20"/>
      <c r="P1233" s="20"/>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Z1233" s="257"/>
      <c r="CG1233" s="35"/>
      <c r="CH1233" s="20" t="s">
        <v>1613</v>
      </c>
      <c r="CI1233" s="20" t="s">
        <v>1555</v>
      </c>
    </row>
    <row r="1234" spans="1:87" ht="15" hidden="1" customHeight="1">
      <c r="A1234" s="19"/>
      <c r="B1234" s="19"/>
      <c r="C1234" s="20"/>
      <c r="D1234" s="19"/>
      <c r="E1234" s="19"/>
      <c r="F1234" s="19"/>
      <c r="G1234" s="19"/>
      <c r="H1234" s="19"/>
      <c r="I1234" s="19"/>
      <c r="J1234" s="19"/>
      <c r="K1234" s="19"/>
      <c r="L1234" s="19"/>
      <c r="M1234" s="20"/>
      <c r="N1234" s="20"/>
      <c r="O1234" s="20"/>
      <c r="P1234" s="20"/>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Z1234" s="257"/>
      <c r="CG1234" s="35"/>
      <c r="CH1234" s="20" t="s">
        <v>1614</v>
      </c>
      <c r="CI1234" s="20" t="s">
        <v>1556</v>
      </c>
    </row>
    <row r="1235" spans="1:87" ht="15" hidden="1" customHeight="1">
      <c r="A1235" s="19"/>
      <c r="B1235" s="19"/>
      <c r="C1235" s="20"/>
      <c r="D1235" s="19"/>
      <c r="E1235" s="19"/>
      <c r="F1235" s="19"/>
      <c r="G1235" s="19"/>
      <c r="H1235" s="19"/>
      <c r="I1235" s="19"/>
      <c r="J1235" s="19"/>
      <c r="K1235" s="19"/>
      <c r="L1235" s="19"/>
      <c r="M1235" s="20"/>
      <c r="N1235" s="20"/>
      <c r="O1235" s="20"/>
      <c r="P1235" s="20"/>
      <c r="Q1235" s="20"/>
      <c r="R1235" s="20"/>
      <c r="S1235" s="20"/>
      <c r="T1235" s="20"/>
      <c r="U1235" s="20"/>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Z1235" s="257"/>
      <c r="CG1235" s="35"/>
      <c r="CH1235" s="20" t="s">
        <v>586</v>
      </c>
      <c r="CI1235" s="20" t="s">
        <v>1557</v>
      </c>
    </row>
    <row r="1236" spans="1:87" ht="15" hidden="1" customHeight="1">
      <c r="A1236" s="19"/>
      <c r="B1236" s="19"/>
      <c r="C1236" s="20"/>
      <c r="D1236" s="19"/>
      <c r="E1236" s="19"/>
      <c r="F1236" s="19"/>
      <c r="G1236" s="19"/>
      <c r="H1236" s="19"/>
      <c r="I1236" s="19"/>
      <c r="J1236" s="19"/>
      <c r="K1236" s="19"/>
      <c r="L1236" s="19"/>
      <c r="M1236" s="20"/>
      <c r="N1236" s="20"/>
      <c r="O1236" s="20"/>
      <c r="P1236" s="20"/>
      <c r="Q1236" s="20"/>
      <c r="R1236" s="20"/>
      <c r="S1236" s="20"/>
      <c r="T1236" s="20"/>
      <c r="U1236" s="20"/>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Z1236" s="257"/>
      <c r="CG1236" s="35"/>
      <c r="CH1236" s="20" t="s">
        <v>1615</v>
      </c>
      <c r="CI1236" s="20" t="s">
        <v>1558</v>
      </c>
    </row>
    <row r="1237" spans="1:87" ht="15" hidden="1" customHeight="1">
      <c r="A1237" s="19"/>
      <c r="B1237" s="19"/>
      <c r="C1237" s="20"/>
      <c r="D1237" s="19"/>
      <c r="E1237" s="19"/>
      <c r="F1237" s="19"/>
      <c r="G1237" s="19"/>
      <c r="H1237" s="19"/>
      <c r="I1237" s="19"/>
      <c r="J1237" s="19"/>
      <c r="K1237" s="19"/>
      <c r="L1237" s="19"/>
      <c r="M1237" s="20"/>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Z1237" s="257"/>
      <c r="CG1237" s="35"/>
      <c r="CH1237" s="20" t="s">
        <v>1616</v>
      </c>
      <c r="CI1237" s="20" t="s">
        <v>1559</v>
      </c>
    </row>
    <row r="1238" spans="1:87" ht="15" hidden="1" customHeight="1">
      <c r="A1238" s="19"/>
      <c r="B1238" s="19"/>
      <c r="C1238" s="20"/>
      <c r="D1238" s="19"/>
      <c r="E1238" s="19"/>
      <c r="F1238" s="19"/>
      <c r="G1238" s="19"/>
      <c r="H1238" s="19"/>
      <c r="I1238" s="19"/>
      <c r="J1238" s="19"/>
      <c r="K1238" s="19"/>
      <c r="L1238" s="19"/>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Z1238" s="257"/>
      <c r="CG1238" s="35"/>
      <c r="CH1238" s="20" t="s">
        <v>1617</v>
      </c>
      <c r="CI1238" s="20" t="s">
        <v>1560</v>
      </c>
    </row>
    <row r="1239" spans="1:87" ht="15" hidden="1" customHeight="1">
      <c r="A1239" s="19"/>
      <c r="B1239" s="19"/>
      <c r="C1239" s="20"/>
      <c r="D1239" s="19"/>
      <c r="E1239" s="19"/>
      <c r="F1239" s="19"/>
      <c r="G1239" s="19"/>
      <c r="H1239" s="19"/>
      <c r="I1239" s="19"/>
      <c r="J1239" s="19"/>
      <c r="K1239" s="19"/>
      <c r="L1239" s="19"/>
      <c r="M1239" s="20"/>
      <c r="N1239" s="20"/>
      <c r="O1239" s="20"/>
      <c r="P1239" s="20"/>
      <c r="Q1239" s="20"/>
      <c r="R1239" s="20"/>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Z1239" s="257"/>
      <c r="CG1239" s="35"/>
      <c r="CH1239" s="20" t="s">
        <v>1618</v>
      </c>
      <c r="CI1239" s="20" t="s">
        <v>1561</v>
      </c>
    </row>
    <row r="1240" spans="1:87" ht="15" hidden="1" customHeight="1">
      <c r="A1240" s="19"/>
      <c r="B1240" s="19"/>
      <c r="C1240" s="20"/>
      <c r="D1240" s="19"/>
      <c r="E1240" s="19"/>
      <c r="F1240" s="19"/>
      <c r="G1240" s="19"/>
      <c r="H1240" s="19"/>
      <c r="I1240" s="19"/>
      <c r="J1240" s="19"/>
      <c r="K1240" s="19"/>
      <c r="L1240" s="19"/>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Z1240" s="257"/>
      <c r="CG1240" s="35"/>
      <c r="CH1240" s="20" t="s">
        <v>1619</v>
      </c>
      <c r="CI1240" s="20" t="s">
        <v>1562</v>
      </c>
    </row>
    <row r="1241" spans="1:87" ht="15" hidden="1" customHeight="1">
      <c r="A1241" s="19"/>
      <c r="B1241" s="19"/>
      <c r="C1241" s="20"/>
      <c r="D1241" s="19"/>
      <c r="E1241" s="19"/>
      <c r="F1241" s="19"/>
      <c r="G1241" s="19"/>
      <c r="H1241" s="19"/>
      <c r="I1241" s="19"/>
      <c r="J1241" s="19"/>
      <c r="K1241" s="19"/>
      <c r="L1241" s="19"/>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Z1241" s="257"/>
      <c r="CG1241" s="35"/>
      <c r="CH1241" s="20" t="s">
        <v>1620</v>
      </c>
      <c r="CI1241" s="20" t="s">
        <v>1563</v>
      </c>
    </row>
    <row r="1242" spans="1:87" ht="15" hidden="1" customHeight="1">
      <c r="A1242" s="19"/>
      <c r="B1242" s="19"/>
      <c r="C1242" s="20"/>
      <c r="D1242" s="19"/>
      <c r="E1242" s="19"/>
      <c r="F1242" s="19"/>
      <c r="G1242" s="19"/>
      <c r="H1242" s="19"/>
      <c r="I1242" s="19"/>
      <c r="J1242" s="19"/>
      <c r="K1242" s="19"/>
      <c r="L1242" s="19"/>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Z1242" s="257"/>
      <c r="CG1242" s="35"/>
      <c r="CH1242" s="20" t="s">
        <v>1621</v>
      </c>
      <c r="CI1242" s="20" t="s">
        <v>1564</v>
      </c>
    </row>
    <row r="1243" spans="1:87" ht="15" hidden="1" customHeight="1">
      <c r="A1243" s="19"/>
      <c r="B1243" s="19"/>
      <c r="C1243" s="20"/>
      <c r="D1243" s="19"/>
      <c r="E1243" s="19"/>
      <c r="F1243" s="19"/>
      <c r="G1243" s="19"/>
      <c r="H1243" s="19"/>
      <c r="I1243" s="19"/>
      <c r="J1243" s="19"/>
      <c r="K1243" s="19"/>
      <c r="L1243" s="19"/>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Z1243" s="257"/>
      <c r="CG1243" s="35"/>
      <c r="CH1243" s="20" t="s">
        <v>1622</v>
      </c>
      <c r="CI1243" s="20" t="s">
        <v>1565</v>
      </c>
    </row>
    <row r="1244" spans="1:87" ht="15" hidden="1" customHeight="1">
      <c r="A1244" s="19"/>
      <c r="B1244" s="19"/>
      <c r="C1244" s="20"/>
      <c r="D1244" s="19"/>
      <c r="E1244" s="19"/>
      <c r="F1244" s="19"/>
      <c r="G1244" s="19"/>
      <c r="H1244" s="19"/>
      <c r="I1244" s="19"/>
      <c r="J1244" s="19"/>
      <c r="K1244" s="19"/>
      <c r="L1244" s="19"/>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Z1244" s="257"/>
      <c r="CG1244" s="35"/>
      <c r="CH1244" s="20" t="s">
        <v>1623</v>
      </c>
      <c r="CI1244" s="20" t="s">
        <v>1566</v>
      </c>
    </row>
    <row r="1245" spans="1:87" ht="15" hidden="1" customHeight="1">
      <c r="A1245" s="19"/>
      <c r="B1245" s="19"/>
      <c r="C1245" s="20"/>
      <c r="D1245" s="19"/>
      <c r="E1245" s="19"/>
      <c r="F1245" s="19"/>
      <c r="G1245" s="19"/>
      <c r="H1245" s="19"/>
      <c r="I1245" s="19"/>
      <c r="J1245" s="19"/>
      <c r="K1245" s="19"/>
      <c r="L1245" s="19"/>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Z1245" s="257"/>
      <c r="CG1245" s="35"/>
      <c r="CH1245" s="20" t="s">
        <v>1624</v>
      </c>
      <c r="CI1245" s="20" t="s">
        <v>1567</v>
      </c>
    </row>
    <row r="1246" spans="1:87" ht="15" hidden="1" customHeight="1">
      <c r="A1246" s="19"/>
      <c r="B1246" s="19"/>
      <c r="C1246" s="20"/>
      <c r="D1246" s="19"/>
      <c r="E1246" s="19"/>
      <c r="F1246" s="19"/>
      <c r="G1246" s="19"/>
      <c r="H1246" s="19"/>
      <c r="I1246" s="19"/>
      <c r="J1246" s="19"/>
      <c r="K1246" s="19"/>
      <c r="L1246" s="19"/>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Z1246" s="257"/>
      <c r="CG1246" s="35"/>
      <c r="CH1246" s="20" t="s">
        <v>1625</v>
      </c>
      <c r="CI1246" s="20" t="s">
        <v>1568</v>
      </c>
    </row>
    <row r="1247" spans="1:87" ht="15" hidden="1" customHeight="1">
      <c r="A1247" s="19"/>
      <c r="B1247" s="19"/>
      <c r="C1247" s="20"/>
      <c r="D1247" s="19"/>
      <c r="E1247" s="19"/>
      <c r="F1247" s="19"/>
      <c r="G1247" s="19"/>
      <c r="H1247" s="19"/>
      <c r="I1247" s="19"/>
      <c r="J1247" s="19"/>
      <c r="K1247" s="19"/>
      <c r="L1247" s="19"/>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Z1247" s="257"/>
      <c r="CG1247" s="35"/>
      <c r="CH1247" s="20" t="s">
        <v>1626</v>
      </c>
      <c r="CI1247" s="20" t="s">
        <v>1569</v>
      </c>
    </row>
    <row r="1248" spans="1:87" ht="15" hidden="1" customHeight="1">
      <c r="A1248" s="19"/>
      <c r="B1248" s="19"/>
      <c r="C1248" s="20"/>
      <c r="D1248" s="19"/>
      <c r="E1248" s="19"/>
      <c r="F1248" s="19"/>
      <c r="G1248" s="19"/>
      <c r="H1248" s="19"/>
      <c r="I1248" s="19"/>
      <c r="J1248" s="19"/>
      <c r="K1248" s="19"/>
      <c r="L1248" s="19"/>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Z1248" s="257"/>
      <c r="CG1248" s="35"/>
      <c r="CH1248" s="20" t="s">
        <v>1627</v>
      </c>
      <c r="CI1248" s="20" t="s">
        <v>1570</v>
      </c>
    </row>
    <row r="1249" spans="1:87" ht="15" hidden="1" customHeight="1">
      <c r="A1249" s="19"/>
      <c r="B1249" s="19"/>
      <c r="C1249" s="20"/>
      <c r="D1249" s="19"/>
      <c r="E1249" s="19"/>
      <c r="F1249" s="19"/>
      <c r="G1249" s="19"/>
      <c r="H1249" s="19"/>
      <c r="I1249" s="19"/>
      <c r="J1249" s="19"/>
      <c r="K1249" s="19"/>
      <c r="L1249" s="19"/>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Z1249" s="257"/>
      <c r="CG1249" s="35"/>
      <c r="CH1249" s="20" t="s">
        <v>1628</v>
      </c>
      <c r="CI1249" s="20" t="s">
        <v>1571</v>
      </c>
    </row>
    <row r="1250" spans="1:87" ht="15" hidden="1" customHeight="1">
      <c r="A1250" s="19"/>
      <c r="B1250" s="19"/>
      <c r="C1250" s="20"/>
      <c r="D1250" s="19"/>
      <c r="E1250" s="19"/>
      <c r="F1250" s="19"/>
      <c r="G1250" s="19"/>
      <c r="H1250" s="19"/>
      <c r="I1250" s="19"/>
      <c r="J1250" s="19"/>
      <c r="K1250" s="19"/>
      <c r="L1250" s="19"/>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Z1250" s="257"/>
      <c r="CG1250" s="35"/>
      <c r="CH1250" s="20" t="s">
        <v>1629</v>
      </c>
      <c r="CI1250" s="20" t="s">
        <v>1572</v>
      </c>
    </row>
    <row r="1251" spans="1:87" ht="15" hidden="1" customHeight="1">
      <c r="A1251" s="19"/>
      <c r="B1251" s="19"/>
      <c r="C1251" s="20"/>
      <c r="D1251" s="19"/>
      <c r="E1251" s="19"/>
      <c r="F1251" s="19"/>
      <c r="G1251" s="19"/>
      <c r="H1251" s="19"/>
      <c r="I1251" s="19"/>
      <c r="J1251" s="19"/>
      <c r="K1251" s="19"/>
      <c r="L1251" s="19"/>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Z1251" s="257"/>
      <c r="CG1251" s="35"/>
      <c r="CH1251" s="20" t="s">
        <v>1630</v>
      </c>
      <c r="CI1251" s="20" t="s">
        <v>1573</v>
      </c>
    </row>
    <row r="1252" spans="1:87" ht="15" hidden="1" customHeight="1">
      <c r="A1252" s="19"/>
      <c r="B1252" s="19"/>
      <c r="C1252" s="20"/>
      <c r="D1252" s="19"/>
      <c r="E1252" s="19"/>
      <c r="F1252" s="19"/>
      <c r="G1252" s="19"/>
      <c r="H1252" s="19"/>
      <c r="I1252" s="19"/>
      <c r="J1252" s="19"/>
      <c r="K1252" s="19"/>
      <c r="L1252" s="19"/>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Z1252" s="257"/>
      <c r="CG1252" s="35"/>
      <c r="CH1252" s="20" t="s">
        <v>1631</v>
      </c>
      <c r="CI1252" s="20" t="s">
        <v>1574</v>
      </c>
    </row>
    <row r="1253" spans="1:87" ht="15" hidden="1" customHeight="1">
      <c r="A1253" s="19"/>
      <c r="B1253" s="19"/>
      <c r="C1253" s="20"/>
      <c r="D1253" s="19"/>
      <c r="E1253" s="19"/>
      <c r="F1253" s="19"/>
      <c r="G1253" s="19"/>
      <c r="H1253" s="19"/>
      <c r="I1253" s="19"/>
      <c r="J1253" s="19"/>
      <c r="K1253" s="19"/>
      <c r="L1253" s="19"/>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Z1253" s="257"/>
      <c r="CG1253" s="35"/>
      <c r="CH1253" s="20" t="s">
        <v>1632</v>
      </c>
      <c r="CI1253" s="20" t="s">
        <v>1575</v>
      </c>
    </row>
    <row r="1254" spans="1:87" ht="15" hidden="1" customHeight="1">
      <c r="A1254" s="19"/>
      <c r="B1254" s="19"/>
      <c r="C1254" s="20"/>
      <c r="D1254" s="19"/>
      <c r="E1254" s="19"/>
      <c r="F1254" s="19"/>
      <c r="G1254" s="19"/>
      <c r="H1254" s="19"/>
      <c r="I1254" s="19"/>
      <c r="J1254" s="19"/>
      <c r="K1254" s="19"/>
      <c r="L1254" s="19"/>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Z1254" s="257"/>
      <c r="CG1254" s="35"/>
      <c r="CH1254" s="20" t="s">
        <v>1633</v>
      </c>
      <c r="CI1254" s="20" t="s">
        <v>1576</v>
      </c>
    </row>
    <row r="1255" spans="1:87" ht="15" hidden="1" customHeight="1">
      <c r="A1255" s="19"/>
      <c r="B1255" s="19"/>
      <c r="C1255" s="20"/>
      <c r="D1255" s="19"/>
      <c r="E1255" s="19"/>
      <c r="F1255" s="19"/>
      <c r="G1255" s="19"/>
      <c r="H1255" s="19"/>
      <c r="I1255" s="19"/>
      <c r="J1255" s="19"/>
      <c r="K1255" s="19"/>
      <c r="L1255" s="19"/>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Z1255" s="257"/>
      <c r="CG1255" s="35"/>
      <c r="CH1255" s="20" t="s">
        <v>1634</v>
      </c>
      <c r="CI1255" s="20" t="s">
        <v>1577</v>
      </c>
    </row>
    <row r="1256" spans="1:87" ht="15" hidden="1" customHeight="1">
      <c r="A1256" s="19"/>
      <c r="B1256" s="19"/>
      <c r="C1256" s="20"/>
      <c r="D1256" s="19"/>
      <c r="E1256" s="19"/>
      <c r="F1256" s="19"/>
      <c r="G1256" s="19"/>
      <c r="H1256" s="19"/>
      <c r="I1256" s="19"/>
      <c r="J1256" s="19"/>
      <c r="K1256" s="19"/>
      <c r="L1256" s="19"/>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Z1256" s="257"/>
      <c r="CG1256" s="35"/>
      <c r="CH1256" s="20" t="s">
        <v>1635</v>
      </c>
      <c r="CI1256" s="20" t="s">
        <v>586</v>
      </c>
    </row>
    <row r="1257" spans="1:87" ht="15" hidden="1" customHeight="1">
      <c r="A1257" s="19"/>
      <c r="B1257" s="19"/>
      <c r="C1257" s="20"/>
      <c r="D1257" s="19"/>
      <c r="E1257" s="19"/>
      <c r="F1257" s="19"/>
      <c r="G1257" s="19"/>
      <c r="H1257" s="19"/>
      <c r="I1257" s="19"/>
      <c r="J1257" s="19"/>
      <c r="K1257" s="19"/>
      <c r="L1257" s="19"/>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Z1257" s="257"/>
      <c r="CG1257" s="35"/>
      <c r="CH1257" s="20" t="s">
        <v>1636</v>
      </c>
      <c r="CI1257" s="20" t="s">
        <v>1578</v>
      </c>
    </row>
    <row r="1258" spans="1:87" ht="15" hidden="1" customHeight="1">
      <c r="A1258" s="19"/>
      <c r="B1258" s="19"/>
      <c r="C1258" s="20"/>
      <c r="D1258" s="19"/>
      <c r="E1258" s="19"/>
      <c r="F1258" s="19"/>
      <c r="G1258" s="19"/>
      <c r="H1258" s="19"/>
      <c r="I1258" s="19"/>
      <c r="J1258" s="19"/>
      <c r="K1258" s="19"/>
      <c r="L1258" s="19"/>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Z1258" s="257"/>
      <c r="CG1258" s="35"/>
      <c r="CH1258" s="20" t="s">
        <v>1637</v>
      </c>
      <c r="CI1258" s="20" t="s">
        <v>1579</v>
      </c>
    </row>
    <row r="1259" spans="1:87" ht="15" hidden="1" customHeight="1">
      <c r="A1259" s="19"/>
      <c r="B1259" s="19"/>
      <c r="C1259" s="20"/>
      <c r="D1259" s="19"/>
      <c r="E1259" s="19"/>
      <c r="F1259" s="19"/>
      <c r="G1259" s="19"/>
      <c r="H1259" s="19"/>
      <c r="I1259" s="19"/>
      <c r="J1259" s="19"/>
      <c r="K1259" s="19"/>
      <c r="L1259" s="19"/>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Z1259" s="257"/>
      <c r="CG1259" s="35"/>
      <c r="CH1259" s="20" t="s">
        <v>1638</v>
      </c>
      <c r="CI1259" s="20" t="s">
        <v>1580</v>
      </c>
    </row>
    <row r="1260" spans="1:87" ht="15" hidden="1" customHeight="1">
      <c r="A1260" s="19"/>
      <c r="B1260" s="19"/>
      <c r="C1260" s="20"/>
      <c r="D1260" s="19"/>
      <c r="E1260" s="19"/>
      <c r="F1260" s="19"/>
      <c r="G1260" s="19"/>
      <c r="H1260" s="19"/>
      <c r="I1260" s="19"/>
      <c r="J1260" s="19"/>
      <c r="K1260" s="19"/>
      <c r="L1260" s="19"/>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Z1260" s="257"/>
      <c r="CG1260" s="35"/>
      <c r="CH1260" s="20" t="s">
        <v>193</v>
      </c>
      <c r="CI1260" s="20" t="s">
        <v>1581</v>
      </c>
    </row>
    <row r="1261" spans="1:87" ht="15" hidden="1" customHeight="1">
      <c r="A1261" s="19"/>
      <c r="B1261" s="19"/>
      <c r="C1261" s="20"/>
      <c r="D1261" s="19"/>
      <c r="E1261" s="19"/>
      <c r="F1261" s="19"/>
      <c r="G1261" s="19"/>
      <c r="H1261" s="19"/>
      <c r="I1261" s="19"/>
      <c r="J1261" s="19"/>
      <c r="K1261" s="19"/>
      <c r="L1261" s="19"/>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Z1261" s="257"/>
      <c r="CG1261" s="35"/>
      <c r="CH1261" s="20" t="s">
        <v>194</v>
      </c>
      <c r="CI1261" s="20" t="s">
        <v>1582</v>
      </c>
    </row>
    <row r="1262" spans="1:87" ht="15" hidden="1" customHeight="1">
      <c r="A1262" s="19"/>
      <c r="B1262" s="19"/>
      <c r="C1262" s="20"/>
      <c r="D1262" s="19"/>
      <c r="E1262" s="19"/>
      <c r="F1262" s="19"/>
      <c r="G1262" s="19"/>
      <c r="H1262" s="19"/>
      <c r="I1262" s="19"/>
      <c r="J1262" s="19"/>
      <c r="K1262" s="19"/>
      <c r="L1262" s="19"/>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Z1262" s="257"/>
      <c r="CG1262" s="35"/>
      <c r="CH1262" s="20" t="s">
        <v>195</v>
      </c>
      <c r="CI1262" s="20" t="s">
        <v>1583</v>
      </c>
    </row>
    <row r="1263" spans="1:87" ht="15" hidden="1" customHeight="1">
      <c r="A1263" s="19"/>
      <c r="B1263" s="19"/>
      <c r="C1263" s="20"/>
      <c r="D1263" s="19"/>
      <c r="E1263" s="19"/>
      <c r="F1263" s="19"/>
      <c r="G1263" s="19"/>
      <c r="H1263" s="19"/>
      <c r="I1263" s="19"/>
      <c r="J1263" s="19"/>
      <c r="K1263" s="19"/>
      <c r="L1263" s="19"/>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Z1263" s="257"/>
      <c r="CG1263" s="35"/>
      <c r="CH1263" s="20" t="s">
        <v>1639</v>
      </c>
      <c r="CI1263" s="20" t="s">
        <v>1584</v>
      </c>
    </row>
    <row r="1264" spans="1:87" ht="15" hidden="1" customHeight="1">
      <c r="A1264" s="19"/>
      <c r="B1264" s="19"/>
      <c r="C1264" s="20"/>
      <c r="D1264" s="19"/>
      <c r="E1264" s="19"/>
      <c r="F1264" s="19"/>
      <c r="G1264" s="19"/>
      <c r="H1264" s="19"/>
      <c r="I1264" s="19"/>
      <c r="J1264" s="19"/>
      <c r="K1264" s="19"/>
      <c r="L1264" s="19"/>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Z1264" s="257"/>
      <c r="CG1264" s="35"/>
      <c r="CH1264" s="20" t="s">
        <v>1640</v>
      </c>
      <c r="CI1264" s="20" t="s">
        <v>1585</v>
      </c>
    </row>
    <row r="1265" spans="1:87" ht="15" hidden="1" customHeight="1">
      <c r="A1265" s="19"/>
      <c r="B1265" s="19"/>
      <c r="C1265" s="20"/>
      <c r="D1265" s="19"/>
      <c r="E1265" s="19"/>
      <c r="F1265" s="19"/>
      <c r="G1265" s="19"/>
      <c r="H1265" s="19"/>
      <c r="I1265" s="19"/>
      <c r="J1265" s="19"/>
      <c r="K1265" s="19"/>
      <c r="L1265" s="19"/>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Z1265" s="257"/>
      <c r="CG1265" s="35"/>
      <c r="CH1265" s="20" t="s">
        <v>1641</v>
      </c>
      <c r="CI1265" s="20" t="s">
        <v>1586</v>
      </c>
    </row>
    <row r="1266" spans="1:87" ht="15" hidden="1" customHeight="1">
      <c r="A1266" s="19"/>
      <c r="B1266" s="19"/>
      <c r="C1266" s="20"/>
      <c r="D1266" s="19"/>
      <c r="E1266" s="19"/>
      <c r="F1266" s="19"/>
      <c r="G1266" s="19"/>
      <c r="H1266" s="19"/>
      <c r="I1266" s="19"/>
      <c r="J1266" s="19"/>
      <c r="K1266" s="19"/>
      <c r="L1266" s="19"/>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Z1266" s="257"/>
      <c r="CG1266" s="35"/>
      <c r="CH1266" s="20" t="s">
        <v>1642</v>
      </c>
      <c r="CI1266" s="20" t="s">
        <v>1587</v>
      </c>
    </row>
    <row r="1267" spans="1:87" ht="15" hidden="1" customHeight="1">
      <c r="A1267" s="19"/>
      <c r="B1267" s="19"/>
      <c r="C1267" s="20"/>
      <c r="D1267" s="19"/>
      <c r="E1267" s="19"/>
      <c r="F1267" s="19"/>
      <c r="G1267" s="19"/>
      <c r="H1267" s="19"/>
      <c r="I1267" s="19"/>
      <c r="J1267" s="19"/>
      <c r="K1267" s="19"/>
      <c r="L1267" s="19"/>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Z1267" s="257"/>
      <c r="CG1267" s="35"/>
      <c r="CH1267" s="20" t="s">
        <v>1643</v>
      </c>
      <c r="CI1267" s="20" t="s">
        <v>1588</v>
      </c>
    </row>
    <row r="1268" spans="1:87" ht="15" hidden="1" customHeight="1">
      <c r="A1268" s="19"/>
      <c r="B1268" s="19"/>
      <c r="C1268" s="20"/>
      <c r="D1268" s="19"/>
      <c r="E1268" s="19"/>
      <c r="F1268" s="19"/>
      <c r="G1268" s="19"/>
      <c r="H1268" s="19"/>
      <c r="I1268" s="19"/>
      <c r="J1268" s="19"/>
      <c r="K1268" s="19"/>
      <c r="L1268" s="19"/>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Z1268" s="257"/>
      <c r="CG1268" s="35"/>
      <c r="CH1268" s="20" t="s">
        <v>1644</v>
      </c>
      <c r="CI1268" s="20" t="s">
        <v>1589</v>
      </c>
    </row>
    <row r="1269" spans="1:87" ht="15" hidden="1" customHeight="1">
      <c r="A1269" s="19"/>
      <c r="B1269" s="19"/>
      <c r="C1269" s="20"/>
      <c r="D1269" s="19"/>
      <c r="E1269" s="19"/>
      <c r="F1269" s="19"/>
      <c r="G1269" s="19"/>
      <c r="H1269" s="19"/>
      <c r="I1269" s="19"/>
      <c r="J1269" s="19"/>
      <c r="K1269" s="19"/>
      <c r="L1269" s="19"/>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Z1269" s="257"/>
      <c r="CG1269" s="35"/>
      <c r="CH1269" s="20" t="s">
        <v>1645</v>
      </c>
      <c r="CI1269" s="20" t="s">
        <v>1590</v>
      </c>
    </row>
    <row r="1270" spans="1:87" ht="15" hidden="1" customHeight="1">
      <c r="A1270" s="19"/>
      <c r="B1270" s="19"/>
      <c r="C1270" s="20"/>
      <c r="D1270" s="19"/>
      <c r="E1270" s="19"/>
      <c r="F1270" s="19"/>
      <c r="G1270" s="19"/>
      <c r="H1270" s="19"/>
      <c r="I1270" s="19"/>
      <c r="J1270" s="19"/>
      <c r="K1270" s="19"/>
      <c r="L1270" s="19"/>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Z1270" s="257"/>
      <c r="CG1270" s="35"/>
      <c r="CH1270" s="20" t="s">
        <v>1646</v>
      </c>
      <c r="CI1270" s="20" t="s">
        <v>1591</v>
      </c>
    </row>
    <row r="1271" spans="1:87" ht="15" hidden="1" customHeight="1">
      <c r="A1271" s="19"/>
      <c r="B1271" s="19"/>
      <c r="C1271" s="20"/>
      <c r="D1271" s="19"/>
      <c r="E1271" s="19"/>
      <c r="F1271" s="19"/>
      <c r="G1271" s="19"/>
      <c r="H1271" s="19"/>
      <c r="I1271" s="19"/>
      <c r="J1271" s="19"/>
      <c r="K1271" s="19"/>
      <c r="L1271" s="19"/>
      <c r="M1271" s="20"/>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Z1271" s="257"/>
      <c r="CG1271" s="35"/>
      <c r="CH1271" s="20" t="s">
        <v>1647</v>
      </c>
      <c r="CI1271" s="20" t="s">
        <v>1592</v>
      </c>
    </row>
    <row r="1272" spans="1:87" ht="15" hidden="1" customHeight="1">
      <c r="A1272" s="19"/>
      <c r="B1272" s="19"/>
      <c r="C1272" s="20"/>
      <c r="D1272" s="19"/>
      <c r="E1272" s="19"/>
      <c r="F1272" s="19"/>
      <c r="G1272" s="19"/>
      <c r="H1272" s="19"/>
      <c r="I1272" s="19"/>
      <c r="J1272" s="19"/>
      <c r="K1272" s="19"/>
      <c r="L1272" s="19"/>
      <c r="M1272" s="20"/>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Z1272" s="257"/>
      <c r="CG1272" s="35"/>
      <c r="CH1272" s="20" t="s">
        <v>1648</v>
      </c>
      <c r="CI1272" s="20" t="s">
        <v>1593</v>
      </c>
    </row>
    <row r="1273" spans="1:87" ht="15" hidden="1" customHeight="1">
      <c r="A1273" s="19"/>
      <c r="B1273" s="19"/>
      <c r="C1273" s="20"/>
      <c r="D1273" s="19"/>
      <c r="E1273" s="19"/>
      <c r="F1273" s="19"/>
      <c r="G1273" s="19"/>
      <c r="H1273" s="19"/>
      <c r="I1273" s="19"/>
      <c r="J1273" s="19"/>
      <c r="K1273" s="19"/>
      <c r="L1273" s="19"/>
      <c r="M1273" s="20"/>
      <c r="N1273" s="20"/>
      <c r="O1273" s="20"/>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Z1273" s="257"/>
      <c r="CG1273" s="35"/>
      <c r="CH1273" s="20" t="s">
        <v>1649</v>
      </c>
      <c r="CI1273" s="20" t="s">
        <v>1594</v>
      </c>
    </row>
    <row r="1274" spans="1:87" ht="15" hidden="1" customHeight="1">
      <c r="A1274" s="19"/>
      <c r="B1274" s="19"/>
      <c r="C1274" s="20"/>
      <c r="D1274" s="19"/>
      <c r="E1274" s="19"/>
      <c r="F1274" s="19"/>
      <c r="G1274" s="19"/>
      <c r="H1274" s="19"/>
      <c r="I1274" s="19"/>
      <c r="J1274" s="19"/>
      <c r="K1274" s="19"/>
      <c r="L1274" s="19"/>
      <c r="M1274" s="20"/>
      <c r="N1274" s="20"/>
      <c r="O1274" s="20"/>
      <c r="P1274" s="20"/>
      <c r="Q1274" s="20"/>
      <c r="R1274" s="20"/>
      <c r="S1274" s="20"/>
      <c r="T1274" s="20"/>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Z1274" s="257"/>
      <c r="CG1274" s="35"/>
      <c r="CH1274" s="20" t="s">
        <v>586</v>
      </c>
      <c r="CI1274" s="20" t="s">
        <v>1595</v>
      </c>
    </row>
    <row r="1275" spans="1:87" ht="15" hidden="1" customHeight="1">
      <c r="A1275" s="19"/>
      <c r="B1275" s="19"/>
      <c r="C1275" s="20"/>
      <c r="D1275" s="19"/>
      <c r="E1275" s="19"/>
      <c r="F1275" s="19"/>
      <c r="G1275" s="19"/>
      <c r="H1275" s="19"/>
      <c r="I1275" s="19"/>
      <c r="J1275" s="19"/>
      <c r="K1275" s="19"/>
      <c r="L1275" s="19"/>
      <c r="M1275" s="20"/>
      <c r="N1275" s="20"/>
      <c r="O1275" s="20"/>
      <c r="P1275" s="20"/>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Z1275" s="257"/>
      <c r="CG1275" s="35"/>
      <c r="CH1275" s="20" t="s">
        <v>1650</v>
      </c>
      <c r="CI1275" s="20" t="s">
        <v>1596</v>
      </c>
    </row>
    <row r="1276" spans="1:87" ht="15" hidden="1" customHeight="1">
      <c r="A1276" s="19"/>
      <c r="B1276" s="19"/>
      <c r="C1276" s="20"/>
      <c r="D1276" s="19"/>
      <c r="E1276" s="19"/>
      <c r="F1276" s="19"/>
      <c r="G1276" s="19"/>
      <c r="H1276" s="19"/>
      <c r="I1276" s="19"/>
      <c r="J1276" s="19"/>
      <c r="K1276" s="19"/>
      <c r="L1276" s="19"/>
      <c r="M1276" s="20"/>
      <c r="N1276" s="20"/>
      <c r="O1276" s="20"/>
      <c r="P1276" s="20"/>
      <c r="Q1276" s="20"/>
      <c r="R1276" s="20"/>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Z1276" s="257"/>
      <c r="CG1276" s="35"/>
      <c r="CH1276" s="20" t="s">
        <v>1651</v>
      </c>
      <c r="CI1276" s="20" t="s">
        <v>1597</v>
      </c>
    </row>
    <row r="1277" spans="1:87" ht="15" hidden="1" customHeight="1">
      <c r="A1277" s="19"/>
      <c r="B1277" s="19"/>
      <c r="C1277" s="20"/>
      <c r="D1277" s="19"/>
      <c r="E1277" s="19"/>
      <c r="F1277" s="19"/>
      <c r="G1277" s="19"/>
      <c r="H1277" s="19"/>
      <c r="I1277" s="19"/>
      <c r="J1277" s="19"/>
      <c r="K1277" s="19"/>
      <c r="L1277" s="19"/>
      <c r="M1277" s="20"/>
      <c r="N1277" s="20"/>
      <c r="O1277" s="20"/>
      <c r="P1277" s="20"/>
      <c r="Q1277" s="20"/>
      <c r="R1277" s="20"/>
      <c r="S1277" s="20"/>
      <c r="T1277" s="20"/>
      <c r="U1277" s="20"/>
      <c r="V1277" s="20"/>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Z1277" s="257"/>
      <c r="CG1277" s="35"/>
      <c r="CH1277" s="20" t="s">
        <v>1652</v>
      </c>
      <c r="CI1277" s="20" t="s">
        <v>1598</v>
      </c>
    </row>
    <row r="1278" spans="1:87" ht="15" hidden="1" customHeight="1">
      <c r="A1278" s="19"/>
      <c r="B1278" s="19"/>
      <c r="C1278" s="20"/>
      <c r="D1278" s="19"/>
      <c r="E1278" s="19"/>
      <c r="F1278" s="19"/>
      <c r="G1278" s="19"/>
      <c r="H1278" s="19"/>
      <c r="I1278" s="19"/>
      <c r="J1278" s="19"/>
      <c r="K1278" s="19"/>
      <c r="L1278" s="19"/>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Z1278" s="257"/>
      <c r="CG1278" s="35"/>
      <c r="CH1278" s="20" t="s">
        <v>1653</v>
      </c>
      <c r="CI1278" s="20" t="s">
        <v>1599</v>
      </c>
    </row>
    <row r="1279" spans="1:87" ht="15" hidden="1" customHeight="1">
      <c r="A1279" s="19"/>
      <c r="B1279" s="19"/>
      <c r="C1279" s="20"/>
      <c r="D1279" s="19"/>
      <c r="E1279" s="19"/>
      <c r="F1279" s="19"/>
      <c r="G1279" s="19"/>
      <c r="H1279" s="19"/>
      <c r="I1279" s="19"/>
      <c r="J1279" s="19"/>
      <c r="K1279" s="19"/>
      <c r="L1279" s="19"/>
      <c r="M1279" s="20"/>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Z1279" s="257"/>
      <c r="CG1279" s="35"/>
      <c r="CH1279" s="20" t="s">
        <v>1654</v>
      </c>
      <c r="CI1279" s="20" t="s">
        <v>1600</v>
      </c>
    </row>
    <row r="1280" spans="1:87" ht="15" hidden="1" customHeight="1">
      <c r="A1280" s="19"/>
      <c r="B1280" s="19"/>
      <c r="C1280" s="20"/>
      <c r="D1280" s="19"/>
      <c r="E1280" s="19"/>
      <c r="F1280" s="19"/>
      <c r="G1280" s="19"/>
      <c r="H1280" s="19"/>
      <c r="I1280" s="19"/>
      <c r="J1280" s="19"/>
      <c r="K1280" s="19"/>
      <c r="L1280" s="19"/>
      <c r="M1280" s="20"/>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Z1280" s="257"/>
      <c r="CG1280" s="35"/>
      <c r="CH1280" s="20" t="s">
        <v>1655</v>
      </c>
      <c r="CI1280" s="20" t="s">
        <v>1601</v>
      </c>
    </row>
    <row r="1281" spans="1:87" ht="15" hidden="1" customHeight="1">
      <c r="A1281" s="19"/>
      <c r="B1281" s="19"/>
      <c r="C1281" s="20"/>
      <c r="D1281" s="19"/>
      <c r="E1281" s="19"/>
      <c r="F1281" s="19"/>
      <c r="G1281" s="19"/>
      <c r="H1281" s="19"/>
      <c r="I1281" s="19"/>
      <c r="J1281" s="19"/>
      <c r="K1281" s="19"/>
      <c r="L1281" s="19"/>
      <c r="M1281" s="20"/>
      <c r="N1281" s="20"/>
      <c r="O1281" s="20"/>
      <c r="P1281" s="20"/>
      <c r="Q1281" s="20"/>
      <c r="R1281" s="20"/>
      <c r="S1281" s="20"/>
      <c r="T1281" s="20"/>
      <c r="U1281" s="20"/>
      <c r="V1281" s="20"/>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Z1281" s="257"/>
      <c r="CG1281" s="35"/>
      <c r="CH1281" s="20" t="s">
        <v>1656</v>
      </c>
      <c r="CI1281" s="20" t="s">
        <v>1602</v>
      </c>
    </row>
    <row r="1282" spans="1:87" ht="15" hidden="1" customHeight="1">
      <c r="A1282" s="19"/>
      <c r="B1282" s="19"/>
      <c r="C1282" s="20"/>
      <c r="D1282" s="19"/>
      <c r="E1282" s="19"/>
      <c r="F1282" s="19"/>
      <c r="G1282" s="19"/>
      <c r="H1282" s="19"/>
      <c r="I1282" s="19"/>
      <c r="J1282" s="19"/>
      <c r="K1282" s="19"/>
      <c r="L1282" s="19"/>
      <c r="M1282" s="20"/>
      <c r="N1282" s="20"/>
      <c r="O1282" s="20"/>
      <c r="P1282" s="20"/>
      <c r="Q1282" s="20"/>
      <c r="R1282" s="20"/>
      <c r="S1282" s="20"/>
      <c r="T1282" s="20"/>
      <c r="U1282" s="20"/>
      <c r="V1282" s="20"/>
      <c r="W1282" s="20"/>
      <c r="X1282" s="20"/>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Z1282" s="257"/>
      <c r="CG1282" s="35"/>
      <c r="CH1282" s="20" t="s">
        <v>1657</v>
      </c>
      <c r="CI1282" s="20" t="s">
        <v>1603</v>
      </c>
    </row>
    <row r="1283" spans="1:87" ht="15" hidden="1" customHeight="1">
      <c r="A1283" s="19"/>
      <c r="B1283" s="19"/>
      <c r="C1283" s="20"/>
      <c r="D1283" s="19"/>
      <c r="E1283" s="19"/>
      <c r="F1283" s="19"/>
      <c r="G1283" s="19"/>
      <c r="H1283" s="19"/>
      <c r="I1283" s="19"/>
      <c r="J1283" s="19"/>
      <c r="K1283" s="19"/>
      <c r="L1283" s="19"/>
      <c r="M1283" s="20"/>
      <c r="N1283" s="20"/>
      <c r="O1283" s="20"/>
      <c r="P1283" s="20"/>
      <c r="Q1283" s="20"/>
      <c r="R1283" s="20"/>
      <c r="S1283" s="20"/>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Z1283" s="257"/>
      <c r="CG1283" s="35"/>
      <c r="CH1283" s="20" t="s">
        <v>1658</v>
      </c>
      <c r="CI1283" s="20" t="s">
        <v>1604</v>
      </c>
    </row>
    <row r="1284" spans="1:87" ht="15" hidden="1" customHeight="1">
      <c r="A1284" s="19"/>
      <c r="B1284" s="19"/>
      <c r="C1284" s="20"/>
      <c r="D1284" s="19"/>
      <c r="E1284" s="19"/>
      <c r="F1284" s="19"/>
      <c r="G1284" s="19"/>
      <c r="H1284" s="19"/>
      <c r="I1284" s="19"/>
      <c r="J1284" s="19"/>
      <c r="K1284" s="19"/>
      <c r="L1284" s="19"/>
      <c r="M1284" s="20"/>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Z1284" s="257"/>
      <c r="CG1284" s="35"/>
      <c r="CH1284" s="20" t="s">
        <v>1659</v>
      </c>
      <c r="CI1284" s="20" t="s">
        <v>1605</v>
      </c>
    </row>
    <row r="1285" spans="1:87" ht="15" hidden="1" customHeight="1">
      <c r="A1285" s="19"/>
      <c r="B1285" s="19"/>
      <c r="C1285" s="20"/>
      <c r="D1285" s="19"/>
      <c r="E1285" s="19"/>
      <c r="F1285" s="19"/>
      <c r="G1285" s="19"/>
      <c r="H1285" s="19"/>
      <c r="I1285" s="19"/>
      <c r="J1285" s="19"/>
      <c r="K1285" s="19"/>
      <c r="L1285" s="19"/>
      <c r="M1285" s="20"/>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Z1285" s="257"/>
      <c r="CG1285" s="35"/>
      <c r="CH1285" s="20" t="s">
        <v>1660</v>
      </c>
      <c r="CI1285" s="20" t="s">
        <v>1606</v>
      </c>
    </row>
    <row r="1286" spans="1:87" ht="15" hidden="1" customHeight="1">
      <c r="A1286" s="19"/>
      <c r="B1286" s="19"/>
      <c r="C1286" s="20"/>
      <c r="D1286" s="19"/>
      <c r="E1286" s="19"/>
      <c r="F1286" s="19"/>
      <c r="G1286" s="19"/>
      <c r="H1286" s="19"/>
      <c r="I1286" s="19"/>
      <c r="J1286" s="19"/>
      <c r="K1286" s="19"/>
      <c r="L1286" s="19"/>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Z1286" s="257"/>
      <c r="CG1286" s="35"/>
      <c r="CH1286" s="20" t="s">
        <v>1661</v>
      </c>
      <c r="CI1286" s="20" t="s">
        <v>1607</v>
      </c>
    </row>
    <row r="1287" spans="1:87" ht="15" hidden="1" customHeight="1">
      <c r="A1287" s="19"/>
      <c r="B1287" s="19"/>
      <c r="C1287" s="20"/>
      <c r="D1287" s="19"/>
      <c r="E1287" s="19"/>
      <c r="F1287" s="19"/>
      <c r="G1287" s="19"/>
      <c r="H1287" s="19"/>
      <c r="I1287" s="19"/>
      <c r="J1287" s="19"/>
      <c r="K1287" s="19"/>
      <c r="L1287" s="19"/>
      <c r="M1287" s="20"/>
      <c r="N1287" s="20"/>
      <c r="O1287" s="20"/>
      <c r="P1287" s="20"/>
      <c r="Q1287" s="20"/>
      <c r="R1287" s="20"/>
      <c r="S1287" s="20"/>
      <c r="T1287" s="20"/>
      <c r="U1287" s="20"/>
      <c r="V1287" s="20"/>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Z1287" s="257"/>
      <c r="CG1287" s="35"/>
      <c r="CH1287" s="20" t="s">
        <v>1662</v>
      </c>
      <c r="CI1287" s="20" t="s">
        <v>586</v>
      </c>
    </row>
    <row r="1288" spans="1:87" ht="15" hidden="1" customHeight="1">
      <c r="A1288" s="19"/>
      <c r="B1288" s="19"/>
      <c r="C1288" s="20"/>
      <c r="D1288" s="19"/>
      <c r="E1288" s="19"/>
      <c r="F1288" s="19"/>
      <c r="G1288" s="19"/>
      <c r="H1288" s="19"/>
      <c r="I1288" s="19"/>
      <c r="J1288" s="19"/>
      <c r="K1288" s="19"/>
      <c r="L1288" s="19"/>
      <c r="M1288" s="20"/>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Z1288" s="257"/>
      <c r="CG1288" s="35"/>
      <c r="CH1288" s="20" t="s">
        <v>1663</v>
      </c>
      <c r="CI1288" s="20" t="s">
        <v>1608</v>
      </c>
    </row>
    <row r="1289" spans="1:87" ht="15" hidden="1" customHeight="1">
      <c r="A1289" s="19"/>
      <c r="B1289" s="19"/>
      <c r="C1289" s="20"/>
      <c r="D1289" s="19"/>
      <c r="E1289" s="19"/>
      <c r="F1289" s="19"/>
      <c r="G1289" s="19"/>
      <c r="H1289" s="19"/>
      <c r="I1289" s="19"/>
      <c r="J1289" s="19"/>
      <c r="K1289" s="19"/>
      <c r="L1289" s="19"/>
      <c r="M1289" s="20"/>
      <c r="N1289" s="20"/>
      <c r="O1289" s="20"/>
      <c r="P1289" s="20"/>
      <c r="Q1289" s="20"/>
      <c r="R1289" s="20"/>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Z1289" s="257"/>
      <c r="CG1289" s="35"/>
      <c r="CH1289" s="20" t="s">
        <v>1664</v>
      </c>
      <c r="CI1289" s="20" t="s">
        <v>197</v>
      </c>
    </row>
    <row r="1290" spans="1:87" ht="15" hidden="1" customHeight="1">
      <c r="A1290" s="19"/>
      <c r="B1290" s="19"/>
      <c r="C1290" s="20"/>
      <c r="D1290" s="19"/>
      <c r="E1290" s="19"/>
      <c r="F1290" s="19"/>
      <c r="G1290" s="19"/>
      <c r="H1290" s="19"/>
      <c r="I1290" s="19"/>
      <c r="J1290" s="19"/>
      <c r="K1290" s="19"/>
      <c r="L1290" s="19"/>
      <c r="M1290" s="20"/>
      <c r="N1290" s="20"/>
      <c r="O1290" s="20"/>
      <c r="P1290" s="20"/>
      <c r="Q1290" s="20"/>
      <c r="R1290" s="20"/>
      <c r="S1290" s="20"/>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Z1290" s="257"/>
      <c r="CG1290" s="35"/>
      <c r="CH1290" s="20" t="s">
        <v>1665</v>
      </c>
      <c r="CI1290" s="20" t="s">
        <v>198</v>
      </c>
    </row>
    <row r="1291" spans="1:87" ht="15" hidden="1" customHeight="1">
      <c r="A1291" s="19"/>
      <c r="B1291" s="19"/>
      <c r="C1291" s="20"/>
      <c r="D1291" s="19"/>
      <c r="E1291" s="19"/>
      <c r="F1291" s="19"/>
      <c r="G1291" s="19"/>
      <c r="H1291" s="19"/>
      <c r="I1291" s="19"/>
      <c r="J1291" s="19"/>
      <c r="K1291" s="19"/>
      <c r="L1291" s="19"/>
      <c r="M1291" s="20"/>
      <c r="N1291" s="20"/>
      <c r="O1291" s="20"/>
      <c r="P1291" s="20"/>
      <c r="Q1291" s="20"/>
      <c r="R1291" s="20"/>
      <c r="S1291" s="20"/>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Z1291" s="257"/>
      <c r="CG1291" s="35"/>
      <c r="CH1291" s="20" t="s">
        <v>1666</v>
      </c>
      <c r="CI1291" s="20" t="s">
        <v>199</v>
      </c>
    </row>
    <row r="1292" spans="1:87" ht="15" hidden="1" customHeight="1">
      <c r="A1292" s="19"/>
      <c r="B1292" s="19"/>
      <c r="C1292" s="20"/>
      <c r="D1292" s="19"/>
      <c r="E1292" s="19"/>
      <c r="F1292" s="19"/>
      <c r="G1292" s="19"/>
      <c r="H1292" s="19"/>
      <c r="I1292" s="19"/>
      <c r="J1292" s="19"/>
      <c r="K1292" s="19"/>
      <c r="L1292" s="19"/>
      <c r="M1292" s="20"/>
      <c r="N1292" s="20"/>
      <c r="O1292" s="20"/>
      <c r="P1292" s="20"/>
      <c r="Q1292" s="20"/>
      <c r="R1292" s="20"/>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Z1292" s="257"/>
      <c r="CG1292" s="35"/>
      <c r="CH1292" s="20" t="s">
        <v>1667</v>
      </c>
      <c r="CI1292" s="20" t="s">
        <v>200</v>
      </c>
    </row>
    <row r="1293" spans="1:87" ht="15" hidden="1" customHeight="1">
      <c r="A1293" s="19"/>
      <c r="B1293" s="19"/>
      <c r="C1293" s="20"/>
      <c r="D1293" s="19"/>
      <c r="E1293" s="19"/>
      <c r="F1293" s="19"/>
      <c r="G1293" s="19"/>
      <c r="H1293" s="19"/>
      <c r="I1293" s="19"/>
      <c r="J1293" s="19"/>
      <c r="K1293" s="19"/>
      <c r="L1293" s="19"/>
      <c r="M1293" s="20"/>
      <c r="N1293" s="20"/>
      <c r="O1293" s="20"/>
      <c r="P1293" s="20"/>
      <c r="Q1293" s="20"/>
      <c r="R1293" s="20"/>
      <c r="S1293" s="20"/>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Z1293" s="257"/>
      <c r="CG1293" s="35"/>
      <c r="CH1293" s="20" t="s">
        <v>1668</v>
      </c>
      <c r="CI1293" s="20" t="s">
        <v>201</v>
      </c>
    </row>
    <row r="1294" spans="1:87" ht="15" hidden="1" customHeight="1">
      <c r="A1294" s="19"/>
      <c r="B1294" s="19"/>
      <c r="C1294" s="20"/>
      <c r="D1294" s="19"/>
      <c r="E1294" s="19"/>
      <c r="F1294" s="19"/>
      <c r="G1294" s="19"/>
      <c r="H1294" s="19"/>
      <c r="I1294" s="19"/>
      <c r="J1294" s="19"/>
      <c r="K1294" s="19"/>
      <c r="L1294" s="19"/>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Z1294" s="257"/>
      <c r="CG1294" s="35"/>
      <c r="CH1294" s="20" t="s">
        <v>1669</v>
      </c>
      <c r="CI1294" s="20" t="s">
        <v>202</v>
      </c>
    </row>
    <row r="1295" spans="1:87" ht="15" hidden="1" customHeight="1">
      <c r="A1295" s="19"/>
      <c r="B1295" s="19"/>
      <c r="C1295" s="20"/>
      <c r="D1295" s="19"/>
      <c r="E1295" s="19"/>
      <c r="F1295" s="19"/>
      <c r="G1295" s="19"/>
      <c r="H1295" s="19"/>
      <c r="I1295" s="19"/>
      <c r="J1295" s="19"/>
      <c r="K1295" s="19"/>
      <c r="L1295" s="19"/>
      <c r="M1295" s="20"/>
      <c r="N1295" s="20"/>
      <c r="O1295" s="20"/>
      <c r="P1295" s="20"/>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Z1295" s="257"/>
      <c r="CG1295" s="35"/>
      <c r="CH1295" s="20" t="s">
        <v>1670</v>
      </c>
      <c r="CI1295" s="20" t="s">
        <v>203</v>
      </c>
    </row>
    <row r="1296" spans="1:87" ht="15" hidden="1" customHeight="1">
      <c r="A1296" s="19"/>
      <c r="B1296" s="19"/>
      <c r="C1296" s="20"/>
      <c r="D1296" s="19"/>
      <c r="E1296" s="19"/>
      <c r="F1296" s="19"/>
      <c r="G1296" s="19"/>
      <c r="H1296" s="19"/>
      <c r="I1296" s="19"/>
      <c r="J1296" s="19"/>
      <c r="K1296" s="19"/>
      <c r="L1296" s="19"/>
      <c r="M1296" s="20"/>
      <c r="N1296" s="20"/>
      <c r="O1296" s="20"/>
      <c r="P1296" s="20"/>
      <c r="Q1296" s="20"/>
      <c r="R1296" s="20"/>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Z1296" s="257"/>
      <c r="CG1296" s="35"/>
      <c r="CH1296" s="20" t="s">
        <v>1671</v>
      </c>
      <c r="CI1296" s="20" t="s">
        <v>204</v>
      </c>
    </row>
    <row r="1297" spans="1:87" ht="15" hidden="1" customHeight="1">
      <c r="A1297" s="19"/>
      <c r="B1297" s="19"/>
      <c r="C1297" s="20"/>
      <c r="D1297" s="19"/>
      <c r="E1297" s="19"/>
      <c r="F1297" s="19"/>
      <c r="G1297" s="19"/>
      <c r="H1297" s="19"/>
      <c r="I1297" s="19"/>
      <c r="J1297" s="19"/>
      <c r="K1297" s="19"/>
      <c r="L1297" s="19"/>
      <c r="M1297" s="20"/>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Z1297" s="257"/>
      <c r="CG1297" s="35"/>
      <c r="CH1297" s="20" t="s">
        <v>1672</v>
      </c>
      <c r="CI1297" s="20" t="s">
        <v>205</v>
      </c>
    </row>
    <row r="1298" spans="1:87" ht="15" hidden="1" customHeight="1">
      <c r="A1298" s="19"/>
      <c r="B1298" s="19"/>
      <c r="C1298" s="20"/>
      <c r="D1298" s="19"/>
      <c r="E1298" s="19"/>
      <c r="F1298" s="19"/>
      <c r="G1298" s="19"/>
      <c r="H1298" s="19"/>
      <c r="I1298" s="19"/>
      <c r="J1298" s="19"/>
      <c r="K1298" s="19"/>
      <c r="L1298" s="19"/>
      <c r="M1298" s="20"/>
      <c r="N1298" s="20"/>
      <c r="O1298" s="20"/>
      <c r="P1298" s="20"/>
      <c r="Q1298" s="20"/>
      <c r="R1298" s="20"/>
      <c r="S1298" s="20"/>
      <c r="T1298" s="20"/>
      <c r="U1298" s="20"/>
      <c r="V1298" s="20"/>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Z1298" s="257"/>
      <c r="CG1298" s="35"/>
      <c r="CH1298" s="20" t="s">
        <v>1673</v>
      </c>
      <c r="CI1298" s="20" t="s">
        <v>206</v>
      </c>
    </row>
    <row r="1299" spans="1:87" ht="15" hidden="1" customHeight="1">
      <c r="A1299" s="19"/>
      <c r="B1299" s="19"/>
      <c r="C1299" s="20"/>
      <c r="D1299" s="19"/>
      <c r="E1299" s="19"/>
      <c r="F1299" s="19"/>
      <c r="G1299" s="19"/>
      <c r="H1299" s="19"/>
      <c r="I1299" s="19"/>
      <c r="J1299" s="19"/>
      <c r="K1299" s="19"/>
      <c r="L1299" s="19"/>
      <c r="M1299" s="20"/>
      <c r="N1299" s="20"/>
      <c r="O1299" s="20"/>
      <c r="P1299" s="20"/>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Z1299" s="257"/>
      <c r="CG1299" s="35"/>
      <c r="CH1299" s="20" t="s">
        <v>1674</v>
      </c>
      <c r="CI1299" s="20" t="s">
        <v>207</v>
      </c>
    </row>
    <row r="1300" spans="1:87" ht="15" hidden="1" customHeight="1">
      <c r="A1300" s="19"/>
      <c r="B1300" s="19"/>
      <c r="C1300" s="20"/>
      <c r="D1300" s="19"/>
      <c r="E1300" s="19"/>
      <c r="F1300" s="19"/>
      <c r="G1300" s="19"/>
      <c r="H1300" s="19"/>
      <c r="I1300" s="19"/>
      <c r="J1300" s="19"/>
      <c r="K1300" s="19"/>
      <c r="L1300" s="19"/>
      <c r="M1300" s="20"/>
      <c r="N1300" s="20"/>
      <c r="O1300" s="20"/>
      <c r="P1300" s="20"/>
      <c r="Q1300" s="20"/>
      <c r="R1300" s="20"/>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Z1300" s="257"/>
      <c r="CG1300" s="35"/>
      <c r="CH1300" s="20" t="s">
        <v>1675</v>
      </c>
      <c r="CI1300" s="20" t="s">
        <v>208</v>
      </c>
    </row>
    <row r="1301" spans="1:87" ht="15" hidden="1" customHeight="1">
      <c r="A1301" s="19"/>
      <c r="B1301" s="19"/>
      <c r="C1301" s="20"/>
      <c r="D1301" s="19"/>
      <c r="E1301" s="19"/>
      <c r="F1301" s="19"/>
      <c r="G1301" s="19"/>
      <c r="H1301" s="19"/>
      <c r="I1301" s="19"/>
      <c r="J1301" s="19"/>
      <c r="K1301" s="19"/>
      <c r="L1301" s="19"/>
      <c r="M1301" s="20"/>
      <c r="N1301" s="20"/>
      <c r="O1301" s="20"/>
      <c r="P1301" s="20"/>
      <c r="Q1301" s="20"/>
      <c r="R1301" s="20"/>
      <c r="S1301" s="20"/>
      <c r="T1301" s="20"/>
      <c r="U1301" s="20"/>
      <c r="V1301" s="20"/>
      <c r="W1301" s="20"/>
      <c r="X1301" s="20"/>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Z1301" s="257"/>
      <c r="CG1301" s="35"/>
      <c r="CH1301" s="20" t="s">
        <v>1676</v>
      </c>
      <c r="CI1301" s="20" t="s">
        <v>209</v>
      </c>
    </row>
    <row r="1302" spans="1:87" ht="15" hidden="1" customHeight="1">
      <c r="A1302" s="19"/>
      <c r="B1302" s="19"/>
      <c r="C1302" s="20"/>
      <c r="D1302" s="19"/>
      <c r="E1302" s="19"/>
      <c r="F1302" s="19"/>
      <c r="G1302" s="19"/>
      <c r="H1302" s="19"/>
      <c r="I1302" s="19"/>
      <c r="J1302" s="19"/>
      <c r="K1302" s="19"/>
      <c r="L1302" s="19"/>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Z1302" s="257"/>
      <c r="CG1302" s="35"/>
      <c r="CH1302" s="20" t="s">
        <v>1677</v>
      </c>
      <c r="CI1302" s="20" t="s">
        <v>1609</v>
      </c>
    </row>
    <row r="1303" spans="1:87" ht="15" hidden="1" customHeight="1">
      <c r="A1303" s="19"/>
      <c r="B1303" s="19"/>
      <c r="C1303" s="20"/>
      <c r="D1303" s="19"/>
      <c r="E1303" s="19"/>
      <c r="F1303" s="19"/>
      <c r="G1303" s="19"/>
      <c r="H1303" s="19"/>
      <c r="I1303" s="19"/>
      <c r="J1303" s="19"/>
      <c r="K1303" s="19"/>
      <c r="L1303" s="19"/>
      <c r="M1303" s="20"/>
      <c r="N1303" s="20"/>
      <c r="O1303" s="20"/>
      <c r="P1303" s="20"/>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Z1303" s="257"/>
      <c r="CG1303" s="35"/>
      <c r="CH1303" s="20" t="s">
        <v>1678</v>
      </c>
      <c r="CI1303" s="20" t="s">
        <v>1610</v>
      </c>
    </row>
    <row r="1304" spans="1:87" ht="15" hidden="1" customHeight="1">
      <c r="A1304" s="19"/>
      <c r="B1304" s="19"/>
      <c r="C1304" s="20"/>
      <c r="D1304" s="19"/>
      <c r="E1304" s="19"/>
      <c r="F1304" s="19"/>
      <c r="G1304" s="19"/>
      <c r="H1304" s="19"/>
      <c r="I1304" s="19"/>
      <c r="J1304" s="19"/>
      <c r="K1304" s="19"/>
      <c r="L1304" s="19"/>
      <c r="M1304" s="20"/>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Z1304" s="257"/>
      <c r="CG1304" s="35"/>
      <c r="CH1304" s="20" t="s">
        <v>1679</v>
      </c>
      <c r="CI1304" s="20" t="s">
        <v>1611</v>
      </c>
    </row>
    <row r="1305" spans="1:87" ht="15" hidden="1" customHeight="1">
      <c r="A1305" s="19"/>
      <c r="B1305" s="19"/>
      <c r="C1305" s="20"/>
      <c r="D1305" s="19"/>
      <c r="E1305" s="19"/>
      <c r="F1305" s="19"/>
      <c r="G1305" s="19"/>
      <c r="H1305" s="19"/>
      <c r="I1305" s="19"/>
      <c r="J1305" s="19"/>
      <c r="K1305" s="19"/>
      <c r="L1305" s="19"/>
      <c r="M1305" s="20"/>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Z1305" s="257"/>
      <c r="CG1305" s="35"/>
      <c r="CH1305" s="20" t="s">
        <v>1680</v>
      </c>
      <c r="CI1305" s="20" t="s">
        <v>1612</v>
      </c>
    </row>
    <row r="1306" spans="1:87" ht="15" hidden="1" customHeight="1">
      <c r="A1306" s="19"/>
      <c r="B1306" s="19"/>
      <c r="C1306" s="20"/>
      <c r="D1306" s="19"/>
      <c r="E1306" s="19"/>
      <c r="F1306" s="19"/>
      <c r="G1306" s="19"/>
      <c r="H1306" s="19"/>
      <c r="I1306" s="19"/>
      <c r="J1306" s="19"/>
      <c r="K1306" s="19"/>
      <c r="L1306" s="19"/>
      <c r="M1306" s="20"/>
      <c r="N1306" s="20"/>
      <c r="O1306" s="20"/>
      <c r="P1306" s="20"/>
      <c r="Q1306" s="20"/>
      <c r="R1306" s="20"/>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Z1306" s="257"/>
      <c r="CG1306" s="35"/>
      <c r="CH1306" s="20" t="s">
        <v>1681</v>
      </c>
      <c r="CI1306" s="20" t="s">
        <v>1613</v>
      </c>
    </row>
    <row r="1307" spans="1:87" ht="15" hidden="1" customHeight="1">
      <c r="A1307" s="19"/>
      <c r="B1307" s="19"/>
      <c r="C1307" s="20"/>
      <c r="D1307" s="19"/>
      <c r="E1307" s="19"/>
      <c r="F1307" s="19"/>
      <c r="G1307" s="19"/>
      <c r="H1307" s="19"/>
      <c r="I1307" s="19"/>
      <c r="J1307" s="19"/>
      <c r="K1307" s="19"/>
      <c r="L1307" s="19"/>
      <c r="M1307" s="20"/>
      <c r="N1307" s="20"/>
      <c r="O1307" s="20"/>
      <c r="P1307" s="20"/>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Z1307" s="257"/>
      <c r="CG1307" s="35"/>
      <c r="CH1307" s="20" t="s">
        <v>1682</v>
      </c>
      <c r="CI1307" s="20" t="s">
        <v>1614</v>
      </c>
    </row>
    <row r="1308" spans="1:87" ht="15" hidden="1" customHeight="1">
      <c r="A1308" s="19"/>
      <c r="B1308" s="19"/>
      <c r="C1308" s="20"/>
      <c r="D1308" s="19"/>
      <c r="E1308" s="19"/>
      <c r="F1308" s="19"/>
      <c r="G1308" s="19"/>
      <c r="H1308" s="19"/>
      <c r="I1308" s="19"/>
      <c r="J1308" s="19"/>
      <c r="K1308" s="19"/>
      <c r="L1308" s="19"/>
      <c r="M1308" s="20"/>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Z1308" s="257"/>
      <c r="CG1308" s="35"/>
      <c r="CH1308" s="20" t="s">
        <v>1683</v>
      </c>
      <c r="CI1308" s="20" t="s">
        <v>586</v>
      </c>
    </row>
    <row r="1309" spans="1:87" ht="15" hidden="1" customHeight="1">
      <c r="A1309" s="19"/>
      <c r="B1309" s="19"/>
      <c r="C1309" s="20"/>
      <c r="D1309" s="19"/>
      <c r="E1309" s="19"/>
      <c r="F1309" s="19"/>
      <c r="G1309" s="19"/>
      <c r="H1309" s="19"/>
      <c r="I1309" s="19"/>
      <c r="J1309" s="19"/>
      <c r="K1309" s="19"/>
      <c r="L1309" s="19"/>
      <c r="M1309" s="20"/>
      <c r="N1309" s="20"/>
      <c r="O1309" s="20"/>
      <c r="P1309" s="20"/>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Z1309" s="257"/>
      <c r="CG1309" s="35"/>
      <c r="CH1309" s="20" t="s">
        <v>1684</v>
      </c>
      <c r="CI1309" s="20" t="s">
        <v>1615</v>
      </c>
    </row>
    <row r="1310" spans="1:87" ht="15" hidden="1" customHeight="1">
      <c r="A1310" s="19"/>
      <c r="B1310" s="19"/>
      <c r="C1310" s="20"/>
      <c r="D1310" s="19"/>
      <c r="E1310" s="19"/>
      <c r="F1310" s="19"/>
      <c r="G1310" s="19"/>
      <c r="H1310" s="19"/>
      <c r="I1310" s="19"/>
      <c r="J1310" s="19"/>
      <c r="K1310" s="19"/>
      <c r="L1310" s="19"/>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Z1310" s="257"/>
      <c r="CG1310" s="35"/>
      <c r="CH1310" s="20" t="s">
        <v>1685</v>
      </c>
      <c r="CI1310" s="20" t="s">
        <v>1616</v>
      </c>
    </row>
    <row r="1311" spans="1:87" ht="15" hidden="1" customHeight="1">
      <c r="A1311" s="19"/>
      <c r="B1311" s="19"/>
      <c r="C1311" s="20"/>
      <c r="D1311" s="19"/>
      <c r="E1311" s="19"/>
      <c r="F1311" s="19"/>
      <c r="G1311" s="19"/>
      <c r="H1311" s="19"/>
      <c r="I1311" s="19"/>
      <c r="J1311" s="19"/>
      <c r="K1311" s="19"/>
      <c r="L1311" s="19"/>
      <c r="M1311" s="20"/>
      <c r="N1311" s="20"/>
      <c r="O1311" s="20"/>
      <c r="P1311" s="20"/>
      <c r="Q1311" s="20"/>
      <c r="R1311" s="20"/>
      <c r="S1311" s="20"/>
      <c r="T1311" s="20"/>
      <c r="U1311" s="20"/>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Z1311" s="257"/>
      <c r="CG1311" s="35"/>
      <c r="CH1311" s="20" t="s">
        <v>1686</v>
      </c>
      <c r="CI1311" s="20" t="s">
        <v>1617</v>
      </c>
    </row>
    <row r="1312" spans="1:87" ht="15" hidden="1" customHeight="1">
      <c r="A1312" s="19"/>
      <c r="B1312" s="19"/>
      <c r="C1312" s="20"/>
      <c r="D1312" s="19"/>
      <c r="E1312" s="19"/>
      <c r="F1312" s="19"/>
      <c r="G1312" s="19"/>
      <c r="H1312" s="19"/>
      <c r="I1312" s="19"/>
      <c r="J1312" s="19"/>
      <c r="K1312" s="19"/>
      <c r="L1312" s="19"/>
      <c r="M1312" s="20"/>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Z1312" s="257"/>
      <c r="CG1312" s="35"/>
      <c r="CH1312" s="20" t="s">
        <v>1687</v>
      </c>
      <c r="CI1312" s="20" t="s">
        <v>1618</v>
      </c>
    </row>
    <row r="1313" spans="1:87" ht="15" hidden="1" customHeight="1">
      <c r="A1313" s="19"/>
      <c r="B1313" s="19"/>
      <c r="C1313" s="20"/>
      <c r="D1313" s="19"/>
      <c r="E1313" s="19"/>
      <c r="F1313" s="19"/>
      <c r="G1313" s="19"/>
      <c r="H1313" s="19"/>
      <c r="I1313" s="19"/>
      <c r="J1313" s="19"/>
      <c r="K1313" s="19"/>
      <c r="L1313" s="19"/>
      <c r="M1313" s="20"/>
      <c r="N1313" s="20"/>
      <c r="O1313" s="20"/>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Z1313" s="257"/>
      <c r="CG1313" s="35"/>
      <c r="CH1313" s="20" t="s">
        <v>1688</v>
      </c>
      <c r="CI1313" s="20" t="s">
        <v>1619</v>
      </c>
    </row>
    <row r="1314" spans="1:87" ht="15" hidden="1" customHeight="1">
      <c r="A1314" s="19"/>
      <c r="B1314" s="19"/>
      <c r="C1314" s="20"/>
      <c r="D1314" s="19"/>
      <c r="E1314" s="19"/>
      <c r="F1314" s="19"/>
      <c r="G1314" s="19"/>
      <c r="H1314" s="19"/>
      <c r="I1314" s="19"/>
      <c r="J1314" s="19"/>
      <c r="K1314" s="19"/>
      <c r="L1314" s="19"/>
      <c r="M1314" s="20"/>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Z1314" s="257"/>
      <c r="CG1314" s="35"/>
      <c r="CH1314" s="20" t="s">
        <v>1689</v>
      </c>
      <c r="CI1314" s="20" t="s">
        <v>1620</v>
      </c>
    </row>
    <row r="1315" spans="1:87" ht="15" hidden="1" customHeight="1">
      <c r="A1315" s="19"/>
      <c r="B1315" s="19"/>
      <c r="C1315" s="20"/>
      <c r="D1315" s="19"/>
      <c r="E1315" s="19"/>
      <c r="F1315" s="19"/>
      <c r="G1315" s="19"/>
      <c r="H1315" s="19"/>
      <c r="I1315" s="19"/>
      <c r="J1315" s="19"/>
      <c r="K1315" s="19"/>
      <c r="L1315" s="19"/>
      <c r="M1315" s="20"/>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Z1315" s="257"/>
      <c r="CG1315" s="35"/>
      <c r="CH1315" s="20" t="s">
        <v>1690</v>
      </c>
      <c r="CI1315" s="20" t="s">
        <v>1621</v>
      </c>
    </row>
    <row r="1316" spans="1:87" ht="15" hidden="1" customHeight="1">
      <c r="A1316" s="19"/>
      <c r="B1316" s="19"/>
      <c r="C1316" s="20"/>
      <c r="D1316" s="19"/>
      <c r="E1316" s="19"/>
      <c r="F1316" s="19"/>
      <c r="G1316" s="19"/>
      <c r="H1316" s="19"/>
      <c r="I1316" s="19"/>
      <c r="J1316" s="19"/>
      <c r="K1316" s="19"/>
      <c r="L1316" s="19"/>
      <c r="M1316" s="20"/>
      <c r="N1316" s="20"/>
      <c r="O1316" s="20"/>
      <c r="P1316" s="20"/>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Z1316" s="257"/>
      <c r="CG1316" s="35"/>
      <c r="CH1316" s="20" t="s">
        <v>1691</v>
      </c>
      <c r="CI1316" s="20" t="s">
        <v>1622</v>
      </c>
    </row>
    <row r="1317" spans="1:87" ht="15" hidden="1" customHeight="1">
      <c r="A1317" s="19"/>
      <c r="B1317" s="19"/>
      <c r="C1317" s="20"/>
      <c r="D1317" s="19"/>
      <c r="E1317" s="19"/>
      <c r="F1317" s="19"/>
      <c r="G1317" s="19"/>
      <c r="H1317" s="19"/>
      <c r="I1317" s="19"/>
      <c r="J1317" s="19"/>
      <c r="K1317" s="19"/>
      <c r="L1317" s="19"/>
      <c r="M1317" s="20"/>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Z1317" s="257"/>
      <c r="CG1317" s="35"/>
      <c r="CH1317" s="20" t="s">
        <v>1692</v>
      </c>
      <c r="CI1317" s="20" t="s">
        <v>1623</v>
      </c>
    </row>
    <row r="1318" spans="1:87" ht="15" hidden="1" customHeight="1">
      <c r="A1318" s="19"/>
      <c r="B1318" s="19"/>
      <c r="C1318" s="20"/>
      <c r="D1318" s="19"/>
      <c r="E1318" s="19"/>
      <c r="F1318" s="19"/>
      <c r="G1318" s="19"/>
      <c r="H1318" s="19"/>
      <c r="I1318" s="19"/>
      <c r="J1318" s="19"/>
      <c r="K1318" s="19"/>
      <c r="L1318" s="19"/>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Z1318" s="257"/>
      <c r="CG1318" s="35"/>
      <c r="CH1318" s="20" t="s">
        <v>1693</v>
      </c>
      <c r="CI1318" s="20" t="s">
        <v>1624</v>
      </c>
    </row>
    <row r="1319" spans="1:87" ht="15" hidden="1" customHeight="1">
      <c r="A1319" s="19"/>
      <c r="B1319" s="19"/>
      <c r="C1319" s="20"/>
      <c r="D1319" s="19"/>
      <c r="E1319" s="19"/>
      <c r="F1319" s="19"/>
      <c r="G1319" s="19"/>
      <c r="H1319" s="19"/>
      <c r="I1319" s="19"/>
      <c r="J1319" s="19"/>
      <c r="K1319" s="19"/>
      <c r="L1319" s="19"/>
      <c r="M1319" s="20"/>
      <c r="N1319" s="20"/>
      <c r="O1319" s="20"/>
      <c r="P1319" s="20"/>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Z1319" s="257"/>
      <c r="CG1319" s="35"/>
      <c r="CH1319" s="20" t="s">
        <v>1694</v>
      </c>
      <c r="CI1319" s="20" t="s">
        <v>1625</v>
      </c>
    </row>
    <row r="1320" spans="1:87" ht="15" hidden="1" customHeight="1">
      <c r="A1320" s="19"/>
      <c r="B1320" s="19"/>
      <c r="C1320" s="20"/>
      <c r="D1320" s="19"/>
      <c r="E1320" s="19"/>
      <c r="F1320" s="19"/>
      <c r="G1320" s="19"/>
      <c r="H1320" s="19"/>
      <c r="I1320" s="19"/>
      <c r="J1320" s="19"/>
      <c r="K1320" s="19"/>
      <c r="L1320" s="19"/>
      <c r="M1320" s="20"/>
      <c r="N1320" s="20"/>
      <c r="O1320" s="20"/>
      <c r="P1320" s="20"/>
      <c r="Q1320" s="20"/>
      <c r="R1320" s="20"/>
      <c r="S1320" s="20"/>
      <c r="T1320" s="20"/>
      <c r="U1320" s="20"/>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Z1320" s="257"/>
      <c r="CG1320" s="35"/>
      <c r="CH1320" s="20" t="s">
        <v>1695</v>
      </c>
      <c r="CI1320" s="20" t="s">
        <v>1626</v>
      </c>
    </row>
    <row r="1321" spans="1:87" ht="15" hidden="1" customHeight="1">
      <c r="A1321" s="19"/>
      <c r="B1321" s="19"/>
      <c r="C1321" s="20"/>
      <c r="D1321" s="19"/>
      <c r="E1321" s="19"/>
      <c r="F1321" s="19"/>
      <c r="G1321" s="19"/>
      <c r="H1321" s="19"/>
      <c r="I1321" s="19"/>
      <c r="J1321" s="19"/>
      <c r="K1321" s="19"/>
      <c r="L1321" s="19"/>
      <c r="M1321" s="20"/>
      <c r="N1321" s="20"/>
      <c r="O1321" s="20"/>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Z1321" s="257"/>
      <c r="CG1321" s="35"/>
      <c r="CH1321" s="20" t="s">
        <v>1696</v>
      </c>
      <c r="CI1321" s="20" t="s">
        <v>1627</v>
      </c>
    </row>
    <row r="1322" spans="1:87" ht="15" hidden="1" customHeight="1">
      <c r="A1322" s="19"/>
      <c r="B1322" s="19"/>
      <c r="C1322" s="20"/>
      <c r="D1322" s="19"/>
      <c r="E1322" s="19"/>
      <c r="F1322" s="19"/>
      <c r="G1322" s="19"/>
      <c r="H1322" s="19"/>
      <c r="I1322" s="19"/>
      <c r="J1322" s="19"/>
      <c r="K1322" s="19"/>
      <c r="L1322" s="19"/>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Z1322" s="257"/>
      <c r="CG1322" s="35"/>
      <c r="CH1322" s="20" t="s">
        <v>1697</v>
      </c>
      <c r="CI1322" s="20" t="s">
        <v>1628</v>
      </c>
    </row>
    <row r="1323" spans="1:87" ht="15" hidden="1" customHeight="1">
      <c r="A1323" s="19"/>
      <c r="B1323" s="19"/>
      <c r="C1323" s="20"/>
      <c r="D1323" s="19"/>
      <c r="E1323" s="19"/>
      <c r="F1323" s="19"/>
      <c r="G1323" s="19"/>
      <c r="H1323" s="19"/>
      <c r="I1323" s="19"/>
      <c r="J1323" s="19"/>
      <c r="K1323" s="19"/>
      <c r="L1323" s="19"/>
      <c r="M1323" s="20"/>
      <c r="N1323" s="20"/>
      <c r="O1323" s="20"/>
      <c r="P1323" s="20"/>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Z1323" s="257"/>
      <c r="CG1323" s="35"/>
      <c r="CH1323" s="20" t="s">
        <v>1698</v>
      </c>
      <c r="CI1323" s="20" t="s">
        <v>1629</v>
      </c>
    </row>
    <row r="1324" spans="1:87" ht="15" hidden="1" customHeight="1">
      <c r="A1324" s="19"/>
      <c r="B1324" s="19"/>
      <c r="C1324" s="20"/>
      <c r="D1324" s="19"/>
      <c r="E1324" s="19"/>
      <c r="F1324" s="19"/>
      <c r="G1324" s="19"/>
      <c r="H1324" s="19"/>
      <c r="I1324" s="19"/>
      <c r="J1324" s="19"/>
      <c r="K1324" s="19"/>
      <c r="L1324" s="19"/>
      <c r="M1324" s="20"/>
      <c r="N1324" s="20"/>
      <c r="O1324" s="20"/>
      <c r="P1324" s="20"/>
      <c r="Q1324" s="20"/>
      <c r="R1324" s="20"/>
      <c r="S1324" s="20"/>
      <c r="T1324" s="20"/>
      <c r="U1324" s="20"/>
      <c r="V1324" s="20"/>
      <c r="W1324" s="20"/>
      <c r="X1324" s="20"/>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Z1324" s="257"/>
      <c r="CG1324" s="35"/>
      <c r="CH1324" s="20" t="s">
        <v>1699</v>
      </c>
      <c r="CI1324" s="20" t="s">
        <v>1630</v>
      </c>
    </row>
    <row r="1325" spans="1:87" ht="15" hidden="1" customHeight="1">
      <c r="A1325" s="19"/>
      <c r="B1325" s="19"/>
      <c r="C1325" s="20"/>
      <c r="D1325" s="19"/>
      <c r="E1325" s="19"/>
      <c r="F1325" s="19"/>
      <c r="G1325" s="19"/>
      <c r="H1325" s="19"/>
      <c r="I1325" s="19"/>
      <c r="J1325" s="19"/>
      <c r="K1325" s="19"/>
      <c r="L1325" s="19"/>
      <c r="M1325" s="20"/>
      <c r="N1325" s="20"/>
      <c r="O1325" s="20"/>
      <c r="P1325" s="20"/>
      <c r="Q1325" s="20"/>
      <c r="R1325" s="20"/>
      <c r="S1325" s="20"/>
      <c r="T1325" s="20"/>
      <c r="U1325" s="20"/>
      <c r="V1325" s="20"/>
      <c r="W1325" s="20"/>
      <c r="X1325" s="20"/>
      <c r="Y1325" s="20"/>
      <c r="Z1325" s="20"/>
      <c r="AA1325" s="20"/>
      <c r="AB1325" s="20"/>
      <c r="AC1325" s="20"/>
      <c r="AD1325" s="20"/>
      <c r="AE1325" s="20"/>
      <c r="AF1325" s="20"/>
      <c r="AG1325" s="20"/>
      <c r="AH1325" s="20"/>
      <c r="AI1325" s="20"/>
      <c r="AJ1325" s="20"/>
      <c r="AK1325" s="20"/>
      <c r="AL1325" s="20"/>
      <c r="AM1325" s="20"/>
      <c r="AN1325" s="20"/>
      <c r="AO1325" s="20"/>
      <c r="AP1325" s="20"/>
      <c r="AQ1325" s="20"/>
      <c r="AR1325" s="20"/>
      <c r="AS1325" s="20"/>
      <c r="AT1325" s="20"/>
      <c r="AU1325" s="20"/>
      <c r="AV1325" s="20"/>
      <c r="AW1325" s="20"/>
      <c r="AX1325" s="20"/>
      <c r="AY1325" s="20"/>
      <c r="AZ1325" s="20"/>
      <c r="BA1325" s="20"/>
      <c r="BB1325" s="20"/>
      <c r="BC1325" s="20"/>
      <c r="BD1325" s="20"/>
      <c r="BE1325" s="20"/>
      <c r="BF1325" s="20"/>
      <c r="BG1325" s="20"/>
      <c r="BH1325" s="20"/>
      <c r="BI1325" s="20"/>
      <c r="BJ1325" s="20"/>
      <c r="BK1325" s="20"/>
      <c r="BZ1325" s="257"/>
      <c r="CG1325" s="35"/>
      <c r="CH1325" s="20" t="s">
        <v>1700</v>
      </c>
      <c r="CI1325" s="20" t="s">
        <v>1631</v>
      </c>
    </row>
    <row r="1326" spans="1:87" ht="15" hidden="1" customHeight="1">
      <c r="A1326" s="19"/>
      <c r="B1326" s="19"/>
      <c r="C1326" s="20"/>
      <c r="D1326" s="19"/>
      <c r="E1326" s="19"/>
      <c r="F1326" s="19"/>
      <c r="G1326" s="19"/>
      <c r="H1326" s="19"/>
      <c r="I1326" s="19"/>
      <c r="J1326" s="19"/>
      <c r="K1326" s="19"/>
      <c r="L1326" s="19"/>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Z1326" s="257"/>
      <c r="CG1326" s="35"/>
      <c r="CH1326" s="20" t="s">
        <v>1701</v>
      </c>
      <c r="CI1326" s="20" t="s">
        <v>1632</v>
      </c>
    </row>
    <row r="1327" spans="1:87" ht="15" hidden="1" customHeight="1">
      <c r="A1327" s="19"/>
      <c r="B1327" s="19"/>
      <c r="C1327" s="20"/>
      <c r="D1327" s="19"/>
      <c r="E1327" s="19"/>
      <c r="F1327" s="19"/>
      <c r="G1327" s="19"/>
      <c r="H1327" s="19"/>
      <c r="I1327" s="19"/>
      <c r="J1327" s="19"/>
      <c r="K1327" s="19"/>
      <c r="L1327" s="19"/>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Z1327" s="257"/>
      <c r="CG1327" s="35"/>
      <c r="CH1327" s="20" t="s">
        <v>1702</v>
      </c>
      <c r="CI1327" s="20" t="s">
        <v>1633</v>
      </c>
    </row>
    <row r="1328" spans="1:87" ht="15" hidden="1" customHeight="1">
      <c r="A1328" s="19"/>
      <c r="B1328" s="19"/>
      <c r="C1328" s="20"/>
      <c r="D1328" s="19"/>
      <c r="E1328" s="19"/>
      <c r="F1328" s="19"/>
      <c r="G1328" s="19"/>
      <c r="H1328" s="19"/>
      <c r="I1328" s="19"/>
      <c r="J1328" s="19"/>
      <c r="K1328" s="19"/>
      <c r="L1328" s="19"/>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Z1328" s="257"/>
      <c r="CG1328" s="35"/>
      <c r="CH1328" s="20" t="s">
        <v>1703</v>
      </c>
      <c r="CI1328" s="20" t="s">
        <v>1634</v>
      </c>
    </row>
    <row r="1329" spans="1:87" ht="15" hidden="1" customHeight="1">
      <c r="A1329" s="19"/>
      <c r="B1329" s="19"/>
      <c r="C1329" s="20"/>
      <c r="D1329" s="19"/>
      <c r="E1329" s="19"/>
      <c r="F1329" s="19"/>
      <c r="G1329" s="19"/>
      <c r="H1329" s="19"/>
      <c r="I1329" s="19"/>
      <c r="J1329" s="19"/>
      <c r="K1329" s="19"/>
      <c r="L1329" s="19"/>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Z1329" s="257"/>
      <c r="CG1329" s="35"/>
      <c r="CH1329" s="20" t="s">
        <v>1704</v>
      </c>
      <c r="CI1329" s="20" t="s">
        <v>1635</v>
      </c>
    </row>
    <row r="1330" spans="1:87" ht="15" hidden="1" customHeight="1">
      <c r="A1330" s="19"/>
      <c r="B1330" s="19"/>
      <c r="C1330" s="20"/>
      <c r="D1330" s="19"/>
      <c r="E1330" s="19"/>
      <c r="F1330" s="19"/>
      <c r="G1330" s="19"/>
      <c r="H1330" s="19"/>
      <c r="I1330" s="19"/>
      <c r="J1330" s="19"/>
      <c r="K1330" s="19"/>
      <c r="L1330" s="19"/>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Z1330" s="257"/>
      <c r="CG1330" s="35"/>
      <c r="CH1330" s="20" t="s">
        <v>1705</v>
      </c>
      <c r="CI1330" s="20" t="s">
        <v>1636</v>
      </c>
    </row>
    <row r="1331" spans="1:87" ht="15" hidden="1" customHeight="1">
      <c r="A1331" s="19"/>
      <c r="B1331" s="19"/>
      <c r="C1331" s="20"/>
      <c r="D1331" s="19"/>
      <c r="E1331" s="19"/>
      <c r="F1331" s="19"/>
      <c r="G1331" s="19"/>
      <c r="H1331" s="19"/>
      <c r="I1331" s="19"/>
      <c r="J1331" s="19"/>
      <c r="K1331" s="19"/>
      <c r="L1331" s="19"/>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Z1331" s="257"/>
      <c r="CG1331" s="35"/>
      <c r="CH1331" s="20" t="s">
        <v>1706</v>
      </c>
      <c r="CI1331" s="20" t="s">
        <v>1637</v>
      </c>
    </row>
    <row r="1332" spans="1:87" ht="15" hidden="1" customHeight="1">
      <c r="A1332" s="19"/>
      <c r="B1332" s="19"/>
      <c r="C1332" s="20"/>
      <c r="D1332" s="19"/>
      <c r="E1332" s="19"/>
      <c r="F1332" s="19"/>
      <c r="G1332" s="19"/>
      <c r="H1332" s="19"/>
      <c r="I1332" s="19"/>
      <c r="J1332" s="19"/>
      <c r="K1332" s="19"/>
      <c r="L1332" s="19"/>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Z1332" s="257"/>
      <c r="CG1332" s="35"/>
      <c r="CH1332" s="20" t="s">
        <v>1707</v>
      </c>
      <c r="CI1332" s="20" t="s">
        <v>1638</v>
      </c>
    </row>
    <row r="1333" spans="1:87" ht="15" hidden="1" customHeight="1">
      <c r="A1333" s="19"/>
      <c r="B1333" s="19"/>
      <c r="C1333" s="20"/>
      <c r="D1333" s="19"/>
      <c r="E1333" s="19"/>
      <c r="F1333" s="19"/>
      <c r="G1333" s="19"/>
      <c r="H1333" s="19"/>
      <c r="I1333" s="19"/>
      <c r="J1333" s="19"/>
      <c r="K1333" s="19"/>
      <c r="L1333" s="19"/>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Z1333" s="257"/>
      <c r="CG1333" s="35"/>
      <c r="CH1333" s="20" t="s">
        <v>1708</v>
      </c>
      <c r="CI1333" s="20" t="s">
        <v>193</v>
      </c>
    </row>
    <row r="1334" spans="1:87" ht="15" hidden="1" customHeight="1">
      <c r="A1334" s="19"/>
      <c r="B1334" s="19"/>
      <c r="C1334" s="20"/>
      <c r="D1334" s="19"/>
      <c r="E1334" s="19"/>
      <c r="F1334" s="19"/>
      <c r="G1334" s="19"/>
      <c r="H1334" s="19"/>
      <c r="I1334" s="19"/>
      <c r="J1334" s="19"/>
      <c r="K1334" s="19"/>
      <c r="L1334" s="19"/>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Z1334" s="257"/>
      <c r="CG1334" s="35"/>
      <c r="CH1334" s="20" t="s">
        <v>1709</v>
      </c>
      <c r="CI1334" s="20" t="s">
        <v>194</v>
      </c>
    </row>
    <row r="1335" spans="1:87" ht="15" hidden="1" customHeight="1">
      <c r="A1335" s="19"/>
      <c r="B1335" s="19"/>
      <c r="C1335" s="20"/>
      <c r="D1335" s="19"/>
      <c r="E1335" s="19"/>
      <c r="F1335" s="19"/>
      <c r="G1335" s="19"/>
      <c r="H1335" s="19"/>
      <c r="I1335" s="19"/>
      <c r="J1335" s="19"/>
      <c r="K1335" s="19"/>
      <c r="L1335" s="19"/>
      <c r="M1335" s="20"/>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Z1335" s="257"/>
      <c r="CG1335" s="35"/>
      <c r="CH1335" s="20" t="s">
        <v>1710</v>
      </c>
      <c r="CI1335" s="20" t="s">
        <v>195</v>
      </c>
    </row>
    <row r="1336" spans="1:87" ht="15" hidden="1" customHeight="1">
      <c r="A1336" s="19"/>
      <c r="B1336" s="19"/>
      <c r="C1336" s="20"/>
      <c r="D1336" s="19"/>
      <c r="E1336" s="19"/>
      <c r="F1336" s="19"/>
      <c r="G1336" s="19"/>
      <c r="H1336" s="19"/>
      <c r="I1336" s="19"/>
      <c r="J1336" s="19"/>
      <c r="K1336" s="19"/>
      <c r="L1336" s="19"/>
      <c r="M1336" s="20"/>
      <c r="N1336" s="20"/>
      <c r="O1336" s="20"/>
      <c r="P1336" s="20"/>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Z1336" s="257"/>
      <c r="CG1336" s="35"/>
      <c r="CH1336" s="20" t="s">
        <v>1711</v>
      </c>
      <c r="CI1336" s="20" t="s">
        <v>1639</v>
      </c>
    </row>
    <row r="1337" spans="1:87" ht="15" hidden="1" customHeight="1">
      <c r="A1337" s="19"/>
      <c r="B1337" s="19"/>
      <c r="C1337" s="20"/>
      <c r="D1337" s="19"/>
      <c r="E1337" s="19"/>
      <c r="F1337" s="19"/>
      <c r="G1337" s="19"/>
      <c r="H1337" s="19"/>
      <c r="I1337" s="19"/>
      <c r="J1337" s="19"/>
      <c r="K1337" s="19"/>
      <c r="L1337" s="19"/>
      <c r="M1337" s="20"/>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Z1337" s="257"/>
      <c r="CG1337" s="35"/>
      <c r="CH1337" s="20" t="s">
        <v>1712</v>
      </c>
      <c r="CI1337" s="20" t="s">
        <v>1640</v>
      </c>
    </row>
    <row r="1338" spans="1:87" ht="15" hidden="1" customHeight="1">
      <c r="A1338" s="19"/>
      <c r="B1338" s="19"/>
      <c r="C1338" s="20"/>
      <c r="D1338" s="19"/>
      <c r="E1338" s="19"/>
      <c r="F1338" s="19"/>
      <c r="G1338" s="19"/>
      <c r="H1338" s="19"/>
      <c r="I1338" s="19"/>
      <c r="J1338" s="19"/>
      <c r="K1338" s="19"/>
      <c r="L1338" s="19"/>
      <c r="M1338" s="20"/>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Z1338" s="257"/>
      <c r="CG1338" s="35"/>
      <c r="CH1338" s="20" t="s">
        <v>1713</v>
      </c>
      <c r="CI1338" s="20" t="s">
        <v>1641</v>
      </c>
    </row>
    <row r="1339" spans="1:87" ht="15" hidden="1" customHeight="1">
      <c r="A1339" s="19"/>
      <c r="B1339" s="19"/>
      <c r="C1339" s="20"/>
      <c r="D1339" s="19"/>
      <c r="E1339" s="19"/>
      <c r="F1339" s="19"/>
      <c r="G1339" s="19"/>
      <c r="H1339" s="19"/>
      <c r="I1339" s="19"/>
      <c r="J1339" s="19"/>
      <c r="K1339" s="19"/>
      <c r="L1339" s="19"/>
      <c r="M1339" s="20"/>
      <c r="N1339" s="20"/>
      <c r="O1339" s="20"/>
      <c r="P1339" s="20"/>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Z1339" s="257"/>
      <c r="CG1339" s="35"/>
      <c r="CH1339" s="20" t="s">
        <v>1714</v>
      </c>
      <c r="CI1339" s="20" t="s">
        <v>1642</v>
      </c>
    </row>
    <row r="1340" spans="1:87" ht="15" hidden="1" customHeight="1">
      <c r="A1340" s="19"/>
      <c r="B1340" s="19"/>
      <c r="C1340" s="20"/>
      <c r="D1340" s="19"/>
      <c r="E1340" s="19"/>
      <c r="F1340" s="19"/>
      <c r="G1340" s="19"/>
      <c r="H1340" s="19"/>
      <c r="I1340" s="19"/>
      <c r="J1340" s="19"/>
      <c r="K1340" s="19"/>
      <c r="L1340" s="19"/>
      <c r="M1340" s="20"/>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Z1340" s="257"/>
      <c r="CG1340" s="35"/>
      <c r="CH1340" s="20" t="s">
        <v>1715</v>
      </c>
      <c r="CI1340" s="20" t="s">
        <v>1643</v>
      </c>
    </row>
    <row r="1341" spans="1:87" ht="15" hidden="1" customHeight="1">
      <c r="A1341" s="19"/>
      <c r="B1341" s="19"/>
      <c r="C1341" s="20"/>
      <c r="D1341" s="19"/>
      <c r="E1341" s="19"/>
      <c r="F1341" s="19"/>
      <c r="G1341" s="19"/>
      <c r="H1341" s="19"/>
      <c r="I1341" s="19"/>
      <c r="J1341" s="19"/>
      <c r="K1341" s="19"/>
      <c r="L1341" s="19"/>
      <c r="M1341" s="20"/>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Z1341" s="257"/>
      <c r="CG1341" s="35"/>
      <c r="CH1341" s="20" t="s">
        <v>1716</v>
      </c>
      <c r="CI1341" s="20" t="s">
        <v>1644</v>
      </c>
    </row>
    <row r="1342" spans="1:87" ht="15" hidden="1" customHeight="1">
      <c r="A1342" s="19"/>
      <c r="B1342" s="19"/>
      <c r="C1342" s="20"/>
      <c r="D1342" s="19"/>
      <c r="E1342" s="19"/>
      <c r="F1342" s="19"/>
      <c r="G1342" s="19"/>
      <c r="H1342" s="19"/>
      <c r="I1342" s="19"/>
      <c r="J1342" s="19"/>
      <c r="K1342" s="19"/>
      <c r="L1342" s="19"/>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Z1342" s="257"/>
      <c r="CG1342" s="35"/>
      <c r="CH1342" s="20" t="s">
        <v>1717</v>
      </c>
      <c r="CI1342" s="20" t="s">
        <v>1645</v>
      </c>
    </row>
    <row r="1343" spans="1:87" ht="15" hidden="1" customHeight="1">
      <c r="A1343" s="19"/>
      <c r="B1343" s="19"/>
      <c r="C1343" s="20"/>
      <c r="D1343" s="19"/>
      <c r="E1343" s="19"/>
      <c r="F1343" s="19"/>
      <c r="G1343" s="19"/>
      <c r="H1343" s="19"/>
      <c r="I1343" s="19"/>
      <c r="J1343" s="19"/>
      <c r="K1343" s="19"/>
      <c r="L1343" s="19"/>
      <c r="M1343" s="20"/>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Z1343" s="257"/>
      <c r="CG1343" s="35"/>
      <c r="CH1343" s="20" t="s">
        <v>1718</v>
      </c>
      <c r="CI1343" s="20" t="s">
        <v>1646</v>
      </c>
    </row>
    <row r="1344" spans="1:87" ht="15" hidden="1" customHeight="1">
      <c r="A1344" s="19"/>
      <c r="B1344" s="19"/>
      <c r="C1344" s="20"/>
      <c r="D1344" s="19"/>
      <c r="E1344" s="19"/>
      <c r="F1344" s="19"/>
      <c r="G1344" s="19"/>
      <c r="H1344" s="19"/>
      <c r="I1344" s="19"/>
      <c r="J1344" s="19"/>
      <c r="K1344" s="19"/>
      <c r="L1344" s="19"/>
      <c r="M1344" s="20"/>
      <c r="N1344" s="20"/>
      <c r="O1344" s="20"/>
      <c r="P1344" s="20"/>
      <c r="Q1344" s="20"/>
      <c r="R1344" s="20"/>
      <c r="S1344" s="20"/>
      <c r="T1344" s="20"/>
      <c r="U1344" s="20"/>
      <c r="V1344" s="20"/>
      <c r="W1344" s="20"/>
      <c r="X1344" s="20"/>
      <c r="Y1344" s="20"/>
      <c r="Z1344" s="20"/>
      <c r="AA1344" s="20"/>
      <c r="AB1344" s="20"/>
      <c r="AC1344" s="20"/>
      <c r="AD1344" s="20"/>
      <c r="AE1344" s="20"/>
      <c r="AF1344" s="20"/>
      <c r="AG1344" s="20"/>
      <c r="AH1344" s="20"/>
      <c r="AI1344" s="20"/>
      <c r="AJ1344" s="20"/>
      <c r="AK1344" s="20"/>
      <c r="AL1344" s="20"/>
      <c r="AM1344" s="20"/>
      <c r="AN1344" s="20"/>
      <c r="AO1344" s="20"/>
      <c r="AP1344" s="20"/>
      <c r="AQ1344" s="20"/>
      <c r="AR1344" s="20"/>
      <c r="AS1344" s="20"/>
      <c r="AT1344" s="20"/>
      <c r="AU1344" s="20"/>
      <c r="AV1344" s="20"/>
      <c r="AW1344" s="20"/>
      <c r="AX1344" s="20"/>
      <c r="AY1344" s="20"/>
      <c r="AZ1344" s="20"/>
      <c r="BA1344" s="20"/>
      <c r="BB1344" s="20"/>
      <c r="BC1344" s="20"/>
      <c r="BD1344" s="20"/>
      <c r="BE1344" s="20"/>
      <c r="BF1344" s="20"/>
      <c r="BG1344" s="20"/>
      <c r="BH1344" s="20"/>
      <c r="BI1344" s="20"/>
      <c r="BJ1344" s="20"/>
      <c r="BK1344" s="20"/>
      <c r="BZ1344" s="257"/>
      <c r="CG1344" s="35"/>
      <c r="CH1344" s="20" t="s">
        <v>1719</v>
      </c>
      <c r="CI1344" s="20" t="s">
        <v>1647</v>
      </c>
    </row>
    <row r="1345" spans="1:87" ht="15" hidden="1" customHeight="1">
      <c r="A1345" s="19"/>
      <c r="B1345" s="19"/>
      <c r="C1345" s="20"/>
      <c r="D1345" s="19"/>
      <c r="E1345" s="19"/>
      <c r="F1345" s="19"/>
      <c r="G1345" s="19"/>
      <c r="H1345" s="19"/>
      <c r="I1345" s="19"/>
      <c r="J1345" s="19"/>
      <c r="K1345" s="19"/>
      <c r="L1345" s="19"/>
      <c r="M1345" s="20"/>
      <c r="N1345" s="20"/>
      <c r="O1345" s="20"/>
      <c r="P1345" s="20"/>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Z1345" s="257"/>
      <c r="CG1345" s="35"/>
      <c r="CH1345" s="20" t="s">
        <v>1720</v>
      </c>
      <c r="CI1345" s="20" t="s">
        <v>1648</v>
      </c>
    </row>
    <row r="1346" spans="1:87" ht="15" hidden="1" customHeight="1">
      <c r="A1346" s="19"/>
      <c r="B1346" s="19"/>
      <c r="C1346" s="20"/>
      <c r="D1346" s="19"/>
      <c r="E1346" s="19"/>
      <c r="F1346" s="19"/>
      <c r="G1346" s="19"/>
      <c r="H1346" s="19"/>
      <c r="I1346" s="19"/>
      <c r="J1346" s="19"/>
      <c r="K1346" s="19"/>
      <c r="L1346" s="19"/>
      <c r="M1346" s="20"/>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Z1346" s="257"/>
      <c r="CG1346" s="35"/>
      <c r="CH1346" s="20" t="s">
        <v>1721</v>
      </c>
      <c r="CI1346" s="20" t="s">
        <v>1649</v>
      </c>
    </row>
    <row r="1347" spans="1:87" ht="15" hidden="1" customHeight="1">
      <c r="A1347" s="19"/>
      <c r="B1347" s="19"/>
      <c r="C1347" s="20"/>
      <c r="D1347" s="19"/>
      <c r="E1347" s="19"/>
      <c r="F1347" s="19"/>
      <c r="G1347" s="19"/>
      <c r="H1347" s="19"/>
      <c r="I1347" s="19"/>
      <c r="J1347" s="19"/>
      <c r="K1347" s="19"/>
      <c r="L1347" s="19"/>
      <c r="M1347" s="20"/>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Z1347" s="257"/>
      <c r="CG1347" s="35"/>
      <c r="CH1347" s="20" t="s">
        <v>1722</v>
      </c>
      <c r="CI1347" s="20" t="s">
        <v>586</v>
      </c>
    </row>
    <row r="1348" spans="1:87" ht="15" hidden="1" customHeight="1">
      <c r="A1348" s="19"/>
      <c r="B1348" s="19"/>
      <c r="C1348" s="20"/>
      <c r="D1348" s="19"/>
      <c r="E1348" s="19"/>
      <c r="F1348" s="19"/>
      <c r="G1348" s="19"/>
      <c r="H1348" s="19"/>
      <c r="I1348" s="19"/>
      <c r="J1348" s="19"/>
      <c r="K1348" s="19"/>
      <c r="L1348" s="19"/>
      <c r="M1348" s="20"/>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Z1348" s="257"/>
      <c r="CG1348" s="35"/>
      <c r="CH1348" s="20" t="s">
        <v>1723</v>
      </c>
      <c r="CI1348" s="20" t="s">
        <v>1650</v>
      </c>
    </row>
    <row r="1349" spans="1:87" ht="15" hidden="1" customHeight="1">
      <c r="A1349" s="19"/>
      <c r="B1349" s="19"/>
      <c r="C1349" s="20"/>
      <c r="D1349" s="19"/>
      <c r="E1349" s="19"/>
      <c r="F1349" s="19"/>
      <c r="G1349" s="19"/>
      <c r="H1349" s="19"/>
      <c r="I1349" s="19"/>
      <c r="J1349" s="19"/>
      <c r="K1349" s="19"/>
      <c r="L1349" s="19"/>
      <c r="M1349" s="20"/>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Z1349" s="257"/>
      <c r="CG1349" s="35"/>
      <c r="CH1349" s="20" t="s">
        <v>1724</v>
      </c>
      <c r="CI1349" s="20" t="s">
        <v>1651</v>
      </c>
    </row>
    <row r="1350" spans="1:87" ht="15" hidden="1" customHeight="1">
      <c r="A1350" s="19"/>
      <c r="B1350" s="19"/>
      <c r="C1350" s="20"/>
      <c r="D1350" s="19"/>
      <c r="E1350" s="19"/>
      <c r="F1350" s="19"/>
      <c r="G1350" s="19"/>
      <c r="H1350" s="19"/>
      <c r="I1350" s="19"/>
      <c r="J1350" s="19"/>
      <c r="K1350" s="19"/>
      <c r="L1350" s="19"/>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Z1350" s="257"/>
      <c r="CG1350" s="35"/>
      <c r="CH1350" s="20" t="s">
        <v>586</v>
      </c>
      <c r="CI1350" s="20" t="s">
        <v>1652</v>
      </c>
    </row>
    <row r="1351" spans="1:87" ht="15" hidden="1" customHeight="1">
      <c r="A1351" s="19"/>
      <c r="B1351" s="19"/>
      <c r="C1351" s="20"/>
      <c r="D1351" s="19"/>
      <c r="E1351" s="19"/>
      <c r="F1351" s="19"/>
      <c r="G1351" s="19"/>
      <c r="H1351" s="19"/>
      <c r="I1351" s="19"/>
      <c r="J1351" s="19"/>
      <c r="K1351" s="19"/>
      <c r="L1351" s="19"/>
      <c r="M1351" s="20"/>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Z1351" s="257"/>
      <c r="CG1351" s="35"/>
      <c r="CH1351" s="20" t="s">
        <v>1725</v>
      </c>
      <c r="CI1351" s="20" t="s">
        <v>1653</v>
      </c>
    </row>
    <row r="1352" spans="1:87" ht="15" hidden="1" customHeight="1">
      <c r="A1352" s="19"/>
      <c r="B1352" s="19"/>
      <c r="C1352" s="20"/>
      <c r="D1352" s="19"/>
      <c r="E1352" s="19"/>
      <c r="F1352" s="19"/>
      <c r="G1352" s="19"/>
      <c r="H1352" s="19"/>
      <c r="I1352" s="19"/>
      <c r="J1352" s="19"/>
      <c r="K1352" s="19"/>
      <c r="L1352" s="19"/>
      <c r="M1352" s="20"/>
      <c r="N1352" s="20"/>
      <c r="O1352" s="20"/>
      <c r="P1352" s="20"/>
      <c r="Q1352" s="20"/>
      <c r="R1352" s="20"/>
      <c r="S1352" s="20"/>
      <c r="T1352" s="20"/>
      <c r="U1352" s="20"/>
      <c r="V1352" s="20"/>
      <c r="W1352" s="20"/>
      <c r="X1352" s="20"/>
      <c r="Y1352" s="20"/>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Z1352" s="257"/>
      <c r="CG1352" s="35"/>
      <c r="CH1352" s="20" t="s">
        <v>1726</v>
      </c>
      <c r="CI1352" s="20" t="s">
        <v>1654</v>
      </c>
    </row>
    <row r="1353" spans="1:87" ht="15" hidden="1" customHeight="1">
      <c r="A1353" s="19"/>
      <c r="B1353" s="19"/>
      <c r="C1353" s="20"/>
      <c r="D1353" s="19"/>
      <c r="E1353" s="19"/>
      <c r="F1353" s="19"/>
      <c r="G1353" s="19"/>
      <c r="H1353" s="19"/>
      <c r="I1353" s="19"/>
      <c r="J1353" s="19"/>
      <c r="K1353" s="19"/>
      <c r="L1353" s="19"/>
      <c r="M1353" s="20"/>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Z1353" s="257"/>
      <c r="CG1353" s="35"/>
      <c r="CH1353" s="20" t="s">
        <v>1727</v>
      </c>
      <c r="CI1353" s="20" t="s">
        <v>1655</v>
      </c>
    </row>
    <row r="1354" spans="1:87" ht="15" hidden="1" customHeight="1">
      <c r="A1354" s="19"/>
      <c r="B1354" s="19"/>
      <c r="C1354" s="20"/>
      <c r="D1354" s="19"/>
      <c r="E1354" s="19"/>
      <c r="F1354" s="19"/>
      <c r="G1354" s="19"/>
      <c r="H1354" s="19"/>
      <c r="I1354" s="19"/>
      <c r="J1354" s="19"/>
      <c r="K1354" s="19"/>
      <c r="L1354" s="19"/>
      <c r="M1354" s="20"/>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Z1354" s="257"/>
      <c r="CG1354" s="35"/>
      <c r="CH1354" s="20" t="s">
        <v>1728</v>
      </c>
      <c r="CI1354" s="20" t="s">
        <v>1656</v>
      </c>
    </row>
    <row r="1355" spans="1:87" ht="15" hidden="1" customHeight="1">
      <c r="A1355" s="19"/>
      <c r="B1355" s="19"/>
      <c r="C1355" s="20"/>
      <c r="D1355" s="19"/>
      <c r="E1355" s="19"/>
      <c r="F1355" s="19"/>
      <c r="G1355" s="19"/>
      <c r="H1355" s="19"/>
      <c r="I1355" s="19"/>
      <c r="J1355" s="19"/>
      <c r="K1355" s="19"/>
      <c r="L1355" s="19"/>
      <c r="M1355" s="20"/>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Z1355" s="257"/>
      <c r="CG1355" s="35"/>
      <c r="CH1355" s="20" t="s">
        <v>1729</v>
      </c>
      <c r="CI1355" s="20" t="s">
        <v>1657</v>
      </c>
    </row>
    <row r="1356" spans="1:87" ht="15" hidden="1" customHeight="1">
      <c r="A1356" s="19"/>
      <c r="B1356" s="19"/>
      <c r="C1356" s="20"/>
      <c r="D1356" s="19"/>
      <c r="E1356" s="19"/>
      <c r="F1356" s="19"/>
      <c r="G1356" s="19"/>
      <c r="H1356" s="19"/>
      <c r="I1356" s="19"/>
      <c r="J1356" s="19"/>
      <c r="K1356" s="19"/>
      <c r="L1356" s="19"/>
      <c r="M1356" s="20"/>
      <c r="N1356" s="20"/>
      <c r="O1356" s="20"/>
      <c r="P1356" s="20"/>
      <c r="Q1356" s="20"/>
      <c r="R1356" s="20"/>
      <c r="S1356" s="20"/>
      <c r="T1356" s="20"/>
      <c r="U1356" s="20"/>
      <c r="V1356" s="20"/>
      <c r="W1356" s="20"/>
      <c r="X1356" s="20"/>
      <c r="Y1356" s="20"/>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Z1356" s="257"/>
      <c r="CG1356" s="35"/>
      <c r="CH1356" s="20" t="s">
        <v>1730</v>
      </c>
      <c r="CI1356" s="20" t="s">
        <v>1658</v>
      </c>
    </row>
    <row r="1357" spans="1:87" ht="15" hidden="1" customHeight="1">
      <c r="A1357" s="19"/>
      <c r="B1357" s="19"/>
      <c r="C1357" s="20"/>
      <c r="D1357" s="19"/>
      <c r="E1357" s="19"/>
      <c r="F1357" s="19"/>
      <c r="G1357" s="19"/>
      <c r="H1357" s="19"/>
      <c r="I1357" s="19"/>
      <c r="J1357" s="19"/>
      <c r="K1357" s="19"/>
      <c r="L1357" s="19"/>
      <c r="M1357" s="20"/>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Z1357" s="257"/>
      <c r="CG1357" s="35"/>
      <c r="CH1357" s="20" t="s">
        <v>1731</v>
      </c>
      <c r="CI1357" s="20" t="s">
        <v>1659</v>
      </c>
    </row>
    <row r="1358" spans="1:87" ht="15" hidden="1" customHeight="1">
      <c r="A1358" s="19"/>
      <c r="B1358" s="19"/>
      <c r="C1358" s="20"/>
      <c r="D1358" s="19"/>
      <c r="E1358" s="19"/>
      <c r="F1358" s="19"/>
      <c r="G1358" s="19"/>
      <c r="H1358" s="19"/>
      <c r="I1358" s="19"/>
      <c r="J1358" s="19"/>
      <c r="K1358" s="19"/>
      <c r="L1358" s="19"/>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Z1358" s="257"/>
      <c r="CG1358" s="35"/>
      <c r="CH1358" s="20" t="s">
        <v>1732</v>
      </c>
      <c r="CI1358" s="20" t="s">
        <v>1660</v>
      </c>
    </row>
    <row r="1359" spans="1:87" ht="15" hidden="1" customHeight="1">
      <c r="A1359" s="19"/>
      <c r="B1359" s="19"/>
      <c r="C1359" s="20"/>
      <c r="D1359" s="19"/>
      <c r="E1359" s="19"/>
      <c r="F1359" s="19"/>
      <c r="G1359" s="19"/>
      <c r="H1359" s="19"/>
      <c r="I1359" s="19"/>
      <c r="J1359" s="19"/>
      <c r="K1359" s="19"/>
      <c r="L1359" s="19"/>
      <c r="M1359" s="20"/>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Z1359" s="257"/>
      <c r="CG1359" s="35"/>
      <c r="CH1359" s="20" t="s">
        <v>1733</v>
      </c>
      <c r="CI1359" s="20" t="s">
        <v>1661</v>
      </c>
    </row>
    <row r="1360" spans="1:87" ht="15" hidden="1" customHeight="1">
      <c r="A1360" s="19"/>
      <c r="B1360" s="19"/>
      <c r="C1360" s="20"/>
      <c r="D1360" s="19"/>
      <c r="E1360" s="19"/>
      <c r="F1360" s="19"/>
      <c r="G1360" s="19"/>
      <c r="H1360" s="19"/>
      <c r="I1360" s="19"/>
      <c r="J1360" s="19"/>
      <c r="K1360" s="19"/>
      <c r="L1360" s="19"/>
      <c r="M1360" s="20"/>
      <c r="N1360" s="20"/>
      <c r="O1360" s="20"/>
      <c r="P1360" s="20"/>
      <c r="Q1360" s="20"/>
      <c r="R1360" s="20"/>
      <c r="S1360" s="20"/>
      <c r="T1360" s="20"/>
      <c r="U1360" s="20"/>
      <c r="V1360" s="20"/>
      <c r="W1360" s="20"/>
      <c r="X1360" s="20"/>
      <c r="Y1360" s="20"/>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Z1360" s="257"/>
      <c r="CG1360" s="35"/>
      <c r="CH1360" s="20" t="s">
        <v>1734</v>
      </c>
      <c r="CI1360" s="20" t="s">
        <v>1662</v>
      </c>
    </row>
    <row r="1361" spans="1:87" ht="15" hidden="1" customHeight="1">
      <c r="A1361" s="19"/>
      <c r="B1361" s="19"/>
      <c r="C1361" s="20"/>
      <c r="D1361" s="19"/>
      <c r="E1361" s="19"/>
      <c r="F1361" s="19"/>
      <c r="G1361" s="19"/>
      <c r="H1361" s="19"/>
      <c r="I1361" s="19"/>
      <c r="J1361" s="19"/>
      <c r="K1361" s="19"/>
      <c r="L1361" s="19"/>
      <c r="M1361" s="20"/>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Z1361" s="257"/>
      <c r="CG1361" s="35"/>
      <c r="CH1361" s="20" t="s">
        <v>1735</v>
      </c>
      <c r="CI1361" s="20" t="s">
        <v>1663</v>
      </c>
    </row>
    <row r="1362" spans="1:87" ht="15" hidden="1" customHeight="1">
      <c r="A1362" s="19"/>
      <c r="B1362" s="19"/>
      <c r="C1362" s="20"/>
      <c r="D1362" s="19"/>
      <c r="E1362" s="19"/>
      <c r="F1362" s="19"/>
      <c r="G1362" s="19"/>
      <c r="H1362" s="19"/>
      <c r="I1362" s="19"/>
      <c r="J1362" s="19"/>
      <c r="K1362" s="19"/>
      <c r="L1362" s="19"/>
      <c r="M1362" s="20"/>
      <c r="N1362" s="20"/>
      <c r="O1362" s="20"/>
      <c r="P1362" s="20"/>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Z1362" s="257"/>
      <c r="CG1362" s="35"/>
      <c r="CH1362" s="20" t="s">
        <v>1736</v>
      </c>
      <c r="CI1362" s="20" t="s">
        <v>1664</v>
      </c>
    </row>
    <row r="1363" spans="1:87" ht="15" hidden="1" customHeight="1">
      <c r="A1363" s="19"/>
      <c r="B1363" s="19"/>
      <c r="C1363" s="20"/>
      <c r="D1363" s="19"/>
      <c r="E1363" s="19"/>
      <c r="F1363" s="19"/>
      <c r="G1363" s="19"/>
      <c r="H1363" s="19"/>
      <c r="I1363" s="19"/>
      <c r="J1363" s="19"/>
      <c r="K1363" s="19"/>
      <c r="L1363" s="19"/>
      <c r="M1363" s="20"/>
      <c r="N1363" s="20"/>
      <c r="O1363" s="20"/>
      <c r="P1363" s="20"/>
      <c r="Q1363" s="20"/>
      <c r="R1363" s="20"/>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Z1363" s="257"/>
      <c r="CG1363" s="35"/>
      <c r="CH1363" s="20" t="s">
        <v>1737</v>
      </c>
      <c r="CI1363" s="20" t="s">
        <v>1665</v>
      </c>
    </row>
    <row r="1364" spans="1:87" ht="15" hidden="1" customHeight="1">
      <c r="A1364" s="19"/>
      <c r="B1364" s="19"/>
      <c r="C1364" s="20"/>
      <c r="D1364" s="19"/>
      <c r="E1364" s="19"/>
      <c r="F1364" s="19"/>
      <c r="G1364" s="19"/>
      <c r="H1364" s="19"/>
      <c r="I1364" s="19"/>
      <c r="J1364" s="19"/>
      <c r="K1364" s="19"/>
      <c r="L1364" s="19"/>
      <c r="M1364" s="20"/>
      <c r="N1364" s="20"/>
      <c r="O1364" s="20"/>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Z1364" s="257"/>
      <c r="CG1364" s="35"/>
      <c r="CH1364" s="20" t="s">
        <v>1738</v>
      </c>
      <c r="CI1364" s="20" t="s">
        <v>1666</v>
      </c>
    </row>
    <row r="1365" spans="1:87" ht="15" hidden="1" customHeight="1">
      <c r="A1365" s="19"/>
      <c r="B1365" s="19"/>
      <c r="C1365" s="20"/>
      <c r="D1365" s="19"/>
      <c r="E1365" s="19"/>
      <c r="F1365" s="19"/>
      <c r="G1365" s="19"/>
      <c r="H1365" s="19"/>
      <c r="I1365" s="19"/>
      <c r="J1365" s="19"/>
      <c r="K1365" s="19"/>
      <c r="L1365" s="19"/>
      <c r="M1365" s="20"/>
      <c r="N1365" s="20"/>
      <c r="O1365" s="20"/>
      <c r="P1365" s="20"/>
      <c r="Q1365" s="20"/>
      <c r="R1365" s="20"/>
      <c r="S1365" s="20"/>
      <c r="T1365" s="20"/>
      <c r="U1365" s="20"/>
      <c r="V1365" s="20"/>
      <c r="W1365" s="20"/>
      <c r="X1365" s="20"/>
      <c r="Y1365" s="20"/>
      <c r="Z1365" s="20"/>
      <c r="AA1365" s="20"/>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Z1365" s="257"/>
      <c r="CG1365" s="35"/>
      <c r="CH1365" s="20" t="s">
        <v>1739</v>
      </c>
      <c r="CI1365" s="20" t="s">
        <v>1667</v>
      </c>
    </row>
    <row r="1366" spans="1:87" ht="15" hidden="1" customHeight="1">
      <c r="A1366" s="19"/>
      <c r="B1366" s="19"/>
      <c r="C1366" s="20"/>
      <c r="D1366" s="19"/>
      <c r="E1366" s="19"/>
      <c r="F1366" s="19"/>
      <c r="G1366" s="19"/>
      <c r="H1366" s="19"/>
      <c r="I1366" s="19"/>
      <c r="J1366" s="19"/>
      <c r="K1366" s="19"/>
      <c r="L1366" s="19"/>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Z1366" s="257"/>
      <c r="CG1366" s="35"/>
      <c r="CH1366" s="20" t="s">
        <v>1740</v>
      </c>
      <c r="CI1366" s="20" t="s">
        <v>1668</v>
      </c>
    </row>
    <row r="1367" spans="1:87" ht="15" hidden="1" customHeight="1">
      <c r="A1367" s="19"/>
      <c r="B1367" s="19"/>
      <c r="C1367" s="20"/>
      <c r="D1367" s="19"/>
      <c r="E1367" s="19"/>
      <c r="F1367" s="19"/>
      <c r="G1367" s="19"/>
      <c r="H1367" s="19"/>
      <c r="I1367" s="19"/>
      <c r="J1367" s="19"/>
      <c r="K1367" s="19"/>
      <c r="L1367" s="19"/>
      <c r="M1367" s="20"/>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Z1367" s="257"/>
      <c r="CG1367" s="35"/>
      <c r="CH1367" s="20" t="s">
        <v>1741</v>
      </c>
      <c r="CI1367" s="20" t="s">
        <v>1669</v>
      </c>
    </row>
    <row r="1368" spans="1:87" ht="15" hidden="1" customHeight="1">
      <c r="A1368" s="19"/>
      <c r="B1368" s="19"/>
      <c r="C1368" s="20"/>
      <c r="D1368" s="19"/>
      <c r="E1368" s="19"/>
      <c r="F1368" s="19"/>
      <c r="G1368" s="19"/>
      <c r="H1368" s="19"/>
      <c r="I1368" s="19"/>
      <c r="J1368" s="19"/>
      <c r="K1368" s="19"/>
      <c r="L1368" s="19"/>
      <c r="M1368" s="20"/>
      <c r="N1368" s="20"/>
      <c r="O1368" s="20"/>
      <c r="P1368" s="20"/>
      <c r="Q1368" s="20"/>
      <c r="R1368" s="20"/>
      <c r="S1368" s="20"/>
      <c r="T1368" s="20"/>
      <c r="U1368" s="20"/>
      <c r="V1368" s="20"/>
      <c r="W1368" s="20"/>
      <c r="X1368" s="20"/>
      <c r="Y1368" s="20"/>
      <c r="Z1368" s="20"/>
      <c r="AA1368" s="20"/>
      <c r="AB1368" s="20"/>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Z1368" s="257"/>
      <c r="CG1368" s="35"/>
      <c r="CH1368" s="20" t="s">
        <v>1742</v>
      </c>
      <c r="CI1368" s="20" t="s">
        <v>1670</v>
      </c>
    </row>
    <row r="1369" spans="1:87" ht="15" hidden="1" customHeight="1">
      <c r="A1369" s="19"/>
      <c r="B1369" s="19"/>
      <c r="C1369" s="20"/>
      <c r="D1369" s="19"/>
      <c r="E1369" s="19"/>
      <c r="F1369" s="19"/>
      <c r="G1369" s="19"/>
      <c r="H1369" s="19"/>
      <c r="I1369" s="19"/>
      <c r="J1369" s="19"/>
      <c r="K1369" s="19"/>
      <c r="L1369" s="19"/>
      <c r="M1369" s="20"/>
      <c r="N1369" s="20"/>
      <c r="O1369" s="20"/>
      <c r="P1369" s="20"/>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Z1369" s="257"/>
      <c r="CG1369" s="35"/>
      <c r="CH1369" s="20" t="s">
        <v>1743</v>
      </c>
      <c r="CI1369" s="20" t="s">
        <v>1671</v>
      </c>
    </row>
    <row r="1370" spans="1:87" ht="15" hidden="1" customHeight="1">
      <c r="A1370" s="19"/>
      <c r="B1370" s="19"/>
      <c r="C1370" s="20"/>
      <c r="D1370" s="19"/>
      <c r="E1370" s="19"/>
      <c r="F1370" s="19"/>
      <c r="G1370" s="19"/>
      <c r="H1370" s="19"/>
      <c r="I1370" s="19"/>
      <c r="J1370" s="19"/>
      <c r="K1370" s="19"/>
      <c r="L1370" s="19"/>
      <c r="M1370" s="20"/>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Z1370" s="257"/>
      <c r="CG1370" s="35"/>
      <c r="CH1370" s="20" t="s">
        <v>1744</v>
      </c>
      <c r="CI1370" s="20" t="s">
        <v>1672</v>
      </c>
    </row>
    <row r="1371" spans="1:87" ht="15" hidden="1" customHeight="1">
      <c r="A1371" s="19"/>
      <c r="B1371" s="19"/>
      <c r="C1371" s="20"/>
      <c r="D1371" s="19"/>
      <c r="E1371" s="19"/>
      <c r="F1371" s="19"/>
      <c r="G1371" s="19"/>
      <c r="H1371" s="19"/>
      <c r="I1371" s="19"/>
      <c r="J1371" s="19"/>
      <c r="K1371" s="19"/>
      <c r="L1371" s="19"/>
      <c r="M1371" s="20"/>
      <c r="N1371" s="20"/>
      <c r="O1371" s="20"/>
      <c r="P1371" s="20"/>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Z1371" s="257"/>
      <c r="CG1371" s="35"/>
      <c r="CH1371" s="20" t="s">
        <v>1745</v>
      </c>
      <c r="CI1371" s="20" t="s">
        <v>1673</v>
      </c>
    </row>
    <row r="1372" spans="1:87" ht="15" hidden="1" customHeight="1">
      <c r="A1372" s="19"/>
      <c r="B1372" s="19"/>
      <c r="C1372" s="20"/>
      <c r="D1372" s="19"/>
      <c r="E1372" s="19"/>
      <c r="F1372" s="19"/>
      <c r="G1372" s="19"/>
      <c r="H1372" s="19"/>
      <c r="I1372" s="19"/>
      <c r="J1372" s="19"/>
      <c r="K1372" s="19"/>
      <c r="L1372" s="19"/>
      <c r="M1372" s="20"/>
      <c r="N1372" s="20"/>
      <c r="O1372" s="20"/>
      <c r="P1372" s="20"/>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Z1372" s="257"/>
      <c r="CG1372" s="35"/>
      <c r="CH1372" s="20" t="s">
        <v>1746</v>
      </c>
      <c r="CI1372" s="20" t="s">
        <v>1674</v>
      </c>
    </row>
    <row r="1373" spans="1:87" ht="15" hidden="1" customHeight="1">
      <c r="A1373" s="19"/>
      <c r="B1373" s="19"/>
      <c r="C1373" s="20"/>
      <c r="D1373" s="19"/>
      <c r="E1373" s="19"/>
      <c r="F1373" s="19"/>
      <c r="G1373" s="19"/>
      <c r="H1373" s="19"/>
      <c r="I1373" s="19"/>
      <c r="J1373" s="19"/>
      <c r="K1373" s="19"/>
      <c r="L1373" s="19"/>
      <c r="M1373" s="20"/>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Z1373" s="257"/>
      <c r="CG1373" s="35"/>
      <c r="CH1373" s="20" t="s">
        <v>1747</v>
      </c>
      <c r="CI1373" s="20" t="s">
        <v>1675</v>
      </c>
    </row>
    <row r="1374" spans="1:87" ht="15" hidden="1" customHeight="1">
      <c r="A1374" s="19"/>
      <c r="B1374" s="19"/>
      <c r="C1374" s="20"/>
      <c r="D1374" s="19"/>
      <c r="E1374" s="19"/>
      <c r="F1374" s="19"/>
      <c r="G1374" s="19"/>
      <c r="H1374" s="19"/>
      <c r="I1374" s="19"/>
      <c r="J1374" s="19"/>
      <c r="K1374" s="19"/>
      <c r="L1374" s="19"/>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Z1374" s="257"/>
      <c r="CG1374" s="35"/>
      <c r="CH1374" s="20" t="s">
        <v>1748</v>
      </c>
      <c r="CI1374" s="20" t="s">
        <v>1676</v>
      </c>
    </row>
    <row r="1375" spans="1:87" ht="15" hidden="1" customHeight="1">
      <c r="A1375" s="19"/>
      <c r="B1375" s="19"/>
      <c r="C1375" s="20"/>
      <c r="D1375" s="19"/>
      <c r="E1375" s="19"/>
      <c r="F1375" s="19"/>
      <c r="G1375" s="19"/>
      <c r="H1375" s="19"/>
      <c r="I1375" s="19"/>
      <c r="J1375" s="19"/>
      <c r="K1375" s="19"/>
      <c r="L1375" s="19"/>
      <c r="M1375" s="20"/>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Z1375" s="257"/>
      <c r="CG1375" s="35"/>
      <c r="CH1375" s="20" t="s">
        <v>1749</v>
      </c>
      <c r="CI1375" s="20" t="s">
        <v>1677</v>
      </c>
    </row>
    <row r="1376" spans="1:87" ht="15" hidden="1" customHeight="1">
      <c r="A1376" s="19"/>
      <c r="B1376" s="19"/>
      <c r="C1376" s="20"/>
      <c r="D1376" s="19"/>
      <c r="E1376" s="19"/>
      <c r="F1376" s="19"/>
      <c r="G1376" s="19"/>
      <c r="H1376" s="19"/>
      <c r="I1376" s="19"/>
      <c r="J1376" s="19"/>
      <c r="K1376" s="19"/>
      <c r="L1376" s="19"/>
      <c r="M1376" s="20"/>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Z1376" s="257"/>
      <c r="CG1376" s="35"/>
      <c r="CH1376" s="20" t="s">
        <v>1750</v>
      </c>
      <c r="CI1376" s="20" t="s">
        <v>1678</v>
      </c>
    </row>
    <row r="1377" spans="1:87" ht="15" hidden="1" customHeight="1">
      <c r="A1377" s="19"/>
      <c r="B1377" s="19"/>
      <c r="C1377" s="20"/>
      <c r="D1377" s="19"/>
      <c r="E1377" s="19"/>
      <c r="F1377" s="19"/>
      <c r="G1377" s="19"/>
      <c r="H1377" s="19"/>
      <c r="I1377" s="19"/>
      <c r="J1377" s="19"/>
      <c r="K1377" s="19"/>
      <c r="L1377" s="19"/>
      <c r="M1377" s="20"/>
      <c r="N1377" s="20"/>
      <c r="O1377" s="20"/>
      <c r="P1377" s="20"/>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Z1377" s="257"/>
      <c r="CG1377" s="35"/>
      <c r="CH1377" s="20" t="s">
        <v>1751</v>
      </c>
      <c r="CI1377" s="20" t="s">
        <v>1679</v>
      </c>
    </row>
    <row r="1378" spans="1:87" ht="15" hidden="1" customHeight="1">
      <c r="A1378" s="19"/>
      <c r="B1378" s="19"/>
      <c r="C1378" s="20"/>
      <c r="D1378" s="19"/>
      <c r="E1378" s="19"/>
      <c r="F1378" s="19"/>
      <c r="G1378" s="19"/>
      <c r="H1378" s="19"/>
      <c r="I1378" s="19"/>
      <c r="J1378" s="19"/>
      <c r="K1378" s="19"/>
      <c r="L1378" s="19"/>
      <c r="M1378" s="20"/>
      <c r="N1378" s="20"/>
      <c r="O1378" s="20"/>
      <c r="P1378" s="20"/>
      <c r="Q1378" s="20"/>
      <c r="R1378" s="20"/>
      <c r="S1378" s="20"/>
      <c r="T1378" s="20"/>
      <c r="U1378" s="20"/>
      <c r="V1378" s="20"/>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Z1378" s="257"/>
      <c r="CG1378" s="35"/>
      <c r="CH1378" s="20" t="s">
        <v>1752</v>
      </c>
      <c r="CI1378" s="20" t="s">
        <v>1680</v>
      </c>
    </row>
    <row r="1379" spans="1:87" ht="15" hidden="1" customHeight="1">
      <c r="A1379" s="19"/>
      <c r="B1379" s="19"/>
      <c r="C1379" s="20"/>
      <c r="D1379" s="19"/>
      <c r="E1379" s="19"/>
      <c r="F1379" s="19"/>
      <c r="G1379" s="19"/>
      <c r="H1379" s="19"/>
      <c r="I1379" s="19"/>
      <c r="J1379" s="19"/>
      <c r="K1379" s="19"/>
      <c r="L1379" s="19"/>
      <c r="M1379" s="20"/>
      <c r="N1379" s="20"/>
      <c r="O1379" s="20"/>
      <c r="P1379" s="20"/>
      <c r="Q1379" s="20"/>
      <c r="R1379" s="20"/>
      <c r="S1379" s="20"/>
      <c r="T1379" s="20"/>
      <c r="U1379" s="20"/>
      <c r="V1379" s="20"/>
      <c r="W1379" s="20"/>
      <c r="X1379" s="20"/>
      <c r="Y1379" s="20"/>
      <c r="Z1379" s="20"/>
      <c r="AA1379" s="20"/>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Z1379" s="257"/>
      <c r="CG1379" s="35"/>
      <c r="CH1379" s="20" t="s">
        <v>1753</v>
      </c>
      <c r="CI1379" s="20" t="s">
        <v>1681</v>
      </c>
    </row>
    <row r="1380" spans="1:87" ht="15" hidden="1" customHeight="1">
      <c r="A1380" s="19"/>
      <c r="B1380" s="19"/>
      <c r="C1380" s="20"/>
      <c r="D1380" s="19"/>
      <c r="E1380" s="19"/>
      <c r="F1380" s="19"/>
      <c r="G1380" s="19"/>
      <c r="H1380" s="19"/>
      <c r="I1380" s="19"/>
      <c r="J1380" s="19"/>
      <c r="K1380" s="19"/>
      <c r="L1380" s="19"/>
      <c r="M1380" s="20"/>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Z1380" s="257"/>
      <c r="CG1380" s="35"/>
      <c r="CH1380" s="20" t="s">
        <v>1754</v>
      </c>
      <c r="CI1380" s="20" t="s">
        <v>1682</v>
      </c>
    </row>
    <row r="1381" spans="1:87" ht="15" hidden="1" customHeight="1">
      <c r="A1381" s="19"/>
      <c r="B1381" s="19"/>
      <c r="C1381" s="20"/>
      <c r="D1381" s="19"/>
      <c r="E1381" s="19"/>
      <c r="F1381" s="19"/>
      <c r="G1381" s="19"/>
      <c r="H1381" s="19"/>
      <c r="I1381" s="19"/>
      <c r="J1381" s="19"/>
      <c r="K1381" s="19"/>
      <c r="L1381" s="19"/>
      <c r="M1381" s="20"/>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Z1381" s="257"/>
      <c r="CG1381" s="35"/>
      <c r="CH1381" s="20" t="s">
        <v>1755</v>
      </c>
      <c r="CI1381" s="20" t="s">
        <v>1683</v>
      </c>
    </row>
    <row r="1382" spans="1:87" ht="15" hidden="1" customHeight="1">
      <c r="A1382" s="19"/>
      <c r="B1382" s="19"/>
      <c r="C1382" s="20"/>
      <c r="D1382" s="19"/>
      <c r="E1382" s="19"/>
      <c r="F1382" s="19"/>
      <c r="G1382" s="19"/>
      <c r="H1382" s="19"/>
      <c r="I1382" s="19"/>
      <c r="J1382" s="19"/>
      <c r="K1382" s="19"/>
      <c r="L1382" s="19"/>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Z1382" s="257"/>
      <c r="CG1382" s="35"/>
      <c r="CH1382" s="20" t="s">
        <v>1756</v>
      </c>
      <c r="CI1382" s="20" t="s">
        <v>1684</v>
      </c>
    </row>
    <row r="1383" spans="1:87" ht="15" hidden="1" customHeight="1">
      <c r="A1383" s="19"/>
      <c r="B1383" s="19"/>
      <c r="C1383" s="20"/>
      <c r="D1383" s="19"/>
      <c r="E1383" s="19"/>
      <c r="F1383" s="19"/>
      <c r="G1383" s="19"/>
      <c r="H1383" s="19"/>
      <c r="I1383" s="19"/>
      <c r="J1383" s="19"/>
      <c r="K1383" s="19"/>
      <c r="L1383" s="19"/>
      <c r="M1383" s="20"/>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Z1383" s="257"/>
      <c r="CG1383" s="35"/>
      <c r="CH1383" s="20" t="s">
        <v>1757</v>
      </c>
      <c r="CI1383" s="20" t="s">
        <v>1685</v>
      </c>
    </row>
    <row r="1384" spans="1:87" ht="15" hidden="1" customHeight="1">
      <c r="A1384" s="19"/>
      <c r="B1384" s="19"/>
      <c r="C1384" s="20"/>
      <c r="D1384" s="19"/>
      <c r="E1384" s="19"/>
      <c r="F1384" s="19"/>
      <c r="G1384" s="19"/>
      <c r="H1384" s="19"/>
      <c r="I1384" s="19"/>
      <c r="J1384" s="19"/>
      <c r="K1384" s="19"/>
      <c r="L1384" s="19"/>
      <c r="M1384" s="20"/>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Z1384" s="257"/>
      <c r="CG1384" s="35"/>
      <c r="CH1384" s="20" t="s">
        <v>1758</v>
      </c>
      <c r="CI1384" s="20" t="s">
        <v>1686</v>
      </c>
    </row>
    <row r="1385" spans="1:87" ht="15" hidden="1" customHeight="1">
      <c r="A1385" s="19"/>
      <c r="B1385" s="19"/>
      <c r="C1385" s="20"/>
      <c r="D1385" s="19"/>
      <c r="E1385" s="19"/>
      <c r="F1385" s="19"/>
      <c r="G1385" s="19"/>
      <c r="H1385" s="19"/>
      <c r="I1385" s="19"/>
      <c r="J1385" s="19"/>
      <c r="K1385" s="19"/>
      <c r="L1385" s="19"/>
      <c r="M1385" s="20"/>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Z1385" s="257"/>
      <c r="CG1385" s="35"/>
      <c r="CH1385" s="20" t="s">
        <v>1759</v>
      </c>
      <c r="CI1385" s="20" t="s">
        <v>1687</v>
      </c>
    </row>
    <row r="1386" spans="1:87" ht="15" hidden="1" customHeight="1">
      <c r="A1386" s="19"/>
      <c r="B1386" s="19"/>
      <c r="C1386" s="20"/>
      <c r="D1386" s="19"/>
      <c r="E1386" s="19"/>
      <c r="F1386" s="19"/>
      <c r="G1386" s="19"/>
      <c r="H1386" s="19"/>
      <c r="I1386" s="19"/>
      <c r="J1386" s="19"/>
      <c r="K1386" s="19"/>
      <c r="L1386" s="19"/>
      <c r="M1386" s="20"/>
      <c r="N1386" s="20"/>
      <c r="O1386" s="20"/>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Z1386" s="257"/>
      <c r="CG1386" s="35"/>
      <c r="CH1386" s="20" t="s">
        <v>1760</v>
      </c>
      <c r="CI1386" s="20" t="s">
        <v>1688</v>
      </c>
    </row>
    <row r="1387" spans="1:87" ht="15" hidden="1" customHeight="1">
      <c r="A1387" s="19"/>
      <c r="B1387" s="19"/>
      <c r="C1387" s="20"/>
      <c r="D1387" s="19"/>
      <c r="E1387" s="19"/>
      <c r="F1387" s="19"/>
      <c r="G1387" s="19"/>
      <c r="H1387" s="19"/>
      <c r="I1387" s="19"/>
      <c r="J1387" s="19"/>
      <c r="K1387" s="19"/>
      <c r="L1387" s="19"/>
      <c r="M1387" s="20"/>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Z1387" s="257"/>
      <c r="CG1387" s="35"/>
      <c r="CH1387" s="20" t="s">
        <v>196</v>
      </c>
      <c r="CI1387" s="20" t="s">
        <v>1689</v>
      </c>
    </row>
    <row r="1388" spans="1:87" ht="15" hidden="1" customHeight="1">
      <c r="A1388" s="19"/>
      <c r="B1388" s="19"/>
      <c r="C1388" s="20"/>
      <c r="D1388" s="19"/>
      <c r="E1388" s="19"/>
      <c r="F1388" s="19"/>
      <c r="G1388" s="19"/>
      <c r="H1388" s="19"/>
      <c r="I1388" s="19"/>
      <c r="J1388" s="19"/>
      <c r="K1388" s="19"/>
      <c r="L1388" s="19"/>
      <c r="M1388" s="20"/>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Z1388" s="257"/>
      <c r="CG1388" s="35"/>
      <c r="CH1388" s="20" t="s">
        <v>1761</v>
      </c>
      <c r="CI1388" s="20" t="s">
        <v>1690</v>
      </c>
    </row>
    <row r="1389" spans="1:87" ht="15" hidden="1" customHeight="1">
      <c r="A1389" s="19"/>
      <c r="B1389" s="19"/>
      <c r="C1389" s="20"/>
      <c r="D1389" s="19"/>
      <c r="E1389" s="19"/>
      <c r="F1389" s="19"/>
      <c r="G1389" s="19"/>
      <c r="H1389" s="19"/>
      <c r="I1389" s="19"/>
      <c r="J1389" s="19"/>
      <c r="K1389" s="19"/>
      <c r="L1389" s="19"/>
      <c r="M1389" s="20"/>
      <c r="N1389" s="20"/>
      <c r="O1389" s="20"/>
      <c r="P1389" s="20"/>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Z1389" s="257"/>
      <c r="CG1389" s="35"/>
      <c r="CH1389" s="20" t="s">
        <v>1762</v>
      </c>
      <c r="CI1389" s="20" t="s">
        <v>1691</v>
      </c>
    </row>
    <row r="1390" spans="1:87" ht="15" hidden="1" customHeight="1">
      <c r="A1390" s="19"/>
      <c r="B1390" s="19"/>
      <c r="C1390" s="20"/>
      <c r="D1390" s="19"/>
      <c r="E1390" s="19"/>
      <c r="F1390" s="19"/>
      <c r="G1390" s="19"/>
      <c r="H1390" s="19"/>
      <c r="I1390" s="19"/>
      <c r="J1390" s="19"/>
      <c r="K1390" s="19"/>
      <c r="L1390" s="19"/>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Z1390" s="257"/>
      <c r="CG1390" s="35"/>
      <c r="CH1390" s="20" t="s">
        <v>1763</v>
      </c>
      <c r="CI1390" s="20" t="s">
        <v>1692</v>
      </c>
    </row>
    <row r="1391" spans="1:87" ht="15" hidden="1" customHeight="1">
      <c r="A1391" s="19"/>
      <c r="B1391" s="19"/>
      <c r="C1391" s="20"/>
      <c r="D1391" s="19"/>
      <c r="E1391" s="19"/>
      <c r="F1391" s="19"/>
      <c r="G1391" s="19"/>
      <c r="H1391" s="19"/>
      <c r="I1391" s="19"/>
      <c r="J1391" s="19"/>
      <c r="K1391" s="19"/>
      <c r="L1391" s="19"/>
      <c r="M1391" s="20"/>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Z1391" s="257"/>
      <c r="CG1391" s="35"/>
      <c r="CH1391" s="20" t="s">
        <v>1764</v>
      </c>
      <c r="CI1391" s="20" t="s">
        <v>1693</v>
      </c>
    </row>
    <row r="1392" spans="1:87" ht="15" hidden="1" customHeight="1">
      <c r="A1392" s="19"/>
      <c r="B1392" s="19"/>
      <c r="C1392" s="20"/>
      <c r="D1392" s="19"/>
      <c r="E1392" s="19"/>
      <c r="F1392" s="19"/>
      <c r="G1392" s="19"/>
      <c r="H1392" s="19"/>
      <c r="I1392" s="19"/>
      <c r="J1392" s="19"/>
      <c r="K1392" s="19"/>
      <c r="L1392" s="19"/>
      <c r="M1392" s="20"/>
      <c r="N1392" s="20"/>
      <c r="O1392" s="20"/>
      <c r="P1392" s="20"/>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Z1392" s="257"/>
      <c r="CG1392" s="35"/>
      <c r="CH1392" s="20" t="s">
        <v>1765</v>
      </c>
      <c r="CI1392" s="20" t="s">
        <v>1694</v>
      </c>
    </row>
    <row r="1393" spans="1:87" ht="15" hidden="1" customHeight="1">
      <c r="A1393" s="19"/>
      <c r="B1393" s="19"/>
      <c r="C1393" s="20"/>
      <c r="D1393" s="19"/>
      <c r="E1393" s="19"/>
      <c r="F1393" s="19"/>
      <c r="G1393" s="19"/>
      <c r="H1393" s="19"/>
      <c r="I1393" s="19"/>
      <c r="J1393" s="19"/>
      <c r="K1393" s="19"/>
      <c r="L1393" s="19"/>
      <c r="M1393" s="20"/>
      <c r="N1393" s="20"/>
      <c r="O1393" s="20"/>
      <c r="P1393" s="20"/>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Z1393" s="257"/>
      <c r="CG1393" s="35"/>
      <c r="CH1393" s="20" t="s">
        <v>1766</v>
      </c>
      <c r="CI1393" s="20" t="s">
        <v>1695</v>
      </c>
    </row>
    <row r="1394" spans="1:87" ht="15" hidden="1" customHeight="1">
      <c r="A1394" s="19"/>
      <c r="B1394" s="19"/>
      <c r="C1394" s="20"/>
      <c r="D1394" s="19"/>
      <c r="E1394" s="19"/>
      <c r="F1394" s="19"/>
      <c r="G1394" s="19"/>
      <c r="H1394" s="19"/>
      <c r="I1394" s="19"/>
      <c r="J1394" s="19"/>
      <c r="K1394" s="19"/>
      <c r="L1394" s="19"/>
      <c r="M1394" s="20"/>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Z1394" s="257"/>
      <c r="CG1394" s="35"/>
      <c r="CH1394" s="20" t="s">
        <v>1767</v>
      </c>
      <c r="CI1394" s="20" t="s">
        <v>1696</v>
      </c>
    </row>
    <row r="1395" spans="1:87" ht="15" hidden="1" customHeight="1">
      <c r="A1395" s="19"/>
      <c r="B1395" s="19"/>
      <c r="C1395" s="20"/>
      <c r="D1395" s="19"/>
      <c r="E1395" s="19"/>
      <c r="F1395" s="19"/>
      <c r="G1395" s="19"/>
      <c r="H1395" s="19"/>
      <c r="I1395" s="19"/>
      <c r="J1395" s="19"/>
      <c r="K1395" s="19"/>
      <c r="L1395" s="19"/>
      <c r="M1395" s="20"/>
      <c r="N1395" s="20"/>
      <c r="O1395" s="20"/>
      <c r="P1395" s="20"/>
      <c r="Q1395" s="20"/>
      <c r="R1395" s="20"/>
      <c r="S1395" s="20"/>
      <c r="T1395" s="20"/>
      <c r="U1395" s="20"/>
      <c r="V1395" s="20"/>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Z1395" s="257"/>
      <c r="CG1395" s="35"/>
      <c r="CH1395" s="20" t="s">
        <v>1768</v>
      </c>
      <c r="CI1395" s="20" t="s">
        <v>1697</v>
      </c>
    </row>
    <row r="1396" spans="1:87" ht="15" hidden="1" customHeight="1">
      <c r="A1396" s="19"/>
      <c r="B1396" s="19"/>
      <c r="C1396" s="20"/>
      <c r="D1396" s="19"/>
      <c r="E1396" s="19"/>
      <c r="F1396" s="19"/>
      <c r="G1396" s="19"/>
      <c r="H1396" s="19"/>
      <c r="I1396" s="19"/>
      <c r="J1396" s="19"/>
      <c r="K1396" s="19"/>
      <c r="L1396" s="19"/>
      <c r="M1396" s="20"/>
      <c r="N1396" s="20"/>
      <c r="O1396" s="20"/>
      <c r="P1396" s="20"/>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Z1396" s="257"/>
      <c r="CG1396" s="35"/>
      <c r="CH1396" s="20" t="s">
        <v>1769</v>
      </c>
      <c r="CI1396" s="20" t="s">
        <v>1698</v>
      </c>
    </row>
    <row r="1397" spans="1:87" ht="15" hidden="1" customHeight="1">
      <c r="A1397" s="19"/>
      <c r="B1397" s="19"/>
      <c r="C1397" s="20"/>
      <c r="D1397" s="19"/>
      <c r="E1397" s="19"/>
      <c r="F1397" s="19"/>
      <c r="G1397" s="19"/>
      <c r="H1397" s="19"/>
      <c r="I1397" s="19"/>
      <c r="J1397" s="19"/>
      <c r="K1397" s="19"/>
      <c r="L1397" s="19"/>
      <c r="M1397" s="20"/>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Z1397" s="257"/>
      <c r="CG1397" s="35"/>
      <c r="CH1397" s="20" t="s">
        <v>1770</v>
      </c>
      <c r="CI1397" s="20" t="s">
        <v>1699</v>
      </c>
    </row>
    <row r="1398" spans="1:87" ht="15" hidden="1" customHeight="1">
      <c r="A1398" s="19"/>
      <c r="B1398" s="19"/>
      <c r="C1398" s="20"/>
      <c r="D1398" s="19"/>
      <c r="E1398" s="19"/>
      <c r="F1398" s="19"/>
      <c r="G1398" s="19"/>
      <c r="H1398" s="19"/>
      <c r="I1398" s="19"/>
      <c r="J1398" s="19"/>
      <c r="K1398" s="19"/>
      <c r="L1398" s="19"/>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Z1398" s="257"/>
      <c r="CG1398" s="35"/>
      <c r="CH1398" s="20" t="s">
        <v>1771</v>
      </c>
      <c r="CI1398" s="20" t="s">
        <v>1700</v>
      </c>
    </row>
    <row r="1399" spans="1:87" ht="15" hidden="1" customHeight="1">
      <c r="A1399" s="19"/>
      <c r="B1399" s="19"/>
      <c r="C1399" s="20"/>
      <c r="D1399" s="19"/>
      <c r="E1399" s="19"/>
      <c r="F1399" s="19"/>
      <c r="G1399" s="19"/>
      <c r="H1399" s="19"/>
      <c r="I1399" s="19"/>
      <c r="J1399" s="19"/>
      <c r="K1399" s="19"/>
      <c r="L1399" s="19"/>
      <c r="M1399" s="20"/>
      <c r="N1399" s="20"/>
      <c r="O1399" s="20"/>
      <c r="P1399" s="20"/>
      <c r="Q1399" s="20"/>
      <c r="R1399" s="20"/>
      <c r="S1399" s="20"/>
      <c r="T1399" s="20"/>
      <c r="U1399" s="20"/>
      <c r="V1399" s="20"/>
      <c r="W1399" s="20"/>
      <c r="X1399" s="20"/>
      <c r="Y1399" s="20"/>
      <c r="Z1399" s="20"/>
      <c r="AA1399" s="20"/>
      <c r="AB1399" s="20"/>
      <c r="AC1399" s="20"/>
      <c r="AD1399" s="20"/>
      <c r="AE1399" s="20"/>
      <c r="AF1399" s="20"/>
      <c r="AG1399" s="20"/>
      <c r="AH1399" s="20"/>
      <c r="AI1399" s="20"/>
      <c r="AJ1399" s="20"/>
      <c r="AK1399" s="20"/>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Z1399" s="257"/>
      <c r="CG1399" s="35"/>
      <c r="CH1399" s="20" t="s">
        <v>1772</v>
      </c>
      <c r="CI1399" s="20" t="s">
        <v>1701</v>
      </c>
    </row>
    <row r="1400" spans="1:87" ht="15" hidden="1" customHeight="1">
      <c r="A1400" s="19"/>
      <c r="B1400" s="19"/>
      <c r="C1400" s="20"/>
      <c r="D1400" s="19"/>
      <c r="E1400" s="19"/>
      <c r="F1400" s="19"/>
      <c r="G1400" s="19"/>
      <c r="H1400" s="19"/>
      <c r="I1400" s="19"/>
      <c r="J1400" s="19"/>
      <c r="K1400" s="19"/>
      <c r="L1400" s="19"/>
      <c r="M1400" s="20"/>
      <c r="N1400" s="20"/>
      <c r="O1400" s="20"/>
      <c r="P1400" s="20"/>
      <c r="Q1400" s="20"/>
      <c r="R1400" s="20"/>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Z1400" s="257"/>
      <c r="CG1400" s="35"/>
      <c r="CH1400" s="20" t="s">
        <v>1773</v>
      </c>
      <c r="CI1400" s="20" t="s">
        <v>1702</v>
      </c>
    </row>
    <row r="1401" spans="1:87" ht="15" hidden="1" customHeight="1">
      <c r="A1401" s="19"/>
      <c r="B1401" s="19"/>
      <c r="C1401" s="20"/>
      <c r="D1401" s="19"/>
      <c r="E1401" s="19"/>
      <c r="F1401" s="19"/>
      <c r="G1401" s="19"/>
      <c r="H1401" s="19"/>
      <c r="I1401" s="19"/>
      <c r="J1401" s="19"/>
      <c r="K1401" s="19"/>
      <c r="L1401" s="19"/>
      <c r="M1401" s="20"/>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Z1401" s="257"/>
      <c r="CG1401" s="35"/>
      <c r="CH1401" s="20" t="s">
        <v>1774</v>
      </c>
      <c r="CI1401" s="20" t="s">
        <v>1703</v>
      </c>
    </row>
    <row r="1402" spans="1:87" ht="15" hidden="1" customHeight="1">
      <c r="A1402" s="19"/>
      <c r="B1402" s="19"/>
      <c r="C1402" s="20"/>
      <c r="D1402" s="19"/>
      <c r="E1402" s="19"/>
      <c r="F1402" s="19"/>
      <c r="G1402" s="19"/>
      <c r="H1402" s="19"/>
      <c r="I1402" s="19"/>
      <c r="J1402" s="19"/>
      <c r="K1402" s="19"/>
      <c r="L1402" s="19"/>
      <c r="M1402" s="20"/>
      <c r="N1402" s="20"/>
      <c r="O1402" s="20"/>
      <c r="P1402" s="20"/>
      <c r="Q1402" s="20"/>
      <c r="R1402" s="20"/>
      <c r="S1402" s="20"/>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Z1402" s="257"/>
      <c r="CG1402" s="35"/>
      <c r="CH1402" s="20" t="s">
        <v>586</v>
      </c>
      <c r="CI1402" s="20" t="s">
        <v>1704</v>
      </c>
    </row>
    <row r="1403" spans="1:87" ht="15" hidden="1" customHeight="1">
      <c r="A1403" s="19"/>
      <c r="B1403" s="19"/>
      <c r="C1403" s="20"/>
      <c r="D1403" s="19"/>
      <c r="E1403" s="19"/>
      <c r="F1403" s="19"/>
      <c r="G1403" s="19"/>
      <c r="H1403" s="19"/>
      <c r="I1403" s="19"/>
      <c r="J1403" s="19"/>
      <c r="K1403" s="19"/>
      <c r="L1403" s="19"/>
      <c r="M1403" s="20"/>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Z1403" s="257"/>
      <c r="CG1403" s="35"/>
      <c r="CH1403" s="20" t="s">
        <v>1775</v>
      </c>
      <c r="CI1403" s="20" t="s">
        <v>1705</v>
      </c>
    </row>
    <row r="1404" spans="1:87" ht="15" hidden="1" customHeight="1">
      <c r="A1404" s="19"/>
      <c r="B1404" s="19"/>
      <c r="C1404" s="20"/>
      <c r="D1404" s="19"/>
      <c r="E1404" s="19"/>
      <c r="F1404" s="19"/>
      <c r="G1404" s="19"/>
      <c r="H1404" s="19"/>
      <c r="I1404" s="19"/>
      <c r="J1404" s="19"/>
      <c r="K1404" s="19"/>
      <c r="L1404" s="19"/>
      <c r="M1404" s="20"/>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Z1404" s="257"/>
      <c r="CG1404" s="35"/>
      <c r="CH1404" s="20" t="s">
        <v>1776</v>
      </c>
      <c r="CI1404" s="20" t="s">
        <v>1706</v>
      </c>
    </row>
    <row r="1405" spans="1:87" ht="15" hidden="1" customHeight="1">
      <c r="A1405" s="19"/>
      <c r="B1405" s="19"/>
      <c r="C1405" s="20"/>
      <c r="D1405" s="19"/>
      <c r="E1405" s="19"/>
      <c r="F1405" s="19"/>
      <c r="G1405" s="19"/>
      <c r="H1405" s="19"/>
      <c r="I1405" s="19"/>
      <c r="J1405" s="19"/>
      <c r="K1405" s="19"/>
      <c r="L1405" s="19"/>
      <c r="M1405" s="20"/>
      <c r="N1405" s="20"/>
      <c r="O1405" s="20"/>
      <c r="P1405" s="20"/>
      <c r="Q1405" s="20"/>
      <c r="R1405" s="20"/>
      <c r="S1405" s="20"/>
      <c r="T1405" s="20"/>
      <c r="U1405" s="20"/>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Z1405" s="257"/>
      <c r="CG1405" s="35"/>
      <c r="CH1405" s="20" t="s">
        <v>1777</v>
      </c>
      <c r="CI1405" s="20" t="s">
        <v>1707</v>
      </c>
    </row>
    <row r="1406" spans="1:87" ht="15" hidden="1" customHeight="1">
      <c r="A1406" s="19"/>
      <c r="B1406" s="19"/>
      <c r="C1406" s="20"/>
      <c r="D1406" s="19"/>
      <c r="E1406" s="19"/>
      <c r="F1406" s="19"/>
      <c r="G1406" s="19"/>
      <c r="H1406" s="19"/>
      <c r="I1406" s="19"/>
      <c r="J1406" s="19"/>
      <c r="K1406" s="19"/>
      <c r="L1406" s="19"/>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Z1406" s="257"/>
      <c r="CG1406" s="35"/>
      <c r="CH1406" s="20" t="s">
        <v>1778</v>
      </c>
      <c r="CI1406" s="20" t="s">
        <v>1708</v>
      </c>
    </row>
    <row r="1407" spans="1:87" ht="15" hidden="1" customHeight="1">
      <c r="A1407" s="19"/>
      <c r="B1407" s="19"/>
      <c r="C1407" s="20"/>
      <c r="D1407" s="19"/>
      <c r="E1407" s="19"/>
      <c r="F1407" s="19"/>
      <c r="G1407" s="19"/>
      <c r="H1407" s="19"/>
      <c r="I1407" s="19"/>
      <c r="J1407" s="19"/>
      <c r="K1407" s="19"/>
      <c r="L1407" s="19"/>
      <c r="M1407" s="20"/>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Z1407" s="257"/>
      <c r="CG1407" s="35"/>
      <c r="CH1407" s="20" t="s">
        <v>1779</v>
      </c>
      <c r="CI1407" s="20" t="s">
        <v>1709</v>
      </c>
    </row>
    <row r="1408" spans="1:87" ht="15" hidden="1" customHeight="1">
      <c r="A1408" s="19"/>
      <c r="B1408" s="19"/>
      <c r="C1408" s="20"/>
      <c r="D1408" s="19"/>
      <c r="E1408" s="19"/>
      <c r="F1408" s="19"/>
      <c r="G1408" s="19"/>
      <c r="H1408" s="19"/>
      <c r="I1408" s="19"/>
      <c r="J1408" s="19"/>
      <c r="K1408" s="19"/>
      <c r="L1408" s="19"/>
      <c r="M1408" s="20"/>
      <c r="N1408" s="20"/>
      <c r="O1408" s="20"/>
      <c r="P1408" s="20"/>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Z1408" s="257"/>
      <c r="CG1408" s="35"/>
      <c r="CH1408" s="20" t="s">
        <v>1780</v>
      </c>
      <c r="CI1408" s="20" t="s">
        <v>1710</v>
      </c>
    </row>
    <row r="1409" spans="1:87" ht="15" hidden="1" customHeight="1">
      <c r="A1409" s="19"/>
      <c r="B1409" s="19"/>
      <c r="C1409" s="20"/>
      <c r="D1409" s="19"/>
      <c r="E1409" s="19"/>
      <c r="F1409" s="19"/>
      <c r="G1409" s="19"/>
      <c r="H1409" s="19"/>
      <c r="I1409" s="19"/>
      <c r="J1409" s="19"/>
      <c r="K1409" s="19"/>
      <c r="L1409" s="19"/>
      <c r="M1409" s="20"/>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Z1409" s="257"/>
      <c r="CG1409" s="35"/>
      <c r="CH1409" s="20" t="s">
        <v>1781</v>
      </c>
      <c r="CI1409" s="20" t="s">
        <v>1711</v>
      </c>
    </row>
    <row r="1410" spans="1:87" ht="15" hidden="1" customHeight="1">
      <c r="A1410" s="19"/>
      <c r="B1410" s="19"/>
      <c r="C1410" s="20"/>
      <c r="D1410" s="19"/>
      <c r="E1410" s="19"/>
      <c r="F1410" s="19"/>
      <c r="G1410" s="19"/>
      <c r="H1410" s="19"/>
      <c r="I1410" s="19"/>
      <c r="J1410" s="19"/>
      <c r="K1410" s="19"/>
      <c r="L1410" s="19"/>
      <c r="M1410" s="20"/>
      <c r="N1410" s="20"/>
      <c r="O1410" s="20"/>
      <c r="P1410" s="20"/>
      <c r="Q1410" s="20"/>
      <c r="R1410" s="20"/>
      <c r="S1410" s="20"/>
      <c r="T1410" s="20"/>
      <c r="U1410" s="20"/>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Z1410" s="257"/>
      <c r="CG1410" s="35"/>
      <c r="CH1410" s="20" t="s">
        <v>1782</v>
      </c>
      <c r="CI1410" s="20" t="s">
        <v>1712</v>
      </c>
    </row>
    <row r="1411" spans="1:87" ht="15" hidden="1" customHeight="1">
      <c r="A1411" s="19"/>
      <c r="B1411" s="19"/>
      <c r="C1411" s="20"/>
      <c r="D1411" s="19"/>
      <c r="E1411" s="19"/>
      <c r="F1411" s="19"/>
      <c r="G1411" s="19"/>
      <c r="H1411" s="19"/>
      <c r="I1411" s="19"/>
      <c r="J1411" s="19"/>
      <c r="K1411" s="19"/>
      <c r="L1411" s="19"/>
      <c r="M1411" s="20"/>
      <c r="N1411" s="20"/>
      <c r="O1411" s="20"/>
      <c r="P1411" s="20"/>
      <c r="Q1411" s="20"/>
      <c r="R1411" s="20"/>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Z1411" s="257"/>
      <c r="CG1411" s="35"/>
      <c r="CH1411" s="20" t="s">
        <v>1783</v>
      </c>
      <c r="CI1411" s="20" t="s">
        <v>1713</v>
      </c>
    </row>
    <row r="1412" spans="1:87" ht="15" hidden="1" customHeight="1">
      <c r="A1412" s="19"/>
      <c r="B1412" s="19"/>
      <c r="C1412" s="20"/>
      <c r="D1412" s="19"/>
      <c r="E1412" s="19"/>
      <c r="F1412" s="19"/>
      <c r="G1412" s="19"/>
      <c r="H1412" s="19"/>
      <c r="I1412" s="19"/>
      <c r="J1412" s="19"/>
      <c r="K1412" s="19"/>
      <c r="L1412" s="19"/>
      <c r="M1412" s="20"/>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Z1412" s="257"/>
      <c r="CG1412" s="35"/>
      <c r="CH1412" s="20" t="s">
        <v>1784</v>
      </c>
      <c r="CI1412" s="20" t="s">
        <v>1714</v>
      </c>
    </row>
    <row r="1413" spans="1:87" ht="15" hidden="1" customHeight="1">
      <c r="A1413" s="19"/>
      <c r="B1413" s="19"/>
      <c r="C1413" s="20"/>
      <c r="D1413" s="19"/>
      <c r="E1413" s="19"/>
      <c r="F1413" s="19"/>
      <c r="G1413" s="19"/>
      <c r="H1413" s="19"/>
      <c r="I1413" s="19"/>
      <c r="J1413" s="19"/>
      <c r="K1413" s="19"/>
      <c r="L1413" s="19"/>
      <c r="M1413" s="20"/>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Z1413" s="257"/>
      <c r="CG1413" s="35"/>
      <c r="CH1413" s="20" t="s">
        <v>1785</v>
      </c>
      <c r="CI1413" s="20" t="s">
        <v>1715</v>
      </c>
    </row>
    <row r="1414" spans="1:87" ht="15" hidden="1" customHeight="1">
      <c r="A1414" s="19"/>
      <c r="B1414" s="19"/>
      <c r="C1414" s="20"/>
      <c r="D1414" s="19"/>
      <c r="E1414" s="19"/>
      <c r="F1414" s="19"/>
      <c r="G1414" s="19"/>
      <c r="H1414" s="19"/>
      <c r="I1414" s="19"/>
      <c r="J1414" s="19"/>
      <c r="K1414" s="19"/>
      <c r="L1414" s="19"/>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Z1414" s="257"/>
      <c r="CG1414" s="35"/>
      <c r="CH1414" s="20" t="s">
        <v>192</v>
      </c>
      <c r="CI1414" s="20" t="s">
        <v>1716</v>
      </c>
    </row>
    <row r="1415" spans="1:87" ht="15" hidden="1" customHeight="1">
      <c r="A1415" s="19"/>
      <c r="B1415" s="19"/>
      <c r="C1415" s="20"/>
      <c r="D1415" s="19"/>
      <c r="E1415" s="19"/>
      <c r="F1415" s="19"/>
      <c r="G1415" s="19"/>
      <c r="H1415" s="19"/>
      <c r="I1415" s="19"/>
      <c r="J1415" s="19"/>
      <c r="K1415" s="19"/>
      <c r="L1415" s="19"/>
      <c r="M1415" s="20"/>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Z1415" s="257"/>
      <c r="CG1415" s="35"/>
      <c r="CH1415" s="20" t="s">
        <v>1786</v>
      </c>
      <c r="CI1415" s="20" t="s">
        <v>1717</v>
      </c>
    </row>
    <row r="1416" spans="1:87" ht="15" hidden="1" customHeight="1">
      <c r="A1416" s="19"/>
      <c r="B1416" s="19"/>
      <c r="C1416" s="20"/>
      <c r="D1416" s="19"/>
      <c r="E1416" s="19"/>
      <c r="F1416" s="19"/>
      <c r="G1416" s="19"/>
      <c r="H1416" s="19"/>
      <c r="I1416" s="19"/>
      <c r="J1416" s="19"/>
      <c r="K1416" s="19"/>
      <c r="L1416" s="19"/>
      <c r="M1416" s="20"/>
      <c r="N1416" s="20"/>
      <c r="O1416" s="20"/>
      <c r="P1416" s="20"/>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Z1416" s="257"/>
      <c r="CG1416" s="35"/>
      <c r="CH1416" s="20" t="s">
        <v>1787</v>
      </c>
      <c r="CI1416" s="20" t="s">
        <v>1718</v>
      </c>
    </row>
    <row r="1417" spans="1:87" ht="15" hidden="1" customHeight="1">
      <c r="A1417" s="19"/>
      <c r="B1417" s="19"/>
      <c r="C1417" s="20"/>
      <c r="D1417" s="19"/>
      <c r="E1417" s="19"/>
      <c r="F1417" s="19"/>
      <c r="G1417" s="19"/>
      <c r="H1417" s="19"/>
      <c r="I1417" s="19"/>
      <c r="J1417" s="19"/>
      <c r="K1417" s="19"/>
      <c r="L1417" s="19"/>
      <c r="M1417" s="20"/>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Z1417" s="257"/>
      <c r="CG1417" s="35"/>
      <c r="CH1417" s="20" t="s">
        <v>1788</v>
      </c>
      <c r="CI1417" s="20" t="s">
        <v>1719</v>
      </c>
    </row>
    <row r="1418" spans="1:87" ht="15" hidden="1" customHeight="1">
      <c r="A1418" s="19"/>
      <c r="B1418" s="19"/>
      <c r="C1418" s="20"/>
      <c r="D1418" s="19"/>
      <c r="E1418" s="19"/>
      <c r="F1418" s="19"/>
      <c r="G1418" s="19"/>
      <c r="H1418" s="19"/>
      <c r="I1418" s="19"/>
      <c r="J1418" s="19"/>
      <c r="K1418" s="19"/>
      <c r="L1418" s="19"/>
      <c r="M1418" s="20"/>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Z1418" s="257"/>
      <c r="CG1418" s="35"/>
      <c r="CH1418" s="20" t="s">
        <v>1789</v>
      </c>
      <c r="CI1418" s="20" t="s">
        <v>1720</v>
      </c>
    </row>
    <row r="1419" spans="1:87" ht="15" hidden="1" customHeight="1">
      <c r="A1419" s="19"/>
      <c r="B1419" s="19"/>
      <c r="C1419" s="20"/>
      <c r="D1419" s="19"/>
      <c r="E1419" s="19"/>
      <c r="F1419" s="19"/>
      <c r="G1419" s="19"/>
      <c r="H1419" s="19"/>
      <c r="I1419" s="19"/>
      <c r="J1419" s="19"/>
      <c r="K1419" s="19"/>
      <c r="L1419" s="19"/>
      <c r="M1419" s="20"/>
      <c r="N1419" s="20"/>
      <c r="O1419" s="20"/>
      <c r="P1419" s="20"/>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0"/>
      <c r="BC1419" s="20"/>
      <c r="BD1419" s="20"/>
      <c r="BE1419" s="20"/>
      <c r="BF1419" s="20"/>
      <c r="BG1419" s="20"/>
      <c r="BH1419" s="20"/>
      <c r="BI1419" s="20"/>
      <c r="BJ1419" s="20"/>
      <c r="BK1419" s="20"/>
      <c r="BZ1419" s="257"/>
      <c r="CG1419" s="35"/>
      <c r="CH1419" s="20" t="s">
        <v>1790</v>
      </c>
      <c r="CI1419" s="20" t="s">
        <v>1721</v>
      </c>
    </row>
    <row r="1420" spans="1:87" ht="15" hidden="1" customHeight="1">
      <c r="A1420" s="19"/>
      <c r="B1420" s="19"/>
      <c r="C1420" s="20"/>
      <c r="D1420" s="19"/>
      <c r="E1420" s="19"/>
      <c r="F1420" s="19"/>
      <c r="G1420" s="19"/>
      <c r="H1420" s="19"/>
      <c r="I1420" s="19"/>
      <c r="J1420" s="19"/>
      <c r="K1420" s="19"/>
      <c r="L1420" s="19"/>
      <c r="M1420" s="20"/>
      <c r="N1420" s="20"/>
      <c r="O1420" s="20"/>
      <c r="P1420" s="20"/>
      <c r="Q1420" s="20"/>
      <c r="R1420" s="20"/>
      <c r="S1420" s="20"/>
      <c r="T1420" s="20"/>
      <c r="U1420" s="20"/>
      <c r="V1420" s="20"/>
      <c r="W1420" s="20"/>
      <c r="X1420" s="20"/>
      <c r="Y1420" s="20"/>
      <c r="Z1420" s="20"/>
      <c r="AA1420" s="20"/>
      <c r="AB1420" s="20"/>
      <c r="AC1420" s="20"/>
      <c r="AD1420" s="20"/>
      <c r="AE1420" s="20"/>
      <c r="AF1420" s="20"/>
      <c r="AG1420" s="20"/>
      <c r="AH1420" s="20"/>
      <c r="AI1420" s="20"/>
      <c r="AJ1420" s="20"/>
      <c r="AK1420" s="20"/>
      <c r="AL1420" s="20"/>
      <c r="AM1420" s="20"/>
      <c r="AN1420" s="20"/>
      <c r="AO1420" s="20"/>
      <c r="AP1420" s="20"/>
      <c r="AQ1420" s="20"/>
      <c r="AR1420" s="20"/>
      <c r="AS1420" s="20"/>
      <c r="AT1420" s="20"/>
      <c r="AU1420" s="20"/>
      <c r="AV1420" s="20"/>
      <c r="AW1420" s="20"/>
      <c r="AX1420" s="20"/>
      <c r="AY1420" s="20"/>
      <c r="AZ1420" s="20"/>
      <c r="BA1420" s="20"/>
      <c r="BB1420" s="20"/>
      <c r="BC1420" s="20"/>
      <c r="BD1420" s="20"/>
      <c r="BE1420" s="20"/>
      <c r="BF1420" s="20"/>
      <c r="BG1420" s="20"/>
      <c r="BH1420" s="20"/>
      <c r="BI1420" s="20"/>
      <c r="BJ1420" s="20"/>
      <c r="BK1420" s="20"/>
      <c r="BZ1420" s="257"/>
      <c r="CG1420" s="35"/>
      <c r="CH1420" s="20" t="s">
        <v>1791</v>
      </c>
      <c r="CI1420" s="20" t="s">
        <v>1722</v>
      </c>
    </row>
    <row r="1421" spans="1:87" ht="15" hidden="1" customHeight="1">
      <c r="A1421" s="19"/>
      <c r="B1421" s="19"/>
      <c r="C1421" s="20"/>
      <c r="D1421" s="19"/>
      <c r="E1421" s="19"/>
      <c r="F1421" s="19"/>
      <c r="G1421" s="19"/>
      <c r="H1421" s="19"/>
      <c r="I1421" s="19"/>
      <c r="J1421" s="19"/>
      <c r="K1421" s="19"/>
      <c r="L1421" s="19"/>
      <c r="M1421" s="20"/>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Z1421" s="257"/>
      <c r="CG1421" s="35"/>
      <c r="CH1421" s="20" t="s">
        <v>1792</v>
      </c>
      <c r="CI1421" s="20" t="s">
        <v>1723</v>
      </c>
    </row>
    <row r="1422" spans="1:87" ht="15" hidden="1" customHeight="1">
      <c r="A1422" s="19"/>
      <c r="B1422" s="19"/>
      <c r="C1422" s="20"/>
      <c r="D1422" s="19"/>
      <c r="E1422" s="19"/>
      <c r="F1422" s="19"/>
      <c r="G1422" s="19"/>
      <c r="H1422" s="19"/>
      <c r="I1422" s="19"/>
      <c r="J1422" s="19"/>
      <c r="K1422" s="19"/>
      <c r="L1422" s="19"/>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Z1422" s="257"/>
      <c r="CG1422" s="35"/>
      <c r="CH1422" s="20" t="s">
        <v>1793</v>
      </c>
      <c r="CI1422" s="20" t="s">
        <v>1724</v>
      </c>
    </row>
    <row r="1423" spans="1:87" ht="15" hidden="1" customHeight="1">
      <c r="A1423" s="19"/>
      <c r="B1423" s="19"/>
      <c r="C1423" s="20"/>
      <c r="D1423" s="19"/>
      <c r="E1423" s="19"/>
      <c r="F1423" s="19"/>
      <c r="G1423" s="19"/>
      <c r="H1423" s="19"/>
      <c r="I1423" s="19"/>
      <c r="J1423" s="19"/>
      <c r="K1423" s="19"/>
      <c r="L1423" s="19"/>
      <c r="M1423" s="20"/>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Z1423" s="257"/>
      <c r="CG1423" s="35"/>
      <c r="CH1423" s="20" t="s">
        <v>1794</v>
      </c>
      <c r="CI1423" s="20" t="s">
        <v>586</v>
      </c>
    </row>
    <row r="1424" spans="1:87" ht="15" hidden="1" customHeight="1">
      <c r="A1424" s="19"/>
      <c r="B1424" s="19"/>
      <c r="C1424" s="20"/>
      <c r="D1424" s="19"/>
      <c r="E1424" s="19"/>
      <c r="F1424" s="19"/>
      <c r="G1424" s="19"/>
      <c r="H1424" s="19"/>
      <c r="I1424" s="19"/>
      <c r="J1424" s="19"/>
      <c r="K1424" s="19"/>
      <c r="L1424" s="19"/>
      <c r="M1424" s="20"/>
      <c r="N1424" s="20"/>
      <c r="O1424" s="20"/>
      <c r="P1424" s="20"/>
      <c r="Q1424" s="20"/>
      <c r="R1424" s="20"/>
      <c r="S1424" s="20"/>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Z1424" s="257"/>
      <c r="CG1424" s="35"/>
      <c r="CH1424" s="20" t="s">
        <v>1795</v>
      </c>
      <c r="CI1424" s="20" t="s">
        <v>1725</v>
      </c>
    </row>
    <row r="1425" spans="1:87" ht="15" hidden="1" customHeight="1">
      <c r="A1425" s="19"/>
      <c r="B1425" s="19"/>
      <c r="C1425" s="20"/>
      <c r="D1425" s="19"/>
      <c r="E1425" s="19"/>
      <c r="F1425" s="19"/>
      <c r="G1425" s="19"/>
      <c r="H1425" s="19"/>
      <c r="I1425" s="19"/>
      <c r="J1425" s="19"/>
      <c r="K1425" s="19"/>
      <c r="L1425" s="19"/>
      <c r="M1425" s="20"/>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Z1425" s="257"/>
      <c r="CG1425" s="35"/>
      <c r="CH1425" s="20" t="s">
        <v>1796</v>
      </c>
      <c r="CI1425" s="20" t="s">
        <v>1726</v>
      </c>
    </row>
    <row r="1426" spans="1:87" ht="15" hidden="1" customHeight="1">
      <c r="A1426" s="19"/>
      <c r="B1426" s="19"/>
      <c r="C1426" s="20"/>
      <c r="D1426" s="19"/>
      <c r="E1426" s="19"/>
      <c r="F1426" s="19"/>
      <c r="G1426" s="19"/>
      <c r="H1426" s="19"/>
      <c r="I1426" s="19"/>
      <c r="J1426" s="19"/>
      <c r="K1426" s="19"/>
      <c r="L1426" s="19"/>
      <c r="M1426" s="20"/>
      <c r="N1426" s="20"/>
      <c r="O1426" s="20"/>
      <c r="P1426" s="20"/>
      <c r="Q1426" s="20"/>
      <c r="R1426" s="20"/>
      <c r="S1426" s="20"/>
      <c r="T1426" s="20"/>
      <c r="U1426" s="20"/>
      <c r="V1426" s="20"/>
      <c r="W1426" s="20"/>
      <c r="X1426" s="20"/>
      <c r="Y1426" s="20"/>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Z1426" s="257"/>
      <c r="CG1426" s="35"/>
      <c r="CH1426" s="20" t="s">
        <v>1797</v>
      </c>
      <c r="CI1426" s="20" t="s">
        <v>1727</v>
      </c>
    </row>
    <row r="1427" spans="1:87" ht="15" hidden="1" customHeight="1">
      <c r="A1427" s="19"/>
      <c r="B1427" s="19"/>
      <c r="C1427" s="20"/>
      <c r="D1427" s="19"/>
      <c r="E1427" s="19"/>
      <c r="F1427" s="19"/>
      <c r="G1427" s="19"/>
      <c r="H1427" s="19"/>
      <c r="I1427" s="19"/>
      <c r="J1427" s="19"/>
      <c r="K1427" s="19"/>
      <c r="L1427" s="19"/>
      <c r="M1427" s="20"/>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Z1427" s="257"/>
      <c r="CG1427" s="35"/>
      <c r="CH1427" s="20" t="s">
        <v>1798</v>
      </c>
      <c r="CI1427" s="20" t="s">
        <v>1728</v>
      </c>
    </row>
    <row r="1428" spans="1:87" ht="15" hidden="1" customHeight="1">
      <c r="A1428" s="19"/>
      <c r="B1428" s="19"/>
      <c r="C1428" s="20"/>
      <c r="D1428" s="19"/>
      <c r="E1428" s="19"/>
      <c r="F1428" s="19"/>
      <c r="G1428" s="19"/>
      <c r="H1428" s="19"/>
      <c r="I1428" s="19"/>
      <c r="J1428" s="19"/>
      <c r="K1428" s="19"/>
      <c r="L1428" s="19"/>
      <c r="M1428" s="20"/>
      <c r="N1428" s="20"/>
      <c r="O1428" s="20"/>
      <c r="P1428" s="20"/>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Z1428" s="257"/>
      <c r="CG1428" s="35"/>
      <c r="CH1428" s="20" t="s">
        <v>1799</v>
      </c>
      <c r="CI1428" s="20" t="s">
        <v>1729</v>
      </c>
    </row>
    <row r="1429" spans="1:87" ht="15" hidden="1" customHeight="1">
      <c r="A1429" s="19"/>
      <c r="B1429" s="19"/>
      <c r="C1429" s="20"/>
      <c r="D1429" s="19"/>
      <c r="E1429" s="19"/>
      <c r="F1429" s="19"/>
      <c r="G1429" s="19"/>
      <c r="H1429" s="19"/>
      <c r="I1429" s="19"/>
      <c r="J1429" s="19"/>
      <c r="K1429" s="19"/>
      <c r="L1429" s="19"/>
      <c r="M1429" s="20"/>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Z1429" s="257"/>
      <c r="CG1429" s="35"/>
      <c r="CH1429" s="20" t="s">
        <v>1800</v>
      </c>
      <c r="CI1429" s="20" t="s">
        <v>1730</v>
      </c>
    </row>
    <row r="1430" spans="1:87" ht="15" hidden="1" customHeight="1">
      <c r="A1430" s="19"/>
      <c r="B1430" s="19"/>
      <c r="C1430" s="20"/>
      <c r="D1430" s="19"/>
      <c r="E1430" s="19"/>
      <c r="F1430" s="19"/>
      <c r="G1430" s="19"/>
      <c r="H1430" s="19"/>
      <c r="I1430" s="19"/>
      <c r="J1430" s="19"/>
      <c r="K1430" s="19"/>
      <c r="L1430" s="19"/>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Z1430" s="257"/>
      <c r="CG1430" s="35"/>
      <c r="CH1430" s="20" t="s">
        <v>1801</v>
      </c>
      <c r="CI1430" s="20" t="s">
        <v>1731</v>
      </c>
    </row>
    <row r="1431" spans="1:87" ht="15" hidden="1" customHeight="1">
      <c r="A1431" s="19"/>
      <c r="B1431" s="19"/>
      <c r="C1431" s="20"/>
      <c r="D1431" s="19"/>
      <c r="E1431" s="19"/>
      <c r="F1431" s="19"/>
      <c r="G1431" s="19"/>
      <c r="H1431" s="19"/>
      <c r="I1431" s="19"/>
      <c r="J1431" s="19"/>
      <c r="K1431" s="19"/>
      <c r="L1431" s="19"/>
      <c r="M1431" s="20"/>
      <c r="N1431" s="20"/>
      <c r="O1431" s="20"/>
      <c r="P1431" s="20"/>
      <c r="Q1431" s="20"/>
      <c r="R1431" s="20"/>
      <c r="S1431" s="20"/>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Z1431" s="257"/>
      <c r="CG1431" s="35"/>
      <c r="CH1431" s="20" t="s">
        <v>1802</v>
      </c>
      <c r="CI1431" s="20" t="s">
        <v>1732</v>
      </c>
    </row>
    <row r="1432" spans="1:87" ht="15" hidden="1" customHeight="1">
      <c r="A1432" s="19"/>
      <c r="B1432" s="19"/>
      <c r="C1432" s="20"/>
      <c r="D1432" s="19"/>
      <c r="E1432" s="19"/>
      <c r="F1432" s="19"/>
      <c r="G1432" s="19"/>
      <c r="H1432" s="19"/>
      <c r="I1432" s="19"/>
      <c r="J1432" s="19"/>
      <c r="K1432" s="19"/>
      <c r="L1432" s="19"/>
      <c r="M1432" s="20"/>
      <c r="N1432" s="20"/>
      <c r="O1432" s="20"/>
      <c r="P1432" s="20"/>
      <c r="Q1432" s="20"/>
      <c r="R1432" s="20"/>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Z1432" s="257"/>
      <c r="CG1432" s="35"/>
      <c r="CH1432" s="20" t="s">
        <v>1803</v>
      </c>
      <c r="CI1432" s="20" t="s">
        <v>1733</v>
      </c>
    </row>
    <row r="1433" spans="1:87" ht="15" hidden="1" customHeight="1">
      <c r="A1433" s="19"/>
      <c r="B1433" s="19"/>
      <c r="C1433" s="20"/>
      <c r="D1433" s="19"/>
      <c r="E1433" s="19"/>
      <c r="F1433" s="19"/>
      <c r="G1433" s="19"/>
      <c r="H1433" s="19"/>
      <c r="I1433" s="19"/>
      <c r="J1433" s="19"/>
      <c r="K1433" s="19"/>
      <c r="L1433" s="19"/>
      <c r="M1433" s="20"/>
      <c r="N1433" s="20"/>
      <c r="O1433" s="20"/>
      <c r="P1433" s="20"/>
      <c r="Q1433" s="20"/>
      <c r="R1433" s="20"/>
      <c r="S1433" s="20"/>
      <c r="T1433" s="20"/>
      <c r="U1433" s="20"/>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Z1433" s="257"/>
      <c r="CG1433" s="35"/>
      <c r="CH1433" s="20" t="s">
        <v>1804</v>
      </c>
      <c r="CI1433" s="20" t="s">
        <v>1734</v>
      </c>
    </row>
    <row r="1434" spans="1:87" ht="15" hidden="1" customHeight="1">
      <c r="A1434" s="19"/>
      <c r="B1434" s="19"/>
      <c r="C1434" s="20"/>
      <c r="D1434" s="19"/>
      <c r="E1434" s="19"/>
      <c r="F1434" s="19"/>
      <c r="G1434" s="19"/>
      <c r="H1434" s="19"/>
      <c r="I1434" s="19"/>
      <c r="J1434" s="19"/>
      <c r="K1434" s="19"/>
      <c r="L1434" s="19"/>
      <c r="M1434" s="20"/>
      <c r="N1434" s="20"/>
      <c r="O1434" s="20"/>
      <c r="P1434" s="20"/>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Z1434" s="257"/>
      <c r="CG1434" s="35"/>
      <c r="CH1434" s="20" t="s">
        <v>1805</v>
      </c>
      <c r="CI1434" s="20" t="s">
        <v>1735</v>
      </c>
    </row>
    <row r="1435" spans="1:87" ht="15" hidden="1" customHeight="1">
      <c r="A1435" s="19"/>
      <c r="B1435" s="19"/>
      <c r="C1435" s="20"/>
      <c r="D1435" s="19"/>
      <c r="E1435" s="19"/>
      <c r="F1435" s="19"/>
      <c r="G1435" s="19"/>
      <c r="H1435" s="19"/>
      <c r="I1435" s="19"/>
      <c r="J1435" s="19"/>
      <c r="K1435" s="19"/>
      <c r="L1435" s="19"/>
      <c r="M1435" s="20"/>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Z1435" s="257"/>
      <c r="CG1435" s="35"/>
      <c r="CH1435" s="20" t="s">
        <v>1806</v>
      </c>
      <c r="CI1435" s="20" t="s">
        <v>1736</v>
      </c>
    </row>
    <row r="1436" spans="1:87" ht="15" hidden="1" customHeight="1">
      <c r="A1436" s="19"/>
      <c r="B1436" s="19"/>
      <c r="C1436" s="20"/>
      <c r="D1436" s="19"/>
      <c r="E1436" s="19"/>
      <c r="F1436" s="19"/>
      <c r="G1436" s="19"/>
      <c r="H1436" s="19"/>
      <c r="I1436" s="19"/>
      <c r="J1436" s="19"/>
      <c r="K1436" s="19"/>
      <c r="L1436" s="19"/>
      <c r="M1436" s="20"/>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Z1436" s="257"/>
      <c r="CG1436" s="35"/>
      <c r="CH1436" s="20" t="s">
        <v>1807</v>
      </c>
      <c r="CI1436" s="20" t="s">
        <v>1737</v>
      </c>
    </row>
    <row r="1437" spans="1:87" ht="15" hidden="1" customHeight="1">
      <c r="A1437" s="19"/>
      <c r="B1437" s="19"/>
      <c r="C1437" s="20"/>
      <c r="D1437" s="19"/>
      <c r="E1437" s="19"/>
      <c r="F1437" s="19"/>
      <c r="G1437" s="19"/>
      <c r="H1437" s="19"/>
      <c r="I1437" s="19"/>
      <c r="J1437" s="19"/>
      <c r="K1437" s="19"/>
      <c r="L1437" s="19"/>
      <c r="M1437" s="20"/>
      <c r="N1437" s="20"/>
      <c r="O1437" s="20"/>
      <c r="P1437" s="20"/>
      <c r="Q1437" s="20"/>
      <c r="R1437" s="20"/>
      <c r="S1437" s="20"/>
      <c r="T1437" s="20"/>
      <c r="U1437" s="20"/>
      <c r="V1437" s="20"/>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Z1437" s="257"/>
      <c r="CG1437" s="35"/>
      <c r="CH1437" s="20" t="s">
        <v>1808</v>
      </c>
      <c r="CI1437" s="20" t="s">
        <v>1738</v>
      </c>
    </row>
    <row r="1438" spans="1:87" ht="15" hidden="1" customHeight="1">
      <c r="A1438" s="19"/>
      <c r="B1438" s="19"/>
      <c r="C1438" s="20"/>
      <c r="D1438" s="19"/>
      <c r="E1438" s="19"/>
      <c r="F1438" s="19"/>
      <c r="G1438" s="19"/>
      <c r="H1438" s="19"/>
      <c r="I1438" s="19"/>
      <c r="J1438" s="19"/>
      <c r="K1438" s="19"/>
      <c r="L1438" s="19"/>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Z1438" s="257"/>
      <c r="CG1438" s="35"/>
      <c r="CH1438" s="20" t="s">
        <v>1809</v>
      </c>
      <c r="CI1438" s="20" t="s">
        <v>1739</v>
      </c>
    </row>
    <row r="1439" spans="1:87" ht="15" hidden="1" customHeight="1">
      <c r="A1439" s="19"/>
      <c r="B1439" s="19"/>
      <c r="C1439" s="20"/>
      <c r="D1439" s="19"/>
      <c r="E1439" s="19"/>
      <c r="F1439" s="19"/>
      <c r="G1439" s="19"/>
      <c r="H1439" s="19"/>
      <c r="I1439" s="19"/>
      <c r="J1439" s="19"/>
      <c r="K1439" s="19"/>
      <c r="L1439" s="19"/>
      <c r="M1439" s="20"/>
      <c r="N1439" s="20"/>
      <c r="O1439" s="20"/>
      <c r="P1439" s="20"/>
      <c r="Q1439" s="20"/>
      <c r="R1439" s="20"/>
      <c r="S1439" s="20"/>
      <c r="T1439" s="20"/>
      <c r="U1439" s="20"/>
      <c r="V1439" s="20"/>
      <c r="W1439" s="20"/>
      <c r="X1439" s="20"/>
      <c r="Y1439" s="20"/>
      <c r="Z1439" s="20"/>
      <c r="AA1439" s="20"/>
      <c r="AB1439" s="20"/>
      <c r="AC1439" s="20"/>
      <c r="AD1439" s="20"/>
      <c r="AE1439" s="20"/>
      <c r="AF1439" s="20"/>
      <c r="AG1439" s="20"/>
      <c r="AH1439" s="20"/>
      <c r="AI1439" s="20"/>
      <c r="AJ1439" s="20"/>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Z1439" s="257"/>
      <c r="CG1439" s="35"/>
      <c r="CH1439" s="20" t="s">
        <v>1810</v>
      </c>
      <c r="CI1439" s="20" t="s">
        <v>1740</v>
      </c>
    </row>
    <row r="1440" spans="1:87" ht="15" hidden="1" customHeight="1">
      <c r="A1440" s="19"/>
      <c r="B1440" s="19"/>
      <c r="C1440" s="20"/>
      <c r="D1440" s="19"/>
      <c r="E1440" s="19"/>
      <c r="F1440" s="19"/>
      <c r="G1440" s="19"/>
      <c r="H1440" s="19"/>
      <c r="I1440" s="19"/>
      <c r="J1440" s="19"/>
      <c r="K1440" s="19"/>
      <c r="L1440" s="19"/>
      <c r="M1440" s="20"/>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Z1440" s="257"/>
      <c r="CG1440" s="35"/>
      <c r="CH1440" s="20" t="s">
        <v>1811</v>
      </c>
      <c r="CI1440" s="20" t="s">
        <v>1741</v>
      </c>
    </row>
    <row r="1441" spans="1:87" ht="15" hidden="1" customHeight="1">
      <c r="A1441" s="19"/>
      <c r="B1441" s="19"/>
      <c r="C1441" s="20"/>
      <c r="D1441" s="19"/>
      <c r="E1441" s="19"/>
      <c r="F1441" s="19"/>
      <c r="G1441" s="19"/>
      <c r="H1441" s="19"/>
      <c r="I1441" s="19"/>
      <c r="J1441" s="19"/>
      <c r="K1441" s="19"/>
      <c r="L1441" s="19"/>
      <c r="M1441" s="20"/>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Z1441" s="257"/>
      <c r="CG1441" s="35"/>
      <c r="CH1441" s="20" t="s">
        <v>1812</v>
      </c>
      <c r="CI1441" s="20" t="s">
        <v>1742</v>
      </c>
    </row>
    <row r="1442" spans="1:87" ht="15" hidden="1" customHeight="1">
      <c r="A1442" s="19"/>
      <c r="B1442" s="19"/>
      <c r="C1442" s="20"/>
      <c r="D1442" s="19"/>
      <c r="E1442" s="19"/>
      <c r="F1442" s="19"/>
      <c r="G1442" s="19"/>
      <c r="H1442" s="19"/>
      <c r="I1442" s="19"/>
      <c r="J1442" s="19"/>
      <c r="K1442" s="19"/>
      <c r="L1442" s="19"/>
      <c r="M1442" s="20"/>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Z1442" s="257"/>
      <c r="CG1442" s="35"/>
      <c r="CH1442" s="20" t="s">
        <v>1813</v>
      </c>
      <c r="CI1442" s="20" t="s">
        <v>1743</v>
      </c>
    </row>
    <row r="1443" spans="1:87" ht="15" hidden="1" customHeight="1">
      <c r="A1443" s="19"/>
      <c r="B1443" s="19"/>
      <c r="C1443" s="20"/>
      <c r="D1443" s="19"/>
      <c r="E1443" s="19"/>
      <c r="F1443" s="19"/>
      <c r="G1443" s="19"/>
      <c r="H1443" s="19"/>
      <c r="I1443" s="19"/>
      <c r="J1443" s="19"/>
      <c r="K1443" s="19"/>
      <c r="L1443" s="19"/>
      <c r="M1443" s="20"/>
      <c r="N1443" s="20"/>
      <c r="O1443" s="20"/>
      <c r="P1443" s="20"/>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Z1443" s="257"/>
      <c r="CG1443" s="35"/>
      <c r="CH1443" s="20" t="s">
        <v>586</v>
      </c>
      <c r="CI1443" s="20" t="s">
        <v>1744</v>
      </c>
    </row>
    <row r="1444" spans="1:87" ht="15" hidden="1" customHeight="1">
      <c r="A1444" s="19"/>
      <c r="B1444" s="19"/>
      <c r="C1444" s="20"/>
      <c r="D1444" s="19"/>
      <c r="E1444" s="19"/>
      <c r="F1444" s="19"/>
      <c r="G1444" s="19"/>
      <c r="H1444" s="19"/>
      <c r="I1444" s="19"/>
      <c r="J1444" s="19"/>
      <c r="K1444" s="19"/>
      <c r="L1444" s="19"/>
      <c r="M1444" s="20"/>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Z1444" s="257"/>
      <c r="CG1444" s="35"/>
      <c r="CH1444" s="20" t="s">
        <v>1814</v>
      </c>
      <c r="CI1444" s="20" t="s">
        <v>1745</v>
      </c>
    </row>
    <row r="1445" spans="1:87" ht="15" hidden="1" customHeight="1">
      <c r="A1445" s="19"/>
      <c r="B1445" s="19"/>
      <c r="C1445" s="20"/>
      <c r="D1445" s="19"/>
      <c r="E1445" s="19"/>
      <c r="F1445" s="19"/>
      <c r="G1445" s="19"/>
      <c r="H1445" s="19"/>
      <c r="I1445" s="19"/>
      <c r="J1445" s="19"/>
      <c r="K1445" s="19"/>
      <c r="L1445" s="19"/>
      <c r="M1445" s="20"/>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Z1445" s="257"/>
      <c r="CG1445" s="35"/>
      <c r="CH1445" s="20" t="s">
        <v>1815</v>
      </c>
      <c r="CI1445" s="20" t="s">
        <v>1746</v>
      </c>
    </row>
    <row r="1446" spans="1:87" ht="15" hidden="1" customHeight="1">
      <c r="A1446" s="19"/>
      <c r="B1446" s="19"/>
      <c r="C1446" s="20"/>
      <c r="D1446" s="19"/>
      <c r="E1446" s="19"/>
      <c r="F1446" s="19"/>
      <c r="G1446" s="19"/>
      <c r="H1446" s="19"/>
      <c r="I1446" s="19"/>
      <c r="J1446" s="19"/>
      <c r="K1446" s="19"/>
      <c r="L1446" s="19"/>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Z1446" s="257"/>
      <c r="CG1446" s="35"/>
      <c r="CH1446" s="20" t="s">
        <v>1816</v>
      </c>
      <c r="CI1446" s="20" t="s">
        <v>1747</v>
      </c>
    </row>
    <row r="1447" spans="1:87" ht="15" hidden="1" customHeight="1">
      <c r="A1447" s="19"/>
      <c r="B1447" s="19"/>
      <c r="C1447" s="20"/>
      <c r="D1447" s="19"/>
      <c r="E1447" s="19"/>
      <c r="F1447" s="19"/>
      <c r="G1447" s="19"/>
      <c r="H1447" s="19"/>
      <c r="I1447" s="19"/>
      <c r="J1447" s="19"/>
      <c r="K1447" s="19"/>
      <c r="L1447" s="19"/>
      <c r="M1447" s="20"/>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Z1447" s="257"/>
      <c r="CG1447" s="35"/>
      <c r="CH1447" s="20" t="s">
        <v>1817</v>
      </c>
      <c r="CI1447" s="20" t="s">
        <v>1748</v>
      </c>
    </row>
    <row r="1448" spans="1:87" ht="15" hidden="1" customHeight="1">
      <c r="A1448" s="19"/>
      <c r="B1448" s="19"/>
      <c r="C1448" s="20"/>
      <c r="D1448" s="19"/>
      <c r="E1448" s="19"/>
      <c r="F1448" s="19"/>
      <c r="G1448" s="19"/>
      <c r="H1448" s="19"/>
      <c r="I1448" s="19"/>
      <c r="J1448" s="19"/>
      <c r="K1448" s="19"/>
      <c r="L1448" s="19"/>
      <c r="M1448" s="20"/>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Z1448" s="257"/>
      <c r="CG1448" s="35"/>
      <c r="CH1448" s="20" t="s">
        <v>1818</v>
      </c>
      <c r="CI1448" s="20" t="s">
        <v>1749</v>
      </c>
    </row>
    <row r="1449" spans="1:87" ht="15" hidden="1" customHeight="1">
      <c r="A1449" s="19"/>
      <c r="B1449" s="19"/>
      <c r="C1449" s="20"/>
      <c r="D1449" s="19"/>
      <c r="E1449" s="19"/>
      <c r="F1449" s="19"/>
      <c r="G1449" s="19"/>
      <c r="H1449" s="19"/>
      <c r="I1449" s="19"/>
      <c r="J1449" s="19"/>
      <c r="K1449" s="19"/>
      <c r="L1449" s="19"/>
      <c r="M1449" s="20"/>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Z1449" s="257"/>
      <c r="CG1449" s="35"/>
      <c r="CH1449" s="20" t="s">
        <v>1819</v>
      </c>
      <c r="CI1449" s="20" t="s">
        <v>1750</v>
      </c>
    </row>
    <row r="1450" spans="1:87" ht="15" hidden="1" customHeight="1">
      <c r="A1450" s="19"/>
      <c r="B1450" s="19"/>
      <c r="C1450" s="20"/>
      <c r="D1450" s="19"/>
      <c r="E1450" s="19"/>
      <c r="F1450" s="19"/>
      <c r="G1450" s="19"/>
      <c r="H1450" s="19"/>
      <c r="I1450" s="19"/>
      <c r="J1450" s="19"/>
      <c r="K1450" s="19"/>
      <c r="L1450" s="19"/>
      <c r="M1450" s="20"/>
      <c r="N1450" s="20"/>
      <c r="O1450" s="20"/>
      <c r="P1450" s="20"/>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Z1450" s="257"/>
      <c r="CG1450" s="35"/>
      <c r="CH1450" s="20" t="s">
        <v>1820</v>
      </c>
      <c r="CI1450" s="20" t="s">
        <v>1751</v>
      </c>
    </row>
    <row r="1451" spans="1:87" ht="15" hidden="1" customHeight="1">
      <c r="A1451" s="19"/>
      <c r="B1451" s="19"/>
      <c r="C1451" s="20"/>
      <c r="D1451" s="19"/>
      <c r="E1451" s="19"/>
      <c r="F1451" s="19"/>
      <c r="G1451" s="19"/>
      <c r="H1451" s="19"/>
      <c r="I1451" s="19"/>
      <c r="J1451" s="19"/>
      <c r="K1451" s="19"/>
      <c r="L1451" s="19"/>
      <c r="M1451" s="20"/>
      <c r="N1451" s="20"/>
      <c r="O1451" s="20"/>
      <c r="P1451" s="20"/>
      <c r="Q1451" s="20"/>
      <c r="R1451" s="20"/>
      <c r="S1451" s="20"/>
      <c r="T1451" s="20"/>
      <c r="U1451" s="20"/>
      <c r="V1451" s="20"/>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Z1451" s="257"/>
      <c r="CG1451" s="35"/>
      <c r="CH1451" s="20" t="s">
        <v>1821</v>
      </c>
      <c r="CI1451" s="20" t="s">
        <v>1752</v>
      </c>
    </row>
    <row r="1452" spans="1:87" ht="15" hidden="1" customHeight="1">
      <c r="A1452" s="19"/>
      <c r="B1452" s="19"/>
      <c r="C1452" s="20"/>
      <c r="D1452" s="19"/>
      <c r="E1452" s="19"/>
      <c r="F1452" s="19"/>
      <c r="G1452" s="19"/>
      <c r="H1452" s="19"/>
      <c r="I1452" s="19"/>
      <c r="J1452" s="19"/>
      <c r="K1452" s="19"/>
      <c r="L1452" s="19"/>
      <c r="M1452" s="20"/>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Z1452" s="257"/>
      <c r="CG1452" s="35"/>
      <c r="CH1452" s="20" t="s">
        <v>1822</v>
      </c>
      <c r="CI1452" s="20" t="s">
        <v>1753</v>
      </c>
    </row>
    <row r="1453" spans="1:87" ht="15" hidden="1" customHeight="1">
      <c r="A1453" s="19"/>
      <c r="B1453" s="19"/>
      <c r="C1453" s="20"/>
      <c r="D1453" s="19"/>
      <c r="E1453" s="19"/>
      <c r="F1453" s="19"/>
      <c r="G1453" s="19"/>
      <c r="H1453" s="19"/>
      <c r="I1453" s="19"/>
      <c r="J1453" s="19"/>
      <c r="K1453" s="19"/>
      <c r="L1453" s="19"/>
      <c r="M1453" s="20"/>
      <c r="N1453" s="20"/>
      <c r="O1453" s="20"/>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Z1453" s="257"/>
      <c r="CG1453" s="35"/>
      <c r="CH1453" s="20" t="s">
        <v>1823</v>
      </c>
      <c r="CI1453" s="20" t="s">
        <v>1754</v>
      </c>
    </row>
    <row r="1454" spans="1:87" ht="15" hidden="1" customHeight="1">
      <c r="A1454" s="19"/>
      <c r="B1454" s="19"/>
      <c r="C1454" s="20"/>
      <c r="D1454" s="19"/>
      <c r="E1454" s="19"/>
      <c r="F1454" s="19"/>
      <c r="G1454" s="19"/>
      <c r="H1454" s="19"/>
      <c r="I1454" s="19"/>
      <c r="J1454" s="19"/>
      <c r="K1454" s="19"/>
      <c r="L1454" s="19"/>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Z1454" s="257"/>
      <c r="CG1454" s="35"/>
      <c r="CH1454" s="20" t="s">
        <v>1824</v>
      </c>
      <c r="CI1454" s="20" t="s">
        <v>1755</v>
      </c>
    </row>
    <row r="1455" spans="1:87" ht="15" hidden="1" customHeight="1">
      <c r="A1455" s="19"/>
      <c r="B1455" s="19"/>
      <c r="C1455" s="20"/>
      <c r="D1455" s="19"/>
      <c r="E1455" s="19"/>
      <c r="F1455" s="19"/>
      <c r="G1455" s="19"/>
      <c r="H1455" s="19"/>
      <c r="I1455" s="19"/>
      <c r="J1455" s="19"/>
      <c r="K1455" s="19"/>
      <c r="L1455" s="19"/>
      <c r="M1455" s="20"/>
      <c r="N1455" s="20"/>
      <c r="O1455" s="20"/>
      <c r="P1455" s="20"/>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Z1455" s="257"/>
      <c r="CG1455" s="35"/>
      <c r="CH1455" s="20" t="s">
        <v>1825</v>
      </c>
      <c r="CI1455" s="20" t="s">
        <v>1756</v>
      </c>
    </row>
    <row r="1456" spans="1:87" ht="15" hidden="1" customHeight="1">
      <c r="A1456" s="19"/>
      <c r="B1456" s="19"/>
      <c r="C1456" s="20"/>
      <c r="D1456" s="19"/>
      <c r="E1456" s="19"/>
      <c r="F1456" s="19"/>
      <c r="G1456" s="19"/>
      <c r="H1456" s="19"/>
      <c r="I1456" s="19"/>
      <c r="J1456" s="19"/>
      <c r="K1456" s="19"/>
      <c r="L1456" s="19"/>
      <c r="M1456" s="20"/>
      <c r="N1456" s="20"/>
      <c r="O1456" s="20"/>
      <c r="P1456" s="20"/>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Z1456" s="257"/>
      <c r="CG1456" s="35"/>
      <c r="CH1456" s="20" t="s">
        <v>1826</v>
      </c>
      <c r="CI1456" s="20" t="s">
        <v>1757</v>
      </c>
    </row>
    <row r="1457" spans="1:87" ht="15" hidden="1" customHeight="1">
      <c r="A1457" s="19"/>
      <c r="B1457" s="19"/>
      <c r="C1457" s="20"/>
      <c r="D1457" s="19"/>
      <c r="E1457" s="19"/>
      <c r="F1457" s="19"/>
      <c r="G1457" s="19"/>
      <c r="H1457" s="19"/>
      <c r="I1457" s="19"/>
      <c r="J1457" s="19"/>
      <c r="K1457" s="19"/>
      <c r="L1457" s="19"/>
      <c r="M1457" s="20"/>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Z1457" s="257"/>
      <c r="CG1457" s="35"/>
      <c r="CH1457" s="20" t="s">
        <v>1827</v>
      </c>
      <c r="CI1457" s="20" t="s">
        <v>1758</v>
      </c>
    </row>
    <row r="1458" spans="1:87" ht="15" hidden="1" customHeight="1">
      <c r="A1458" s="19"/>
      <c r="B1458" s="19"/>
      <c r="C1458" s="20"/>
      <c r="D1458" s="19"/>
      <c r="E1458" s="19"/>
      <c r="F1458" s="19"/>
      <c r="G1458" s="19"/>
      <c r="H1458" s="19"/>
      <c r="I1458" s="19"/>
      <c r="J1458" s="19"/>
      <c r="K1458" s="19"/>
      <c r="L1458" s="19"/>
      <c r="M1458" s="20"/>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Z1458" s="257"/>
      <c r="CG1458" s="35"/>
      <c r="CH1458" s="20" t="s">
        <v>1828</v>
      </c>
      <c r="CI1458" s="20" t="s">
        <v>1759</v>
      </c>
    </row>
    <row r="1459" spans="1:87" ht="15" hidden="1" customHeight="1">
      <c r="A1459" s="19"/>
      <c r="B1459" s="19"/>
      <c r="C1459" s="20"/>
      <c r="D1459" s="19"/>
      <c r="E1459" s="19"/>
      <c r="F1459" s="19"/>
      <c r="G1459" s="19"/>
      <c r="H1459" s="19"/>
      <c r="I1459" s="19"/>
      <c r="J1459" s="19"/>
      <c r="K1459" s="19"/>
      <c r="L1459" s="19"/>
      <c r="M1459" s="20"/>
      <c r="N1459" s="20"/>
      <c r="O1459" s="20"/>
      <c r="P1459" s="20"/>
      <c r="Q1459" s="20"/>
      <c r="R1459" s="20"/>
      <c r="S1459" s="20"/>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Z1459" s="257"/>
      <c r="CG1459" s="35"/>
      <c r="CH1459" s="20" t="s">
        <v>1829</v>
      </c>
      <c r="CI1459" s="20" t="s">
        <v>1760</v>
      </c>
    </row>
    <row r="1460" spans="1:87" ht="15" hidden="1" customHeight="1">
      <c r="A1460" s="19"/>
      <c r="B1460" s="19"/>
      <c r="C1460" s="20"/>
      <c r="D1460" s="19"/>
      <c r="E1460" s="19"/>
      <c r="F1460" s="19"/>
      <c r="G1460" s="19"/>
      <c r="H1460" s="19"/>
      <c r="I1460" s="19"/>
      <c r="J1460" s="19"/>
      <c r="K1460" s="19"/>
      <c r="L1460" s="19"/>
      <c r="M1460" s="20"/>
      <c r="N1460" s="20"/>
      <c r="O1460" s="20"/>
      <c r="P1460" s="20"/>
      <c r="Q1460" s="20"/>
      <c r="R1460" s="20"/>
      <c r="S1460" s="20"/>
      <c r="T1460" s="20"/>
      <c r="U1460" s="20"/>
      <c r="V1460" s="20"/>
      <c r="W1460" s="20"/>
      <c r="X1460" s="20"/>
      <c r="Y1460" s="20"/>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Z1460" s="257"/>
      <c r="CG1460" s="35"/>
      <c r="CH1460" s="20" t="s">
        <v>1830</v>
      </c>
      <c r="CI1460" s="20" t="s">
        <v>196</v>
      </c>
    </row>
    <row r="1461" spans="1:87" ht="15" hidden="1" customHeight="1">
      <c r="A1461" s="19"/>
      <c r="B1461" s="19"/>
      <c r="C1461" s="20"/>
      <c r="D1461" s="19"/>
      <c r="E1461" s="19"/>
      <c r="F1461" s="19"/>
      <c r="G1461" s="19"/>
      <c r="H1461" s="19"/>
      <c r="I1461" s="19"/>
      <c r="J1461" s="19"/>
      <c r="K1461" s="19"/>
      <c r="L1461" s="19"/>
      <c r="M1461" s="20"/>
      <c r="N1461" s="20"/>
      <c r="O1461" s="20"/>
      <c r="P1461" s="20"/>
      <c r="Q1461" s="20"/>
      <c r="R1461" s="20"/>
      <c r="S1461" s="20"/>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Z1461" s="257"/>
      <c r="CG1461" s="35"/>
      <c r="CH1461" s="20" t="s">
        <v>1831</v>
      </c>
      <c r="CI1461" s="20" t="s">
        <v>1761</v>
      </c>
    </row>
    <row r="1462" spans="1:87" ht="15" hidden="1" customHeight="1">
      <c r="A1462" s="19"/>
      <c r="B1462" s="19"/>
      <c r="C1462" s="20"/>
      <c r="D1462" s="19"/>
      <c r="E1462" s="19"/>
      <c r="F1462" s="19"/>
      <c r="G1462" s="19"/>
      <c r="H1462" s="19"/>
      <c r="I1462" s="19"/>
      <c r="J1462" s="19"/>
      <c r="K1462" s="19"/>
      <c r="L1462" s="19"/>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Z1462" s="257"/>
      <c r="CG1462" s="35"/>
      <c r="CH1462" s="20" t="s">
        <v>1832</v>
      </c>
      <c r="CI1462" s="20" t="s">
        <v>1762</v>
      </c>
    </row>
    <row r="1463" spans="1:87" ht="15" hidden="1" customHeight="1">
      <c r="A1463" s="19"/>
      <c r="B1463" s="19"/>
      <c r="C1463" s="20"/>
      <c r="D1463" s="19"/>
      <c r="E1463" s="19"/>
      <c r="F1463" s="19"/>
      <c r="G1463" s="19"/>
      <c r="H1463" s="19"/>
      <c r="I1463" s="19"/>
      <c r="J1463" s="19"/>
      <c r="K1463" s="19"/>
      <c r="L1463" s="19"/>
      <c r="M1463" s="20"/>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Z1463" s="257"/>
      <c r="CG1463" s="35"/>
      <c r="CH1463" s="20" t="s">
        <v>1833</v>
      </c>
      <c r="CI1463" s="20" t="s">
        <v>1763</v>
      </c>
    </row>
    <row r="1464" spans="1:87" ht="15" hidden="1" customHeight="1">
      <c r="A1464" s="19"/>
      <c r="B1464" s="19"/>
      <c r="C1464" s="20"/>
      <c r="D1464" s="19"/>
      <c r="E1464" s="19"/>
      <c r="F1464" s="19"/>
      <c r="G1464" s="19"/>
      <c r="H1464" s="19"/>
      <c r="I1464" s="19"/>
      <c r="J1464" s="19"/>
      <c r="K1464" s="19"/>
      <c r="L1464" s="19"/>
      <c r="M1464" s="20"/>
      <c r="N1464" s="20"/>
      <c r="O1464" s="20"/>
      <c r="P1464" s="20"/>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Z1464" s="257"/>
      <c r="CG1464" s="35"/>
      <c r="CH1464" s="20" t="s">
        <v>1834</v>
      </c>
      <c r="CI1464" s="20" t="s">
        <v>1764</v>
      </c>
    </row>
    <row r="1465" spans="1:87" ht="15" hidden="1" customHeight="1">
      <c r="A1465" s="19"/>
      <c r="B1465" s="19"/>
      <c r="C1465" s="20"/>
      <c r="D1465" s="19"/>
      <c r="E1465" s="19"/>
      <c r="F1465" s="19"/>
      <c r="G1465" s="19"/>
      <c r="H1465" s="19"/>
      <c r="I1465" s="19"/>
      <c r="J1465" s="19"/>
      <c r="K1465" s="19"/>
      <c r="L1465" s="19"/>
      <c r="M1465" s="20"/>
      <c r="N1465" s="20"/>
      <c r="O1465" s="20"/>
      <c r="P1465" s="20"/>
      <c r="Q1465" s="20"/>
      <c r="R1465" s="20"/>
      <c r="S1465" s="20"/>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Z1465" s="257"/>
      <c r="CG1465" s="35"/>
      <c r="CH1465" s="20" t="s">
        <v>1835</v>
      </c>
      <c r="CI1465" s="20" t="s">
        <v>1765</v>
      </c>
    </row>
    <row r="1466" spans="1:87" ht="15" hidden="1" customHeight="1">
      <c r="A1466" s="19"/>
      <c r="B1466" s="19"/>
      <c r="C1466" s="20"/>
      <c r="D1466" s="19"/>
      <c r="E1466" s="19"/>
      <c r="F1466" s="19"/>
      <c r="G1466" s="19"/>
      <c r="H1466" s="19"/>
      <c r="I1466" s="19"/>
      <c r="J1466" s="19"/>
      <c r="K1466" s="19"/>
      <c r="L1466" s="19"/>
      <c r="M1466" s="20"/>
      <c r="N1466" s="20"/>
      <c r="O1466" s="20"/>
      <c r="P1466" s="20"/>
      <c r="Q1466" s="20"/>
      <c r="R1466" s="20"/>
      <c r="S1466" s="20"/>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Z1466" s="257"/>
      <c r="CG1466" s="35"/>
      <c r="CH1466" s="20" t="s">
        <v>1836</v>
      </c>
      <c r="CI1466" s="20" t="s">
        <v>1766</v>
      </c>
    </row>
    <row r="1467" spans="1:87" ht="15" hidden="1" customHeight="1">
      <c r="A1467" s="19"/>
      <c r="B1467" s="19"/>
      <c r="C1467" s="20"/>
      <c r="D1467" s="19"/>
      <c r="E1467" s="19"/>
      <c r="F1467" s="19"/>
      <c r="G1467" s="19"/>
      <c r="H1467" s="19"/>
      <c r="I1467" s="19"/>
      <c r="J1467" s="19"/>
      <c r="K1467" s="19"/>
      <c r="L1467" s="19"/>
      <c r="M1467" s="20"/>
      <c r="N1467" s="20"/>
      <c r="O1467" s="20"/>
      <c r="P1467" s="20"/>
      <c r="Q1467" s="20"/>
      <c r="R1467" s="20"/>
      <c r="S1467" s="20"/>
      <c r="T1467" s="20"/>
      <c r="U1467" s="20"/>
      <c r="V1467" s="20"/>
      <c r="W1467" s="20"/>
      <c r="X1467" s="20"/>
      <c r="Y1467" s="20"/>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Z1467" s="257"/>
      <c r="CG1467" s="35"/>
      <c r="CH1467" s="20" t="s">
        <v>1837</v>
      </c>
      <c r="CI1467" s="20" t="s">
        <v>1767</v>
      </c>
    </row>
    <row r="1468" spans="1:87" ht="15" hidden="1" customHeight="1">
      <c r="A1468" s="19"/>
      <c r="B1468" s="19"/>
      <c r="C1468" s="20"/>
      <c r="D1468" s="19"/>
      <c r="E1468" s="19"/>
      <c r="F1468" s="19"/>
      <c r="G1468" s="19"/>
      <c r="H1468" s="19"/>
      <c r="I1468" s="19"/>
      <c r="J1468" s="19"/>
      <c r="K1468" s="19"/>
      <c r="L1468" s="19"/>
      <c r="M1468" s="20"/>
      <c r="N1468" s="20"/>
      <c r="O1468" s="20"/>
      <c r="P1468" s="20"/>
      <c r="Q1468" s="20"/>
      <c r="R1468" s="20"/>
      <c r="S1468" s="20"/>
      <c r="T1468" s="20"/>
      <c r="U1468" s="20"/>
      <c r="V1468" s="20"/>
      <c r="W1468" s="20"/>
      <c r="X1468" s="20"/>
      <c r="Y1468" s="20"/>
      <c r="Z1468" s="20"/>
      <c r="AA1468" s="20"/>
      <c r="AB1468" s="20"/>
      <c r="AC1468" s="20"/>
      <c r="AD1468" s="20"/>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Z1468" s="257"/>
      <c r="CG1468" s="35"/>
      <c r="CH1468" s="20" t="s">
        <v>1838</v>
      </c>
      <c r="CI1468" s="20" t="s">
        <v>1768</v>
      </c>
    </row>
    <row r="1469" spans="1:87" ht="15" hidden="1" customHeight="1">
      <c r="A1469" s="19"/>
      <c r="B1469" s="19"/>
      <c r="C1469" s="20"/>
      <c r="D1469" s="19"/>
      <c r="E1469" s="19"/>
      <c r="F1469" s="19"/>
      <c r="G1469" s="19"/>
      <c r="H1469" s="19"/>
      <c r="I1469" s="19"/>
      <c r="J1469" s="19"/>
      <c r="K1469" s="19"/>
      <c r="L1469" s="19"/>
      <c r="M1469" s="20"/>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Z1469" s="257"/>
      <c r="CG1469" s="35"/>
      <c r="CH1469" s="20" t="s">
        <v>1839</v>
      </c>
      <c r="CI1469" s="20" t="s">
        <v>1769</v>
      </c>
    </row>
    <row r="1470" spans="1:87" ht="15" hidden="1" customHeight="1">
      <c r="A1470" s="19"/>
      <c r="B1470" s="19"/>
      <c r="C1470" s="20"/>
      <c r="D1470" s="19"/>
      <c r="E1470" s="19"/>
      <c r="F1470" s="19"/>
      <c r="G1470" s="19"/>
      <c r="H1470" s="19"/>
      <c r="I1470" s="19"/>
      <c r="J1470" s="19"/>
      <c r="K1470" s="19"/>
      <c r="L1470" s="19"/>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Z1470" s="257"/>
      <c r="CG1470" s="35"/>
      <c r="CH1470" s="20" t="s">
        <v>1840</v>
      </c>
      <c r="CI1470" s="20" t="s">
        <v>1770</v>
      </c>
    </row>
    <row r="1471" spans="1:87" ht="15" hidden="1" customHeight="1">
      <c r="A1471" s="19"/>
      <c r="B1471" s="19"/>
      <c r="C1471" s="20"/>
      <c r="D1471" s="19"/>
      <c r="E1471" s="19"/>
      <c r="F1471" s="19"/>
      <c r="G1471" s="19"/>
      <c r="H1471" s="19"/>
      <c r="I1471" s="19"/>
      <c r="J1471" s="19"/>
      <c r="K1471" s="19"/>
      <c r="L1471" s="19"/>
      <c r="M1471" s="20"/>
      <c r="N1471" s="20"/>
      <c r="O1471" s="20"/>
      <c r="P1471" s="20"/>
      <c r="Q1471" s="20"/>
      <c r="R1471" s="20"/>
      <c r="S1471" s="20"/>
      <c r="T1471" s="20"/>
      <c r="U1471" s="20"/>
      <c r="V1471" s="20"/>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Z1471" s="257"/>
      <c r="CG1471" s="35"/>
      <c r="CH1471" s="20" t="s">
        <v>1841</v>
      </c>
      <c r="CI1471" s="20" t="s">
        <v>1771</v>
      </c>
    </row>
    <row r="1472" spans="1:87" ht="15" hidden="1" customHeight="1">
      <c r="A1472" s="19"/>
      <c r="B1472" s="19"/>
      <c r="C1472" s="20"/>
      <c r="D1472" s="19"/>
      <c r="E1472" s="19"/>
      <c r="F1472" s="19"/>
      <c r="G1472" s="19"/>
      <c r="H1472" s="19"/>
      <c r="I1472" s="19"/>
      <c r="J1472" s="19"/>
      <c r="K1472" s="19"/>
      <c r="L1472" s="19"/>
      <c r="M1472" s="20"/>
      <c r="N1472" s="20"/>
      <c r="O1472" s="20"/>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Z1472" s="257"/>
      <c r="CG1472" s="35"/>
      <c r="CH1472" s="20" t="s">
        <v>1842</v>
      </c>
      <c r="CI1472" s="20" t="s">
        <v>1772</v>
      </c>
    </row>
    <row r="1473" spans="1:87" ht="15" hidden="1" customHeight="1">
      <c r="A1473" s="19"/>
      <c r="B1473" s="19"/>
      <c r="C1473" s="20"/>
      <c r="D1473" s="19"/>
      <c r="E1473" s="19"/>
      <c r="F1473" s="19"/>
      <c r="G1473" s="19"/>
      <c r="H1473" s="19"/>
      <c r="I1473" s="19"/>
      <c r="J1473" s="19"/>
      <c r="K1473" s="19"/>
      <c r="L1473" s="19"/>
      <c r="M1473" s="20"/>
      <c r="N1473" s="20"/>
      <c r="O1473" s="20"/>
      <c r="P1473" s="20"/>
      <c r="Q1473" s="20"/>
      <c r="R1473" s="20"/>
      <c r="S1473" s="20"/>
      <c r="T1473" s="20"/>
      <c r="U1473" s="20"/>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Z1473" s="257"/>
      <c r="CG1473" s="35"/>
      <c r="CH1473" s="20" t="s">
        <v>1843</v>
      </c>
      <c r="CI1473" s="20" t="s">
        <v>1773</v>
      </c>
    </row>
    <row r="1474" spans="1:87" ht="15" hidden="1" customHeight="1">
      <c r="A1474" s="19"/>
      <c r="B1474" s="19"/>
      <c r="C1474" s="20"/>
      <c r="D1474" s="19"/>
      <c r="E1474" s="19"/>
      <c r="F1474" s="19"/>
      <c r="G1474" s="19"/>
      <c r="H1474" s="19"/>
      <c r="I1474" s="19"/>
      <c r="J1474" s="19"/>
      <c r="K1474" s="19"/>
      <c r="L1474" s="19"/>
      <c r="M1474" s="20"/>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Z1474" s="257"/>
      <c r="CG1474" s="35"/>
      <c r="CH1474" s="20" t="s">
        <v>1844</v>
      </c>
      <c r="CI1474" s="20" t="s">
        <v>1774</v>
      </c>
    </row>
    <row r="1475" spans="1:87" ht="15" hidden="1" customHeight="1">
      <c r="A1475" s="19"/>
      <c r="B1475" s="19"/>
      <c r="C1475" s="20"/>
      <c r="D1475" s="19"/>
      <c r="E1475" s="19"/>
      <c r="F1475" s="19"/>
      <c r="G1475" s="19"/>
      <c r="H1475" s="19"/>
      <c r="I1475" s="19"/>
      <c r="J1475" s="19"/>
      <c r="K1475" s="19"/>
      <c r="L1475" s="19"/>
      <c r="M1475" s="20"/>
      <c r="N1475" s="20"/>
      <c r="O1475" s="20"/>
      <c r="P1475" s="20"/>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Z1475" s="257"/>
      <c r="CG1475" s="35"/>
      <c r="CH1475" s="20" t="s">
        <v>586</v>
      </c>
      <c r="CI1475" s="20" t="s">
        <v>586</v>
      </c>
    </row>
    <row r="1476" spans="1:87" ht="15" hidden="1" customHeight="1">
      <c r="A1476" s="19"/>
      <c r="B1476" s="19"/>
      <c r="C1476" s="20"/>
      <c r="D1476" s="19"/>
      <c r="E1476" s="19"/>
      <c r="F1476" s="19"/>
      <c r="G1476" s="19"/>
      <c r="H1476" s="19"/>
      <c r="I1476" s="19"/>
      <c r="J1476" s="19"/>
      <c r="K1476" s="19"/>
      <c r="L1476" s="19"/>
      <c r="M1476" s="20"/>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Z1476" s="257"/>
      <c r="CG1476" s="35"/>
      <c r="CH1476" s="20" t="s">
        <v>1845</v>
      </c>
      <c r="CI1476" s="20" t="s">
        <v>1775</v>
      </c>
    </row>
    <row r="1477" spans="1:87" ht="15" hidden="1" customHeight="1">
      <c r="A1477" s="19"/>
      <c r="B1477" s="19"/>
      <c r="C1477" s="20"/>
      <c r="D1477" s="19"/>
      <c r="E1477" s="19"/>
      <c r="F1477" s="19"/>
      <c r="G1477" s="19"/>
      <c r="H1477" s="19"/>
      <c r="I1477" s="19"/>
      <c r="J1477" s="19"/>
      <c r="K1477" s="19"/>
      <c r="L1477" s="19"/>
      <c r="M1477" s="20"/>
      <c r="N1477" s="20"/>
      <c r="O1477" s="20"/>
      <c r="P1477" s="20"/>
      <c r="Q1477" s="20"/>
      <c r="R1477" s="20"/>
      <c r="S1477" s="20"/>
      <c r="T1477" s="20"/>
      <c r="U1477" s="20"/>
      <c r="V1477" s="20"/>
      <c r="W1477" s="20"/>
      <c r="X1477" s="20"/>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Z1477" s="257"/>
      <c r="CG1477" s="35"/>
      <c r="CH1477" s="20" t="s">
        <v>1846</v>
      </c>
      <c r="CI1477" s="20" t="s">
        <v>1776</v>
      </c>
    </row>
    <row r="1478" spans="1:87" ht="15" hidden="1" customHeight="1">
      <c r="A1478" s="19"/>
      <c r="B1478" s="19"/>
      <c r="C1478" s="20"/>
      <c r="D1478" s="19"/>
      <c r="E1478" s="19"/>
      <c r="F1478" s="19"/>
      <c r="G1478" s="19"/>
      <c r="H1478" s="19"/>
      <c r="I1478" s="19"/>
      <c r="J1478" s="19"/>
      <c r="K1478" s="19"/>
      <c r="L1478" s="19"/>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Z1478" s="257"/>
      <c r="CG1478" s="35"/>
      <c r="CH1478" s="20" t="s">
        <v>1847</v>
      </c>
      <c r="CI1478" s="20" t="s">
        <v>1777</v>
      </c>
    </row>
    <row r="1479" spans="1:87" ht="15" hidden="1" customHeight="1">
      <c r="A1479" s="19"/>
      <c r="B1479" s="19"/>
      <c r="C1479" s="20"/>
      <c r="D1479" s="19"/>
      <c r="E1479" s="19"/>
      <c r="F1479" s="19"/>
      <c r="G1479" s="19"/>
      <c r="H1479" s="19"/>
      <c r="I1479" s="19"/>
      <c r="J1479" s="19"/>
      <c r="K1479" s="19"/>
      <c r="L1479" s="19"/>
      <c r="M1479" s="20"/>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Z1479" s="257"/>
      <c r="CG1479" s="35"/>
      <c r="CH1479" s="20" t="s">
        <v>1848</v>
      </c>
      <c r="CI1479" s="20" t="s">
        <v>1778</v>
      </c>
    </row>
    <row r="1480" spans="1:87" ht="15" hidden="1" customHeight="1">
      <c r="A1480" s="19"/>
      <c r="B1480" s="19"/>
      <c r="C1480" s="20"/>
      <c r="D1480" s="19"/>
      <c r="E1480" s="19"/>
      <c r="F1480" s="19"/>
      <c r="G1480" s="19"/>
      <c r="H1480" s="19"/>
      <c r="I1480" s="19"/>
      <c r="J1480" s="19"/>
      <c r="K1480" s="19"/>
      <c r="L1480" s="19"/>
      <c r="M1480" s="20"/>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Z1480" s="257"/>
      <c r="CG1480" s="35"/>
      <c r="CH1480" s="20" t="s">
        <v>1849</v>
      </c>
      <c r="CI1480" s="20" t="s">
        <v>1779</v>
      </c>
    </row>
    <row r="1481" spans="1:87" ht="15" hidden="1" customHeight="1">
      <c r="A1481" s="19"/>
      <c r="B1481" s="19"/>
      <c r="C1481" s="20"/>
      <c r="D1481" s="19"/>
      <c r="E1481" s="19"/>
      <c r="F1481" s="19"/>
      <c r="G1481" s="19"/>
      <c r="H1481" s="19"/>
      <c r="I1481" s="19"/>
      <c r="J1481" s="19"/>
      <c r="K1481" s="19"/>
      <c r="L1481" s="19"/>
      <c r="M1481" s="20"/>
      <c r="N1481" s="20"/>
      <c r="O1481" s="20"/>
      <c r="P1481" s="20"/>
      <c r="Q1481" s="20"/>
      <c r="R1481" s="20"/>
      <c r="S1481" s="20"/>
      <c r="T1481" s="20"/>
      <c r="U1481" s="20"/>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Z1481" s="257"/>
      <c r="CG1481" s="35"/>
      <c r="CH1481" s="20" t="s">
        <v>1850</v>
      </c>
      <c r="CI1481" s="20" t="s">
        <v>1780</v>
      </c>
    </row>
    <row r="1482" spans="1:87" ht="15" hidden="1" customHeight="1">
      <c r="A1482" s="19"/>
      <c r="B1482" s="19"/>
      <c r="C1482" s="20"/>
      <c r="D1482" s="19"/>
      <c r="E1482" s="19"/>
      <c r="F1482" s="19"/>
      <c r="G1482" s="19"/>
      <c r="H1482" s="19"/>
      <c r="I1482" s="19"/>
      <c r="J1482" s="19"/>
      <c r="K1482" s="19"/>
      <c r="L1482" s="19"/>
      <c r="M1482" s="20"/>
      <c r="N1482" s="20"/>
      <c r="O1482" s="20"/>
      <c r="P1482" s="20"/>
      <c r="Q1482" s="20"/>
      <c r="R1482" s="20"/>
      <c r="S1482" s="20"/>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Z1482" s="257"/>
      <c r="CG1482" s="35"/>
      <c r="CH1482" s="20" t="s">
        <v>1851</v>
      </c>
      <c r="CI1482" s="20" t="s">
        <v>1781</v>
      </c>
    </row>
    <row r="1483" spans="1:87" ht="15" hidden="1" customHeight="1">
      <c r="A1483" s="19"/>
      <c r="B1483" s="19"/>
      <c r="C1483" s="20"/>
      <c r="D1483" s="19"/>
      <c r="E1483" s="19"/>
      <c r="F1483" s="19"/>
      <c r="G1483" s="19"/>
      <c r="H1483" s="19"/>
      <c r="I1483" s="19"/>
      <c r="J1483" s="19"/>
      <c r="K1483" s="19"/>
      <c r="L1483" s="19"/>
      <c r="M1483" s="20"/>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Z1483" s="257"/>
      <c r="CG1483" s="35"/>
      <c r="CH1483" s="20" t="s">
        <v>1852</v>
      </c>
      <c r="CI1483" s="20" t="s">
        <v>1782</v>
      </c>
    </row>
    <row r="1484" spans="1:87" ht="15" hidden="1" customHeight="1">
      <c r="A1484" s="19"/>
      <c r="B1484" s="19"/>
      <c r="C1484" s="20"/>
      <c r="D1484" s="19"/>
      <c r="E1484" s="19"/>
      <c r="F1484" s="19"/>
      <c r="G1484" s="19"/>
      <c r="H1484" s="19"/>
      <c r="I1484" s="19"/>
      <c r="J1484" s="19"/>
      <c r="K1484" s="19"/>
      <c r="L1484" s="19"/>
      <c r="M1484" s="20"/>
      <c r="N1484" s="20"/>
      <c r="O1484" s="20"/>
      <c r="P1484" s="20"/>
      <c r="Q1484" s="20"/>
      <c r="R1484" s="20"/>
      <c r="S1484" s="20"/>
      <c r="T1484" s="20"/>
      <c r="U1484" s="20"/>
      <c r="V1484" s="20"/>
      <c r="W1484" s="20"/>
      <c r="X1484" s="20"/>
      <c r="Y1484" s="20"/>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Z1484" s="257"/>
      <c r="CG1484" s="35"/>
      <c r="CH1484" s="20" t="s">
        <v>1853</v>
      </c>
      <c r="CI1484" s="20" t="s">
        <v>1783</v>
      </c>
    </row>
    <row r="1485" spans="1:87" ht="15" hidden="1" customHeight="1">
      <c r="A1485" s="19"/>
      <c r="B1485" s="19"/>
      <c r="C1485" s="20"/>
      <c r="D1485" s="19"/>
      <c r="E1485" s="19"/>
      <c r="F1485" s="19"/>
      <c r="G1485" s="19"/>
      <c r="H1485" s="19"/>
      <c r="I1485" s="19"/>
      <c r="J1485" s="19"/>
      <c r="K1485" s="19"/>
      <c r="L1485" s="19"/>
      <c r="M1485" s="20"/>
      <c r="N1485" s="20"/>
      <c r="O1485" s="20"/>
      <c r="P1485" s="20"/>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Z1485" s="257"/>
      <c r="CG1485" s="35"/>
      <c r="CH1485" s="20" t="s">
        <v>1854</v>
      </c>
      <c r="CI1485" s="20" t="s">
        <v>1784</v>
      </c>
    </row>
    <row r="1486" spans="1:87" ht="15" hidden="1" customHeight="1">
      <c r="A1486" s="19"/>
      <c r="B1486" s="19"/>
      <c r="C1486" s="20"/>
      <c r="D1486" s="19"/>
      <c r="E1486" s="19"/>
      <c r="F1486" s="19"/>
      <c r="G1486" s="19"/>
      <c r="H1486" s="19"/>
      <c r="I1486" s="19"/>
      <c r="J1486" s="19"/>
      <c r="K1486" s="19"/>
      <c r="L1486" s="19"/>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Z1486" s="257"/>
      <c r="CG1486" s="35"/>
      <c r="CH1486" s="20" t="s">
        <v>1855</v>
      </c>
      <c r="CI1486" s="20" t="s">
        <v>1785</v>
      </c>
    </row>
    <row r="1487" spans="1:87" ht="15" hidden="1" customHeight="1">
      <c r="A1487" s="19"/>
      <c r="B1487" s="19"/>
      <c r="C1487" s="20"/>
      <c r="D1487" s="19"/>
      <c r="E1487" s="19"/>
      <c r="F1487" s="19"/>
      <c r="G1487" s="19"/>
      <c r="H1487" s="19"/>
      <c r="I1487" s="19"/>
      <c r="J1487" s="19"/>
      <c r="K1487" s="19"/>
      <c r="L1487" s="19"/>
      <c r="M1487" s="20"/>
      <c r="N1487" s="20"/>
      <c r="O1487" s="20"/>
      <c r="P1487" s="20"/>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Z1487" s="257"/>
      <c r="CG1487" s="35"/>
      <c r="CH1487" s="20" t="s">
        <v>1856</v>
      </c>
      <c r="CI1487" s="20" t="s">
        <v>192</v>
      </c>
    </row>
    <row r="1488" spans="1:87" ht="15" hidden="1" customHeight="1">
      <c r="A1488" s="19"/>
      <c r="B1488" s="19"/>
      <c r="C1488" s="20"/>
      <c r="D1488" s="19"/>
      <c r="E1488" s="19"/>
      <c r="F1488" s="19"/>
      <c r="G1488" s="19"/>
      <c r="H1488" s="19"/>
      <c r="I1488" s="19"/>
      <c r="J1488" s="19"/>
      <c r="K1488" s="19"/>
      <c r="L1488" s="19"/>
      <c r="M1488" s="20"/>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Z1488" s="257"/>
      <c r="CG1488" s="35"/>
      <c r="CH1488" s="20" t="s">
        <v>1857</v>
      </c>
      <c r="CI1488" s="20" t="s">
        <v>1786</v>
      </c>
    </row>
    <row r="1489" spans="1:87" ht="15" hidden="1" customHeight="1">
      <c r="A1489" s="19"/>
      <c r="B1489" s="19"/>
      <c r="C1489" s="20"/>
      <c r="D1489" s="19"/>
      <c r="E1489" s="19"/>
      <c r="F1489" s="19"/>
      <c r="G1489" s="19"/>
      <c r="H1489" s="19"/>
      <c r="I1489" s="19"/>
      <c r="J1489" s="19"/>
      <c r="K1489" s="19"/>
      <c r="L1489" s="19"/>
      <c r="M1489" s="20"/>
      <c r="N1489" s="20"/>
      <c r="O1489" s="20"/>
      <c r="P1489" s="20"/>
      <c r="Q1489" s="20"/>
      <c r="R1489" s="20"/>
      <c r="S1489" s="20"/>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Z1489" s="257"/>
      <c r="CG1489" s="35"/>
      <c r="CH1489" s="20" t="s">
        <v>1858</v>
      </c>
      <c r="CI1489" s="20" t="s">
        <v>1787</v>
      </c>
    </row>
    <row r="1490" spans="1:87" ht="15" hidden="1" customHeight="1">
      <c r="A1490" s="19"/>
      <c r="B1490" s="19"/>
      <c r="C1490" s="20"/>
      <c r="D1490" s="19"/>
      <c r="E1490" s="19"/>
      <c r="F1490" s="19"/>
      <c r="G1490" s="19"/>
      <c r="H1490" s="19"/>
      <c r="I1490" s="19"/>
      <c r="J1490" s="19"/>
      <c r="K1490" s="19"/>
      <c r="L1490" s="19"/>
      <c r="M1490" s="20"/>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Z1490" s="257"/>
      <c r="CG1490" s="35"/>
      <c r="CH1490" s="20" t="s">
        <v>1859</v>
      </c>
      <c r="CI1490" s="20" t="s">
        <v>1788</v>
      </c>
    </row>
    <row r="1491" spans="1:87" ht="15" hidden="1" customHeight="1">
      <c r="A1491" s="19"/>
      <c r="B1491" s="19"/>
      <c r="C1491" s="20"/>
      <c r="D1491" s="19"/>
      <c r="E1491" s="19"/>
      <c r="F1491" s="19"/>
      <c r="G1491" s="19"/>
      <c r="H1491" s="19"/>
      <c r="I1491" s="19"/>
      <c r="J1491" s="19"/>
      <c r="K1491" s="19"/>
      <c r="L1491" s="19"/>
      <c r="M1491" s="20"/>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Z1491" s="257"/>
      <c r="CG1491" s="35"/>
      <c r="CH1491" s="20" t="s">
        <v>1860</v>
      </c>
      <c r="CI1491" s="20" t="s">
        <v>1789</v>
      </c>
    </row>
    <row r="1492" spans="1:87" ht="15" hidden="1" customHeight="1">
      <c r="A1492" s="19"/>
      <c r="B1492" s="19"/>
      <c r="C1492" s="20"/>
      <c r="D1492" s="19"/>
      <c r="E1492" s="19"/>
      <c r="F1492" s="19"/>
      <c r="G1492" s="19"/>
      <c r="H1492" s="19"/>
      <c r="I1492" s="19"/>
      <c r="J1492" s="19"/>
      <c r="K1492" s="19"/>
      <c r="L1492" s="19"/>
      <c r="M1492" s="20"/>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Z1492" s="257"/>
      <c r="CG1492" s="35"/>
      <c r="CH1492" s="20" t="s">
        <v>1861</v>
      </c>
      <c r="CI1492" s="20" t="s">
        <v>1790</v>
      </c>
    </row>
    <row r="1493" spans="1:87" ht="15" hidden="1" customHeight="1">
      <c r="A1493" s="19"/>
      <c r="B1493" s="19"/>
      <c r="C1493" s="20"/>
      <c r="D1493" s="19"/>
      <c r="E1493" s="19"/>
      <c r="F1493" s="19"/>
      <c r="G1493" s="19"/>
      <c r="H1493" s="19"/>
      <c r="I1493" s="19"/>
      <c r="J1493" s="19"/>
      <c r="K1493" s="19"/>
      <c r="L1493" s="19"/>
      <c r="M1493" s="20"/>
      <c r="N1493" s="20"/>
      <c r="O1493" s="20"/>
      <c r="P1493" s="20"/>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Z1493" s="257"/>
      <c r="CG1493" s="35"/>
      <c r="CH1493" s="20" t="s">
        <v>1862</v>
      </c>
      <c r="CI1493" s="20" t="s">
        <v>1791</v>
      </c>
    </row>
    <row r="1494" spans="1:87" ht="15" hidden="1" customHeight="1">
      <c r="A1494" s="19"/>
      <c r="B1494" s="19"/>
      <c r="C1494" s="20"/>
      <c r="D1494" s="19"/>
      <c r="E1494" s="19"/>
      <c r="F1494" s="19"/>
      <c r="G1494" s="19"/>
      <c r="H1494" s="19"/>
      <c r="I1494" s="19"/>
      <c r="J1494" s="19"/>
      <c r="K1494" s="19"/>
      <c r="L1494" s="19"/>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Z1494" s="257"/>
      <c r="CG1494" s="35"/>
      <c r="CH1494" s="20" t="s">
        <v>1863</v>
      </c>
      <c r="CI1494" s="20" t="s">
        <v>1792</v>
      </c>
    </row>
    <row r="1495" spans="1:87" ht="15" hidden="1" customHeight="1">
      <c r="A1495" s="19"/>
      <c r="B1495" s="19"/>
      <c r="C1495" s="20"/>
      <c r="D1495" s="19"/>
      <c r="E1495" s="19"/>
      <c r="F1495" s="19"/>
      <c r="G1495" s="19"/>
      <c r="H1495" s="19"/>
      <c r="I1495" s="19"/>
      <c r="J1495" s="19"/>
      <c r="K1495" s="19"/>
      <c r="L1495" s="19"/>
      <c r="M1495" s="20"/>
      <c r="N1495" s="20"/>
      <c r="O1495" s="20"/>
      <c r="P1495" s="20"/>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Z1495" s="257"/>
      <c r="CG1495" s="35"/>
      <c r="CH1495" s="20" t="s">
        <v>1864</v>
      </c>
      <c r="CI1495" s="20" t="s">
        <v>1793</v>
      </c>
    </row>
    <row r="1496" spans="1:87" ht="15" hidden="1" customHeight="1">
      <c r="A1496" s="19"/>
      <c r="B1496" s="19"/>
      <c r="C1496" s="20"/>
      <c r="D1496" s="19"/>
      <c r="E1496" s="19"/>
      <c r="F1496" s="19"/>
      <c r="G1496" s="19"/>
      <c r="H1496" s="19"/>
      <c r="I1496" s="19"/>
      <c r="J1496" s="19"/>
      <c r="K1496" s="19"/>
      <c r="L1496" s="19"/>
      <c r="M1496" s="20"/>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Z1496" s="257"/>
      <c r="CG1496" s="35"/>
      <c r="CH1496" s="20" t="s">
        <v>586</v>
      </c>
      <c r="CI1496" s="20" t="s">
        <v>1794</v>
      </c>
    </row>
    <row r="1497" spans="1:87" ht="15" hidden="1" customHeight="1">
      <c r="A1497" s="19"/>
      <c r="B1497" s="19"/>
      <c r="C1497" s="20"/>
      <c r="D1497" s="19"/>
      <c r="E1497" s="19"/>
      <c r="F1497" s="19"/>
      <c r="G1497" s="19"/>
      <c r="H1497" s="19"/>
      <c r="I1497" s="19"/>
      <c r="J1497" s="19"/>
      <c r="K1497" s="19"/>
      <c r="L1497" s="19"/>
      <c r="M1497" s="20"/>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Z1497" s="257"/>
      <c r="CG1497" s="35"/>
      <c r="CH1497" s="20" t="s">
        <v>1865</v>
      </c>
      <c r="CI1497" s="20" t="s">
        <v>1795</v>
      </c>
    </row>
    <row r="1498" spans="1:87" ht="15" hidden="1" customHeight="1">
      <c r="A1498" s="19"/>
      <c r="B1498" s="19"/>
      <c r="C1498" s="20"/>
      <c r="D1498" s="19"/>
      <c r="E1498" s="19"/>
      <c r="F1498" s="19"/>
      <c r="G1498" s="19"/>
      <c r="H1498" s="19"/>
      <c r="I1498" s="19"/>
      <c r="J1498" s="19"/>
      <c r="K1498" s="19"/>
      <c r="L1498" s="19"/>
      <c r="M1498" s="20"/>
      <c r="N1498" s="20"/>
      <c r="O1498" s="20"/>
      <c r="P1498" s="20"/>
      <c r="Q1498" s="20"/>
      <c r="R1498" s="20"/>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Z1498" s="257"/>
      <c r="CG1498" s="35"/>
      <c r="CH1498" s="20" t="s">
        <v>1866</v>
      </c>
      <c r="CI1498" s="20" t="s">
        <v>1796</v>
      </c>
    </row>
    <row r="1499" spans="1:87" ht="15" hidden="1" customHeight="1">
      <c r="A1499" s="19"/>
      <c r="B1499" s="19"/>
      <c r="C1499" s="20"/>
      <c r="D1499" s="19"/>
      <c r="E1499" s="19"/>
      <c r="F1499" s="19"/>
      <c r="G1499" s="19"/>
      <c r="H1499" s="19"/>
      <c r="I1499" s="19"/>
      <c r="J1499" s="19"/>
      <c r="K1499" s="19"/>
      <c r="L1499" s="19"/>
      <c r="M1499" s="20"/>
      <c r="N1499" s="20"/>
      <c r="O1499" s="20"/>
      <c r="P1499" s="20"/>
      <c r="Q1499" s="20"/>
      <c r="R1499" s="20"/>
      <c r="S1499" s="20"/>
      <c r="T1499" s="20"/>
      <c r="U1499" s="20"/>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Z1499" s="257"/>
      <c r="CG1499" s="35"/>
      <c r="CH1499" s="20" t="s">
        <v>1867</v>
      </c>
      <c r="CI1499" s="20" t="s">
        <v>1797</v>
      </c>
    </row>
    <row r="1500" spans="1:87" ht="15" hidden="1" customHeight="1">
      <c r="A1500" s="19"/>
      <c r="B1500" s="19"/>
      <c r="C1500" s="20"/>
      <c r="D1500" s="19"/>
      <c r="E1500" s="19"/>
      <c r="F1500" s="19"/>
      <c r="G1500" s="19"/>
      <c r="H1500" s="19"/>
      <c r="I1500" s="19"/>
      <c r="J1500" s="19"/>
      <c r="K1500" s="19"/>
      <c r="L1500" s="19"/>
      <c r="M1500" s="20"/>
      <c r="N1500" s="20"/>
      <c r="O1500" s="20"/>
      <c r="P1500" s="20"/>
      <c r="Q1500" s="20"/>
      <c r="R1500" s="20"/>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Z1500" s="257"/>
      <c r="CG1500" s="35"/>
      <c r="CH1500" s="20" t="s">
        <v>1868</v>
      </c>
      <c r="CI1500" s="20" t="s">
        <v>1798</v>
      </c>
    </row>
    <row r="1501" spans="1:87" ht="15" hidden="1" customHeight="1">
      <c r="A1501" s="19"/>
      <c r="B1501" s="19"/>
      <c r="C1501" s="20"/>
      <c r="D1501" s="19"/>
      <c r="E1501" s="19"/>
      <c r="F1501" s="19"/>
      <c r="G1501" s="19"/>
      <c r="H1501" s="19"/>
      <c r="I1501" s="19"/>
      <c r="J1501" s="19"/>
      <c r="K1501" s="19"/>
      <c r="L1501" s="19"/>
      <c r="M1501" s="20"/>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Z1501" s="257"/>
      <c r="CG1501" s="35"/>
      <c r="CH1501" s="20" t="s">
        <v>1869</v>
      </c>
      <c r="CI1501" s="20" t="s">
        <v>1799</v>
      </c>
    </row>
    <row r="1502" spans="1:87" ht="15" hidden="1" customHeight="1">
      <c r="A1502" s="19"/>
      <c r="B1502" s="19"/>
      <c r="C1502" s="20"/>
      <c r="D1502" s="19"/>
      <c r="E1502" s="19"/>
      <c r="F1502" s="19"/>
      <c r="G1502" s="19"/>
      <c r="H1502" s="19"/>
      <c r="I1502" s="19"/>
      <c r="J1502" s="19"/>
      <c r="K1502" s="19"/>
      <c r="L1502" s="19"/>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Z1502" s="257"/>
      <c r="CG1502" s="35"/>
      <c r="CH1502" s="20" t="s">
        <v>1870</v>
      </c>
      <c r="CI1502" s="20" t="s">
        <v>1800</v>
      </c>
    </row>
    <row r="1503" spans="1:87" ht="15" hidden="1" customHeight="1">
      <c r="A1503" s="19"/>
      <c r="B1503" s="19"/>
      <c r="C1503" s="20"/>
      <c r="D1503" s="19"/>
      <c r="E1503" s="19"/>
      <c r="F1503" s="19"/>
      <c r="G1503" s="19"/>
      <c r="H1503" s="19"/>
      <c r="I1503" s="19"/>
      <c r="J1503" s="19"/>
      <c r="K1503" s="19"/>
      <c r="L1503" s="19"/>
      <c r="M1503" s="20"/>
      <c r="N1503" s="20"/>
      <c r="O1503" s="20"/>
      <c r="P1503" s="20"/>
      <c r="Q1503" s="20"/>
      <c r="R1503" s="20"/>
      <c r="S1503" s="20"/>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Z1503" s="257"/>
      <c r="CG1503" s="35"/>
      <c r="CH1503" s="20" t="s">
        <v>1871</v>
      </c>
      <c r="CI1503" s="20" t="s">
        <v>1801</v>
      </c>
    </row>
    <row r="1504" spans="1:87" ht="15" hidden="1" customHeight="1">
      <c r="A1504" s="19"/>
      <c r="B1504" s="19"/>
      <c r="C1504" s="20"/>
      <c r="D1504" s="19"/>
      <c r="E1504" s="19"/>
      <c r="F1504" s="19"/>
      <c r="G1504" s="19"/>
      <c r="H1504" s="19"/>
      <c r="I1504" s="19"/>
      <c r="J1504" s="19"/>
      <c r="K1504" s="19"/>
      <c r="L1504" s="19"/>
      <c r="M1504" s="20"/>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Z1504" s="257"/>
      <c r="CG1504" s="35"/>
      <c r="CH1504" s="20" t="s">
        <v>1872</v>
      </c>
      <c r="CI1504" s="20" t="s">
        <v>1802</v>
      </c>
    </row>
    <row r="1505" spans="1:87" ht="15" hidden="1" customHeight="1">
      <c r="A1505" s="19"/>
      <c r="B1505" s="19"/>
      <c r="C1505" s="20"/>
      <c r="D1505" s="19"/>
      <c r="E1505" s="19"/>
      <c r="F1505" s="19"/>
      <c r="G1505" s="19"/>
      <c r="H1505" s="19"/>
      <c r="I1505" s="19"/>
      <c r="J1505" s="19"/>
      <c r="K1505" s="19"/>
      <c r="L1505" s="19"/>
      <c r="M1505" s="20"/>
      <c r="N1505" s="20"/>
      <c r="O1505" s="20"/>
      <c r="P1505" s="20"/>
      <c r="Q1505" s="20"/>
      <c r="R1505" s="20"/>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Z1505" s="257"/>
      <c r="CG1505" s="35"/>
      <c r="CH1505" s="20" t="s">
        <v>1873</v>
      </c>
      <c r="CI1505" s="20" t="s">
        <v>1803</v>
      </c>
    </row>
    <row r="1506" spans="1:87" ht="15" hidden="1" customHeight="1">
      <c r="A1506" s="19"/>
      <c r="B1506" s="19"/>
      <c r="C1506" s="20"/>
      <c r="D1506" s="19"/>
      <c r="E1506" s="19"/>
      <c r="F1506" s="19"/>
      <c r="G1506" s="19"/>
      <c r="H1506" s="19"/>
      <c r="I1506" s="19"/>
      <c r="J1506" s="19"/>
      <c r="K1506" s="19"/>
      <c r="L1506" s="19"/>
      <c r="M1506" s="20"/>
      <c r="N1506" s="20"/>
      <c r="O1506" s="20"/>
      <c r="P1506" s="20"/>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Z1506" s="257"/>
      <c r="CG1506" s="35"/>
      <c r="CH1506" s="20" t="s">
        <v>1874</v>
      </c>
      <c r="CI1506" s="20" t="s">
        <v>1804</v>
      </c>
    </row>
    <row r="1507" spans="1:87" ht="15" hidden="1" customHeight="1">
      <c r="A1507" s="19"/>
      <c r="B1507" s="19"/>
      <c r="C1507" s="20"/>
      <c r="D1507" s="19"/>
      <c r="E1507" s="19"/>
      <c r="F1507" s="19"/>
      <c r="G1507" s="19"/>
      <c r="H1507" s="19"/>
      <c r="I1507" s="19"/>
      <c r="J1507" s="19"/>
      <c r="K1507" s="19"/>
      <c r="L1507" s="19"/>
      <c r="M1507" s="20"/>
      <c r="N1507" s="20"/>
      <c r="O1507" s="20"/>
      <c r="P1507" s="20"/>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Z1507" s="257"/>
      <c r="CG1507" s="35"/>
      <c r="CH1507" s="20" t="s">
        <v>1875</v>
      </c>
      <c r="CI1507" s="20" t="s">
        <v>1805</v>
      </c>
    </row>
    <row r="1508" spans="1:87" ht="15" hidden="1" customHeight="1">
      <c r="A1508" s="19"/>
      <c r="B1508" s="19"/>
      <c r="C1508" s="20"/>
      <c r="D1508" s="19"/>
      <c r="E1508" s="19"/>
      <c r="F1508" s="19"/>
      <c r="G1508" s="19"/>
      <c r="H1508" s="19"/>
      <c r="I1508" s="19"/>
      <c r="J1508" s="19"/>
      <c r="K1508" s="19"/>
      <c r="L1508" s="19"/>
      <c r="M1508" s="20"/>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Z1508" s="257"/>
      <c r="CG1508" s="35"/>
      <c r="CH1508" s="20" t="s">
        <v>1876</v>
      </c>
      <c r="CI1508" s="20" t="s">
        <v>1806</v>
      </c>
    </row>
    <row r="1509" spans="1:87" ht="15" hidden="1" customHeight="1">
      <c r="A1509" s="19"/>
      <c r="B1509" s="19"/>
      <c r="C1509" s="20"/>
      <c r="D1509" s="19"/>
      <c r="E1509" s="19"/>
      <c r="F1509" s="19"/>
      <c r="G1509" s="19"/>
      <c r="H1509" s="19"/>
      <c r="I1509" s="19"/>
      <c r="J1509" s="19"/>
      <c r="K1509" s="19"/>
      <c r="L1509" s="19"/>
      <c r="M1509" s="20"/>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Z1509" s="257"/>
      <c r="CG1509" s="35"/>
      <c r="CH1509" s="20" t="s">
        <v>1877</v>
      </c>
      <c r="CI1509" s="20" t="s">
        <v>1807</v>
      </c>
    </row>
    <row r="1510" spans="1:87" ht="15" hidden="1" customHeight="1">
      <c r="A1510" s="19"/>
      <c r="B1510" s="19"/>
      <c r="C1510" s="20"/>
      <c r="D1510" s="19"/>
      <c r="E1510" s="19"/>
      <c r="F1510" s="19"/>
      <c r="G1510" s="19"/>
      <c r="H1510" s="19"/>
      <c r="I1510" s="19"/>
      <c r="J1510" s="19"/>
      <c r="K1510" s="19"/>
      <c r="L1510" s="19"/>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Z1510" s="257"/>
      <c r="CG1510" s="35"/>
      <c r="CH1510" s="20" t="s">
        <v>1878</v>
      </c>
      <c r="CI1510" s="20" t="s">
        <v>1808</v>
      </c>
    </row>
    <row r="1511" spans="1:87" ht="15" hidden="1" customHeight="1">
      <c r="A1511" s="19"/>
      <c r="B1511" s="19"/>
      <c r="C1511" s="20"/>
      <c r="D1511" s="19"/>
      <c r="E1511" s="19"/>
      <c r="F1511" s="19"/>
      <c r="G1511" s="19"/>
      <c r="H1511" s="19"/>
      <c r="I1511" s="19"/>
      <c r="J1511" s="19"/>
      <c r="K1511" s="19"/>
      <c r="L1511" s="19"/>
      <c r="M1511" s="20"/>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Z1511" s="257"/>
      <c r="CG1511" s="35"/>
      <c r="CH1511" s="20" t="s">
        <v>1879</v>
      </c>
      <c r="CI1511" s="20" t="s">
        <v>1809</v>
      </c>
    </row>
    <row r="1512" spans="1:87" ht="15" hidden="1" customHeight="1">
      <c r="A1512" s="19"/>
      <c r="B1512" s="19"/>
      <c r="C1512" s="20"/>
      <c r="D1512" s="19"/>
      <c r="E1512" s="19"/>
      <c r="F1512" s="19"/>
      <c r="G1512" s="19"/>
      <c r="H1512" s="19"/>
      <c r="I1512" s="19"/>
      <c r="J1512" s="19"/>
      <c r="K1512" s="19"/>
      <c r="L1512" s="19"/>
      <c r="M1512" s="20"/>
      <c r="N1512" s="20"/>
      <c r="O1512" s="20"/>
      <c r="P1512" s="20"/>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Z1512" s="257"/>
      <c r="CG1512" s="35"/>
      <c r="CH1512" s="20" t="s">
        <v>1880</v>
      </c>
      <c r="CI1512" s="20" t="s">
        <v>1810</v>
      </c>
    </row>
    <row r="1513" spans="1:87" ht="15" hidden="1" customHeight="1">
      <c r="A1513" s="19"/>
      <c r="B1513" s="19"/>
      <c r="C1513" s="20"/>
      <c r="D1513" s="19"/>
      <c r="E1513" s="19"/>
      <c r="F1513" s="19"/>
      <c r="G1513" s="19"/>
      <c r="H1513" s="19"/>
      <c r="I1513" s="19"/>
      <c r="J1513" s="19"/>
      <c r="K1513" s="19"/>
      <c r="L1513" s="19"/>
      <c r="M1513" s="20"/>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Z1513" s="257"/>
      <c r="CG1513" s="35"/>
      <c r="CH1513" s="20" t="s">
        <v>1881</v>
      </c>
      <c r="CI1513" s="20" t="s">
        <v>1811</v>
      </c>
    </row>
    <row r="1514" spans="1:87" ht="15" hidden="1" customHeight="1">
      <c r="A1514" s="19"/>
      <c r="B1514" s="19"/>
      <c r="C1514" s="20"/>
      <c r="D1514" s="19"/>
      <c r="E1514" s="19"/>
      <c r="F1514" s="19"/>
      <c r="G1514" s="19"/>
      <c r="H1514" s="19"/>
      <c r="I1514" s="19"/>
      <c r="J1514" s="19"/>
      <c r="K1514" s="19"/>
      <c r="L1514" s="19"/>
      <c r="M1514" s="20"/>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Z1514" s="257"/>
      <c r="CG1514" s="35"/>
      <c r="CH1514" s="20" t="s">
        <v>1882</v>
      </c>
      <c r="CI1514" s="20" t="s">
        <v>1812</v>
      </c>
    </row>
    <row r="1515" spans="1:87" ht="15" hidden="1" customHeight="1">
      <c r="A1515" s="19"/>
      <c r="B1515" s="19"/>
      <c r="C1515" s="20"/>
      <c r="D1515" s="19"/>
      <c r="E1515" s="19"/>
      <c r="F1515" s="19"/>
      <c r="G1515" s="19"/>
      <c r="H1515" s="19"/>
      <c r="I1515" s="19"/>
      <c r="J1515" s="19"/>
      <c r="K1515" s="19"/>
      <c r="L1515" s="19"/>
      <c r="M1515" s="20"/>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Z1515" s="257"/>
      <c r="CG1515" s="35"/>
      <c r="CH1515" s="20" t="s">
        <v>1883</v>
      </c>
      <c r="CI1515" s="20" t="s">
        <v>1813</v>
      </c>
    </row>
    <row r="1516" spans="1:87" ht="15" hidden="1" customHeight="1">
      <c r="A1516" s="19"/>
      <c r="B1516" s="19"/>
      <c r="C1516" s="20"/>
      <c r="D1516" s="19"/>
      <c r="E1516" s="19"/>
      <c r="F1516" s="19"/>
      <c r="G1516" s="19"/>
      <c r="H1516" s="19"/>
      <c r="I1516" s="19"/>
      <c r="J1516" s="19"/>
      <c r="K1516" s="19"/>
      <c r="L1516" s="19"/>
      <c r="M1516" s="20"/>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Z1516" s="257"/>
      <c r="CG1516" s="35"/>
      <c r="CH1516" s="20" t="s">
        <v>1884</v>
      </c>
      <c r="CI1516" s="20" t="s">
        <v>586</v>
      </c>
    </row>
    <row r="1517" spans="1:87" ht="15" hidden="1" customHeight="1">
      <c r="A1517" s="19"/>
      <c r="B1517" s="19"/>
      <c r="C1517" s="20"/>
      <c r="D1517" s="19"/>
      <c r="E1517" s="19"/>
      <c r="F1517" s="19"/>
      <c r="G1517" s="19"/>
      <c r="H1517" s="19"/>
      <c r="I1517" s="19"/>
      <c r="J1517" s="19"/>
      <c r="K1517" s="19"/>
      <c r="L1517" s="19"/>
      <c r="M1517" s="20"/>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Z1517" s="257"/>
      <c r="CG1517" s="35"/>
      <c r="CH1517" s="20" t="s">
        <v>586</v>
      </c>
      <c r="CI1517" s="20" t="s">
        <v>1814</v>
      </c>
    </row>
    <row r="1518" spans="1:87" ht="15" hidden="1" customHeight="1">
      <c r="A1518" s="19"/>
      <c r="B1518" s="19"/>
      <c r="C1518" s="20"/>
      <c r="D1518" s="19"/>
      <c r="E1518" s="19"/>
      <c r="F1518" s="19"/>
      <c r="G1518" s="19"/>
      <c r="H1518" s="19"/>
      <c r="I1518" s="19"/>
      <c r="J1518" s="19"/>
      <c r="K1518" s="19"/>
      <c r="L1518" s="19"/>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Z1518" s="257"/>
      <c r="CG1518" s="35"/>
      <c r="CH1518" s="20" t="s">
        <v>1885</v>
      </c>
      <c r="CI1518" s="20" t="s">
        <v>1815</v>
      </c>
    </row>
    <row r="1519" spans="1:87" ht="15" hidden="1" customHeight="1">
      <c r="A1519" s="19"/>
      <c r="B1519" s="19"/>
      <c r="C1519" s="20"/>
      <c r="D1519" s="19"/>
      <c r="E1519" s="19"/>
      <c r="F1519" s="19"/>
      <c r="G1519" s="19"/>
      <c r="H1519" s="19"/>
      <c r="I1519" s="19"/>
      <c r="J1519" s="19"/>
      <c r="K1519" s="19"/>
      <c r="L1519" s="19"/>
      <c r="M1519" s="20"/>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Z1519" s="257"/>
      <c r="CG1519" s="35"/>
      <c r="CH1519" s="20" t="s">
        <v>1886</v>
      </c>
      <c r="CI1519" s="20" t="s">
        <v>1816</v>
      </c>
    </row>
    <row r="1520" spans="1:87" ht="15" hidden="1" customHeight="1">
      <c r="A1520" s="19"/>
      <c r="B1520" s="19"/>
      <c r="C1520" s="20"/>
      <c r="D1520" s="19"/>
      <c r="E1520" s="19"/>
      <c r="F1520" s="19"/>
      <c r="G1520" s="19"/>
      <c r="H1520" s="19"/>
      <c r="I1520" s="19"/>
      <c r="J1520" s="19"/>
      <c r="K1520" s="19"/>
      <c r="L1520" s="19"/>
      <c r="M1520" s="20"/>
      <c r="N1520" s="20"/>
      <c r="O1520" s="20"/>
      <c r="P1520" s="20"/>
      <c r="Q1520" s="20"/>
      <c r="R1520" s="20"/>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Z1520" s="257"/>
      <c r="CG1520" s="35"/>
      <c r="CH1520" s="20" t="s">
        <v>1887</v>
      </c>
      <c r="CI1520" s="20" t="s">
        <v>1817</v>
      </c>
    </row>
    <row r="1521" spans="1:87" ht="15" hidden="1" customHeight="1">
      <c r="A1521" s="19"/>
      <c r="B1521" s="19"/>
      <c r="C1521" s="20"/>
      <c r="D1521" s="19"/>
      <c r="E1521" s="19"/>
      <c r="F1521" s="19"/>
      <c r="G1521" s="19"/>
      <c r="H1521" s="19"/>
      <c r="I1521" s="19"/>
      <c r="J1521" s="19"/>
      <c r="K1521" s="19"/>
      <c r="L1521" s="19"/>
      <c r="M1521" s="20"/>
      <c r="N1521" s="20"/>
      <c r="O1521" s="20"/>
      <c r="P1521" s="20"/>
      <c r="Q1521" s="20"/>
      <c r="R1521" s="20"/>
      <c r="S1521" s="20"/>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Z1521" s="257"/>
      <c r="CG1521" s="35"/>
      <c r="CH1521" s="20" t="s">
        <v>1888</v>
      </c>
      <c r="CI1521" s="20" t="s">
        <v>1818</v>
      </c>
    </row>
    <row r="1522" spans="1:87" ht="15" hidden="1" customHeight="1">
      <c r="A1522" s="19"/>
      <c r="B1522" s="19"/>
      <c r="C1522" s="20"/>
      <c r="D1522" s="19"/>
      <c r="E1522" s="19"/>
      <c r="F1522" s="19"/>
      <c r="G1522" s="19"/>
      <c r="H1522" s="19"/>
      <c r="I1522" s="19"/>
      <c r="J1522" s="19"/>
      <c r="K1522" s="19"/>
      <c r="L1522" s="19"/>
      <c r="M1522" s="20"/>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Z1522" s="257"/>
      <c r="CG1522" s="35"/>
      <c r="CH1522" s="20" t="s">
        <v>1889</v>
      </c>
      <c r="CI1522" s="20" t="s">
        <v>1819</v>
      </c>
    </row>
    <row r="1523" spans="1:87" ht="15" hidden="1" customHeight="1">
      <c r="A1523" s="19"/>
      <c r="B1523" s="19"/>
      <c r="C1523" s="20"/>
      <c r="D1523" s="19"/>
      <c r="E1523" s="19"/>
      <c r="F1523" s="19"/>
      <c r="G1523" s="19"/>
      <c r="H1523" s="19"/>
      <c r="I1523" s="19"/>
      <c r="J1523" s="19"/>
      <c r="K1523" s="19"/>
      <c r="L1523" s="19"/>
      <c r="M1523" s="20"/>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Z1523" s="257"/>
      <c r="CG1523" s="35"/>
      <c r="CH1523" s="20" t="s">
        <v>1890</v>
      </c>
      <c r="CI1523" s="20" t="s">
        <v>1820</v>
      </c>
    </row>
    <row r="1524" spans="1:87" ht="15" hidden="1" customHeight="1">
      <c r="A1524" s="19"/>
      <c r="B1524" s="19"/>
      <c r="C1524" s="20"/>
      <c r="D1524" s="19"/>
      <c r="E1524" s="19"/>
      <c r="F1524" s="19"/>
      <c r="G1524" s="19"/>
      <c r="H1524" s="19"/>
      <c r="I1524" s="19"/>
      <c r="J1524" s="19"/>
      <c r="K1524" s="19"/>
      <c r="L1524" s="19"/>
      <c r="M1524" s="20"/>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Z1524" s="257"/>
      <c r="CG1524" s="35"/>
      <c r="CH1524" s="20" t="s">
        <v>1891</v>
      </c>
      <c r="CI1524" s="20" t="s">
        <v>1821</v>
      </c>
    </row>
    <row r="1525" spans="1:87" ht="15" hidden="1" customHeight="1">
      <c r="A1525" s="19"/>
      <c r="B1525" s="19"/>
      <c r="C1525" s="20"/>
      <c r="D1525" s="19"/>
      <c r="E1525" s="19"/>
      <c r="F1525" s="19"/>
      <c r="G1525" s="19"/>
      <c r="H1525" s="19"/>
      <c r="I1525" s="19"/>
      <c r="J1525" s="19"/>
      <c r="K1525" s="19"/>
      <c r="L1525" s="19"/>
      <c r="M1525" s="20"/>
      <c r="N1525" s="20"/>
      <c r="O1525" s="20"/>
      <c r="P1525" s="20"/>
      <c r="Q1525" s="20"/>
      <c r="R1525" s="20"/>
      <c r="S1525" s="20"/>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Z1525" s="257"/>
      <c r="CG1525" s="35"/>
      <c r="CH1525" s="20" t="s">
        <v>1892</v>
      </c>
      <c r="CI1525" s="20" t="s">
        <v>1822</v>
      </c>
    </row>
    <row r="1526" spans="1:87" ht="15" hidden="1" customHeight="1">
      <c r="A1526" s="19"/>
      <c r="B1526" s="19"/>
      <c r="C1526" s="20"/>
      <c r="D1526" s="19"/>
      <c r="E1526" s="19"/>
      <c r="F1526" s="19"/>
      <c r="G1526" s="19"/>
      <c r="H1526" s="19"/>
      <c r="I1526" s="19"/>
      <c r="J1526" s="19"/>
      <c r="K1526" s="19"/>
      <c r="L1526" s="19"/>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Z1526" s="257"/>
      <c r="CG1526" s="35"/>
      <c r="CH1526" s="20" t="s">
        <v>1893</v>
      </c>
      <c r="CI1526" s="20" t="s">
        <v>1823</v>
      </c>
    </row>
    <row r="1527" spans="1:87" ht="15" hidden="1" customHeight="1">
      <c r="A1527" s="19"/>
      <c r="B1527" s="19"/>
      <c r="C1527" s="20"/>
      <c r="D1527" s="19"/>
      <c r="E1527" s="19"/>
      <c r="F1527" s="19"/>
      <c r="G1527" s="19"/>
      <c r="H1527" s="19"/>
      <c r="I1527" s="19"/>
      <c r="J1527" s="19"/>
      <c r="K1527" s="19"/>
      <c r="L1527" s="19"/>
      <c r="M1527" s="20"/>
      <c r="N1527" s="20"/>
      <c r="O1527" s="20"/>
      <c r="P1527" s="20"/>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Z1527" s="257"/>
      <c r="CG1527" s="35"/>
      <c r="CH1527" s="20" t="s">
        <v>1894</v>
      </c>
      <c r="CI1527" s="20" t="s">
        <v>1824</v>
      </c>
    </row>
    <row r="1528" spans="1:87" ht="15" hidden="1" customHeight="1">
      <c r="A1528" s="19"/>
      <c r="B1528" s="19"/>
      <c r="C1528" s="20"/>
      <c r="D1528" s="19"/>
      <c r="E1528" s="19"/>
      <c r="F1528" s="19"/>
      <c r="G1528" s="19"/>
      <c r="H1528" s="19"/>
      <c r="I1528" s="19"/>
      <c r="J1528" s="19"/>
      <c r="K1528" s="19"/>
      <c r="L1528" s="19"/>
      <c r="M1528" s="20"/>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Z1528" s="257"/>
      <c r="CG1528" s="35"/>
      <c r="CH1528" s="20" t="s">
        <v>1895</v>
      </c>
      <c r="CI1528" s="20" t="s">
        <v>1825</v>
      </c>
    </row>
    <row r="1529" spans="1:87" ht="15" hidden="1" customHeight="1">
      <c r="A1529" s="19"/>
      <c r="B1529" s="19"/>
      <c r="C1529" s="20"/>
      <c r="D1529" s="19"/>
      <c r="E1529" s="19"/>
      <c r="F1529" s="19"/>
      <c r="G1529" s="19"/>
      <c r="H1529" s="19"/>
      <c r="I1529" s="19"/>
      <c r="J1529" s="19"/>
      <c r="K1529" s="19"/>
      <c r="L1529" s="19"/>
      <c r="M1529" s="20"/>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Z1529" s="257"/>
      <c r="CG1529" s="35"/>
      <c r="CH1529" s="20" t="s">
        <v>1896</v>
      </c>
      <c r="CI1529" s="20" t="s">
        <v>1826</v>
      </c>
    </row>
    <row r="1530" spans="1:87" ht="15" hidden="1" customHeight="1">
      <c r="A1530" s="19"/>
      <c r="B1530" s="19"/>
      <c r="C1530" s="20"/>
      <c r="D1530" s="19"/>
      <c r="E1530" s="19"/>
      <c r="F1530" s="19"/>
      <c r="G1530" s="19"/>
      <c r="H1530" s="19"/>
      <c r="I1530" s="19"/>
      <c r="J1530" s="19"/>
      <c r="K1530" s="19"/>
      <c r="L1530" s="19"/>
      <c r="M1530" s="20"/>
      <c r="N1530" s="20"/>
      <c r="O1530" s="20"/>
      <c r="P1530" s="20"/>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Z1530" s="257"/>
      <c r="CG1530" s="35"/>
      <c r="CH1530" s="20" t="s">
        <v>1897</v>
      </c>
      <c r="CI1530" s="20" t="s">
        <v>1827</v>
      </c>
    </row>
    <row r="1531" spans="1:87" ht="15" hidden="1" customHeight="1">
      <c r="A1531" s="19"/>
      <c r="B1531" s="19"/>
      <c r="C1531" s="20"/>
      <c r="D1531" s="19"/>
      <c r="E1531" s="19"/>
      <c r="F1531" s="19"/>
      <c r="G1531" s="19"/>
      <c r="H1531" s="19"/>
      <c r="I1531" s="19"/>
      <c r="J1531" s="19"/>
      <c r="K1531" s="19"/>
      <c r="L1531" s="19"/>
      <c r="M1531" s="20"/>
      <c r="N1531" s="20"/>
      <c r="O1531" s="20"/>
      <c r="P1531" s="20"/>
      <c r="Q1531" s="20"/>
      <c r="R1531" s="20"/>
      <c r="S1531" s="20"/>
      <c r="T1531" s="20"/>
      <c r="U1531" s="20"/>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Z1531" s="257"/>
      <c r="CG1531" s="35"/>
      <c r="CH1531" s="20" t="s">
        <v>1898</v>
      </c>
      <c r="CI1531" s="20" t="s">
        <v>1828</v>
      </c>
    </row>
    <row r="1532" spans="1:87" ht="15" hidden="1" customHeight="1">
      <c r="A1532" s="19"/>
      <c r="B1532" s="19"/>
      <c r="C1532" s="20"/>
      <c r="D1532" s="19"/>
      <c r="E1532" s="19"/>
      <c r="F1532" s="19"/>
      <c r="G1532" s="19"/>
      <c r="H1532" s="19"/>
      <c r="I1532" s="19"/>
      <c r="J1532" s="19"/>
      <c r="K1532" s="19"/>
      <c r="L1532" s="19"/>
      <c r="M1532" s="20"/>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Z1532" s="257"/>
      <c r="CG1532" s="35"/>
      <c r="CH1532" s="20" t="s">
        <v>1899</v>
      </c>
      <c r="CI1532" s="20" t="s">
        <v>1829</v>
      </c>
    </row>
    <row r="1533" spans="1:87" ht="15" hidden="1" customHeight="1">
      <c r="A1533" s="19"/>
      <c r="B1533" s="19"/>
      <c r="C1533" s="20"/>
      <c r="D1533" s="19"/>
      <c r="E1533" s="19"/>
      <c r="F1533" s="19"/>
      <c r="G1533" s="19"/>
      <c r="H1533" s="19"/>
      <c r="I1533" s="19"/>
      <c r="J1533" s="19"/>
      <c r="K1533" s="19"/>
      <c r="L1533" s="19"/>
      <c r="M1533" s="20"/>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Z1533" s="257"/>
      <c r="CG1533" s="35"/>
      <c r="CH1533" s="20" t="s">
        <v>1900</v>
      </c>
      <c r="CI1533" s="20" t="s">
        <v>1830</v>
      </c>
    </row>
    <row r="1534" spans="1:87" ht="15" hidden="1" customHeight="1">
      <c r="A1534" s="19"/>
      <c r="B1534" s="19"/>
      <c r="C1534" s="20"/>
      <c r="D1534" s="19"/>
      <c r="E1534" s="19"/>
      <c r="F1534" s="19"/>
      <c r="G1534" s="19"/>
      <c r="H1534" s="19"/>
      <c r="I1534" s="19"/>
      <c r="J1534" s="19"/>
      <c r="K1534" s="19"/>
      <c r="L1534" s="19"/>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Z1534" s="257"/>
      <c r="CG1534" s="35"/>
      <c r="CH1534" s="20" t="s">
        <v>1901</v>
      </c>
      <c r="CI1534" s="20" t="s">
        <v>1831</v>
      </c>
    </row>
    <row r="1535" spans="1:87" ht="15" hidden="1" customHeight="1">
      <c r="A1535" s="19"/>
      <c r="B1535" s="19"/>
      <c r="C1535" s="20"/>
      <c r="D1535" s="19"/>
      <c r="E1535" s="19"/>
      <c r="F1535" s="19"/>
      <c r="G1535" s="19"/>
      <c r="H1535" s="19"/>
      <c r="I1535" s="19"/>
      <c r="J1535" s="19"/>
      <c r="K1535" s="19"/>
      <c r="L1535" s="19"/>
      <c r="M1535" s="20"/>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Z1535" s="257"/>
      <c r="CG1535" s="35"/>
      <c r="CH1535" s="20" t="s">
        <v>1902</v>
      </c>
      <c r="CI1535" s="20" t="s">
        <v>1832</v>
      </c>
    </row>
    <row r="1536" spans="1:87" ht="15" hidden="1" customHeight="1">
      <c r="A1536" s="19"/>
      <c r="B1536" s="19"/>
      <c r="C1536" s="20"/>
      <c r="D1536" s="19"/>
      <c r="E1536" s="19"/>
      <c r="F1536" s="19"/>
      <c r="G1536" s="19"/>
      <c r="H1536" s="19"/>
      <c r="I1536" s="19"/>
      <c r="J1536" s="19"/>
      <c r="K1536" s="19"/>
      <c r="L1536" s="19"/>
      <c r="M1536" s="20"/>
      <c r="N1536" s="20"/>
      <c r="O1536" s="20"/>
      <c r="P1536" s="20"/>
      <c r="Q1536" s="20"/>
      <c r="R1536" s="20"/>
      <c r="S1536" s="20"/>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Z1536" s="257"/>
      <c r="CG1536" s="35"/>
      <c r="CH1536" s="20" t="s">
        <v>1903</v>
      </c>
      <c r="CI1536" s="20" t="s">
        <v>1833</v>
      </c>
    </row>
    <row r="1537" spans="1:87" ht="15" hidden="1" customHeight="1">
      <c r="A1537" s="19"/>
      <c r="B1537" s="19"/>
      <c r="C1537" s="20"/>
      <c r="D1537" s="19"/>
      <c r="E1537" s="19"/>
      <c r="F1537" s="19"/>
      <c r="G1537" s="19"/>
      <c r="H1537" s="19"/>
      <c r="I1537" s="19"/>
      <c r="J1537" s="19"/>
      <c r="K1537" s="19"/>
      <c r="L1537" s="19"/>
      <c r="M1537" s="20"/>
      <c r="N1537" s="20"/>
      <c r="O1537" s="20"/>
      <c r="P1537" s="20"/>
      <c r="Q1537" s="20"/>
      <c r="R1537" s="20"/>
      <c r="S1537" s="20"/>
      <c r="T1537" s="20"/>
      <c r="U1537" s="20"/>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Z1537" s="257"/>
      <c r="CG1537" s="35"/>
      <c r="CH1537" s="20" t="s">
        <v>1904</v>
      </c>
      <c r="CI1537" s="20" t="s">
        <v>1834</v>
      </c>
    </row>
    <row r="1538" spans="1:87" ht="15" hidden="1" customHeight="1">
      <c r="A1538" s="19"/>
      <c r="B1538" s="19"/>
      <c r="C1538" s="20"/>
      <c r="D1538" s="19"/>
      <c r="E1538" s="19"/>
      <c r="F1538" s="19"/>
      <c r="G1538" s="19"/>
      <c r="H1538" s="19"/>
      <c r="I1538" s="19"/>
      <c r="J1538" s="19"/>
      <c r="K1538" s="19"/>
      <c r="L1538" s="19"/>
      <c r="M1538" s="20"/>
      <c r="N1538" s="20"/>
      <c r="O1538" s="20"/>
      <c r="P1538" s="20"/>
      <c r="Q1538" s="20"/>
      <c r="R1538" s="20"/>
      <c r="S1538" s="20"/>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Z1538" s="257"/>
      <c r="CG1538" s="35"/>
      <c r="CH1538" s="20" t="s">
        <v>1905</v>
      </c>
      <c r="CI1538" s="20" t="s">
        <v>1835</v>
      </c>
    </row>
    <row r="1539" spans="1:87" ht="15" hidden="1" customHeight="1">
      <c r="A1539" s="19"/>
      <c r="B1539" s="19"/>
      <c r="C1539" s="20"/>
      <c r="D1539" s="19"/>
      <c r="E1539" s="19"/>
      <c r="F1539" s="19"/>
      <c r="G1539" s="19"/>
      <c r="H1539" s="19"/>
      <c r="I1539" s="19"/>
      <c r="J1539" s="19"/>
      <c r="K1539" s="19"/>
      <c r="L1539" s="19"/>
      <c r="M1539" s="20"/>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Z1539" s="257"/>
      <c r="CG1539" s="35"/>
      <c r="CH1539" s="20" t="s">
        <v>1906</v>
      </c>
      <c r="CI1539" s="20" t="s">
        <v>1836</v>
      </c>
    </row>
    <row r="1540" spans="1:87" ht="15" hidden="1" customHeight="1">
      <c r="A1540" s="19"/>
      <c r="B1540" s="19"/>
      <c r="C1540" s="20"/>
      <c r="D1540" s="19"/>
      <c r="E1540" s="19"/>
      <c r="F1540" s="19"/>
      <c r="G1540" s="19"/>
      <c r="H1540" s="19"/>
      <c r="I1540" s="19"/>
      <c r="J1540" s="19"/>
      <c r="K1540" s="19"/>
      <c r="L1540" s="19"/>
      <c r="M1540" s="20"/>
      <c r="N1540" s="20"/>
      <c r="O1540" s="20"/>
      <c r="P1540" s="20"/>
      <c r="Q1540" s="20"/>
      <c r="R1540" s="20"/>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Z1540" s="257"/>
      <c r="CG1540" s="35"/>
      <c r="CH1540" s="20" t="s">
        <v>1907</v>
      </c>
      <c r="CI1540" s="20" t="s">
        <v>1837</v>
      </c>
    </row>
    <row r="1541" spans="1:87" ht="15" hidden="1" customHeight="1">
      <c r="A1541" s="19"/>
      <c r="B1541" s="19"/>
      <c r="C1541" s="20"/>
      <c r="D1541" s="19"/>
      <c r="E1541" s="19"/>
      <c r="F1541" s="19"/>
      <c r="G1541" s="19"/>
      <c r="H1541" s="19"/>
      <c r="I1541" s="19"/>
      <c r="J1541" s="19"/>
      <c r="K1541" s="19"/>
      <c r="L1541" s="19"/>
      <c r="M1541" s="20"/>
      <c r="N1541" s="20"/>
      <c r="O1541" s="20"/>
      <c r="P1541" s="20"/>
      <c r="Q1541" s="20"/>
      <c r="R1541" s="20"/>
      <c r="S1541" s="20"/>
      <c r="T1541" s="20"/>
      <c r="U1541" s="20"/>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Z1541" s="257"/>
      <c r="CG1541" s="35"/>
      <c r="CH1541" s="20" t="s">
        <v>1908</v>
      </c>
      <c r="CI1541" s="20" t="s">
        <v>1838</v>
      </c>
    </row>
    <row r="1542" spans="1:87" ht="15" hidden="1" customHeight="1">
      <c r="A1542" s="19"/>
      <c r="B1542" s="19"/>
      <c r="C1542" s="20"/>
      <c r="D1542" s="19"/>
      <c r="E1542" s="19"/>
      <c r="F1542" s="19"/>
      <c r="G1542" s="19"/>
      <c r="H1542" s="19"/>
      <c r="I1542" s="19"/>
      <c r="J1542" s="19"/>
      <c r="K1542" s="19"/>
      <c r="L1542" s="19"/>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Z1542" s="257"/>
      <c r="CG1542" s="35"/>
      <c r="CH1542" s="20" t="s">
        <v>1909</v>
      </c>
      <c r="CI1542" s="20" t="s">
        <v>1839</v>
      </c>
    </row>
    <row r="1543" spans="1:87" ht="15" hidden="1" customHeight="1">
      <c r="A1543" s="19"/>
      <c r="B1543" s="19"/>
      <c r="C1543" s="20"/>
      <c r="D1543" s="19"/>
      <c r="E1543" s="19"/>
      <c r="F1543" s="19"/>
      <c r="G1543" s="19"/>
      <c r="H1543" s="19"/>
      <c r="I1543" s="19"/>
      <c r="J1543" s="19"/>
      <c r="K1543" s="19"/>
      <c r="L1543" s="19"/>
      <c r="M1543" s="20"/>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Z1543" s="257"/>
      <c r="CG1543" s="35"/>
      <c r="CH1543" s="20" t="s">
        <v>1910</v>
      </c>
      <c r="CI1543" s="20" t="s">
        <v>1840</v>
      </c>
    </row>
    <row r="1544" spans="1:87" ht="15" hidden="1" customHeight="1">
      <c r="A1544" s="19"/>
      <c r="B1544" s="19"/>
      <c r="C1544" s="20"/>
      <c r="D1544" s="19"/>
      <c r="E1544" s="19"/>
      <c r="F1544" s="19"/>
      <c r="G1544" s="19"/>
      <c r="H1544" s="19"/>
      <c r="I1544" s="19"/>
      <c r="J1544" s="19"/>
      <c r="K1544" s="19"/>
      <c r="L1544" s="19"/>
      <c r="M1544" s="20"/>
      <c r="N1544" s="20"/>
      <c r="O1544" s="20"/>
      <c r="P1544" s="20"/>
      <c r="Q1544" s="20"/>
      <c r="R1544" s="20"/>
      <c r="S1544" s="20"/>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Z1544" s="257"/>
      <c r="CG1544" s="35"/>
      <c r="CH1544" s="20" t="s">
        <v>1911</v>
      </c>
      <c r="CI1544" s="20" t="s">
        <v>1841</v>
      </c>
    </row>
    <row r="1545" spans="1:87" ht="15" hidden="1" customHeight="1">
      <c r="A1545" s="19"/>
      <c r="B1545" s="19"/>
      <c r="C1545" s="20"/>
      <c r="D1545" s="19"/>
      <c r="E1545" s="19"/>
      <c r="F1545" s="19"/>
      <c r="G1545" s="19"/>
      <c r="H1545" s="19"/>
      <c r="I1545" s="19"/>
      <c r="J1545" s="19"/>
      <c r="K1545" s="19"/>
      <c r="L1545" s="19"/>
      <c r="M1545" s="20"/>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Z1545" s="257"/>
      <c r="CG1545" s="35"/>
      <c r="CH1545" s="20" t="s">
        <v>1912</v>
      </c>
      <c r="CI1545" s="20" t="s">
        <v>1842</v>
      </c>
    </row>
    <row r="1546" spans="1:87" ht="15" hidden="1" customHeight="1">
      <c r="A1546" s="19"/>
      <c r="B1546" s="19"/>
      <c r="C1546" s="20"/>
      <c r="D1546" s="19"/>
      <c r="E1546" s="19"/>
      <c r="F1546" s="19"/>
      <c r="G1546" s="19"/>
      <c r="H1546" s="19"/>
      <c r="I1546" s="19"/>
      <c r="J1546" s="19"/>
      <c r="K1546" s="19"/>
      <c r="L1546" s="19"/>
      <c r="M1546" s="20"/>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Z1546" s="257"/>
      <c r="CG1546" s="35"/>
      <c r="CH1546" s="20" t="s">
        <v>1913</v>
      </c>
      <c r="CI1546" s="20" t="s">
        <v>1843</v>
      </c>
    </row>
    <row r="1547" spans="1:87" ht="15" hidden="1" customHeight="1">
      <c r="A1547" s="19"/>
      <c r="B1547" s="19"/>
      <c r="C1547" s="20"/>
      <c r="D1547" s="19"/>
      <c r="E1547" s="19"/>
      <c r="F1547" s="19"/>
      <c r="G1547" s="19"/>
      <c r="H1547" s="19"/>
      <c r="I1547" s="19"/>
      <c r="J1547" s="19"/>
      <c r="K1547" s="19"/>
      <c r="L1547" s="19"/>
      <c r="M1547" s="20"/>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Z1547" s="257"/>
      <c r="CG1547" s="35"/>
      <c r="CH1547" s="20" t="s">
        <v>1914</v>
      </c>
      <c r="CI1547" s="20" t="s">
        <v>1844</v>
      </c>
    </row>
    <row r="1548" spans="1:87" ht="15" hidden="1" customHeight="1">
      <c r="A1548" s="19"/>
      <c r="B1548" s="19"/>
      <c r="C1548" s="20"/>
      <c r="D1548" s="19"/>
      <c r="E1548" s="19"/>
      <c r="F1548" s="19"/>
      <c r="G1548" s="19"/>
      <c r="H1548" s="19"/>
      <c r="I1548" s="19"/>
      <c r="J1548" s="19"/>
      <c r="K1548" s="19"/>
      <c r="L1548" s="19"/>
      <c r="M1548" s="20"/>
      <c r="N1548" s="20"/>
      <c r="O1548" s="20"/>
      <c r="P1548" s="20"/>
      <c r="Q1548" s="20"/>
      <c r="R1548" s="20"/>
      <c r="S1548" s="20"/>
      <c r="T1548" s="20"/>
      <c r="U1548" s="20"/>
      <c r="V1548" s="20"/>
      <c r="W1548" s="20"/>
      <c r="X1548" s="20"/>
      <c r="Y1548" s="20"/>
      <c r="Z1548" s="20"/>
      <c r="AA1548" s="20"/>
      <c r="AB1548" s="20"/>
      <c r="AC1548" s="20"/>
      <c r="AD1548" s="20"/>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Z1548" s="257"/>
      <c r="CG1548" s="35"/>
      <c r="CH1548" s="20" t="s">
        <v>1915</v>
      </c>
      <c r="CI1548" s="20" t="s">
        <v>586</v>
      </c>
    </row>
    <row r="1549" spans="1:87" ht="15" hidden="1" customHeight="1">
      <c r="A1549" s="19"/>
      <c r="B1549" s="19"/>
      <c r="C1549" s="20"/>
      <c r="D1549" s="19"/>
      <c r="E1549" s="19"/>
      <c r="F1549" s="19"/>
      <c r="G1549" s="19"/>
      <c r="H1549" s="19"/>
      <c r="I1549" s="19"/>
      <c r="J1549" s="19"/>
      <c r="K1549" s="19"/>
      <c r="L1549" s="19"/>
      <c r="M1549" s="20"/>
      <c r="N1549" s="20"/>
      <c r="O1549" s="20"/>
      <c r="P1549" s="20"/>
      <c r="Q1549" s="20"/>
      <c r="R1549" s="20"/>
      <c r="S1549" s="20"/>
      <c r="T1549" s="20"/>
      <c r="U1549" s="20"/>
      <c r="V1549" s="20"/>
      <c r="W1549" s="20"/>
      <c r="X1549" s="20"/>
      <c r="Y1549" s="20"/>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Z1549" s="257"/>
      <c r="CG1549" s="35"/>
      <c r="CH1549" s="20" t="s">
        <v>1916</v>
      </c>
      <c r="CI1549" s="20" t="s">
        <v>1845</v>
      </c>
    </row>
    <row r="1550" spans="1:87" ht="15" hidden="1" customHeight="1">
      <c r="A1550" s="19"/>
      <c r="B1550" s="19"/>
      <c r="C1550" s="20"/>
      <c r="D1550" s="19"/>
      <c r="E1550" s="19"/>
      <c r="F1550" s="19"/>
      <c r="G1550" s="19"/>
      <c r="H1550" s="19"/>
      <c r="I1550" s="19"/>
      <c r="J1550" s="19"/>
      <c r="K1550" s="19"/>
      <c r="L1550" s="19"/>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Z1550" s="257"/>
      <c r="CG1550" s="35"/>
      <c r="CH1550" s="20" t="s">
        <v>586</v>
      </c>
      <c r="CI1550" s="20" t="s">
        <v>1846</v>
      </c>
    </row>
    <row r="1551" spans="1:87" ht="15" hidden="1" customHeight="1">
      <c r="A1551" s="19"/>
      <c r="B1551" s="19"/>
      <c r="C1551" s="20"/>
      <c r="D1551" s="19"/>
      <c r="E1551" s="19"/>
      <c r="F1551" s="19"/>
      <c r="G1551" s="19"/>
      <c r="H1551" s="19"/>
      <c r="I1551" s="19"/>
      <c r="J1551" s="19"/>
      <c r="K1551" s="19"/>
      <c r="L1551" s="19"/>
      <c r="M1551" s="20"/>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Z1551" s="257"/>
      <c r="CG1551" s="35"/>
      <c r="CH1551" s="20" t="s">
        <v>1917</v>
      </c>
      <c r="CI1551" s="20" t="s">
        <v>1847</v>
      </c>
    </row>
    <row r="1552" spans="1:87" ht="15" hidden="1" customHeight="1">
      <c r="A1552" s="19"/>
      <c r="B1552" s="19"/>
      <c r="C1552" s="20"/>
      <c r="D1552" s="19"/>
      <c r="E1552" s="19"/>
      <c r="F1552" s="19"/>
      <c r="G1552" s="19"/>
      <c r="H1552" s="19"/>
      <c r="I1552" s="19"/>
      <c r="J1552" s="19"/>
      <c r="K1552" s="19"/>
      <c r="L1552" s="19"/>
      <c r="M1552" s="20"/>
      <c r="N1552" s="20"/>
      <c r="O1552" s="20"/>
      <c r="P1552" s="20"/>
      <c r="Q1552" s="20"/>
      <c r="R1552" s="20"/>
      <c r="S1552" s="20"/>
      <c r="T1552" s="20"/>
      <c r="U1552" s="20"/>
      <c r="V1552" s="20"/>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Z1552" s="257"/>
      <c r="CG1552" s="35"/>
      <c r="CH1552" s="20" t="s">
        <v>1918</v>
      </c>
      <c r="CI1552" s="20" t="s">
        <v>1848</v>
      </c>
    </row>
    <row r="1553" spans="1:87" ht="15" hidden="1" customHeight="1">
      <c r="A1553" s="19"/>
      <c r="B1553" s="19"/>
      <c r="C1553" s="20"/>
      <c r="D1553" s="19"/>
      <c r="E1553" s="19"/>
      <c r="F1553" s="19"/>
      <c r="G1553" s="19"/>
      <c r="H1553" s="19"/>
      <c r="I1553" s="19"/>
      <c r="J1553" s="19"/>
      <c r="K1553" s="19"/>
      <c r="L1553" s="19"/>
      <c r="M1553" s="20"/>
      <c r="N1553" s="20"/>
      <c r="O1553" s="20"/>
      <c r="P1553" s="20"/>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Z1553" s="257"/>
      <c r="CG1553" s="35"/>
      <c r="CH1553" s="20" t="s">
        <v>1919</v>
      </c>
      <c r="CI1553" s="20" t="s">
        <v>1849</v>
      </c>
    </row>
    <row r="1554" spans="1:87" ht="15" hidden="1" customHeight="1">
      <c r="A1554" s="19"/>
      <c r="B1554" s="19"/>
      <c r="C1554" s="20"/>
      <c r="D1554" s="19"/>
      <c r="E1554" s="19"/>
      <c r="F1554" s="19"/>
      <c r="G1554" s="19"/>
      <c r="H1554" s="19"/>
      <c r="I1554" s="19"/>
      <c r="J1554" s="19"/>
      <c r="K1554" s="19"/>
      <c r="L1554" s="19"/>
      <c r="M1554" s="20"/>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Z1554" s="257"/>
      <c r="CG1554" s="35"/>
      <c r="CH1554" s="20" t="s">
        <v>1920</v>
      </c>
      <c r="CI1554" s="20" t="s">
        <v>1850</v>
      </c>
    </row>
    <row r="1555" spans="1:87" ht="15" hidden="1" customHeight="1">
      <c r="A1555" s="19"/>
      <c r="B1555" s="19"/>
      <c r="C1555" s="20"/>
      <c r="D1555" s="19"/>
      <c r="E1555" s="19"/>
      <c r="F1555" s="19"/>
      <c r="G1555" s="19"/>
      <c r="H1555" s="19"/>
      <c r="I1555" s="19"/>
      <c r="J1555" s="19"/>
      <c r="K1555" s="19"/>
      <c r="L1555" s="19"/>
      <c r="M1555" s="20"/>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Z1555" s="257"/>
      <c r="CG1555" s="35"/>
      <c r="CH1555" s="20" t="s">
        <v>1921</v>
      </c>
      <c r="CI1555" s="20" t="s">
        <v>1851</v>
      </c>
    </row>
    <row r="1556" spans="1:87" ht="15" hidden="1" customHeight="1">
      <c r="A1556" s="19"/>
      <c r="B1556" s="19"/>
      <c r="C1556" s="20"/>
      <c r="D1556" s="19"/>
      <c r="E1556" s="19"/>
      <c r="F1556" s="19"/>
      <c r="G1556" s="19"/>
      <c r="H1556" s="19"/>
      <c r="I1556" s="19"/>
      <c r="J1556" s="19"/>
      <c r="K1556" s="19"/>
      <c r="L1556" s="19"/>
      <c r="M1556" s="20"/>
      <c r="N1556" s="20"/>
      <c r="O1556" s="20"/>
      <c r="P1556" s="20"/>
      <c r="Q1556" s="20"/>
      <c r="R1556" s="20"/>
      <c r="S1556" s="20"/>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Z1556" s="257"/>
      <c r="CG1556" s="35"/>
      <c r="CH1556" s="20" t="s">
        <v>1922</v>
      </c>
      <c r="CI1556" s="20" t="s">
        <v>1852</v>
      </c>
    </row>
    <row r="1557" spans="1:87" ht="15" hidden="1" customHeight="1">
      <c r="A1557" s="19"/>
      <c r="B1557" s="19"/>
      <c r="C1557" s="20"/>
      <c r="D1557" s="19"/>
      <c r="E1557" s="19"/>
      <c r="F1557" s="19"/>
      <c r="G1557" s="19"/>
      <c r="H1557" s="19"/>
      <c r="I1557" s="19"/>
      <c r="J1557" s="19"/>
      <c r="K1557" s="19"/>
      <c r="L1557" s="19"/>
      <c r="M1557" s="20"/>
      <c r="N1557" s="20"/>
      <c r="O1557" s="20"/>
      <c r="P1557" s="20"/>
      <c r="Q1557" s="20"/>
      <c r="R1557" s="20"/>
      <c r="S1557" s="20"/>
      <c r="T1557" s="20"/>
      <c r="U1557" s="20"/>
      <c r="V1557" s="20"/>
      <c r="W1557" s="20"/>
      <c r="X1557" s="20"/>
      <c r="Y1557" s="20"/>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Z1557" s="257"/>
      <c r="CG1557" s="35"/>
      <c r="CH1557" s="20" t="s">
        <v>1923</v>
      </c>
      <c r="CI1557" s="20" t="s">
        <v>1853</v>
      </c>
    </row>
    <row r="1558" spans="1:87" ht="15" hidden="1" customHeight="1">
      <c r="A1558" s="19"/>
      <c r="B1558" s="19"/>
      <c r="C1558" s="20"/>
      <c r="D1558" s="19"/>
      <c r="E1558" s="19"/>
      <c r="F1558" s="19"/>
      <c r="G1558" s="19"/>
      <c r="H1558" s="19"/>
      <c r="I1558" s="19"/>
      <c r="J1558" s="19"/>
      <c r="K1558" s="19"/>
      <c r="L1558" s="19"/>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Z1558" s="257"/>
      <c r="CG1558" s="35"/>
      <c r="CH1558" s="20" t="s">
        <v>1924</v>
      </c>
      <c r="CI1558" s="20" t="s">
        <v>1854</v>
      </c>
    </row>
    <row r="1559" spans="1:87" ht="15" hidden="1" customHeight="1">
      <c r="A1559" s="19"/>
      <c r="B1559" s="19"/>
      <c r="C1559" s="20"/>
      <c r="D1559" s="19"/>
      <c r="E1559" s="19"/>
      <c r="F1559" s="19"/>
      <c r="G1559" s="19"/>
      <c r="H1559" s="19"/>
      <c r="I1559" s="19"/>
      <c r="J1559" s="19"/>
      <c r="K1559" s="19"/>
      <c r="L1559" s="19"/>
      <c r="M1559" s="20"/>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Z1559" s="257"/>
      <c r="CG1559" s="35"/>
      <c r="CH1559" s="20" t="s">
        <v>1925</v>
      </c>
      <c r="CI1559" s="20" t="s">
        <v>1855</v>
      </c>
    </row>
    <row r="1560" spans="1:87" ht="15" hidden="1" customHeight="1">
      <c r="A1560" s="19"/>
      <c r="B1560" s="19"/>
      <c r="C1560" s="20"/>
      <c r="D1560" s="19"/>
      <c r="E1560" s="19"/>
      <c r="F1560" s="19"/>
      <c r="G1560" s="19"/>
      <c r="H1560" s="19"/>
      <c r="I1560" s="19"/>
      <c r="J1560" s="19"/>
      <c r="K1560" s="19"/>
      <c r="L1560" s="19"/>
      <c r="M1560" s="20"/>
      <c r="N1560" s="20"/>
      <c r="O1560" s="20"/>
      <c r="P1560" s="20"/>
      <c r="Q1560" s="20"/>
      <c r="R1560" s="20"/>
      <c r="S1560" s="20"/>
      <c r="T1560" s="20"/>
      <c r="U1560" s="20"/>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Z1560" s="257"/>
      <c r="CG1560" s="35"/>
      <c r="CH1560" s="20" t="s">
        <v>1926</v>
      </c>
      <c r="CI1560" s="20" t="s">
        <v>1856</v>
      </c>
    </row>
    <row r="1561" spans="1:87" ht="15" hidden="1" customHeight="1">
      <c r="A1561" s="19"/>
      <c r="B1561" s="19"/>
      <c r="C1561" s="20"/>
      <c r="D1561" s="19"/>
      <c r="E1561" s="19"/>
      <c r="F1561" s="19"/>
      <c r="G1561" s="19"/>
      <c r="H1561" s="19"/>
      <c r="I1561" s="19"/>
      <c r="J1561" s="19"/>
      <c r="K1561" s="19"/>
      <c r="L1561" s="19"/>
      <c r="M1561" s="20"/>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Z1561" s="257"/>
      <c r="CG1561" s="35"/>
      <c r="CH1561" s="20" t="s">
        <v>1927</v>
      </c>
      <c r="CI1561" s="20" t="s">
        <v>1857</v>
      </c>
    </row>
    <row r="1562" spans="1:87" ht="15" hidden="1" customHeight="1">
      <c r="A1562" s="19"/>
      <c r="B1562" s="19"/>
      <c r="C1562" s="20"/>
      <c r="D1562" s="19"/>
      <c r="E1562" s="19"/>
      <c r="F1562" s="19"/>
      <c r="G1562" s="19"/>
      <c r="H1562" s="19"/>
      <c r="I1562" s="19"/>
      <c r="J1562" s="19"/>
      <c r="K1562" s="19"/>
      <c r="L1562" s="19"/>
      <c r="M1562" s="20"/>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Z1562" s="257"/>
      <c r="CG1562" s="35"/>
      <c r="CH1562" s="20" t="s">
        <v>1928</v>
      </c>
      <c r="CI1562" s="20" t="s">
        <v>1858</v>
      </c>
    </row>
    <row r="1563" spans="1:87" ht="15" hidden="1" customHeight="1">
      <c r="A1563" s="19"/>
      <c r="B1563" s="19"/>
      <c r="C1563" s="20"/>
      <c r="D1563" s="19"/>
      <c r="E1563" s="19"/>
      <c r="F1563" s="19"/>
      <c r="G1563" s="19"/>
      <c r="H1563" s="19"/>
      <c r="I1563" s="19"/>
      <c r="J1563" s="19"/>
      <c r="K1563" s="19"/>
      <c r="L1563" s="19"/>
      <c r="M1563" s="20"/>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Z1563" s="257"/>
      <c r="CG1563" s="35"/>
      <c r="CH1563" s="20" t="s">
        <v>1929</v>
      </c>
      <c r="CI1563" s="20" t="s">
        <v>1859</v>
      </c>
    </row>
    <row r="1564" spans="1:87" ht="15" hidden="1" customHeight="1">
      <c r="A1564" s="19"/>
      <c r="B1564" s="19"/>
      <c r="C1564" s="20"/>
      <c r="D1564" s="19"/>
      <c r="E1564" s="19"/>
      <c r="F1564" s="19"/>
      <c r="G1564" s="19"/>
      <c r="H1564" s="19"/>
      <c r="I1564" s="19"/>
      <c r="J1564" s="19"/>
      <c r="K1564" s="19"/>
      <c r="L1564" s="19"/>
      <c r="M1564" s="20"/>
      <c r="N1564" s="20"/>
      <c r="O1564" s="20"/>
      <c r="P1564" s="20"/>
      <c r="Q1564" s="20"/>
      <c r="R1564" s="20"/>
      <c r="S1564" s="20"/>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Z1564" s="257"/>
      <c r="CG1564" s="35"/>
      <c r="CH1564" s="20" t="s">
        <v>1930</v>
      </c>
      <c r="CI1564" s="20" t="s">
        <v>1860</v>
      </c>
    </row>
    <row r="1565" spans="1:87" ht="15" hidden="1" customHeight="1">
      <c r="A1565" s="19"/>
      <c r="B1565" s="19"/>
      <c r="C1565" s="20"/>
      <c r="D1565" s="19"/>
      <c r="E1565" s="19"/>
      <c r="F1565" s="19"/>
      <c r="G1565" s="19"/>
      <c r="H1565" s="19"/>
      <c r="I1565" s="19"/>
      <c r="J1565" s="19"/>
      <c r="K1565" s="19"/>
      <c r="L1565" s="19"/>
      <c r="M1565" s="20"/>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Z1565" s="257"/>
      <c r="CG1565" s="35"/>
      <c r="CH1565" s="20" t="s">
        <v>1931</v>
      </c>
      <c r="CI1565" s="20" t="s">
        <v>1861</v>
      </c>
    </row>
    <row r="1566" spans="1:87" ht="15" hidden="1" customHeight="1">
      <c r="A1566" s="19"/>
      <c r="B1566" s="19"/>
      <c r="C1566" s="20"/>
      <c r="D1566" s="19"/>
      <c r="E1566" s="19"/>
      <c r="F1566" s="19"/>
      <c r="G1566" s="19"/>
      <c r="H1566" s="19"/>
      <c r="I1566" s="19"/>
      <c r="J1566" s="19"/>
      <c r="K1566" s="19"/>
      <c r="L1566" s="19"/>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Z1566" s="257"/>
      <c r="CG1566" s="35"/>
      <c r="CH1566" s="20" t="s">
        <v>1932</v>
      </c>
      <c r="CI1566" s="20" t="s">
        <v>1862</v>
      </c>
    </row>
    <row r="1567" spans="1:87" ht="15" hidden="1" customHeight="1">
      <c r="A1567" s="19"/>
      <c r="B1567" s="19"/>
      <c r="C1567" s="20"/>
      <c r="D1567" s="19"/>
      <c r="E1567" s="19"/>
      <c r="F1567" s="19"/>
      <c r="G1567" s="19"/>
      <c r="H1567" s="19"/>
      <c r="I1567" s="19"/>
      <c r="J1567" s="19"/>
      <c r="K1567" s="19"/>
      <c r="L1567" s="19"/>
      <c r="M1567" s="20"/>
      <c r="N1567" s="20"/>
      <c r="O1567" s="20"/>
      <c r="P1567" s="20"/>
      <c r="Q1567" s="20"/>
      <c r="R1567" s="20"/>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Z1567" s="257"/>
      <c r="CG1567" s="35"/>
      <c r="CH1567" s="20" t="s">
        <v>1933</v>
      </c>
      <c r="CI1567" s="20" t="s">
        <v>1863</v>
      </c>
    </row>
    <row r="1568" spans="1:87" ht="15" hidden="1" customHeight="1">
      <c r="A1568" s="19"/>
      <c r="B1568" s="19"/>
      <c r="C1568" s="20"/>
      <c r="D1568" s="19"/>
      <c r="E1568" s="19"/>
      <c r="F1568" s="19"/>
      <c r="G1568" s="19"/>
      <c r="H1568" s="19"/>
      <c r="I1568" s="19"/>
      <c r="J1568" s="19"/>
      <c r="K1568" s="19"/>
      <c r="L1568" s="19"/>
      <c r="M1568" s="20"/>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Z1568" s="257"/>
      <c r="CG1568" s="35"/>
      <c r="CH1568" s="20" t="s">
        <v>1934</v>
      </c>
      <c r="CI1568" s="20" t="s">
        <v>1864</v>
      </c>
    </row>
    <row r="1569" spans="1:87" ht="15" hidden="1" customHeight="1">
      <c r="A1569" s="19"/>
      <c r="B1569" s="19"/>
      <c r="C1569" s="20"/>
      <c r="D1569" s="19"/>
      <c r="E1569" s="19"/>
      <c r="F1569" s="19"/>
      <c r="G1569" s="19"/>
      <c r="H1569" s="19"/>
      <c r="I1569" s="19"/>
      <c r="J1569" s="19"/>
      <c r="K1569" s="19"/>
      <c r="L1569" s="19"/>
      <c r="M1569" s="20"/>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Z1569" s="257"/>
      <c r="CG1569" s="35"/>
      <c r="CH1569" s="20" t="s">
        <v>1935</v>
      </c>
      <c r="CI1569" s="20" t="s">
        <v>586</v>
      </c>
    </row>
    <row r="1570" spans="1:87" ht="15" hidden="1" customHeight="1">
      <c r="A1570" s="19"/>
      <c r="B1570" s="19"/>
      <c r="C1570" s="20"/>
      <c r="D1570" s="19"/>
      <c r="E1570" s="19"/>
      <c r="F1570" s="19"/>
      <c r="G1570" s="19"/>
      <c r="H1570" s="19"/>
      <c r="I1570" s="19"/>
      <c r="J1570" s="19"/>
      <c r="K1570" s="19"/>
      <c r="L1570" s="19"/>
      <c r="M1570" s="20"/>
      <c r="N1570" s="20"/>
      <c r="O1570" s="20"/>
      <c r="P1570" s="20"/>
      <c r="Q1570" s="20"/>
      <c r="R1570" s="20"/>
      <c r="S1570" s="20"/>
      <c r="T1570" s="20"/>
      <c r="U1570" s="20"/>
      <c r="V1570" s="20"/>
      <c r="W1570" s="20"/>
      <c r="X1570" s="20"/>
      <c r="Y1570" s="20"/>
      <c r="Z1570" s="20"/>
      <c r="AA1570" s="20"/>
      <c r="AB1570" s="20"/>
      <c r="AC1570" s="20"/>
      <c r="AD1570" s="20"/>
      <c r="AE1570" s="20"/>
      <c r="AF1570" s="20"/>
      <c r="AG1570" s="20"/>
      <c r="AH1570" s="20"/>
      <c r="AI1570" s="20"/>
      <c r="AJ1570" s="20"/>
      <c r="AK1570" s="20"/>
      <c r="AL1570" s="20"/>
      <c r="AM1570" s="20"/>
      <c r="AN1570" s="20"/>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Z1570" s="257"/>
      <c r="CG1570" s="35"/>
      <c r="CH1570" s="20" t="s">
        <v>1936</v>
      </c>
      <c r="CI1570" s="20" t="s">
        <v>1865</v>
      </c>
    </row>
    <row r="1571" spans="1:87" ht="15" hidden="1" customHeight="1">
      <c r="A1571" s="19"/>
      <c r="B1571" s="19"/>
      <c r="C1571" s="20"/>
      <c r="D1571" s="19"/>
      <c r="E1571" s="19"/>
      <c r="F1571" s="19"/>
      <c r="G1571" s="19"/>
      <c r="H1571" s="19"/>
      <c r="I1571" s="19"/>
      <c r="J1571" s="19"/>
      <c r="K1571" s="19"/>
      <c r="L1571" s="19"/>
      <c r="M1571" s="20"/>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Z1571" s="257"/>
      <c r="CG1571" s="35"/>
      <c r="CH1571" s="20" t="s">
        <v>1937</v>
      </c>
      <c r="CI1571" s="20" t="s">
        <v>1866</v>
      </c>
    </row>
    <row r="1572" spans="1:87" ht="15" hidden="1" customHeight="1">
      <c r="A1572" s="19"/>
      <c r="B1572" s="19"/>
      <c r="C1572" s="20"/>
      <c r="D1572" s="19"/>
      <c r="E1572" s="19"/>
      <c r="F1572" s="19"/>
      <c r="G1572" s="19"/>
      <c r="H1572" s="19"/>
      <c r="I1572" s="19"/>
      <c r="J1572" s="19"/>
      <c r="K1572" s="19"/>
      <c r="L1572" s="19"/>
      <c r="M1572" s="20"/>
      <c r="N1572" s="20"/>
      <c r="O1572" s="20"/>
      <c r="P1572" s="20"/>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Z1572" s="257"/>
      <c r="CG1572" s="35"/>
      <c r="CH1572" s="20" t="s">
        <v>1938</v>
      </c>
      <c r="CI1572" s="20" t="s">
        <v>1867</v>
      </c>
    </row>
    <row r="1573" spans="1:87" ht="15" hidden="1" customHeight="1">
      <c r="A1573" s="19"/>
      <c r="B1573" s="19"/>
      <c r="C1573" s="20"/>
      <c r="D1573" s="19"/>
      <c r="E1573" s="19"/>
      <c r="F1573" s="19"/>
      <c r="G1573" s="19"/>
      <c r="H1573" s="19"/>
      <c r="I1573" s="19"/>
      <c r="J1573" s="19"/>
      <c r="K1573" s="19"/>
      <c r="L1573" s="19"/>
      <c r="M1573" s="20"/>
      <c r="N1573" s="20"/>
      <c r="O1573" s="20"/>
      <c r="P1573" s="20"/>
      <c r="Q1573" s="20"/>
      <c r="R1573" s="20"/>
      <c r="S1573" s="20"/>
      <c r="T1573" s="20"/>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Z1573" s="257"/>
      <c r="CG1573" s="35"/>
      <c r="CH1573" s="20" t="s">
        <v>1939</v>
      </c>
      <c r="CI1573" s="20" t="s">
        <v>1868</v>
      </c>
    </row>
    <row r="1574" spans="1:87" ht="15" hidden="1" customHeight="1">
      <c r="A1574" s="19"/>
      <c r="B1574" s="19"/>
      <c r="C1574" s="20"/>
      <c r="D1574" s="19"/>
      <c r="E1574" s="19"/>
      <c r="F1574" s="19"/>
      <c r="G1574" s="19"/>
      <c r="H1574" s="19"/>
      <c r="I1574" s="19"/>
      <c r="J1574" s="19"/>
      <c r="K1574" s="19"/>
      <c r="L1574" s="19"/>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Z1574" s="257"/>
      <c r="CG1574" s="35"/>
      <c r="CH1574" s="20" t="s">
        <v>1940</v>
      </c>
      <c r="CI1574" s="20" t="s">
        <v>1869</v>
      </c>
    </row>
    <row r="1575" spans="1:87" ht="15" hidden="1" customHeight="1">
      <c r="A1575" s="19"/>
      <c r="B1575" s="19"/>
      <c r="C1575" s="20"/>
      <c r="D1575" s="19"/>
      <c r="E1575" s="19"/>
      <c r="F1575" s="19"/>
      <c r="G1575" s="19"/>
      <c r="H1575" s="19"/>
      <c r="I1575" s="19"/>
      <c r="J1575" s="19"/>
      <c r="K1575" s="19"/>
      <c r="L1575" s="19"/>
      <c r="M1575" s="20"/>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Z1575" s="257"/>
      <c r="CG1575" s="35"/>
      <c r="CH1575" s="20" t="s">
        <v>1941</v>
      </c>
      <c r="CI1575" s="20" t="s">
        <v>1870</v>
      </c>
    </row>
    <row r="1576" spans="1:87" ht="15" hidden="1" customHeight="1">
      <c r="A1576" s="19"/>
      <c r="B1576" s="19"/>
      <c r="C1576" s="20"/>
      <c r="D1576" s="19"/>
      <c r="E1576" s="19"/>
      <c r="F1576" s="19"/>
      <c r="G1576" s="19"/>
      <c r="H1576" s="19"/>
      <c r="I1576" s="19"/>
      <c r="J1576" s="19"/>
      <c r="K1576" s="19"/>
      <c r="L1576" s="19"/>
      <c r="M1576" s="20"/>
      <c r="N1576" s="20"/>
      <c r="O1576" s="20"/>
      <c r="P1576" s="20"/>
      <c r="Q1576" s="20"/>
      <c r="R1576" s="20"/>
      <c r="S1576" s="20"/>
      <c r="T1576" s="20"/>
      <c r="U1576" s="20"/>
      <c r="V1576" s="20"/>
      <c r="W1576" s="20"/>
      <c r="X1576" s="20"/>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Z1576" s="257"/>
      <c r="CG1576" s="35"/>
      <c r="CH1576" s="20" t="s">
        <v>1942</v>
      </c>
      <c r="CI1576" s="20" t="s">
        <v>1871</v>
      </c>
    </row>
    <row r="1577" spans="1:87" ht="15" hidden="1" customHeight="1">
      <c r="A1577" s="19"/>
      <c r="B1577" s="19"/>
      <c r="C1577" s="20"/>
      <c r="D1577" s="19"/>
      <c r="E1577" s="19"/>
      <c r="F1577" s="19"/>
      <c r="G1577" s="19"/>
      <c r="H1577" s="19"/>
      <c r="I1577" s="19"/>
      <c r="J1577" s="19"/>
      <c r="K1577" s="19"/>
      <c r="L1577" s="19"/>
      <c r="M1577" s="20"/>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Z1577" s="257"/>
      <c r="CG1577" s="35"/>
      <c r="CH1577" s="20" t="s">
        <v>1943</v>
      </c>
      <c r="CI1577" s="20" t="s">
        <v>1872</v>
      </c>
    </row>
    <row r="1578" spans="1:87" ht="15" hidden="1" customHeight="1">
      <c r="A1578" s="19"/>
      <c r="B1578" s="19"/>
      <c r="C1578" s="20"/>
      <c r="D1578" s="19"/>
      <c r="E1578" s="19"/>
      <c r="F1578" s="19"/>
      <c r="G1578" s="19"/>
      <c r="H1578" s="19"/>
      <c r="I1578" s="19"/>
      <c r="J1578" s="19"/>
      <c r="K1578" s="19"/>
      <c r="L1578" s="19"/>
      <c r="M1578" s="20"/>
      <c r="N1578" s="20"/>
      <c r="O1578" s="20"/>
      <c r="P1578" s="20"/>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Z1578" s="257"/>
      <c r="CG1578" s="35"/>
      <c r="CH1578" s="20" t="s">
        <v>1944</v>
      </c>
      <c r="CI1578" s="20" t="s">
        <v>1873</v>
      </c>
    </row>
    <row r="1579" spans="1:87" ht="15" hidden="1" customHeight="1">
      <c r="A1579" s="19"/>
      <c r="B1579" s="19"/>
      <c r="C1579" s="20"/>
      <c r="D1579" s="19"/>
      <c r="E1579" s="19"/>
      <c r="F1579" s="19"/>
      <c r="G1579" s="19"/>
      <c r="H1579" s="19"/>
      <c r="I1579" s="19"/>
      <c r="J1579" s="19"/>
      <c r="K1579" s="19"/>
      <c r="L1579" s="19"/>
      <c r="M1579" s="20"/>
      <c r="N1579" s="20"/>
      <c r="O1579" s="20"/>
      <c r="P1579" s="20"/>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Z1579" s="257"/>
      <c r="CG1579" s="35"/>
      <c r="CH1579" s="20" t="s">
        <v>1945</v>
      </c>
      <c r="CI1579" s="20" t="s">
        <v>1874</v>
      </c>
    </row>
    <row r="1580" spans="1:87" ht="15" hidden="1" customHeight="1">
      <c r="A1580" s="19"/>
      <c r="B1580" s="19"/>
      <c r="C1580" s="20"/>
      <c r="D1580" s="19"/>
      <c r="E1580" s="19"/>
      <c r="F1580" s="19"/>
      <c r="G1580" s="19"/>
      <c r="H1580" s="19"/>
      <c r="I1580" s="19"/>
      <c r="J1580" s="19"/>
      <c r="K1580" s="19"/>
      <c r="L1580" s="19"/>
      <c r="M1580" s="20"/>
      <c r="N1580" s="20"/>
      <c r="O1580" s="20"/>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Z1580" s="257"/>
      <c r="CG1580" s="35"/>
      <c r="CH1580" s="20" t="s">
        <v>1946</v>
      </c>
      <c r="CI1580" s="20" t="s">
        <v>1875</v>
      </c>
    </row>
    <row r="1581" spans="1:87" ht="15" hidden="1" customHeight="1">
      <c r="A1581" s="19"/>
      <c r="B1581" s="19"/>
      <c r="C1581" s="20"/>
      <c r="D1581" s="19"/>
      <c r="E1581" s="19"/>
      <c r="F1581" s="19"/>
      <c r="G1581" s="19"/>
      <c r="H1581" s="19"/>
      <c r="I1581" s="19"/>
      <c r="J1581" s="19"/>
      <c r="K1581" s="19"/>
      <c r="L1581" s="19"/>
      <c r="M1581" s="20"/>
      <c r="N1581" s="20"/>
      <c r="O1581" s="20"/>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Z1581" s="257"/>
      <c r="CG1581" s="35"/>
      <c r="CH1581" s="20" t="s">
        <v>1947</v>
      </c>
      <c r="CI1581" s="20" t="s">
        <v>1876</v>
      </c>
    </row>
    <row r="1582" spans="1:87" ht="15" hidden="1" customHeight="1">
      <c r="A1582" s="19"/>
      <c r="B1582" s="19"/>
      <c r="C1582" s="20"/>
      <c r="D1582" s="19"/>
      <c r="E1582" s="19"/>
      <c r="F1582" s="19"/>
      <c r="G1582" s="19"/>
      <c r="H1582" s="19"/>
      <c r="I1582" s="19"/>
      <c r="J1582" s="19"/>
      <c r="K1582" s="19"/>
      <c r="L1582" s="19"/>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Z1582" s="257"/>
      <c r="CG1582" s="35"/>
      <c r="CH1582" s="20" t="s">
        <v>1948</v>
      </c>
      <c r="CI1582" s="20" t="s">
        <v>1877</v>
      </c>
    </row>
    <row r="1583" spans="1:87" ht="15" hidden="1" customHeight="1">
      <c r="A1583" s="19"/>
      <c r="B1583" s="19"/>
      <c r="C1583" s="20"/>
      <c r="D1583" s="19"/>
      <c r="E1583" s="19"/>
      <c r="F1583" s="19"/>
      <c r="G1583" s="19"/>
      <c r="H1583" s="19"/>
      <c r="I1583" s="19"/>
      <c r="J1583" s="19"/>
      <c r="K1583" s="19"/>
      <c r="L1583" s="19"/>
      <c r="M1583" s="20"/>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Z1583" s="257"/>
      <c r="CG1583" s="35"/>
      <c r="CH1583" s="20" t="s">
        <v>586</v>
      </c>
      <c r="CI1583" s="20" t="s">
        <v>1878</v>
      </c>
    </row>
    <row r="1584" spans="1:87" ht="15" hidden="1" customHeight="1">
      <c r="A1584" s="19"/>
      <c r="B1584" s="19"/>
      <c r="C1584" s="20"/>
      <c r="D1584" s="19"/>
      <c r="E1584" s="19"/>
      <c r="F1584" s="19"/>
      <c r="G1584" s="19"/>
      <c r="H1584" s="19"/>
      <c r="I1584" s="19"/>
      <c r="J1584" s="19"/>
      <c r="K1584" s="19"/>
      <c r="L1584" s="19"/>
      <c r="M1584" s="20"/>
      <c r="N1584" s="20"/>
      <c r="O1584" s="20"/>
      <c r="P1584" s="20"/>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Z1584" s="257"/>
      <c r="CG1584" s="35"/>
      <c r="CH1584" s="20" t="s">
        <v>1949</v>
      </c>
      <c r="CI1584" s="20" t="s">
        <v>1879</v>
      </c>
    </row>
    <row r="1585" spans="1:87" ht="15" hidden="1" customHeight="1">
      <c r="A1585" s="19"/>
      <c r="B1585" s="19"/>
      <c r="C1585" s="20"/>
      <c r="D1585" s="19"/>
      <c r="E1585" s="19"/>
      <c r="F1585" s="19"/>
      <c r="G1585" s="19"/>
      <c r="H1585" s="19"/>
      <c r="I1585" s="19"/>
      <c r="J1585" s="19"/>
      <c r="K1585" s="19"/>
      <c r="L1585" s="19"/>
      <c r="M1585" s="20"/>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Z1585" s="257"/>
      <c r="CG1585" s="35"/>
      <c r="CH1585" s="20" t="s">
        <v>1950</v>
      </c>
      <c r="CI1585" s="20" t="s">
        <v>1880</v>
      </c>
    </row>
    <row r="1586" spans="1:87" ht="15" hidden="1" customHeight="1">
      <c r="A1586" s="19"/>
      <c r="B1586" s="19"/>
      <c r="C1586" s="20"/>
      <c r="D1586" s="19"/>
      <c r="E1586" s="19"/>
      <c r="F1586" s="19"/>
      <c r="G1586" s="19"/>
      <c r="H1586" s="19"/>
      <c r="I1586" s="19"/>
      <c r="J1586" s="19"/>
      <c r="K1586" s="19"/>
      <c r="L1586" s="19"/>
      <c r="M1586" s="20"/>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Z1586" s="257"/>
      <c r="CG1586" s="35"/>
      <c r="CH1586" s="20" t="s">
        <v>1951</v>
      </c>
      <c r="CI1586" s="20" t="s">
        <v>1881</v>
      </c>
    </row>
    <row r="1587" spans="1:87" ht="15" hidden="1" customHeight="1">
      <c r="A1587" s="19"/>
      <c r="B1587" s="19"/>
      <c r="C1587" s="20"/>
      <c r="D1587" s="19"/>
      <c r="E1587" s="19"/>
      <c r="F1587" s="19"/>
      <c r="G1587" s="19"/>
      <c r="H1587" s="19"/>
      <c r="I1587" s="19"/>
      <c r="J1587" s="19"/>
      <c r="K1587" s="19"/>
      <c r="L1587" s="19"/>
      <c r="M1587" s="20"/>
      <c r="N1587" s="20"/>
      <c r="O1587" s="20"/>
      <c r="P1587" s="20"/>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Z1587" s="257"/>
      <c r="CG1587" s="35"/>
      <c r="CH1587" s="20" t="s">
        <v>1952</v>
      </c>
      <c r="CI1587" s="20" t="s">
        <v>1882</v>
      </c>
    </row>
    <row r="1588" spans="1:87" ht="15" hidden="1" customHeight="1">
      <c r="A1588" s="19"/>
      <c r="B1588" s="19"/>
      <c r="C1588" s="20"/>
      <c r="D1588" s="19"/>
      <c r="E1588" s="19"/>
      <c r="F1588" s="19"/>
      <c r="G1588" s="19"/>
      <c r="H1588" s="19"/>
      <c r="I1588" s="19"/>
      <c r="J1588" s="19"/>
      <c r="K1588" s="19"/>
      <c r="L1588" s="19"/>
      <c r="M1588" s="20"/>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Z1588" s="257"/>
      <c r="CG1588" s="35"/>
      <c r="CH1588" s="20" t="s">
        <v>1953</v>
      </c>
      <c r="CI1588" s="20" t="s">
        <v>1883</v>
      </c>
    </row>
    <row r="1589" spans="1:87" ht="15" hidden="1" customHeight="1">
      <c r="A1589" s="19"/>
      <c r="B1589" s="19"/>
      <c r="C1589" s="20"/>
      <c r="D1589" s="19"/>
      <c r="E1589" s="19"/>
      <c r="F1589" s="19"/>
      <c r="G1589" s="19"/>
      <c r="H1589" s="19"/>
      <c r="I1589" s="19"/>
      <c r="J1589" s="19"/>
      <c r="K1589" s="19"/>
      <c r="L1589" s="19"/>
      <c r="M1589" s="20"/>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Z1589" s="257"/>
      <c r="CG1589" s="35"/>
      <c r="CH1589" s="20" t="s">
        <v>1954</v>
      </c>
      <c r="CI1589" s="20" t="s">
        <v>1884</v>
      </c>
    </row>
    <row r="1590" spans="1:87" ht="15" hidden="1" customHeight="1">
      <c r="A1590" s="19"/>
      <c r="B1590" s="19"/>
      <c r="C1590" s="20"/>
      <c r="D1590" s="19"/>
      <c r="E1590" s="19"/>
      <c r="F1590" s="19"/>
      <c r="G1590" s="19"/>
      <c r="H1590" s="19"/>
      <c r="I1590" s="19"/>
      <c r="J1590" s="19"/>
      <c r="K1590" s="19"/>
      <c r="L1590" s="19"/>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Z1590" s="257"/>
      <c r="CG1590" s="35"/>
      <c r="CH1590" s="20" t="s">
        <v>1955</v>
      </c>
      <c r="CI1590" s="20" t="s">
        <v>586</v>
      </c>
    </row>
    <row r="1591" spans="1:87" ht="15" hidden="1" customHeight="1">
      <c r="A1591" s="19"/>
      <c r="B1591" s="19"/>
      <c r="C1591" s="20"/>
      <c r="D1591" s="19"/>
      <c r="E1591" s="19"/>
      <c r="F1591" s="19"/>
      <c r="G1591" s="19"/>
      <c r="H1591" s="19"/>
      <c r="I1591" s="19"/>
      <c r="J1591" s="19"/>
      <c r="K1591" s="19"/>
      <c r="L1591" s="19"/>
      <c r="M1591" s="20"/>
      <c r="N1591" s="20"/>
      <c r="O1591" s="20"/>
      <c r="P1591" s="20"/>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Z1591" s="257"/>
      <c r="CG1591" s="35"/>
      <c r="CH1591" s="20" t="s">
        <v>1956</v>
      </c>
      <c r="CI1591" s="20" t="s">
        <v>1885</v>
      </c>
    </row>
    <row r="1592" spans="1:87" ht="15" hidden="1" customHeight="1">
      <c r="A1592" s="19"/>
      <c r="B1592" s="19"/>
      <c r="C1592" s="20"/>
      <c r="D1592" s="19"/>
      <c r="E1592" s="19"/>
      <c r="F1592" s="19"/>
      <c r="G1592" s="19"/>
      <c r="H1592" s="19"/>
      <c r="I1592" s="19"/>
      <c r="J1592" s="19"/>
      <c r="K1592" s="19"/>
      <c r="L1592" s="19"/>
      <c r="M1592" s="20"/>
      <c r="N1592" s="20"/>
      <c r="O1592" s="20"/>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Z1592" s="257"/>
      <c r="CG1592" s="35"/>
      <c r="CH1592" s="20" t="s">
        <v>1957</v>
      </c>
      <c r="CI1592" s="20" t="s">
        <v>1886</v>
      </c>
    </row>
    <row r="1593" spans="1:87" ht="15" hidden="1" customHeight="1">
      <c r="A1593" s="19"/>
      <c r="B1593" s="19"/>
      <c r="C1593" s="20"/>
      <c r="D1593" s="19"/>
      <c r="E1593" s="19"/>
      <c r="F1593" s="19"/>
      <c r="G1593" s="19"/>
      <c r="H1593" s="19"/>
      <c r="I1593" s="19"/>
      <c r="J1593" s="19"/>
      <c r="K1593" s="19"/>
      <c r="L1593" s="19"/>
      <c r="M1593" s="20"/>
      <c r="N1593" s="20"/>
      <c r="O1593" s="20"/>
      <c r="P1593" s="20"/>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Z1593" s="257"/>
      <c r="CG1593" s="35"/>
      <c r="CH1593" s="20" t="s">
        <v>1958</v>
      </c>
      <c r="CI1593" s="20" t="s">
        <v>1887</v>
      </c>
    </row>
    <row r="1594" spans="1:87" ht="15" hidden="1" customHeight="1">
      <c r="A1594" s="19"/>
      <c r="B1594" s="19"/>
      <c r="C1594" s="20"/>
      <c r="D1594" s="19"/>
      <c r="E1594" s="19"/>
      <c r="F1594" s="19"/>
      <c r="G1594" s="19"/>
      <c r="H1594" s="19"/>
      <c r="I1594" s="19"/>
      <c r="J1594" s="19"/>
      <c r="K1594" s="19"/>
      <c r="L1594" s="19"/>
      <c r="M1594" s="20"/>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Z1594" s="257"/>
      <c r="CG1594" s="35"/>
      <c r="CH1594" s="20" t="s">
        <v>1959</v>
      </c>
      <c r="CI1594" s="20" t="s">
        <v>1888</v>
      </c>
    </row>
    <row r="1595" spans="1:87" ht="15" hidden="1" customHeight="1">
      <c r="A1595" s="19"/>
      <c r="B1595" s="19"/>
      <c r="C1595" s="20"/>
      <c r="D1595" s="19"/>
      <c r="E1595" s="19"/>
      <c r="F1595" s="19"/>
      <c r="G1595" s="19"/>
      <c r="H1595" s="19"/>
      <c r="I1595" s="19"/>
      <c r="J1595" s="19"/>
      <c r="K1595" s="19"/>
      <c r="L1595" s="19"/>
      <c r="M1595" s="20"/>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Z1595" s="257"/>
      <c r="CG1595" s="35"/>
      <c r="CH1595" s="20" t="s">
        <v>1960</v>
      </c>
      <c r="CI1595" s="20" t="s">
        <v>1889</v>
      </c>
    </row>
    <row r="1596" spans="1:87" ht="15" hidden="1" customHeight="1">
      <c r="A1596" s="19"/>
      <c r="B1596" s="19"/>
      <c r="C1596" s="20"/>
      <c r="D1596" s="19"/>
      <c r="E1596" s="19"/>
      <c r="F1596" s="19"/>
      <c r="G1596" s="19"/>
      <c r="H1596" s="19"/>
      <c r="I1596" s="19"/>
      <c r="J1596" s="19"/>
      <c r="K1596" s="19"/>
      <c r="L1596" s="19"/>
      <c r="M1596" s="20"/>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Z1596" s="257"/>
      <c r="CG1596" s="35"/>
      <c r="CH1596" s="20" t="s">
        <v>1961</v>
      </c>
      <c r="CI1596" s="20" t="s">
        <v>1890</v>
      </c>
    </row>
    <row r="1597" spans="1:87" ht="15" hidden="1" customHeight="1">
      <c r="A1597" s="19"/>
      <c r="B1597" s="19"/>
      <c r="C1597" s="20"/>
      <c r="D1597" s="19"/>
      <c r="E1597" s="19"/>
      <c r="F1597" s="19"/>
      <c r="G1597" s="19"/>
      <c r="H1597" s="19"/>
      <c r="I1597" s="19"/>
      <c r="J1597" s="19"/>
      <c r="K1597" s="19"/>
      <c r="L1597" s="19"/>
      <c r="M1597" s="20"/>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Z1597" s="257"/>
      <c r="CG1597" s="35"/>
      <c r="CH1597" s="20" t="s">
        <v>1962</v>
      </c>
      <c r="CI1597" s="20" t="s">
        <v>1891</v>
      </c>
    </row>
    <row r="1598" spans="1:87" ht="15" hidden="1" customHeight="1">
      <c r="A1598" s="19"/>
      <c r="B1598" s="19"/>
      <c r="C1598" s="20"/>
      <c r="D1598" s="19"/>
      <c r="E1598" s="19"/>
      <c r="F1598" s="19"/>
      <c r="G1598" s="19"/>
      <c r="H1598" s="19"/>
      <c r="I1598" s="19"/>
      <c r="J1598" s="19"/>
      <c r="K1598" s="19"/>
      <c r="L1598" s="19"/>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Z1598" s="257"/>
      <c r="CG1598" s="35"/>
      <c r="CH1598" s="20" t="s">
        <v>1963</v>
      </c>
      <c r="CI1598" s="20" t="s">
        <v>1892</v>
      </c>
    </row>
    <row r="1599" spans="1:87" ht="15" hidden="1" customHeight="1">
      <c r="A1599" s="19"/>
      <c r="B1599" s="19"/>
      <c r="C1599" s="20"/>
      <c r="D1599" s="19"/>
      <c r="E1599" s="19"/>
      <c r="F1599" s="19"/>
      <c r="G1599" s="19"/>
      <c r="H1599" s="19"/>
      <c r="I1599" s="19"/>
      <c r="J1599" s="19"/>
      <c r="K1599" s="19"/>
      <c r="L1599" s="19"/>
      <c r="M1599" s="20"/>
      <c r="N1599" s="20"/>
      <c r="O1599" s="20"/>
      <c r="P1599" s="20"/>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Z1599" s="257"/>
      <c r="CG1599" s="35"/>
      <c r="CH1599" s="20" t="s">
        <v>1964</v>
      </c>
      <c r="CI1599" s="20" t="s">
        <v>1893</v>
      </c>
    </row>
    <row r="1600" spans="1:87" ht="15" hidden="1" customHeight="1">
      <c r="A1600" s="19"/>
      <c r="B1600" s="19"/>
      <c r="C1600" s="20"/>
      <c r="D1600" s="19"/>
      <c r="E1600" s="19"/>
      <c r="F1600" s="19"/>
      <c r="G1600" s="19"/>
      <c r="H1600" s="19"/>
      <c r="I1600" s="19"/>
      <c r="J1600" s="19"/>
      <c r="K1600" s="19"/>
      <c r="L1600" s="19"/>
      <c r="M1600" s="20"/>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Z1600" s="257"/>
      <c r="CG1600" s="35"/>
      <c r="CH1600" s="20" t="s">
        <v>1965</v>
      </c>
      <c r="CI1600" s="20" t="s">
        <v>1894</v>
      </c>
    </row>
    <row r="1601" spans="1:87" ht="15" hidden="1" customHeight="1">
      <c r="A1601" s="19"/>
      <c r="B1601" s="19"/>
      <c r="C1601" s="20"/>
      <c r="D1601" s="19"/>
      <c r="E1601" s="19"/>
      <c r="F1601" s="19"/>
      <c r="G1601" s="19"/>
      <c r="H1601" s="19"/>
      <c r="I1601" s="19"/>
      <c r="J1601" s="19"/>
      <c r="K1601" s="19"/>
      <c r="L1601" s="19"/>
      <c r="M1601" s="20"/>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Z1601" s="257"/>
      <c r="CG1601" s="35"/>
      <c r="CH1601" s="20" t="s">
        <v>1966</v>
      </c>
      <c r="CI1601" s="20" t="s">
        <v>1895</v>
      </c>
    </row>
    <row r="1602" spans="1:87" ht="15" hidden="1" customHeight="1">
      <c r="A1602" s="19"/>
      <c r="B1602" s="19"/>
      <c r="C1602" s="20"/>
      <c r="D1602" s="19"/>
      <c r="E1602" s="19"/>
      <c r="F1602" s="19"/>
      <c r="G1602" s="19"/>
      <c r="H1602" s="19"/>
      <c r="I1602" s="19"/>
      <c r="J1602" s="19"/>
      <c r="K1602" s="19"/>
      <c r="L1602" s="19"/>
      <c r="M1602" s="20"/>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Z1602" s="257"/>
      <c r="CG1602" s="35"/>
      <c r="CH1602" s="20" t="s">
        <v>1967</v>
      </c>
      <c r="CI1602" s="20" t="s">
        <v>1896</v>
      </c>
    </row>
    <row r="1603" spans="1:87" ht="15" hidden="1" customHeight="1">
      <c r="A1603" s="19"/>
      <c r="B1603" s="19"/>
      <c r="C1603" s="20"/>
      <c r="D1603" s="19"/>
      <c r="E1603" s="19"/>
      <c r="F1603" s="19"/>
      <c r="G1603" s="19"/>
      <c r="H1603" s="19"/>
      <c r="I1603" s="19"/>
      <c r="J1603" s="19"/>
      <c r="K1603" s="19"/>
      <c r="L1603" s="19"/>
      <c r="M1603" s="20"/>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Z1603" s="257"/>
      <c r="CG1603" s="35"/>
      <c r="CH1603" s="20" t="s">
        <v>1968</v>
      </c>
      <c r="CI1603" s="20" t="s">
        <v>1897</v>
      </c>
    </row>
    <row r="1604" spans="1:87" ht="15" hidden="1" customHeight="1">
      <c r="A1604" s="19"/>
      <c r="B1604" s="19"/>
      <c r="C1604" s="20"/>
      <c r="D1604" s="19"/>
      <c r="E1604" s="19"/>
      <c r="F1604" s="19"/>
      <c r="G1604" s="19"/>
      <c r="H1604" s="19"/>
      <c r="I1604" s="19"/>
      <c r="J1604" s="19"/>
      <c r="K1604" s="19"/>
      <c r="L1604" s="19"/>
      <c r="M1604" s="20"/>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Z1604" s="257"/>
      <c r="CG1604" s="35"/>
      <c r="CH1604" s="20" t="s">
        <v>586</v>
      </c>
      <c r="CI1604" s="20" t="s">
        <v>1898</v>
      </c>
    </row>
    <row r="1605" spans="1:87" ht="15" hidden="1" customHeight="1">
      <c r="A1605" s="19"/>
      <c r="B1605" s="19"/>
      <c r="C1605" s="20"/>
      <c r="D1605" s="19"/>
      <c r="E1605" s="19"/>
      <c r="F1605" s="19"/>
      <c r="G1605" s="19"/>
      <c r="H1605" s="19"/>
      <c r="I1605" s="19"/>
      <c r="J1605" s="19"/>
      <c r="K1605" s="19"/>
      <c r="L1605" s="19"/>
      <c r="M1605" s="20"/>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Z1605" s="257"/>
      <c r="CG1605" s="35"/>
      <c r="CH1605" s="20" t="s">
        <v>1969</v>
      </c>
      <c r="CI1605" s="20" t="s">
        <v>1899</v>
      </c>
    </row>
    <row r="1606" spans="1:87" ht="15" hidden="1" customHeight="1">
      <c r="A1606" s="19"/>
      <c r="B1606" s="19"/>
      <c r="C1606" s="20"/>
      <c r="D1606" s="19"/>
      <c r="E1606" s="19"/>
      <c r="F1606" s="19"/>
      <c r="G1606" s="19"/>
      <c r="H1606" s="19"/>
      <c r="I1606" s="19"/>
      <c r="J1606" s="19"/>
      <c r="K1606" s="19"/>
      <c r="L1606" s="19"/>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Z1606" s="257"/>
      <c r="CG1606" s="35"/>
      <c r="CH1606" s="20" t="s">
        <v>1970</v>
      </c>
      <c r="CI1606" s="20" t="s">
        <v>1900</v>
      </c>
    </row>
    <row r="1607" spans="1:87" ht="15" hidden="1" customHeight="1">
      <c r="A1607" s="19"/>
      <c r="B1607" s="19"/>
      <c r="C1607" s="20"/>
      <c r="D1607" s="19"/>
      <c r="E1607" s="19"/>
      <c r="F1607" s="19"/>
      <c r="G1607" s="19"/>
      <c r="H1607" s="19"/>
      <c r="I1607" s="19"/>
      <c r="J1607" s="19"/>
      <c r="K1607" s="19"/>
      <c r="L1607" s="19"/>
      <c r="M1607" s="20"/>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Z1607" s="257"/>
      <c r="CG1607" s="35"/>
      <c r="CH1607" s="20" t="s">
        <v>1971</v>
      </c>
      <c r="CI1607" s="20" t="s">
        <v>1901</v>
      </c>
    </row>
    <row r="1608" spans="1:87" ht="15" hidden="1" customHeight="1">
      <c r="A1608" s="19"/>
      <c r="B1608" s="19"/>
      <c r="C1608" s="20"/>
      <c r="D1608" s="19"/>
      <c r="E1608" s="19"/>
      <c r="F1608" s="19"/>
      <c r="G1608" s="19"/>
      <c r="H1608" s="19"/>
      <c r="I1608" s="19"/>
      <c r="J1608" s="19"/>
      <c r="K1608" s="19"/>
      <c r="L1608" s="19"/>
      <c r="M1608" s="20"/>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Z1608" s="257"/>
      <c r="CG1608" s="35"/>
      <c r="CH1608" s="20" t="s">
        <v>1972</v>
      </c>
      <c r="CI1608" s="20" t="s">
        <v>1902</v>
      </c>
    </row>
    <row r="1609" spans="1:87" ht="15" hidden="1" customHeight="1">
      <c r="A1609" s="19"/>
      <c r="B1609" s="19"/>
      <c r="C1609" s="20"/>
      <c r="D1609" s="19"/>
      <c r="E1609" s="19"/>
      <c r="F1609" s="19"/>
      <c r="G1609" s="19"/>
      <c r="H1609" s="19"/>
      <c r="I1609" s="19"/>
      <c r="J1609" s="19"/>
      <c r="K1609" s="19"/>
      <c r="L1609" s="19"/>
      <c r="M1609" s="20"/>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Z1609" s="257"/>
      <c r="CG1609" s="35"/>
      <c r="CH1609" s="20" t="s">
        <v>1973</v>
      </c>
      <c r="CI1609" s="20" t="s">
        <v>1903</v>
      </c>
    </row>
    <row r="1610" spans="1:87" ht="15" hidden="1" customHeight="1">
      <c r="A1610" s="19"/>
      <c r="B1610" s="19"/>
      <c r="C1610" s="20"/>
      <c r="D1610" s="19"/>
      <c r="E1610" s="19"/>
      <c r="F1610" s="19"/>
      <c r="G1610" s="19"/>
      <c r="H1610" s="19"/>
      <c r="I1610" s="19"/>
      <c r="J1610" s="19"/>
      <c r="K1610" s="19"/>
      <c r="L1610" s="19"/>
      <c r="M1610" s="20"/>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Z1610" s="257"/>
      <c r="CG1610" s="35"/>
      <c r="CH1610" s="20" t="s">
        <v>1974</v>
      </c>
      <c r="CI1610" s="20" t="s">
        <v>1904</v>
      </c>
    </row>
    <row r="1611" spans="1:87" ht="15" hidden="1" customHeight="1">
      <c r="A1611" s="19"/>
      <c r="B1611" s="19"/>
      <c r="C1611" s="20"/>
      <c r="D1611" s="19"/>
      <c r="E1611" s="19"/>
      <c r="F1611" s="19"/>
      <c r="G1611" s="19"/>
      <c r="H1611" s="19"/>
      <c r="I1611" s="19"/>
      <c r="J1611" s="19"/>
      <c r="K1611" s="19"/>
      <c r="L1611" s="19"/>
      <c r="M1611" s="20"/>
      <c r="N1611" s="20"/>
      <c r="O1611" s="20"/>
      <c r="P1611" s="20"/>
      <c r="Q1611" s="20"/>
      <c r="R1611" s="20"/>
      <c r="S1611" s="20"/>
      <c r="T1611" s="20"/>
      <c r="U1611" s="20"/>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Z1611" s="257"/>
      <c r="CG1611" s="35"/>
      <c r="CH1611" s="20" t="s">
        <v>1975</v>
      </c>
      <c r="CI1611" s="20" t="s">
        <v>1905</v>
      </c>
    </row>
    <row r="1612" spans="1:87" ht="15" hidden="1" customHeight="1">
      <c r="A1612" s="19"/>
      <c r="B1612" s="19"/>
      <c r="C1612" s="20"/>
      <c r="D1612" s="19"/>
      <c r="E1612" s="19"/>
      <c r="F1612" s="19"/>
      <c r="G1612" s="19"/>
      <c r="H1612" s="19"/>
      <c r="I1612" s="19"/>
      <c r="J1612" s="19"/>
      <c r="K1612" s="19"/>
      <c r="L1612" s="19"/>
      <c r="M1612" s="20"/>
      <c r="N1612" s="20"/>
      <c r="O1612" s="20"/>
      <c r="P1612" s="20"/>
      <c r="Q1612" s="20"/>
      <c r="R1612" s="20"/>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Z1612" s="257"/>
      <c r="CG1612" s="35"/>
      <c r="CH1612" s="20" t="s">
        <v>1976</v>
      </c>
      <c r="CI1612" s="20" t="s">
        <v>1906</v>
      </c>
    </row>
    <row r="1613" spans="1:87" ht="15" hidden="1" customHeight="1">
      <c r="A1613" s="19"/>
      <c r="B1613" s="19"/>
      <c r="C1613" s="20"/>
      <c r="D1613" s="19"/>
      <c r="E1613" s="19"/>
      <c r="F1613" s="19"/>
      <c r="G1613" s="19"/>
      <c r="H1613" s="19"/>
      <c r="I1613" s="19"/>
      <c r="J1613" s="19"/>
      <c r="K1613" s="19"/>
      <c r="L1613" s="19"/>
      <c r="M1613" s="20"/>
      <c r="N1613" s="20"/>
      <c r="O1613" s="20"/>
      <c r="P1613" s="20"/>
      <c r="Q1613" s="20"/>
      <c r="R1613" s="20"/>
      <c r="S1613" s="20"/>
      <c r="T1613" s="20"/>
      <c r="U1613" s="20"/>
      <c r="V1613" s="20"/>
      <c r="W1613" s="20"/>
      <c r="X1613" s="20"/>
      <c r="Y1613" s="20"/>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Z1613" s="257"/>
      <c r="CG1613" s="35"/>
      <c r="CH1613" s="20" t="s">
        <v>1977</v>
      </c>
      <c r="CI1613" s="20" t="s">
        <v>1907</v>
      </c>
    </row>
    <row r="1614" spans="1:87" ht="15" hidden="1" customHeight="1">
      <c r="A1614" s="19"/>
      <c r="B1614" s="19"/>
      <c r="C1614" s="20"/>
      <c r="D1614" s="19"/>
      <c r="E1614" s="19"/>
      <c r="F1614" s="19"/>
      <c r="G1614" s="19"/>
      <c r="H1614" s="19"/>
      <c r="I1614" s="19"/>
      <c r="J1614" s="19"/>
      <c r="K1614" s="19"/>
      <c r="L1614" s="19"/>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Z1614" s="257"/>
      <c r="CG1614" s="35"/>
      <c r="CH1614" s="20" t="s">
        <v>1978</v>
      </c>
      <c r="CI1614" s="20" t="s">
        <v>1908</v>
      </c>
    </row>
    <row r="1615" spans="1:87" ht="15" hidden="1" customHeight="1">
      <c r="A1615" s="19"/>
      <c r="B1615" s="19"/>
      <c r="C1615" s="20"/>
      <c r="D1615" s="19"/>
      <c r="E1615" s="19"/>
      <c r="F1615" s="19"/>
      <c r="G1615" s="19"/>
      <c r="H1615" s="19"/>
      <c r="I1615" s="19"/>
      <c r="J1615" s="19"/>
      <c r="K1615" s="19"/>
      <c r="L1615" s="19"/>
      <c r="M1615" s="20"/>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Z1615" s="257"/>
      <c r="CG1615" s="35"/>
      <c r="CH1615" s="20" t="s">
        <v>1979</v>
      </c>
      <c r="CI1615" s="20" t="s">
        <v>1909</v>
      </c>
    </row>
    <row r="1616" spans="1:87" ht="15" hidden="1" customHeight="1">
      <c r="A1616" s="19"/>
      <c r="B1616" s="19"/>
      <c r="C1616" s="20"/>
      <c r="D1616" s="19"/>
      <c r="E1616" s="19"/>
      <c r="F1616" s="19"/>
      <c r="G1616" s="19"/>
      <c r="H1616" s="19"/>
      <c r="I1616" s="19"/>
      <c r="J1616" s="19"/>
      <c r="K1616" s="19"/>
      <c r="L1616" s="19"/>
      <c r="M1616" s="20"/>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Z1616" s="257"/>
      <c r="CG1616" s="35"/>
      <c r="CH1616" s="20" t="s">
        <v>1980</v>
      </c>
      <c r="CI1616" s="20" t="s">
        <v>1910</v>
      </c>
    </row>
    <row r="1617" spans="1:87" ht="15" hidden="1" customHeight="1">
      <c r="A1617" s="19"/>
      <c r="B1617" s="19"/>
      <c r="C1617" s="20"/>
      <c r="D1617" s="19"/>
      <c r="E1617" s="19"/>
      <c r="F1617" s="19"/>
      <c r="G1617" s="19"/>
      <c r="H1617" s="19"/>
      <c r="I1617" s="19"/>
      <c r="J1617" s="19"/>
      <c r="K1617" s="19"/>
      <c r="L1617" s="19"/>
      <c r="M1617" s="20"/>
      <c r="N1617" s="20"/>
      <c r="O1617" s="20"/>
      <c r="P1617" s="20"/>
      <c r="Q1617" s="20"/>
      <c r="R1617" s="20"/>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Z1617" s="257"/>
      <c r="CG1617" s="35"/>
      <c r="CH1617" s="20" t="s">
        <v>1981</v>
      </c>
      <c r="CI1617" s="20" t="s">
        <v>1911</v>
      </c>
    </row>
    <row r="1618" spans="1:87" ht="15" hidden="1" customHeight="1">
      <c r="A1618" s="19"/>
      <c r="B1618" s="19"/>
      <c r="C1618" s="20"/>
      <c r="D1618" s="19"/>
      <c r="E1618" s="19"/>
      <c r="F1618" s="19"/>
      <c r="G1618" s="19"/>
      <c r="H1618" s="19"/>
      <c r="I1618" s="19"/>
      <c r="J1618" s="19"/>
      <c r="K1618" s="19"/>
      <c r="L1618" s="19"/>
      <c r="M1618" s="20"/>
      <c r="N1618" s="20"/>
      <c r="O1618" s="20"/>
      <c r="P1618" s="20"/>
      <c r="Q1618" s="20"/>
      <c r="R1618" s="20"/>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Z1618" s="257"/>
      <c r="CG1618" s="35"/>
      <c r="CH1618" s="20" t="s">
        <v>1982</v>
      </c>
      <c r="CI1618" s="20" t="s">
        <v>1912</v>
      </c>
    </row>
    <row r="1619" spans="1:87" ht="15" hidden="1" customHeight="1">
      <c r="A1619" s="19"/>
      <c r="B1619" s="19"/>
      <c r="C1619" s="20"/>
      <c r="D1619" s="19"/>
      <c r="E1619" s="19"/>
      <c r="F1619" s="19"/>
      <c r="G1619" s="19"/>
      <c r="H1619" s="19"/>
      <c r="I1619" s="19"/>
      <c r="J1619" s="19"/>
      <c r="K1619" s="19"/>
      <c r="L1619" s="19"/>
      <c r="M1619" s="20"/>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Z1619" s="257"/>
      <c r="CG1619" s="35"/>
      <c r="CH1619" s="20" t="s">
        <v>1983</v>
      </c>
      <c r="CI1619" s="20" t="s">
        <v>1913</v>
      </c>
    </row>
    <row r="1620" spans="1:87" ht="15" hidden="1" customHeight="1">
      <c r="A1620" s="19"/>
      <c r="B1620" s="19"/>
      <c r="C1620" s="20"/>
      <c r="D1620" s="19"/>
      <c r="E1620" s="19"/>
      <c r="F1620" s="19"/>
      <c r="G1620" s="19"/>
      <c r="H1620" s="19"/>
      <c r="I1620" s="19"/>
      <c r="J1620" s="19"/>
      <c r="K1620" s="19"/>
      <c r="L1620" s="19"/>
      <c r="M1620" s="20"/>
      <c r="N1620" s="20"/>
      <c r="O1620" s="20"/>
      <c r="P1620" s="20"/>
      <c r="Q1620" s="20"/>
      <c r="R1620" s="20"/>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Z1620" s="257"/>
      <c r="CG1620" s="35"/>
      <c r="CH1620" s="20" t="s">
        <v>1984</v>
      </c>
      <c r="CI1620" s="20" t="s">
        <v>1914</v>
      </c>
    </row>
    <row r="1621" spans="1:87" ht="15" hidden="1" customHeight="1">
      <c r="A1621" s="19"/>
      <c r="B1621" s="19"/>
      <c r="C1621" s="20"/>
      <c r="D1621" s="19"/>
      <c r="E1621" s="19"/>
      <c r="F1621" s="19"/>
      <c r="G1621" s="19"/>
      <c r="H1621" s="19"/>
      <c r="I1621" s="19"/>
      <c r="J1621" s="19"/>
      <c r="K1621" s="19"/>
      <c r="L1621" s="19"/>
      <c r="M1621" s="20"/>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Z1621" s="257"/>
      <c r="CG1621" s="35"/>
      <c r="CH1621" s="20" t="s">
        <v>1985</v>
      </c>
      <c r="CI1621" s="20" t="s">
        <v>1915</v>
      </c>
    </row>
    <row r="1622" spans="1:87" ht="15" hidden="1" customHeight="1">
      <c r="A1622" s="19"/>
      <c r="B1622" s="19"/>
      <c r="C1622" s="20"/>
      <c r="D1622" s="19"/>
      <c r="E1622" s="19"/>
      <c r="F1622" s="19"/>
      <c r="G1622" s="19"/>
      <c r="H1622" s="19"/>
      <c r="I1622" s="19"/>
      <c r="J1622" s="19"/>
      <c r="K1622" s="19"/>
      <c r="L1622" s="19"/>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Z1622" s="257"/>
      <c r="CG1622" s="35"/>
      <c r="CH1622" s="20" t="s">
        <v>1986</v>
      </c>
      <c r="CI1622" s="20" t="s">
        <v>1916</v>
      </c>
    </row>
    <row r="1623" spans="1:87" ht="15" hidden="1" customHeight="1">
      <c r="A1623" s="19"/>
      <c r="B1623" s="19"/>
      <c r="C1623" s="20"/>
      <c r="D1623" s="19"/>
      <c r="E1623" s="19"/>
      <c r="F1623" s="19"/>
      <c r="G1623" s="19"/>
      <c r="H1623" s="19"/>
      <c r="I1623" s="19"/>
      <c r="J1623" s="19"/>
      <c r="K1623" s="19"/>
      <c r="L1623" s="19"/>
      <c r="M1623" s="20"/>
      <c r="N1623" s="20"/>
      <c r="O1623" s="20"/>
      <c r="P1623" s="20"/>
      <c r="Q1623" s="20"/>
      <c r="R1623" s="20"/>
      <c r="S1623" s="20"/>
      <c r="T1623" s="20"/>
      <c r="U1623" s="20"/>
      <c r="V1623" s="20"/>
      <c r="W1623" s="20"/>
      <c r="X1623" s="20"/>
      <c r="Y1623" s="20"/>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Z1623" s="257"/>
      <c r="CG1623" s="35"/>
      <c r="CH1623" s="20" t="s">
        <v>1987</v>
      </c>
      <c r="CI1623" s="20" t="s">
        <v>586</v>
      </c>
    </row>
    <row r="1624" spans="1:87" ht="15" hidden="1" customHeight="1">
      <c r="A1624" s="19"/>
      <c r="B1624" s="19"/>
      <c r="C1624" s="20"/>
      <c r="D1624" s="19"/>
      <c r="E1624" s="19"/>
      <c r="F1624" s="19"/>
      <c r="G1624" s="19"/>
      <c r="H1624" s="19"/>
      <c r="I1624" s="19"/>
      <c r="J1624" s="19"/>
      <c r="K1624" s="19"/>
      <c r="L1624" s="19"/>
      <c r="M1624" s="20"/>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Z1624" s="257"/>
      <c r="CG1624" s="35"/>
      <c r="CH1624" s="20" t="s">
        <v>1988</v>
      </c>
      <c r="CI1624" s="20" t="s">
        <v>1917</v>
      </c>
    </row>
    <row r="1625" spans="1:87" ht="15" hidden="1" customHeight="1">
      <c r="A1625" s="19"/>
      <c r="B1625" s="19"/>
      <c r="C1625" s="20"/>
      <c r="D1625" s="19"/>
      <c r="E1625" s="19"/>
      <c r="F1625" s="19"/>
      <c r="G1625" s="19"/>
      <c r="H1625" s="19"/>
      <c r="I1625" s="19"/>
      <c r="J1625" s="19"/>
      <c r="K1625" s="19"/>
      <c r="L1625" s="19"/>
      <c r="M1625" s="20"/>
      <c r="N1625" s="20"/>
      <c r="O1625" s="20"/>
      <c r="P1625" s="20"/>
      <c r="Q1625" s="20"/>
      <c r="R1625" s="20"/>
      <c r="S1625" s="20"/>
      <c r="T1625" s="20"/>
      <c r="U1625" s="20"/>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Z1625" s="257"/>
      <c r="CG1625" s="35"/>
      <c r="CH1625" s="20" t="s">
        <v>1989</v>
      </c>
      <c r="CI1625" s="20" t="s">
        <v>1918</v>
      </c>
    </row>
    <row r="1626" spans="1:87" ht="15" hidden="1" customHeight="1">
      <c r="A1626" s="19"/>
      <c r="B1626" s="19"/>
      <c r="C1626" s="20"/>
      <c r="D1626" s="19"/>
      <c r="E1626" s="19"/>
      <c r="F1626" s="19"/>
      <c r="G1626" s="19"/>
      <c r="H1626" s="19"/>
      <c r="I1626" s="19"/>
      <c r="J1626" s="19"/>
      <c r="K1626" s="19"/>
      <c r="L1626" s="19"/>
      <c r="M1626" s="20"/>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Z1626" s="257"/>
      <c r="CG1626" s="35"/>
      <c r="CH1626" s="20" t="s">
        <v>1990</v>
      </c>
      <c r="CI1626" s="20" t="s">
        <v>1919</v>
      </c>
    </row>
    <row r="1627" spans="1:87" ht="15" hidden="1" customHeight="1">
      <c r="A1627" s="19"/>
      <c r="B1627" s="19"/>
      <c r="C1627" s="20"/>
      <c r="D1627" s="19"/>
      <c r="E1627" s="19"/>
      <c r="F1627" s="19"/>
      <c r="G1627" s="19"/>
      <c r="H1627" s="19"/>
      <c r="I1627" s="19"/>
      <c r="J1627" s="19"/>
      <c r="K1627" s="19"/>
      <c r="L1627" s="19"/>
      <c r="M1627" s="20"/>
      <c r="N1627" s="20"/>
      <c r="O1627" s="20"/>
      <c r="P1627" s="20"/>
      <c r="Q1627" s="20"/>
      <c r="R1627" s="20"/>
      <c r="S1627" s="20"/>
      <c r="T1627" s="20"/>
      <c r="U1627" s="20"/>
      <c r="V1627" s="20"/>
      <c r="W1627" s="20"/>
      <c r="X1627" s="20"/>
      <c r="Y1627" s="20"/>
      <c r="Z1627" s="20"/>
      <c r="AA1627" s="20"/>
      <c r="AB1627" s="20"/>
      <c r="AC1627" s="20"/>
      <c r="AD1627" s="20"/>
      <c r="AE1627" s="20"/>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Z1627" s="257"/>
      <c r="CG1627" s="35"/>
      <c r="CH1627" s="20" t="s">
        <v>1991</v>
      </c>
      <c r="CI1627" s="20" t="s">
        <v>1920</v>
      </c>
    </row>
    <row r="1628" spans="1:87" ht="15" hidden="1" customHeight="1">
      <c r="A1628" s="19"/>
      <c r="B1628" s="19"/>
      <c r="C1628" s="20"/>
      <c r="D1628" s="19"/>
      <c r="E1628" s="19"/>
      <c r="F1628" s="19"/>
      <c r="G1628" s="19"/>
      <c r="H1628" s="19"/>
      <c r="I1628" s="19"/>
      <c r="J1628" s="19"/>
      <c r="K1628" s="19"/>
      <c r="L1628" s="19"/>
      <c r="M1628" s="20"/>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Z1628" s="257"/>
      <c r="CG1628" s="35"/>
      <c r="CH1628" s="20" t="s">
        <v>1992</v>
      </c>
      <c r="CI1628" s="20" t="s">
        <v>1921</v>
      </c>
    </row>
    <row r="1629" spans="1:87" ht="15" hidden="1" customHeight="1">
      <c r="A1629" s="19"/>
      <c r="B1629" s="19"/>
      <c r="C1629" s="20"/>
      <c r="D1629" s="19"/>
      <c r="E1629" s="19"/>
      <c r="F1629" s="19"/>
      <c r="G1629" s="19"/>
      <c r="H1629" s="19"/>
      <c r="I1629" s="19"/>
      <c r="J1629" s="19"/>
      <c r="K1629" s="19"/>
      <c r="L1629" s="19"/>
      <c r="M1629" s="20"/>
      <c r="N1629" s="20"/>
      <c r="O1629" s="20"/>
      <c r="P1629" s="20"/>
      <c r="Q1629" s="20"/>
      <c r="R1629" s="20"/>
      <c r="S1629" s="20"/>
      <c r="T1629" s="20"/>
      <c r="U1629" s="20"/>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Z1629" s="257"/>
      <c r="CG1629" s="35"/>
      <c r="CH1629" s="20" t="s">
        <v>1993</v>
      </c>
      <c r="CI1629" s="20" t="s">
        <v>1922</v>
      </c>
    </row>
    <row r="1630" spans="1:87" ht="15" hidden="1" customHeight="1">
      <c r="A1630" s="19"/>
      <c r="B1630" s="19"/>
      <c r="C1630" s="20"/>
      <c r="D1630" s="19"/>
      <c r="E1630" s="19"/>
      <c r="F1630" s="19"/>
      <c r="G1630" s="19"/>
      <c r="H1630" s="19"/>
      <c r="I1630" s="19"/>
      <c r="J1630" s="19"/>
      <c r="K1630" s="19"/>
      <c r="L1630" s="19"/>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Z1630" s="257"/>
      <c r="CG1630" s="35"/>
      <c r="CH1630" s="20" t="s">
        <v>586</v>
      </c>
      <c r="CI1630" s="20" t="s">
        <v>1923</v>
      </c>
    </row>
    <row r="1631" spans="1:87" ht="15" hidden="1" customHeight="1">
      <c r="A1631" s="19"/>
      <c r="B1631" s="19"/>
      <c r="C1631" s="20"/>
      <c r="D1631" s="19"/>
      <c r="E1631" s="19"/>
      <c r="F1631" s="19"/>
      <c r="G1631" s="19"/>
      <c r="H1631" s="19"/>
      <c r="I1631" s="19"/>
      <c r="J1631" s="19"/>
      <c r="K1631" s="19"/>
      <c r="L1631" s="19"/>
      <c r="M1631" s="20"/>
      <c r="N1631" s="20"/>
      <c r="O1631" s="20"/>
      <c r="P1631" s="20"/>
      <c r="Q1631" s="20"/>
      <c r="R1631" s="20"/>
      <c r="S1631" s="20"/>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Z1631" s="257"/>
      <c r="CG1631" s="35"/>
      <c r="CH1631" s="20" t="s">
        <v>1994</v>
      </c>
      <c r="CI1631" s="20" t="s">
        <v>1924</v>
      </c>
    </row>
    <row r="1632" spans="1:87" ht="15" hidden="1" customHeight="1">
      <c r="A1632" s="19"/>
      <c r="B1632" s="19"/>
      <c r="C1632" s="20"/>
      <c r="D1632" s="19"/>
      <c r="E1632" s="19"/>
      <c r="F1632" s="19"/>
      <c r="G1632" s="19"/>
      <c r="H1632" s="19"/>
      <c r="I1632" s="19"/>
      <c r="J1632" s="19"/>
      <c r="K1632" s="19"/>
      <c r="L1632" s="19"/>
      <c r="M1632" s="20"/>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Z1632" s="257"/>
      <c r="CG1632" s="35"/>
      <c r="CH1632" s="20" t="s">
        <v>1995</v>
      </c>
      <c r="CI1632" s="20" t="s">
        <v>1925</v>
      </c>
    </row>
    <row r="1633" spans="1:87" ht="15" hidden="1" customHeight="1">
      <c r="A1633" s="19"/>
      <c r="B1633" s="19"/>
      <c r="C1633" s="20"/>
      <c r="D1633" s="19"/>
      <c r="E1633" s="19"/>
      <c r="F1633" s="19"/>
      <c r="G1633" s="19"/>
      <c r="H1633" s="19"/>
      <c r="I1633" s="19"/>
      <c r="J1633" s="19"/>
      <c r="K1633" s="19"/>
      <c r="L1633" s="19"/>
      <c r="M1633" s="20"/>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Z1633" s="257"/>
      <c r="CG1633" s="35"/>
      <c r="CH1633" s="20" t="s">
        <v>1996</v>
      </c>
      <c r="CI1633" s="20" t="s">
        <v>1926</v>
      </c>
    </row>
    <row r="1634" spans="1:87" ht="15" hidden="1" customHeight="1">
      <c r="A1634" s="19"/>
      <c r="B1634" s="19"/>
      <c r="C1634" s="20"/>
      <c r="D1634" s="19"/>
      <c r="E1634" s="19"/>
      <c r="F1634" s="19"/>
      <c r="G1634" s="19"/>
      <c r="H1634" s="19"/>
      <c r="I1634" s="19"/>
      <c r="J1634" s="19"/>
      <c r="K1634" s="19"/>
      <c r="L1634" s="19"/>
      <c r="M1634" s="20"/>
      <c r="N1634" s="20"/>
      <c r="O1634" s="20"/>
      <c r="P1634" s="20"/>
      <c r="Q1634" s="20"/>
      <c r="R1634" s="20"/>
      <c r="S1634" s="20"/>
      <c r="T1634" s="20"/>
      <c r="U1634" s="20"/>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Z1634" s="257"/>
      <c r="CG1634" s="35"/>
      <c r="CH1634" s="20" t="s">
        <v>1997</v>
      </c>
      <c r="CI1634" s="20" t="s">
        <v>1927</v>
      </c>
    </row>
    <row r="1635" spans="1:87" ht="15" hidden="1" customHeight="1">
      <c r="A1635" s="19"/>
      <c r="B1635" s="19"/>
      <c r="C1635" s="20"/>
      <c r="D1635" s="19"/>
      <c r="E1635" s="19"/>
      <c r="F1635" s="19"/>
      <c r="G1635" s="19"/>
      <c r="H1635" s="19"/>
      <c r="I1635" s="19"/>
      <c r="J1635" s="19"/>
      <c r="K1635" s="19"/>
      <c r="L1635" s="19"/>
      <c r="M1635" s="20"/>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Z1635" s="257"/>
      <c r="CG1635" s="35"/>
      <c r="CH1635" s="20" t="s">
        <v>1998</v>
      </c>
      <c r="CI1635" s="20" t="s">
        <v>1928</v>
      </c>
    </row>
    <row r="1636" spans="1:87" ht="15" hidden="1" customHeight="1">
      <c r="A1636" s="19"/>
      <c r="B1636" s="19"/>
      <c r="C1636" s="20"/>
      <c r="D1636" s="19"/>
      <c r="E1636" s="19"/>
      <c r="F1636" s="19"/>
      <c r="G1636" s="19"/>
      <c r="H1636" s="19"/>
      <c r="I1636" s="19"/>
      <c r="J1636" s="19"/>
      <c r="K1636" s="19"/>
      <c r="L1636" s="19"/>
      <c r="M1636" s="20"/>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Z1636" s="257"/>
      <c r="CG1636" s="35"/>
      <c r="CH1636" s="20" t="s">
        <v>1999</v>
      </c>
      <c r="CI1636" s="20" t="s">
        <v>1929</v>
      </c>
    </row>
    <row r="1637" spans="1:87" ht="15" hidden="1" customHeight="1">
      <c r="A1637" s="19"/>
      <c r="B1637" s="19"/>
      <c r="C1637" s="20"/>
      <c r="D1637" s="19"/>
      <c r="E1637" s="19"/>
      <c r="F1637" s="19"/>
      <c r="G1637" s="19"/>
      <c r="H1637" s="19"/>
      <c r="I1637" s="19"/>
      <c r="J1637" s="19"/>
      <c r="K1637" s="19"/>
      <c r="L1637" s="19"/>
      <c r="M1637" s="20"/>
      <c r="N1637" s="20"/>
      <c r="O1637" s="20"/>
      <c r="P1637" s="20"/>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Z1637" s="257"/>
      <c r="CG1637" s="35"/>
      <c r="CH1637" s="20" t="s">
        <v>2000</v>
      </c>
      <c r="CI1637" s="20" t="s">
        <v>1930</v>
      </c>
    </row>
    <row r="1638" spans="1:87" ht="15" hidden="1" customHeight="1">
      <c r="A1638" s="19"/>
      <c r="B1638" s="19"/>
      <c r="C1638" s="20"/>
      <c r="D1638" s="19"/>
      <c r="E1638" s="19"/>
      <c r="F1638" s="19"/>
      <c r="G1638" s="19"/>
      <c r="H1638" s="19"/>
      <c r="I1638" s="19"/>
      <c r="J1638" s="19"/>
      <c r="K1638" s="19"/>
      <c r="L1638" s="19"/>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Z1638" s="257"/>
      <c r="CG1638" s="35"/>
      <c r="CH1638" s="20" t="s">
        <v>2001</v>
      </c>
      <c r="CI1638" s="20" t="s">
        <v>1931</v>
      </c>
    </row>
    <row r="1639" spans="1:87" ht="15" hidden="1" customHeight="1">
      <c r="A1639" s="19"/>
      <c r="B1639" s="19"/>
      <c r="C1639" s="20"/>
      <c r="D1639" s="19"/>
      <c r="E1639" s="19"/>
      <c r="F1639" s="19"/>
      <c r="G1639" s="19"/>
      <c r="H1639" s="19"/>
      <c r="I1639" s="19"/>
      <c r="J1639" s="19"/>
      <c r="K1639" s="19"/>
      <c r="L1639" s="19"/>
      <c r="M1639" s="20"/>
      <c r="N1639" s="20"/>
      <c r="O1639" s="20"/>
      <c r="P1639" s="20"/>
      <c r="Q1639" s="20"/>
      <c r="R1639" s="20"/>
      <c r="S1639" s="20"/>
      <c r="T1639" s="20"/>
      <c r="U1639" s="20"/>
      <c r="V1639" s="20"/>
      <c r="W1639" s="20"/>
      <c r="X1639" s="20"/>
      <c r="Y1639" s="20"/>
      <c r="Z1639" s="20"/>
      <c r="AA1639" s="20"/>
      <c r="AB1639" s="20"/>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Z1639" s="257"/>
      <c r="CG1639" s="35"/>
      <c r="CH1639" s="20" t="s">
        <v>2002</v>
      </c>
      <c r="CI1639" s="20" t="s">
        <v>1932</v>
      </c>
    </row>
    <row r="1640" spans="1:87" ht="15" hidden="1" customHeight="1">
      <c r="A1640" s="19"/>
      <c r="B1640" s="19"/>
      <c r="C1640" s="20"/>
      <c r="D1640" s="19"/>
      <c r="E1640" s="19"/>
      <c r="F1640" s="19"/>
      <c r="G1640" s="19"/>
      <c r="H1640" s="19"/>
      <c r="I1640" s="19"/>
      <c r="J1640" s="19"/>
      <c r="K1640" s="19"/>
      <c r="L1640" s="19"/>
      <c r="M1640" s="20"/>
      <c r="N1640" s="20"/>
      <c r="O1640" s="20"/>
      <c r="P1640" s="20"/>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Z1640" s="257"/>
      <c r="CG1640" s="35"/>
      <c r="CH1640" s="20" t="s">
        <v>2003</v>
      </c>
      <c r="CI1640" s="20" t="s">
        <v>1933</v>
      </c>
    </row>
    <row r="1641" spans="1:87" ht="15" hidden="1" customHeight="1">
      <c r="A1641" s="19"/>
      <c r="B1641" s="19"/>
      <c r="C1641" s="20"/>
      <c r="D1641" s="19"/>
      <c r="E1641" s="19"/>
      <c r="F1641" s="19"/>
      <c r="G1641" s="19"/>
      <c r="H1641" s="19"/>
      <c r="I1641" s="19"/>
      <c r="J1641" s="19"/>
      <c r="K1641" s="19"/>
      <c r="L1641" s="19"/>
      <c r="M1641" s="20"/>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Z1641" s="257"/>
      <c r="CG1641" s="35"/>
      <c r="CH1641" s="20" t="s">
        <v>2004</v>
      </c>
      <c r="CI1641" s="20" t="s">
        <v>1934</v>
      </c>
    </row>
    <row r="1642" spans="1:87" ht="15" hidden="1" customHeight="1">
      <c r="A1642" s="19"/>
      <c r="B1642" s="19"/>
      <c r="C1642" s="20"/>
      <c r="D1642" s="19"/>
      <c r="E1642" s="19"/>
      <c r="F1642" s="19"/>
      <c r="G1642" s="19"/>
      <c r="H1642" s="19"/>
      <c r="I1642" s="19"/>
      <c r="J1642" s="19"/>
      <c r="K1642" s="19"/>
      <c r="L1642" s="19"/>
      <c r="M1642" s="20"/>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Z1642" s="257"/>
      <c r="CG1642" s="35"/>
      <c r="CH1642" s="20" t="s">
        <v>2005</v>
      </c>
      <c r="CI1642" s="20" t="s">
        <v>1935</v>
      </c>
    </row>
    <row r="1643" spans="1:87" ht="15" hidden="1" customHeight="1">
      <c r="A1643" s="19"/>
      <c r="B1643" s="19"/>
      <c r="C1643" s="20"/>
      <c r="D1643" s="19"/>
      <c r="E1643" s="19"/>
      <c r="F1643" s="19"/>
      <c r="G1643" s="19"/>
      <c r="H1643" s="19"/>
      <c r="I1643" s="19"/>
      <c r="J1643" s="19"/>
      <c r="K1643" s="19"/>
      <c r="L1643" s="19"/>
      <c r="M1643" s="20"/>
      <c r="N1643" s="20"/>
      <c r="O1643" s="20"/>
      <c r="P1643" s="20"/>
      <c r="Q1643" s="20"/>
      <c r="R1643" s="20"/>
      <c r="S1643" s="20"/>
      <c r="T1643" s="20"/>
      <c r="U1643" s="20"/>
      <c r="V1643" s="20"/>
      <c r="W1643" s="20"/>
      <c r="X1643" s="20"/>
      <c r="Y1643" s="20"/>
      <c r="Z1643" s="20"/>
      <c r="AA1643" s="20"/>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Z1643" s="257"/>
      <c r="CG1643" s="35"/>
      <c r="CH1643" s="20" t="s">
        <v>2006</v>
      </c>
      <c r="CI1643" s="20" t="s">
        <v>1936</v>
      </c>
    </row>
    <row r="1644" spans="1:87" ht="15" hidden="1" customHeight="1">
      <c r="A1644" s="19"/>
      <c r="B1644" s="19"/>
      <c r="C1644" s="20"/>
      <c r="D1644" s="19"/>
      <c r="E1644" s="19"/>
      <c r="F1644" s="19"/>
      <c r="G1644" s="19"/>
      <c r="H1644" s="19"/>
      <c r="I1644" s="19"/>
      <c r="J1644" s="19"/>
      <c r="K1644" s="19"/>
      <c r="L1644" s="19"/>
      <c r="M1644" s="20"/>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Z1644" s="257"/>
      <c r="CG1644" s="35"/>
      <c r="CH1644" s="20" t="s">
        <v>2007</v>
      </c>
      <c r="CI1644" s="20" t="s">
        <v>1937</v>
      </c>
    </row>
    <row r="1645" spans="1:87" ht="15" hidden="1" customHeight="1">
      <c r="A1645" s="19"/>
      <c r="B1645" s="19"/>
      <c r="C1645" s="20"/>
      <c r="D1645" s="19"/>
      <c r="E1645" s="19"/>
      <c r="F1645" s="19"/>
      <c r="G1645" s="19"/>
      <c r="H1645" s="19"/>
      <c r="I1645" s="19"/>
      <c r="J1645" s="19"/>
      <c r="K1645" s="19"/>
      <c r="L1645" s="19"/>
      <c r="M1645" s="20"/>
      <c r="N1645" s="20"/>
      <c r="O1645" s="20"/>
      <c r="P1645" s="20"/>
      <c r="Q1645" s="20"/>
      <c r="R1645" s="20"/>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Z1645" s="257"/>
      <c r="CG1645" s="35"/>
      <c r="CH1645" s="20" t="s">
        <v>2008</v>
      </c>
      <c r="CI1645" s="20" t="s">
        <v>1938</v>
      </c>
    </row>
    <row r="1646" spans="1:87" ht="15" hidden="1" customHeight="1">
      <c r="A1646" s="19"/>
      <c r="B1646" s="19"/>
      <c r="C1646" s="20"/>
      <c r="D1646" s="19"/>
      <c r="E1646" s="19"/>
      <c r="F1646" s="19"/>
      <c r="G1646" s="19"/>
      <c r="H1646" s="19"/>
      <c r="I1646" s="19"/>
      <c r="J1646" s="19"/>
      <c r="K1646" s="19"/>
      <c r="L1646" s="19"/>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Z1646" s="257"/>
      <c r="CG1646" s="35"/>
      <c r="CH1646" s="20" t="s">
        <v>2009</v>
      </c>
      <c r="CI1646" s="20" t="s">
        <v>1939</v>
      </c>
    </row>
    <row r="1647" spans="1:87" ht="15" hidden="1" customHeight="1">
      <c r="A1647" s="19"/>
      <c r="B1647" s="19"/>
      <c r="C1647" s="20"/>
      <c r="D1647" s="19"/>
      <c r="E1647" s="19"/>
      <c r="F1647" s="19"/>
      <c r="G1647" s="19"/>
      <c r="H1647" s="19"/>
      <c r="I1647" s="19"/>
      <c r="J1647" s="19"/>
      <c r="K1647" s="19"/>
      <c r="L1647" s="19"/>
      <c r="M1647" s="20"/>
      <c r="N1647" s="20"/>
      <c r="O1647" s="20"/>
      <c r="P1647" s="20"/>
      <c r="Q1647" s="20"/>
      <c r="R1647" s="20"/>
      <c r="S1647" s="20"/>
      <c r="T1647" s="20"/>
      <c r="U1647" s="20"/>
      <c r="V1647" s="20"/>
      <c r="W1647" s="20"/>
      <c r="X1647" s="20"/>
      <c r="Y1647" s="20"/>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Z1647" s="257"/>
      <c r="CG1647" s="35"/>
      <c r="CH1647" s="20" t="s">
        <v>2010</v>
      </c>
      <c r="CI1647" s="20" t="s">
        <v>1940</v>
      </c>
    </row>
    <row r="1648" spans="1:87" ht="15" hidden="1" customHeight="1">
      <c r="A1648" s="19"/>
      <c r="B1648" s="19"/>
      <c r="C1648" s="20"/>
      <c r="D1648" s="19"/>
      <c r="E1648" s="19"/>
      <c r="F1648" s="19"/>
      <c r="G1648" s="19"/>
      <c r="H1648" s="19"/>
      <c r="I1648" s="19"/>
      <c r="J1648" s="19"/>
      <c r="K1648" s="19"/>
      <c r="L1648" s="19"/>
      <c r="M1648" s="20"/>
      <c r="N1648" s="20"/>
      <c r="O1648" s="20"/>
      <c r="P1648" s="20"/>
      <c r="Q1648" s="20"/>
      <c r="R1648" s="20"/>
      <c r="S1648" s="20"/>
      <c r="T1648" s="20"/>
      <c r="U1648" s="20"/>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Z1648" s="257"/>
      <c r="CG1648" s="35"/>
      <c r="CH1648" s="20" t="s">
        <v>2011</v>
      </c>
      <c r="CI1648" s="20" t="s">
        <v>1941</v>
      </c>
    </row>
    <row r="1649" spans="1:87" ht="15" hidden="1" customHeight="1">
      <c r="A1649" s="19"/>
      <c r="B1649" s="19"/>
      <c r="C1649" s="20"/>
      <c r="D1649" s="19"/>
      <c r="E1649" s="19"/>
      <c r="F1649" s="19"/>
      <c r="G1649" s="19"/>
      <c r="H1649" s="19"/>
      <c r="I1649" s="19"/>
      <c r="J1649" s="19"/>
      <c r="K1649" s="19"/>
      <c r="L1649" s="19"/>
      <c r="M1649" s="20"/>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Z1649" s="257"/>
      <c r="CG1649" s="35"/>
      <c r="CH1649" s="20" t="s">
        <v>586</v>
      </c>
      <c r="CI1649" s="20" t="s">
        <v>1942</v>
      </c>
    </row>
    <row r="1650" spans="1:87" ht="15" hidden="1" customHeight="1">
      <c r="A1650" s="19"/>
      <c r="B1650" s="19"/>
      <c r="C1650" s="20"/>
      <c r="D1650" s="19"/>
      <c r="E1650" s="19"/>
      <c r="F1650" s="19"/>
      <c r="G1650" s="19"/>
      <c r="H1650" s="19"/>
      <c r="I1650" s="19"/>
      <c r="J1650" s="19"/>
      <c r="K1650" s="19"/>
      <c r="L1650" s="19"/>
      <c r="M1650" s="20"/>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Z1650" s="257"/>
      <c r="CG1650" s="35"/>
      <c r="CH1650" s="20" t="s">
        <v>2012</v>
      </c>
      <c r="CI1650" s="20" t="s">
        <v>1943</v>
      </c>
    </row>
    <row r="1651" spans="1:87" ht="15" hidden="1" customHeight="1">
      <c r="A1651" s="19"/>
      <c r="B1651" s="19"/>
      <c r="C1651" s="20"/>
      <c r="D1651" s="19"/>
      <c r="E1651" s="19"/>
      <c r="F1651" s="19"/>
      <c r="G1651" s="19"/>
      <c r="H1651" s="19"/>
      <c r="I1651" s="19"/>
      <c r="J1651" s="19"/>
      <c r="K1651" s="19"/>
      <c r="L1651" s="19"/>
      <c r="M1651" s="20"/>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Z1651" s="257"/>
      <c r="CG1651" s="35"/>
      <c r="CH1651" s="20" t="s">
        <v>2013</v>
      </c>
      <c r="CI1651" s="20" t="s">
        <v>1944</v>
      </c>
    </row>
    <row r="1652" spans="1:87" ht="15" hidden="1" customHeight="1">
      <c r="A1652" s="19"/>
      <c r="B1652" s="19"/>
      <c r="C1652" s="20"/>
      <c r="D1652" s="19"/>
      <c r="E1652" s="19"/>
      <c r="F1652" s="19"/>
      <c r="G1652" s="19"/>
      <c r="H1652" s="19"/>
      <c r="I1652" s="19"/>
      <c r="J1652" s="19"/>
      <c r="K1652" s="19"/>
      <c r="L1652" s="19"/>
      <c r="M1652" s="20"/>
      <c r="N1652" s="20"/>
      <c r="O1652" s="20"/>
      <c r="P1652" s="20"/>
      <c r="Q1652" s="20"/>
      <c r="R1652" s="20"/>
      <c r="S1652" s="20"/>
      <c r="T1652" s="20"/>
      <c r="U1652" s="20"/>
      <c r="V1652" s="20"/>
      <c r="W1652" s="20"/>
      <c r="X1652" s="20"/>
      <c r="Y1652" s="20"/>
      <c r="Z1652" s="20"/>
      <c r="AA1652" s="20"/>
      <c r="AB1652" s="20"/>
      <c r="AC1652" s="20"/>
      <c r="AD1652" s="20"/>
      <c r="AE1652" s="20"/>
      <c r="AF1652" s="20"/>
      <c r="AG1652" s="20"/>
      <c r="AH1652" s="20"/>
      <c r="AI1652" s="20"/>
      <c r="AJ1652" s="20"/>
      <c r="AK1652" s="20"/>
      <c r="AL1652" s="20"/>
      <c r="AM1652" s="20"/>
      <c r="AN1652" s="20"/>
      <c r="AO1652" s="20"/>
      <c r="AP1652" s="20"/>
      <c r="AQ1652" s="20"/>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Z1652" s="257"/>
      <c r="CG1652" s="35"/>
      <c r="CH1652" s="20" t="s">
        <v>2014</v>
      </c>
      <c r="CI1652" s="20" t="s">
        <v>1945</v>
      </c>
    </row>
    <row r="1653" spans="1:87" ht="15" hidden="1" customHeight="1">
      <c r="A1653" s="19"/>
      <c r="B1653" s="19"/>
      <c r="C1653" s="20"/>
      <c r="D1653" s="19"/>
      <c r="E1653" s="19"/>
      <c r="F1653" s="19"/>
      <c r="G1653" s="19"/>
      <c r="H1653" s="19"/>
      <c r="I1653" s="19"/>
      <c r="J1653" s="19"/>
      <c r="K1653" s="19"/>
      <c r="L1653" s="19"/>
      <c r="M1653" s="20"/>
      <c r="N1653" s="20"/>
      <c r="O1653" s="20"/>
      <c r="P1653" s="20"/>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Z1653" s="257"/>
      <c r="CG1653" s="35"/>
      <c r="CH1653" s="20" t="s">
        <v>2015</v>
      </c>
      <c r="CI1653" s="20" t="s">
        <v>1946</v>
      </c>
    </row>
    <row r="1654" spans="1:87" ht="15" hidden="1" customHeight="1">
      <c r="A1654" s="19"/>
      <c r="B1654" s="19"/>
      <c r="C1654" s="20"/>
      <c r="D1654" s="19"/>
      <c r="E1654" s="19"/>
      <c r="F1654" s="19"/>
      <c r="G1654" s="19"/>
      <c r="H1654" s="19"/>
      <c r="I1654" s="19"/>
      <c r="J1654" s="19"/>
      <c r="K1654" s="19"/>
      <c r="L1654" s="19"/>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Z1654" s="257"/>
      <c r="CG1654" s="35"/>
      <c r="CH1654" s="20" t="s">
        <v>2016</v>
      </c>
      <c r="CI1654" s="20" t="s">
        <v>1947</v>
      </c>
    </row>
    <row r="1655" spans="1:87" ht="15" hidden="1" customHeight="1">
      <c r="A1655" s="19"/>
      <c r="B1655" s="19"/>
      <c r="C1655" s="20"/>
      <c r="D1655" s="19"/>
      <c r="E1655" s="19"/>
      <c r="F1655" s="19"/>
      <c r="G1655" s="19"/>
      <c r="H1655" s="19"/>
      <c r="I1655" s="19"/>
      <c r="J1655" s="19"/>
      <c r="K1655" s="19"/>
      <c r="L1655" s="19"/>
      <c r="M1655" s="20"/>
      <c r="N1655" s="20"/>
      <c r="O1655" s="20"/>
      <c r="P1655" s="20"/>
      <c r="Q1655" s="20"/>
      <c r="R1655" s="20"/>
      <c r="S1655" s="20"/>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Z1655" s="257"/>
      <c r="CG1655" s="35"/>
      <c r="CH1655" s="20" t="s">
        <v>2017</v>
      </c>
      <c r="CI1655" s="20" t="s">
        <v>1948</v>
      </c>
    </row>
    <row r="1656" spans="1:87" ht="15" hidden="1" customHeight="1">
      <c r="A1656" s="19"/>
      <c r="B1656" s="19"/>
      <c r="C1656" s="20"/>
      <c r="D1656" s="19"/>
      <c r="E1656" s="19"/>
      <c r="F1656" s="19"/>
      <c r="G1656" s="19"/>
      <c r="H1656" s="19"/>
      <c r="I1656" s="19"/>
      <c r="J1656" s="19"/>
      <c r="K1656" s="19"/>
      <c r="L1656" s="19"/>
      <c r="M1656" s="20"/>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Z1656" s="257"/>
      <c r="CG1656" s="35"/>
      <c r="CH1656" s="20" t="s">
        <v>2018</v>
      </c>
      <c r="CI1656" s="20" t="s">
        <v>586</v>
      </c>
    </row>
    <row r="1657" spans="1:87" ht="15" hidden="1" customHeight="1">
      <c r="A1657" s="19"/>
      <c r="B1657" s="19"/>
      <c r="C1657" s="20"/>
      <c r="D1657" s="19"/>
      <c r="E1657" s="19"/>
      <c r="F1657" s="19"/>
      <c r="G1657" s="19"/>
      <c r="H1657" s="19"/>
      <c r="I1657" s="19"/>
      <c r="J1657" s="19"/>
      <c r="K1657" s="19"/>
      <c r="L1657" s="19"/>
      <c r="M1657" s="20"/>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Z1657" s="257"/>
      <c r="CG1657" s="35"/>
      <c r="CH1657" s="20" t="s">
        <v>2019</v>
      </c>
      <c r="CI1657" s="20" t="s">
        <v>1949</v>
      </c>
    </row>
    <row r="1658" spans="1:87" ht="15" hidden="1" customHeight="1">
      <c r="A1658" s="19"/>
      <c r="B1658" s="19"/>
      <c r="C1658" s="20"/>
      <c r="D1658" s="19"/>
      <c r="E1658" s="19"/>
      <c r="F1658" s="19"/>
      <c r="G1658" s="19"/>
      <c r="H1658" s="19"/>
      <c r="I1658" s="19"/>
      <c r="J1658" s="19"/>
      <c r="K1658" s="19"/>
      <c r="L1658" s="19"/>
      <c r="M1658" s="20"/>
      <c r="N1658" s="20"/>
      <c r="O1658" s="20"/>
      <c r="P1658" s="20"/>
      <c r="Q1658" s="20"/>
      <c r="R1658" s="20"/>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Z1658" s="257"/>
      <c r="CG1658" s="35"/>
      <c r="CH1658" s="20" t="s">
        <v>2020</v>
      </c>
      <c r="CI1658" s="20" t="s">
        <v>1950</v>
      </c>
    </row>
    <row r="1659" spans="1:87" ht="15" hidden="1" customHeight="1">
      <c r="A1659" s="19"/>
      <c r="B1659" s="19"/>
      <c r="C1659" s="20"/>
      <c r="D1659" s="19"/>
      <c r="E1659" s="19"/>
      <c r="F1659" s="19"/>
      <c r="G1659" s="19"/>
      <c r="H1659" s="19"/>
      <c r="I1659" s="19"/>
      <c r="J1659" s="19"/>
      <c r="K1659" s="19"/>
      <c r="L1659" s="19"/>
      <c r="M1659" s="20"/>
      <c r="N1659" s="20"/>
      <c r="O1659" s="20"/>
      <c r="P1659" s="20"/>
      <c r="Q1659" s="20"/>
      <c r="R1659" s="20"/>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Z1659" s="257"/>
      <c r="CG1659" s="35"/>
      <c r="CH1659" s="20" t="s">
        <v>2021</v>
      </c>
      <c r="CI1659" s="20" t="s">
        <v>1951</v>
      </c>
    </row>
    <row r="1660" spans="1:87" ht="15" hidden="1" customHeight="1">
      <c r="A1660" s="19"/>
      <c r="B1660" s="19"/>
      <c r="C1660" s="20"/>
      <c r="D1660" s="19"/>
      <c r="E1660" s="19"/>
      <c r="F1660" s="19"/>
      <c r="G1660" s="19"/>
      <c r="H1660" s="19"/>
      <c r="I1660" s="19"/>
      <c r="J1660" s="19"/>
      <c r="K1660" s="19"/>
      <c r="L1660" s="19"/>
      <c r="M1660" s="20"/>
      <c r="N1660" s="20"/>
      <c r="O1660" s="20"/>
      <c r="P1660" s="20"/>
      <c r="Q1660" s="20"/>
      <c r="R1660" s="20"/>
      <c r="S1660" s="20"/>
      <c r="T1660" s="20"/>
      <c r="U1660" s="20"/>
      <c r="V1660" s="20"/>
      <c r="W1660" s="20"/>
      <c r="X1660" s="20"/>
      <c r="Y1660" s="20"/>
      <c r="Z1660" s="20"/>
      <c r="AA1660" s="20"/>
      <c r="AB1660" s="20"/>
      <c r="AC1660" s="20"/>
      <c r="AD1660" s="20"/>
      <c r="AE1660" s="20"/>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Z1660" s="257"/>
      <c r="CG1660" s="35"/>
      <c r="CH1660" s="20" t="s">
        <v>2022</v>
      </c>
      <c r="CI1660" s="20" t="s">
        <v>1952</v>
      </c>
    </row>
    <row r="1661" spans="1:87" ht="15" hidden="1" customHeight="1">
      <c r="A1661" s="19"/>
      <c r="B1661" s="19"/>
      <c r="C1661" s="20"/>
      <c r="D1661" s="19"/>
      <c r="E1661" s="19"/>
      <c r="F1661" s="19"/>
      <c r="G1661" s="19"/>
      <c r="H1661" s="19"/>
      <c r="I1661" s="19"/>
      <c r="J1661" s="19"/>
      <c r="K1661" s="19"/>
      <c r="L1661" s="19"/>
      <c r="M1661" s="20"/>
      <c r="N1661" s="20"/>
      <c r="O1661" s="20"/>
      <c r="P1661" s="20"/>
      <c r="Q1661" s="20"/>
      <c r="R1661" s="20"/>
      <c r="S1661" s="20"/>
      <c r="T1661" s="20"/>
      <c r="U1661" s="20"/>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Z1661" s="257"/>
      <c r="CG1661" s="35"/>
      <c r="CH1661" s="20" t="s">
        <v>2023</v>
      </c>
      <c r="CI1661" s="20" t="s">
        <v>1953</v>
      </c>
    </row>
    <row r="1662" spans="1:87" ht="15" hidden="1" customHeight="1">
      <c r="A1662" s="19"/>
      <c r="B1662" s="19"/>
      <c r="C1662" s="20"/>
      <c r="D1662" s="19"/>
      <c r="E1662" s="19"/>
      <c r="F1662" s="19"/>
      <c r="G1662" s="19"/>
      <c r="H1662" s="19"/>
      <c r="I1662" s="19"/>
      <c r="J1662" s="19"/>
      <c r="K1662" s="19"/>
      <c r="L1662" s="19"/>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Z1662" s="257"/>
      <c r="CG1662" s="35"/>
      <c r="CH1662" s="20" t="s">
        <v>2024</v>
      </c>
      <c r="CI1662" s="20" t="s">
        <v>1954</v>
      </c>
    </row>
    <row r="1663" spans="1:87" ht="15" hidden="1" customHeight="1">
      <c r="A1663" s="19"/>
      <c r="B1663" s="19"/>
      <c r="C1663" s="20"/>
      <c r="D1663" s="19"/>
      <c r="E1663" s="19"/>
      <c r="F1663" s="19"/>
      <c r="G1663" s="19"/>
      <c r="H1663" s="19"/>
      <c r="I1663" s="19"/>
      <c r="J1663" s="19"/>
      <c r="K1663" s="19"/>
      <c r="L1663" s="19"/>
      <c r="M1663" s="20"/>
      <c r="N1663" s="20"/>
      <c r="O1663" s="20"/>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Z1663" s="257"/>
      <c r="CG1663" s="35"/>
      <c r="CH1663" s="20" t="s">
        <v>2025</v>
      </c>
      <c r="CI1663" s="20" t="s">
        <v>1955</v>
      </c>
    </row>
    <row r="1664" spans="1:87" ht="15" hidden="1" customHeight="1">
      <c r="A1664" s="19"/>
      <c r="B1664" s="19"/>
      <c r="C1664" s="20"/>
      <c r="D1664" s="19"/>
      <c r="E1664" s="19"/>
      <c r="F1664" s="19"/>
      <c r="G1664" s="19"/>
      <c r="H1664" s="19"/>
      <c r="I1664" s="19"/>
      <c r="J1664" s="19"/>
      <c r="K1664" s="19"/>
      <c r="L1664" s="19"/>
      <c r="M1664" s="20"/>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Z1664" s="257"/>
      <c r="CG1664" s="35"/>
      <c r="CH1664" s="20" t="s">
        <v>2026</v>
      </c>
      <c r="CI1664" s="20" t="s">
        <v>1956</v>
      </c>
    </row>
    <row r="1665" spans="1:87" ht="15" hidden="1" customHeight="1">
      <c r="A1665" s="19"/>
      <c r="B1665" s="19"/>
      <c r="C1665" s="20"/>
      <c r="D1665" s="19"/>
      <c r="E1665" s="19"/>
      <c r="F1665" s="19"/>
      <c r="G1665" s="19"/>
      <c r="H1665" s="19"/>
      <c r="I1665" s="19"/>
      <c r="J1665" s="19"/>
      <c r="K1665" s="19"/>
      <c r="L1665" s="19"/>
      <c r="M1665" s="20"/>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Z1665" s="257"/>
      <c r="CG1665" s="35"/>
      <c r="CH1665" s="20" t="s">
        <v>2027</v>
      </c>
      <c r="CI1665" s="20" t="s">
        <v>1957</v>
      </c>
    </row>
    <row r="1666" spans="1:87" ht="15" hidden="1" customHeight="1">
      <c r="A1666" s="19"/>
      <c r="B1666" s="19"/>
      <c r="C1666" s="20"/>
      <c r="D1666" s="19"/>
      <c r="E1666" s="19"/>
      <c r="F1666" s="19"/>
      <c r="G1666" s="19"/>
      <c r="H1666" s="19"/>
      <c r="I1666" s="19"/>
      <c r="J1666" s="19"/>
      <c r="K1666" s="19"/>
      <c r="L1666" s="19"/>
      <c r="M1666" s="20"/>
      <c r="N1666" s="20"/>
      <c r="O1666" s="20"/>
      <c r="P1666" s="20"/>
      <c r="Q1666" s="20"/>
      <c r="R1666" s="20"/>
      <c r="S1666" s="20"/>
      <c r="T1666" s="20"/>
      <c r="U1666" s="20"/>
      <c r="V1666" s="20"/>
      <c r="W1666" s="20"/>
      <c r="X1666" s="20"/>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Z1666" s="257"/>
      <c r="CG1666" s="35"/>
      <c r="CH1666" s="20" t="s">
        <v>2028</v>
      </c>
      <c r="CI1666" s="20" t="s">
        <v>1958</v>
      </c>
    </row>
    <row r="1667" spans="1:87" ht="15" hidden="1" customHeight="1">
      <c r="A1667" s="19"/>
      <c r="B1667" s="19"/>
      <c r="C1667" s="20"/>
      <c r="D1667" s="19"/>
      <c r="E1667" s="19"/>
      <c r="F1667" s="19"/>
      <c r="G1667" s="19"/>
      <c r="H1667" s="19"/>
      <c r="I1667" s="19"/>
      <c r="J1667" s="19"/>
      <c r="K1667" s="19"/>
      <c r="L1667" s="19"/>
      <c r="M1667" s="20"/>
      <c r="N1667" s="20"/>
      <c r="O1667" s="20"/>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Z1667" s="257"/>
      <c r="CG1667" s="35"/>
      <c r="CH1667" s="20" t="s">
        <v>2029</v>
      </c>
      <c r="CI1667" s="20" t="s">
        <v>1959</v>
      </c>
    </row>
    <row r="1668" spans="1:87" ht="15" hidden="1" customHeight="1">
      <c r="A1668" s="19"/>
      <c r="B1668" s="19"/>
      <c r="C1668" s="20"/>
      <c r="D1668" s="19"/>
      <c r="E1668" s="19"/>
      <c r="F1668" s="19"/>
      <c r="G1668" s="19"/>
      <c r="H1668" s="19"/>
      <c r="I1668" s="19"/>
      <c r="J1668" s="19"/>
      <c r="K1668" s="19"/>
      <c r="L1668" s="19"/>
      <c r="M1668" s="20"/>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Z1668" s="257"/>
      <c r="CG1668" s="35"/>
      <c r="CH1668" s="20" t="s">
        <v>2030</v>
      </c>
      <c r="CI1668" s="20" t="s">
        <v>1960</v>
      </c>
    </row>
    <row r="1669" spans="1:87" ht="15" hidden="1" customHeight="1">
      <c r="A1669" s="19"/>
      <c r="B1669" s="19"/>
      <c r="C1669" s="20"/>
      <c r="D1669" s="19"/>
      <c r="E1669" s="19"/>
      <c r="F1669" s="19"/>
      <c r="G1669" s="19"/>
      <c r="H1669" s="19"/>
      <c r="I1669" s="19"/>
      <c r="J1669" s="19"/>
      <c r="K1669" s="19"/>
      <c r="L1669" s="19"/>
      <c r="M1669" s="20"/>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Z1669" s="257"/>
      <c r="CG1669" s="35"/>
      <c r="CH1669" s="20" t="s">
        <v>2031</v>
      </c>
      <c r="CI1669" s="20" t="s">
        <v>1961</v>
      </c>
    </row>
    <row r="1670" spans="1:87" ht="15" hidden="1" customHeight="1">
      <c r="A1670" s="19"/>
      <c r="B1670" s="19"/>
      <c r="C1670" s="20"/>
      <c r="D1670" s="19"/>
      <c r="E1670" s="19"/>
      <c r="F1670" s="19"/>
      <c r="G1670" s="19"/>
      <c r="H1670" s="19"/>
      <c r="I1670" s="19"/>
      <c r="J1670" s="19"/>
      <c r="K1670" s="19"/>
      <c r="L1670" s="19"/>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Z1670" s="257"/>
      <c r="CG1670" s="35"/>
      <c r="CH1670" s="20" t="s">
        <v>2032</v>
      </c>
      <c r="CI1670" s="20" t="s">
        <v>1962</v>
      </c>
    </row>
    <row r="1671" spans="1:87" ht="15" hidden="1" customHeight="1">
      <c r="A1671" s="19"/>
      <c r="B1671" s="19"/>
      <c r="C1671" s="20"/>
      <c r="D1671" s="19"/>
      <c r="E1671" s="19"/>
      <c r="F1671" s="19"/>
      <c r="G1671" s="19"/>
      <c r="H1671" s="19"/>
      <c r="I1671" s="19"/>
      <c r="J1671" s="19"/>
      <c r="K1671" s="19"/>
      <c r="L1671" s="19"/>
      <c r="M1671" s="20"/>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Z1671" s="257"/>
      <c r="CG1671" s="35"/>
      <c r="CH1671" s="20" t="s">
        <v>586</v>
      </c>
      <c r="CI1671" s="20" t="s">
        <v>1963</v>
      </c>
    </row>
    <row r="1672" spans="1:87" ht="15" hidden="1" customHeight="1">
      <c r="A1672" s="19"/>
      <c r="B1672" s="19"/>
      <c r="C1672" s="20"/>
      <c r="D1672" s="19"/>
      <c r="E1672" s="19"/>
      <c r="F1672" s="19"/>
      <c r="G1672" s="19"/>
      <c r="H1672" s="19"/>
      <c r="I1672" s="19"/>
      <c r="J1672" s="19"/>
      <c r="K1672" s="19"/>
      <c r="L1672" s="19"/>
      <c r="M1672" s="20"/>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Z1672" s="257"/>
      <c r="CG1672" s="35"/>
      <c r="CH1672" s="20" t="s">
        <v>2033</v>
      </c>
      <c r="CI1672" s="20" t="s">
        <v>1964</v>
      </c>
    </row>
    <row r="1673" spans="1:87" ht="15" hidden="1" customHeight="1">
      <c r="A1673" s="19"/>
      <c r="B1673" s="19"/>
      <c r="C1673" s="20"/>
      <c r="D1673" s="19"/>
      <c r="E1673" s="19"/>
      <c r="F1673" s="19"/>
      <c r="G1673" s="19"/>
      <c r="H1673" s="19"/>
      <c r="I1673" s="19"/>
      <c r="J1673" s="19"/>
      <c r="K1673" s="19"/>
      <c r="L1673" s="19"/>
      <c r="M1673" s="20"/>
      <c r="N1673" s="20"/>
      <c r="O1673" s="20"/>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Z1673" s="257"/>
      <c r="CG1673" s="35"/>
      <c r="CH1673" s="20" t="s">
        <v>2034</v>
      </c>
      <c r="CI1673" s="20" t="s">
        <v>1965</v>
      </c>
    </row>
    <row r="1674" spans="1:87" ht="15" hidden="1" customHeight="1">
      <c r="A1674" s="19"/>
      <c r="B1674" s="19"/>
      <c r="C1674" s="20"/>
      <c r="D1674" s="19"/>
      <c r="E1674" s="19"/>
      <c r="F1674" s="19"/>
      <c r="G1674" s="19"/>
      <c r="H1674" s="19"/>
      <c r="I1674" s="19"/>
      <c r="J1674" s="19"/>
      <c r="K1674" s="19"/>
      <c r="L1674" s="19"/>
      <c r="M1674" s="20"/>
      <c r="N1674" s="20"/>
      <c r="O1674" s="20"/>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Z1674" s="257"/>
      <c r="CG1674" s="35"/>
      <c r="CH1674" s="20" t="s">
        <v>2035</v>
      </c>
      <c r="CI1674" s="20" t="s">
        <v>1966</v>
      </c>
    </row>
    <row r="1675" spans="1:87" ht="15" hidden="1" customHeight="1">
      <c r="A1675" s="19"/>
      <c r="B1675" s="19"/>
      <c r="C1675" s="20"/>
      <c r="D1675" s="19"/>
      <c r="E1675" s="19"/>
      <c r="F1675" s="19"/>
      <c r="G1675" s="19"/>
      <c r="H1675" s="19"/>
      <c r="I1675" s="19"/>
      <c r="J1675" s="19"/>
      <c r="K1675" s="19"/>
      <c r="L1675" s="19"/>
      <c r="M1675" s="20"/>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Z1675" s="257"/>
      <c r="CG1675" s="35"/>
      <c r="CH1675" s="20" t="s">
        <v>2036</v>
      </c>
      <c r="CI1675" s="20" t="s">
        <v>1967</v>
      </c>
    </row>
    <row r="1676" spans="1:87" ht="15" hidden="1" customHeight="1">
      <c r="A1676" s="19"/>
      <c r="B1676" s="19"/>
      <c r="C1676" s="20"/>
      <c r="D1676" s="19"/>
      <c r="E1676" s="19"/>
      <c r="F1676" s="19"/>
      <c r="G1676" s="19"/>
      <c r="H1676" s="19"/>
      <c r="I1676" s="19"/>
      <c r="J1676" s="19"/>
      <c r="K1676" s="19"/>
      <c r="L1676" s="19"/>
      <c r="M1676" s="20"/>
      <c r="N1676" s="20"/>
      <c r="O1676" s="20"/>
      <c r="P1676" s="20"/>
      <c r="Q1676" s="20"/>
      <c r="R1676" s="20"/>
      <c r="S1676" s="20"/>
      <c r="T1676" s="20"/>
      <c r="U1676" s="20"/>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c r="AS1676" s="20"/>
      <c r="AT1676" s="20"/>
      <c r="AU1676" s="20"/>
      <c r="AV1676" s="20"/>
      <c r="AW1676" s="20"/>
      <c r="AX1676" s="20"/>
      <c r="AY1676" s="20"/>
      <c r="AZ1676" s="20"/>
      <c r="BA1676" s="20"/>
      <c r="BB1676" s="20"/>
      <c r="BC1676" s="20"/>
      <c r="BD1676" s="20"/>
      <c r="BE1676" s="20"/>
      <c r="BF1676" s="20"/>
      <c r="BG1676" s="20"/>
      <c r="BH1676" s="20"/>
      <c r="BI1676" s="20"/>
      <c r="BJ1676" s="20"/>
      <c r="BK1676" s="20"/>
      <c r="BZ1676" s="257"/>
      <c r="CG1676" s="35"/>
      <c r="CH1676" s="20" t="s">
        <v>2037</v>
      </c>
      <c r="CI1676" s="20" t="s">
        <v>1968</v>
      </c>
    </row>
    <row r="1677" spans="1:87" ht="15" hidden="1" customHeight="1">
      <c r="A1677" s="19"/>
      <c r="B1677" s="19"/>
      <c r="C1677" s="20"/>
      <c r="D1677" s="19"/>
      <c r="E1677" s="19"/>
      <c r="F1677" s="19"/>
      <c r="G1677" s="19"/>
      <c r="H1677" s="19"/>
      <c r="I1677" s="19"/>
      <c r="J1677" s="19"/>
      <c r="K1677" s="19"/>
      <c r="L1677" s="19"/>
      <c r="M1677" s="20"/>
      <c r="N1677" s="20"/>
      <c r="O1677" s="20"/>
      <c r="P1677" s="20"/>
      <c r="Q1677" s="20"/>
      <c r="R1677" s="20"/>
      <c r="S1677" s="20"/>
      <c r="T1677" s="20"/>
      <c r="U1677" s="20"/>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Z1677" s="257"/>
      <c r="CG1677" s="35"/>
      <c r="CH1677" s="20" t="s">
        <v>2038</v>
      </c>
      <c r="CI1677" s="20" t="s">
        <v>586</v>
      </c>
    </row>
    <row r="1678" spans="1:87" ht="15" hidden="1" customHeight="1">
      <c r="A1678" s="19"/>
      <c r="B1678" s="19"/>
      <c r="C1678" s="20"/>
      <c r="D1678" s="19"/>
      <c r="E1678" s="19"/>
      <c r="F1678" s="19"/>
      <c r="G1678" s="19"/>
      <c r="H1678" s="19"/>
      <c r="I1678" s="19"/>
      <c r="J1678" s="19"/>
      <c r="K1678" s="19"/>
      <c r="L1678" s="19"/>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Z1678" s="257"/>
      <c r="CG1678" s="35"/>
      <c r="CH1678" s="20" t="s">
        <v>2039</v>
      </c>
      <c r="CI1678" s="20" t="s">
        <v>1969</v>
      </c>
    </row>
    <row r="1679" spans="1:87" ht="15" hidden="1" customHeight="1">
      <c r="A1679" s="19"/>
      <c r="B1679" s="19"/>
      <c r="C1679" s="20"/>
      <c r="D1679" s="19"/>
      <c r="E1679" s="19"/>
      <c r="F1679" s="19"/>
      <c r="G1679" s="19"/>
      <c r="H1679" s="19"/>
      <c r="I1679" s="19"/>
      <c r="J1679" s="19"/>
      <c r="K1679" s="19"/>
      <c r="L1679" s="19"/>
      <c r="M1679" s="20"/>
      <c r="N1679" s="20"/>
      <c r="O1679" s="20"/>
      <c r="P1679" s="20"/>
      <c r="Q1679" s="20"/>
      <c r="R1679" s="20"/>
      <c r="S1679" s="20"/>
      <c r="T1679" s="20"/>
      <c r="U1679" s="20"/>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Z1679" s="257"/>
      <c r="CG1679" s="35"/>
      <c r="CH1679" s="20" t="s">
        <v>2040</v>
      </c>
      <c r="CI1679" s="20" t="s">
        <v>1970</v>
      </c>
    </row>
    <row r="1680" spans="1:87" ht="15" hidden="1" customHeight="1">
      <c r="A1680" s="19"/>
      <c r="B1680" s="19"/>
      <c r="C1680" s="20"/>
      <c r="D1680" s="19"/>
      <c r="E1680" s="19"/>
      <c r="F1680" s="19"/>
      <c r="G1680" s="19"/>
      <c r="H1680" s="19"/>
      <c r="I1680" s="19"/>
      <c r="J1680" s="19"/>
      <c r="K1680" s="19"/>
      <c r="L1680" s="19"/>
      <c r="M1680" s="20"/>
      <c r="N1680" s="20"/>
      <c r="O1680" s="20"/>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Z1680" s="257"/>
      <c r="CG1680" s="35"/>
      <c r="CH1680" s="20" t="s">
        <v>2041</v>
      </c>
      <c r="CI1680" s="20" t="s">
        <v>1971</v>
      </c>
    </row>
    <row r="1681" spans="1:87" ht="15" hidden="1" customHeight="1">
      <c r="A1681" s="19"/>
      <c r="B1681" s="19"/>
      <c r="C1681" s="20"/>
      <c r="D1681" s="19"/>
      <c r="E1681" s="19"/>
      <c r="F1681" s="19"/>
      <c r="G1681" s="19"/>
      <c r="H1681" s="19"/>
      <c r="I1681" s="19"/>
      <c r="J1681" s="19"/>
      <c r="K1681" s="19"/>
      <c r="L1681" s="19"/>
      <c r="M1681" s="20"/>
      <c r="N1681" s="20"/>
      <c r="O1681" s="20"/>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Z1681" s="257"/>
      <c r="CG1681" s="35"/>
      <c r="CH1681" s="20" t="s">
        <v>2042</v>
      </c>
      <c r="CI1681" s="20" t="s">
        <v>1972</v>
      </c>
    </row>
    <row r="1682" spans="1:87" ht="15" hidden="1" customHeight="1">
      <c r="A1682" s="19"/>
      <c r="B1682" s="19"/>
      <c r="C1682" s="20"/>
      <c r="D1682" s="19"/>
      <c r="E1682" s="19"/>
      <c r="F1682" s="19"/>
      <c r="G1682" s="19"/>
      <c r="H1682" s="19"/>
      <c r="I1682" s="19"/>
      <c r="J1682" s="19"/>
      <c r="K1682" s="19"/>
      <c r="L1682" s="19"/>
      <c r="M1682" s="20"/>
      <c r="N1682" s="20"/>
      <c r="O1682" s="20"/>
      <c r="P1682" s="20"/>
      <c r="Q1682" s="20"/>
      <c r="R1682" s="20"/>
      <c r="S1682" s="20"/>
      <c r="T1682" s="20"/>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Z1682" s="257"/>
      <c r="CG1682" s="35"/>
      <c r="CH1682" s="20" t="s">
        <v>2043</v>
      </c>
      <c r="CI1682" s="20" t="s">
        <v>1973</v>
      </c>
    </row>
    <row r="1683" spans="1:87" ht="15" hidden="1" customHeight="1">
      <c r="A1683" s="19"/>
      <c r="B1683" s="19"/>
      <c r="C1683" s="20"/>
      <c r="D1683" s="19"/>
      <c r="E1683" s="19"/>
      <c r="F1683" s="19"/>
      <c r="G1683" s="19"/>
      <c r="H1683" s="19"/>
      <c r="I1683" s="19"/>
      <c r="J1683" s="19"/>
      <c r="K1683" s="19"/>
      <c r="L1683" s="19"/>
      <c r="M1683" s="20"/>
      <c r="N1683" s="20"/>
      <c r="O1683" s="20"/>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Z1683" s="257"/>
      <c r="CG1683" s="35"/>
      <c r="CH1683" s="20" t="s">
        <v>2044</v>
      </c>
      <c r="CI1683" s="20" t="s">
        <v>1974</v>
      </c>
    </row>
    <row r="1684" spans="1:87" ht="15" hidden="1" customHeight="1">
      <c r="A1684" s="19"/>
      <c r="B1684" s="19"/>
      <c r="C1684" s="20"/>
      <c r="D1684" s="19"/>
      <c r="E1684" s="19"/>
      <c r="F1684" s="19"/>
      <c r="G1684" s="19"/>
      <c r="H1684" s="19"/>
      <c r="I1684" s="19"/>
      <c r="J1684" s="19"/>
      <c r="K1684" s="19"/>
      <c r="L1684" s="19"/>
      <c r="M1684" s="20"/>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Z1684" s="257"/>
      <c r="CG1684" s="35"/>
      <c r="CH1684" s="20" t="s">
        <v>2045</v>
      </c>
      <c r="CI1684" s="20" t="s">
        <v>1975</v>
      </c>
    </row>
    <row r="1685" spans="1:87" ht="15" hidden="1" customHeight="1">
      <c r="A1685" s="19"/>
      <c r="B1685" s="19"/>
      <c r="C1685" s="20"/>
      <c r="D1685" s="19"/>
      <c r="E1685" s="19"/>
      <c r="F1685" s="19"/>
      <c r="G1685" s="19"/>
      <c r="H1685" s="19"/>
      <c r="I1685" s="19"/>
      <c r="J1685" s="19"/>
      <c r="K1685" s="19"/>
      <c r="L1685" s="19"/>
      <c r="M1685" s="20"/>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Z1685" s="257"/>
      <c r="CG1685" s="35"/>
      <c r="CH1685" s="20" t="s">
        <v>2046</v>
      </c>
      <c r="CI1685" s="20" t="s">
        <v>1976</v>
      </c>
    </row>
    <row r="1686" spans="1:87" ht="15" hidden="1" customHeight="1">
      <c r="A1686" s="19"/>
      <c r="B1686" s="19"/>
      <c r="C1686" s="20"/>
      <c r="D1686" s="19"/>
      <c r="E1686" s="19"/>
      <c r="F1686" s="19"/>
      <c r="G1686" s="19"/>
      <c r="H1686" s="19"/>
      <c r="I1686" s="19"/>
      <c r="J1686" s="19"/>
      <c r="K1686" s="19"/>
      <c r="L1686" s="19"/>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Z1686" s="257"/>
      <c r="CG1686" s="35"/>
      <c r="CH1686" s="20" t="s">
        <v>2047</v>
      </c>
      <c r="CI1686" s="20" t="s">
        <v>1977</v>
      </c>
    </row>
    <row r="1687" spans="1:87" ht="15" hidden="1" customHeight="1">
      <c r="A1687" s="19"/>
      <c r="B1687" s="19"/>
      <c r="C1687" s="20"/>
      <c r="D1687" s="19"/>
      <c r="E1687" s="19"/>
      <c r="F1687" s="19"/>
      <c r="G1687" s="19"/>
      <c r="H1687" s="19"/>
      <c r="I1687" s="19"/>
      <c r="J1687" s="19"/>
      <c r="K1687" s="19"/>
      <c r="L1687" s="19"/>
      <c r="M1687" s="20"/>
      <c r="N1687" s="20"/>
      <c r="O1687" s="20"/>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Z1687" s="257"/>
      <c r="CG1687" s="35"/>
      <c r="CH1687" s="20" t="s">
        <v>2048</v>
      </c>
      <c r="CI1687" s="20" t="s">
        <v>1978</v>
      </c>
    </row>
    <row r="1688" spans="1:87" ht="15" hidden="1" customHeight="1">
      <c r="A1688" s="19"/>
      <c r="B1688" s="19"/>
      <c r="C1688" s="20"/>
      <c r="D1688" s="19"/>
      <c r="E1688" s="19"/>
      <c r="F1688" s="19"/>
      <c r="G1688" s="19"/>
      <c r="H1688" s="19"/>
      <c r="I1688" s="19"/>
      <c r="J1688" s="19"/>
      <c r="K1688" s="19"/>
      <c r="L1688" s="19"/>
      <c r="M1688" s="20"/>
      <c r="N1688" s="20"/>
      <c r="O1688" s="20"/>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Z1688" s="257"/>
      <c r="CG1688" s="35"/>
      <c r="CH1688" s="20" t="s">
        <v>2049</v>
      </c>
      <c r="CI1688" s="20" t="s">
        <v>1979</v>
      </c>
    </row>
    <row r="1689" spans="1:87" ht="15" hidden="1" customHeight="1">
      <c r="A1689" s="19"/>
      <c r="B1689" s="19"/>
      <c r="C1689" s="20"/>
      <c r="D1689" s="19"/>
      <c r="E1689" s="19"/>
      <c r="F1689" s="19"/>
      <c r="G1689" s="19"/>
      <c r="H1689" s="19"/>
      <c r="I1689" s="19"/>
      <c r="J1689" s="19"/>
      <c r="K1689" s="19"/>
      <c r="L1689" s="19"/>
      <c r="M1689" s="20"/>
      <c r="N1689" s="20"/>
      <c r="O1689" s="20"/>
      <c r="P1689" s="20"/>
      <c r="Q1689" s="20"/>
      <c r="R1689" s="20"/>
      <c r="S1689" s="20"/>
      <c r="T1689" s="20"/>
      <c r="U1689" s="20"/>
      <c r="V1689" s="20"/>
      <c r="W1689" s="20"/>
      <c r="X1689" s="20"/>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Z1689" s="257"/>
      <c r="CG1689" s="35"/>
      <c r="CH1689" s="20" t="s">
        <v>2050</v>
      </c>
      <c r="CI1689" s="20" t="s">
        <v>1980</v>
      </c>
    </row>
    <row r="1690" spans="1:87" ht="15" hidden="1" customHeight="1">
      <c r="A1690" s="19"/>
      <c r="B1690" s="19"/>
      <c r="C1690" s="20"/>
      <c r="D1690" s="19"/>
      <c r="E1690" s="19"/>
      <c r="F1690" s="19"/>
      <c r="G1690" s="19"/>
      <c r="H1690" s="19"/>
      <c r="I1690" s="19"/>
      <c r="J1690" s="19"/>
      <c r="K1690" s="19"/>
      <c r="L1690" s="19"/>
      <c r="M1690" s="20"/>
      <c r="N1690" s="20"/>
      <c r="O1690" s="20"/>
      <c r="P1690" s="20"/>
      <c r="Q1690" s="20"/>
      <c r="R1690" s="20"/>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Z1690" s="257"/>
      <c r="CG1690" s="35"/>
      <c r="CH1690" s="20" t="s">
        <v>2051</v>
      </c>
      <c r="CI1690" s="20" t="s">
        <v>1981</v>
      </c>
    </row>
    <row r="1691" spans="1:87" ht="15" hidden="1" customHeight="1">
      <c r="A1691" s="19"/>
      <c r="B1691" s="19"/>
      <c r="C1691" s="20"/>
      <c r="D1691" s="19"/>
      <c r="E1691" s="19"/>
      <c r="F1691" s="19"/>
      <c r="G1691" s="19"/>
      <c r="H1691" s="19"/>
      <c r="I1691" s="19"/>
      <c r="J1691" s="19"/>
      <c r="K1691" s="19"/>
      <c r="L1691" s="19"/>
      <c r="M1691" s="20"/>
      <c r="N1691" s="20"/>
      <c r="O1691" s="20"/>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Z1691" s="257"/>
      <c r="CG1691" s="35"/>
      <c r="CH1691" s="20" t="s">
        <v>2052</v>
      </c>
      <c r="CI1691" s="20" t="s">
        <v>1982</v>
      </c>
    </row>
    <row r="1692" spans="1:87" ht="15" hidden="1" customHeight="1">
      <c r="A1692" s="19"/>
      <c r="B1692" s="19"/>
      <c r="C1692" s="20"/>
      <c r="D1692" s="19"/>
      <c r="E1692" s="19"/>
      <c r="F1692" s="19"/>
      <c r="G1692" s="19"/>
      <c r="H1692" s="19"/>
      <c r="I1692" s="19"/>
      <c r="J1692" s="19"/>
      <c r="K1692" s="19"/>
      <c r="L1692" s="19"/>
      <c r="M1692" s="20"/>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Z1692" s="257"/>
      <c r="CG1692" s="35"/>
      <c r="CH1692" s="20" t="s">
        <v>2053</v>
      </c>
      <c r="CI1692" s="20" t="s">
        <v>1983</v>
      </c>
    </row>
    <row r="1693" spans="1:87" ht="15" hidden="1" customHeight="1">
      <c r="A1693" s="19"/>
      <c r="B1693" s="19"/>
      <c r="C1693" s="20"/>
      <c r="D1693" s="19"/>
      <c r="E1693" s="19"/>
      <c r="F1693" s="19"/>
      <c r="G1693" s="19"/>
      <c r="H1693" s="19"/>
      <c r="I1693" s="19"/>
      <c r="J1693" s="19"/>
      <c r="K1693" s="19"/>
      <c r="L1693" s="19"/>
      <c r="M1693" s="20"/>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Z1693" s="257"/>
      <c r="CG1693" s="35"/>
      <c r="CH1693" s="20" t="s">
        <v>2054</v>
      </c>
      <c r="CI1693" s="20" t="s">
        <v>1984</v>
      </c>
    </row>
    <row r="1694" spans="1:87" ht="15" hidden="1" customHeight="1">
      <c r="A1694" s="19"/>
      <c r="B1694" s="19"/>
      <c r="C1694" s="20"/>
      <c r="D1694" s="19"/>
      <c r="E1694" s="19"/>
      <c r="F1694" s="19"/>
      <c r="G1694" s="19"/>
      <c r="H1694" s="19"/>
      <c r="I1694" s="19"/>
      <c r="J1694" s="19"/>
      <c r="K1694" s="19"/>
      <c r="L1694" s="19"/>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Z1694" s="257"/>
      <c r="CG1694" s="35"/>
      <c r="CH1694" s="20" t="s">
        <v>2055</v>
      </c>
      <c r="CI1694" s="20" t="s">
        <v>1985</v>
      </c>
    </row>
    <row r="1695" spans="1:87" ht="15" hidden="1" customHeight="1">
      <c r="A1695" s="19"/>
      <c r="B1695" s="19"/>
      <c r="C1695" s="20"/>
      <c r="D1695" s="19"/>
      <c r="E1695" s="19"/>
      <c r="F1695" s="19"/>
      <c r="G1695" s="19"/>
      <c r="H1695" s="19"/>
      <c r="I1695" s="19"/>
      <c r="J1695" s="19"/>
      <c r="K1695" s="19"/>
      <c r="L1695" s="19"/>
      <c r="M1695" s="20"/>
      <c r="N1695" s="20"/>
      <c r="O1695" s="20"/>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Z1695" s="257"/>
      <c r="CG1695" s="35"/>
      <c r="CH1695" s="20" t="s">
        <v>2056</v>
      </c>
      <c r="CI1695" s="20" t="s">
        <v>1986</v>
      </c>
    </row>
    <row r="1696" spans="1:87" ht="15" hidden="1" customHeight="1">
      <c r="A1696" s="19"/>
      <c r="B1696" s="19"/>
      <c r="C1696" s="20"/>
      <c r="D1696" s="19"/>
      <c r="E1696" s="19"/>
      <c r="F1696" s="19"/>
      <c r="G1696" s="19"/>
      <c r="H1696" s="19"/>
      <c r="I1696" s="19"/>
      <c r="J1696" s="19"/>
      <c r="K1696" s="19"/>
      <c r="L1696" s="19"/>
      <c r="M1696" s="20"/>
      <c r="N1696" s="20"/>
      <c r="O1696" s="20"/>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Z1696" s="257"/>
      <c r="CG1696" s="35"/>
      <c r="CH1696" s="20" t="s">
        <v>2057</v>
      </c>
      <c r="CI1696" s="20" t="s">
        <v>1987</v>
      </c>
    </row>
    <row r="1697" spans="1:87" ht="15" hidden="1" customHeight="1">
      <c r="A1697" s="19"/>
      <c r="B1697" s="19"/>
      <c r="C1697" s="20"/>
      <c r="D1697" s="19"/>
      <c r="E1697" s="19"/>
      <c r="F1697" s="19"/>
      <c r="G1697" s="19"/>
      <c r="H1697" s="19"/>
      <c r="I1697" s="19"/>
      <c r="J1697" s="19"/>
      <c r="K1697" s="19"/>
      <c r="L1697" s="19"/>
      <c r="M1697" s="20"/>
      <c r="N1697" s="20"/>
      <c r="O1697" s="20"/>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Z1697" s="257"/>
      <c r="CG1697" s="35"/>
      <c r="CH1697" s="20" t="s">
        <v>2058</v>
      </c>
      <c r="CI1697" s="20" t="s">
        <v>1988</v>
      </c>
    </row>
    <row r="1698" spans="1:87" ht="15" hidden="1" customHeight="1">
      <c r="A1698" s="19"/>
      <c r="B1698" s="19"/>
      <c r="C1698" s="20"/>
      <c r="D1698" s="19"/>
      <c r="E1698" s="19"/>
      <c r="F1698" s="19"/>
      <c r="G1698" s="19"/>
      <c r="H1698" s="19"/>
      <c r="I1698" s="19"/>
      <c r="J1698" s="19"/>
      <c r="K1698" s="19"/>
      <c r="L1698" s="19"/>
      <c r="M1698" s="20"/>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Z1698" s="257"/>
      <c r="CG1698" s="35"/>
      <c r="CH1698" s="20" t="s">
        <v>2059</v>
      </c>
      <c r="CI1698" s="20" t="s">
        <v>1989</v>
      </c>
    </row>
    <row r="1699" spans="1:87" ht="15" hidden="1" customHeight="1">
      <c r="A1699" s="19"/>
      <c r="B1699" s="19"/>
      <c r="C1699" s="20"/>
      <c r="D1699" s="19"/>
      <c r="E1699" s="19"/>
      <c r="F1699" s="19"/>
      <c r="G1699" s="19"/>
      <c r="H1699" s="19"/>
      <c r="I1699" s="19"/>
      <c r="J1699" s="19"/>
      <c r="K1699" s="19"/>
      <c r="L1699" s="19"/>
      <c r="M1699" s="20"/>
      <c r="N1699" s="20"/>
      <c r="O1699" s="20"/>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Z1699" s="257"/>
      <c r="CG1699" s="35"/>
      <c r="CH1699" s="20" t="s">
        <v>2060</v>
      </c>
      <c r="CI1699" s="20" t="s">
        <v>1990</v>
      </c>
    </row>
    <row r="1700" spans="1:87" ht="15" hidden="1" customHeight="1">
      <c r="A1700" s="19"/>
      <c r="B1700" s="19"/>
      <c r="C1700" s="20"/>
      <c r="D1700" s="19"/>
      <c r="E1700" s="19"/>
      <c r="F1700" s="19"/>
      <c r="G1700" s="19"/>
      <c r="H1700" s="19"/>
      <c r="I1700" s="19"/>
      <c r="J1700" s="19"/>
      <c r="K1700" s="19"/>
      <c r="L1700" s="19"/>
      <c r="M1700" s="20"/>
      <c r="N1700" s="20"/>
      <c r="O1700" s="20"/>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Z1700" s="257"/>
      <c r="CG1700" s="35"/>
      <c r="CH1700" s="20" t="s">
        <v>2061</v>
      </c>
      <c r="CI1700" s="20" t="s">
        <v>1991</v>
      </c>
    </row>
    <row r="1701" spans="1:87" ht="15" hidden="1" customHeight="1">
      <c r="A1701" s="19"/>
      <c r="B1701" s="19"/>
      <c r="C1701" s="20"/>
      <c r="D1701" s="19"/>
      <c r="E1701" s="19"/>
      <c r="F1701" s="19"/>
      <c r="G1701" s="19"/>
      <c r="H1701" s="19"/>
      <c r="I1701" s="19"/>
      <c r="J1701" s="19"/>
      <c r="K1701" s="19"/>
      <c r="L1701" s="19"/>
      <c r="M1701" s="20"/>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Z1701" s="257"/>
      <c r="CG1701" s="35"/>
      <c r="CH1701" s="20" t="s">
        <v>2062</v>
      </c>
      <c r="CI1701" s="20" t="s">
        <v>1992</v>
      </c>
    </row>
    <row r="1702" spans="1:87" ht="15" hidden="1" customHeight="1">
      <c r="A1702" s="19"/>
      <c r="B1702" s="19"/>
      <c r="C1702" s="20"/>
      <c r="D1702" s="19"/>
      <c r="E1702" s="19"/>
      <c r="F1702" s="19"/>
      <c r="G1702" s="19"/>
      <c r="H1702" s="19"/>
      <c r="I1702" s="19"/>
      <c r="J1702" s="19"/>
      <c r="K1702" s="19"/>
      <c r="L1702" s="19"/>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Z1702" s="257"/>
      <c r="CG1702" s="35"/>
      <c r="CH1702" s="20" t="s">
        <v>2063</v>
      </c>
      <c r="CI1702" s="20" t="s">
        <v>1993</v>
      </c>
    </row>
    <row r="1703" spans="1:87" ht="15" hidden="1" customHeight="1">
      <c r="A1703" s="19"/>
      <c r="B1703" s="19"/>
      <c r="C1703" s="20"/>
      <c r="D1703" s="19"/>
      <c r="E1703" s="19"/>
      <c r="F1703" s="19"/>
      <c r="G1703" s="19"/>
      <c r="H1703" s="19"/>
      <c r="I1703" s="19"/>
      <c r="J1703" s="19"/>
      <c r="K1703" s="19"/>
      <c r="L1703" s="19"/>
      <c r="M1703" s="20"/>
      <c r="N1703" s="20"/>
      <c r="O1703" s="20"/>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Z1703" s="257"/>
      <c r="CG1703" s="35"/>
      <c r="CH1703" s="20" t="s">
        <v>2064</v>
      </c>
      <c r="CI1703" s="20" t="s">
        <v>586</v>
      </c>
    </row>
    <row r="1704" spans="1:87" ht="15" hidden="1" customHeight="1">
      <c r="A1704" s="19"/>
      <c r="B1704" s="19"/>
      <c r="C1704" s="20"/>
      <c r="D1704" s="19"/>
      <c r="E1704" s="19"/>
      <c r="F1704" s="19"/>
      <c r="G1704" s="19"/>
      <c r="H1704" s="19"/>
      <c r="I1704" s="19"/>
      <c r="J1704" s="19"/>
      <c r="K1704" s="19"/>
      <c r="L1704" s="19"/>
      <c r="M1704" s="20"/>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Z1704" s="257"/>
      <c r="CG1704" s="35"/>
      <c r="CH1704" s="20" t="s">
        <v>2065</v>
      </c>
      <c r="CI1704" s="20" t="s">
        <v>1994</v>
      </c>
    </row>
    <row r="1705" spans="1:87" ht="15" hidden="1" customHeight="1">
      <c r="A1705" s="19"/>
      <c r="B1705" s="19"/>
      <c r="C1705" s="20"/>
      <c r="D1705" s="19"/>
      <c r="E1705" s="19"/>
      <c r="F1705" s="19"/>
      <c r="G1705" s="19"/>
      <c r="H1705" s="19"/>
      <c r="I1705" s="19"/>
      <c r="J1705" s="19"/>
      <c r="K1705" s="19"/>
      <c r="L1705" s="19"/>
      <c r="M1705" s="20"/>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Z1705" s="257"/>
      <c r="CG1705" s="35"/>
      <c r="CH1705" s="20" t="s">
        <v>2066</v>
      </c>
      <c r="CI1705" s="20" t="s">
        <v>1995</v>
      </c>
    </row>
    <row r="1706" spans="1:87" ht="15" hidden="1" customHeight="1">
      <c r="A1706" s="19"/>
      <c r="B1706" s="19"/>
      <c r="C1706" s="20"/>
      <c r="D1706" s="19"/>
      <c r="E1706" s="19"/>
      <c r="F1706" s="19"/>
      <c r="G1706" s="19"/>
      <c r="H1706" s="19"/>
      <c r="I1706" s="19"/>
      <c r="J1706" s="19"/>
      <c r="K1706" s="19"/>
      <c r="L1706" s="19"/>
      <c r="M1706" s="20"/>
      <c r="N1706" s="20"/>
      <c r="O1706" s="20"/>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Z1706" s="257"/>
      <c r="CG1706" s="35"/>
      <c r="CH1706" s="20" t="s">
        <v>2067</v>
      </c>
      <c r="CI1706" s="20" t="s">
        <v>1996</v>
      </c>
    </row>
    <row r="1707" spans="1:87" ht="15" hidden="1" customHeight="1">
      <c r="A1707" s="19"/>
      <c r="B1707" s="19"/>
      <c r="C1707" s="20"/>
      <c r="D1707" s="19"/>
      <c r="E1707" s="19"/>
      <c r="F1707" s="19"/>
      <c r="G1707" s="19"/>
      <c r="H1707" s="19"/>
      <c r="I1707" s="19"/>
      <c r="J1707" s="19"/>
      <c r="K1707" s="19"/>
      <c r="L1707" s="19"/>
      <c r="M1707" s="20"/>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Z1707" s="257"/>
      <c r="CG1707" s="35"/>
      <c r="CH1707" s="20" t="s">
        <v>586</v>
      </c>
      <c r="CI1707" s="20" t="s">
        <v>1997</v>
      </c>
    </row>
    <row r="1708" spans="1:87" ht="15" hidden="1" customHeight="1">
      <c r="A1708" s="19"/>
      <c r="B1708" s="19"/>
      <c r="C1708" s="20"/>
      <c r="D1708" s="19"/>
      <c r="E1708" s="19"/>
      <c r="F1708" s="19"/>
      <c r="G1708" s="19"/>
      <c r="H1708" s="19"/>
      <c r="I1708" s="19"/>
      <c r="J1708" s="19"/>
      <c r="K1708" s="19"/>
      <c r="L1708" s="19"/>
      <c r="M1708" s="20"/>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Z1708" s="257"/>
      <c r="CG1708" s="35"/>
      <c r="CH1708" s="20" t="s">
        <v>2068</v>
      </c>
      <c r="CI1708" s="20" t="s">
        <v>1998</v>
      </c>
    </row>
    <row r="1709" spans="1:87" ht="15" hidden="1" customHeight="1">
      <c r="A1709" s="19"/>
      <c r="B1709" s="19"/>
      <c r="C1709" s="20"/>
      <c r="D1709" s="19"/>
      <c r="E1709" s="19"/>
      <c r="F1709" s="19"/>
      <c r="G1709" s="19"/>
      <c r="H1709" s="19"/>
      <c r="I1709" s="19"/>
      <c r="J1709" s="19"/>
      <c r="K1709" s="19"/>
      <c r="L1709" s="19"/>
      <c r="M1709" s="20"/>
      <c r="N1709" s="20"/>
      <c r="O1709" s="20"/>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Z1709" s="257"/>
      <c r="CG1709" s="35"/>
      <c r="CH1709" s="20" t="s">
        <v>2069</v>
      </c>
      <c r="CI1709" s="20" t="s">
        <v>1999</v>
      </c>
    </row>
    <row r="1710" spans="1:87" ht="15" hidden="1" customHeight="1">
      <c r="A1710" s="19"/>
      <c r="B1710" s="19"/>
      <c r="C1710" s="20"/>
      <c r="D1710" s="19"/>
      <c r="E1710" s="19"/>
      <c r="F1710" s="19"/>
      <c r="G1710" s="19"/>
      <c r="H1710" s="19"/>
      <c r="I1710" s="19"/>
      <c r="J1710" s="19"/>
      <c r="K1710" s="19"/>
      <c r="L1710" s="19"/>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Z1710" s="257"/>
      <c r="CG1710" s="35"/>
      <c r="CH1710" s="20" t="s">
        <v>2070</v>
      </c>
      <c r="CI1710" s="20" t="s">
        <v>2000</v>
      </c>
    </row>
    <row r="1711" spans="1:87" ht="15" hidden="1" customHeight="1">
      <c r="A1711" s="19"/>
      <c r="B1711" s="19"/>
      <c r="C1711" s="20"/>
      <c r="D1711" s="19"/>
      <c r="E1711" s="19"/>
      <c r="F1711" s="19"/>
      <c r="G1711" s="19"/>
      <c r="H1711" s="19"/>
      <c r="I1711" s="19"/>
      <c r="J1711" s="19"/>
      <c r="K1711" s="19"/>
      <c r="L1711" s="19"/>
      <c r="M1711" s="20"/>
      <c r="N1711" s="20"/>
      <c r="O1711" s="20"/>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Z1711" s="257"/>
      <c r="CG1711" s="35"/>
      <c r="CH1711" s="20" t="s">
        <v>2071</v>
      </c>
      <c r="CI1711" s="20" t="s">
        <v>2001</v>
      </c>
    </row>
    <row r="1712" spans="1:87" ht="15" hidden="1" customHeight="1">
      <c r="A1712" s="19"/>
      <c r="B1712" s="19"/>
      <c r="C1712" s="20"/>
      <c r="D1712" s="19"/>
      <c r="E1712" s="19"/>
      <c r="F1712" s="19"/>
      <c r="G1712" s="19"/>
      <c r="H1712" s="19"/>
      <c r="I1712" s="19"/>
      <c r="J1712" s="19"/>
      <c r="K1712" s="19"/>
      <c r="L1712" s="19"/>
      <c r="M1712" s="20"/>
      <c r="N1712" s="20"/>
      <c r="O1712" s="20"/>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Z1712" s="257"/>
      <c r="CG1712" s="35"/>
      <c r="CH1712" s="20" t="s">
        <v>2072</v>
      </c>
      <c r="CI1712" s="20" t="s">
        <v>2002</v>
      </c>
    </row>
    <row r="1713" spans="1:87" ht="15" hidden="1" customHeight="1">
      <c r="A1713" s="19"/>
      <c r="B1713" s="19"/>
      <c r="C1713" s="20"/>
      <c r="D1713" s="19"/>
      <c r="E1713" s="19"/>
      <c r="F1713" s="19"/>
      <c r="G1713" s="19"/>
      <c r="H1713" s="19"/>
      <c r="I1713" s="19"/>
      <c r="J1713" s="19"/>
      <c r="K1713" s="19"/>
      <c r="L1713" s="19"/>
      <c r="M1713" s="20"/>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Z1713" s="257"/>
      <c r="CG1713" s="35"/>
      <c r="CH1713" s="20" t="s">
        <v>2073</v>
      </c>
      <c r="CI1713" s="20" t="s">
        <v>2003</v>
      </c>
    </row>
    <row r="1714" spans="1:87" ht="15" hidden="1" customHeight="1">
      <c r="A1714" s="19"/>
      <c r="B1714" s="19"/>
      <c r="C1714" s="20"/>
      <c r="D1714" s="19"/>
      <c r="E1714" s="19"/>
      <c r="F1714" s="19"/>
      <c r="G1714" s="19"/>
      <c r="H1714" s="19"/>
      <c r="I1714" s="19"/>
      <c r="J1714" s="19"/>
      <c r="K1714" s="19"/>
      <c r="L1714" s="19"/>
      <c r="M1714" s="20"/>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Z1714" s="257"/>
      <c r="CG1714" s="35"/>
      <c r="CH1714" s="20" t="s">
        <v>2074</v>
      </c>
      <c r="CI1714" s="20" t="s">
        <v>2004</v>
      </c>
    </row>
    <row r="1715" spans="1:87" ht="15" hidden="1" customHeight="1">
      <c r="A1715" s="19"/>
      <c r="B1715" s="19"/>
      <c r="C1715" s="20"/>
      <c r="D1715" s="19"/>
      <c r="E1715" s="19"/>
      <c r="F1715" s="19"/>
      <c r="G1715" s="19"/>
      <c r="H1715" s="19"/>
      <c r="I1715" s="19"/>
      <c r="J1715" s="19"/>
      <c r="K1715" s="19"/>
      <c r="L1715" s="19"/>
      <c r="M1715" s="20"/>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Z1715" s="257"/>
      <c r="CG1715" s="35"/>
      <c r="CH1715" s="20" t="s">
        <v>2075</v>
      </c>
      <c r="CI1715" s="20" t="s">
        <v>2005</v>
      </c>
    </row>
    <row r="1716" spans="1:87" ht="15" hidden="1" customHeight="1">
      <c r="A1716" s="19"/>
      <c r="B1716" s="19"/>
      <c r="C1716" s="20"/>
      <c r="D1716" s="19"/>
      <c r="E1716" s="19"/>
      <c r="F1716" s="19"/>
      <c r="G1716" s="19"/>
      <c r="H1716" s="19"/>
      <c r="I1716" s="19"/>
      <c r="J1716" s="19"/>
      <c r="K1716" s="19"/>
      <c r="L1716" s="19"/>
      <c r="M1716" s="20"/>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Z1716" s="257"/>
      <c r="CG1716" s="35"/>
      <c r="CH1716" s="20" t="s">
        <v>2076</v>
      </c>
      <c r="CI1716" s="20" t="s">
        <v>2006</v>
      </c>
    </row>
    <row r="1717" spans="1:87" ht="15" hidden="1" customHeight="1">
      <c r="A1717" s="19"/>
      <c r="B1717" s="19"/>
      <c r="C1717" s="20"/>
      <c r="D1717" s="19"/>
      <c r="E1717" s="19"/>
      <c r="F1717" s="19"/>
      <c r="G1717" s="19"/>
      <c r="H1717" s="19"/>
      <c r="I1717" s="19"/>
      <c r="J1717" s="19"/>
      <c r="K1717" s="19"/>
      <c r="L1717" s="19"/>
      <c r="M1717" s="20"/>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Z1717" s="257"/>
      <c r="CG1717" s="35"/>
      <c r="CH1717" s="20" t="s">
        <v>2077</v>
      </c>
      <c r="CI1717" s="20" t="s">
        <v>2007</v>
      </c>
    </row>
    <row r="1718" spans="1:87" ht="15" hidden="1" customHeight="1">
      <c r="A1718" s="19"/>
      <c r="B1718" s="19"/>
      <c r="C1718" s="20"/>
      <c r="D1718" s="19"/>
      <c r="E1718" s="19"/>
      <c r="F1718" s="19"/>
      <c r="G1718" s="19"/>
      <c r="H1718" s="19"/>
      <c r="I1718" s="19"/>
      <c r="J1718" s="19"/>
      <c r="K1718" s="19"/>
      <c r="L1718" s="19"/>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Z1718" s="257"/>
      <c r="CG1718" s="35"/>
      <c r="CH1718" s="20" t="s">
        <v>2078</v>
      </c>
      <c r="CI1718" s="20" t="s">
        <v>2008</v>
      </c>
    </row>
    <row r="1719" spans="1:87" ht="15" hidden="1" customHeight="1">
      <c r="A1719" s="19"/>
      <c r="B1719" s="19"/>
      <c r="C1719" s="20"/>
      <c r="D1719" s="19"/>
      <c r="E1719" s="19"/>
      <c r="F1719" s="19"/>
      <c r="G1719" s="19"/>
      <c r="H1719" s="19"/>
      <c r="I1719" s="19"/>
      <c r="J1719" s="19"/>
      <c r="K1719" s="19"/>
      <c r="L1719" s="19"/>
      <c r="M1719" s="20"/>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Z1719" s="257"/>
      <c r="CG1719" s="35"/>
      <c r="CH1719" s="20" t="s">
        <v>2079</v>
      </c>
      <c r="CI1719" s="20" t="s">
        <v>2009</v>
      </c>
    </row>
    <row r="1720" spans="1:87" ht="15" hidden="1" customHeight="1">
      <c r="A1720" s="19"/>
      <c r="B1720" s="19"/>
      <c r="C1720" s="20"/>
      <c r="D1720" s="19"/>
      <c r="E1720" s="19"/>
      <c r="F1720" s="19"/>
      <c r="G1720" s="19"/>
      <c r="H1720" s="19"/>
      <c r="I1720" s="19"/>
      <c r="J1720" s="19"/>
      <c r="K1720" s="19"/>
      <c r="L1720" s="19"/>
      <c r="M1720" s="20"/>
      <c r="N1720" s="20"/>
      <c r="O1720" s="20"/>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Z1720" s="257"/>
      <c r="CG1720" s="35"/>
      <c r="CH1720" s="20" t="s">
        <v>2080</v>
      </c>
      <c r="CI1720" s="20" t="s">
        <v>2010</v>
      </c>
    </row>
    <row r="1721" spans="1:87" ht="15" hidden="1" customHeight="1">
      <c r="A1721" s="19"/>
      <c r="B1721" s="19"/>
      <c r="C1721" s="20"/>
      <c r="D1721" s="19"/>
      <c r="E1721" s="19"/>
      <c r="F1721" s="19"/>
      <c r="G1721" s="19"/>
      <c r="H1721" s="19"/>
      <c r="I1721" s="19"/>
      <c r="J1721" s="19"/>
      <c r="K1721" s="19"/>
      <c r="L1721" s="19"/>
      <c r="M1721" s="20"/>
      <c r="N1721" s="20"/>
      <c r="O1721" s="20"/>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Z1721" s="257"/>
      <c r="CG1721" s="35"/>
      <c r="CH1721" s="20" t="s">
        <v>2081</v>
      </c>
      <c r="CI1721" s="20" t="s">
        <v>2011</v>
      </c>
    </row>
    <row r="1722" spans="1:87" ht="15" hidden="1" customHeight="1">
      <c r="A1722" s="19"/>
      <c r="B1722" s="19"/>
      <c r="C1722" s="20"/>
      <c r="D1722" s="19"/>
      <c r="E1722" s="19"/>
      <c r="F1722" s="19"/>
      <c r="G1722" s="19"/>
      <c r="H1722" s="19"/>
      <c r="I1722" s="19"/>
      <c r="J1722" s="19"/>
      <c r="K1722" s="19"/>
      <c r="L1722" s="19"/>
      <c r="M1722" s="20"/>
      <c r="N1722" s="20"/>
      <c r="O1722" s="20"/>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Z1722" s="257"/>
      <c r="CG1722" s="35"/>
      <c r="CH1722" s="20" t="s">
        <v>2082</v>
      </c>
      <c r="CI1722" s="20" t="s">
        <v>586</v>
      </c>
    </row>
    <row r="1723" spans="1:87" ht="15" hidden="1" customHeight="1">
      <c r="A1723" s="19"/>
      <c r="B1723" s="19"/>
      <c r="C1723" s="20"/>
      <c r="D1723" s="19"/>
      <c r="E1723" s="19"/>
      <c r="F1723" s="19"/>
      <c r="G1723" s="19"/>
      <c r="H1723" s="19"/>
      <c r="I1723" s="19"/>
      <c r="J1723" s="19"/>
      <c r="K1723" s="19"/>
      <c r="L1723" s="19"/>
      <c r="M1723" s="20"/>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Z1723" s="257"/>
      <c r="CG1723" s="35"/>
      <c r="CH1723" s="20" t="s">
        <v>2083</v>
      </c>
      <c r="CI1723" s="20" t="s">
        <v>2012</v>
      </c>
    </row>
    <row r="1724" spans="1:87" ht="15" hidden="1" customHeight="1">
      <c r="A1724" s="19"/>
      <c r="B1724" s="19"/>
      <c r="C1724" s="20"/>
      <c r="D1724" s="19"/>
      <c r="E1724" s="19"/>
      <c r="F1724" s="19"/>
      <c r="G1724" s="19"/>
      <c r="H1724" s="19"/>
      <c r="I1724" s="19"/>
      <c r="J1724" s="19"/>
      <c r="K1724" s="19"/>
      <c r="L1724" s="19"/>
      <c r="M1724" s="20"/>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Z1724" s="257"/>
      <c r="CG1724" s="35"/>
      <c r="CH1724" s="20" t="s">
        <v>2084</v>
      </c>
      <c r="CI1724" s="20" t="s">
        <v>2013</v>
      </c>
    </row>
    <row r="1725" spans="1:87" ht="15" hidden="1" customHeight="1">
      <c r="A1725" s="19"/>
      <c r="B1725" s="19"/>
      <c r="C1725" s="20"/>
      <c r="D1725" s="19"/>
      <c r="E1725" s="19"/>
      <c r="F1725" s="19"/>
      <c r="G1725" s="19"/>
      <c r="H1725" s="19"/>
      <c r="I1725" s="19"/>
      <c r="J1725" s="19"/>
      <c r="K1725" s="19"/>
      <c r="L1725" s="19"/>
      <c r="M1725" s="20"/>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Z1725" s="257"/>
      <c r="CG1725" s="35"/>
      <c r="CH1725" s="20" t="s">
        <v>2085</v>
      </c>
      <c r="CI1725" s="20" t="s">
        <v>2014</v>
      </c>
    </row>
    <row r="1726" spans="1:87" ht="15" hidden="1" customHeight="1">
      <c r="A1726" s="19"/>
      <c r="B1726" s="19"/>
      <c r="C1726" s="20"/>
      <c r="D1726" s="19"/>
      <c r="E1726" s="19"/>
      <c r="F1726" s="19"/>
      <c r="G1726" s="19"/>
      <c r="H1726" s="19"/>
      <c r="I1726" s="19"/>
      <c r="J1726" s="19"/>
      <c r="K1726" s="19"/>
      <c r="L1726" s="19"/>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Z1726" s="257"/>
      <c r="CG1726" s="35"/>
      <c r="CH1726" s="20" t="s">
        <v>2086</v>
      </c>
      <c r="CI1726" s="20" t="s">
        <v>2015</v>
      </c>
    </row>
    <row r="1727" spans="1:87" ht="15" hidden="1" customHeight="1">
      <c r="A1727" s="19"/>
      <c r="B1727" s="19"/>
      <c r="C1727" s="20"/>
      <c r="D1727" s="19"/>
      <c r="E1727" s="19"/>
      <c r="F1727" s="19"/>
      <c r="G1727" s="19"/>
      <c r="H1727" s="19"/>
      <c r="I1727" s="19"/>
      <c r="J1727" s="19"/>
      <c r="K1727" s="19"/>
      <c r="L1727" s="19"/>
      <c r="M1727" s="20"/>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Z1727" s="257"/>
      <c r="CG1727" s="35"/>
      <c r="CH1727" s="20" t="s">
        <v>2087</v>
      </c>
      <c r="CI1727" s="20" t="s">
        <v>2016</v>
      </c>
    </row>
    <row r="1728" spans="1:87" ht="15" hidden="1" customHeight="1">
      <c r="A1728" s="19"/>
      <c r="B1728" s="19"/>
      <c r="C1728" s="20"/>
      <c r="D1728" s="19"/>
      <c r="E1728" s="19"/>
      <c r="F1728" s="19"/>
      <c r="G1728" s="19"/>
      <c r="H1728" s="19"/>
      <c r="I1728" s="19"/>
      <c r="J1728" s="19"/>
      <c r="K1728" s="19"/>
      <c r="L1728" s="19"/>
      <c r="M1728" s="20"/>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Z1728" s="257"/>
      <c r="CG1728" s="35"/>
      <c r="CH1728" s="20" t="s">
        <v>2088</v>
      </c>
      <c r="CI1728" s="20" t="s">
        <v>2017</v>
      </c>
    </row>
    <row r="1729" spans="1:87" ht="15" hidden="1" customHeight="1">
      <c r="A1729" s="19"/>
      <c r="B1729" s="19"/>
      <c r="C1729" s="20"/>
      <c r="D1729" s="19"/>
      <c r="E1729" s="19"/>
      <c r="F1729" s="19"/>
      <c r="G1729" s="19"/>
      <c r="H1729" s="19"/>
      <c r="I1729" s="19"/>
      <c r="J1729" s="19"/>
      <c r="K1729" s="19"/>
      <c r="L1729" s="19"/>
      <c r="M1729" s="20"/>
      <c r="N1729" s="20"/>
      <c r="O1729" s="20"/>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Z1729" s="257"/>
      <c r="CG1729" s="35"/>
      <c r="CH1729" s="20" t="s">
        <v>2089</v>
      </c>
      <c r="CI1729" s="20" t="s">
        <v>2018</v>
      </c>
    </row>
    <row r="1730" spans="1:87" ht="15" hidden="1" customHeight="1">
      <c r="A1730" s="19"/>
      <c r="B1730" s="19"/>
      <c r="C1730" s="20"/>
      <c r="D1730" s="19"/>
      <c r="E1730" s="19"/>
      <c r="F1730" s="19"/>
      <c r="G1730" s="19"/>
      <c r="H1730" s="19"/>
      <c r="I1730" s="19"/>
      <c r="J1730" s="19"/>
      <c r="K1730" s="19"/>
      <c r="L1730" s="19"/>
      <c r="M1730" s="20"/>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Z1730" s="257"/>
      <c r="CG1730" s="35"/>
      <c r="CH1730" s="20" t="s">
        <v>2090</v>
      </c>
      <c r="CI1730" s="20" t="s">
        <v>2019</v>
      </c>
    </row>
    <row r="1731" spans="1:87" ht="15" hidden="1" customHeight="1">
      <c r="A1731" s="19"/>
      <c r="B1731" s="19"/>
      <c r="C1731" s="20"/>
      <c r="D1731" s="19"/>
      <c r="E1731" s="19"/>
      <c r="F1731" s="19"/>
      <c r="G1731" s="19"/>
      <c r="H1731" s="19"/>
      <c r="I1731" s="19"/>
      <c r="J1731" s="19"/>
      <c r="K1731" s="19"/>
      <c r="L1731" s="19"/>
      <c r="M1731" s="20"/>
      <c r="N1731" s="20"/>
      <c r="O1731" s="20"/>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Z1731" s="257"/>
      <c r="CG1731" s="35"/>
      <c r="CH1731" s="20" t="s">
        <v>2091</v>
      </c>
      <c r="CI1731" s="20" t="s">
        <v>2020</v>
      </c>
    </row>
    <row r="1732" spans="1:87" ht="15" hidden="1" customHeight="1">
      <c r="A1732" s="19"/>
      <c r="B1732" s="19"/>
      <c r="C1732" s="20"/>
      <c r="D1732" s="19"/>
      <c r="E1732" s="19"/>
      <c r="F1732" s="19"/>
      <c r="G1732" s="19"/>
      <c r="H1732" s="19"/>
      <c r="I1732" s="19"/>
      <c r="J1732" s="19"/>
      <c r="K1732" s="19"/>
      <c r="L1732" s="19"/>
      <c r="M1732" s="20"/>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Z1732" s="257"/>
      <c r="CG1732" s="35"/>
      <c r="CH1732" s="20" t="s">
        <v>2092</v>
      </c>
      <c r="CI1732" s="20" t="s">
        <v>2021</v>
      </c>
    </row>
    <row r="1733" spans="1:87" ht="15" hidden="1" customHeight="1">
      <c r="A1733" s="19"/>
      <c r="B1733" s="19"/>
      <c r="C1733" s="20"/>
      <c r="D1733" s="19"/>
      <c r="E1733" s="19"/>
      <c r="F1733" s="19"/>
      <c r="G1733" s="19"/>
      <c r="H1733" s="19"/>
      <c r="I1733" s="19"/>
      <c r="J1733" s="19"/>
      <c r="K1733" s="19"/>
      <c r="L1733" s="19"/>
      <c r="M1733" s="20"/>
      <c r="N1733" s="20"/>
      <c r="O1733" s="20"/>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Z1733" s="257"/>
      <c r="CG1733" s="35"/>
      <c r="CH1733" s="20" t="s">
        <v>2093</v>
      </c>
      <c r="CI1733" s="20" t="s">
        <v>2022</v>
      </c>
    </row>
    <row r="1734" spans="1:87" ht="15" hidden="1" customHeight="1">
      <c r="A1734" s="19"/>
      <c r="B1734" s="19"/>
      <c r="C1734" s="20"/>
      <c r="D1734" s="19"/>
      <c r="E1734" s="19"/>
      <c r="F1734" s="19"/>
      <c r="G1734" s="19"/>
      <c r="H1734" s="19"/>
      <c r="I1734" s="19"/>
      <c r="J1734" s="19"/>
      <c r="K1734" s="19"/>
      <c r="L1734" s="19"/>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Z1734" s="257"/>
      <c r="CG1734" s="35"/>
      <c r="CH1734" s="20" t="s">
        <v>2094</v>
      </c>
      <c r="CI1734" s="20" t="s">
        <v>2023</v>
      </c>
    </row>
    <row r="1735" spans="1:87" ht="15" hidden="1" customHeight="1">
      <c r="A1735" s="19"/>
      <c r="B1735" s="19"/>
      <c r="C1735" s="20"/>
      <c r="D1735" s="19"/>
      <c r="E1735" s="19"/>
      <c r="F1735" s="19"/>
      <c r="G1735" s="19"/>
      <c r="H1735" s="19"/>
      <c r="I1735" s="19"/>
      <c r="J1735" s="19"/>
      <c r="K1735" s="19"/>
      <c r="L1735" s="19"/>
      <c r="M1735" s="20"/>
      <c r="N1735" s="20"/>
      <c r="O1735" s="20"/>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Z1735" s="257"/>
      <c r="CG1735" s="35"/>
      <c r="CH1735" s="20" t="s">
        <v>2095</v>
      </c>
      <c r="CI1735" s="20" t="s">
        <v>2024</v>
      </c>
    </row>
    <row r="1736" spans="1:87" ht="15" hidden="1" customHeight="1">
      <c r="A1736" s="19"/>
      <c r="B1736" s="19"/>
      <c r="C1736" s="20"/>
      <c r="D1736" s="19"/>
      <c r="E1736" s="19"/>
      <c r="F1736" s="19"/>
      <c r="G1736" s="19"/>
      <c r="H1736" s="19"/>
      <c r="I1736" s="19"/>
      <c r="J1736" s="19"/>
      <c r="K1736" s="19"/>
      <c r="L1736" s="19"/>
      <c r="M1736" s="20"/>
      <c r="N1736" s="20"/>
      <c r="O1736" s="20"/>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Z1736" s="257"/>
      <c r="CG1736" s="35"/>
      <c r="CH1736" s="20" t="s">
        <v>2096</v>
      </c>
      <c r="CI1736" s="20" t="s">
        <v>2025</v>
      </c>
    </row>
    <row r="1737" spans="1:87" ht="15" hidden="1" customHeight="1">
      <c r="A1737" s="19"/>
      <c r="B1737" s="19"/>
      <c r="C1737" s="20"/>
      <c r="D1737" s="19"/>
      <c r="E1737" s="19"/>
      <c r="F1737" s="19"/>
      <c r="G1737" s="19"/>
      <c r="H1737" s="19"/>
      <c r="I1737" s="19"/>
      <c r="J1737" s="19"/>
      <c r="K1737" s="19"/>
      <c r="L1737" s="19"/>
      <c r="M1737" s="20"/>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Z1737" s="257"/>
      <c r="CG1737" s="35"/>
      <c r="CH1737" s="20" t="s">
        <v>2097</v>
      </c>
      <c r="CI1737" s="20" t="s">
        <v>2026</v>
      </c>
    </row>
    <row r="1738" spans="1:87" ht="15" hidden="1" customHeight="1">
      <c r="A1738" s="19"/>
      <c r="B1738" s="19"/>
      <c r="C1738" s="20"/>
      <c r="D1738" s="19"/>
      <c r="E1738" s="19"/>
      <c r="F1738" s="19"/>
      <c r="G1738" s="19"/>
      <c r="H1738" s="19"/>
      <c r="I1738" s="19"/>
      <c r="J1738" s="19"/>
      <c r="K1738" s="19"/>
      <c r="L1738" s="19"/>
      <c r="M1738" s="20"/>
      <c r="N1738" s="20"/>
      <c r="O1738" s="20"/>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Z1738" s="257"/>
      <c r="CG1738" s="35"/>
      <c r="CH1738" s="20" t="s">
        <v>2098</v>
      </c>
      <c r="CI1738" s="20" t="s">
        <v>2027</v>
      </c>
    </row>
    <row r="1739" spans="1:87" ht="15" hidden="1" customHeight="1">
      <c r="A1739" s="19"/>
      <c r="B1739" s="19"/>
      <c r="C1739" s="20"/>
      <c r="D1739" s="19"/>
      <c r="E1739" s="19"/>
      <c r="F1739" s="19"/>
      <c r="G1739" s="19"/>
      <c r="H1739" s="19"/>
      <c r="I1739" s="19"/>
      <c r="J1739" s="19"/>
      <c r="K1739" s="19"/>
      <c r="L1739" s="19"/>
      <c r="M1739" s="20"/>
      <c r="N1739" s="20"/>
      <c r="O1739" s="20"/>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Z1739" s="257"/>
      <c r="CG1739" s="35"/>
      <c r="CH1739" s="20" t="s">
        <v>2099</v>
      </c>
      <c r="CI1739" s="20" t="s">
        <v>2028</v>
      </c>
    </row>
    <row r="1740" spans="1:87" ht="15" hidden="1" customHeight="1">
      <c r="A1740" s="19"/>
      <c r="B1740" s="19"/>
      <c r="C1740" s="20"/>
      <c r="D1740" s="19"/>
      <c r="E1740" s="19"/>
      <c r="F1740" s="19"/>
      <c r="G1740" s="19"/>
      <c r="H1740" s="19"/>
      <c r="I1740" s="19"/>
      <c r="J1740" s="19"/>
      <c r="K1740" s="19"/>
      <c r="L1740" s="19"/>
      <c r="M1740" s="20"/>
      <c r="N1740" s="20"/>
      <c r="O1740" s="20"/>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Z1740" s="257"/>
      <c r="CG1740" s="35"/>
      <c r="CH1740" s="20" t="s">
        <v>2100</v>
      </c>
      <c r="CI1740" s="20" t="s">
        <v>2029</v>
      </c>
    </row>
    <row r="1741" spans="1:87" ht="15" hidden="1" customHeight="1">
      <c r="A1741" s="19"/>
      <c r="B1741" s="19"/>
      <c r="C1741" s="20"/>
      <c r="D1741" s="19"/>
      <c r="E1741" s="19"/>
      <c r="F1741" s="19"/>
      <c r="G1741" s="19"/>
      <c r="H1741" s="19"/>
      <c r="I1741" s="19"/>
      <c r="J1741" s="19"/>
      <c r="K1741" s="19"/>
      <c r="L1741" s="19"/>
      <c r="M1741" s="20"/>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Z1741" s="257"/>
      <c r="CG1741" s="35"/>
      <c r="CH1741" s="20" t="s">
        <v>2101</v>
      </c>
      <c r="CI1741" s="20" t="s">
        <v>2030</v>
      </c>
    </row>
    <row r="1742" spans="1:87" ht="15" hidden="1" customHeight="1">
      <c r="A1742" s="19"/>
      <c r="B1742" s="19"/>
      <c r="C1742" s="20"/>
      <c r="D1742" s="19"/>
      <c r="E1742" s="19"/>
      <c r="F1742" s="19"/>
      <c r="G1742" s="19"/>
      <c r="H1742" s="19"/>
      <c r="I1742" s="19"/>
      <c r="J1742" s="19"/>
      <c r="K1742" s="19"/>
      <c r="L1742" s="19"/>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Z1742" s="257"/>
      <c r="CG1742" s="35"/>
      <c r="CH1742" s="20" t="s">
        <v>2102</v>
      </c>
      <c r="CI1742" s="20" t="s">
        <v>2031</v>
      </c>
    </row>
    <row r="1743" spans="1:87" ht="15" hidden="1" customHeight="1">
      <c r="A1743" s="19"/>
      <c r="B1743" s="19"/>
      <c r="C1743" s="20"/>
      <c r="D1743" s="19"/>
      <c r="E1743" s="19"/>
      <c r="F1743" s="19"/>
      <c r="G1743" s="19"/>
      <c r="H1743" s="19"/>
      <c r="I1743" s="19"/>
      <c r="J1743" s="19"/>
      <c r="K1743" s="19"/>
      <c r="L1743" s="19"/>
      <c r="M1743" s="20"/>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Z1743" s="257"/>
      <c r="CG1743" s="35"/>
      <c r="CH1743" s="20" t="s">
        <v>2103</v>
      </c>
      <c r="CI1743" s="20" t="s">
        <v>2032</v>
      </c>
    </row>
    <row r="1744" spans="1:87" ht="15" hidden="1" customHeight="1">
      <c r="A1744" s="19"/>
      <c r="B1744" s="19"/>
      <c r="C1744" s="20"/>
      <c r="D1744" s="19"/>
      <c r="E1744" s="19"/>
      <c r="F1744" s="19"/>
      <c r="G1744" s="19"/>
      <c r="H1744" s="19"/>
      <c r="I1744" s="19"/>
      <c r="J1744" s="19"/>
      <c r="K1744" s="19"/>
      <c r="L1744" s="19"/>
      <c r="M1744" s="20"/>
      <c r="N1744" s="20"/>
      <c r="O1744" s="20"/>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Z1744" s="257"/>
      <c r="CG1744" s="35"/>
      <c r="CH1744" s="20" t="s">
        <v>2104</v>
      </c>
      <c r="CI1744" s="20" t="s">
        <v>586</v>
      </c>
    </row>
    <row r="1745" spans="1:87" ht="15" hidden="1" customHeight="1">
      <c r="A1745" s="19"/>
      <c r="B1745" s="19"/>
      <c r="C1745" s="20"/>
      <c r="D1745" s="19"/>
      <c r="E1745" s="19"/>
      <c r="F1745" s="19"/>
      <c r="G1745" s="19"/>
      <c r="H1745" s="19"/>
      <c r="I1745" s="19"/>
      <c r="J1745" s="19"/>
      <c r="K1745" s="19"/>
      <c r="L1745" s="19"/>
      <c r="M1745" s="20"/>
      <c r="N1745" s="20"/>
      <c r="O1745" s="20"/>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Z1745" s="257"/>
      <c r="CG1745" s="35"/>
      <c r="CH1745" s="20" t="s">
        <v>2105</v>
      </c>
      <c r="CI1745" s="20" t="s">
        <v>2033</v>
      </c>
    </row>
    <row r="1746" spans="1:87" ht="15" hidden="1" customHeight="1">
      <c r="A1746" s="19"/>
      <c r="B1746" s="19"/>
      <c r="C1746" s="20"/>
      <c r="D1746" s="19"/>
      <c r="E1746" s="19"/>
      <c r="F1746" s="19"/>
      <c r="G1746" s="19"/>
      <c r="H1746" s="19"/>
      <c r="I1746" s="19"/>
      <c r="J1746" s="19"/>
      <c r="K1746" s="19"/>
      <c r="L1746" s="19"/>
      <c r="M1746" s="20"/>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Z1746" s="257"/>
      <c r="CG1746" s="35"/>
      <c r="CH1746" s="20" t="s">
        <v>2106</v>
      </c>
      <c r="CI1746" s="20" t="s">
        <v>2034</v>
      </c>
    </row>
    <row r="1747" spans="1:87" ht="15" hidden="1" customHeight="1">
      <c r="A1747" s="19"/>
      <c r="B1747" s="19"/>
      <c r="C1747" s="20"/>
      <c r="D1747" s="19"/>
      <c r="E1747" s="19"/>
      <c r="F1747" s="19"/>
      <c r="G1747" s="19"/>
      <c r="H1747" s="19"/>
      <c r="I1747" s="19"/>
      <c r="J1747" s="19"/>
      <c r="K1747" s="19"/>
      <c r="L1747" s="19"/>
      <c r="M1747" s="20"/>
      <c r="N1747" s="20"/>
      <c r="O1747" s="20"/>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Z1747" s="257"/>
      <c r="CG1747" s="35"/>
      <c r="CH1747" s="20" t="s">
        <v>2107</v>
      </c>
      <c r="CI1747" s="20" t="s">
        <v>2035</v>
      </c>
    </row>
    <row r="1748" spans="1:87" ht="15" hidden="1" customHeight="1">
      <c r="A1748" s="19"/>
      <c r="B1748" s="19"/>
      <c r="C1748" s="20"/>
      <c r="D1748" s="19"/>
      <c r="E1748" s="19"/>
      <c r="F1748" s="19"/>
      <c r="G1748" s="19"/>
      <c r="H1748" s="19"/>
      <c r="I1748" s="19"/>
      <c r="J1748" s="19"/>
      <c r="K1748" s="19"/>
      <c r="L1748" s="19"/>
      <c r="M1748" s="20"/>
      <c r="N1748" s="20"/>
      <c r="O1748" s="20"/>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Z1748" s="257"/>
      <c r="CG1748" s="35"/>
      <c r="CH1748" s="20" t="s">
        <v>2108</v>
      </c>
      <c r="CI1748" s="20" t="s">
        <v>2036</v>
      </c>
    </row>
    <row r="1749" spans="1:87" ht="15" hidden="1" customHeight="1">
      <c r="A1749" s="19"/>
      <c r="B1749" s="19"/>
      <c r="C1749" s="20"/>
      <c r="D1749" s="19"/>
      <c r="E1749" s="19"/>
      <c r="F1749" s="19"/>
      <c r="G1749" s="19"/>
      <c r="H1749" s="19"/>
      <c r="I1749" s="19"/>
      <c r="J1749" s="19"/>
      <c r="K1749" s="19"/>
      <c r="L1749" s="19"/>
      <c r="M1749" s="20"/>
      <c r="N1749" s="20"/>
      <c r="O1749" s="20"/>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Z1749" s="257"/>
      <c r="CG1749" s="35"/>
      <c r="CH1749" s="20" t="s">
        <v>2109</v>
      </c>
      <c r="CI1749" s="20" t="s">
        <v>2037</v>
      </c>
    </row>
    <row r="1750" spans="1:87" ht="15" hidden="1" customHeight="1">
      <c r="A1750" s="19"/>
      <c r="B1750" s="19"/>
      <c r="C1750" s="20"/>
      <c r="D1750" s="19"/>
      <c r="E1750" s="19"/>
      <c r="F1750" s="19"/>
      <c r="G1750" s="19"/>
      <c r="H1750" s="19"/>
      <c r="I1750" s="19"/>
      <c r="J1750" s="19"/>
      <c r="K1750" s="19"/>
      <c r="L1750" s="19"/>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Z1750" s="257"/>
      <c r="CG1750" s="35"/>
      <c r="CH1750" s="20" t="s">
        <v>2110</v>
      </c>
      <c r="CI1750" s="20" t="s">
        <v>2038</v>
      </c>
    </row>
    <row r="1751" spans="1:87" ht="15" hidden="1" customHeight="1">
      <c r="A1751" s="19"/>
      <c r="B1751" s="19"/>
      <c r="C1751" s="20"/>
      <c r="D1751" s="19"/>
      <c r="E1751" s="19"/>
      <c r="F1751" s="19"/>
      <c r="G1751" s="19"/>
      <c r="H1751" s="19"/>
      <c r="I1751" s="19"/>
      <c r="J1751" s="19"/>
      <c r="K1751" s="19"/>
      <c r="L1751" s="19"/>
      <c r="M1751" s="20"/>
      <c r="N1751" s="20"/>
      <c r="O1751" s="20"/>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Z1751" s="257"/>
      <c r="CG1751" s="35"/>
      <c r="CH1751" s="20" t="s">
        <v>2111</v>
      </c>
      <c r="CI1751" s="20" t="s">
        <v>2039</v>
      </c>
    </row>
    <row r="1752" spans="1:87" ht="15" hidden="1" customHeight="1">
      <c r="A1752" s="19"/>
      <c r="B1752" s="19"/>
      <c r="C1752" s="20"/>
      <c r="D1752" s="19"/>
      <c r="E1752" s="19"/>
      <c r="F1752" s="19"/>
      <c r="G1752" s="19"/>
      <c r="H1752" s="19"/>
      <c r="I1752" s="19"/>
      <c r="J1752" s="19"/>
      <c r="K1752" s="19"/>
      <c r="L1752" s="19"/>
      <c r="M1752" s="20"/>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Z1752" s="257"/>
      <c r="CG1752" s="35"/>
      <c r="CH1752" s="20" t="s">
        <v>2112</v>
      </c>
      <c r="CI1752" s="20" t="s">
        <v>2040</v>
      </c>
    </row>
    <row r="1753" spans="1:87" ht="15" hidden="1" customHeight="1">
      <c r="A1753" s="19"/>
      <c r="B1753" s="19"/>
      <c r="C1753" s="20"/>
      <c r="D1753" s="19"/>
      <c r="E1753" s="19"/>
      <c r="F1753" s="19"/>
      <c r="G1753" s="19"/>
      <c r="H1753" s="19"/>
      <c r="I1753" s="19"/>
      <c r="J1753" s="19"/>
      <c r="K1753" s="19"/>
      <c r="L1753" s="19"/>
      <c r="M1753" s="20"/>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Z1753" s="257"/>
      <c r="CG1753" s="35"/>
      <c r="CH1753" s="20" t="s">
        <v>2113</v>
      </c>
      <c r="CI1753" s="20" t="s">
        <v>2041</v>
      </c>
    </row>
    <row r="1754" spans="1:87" ht="15" hidden="1" customHeight="1">
      <c r="A1754" s="19"/>
      <c r="B1754" s="19"/>
      <c r="C1754" s="20"/>
      <c r="D1754" s="19"/>
      <c r="E1754" s="19"/>
      <c r="F1754" s="19"/>
      <c r="G1754" s="19"/>
      <c r="H1754" s="19"/>
      <c r="I1754" s="19"/>
      <c r="J1754" s="19"/>
      <c r="K1754" s="19"/>
      <c r="L1754" s="19"/>
      <c r="M1754" s="20"/>
      <c r="N1754" s="20"/>
      <c r="O1754" s="20"/>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Z1754" s="257"/>
      <c r="CG1754" s="35"/>
      <c r="CH1754" s="20" t="s">
        <v>2114</v>
      </c>
      <c r="CI1754" s="20" t="s">
        <v>2042</v>
      </c>
    </row>
    <row r="1755" spans="1:87" ht="15" hidden="1" customHeight="1">
      <c r="A1755" s="19"/>
      <c r="B1755" s="19"/>
      <c r="C1755" s="20"/>
      <c r="D1755" s="19"/>
      <c r="E1755" s="19"/>
      <c r="F1755" s="19"/>
      <c r="G1755" s="19"/>
      <c r="H1755" s="19"/>
      <c r="I1755" s="19"/>
      <c r="J1755" s="19"/>
      <c r="K1755" s="19"/>
      <c r="L1755" s="19"/>
      <c r="M1755" s="20"/>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Z1755" s="257"/>
      <c r="CG1755" s="35"/>
      <c r="CH1755" s="20" t="s">
        <v>2115</v>
      </c>
      <c r="CI1755" s="20" t="s">
        <v>2043</v>
      </c>
    </row>
    <row r="1756" spans="1:87" ht="15" hidden="1" customHeight="1">
      <c r="A1756" s="19"/>
      <c r="B1756" s="19"/>
      <c r="C1756" s="20"/>
      <c r="D1756" s="19"/>
      <c r="E1756" s="19"/>
      <c r="F1756" s="19"/>
      <c r="G1756" s="19"/>
      <c r="H1756" s="19"/>
      <c r="I1756" s="19"/>
      <c r="J1756" s="19"/>
      <c r="K1756" s="19"/>
      <c r="L1756" s="19"/>
      <c r="M1756" s="20"/>
      <c r="N1756" s="20"/>
      <c r="O1756" s="20"/>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Z1756" s="257"/>
      <c r="CG1756" s="35"/>
      <c r="CH1756" s="20" t="s">
        <v>2116</v>
      </c>
      <c r="CI1756" s="20" t="s">
        <v>2044</v>
      </c>
    </row>
    <row r="1757" spans="1:87" ht="15" hidden="1" customHeight="1">
      <c r="A1757" s="19"/>
      <c r="B1757" s="19"/>
      <c r="C1757" s="20"/>
      <c r="D1757" s="19"/>
      <c r="E1757" s="19"/>
      <c r="F1757" s="19"/>
      <c r="G1757" s="19"/>
      <c r="H1757" s="19"/>
      <c r="I1757" s="19"/>
      <c r="J1757" s="19"/>
      <c r="K1757" s="19"/>
      <c r="L1757" s="19"/>
      <c r="M1757" s="20"/>
      <c r="N1757" s="20"/>
      <c r="O1757" s="20"/>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Z1757" s="257"/>
      <c r="CG1757" s="35"/>
      <c r="CH1757" s="20" t="s">
        <v>2117</v>
      </c>
      <c r="CI1757" s="20" t="s">
        <v>2045</v>
      </c>
    </row>
    <row r="1758" spans="1:87" ht="15" hidden="1" customHeight="1">
      <c r="A1758" s="19"/>
      <c r="B1758" s="19"/>
      <c r="C1758" s="20"/>
      <c r="D1758" s="19"/>
      <c r="E1758" s="19"/>
      <c r="F1758" s="19"/>
      <c r="G1758" s="19"/>
      <c r="H1758" s="19"/>
      <c r="I1758" s="19"/>
      <c r="J1758" s="19"/>
      <c r="K1758" s="19"/>
      <c r="L1758" s="19"/>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Z1758" s="257"/>
      <c r="CG1758" s="35"/>
      <c r="CH1758" s="20" t="s">
        <v>2118</v>
      </c>
      <c r="CI1758" s="20" t="s">
        <v>2046</v>
      </c>
    </row>
    <row r="1759" spans="1:87" ht="15" hidden="1" customHeight="1">
      <c r="A1759" s="19"/>
      <c r="B1759" s="19"/>
      <c r="C1759" s="20"/>
      <c r="D1759" s="19"/>
      <c r="E1759" s="19"/>
      <c r="F1759" s="19"/>
      <c r="G1759" s="19"/>
      <c r="H1759" s="19"/>
      <c r="I1759" s="19"/>
      <c r="J1759" s="19"/>
      <c r="K1759" s="19"/>
      <c r="L1759" s="19"/>
      <c r="M1759" s="20"/>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Z1759" s="257"/>
      <c r="CG1759" s="35"/>
      <c r="CH1759" s="20" t="s">
        <v>2119</v>
      </c>
      <c r="CI1759" s="20" t="s">
        <v>2047</v>
      </c>
    </row>
    <row r="1760" spans="1:87" ht="15" hidden="1" customHeight="1">
      <c r="A1760" s="19"/>
      <c r="B1760" s="19"/>
      <c r="C1760" s="20"/>
      <c r="D1760" s="19"/>
      <c r="E1760" s="19"/>
      <c r="F1760" s="19"/>
      <c r="G1760" s="19"/>
      <c r="H1760" s="19"/>
      <c r="I1760" s="19"/>
      <c r="J1760" s="19"/>
      <c r="K1760" s="19"/>
      <c r="L1760" s="19"/>
      <c r="M1760" s="20"/>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Z1760" s="257"/>
      <c r="CG1760" s="35"/>
      <c r="CH1760" s="20" t="s">
        <v>2120</v>
      </c>
      <c r="CI1760" s="20" t="s">
        <v>2048</v>
      </c>
    </row>
    <row r="1761" spans="1:87" ht="15" hidden="1" customHeight="1">
      <c r="A1761" s="19"/>
      <c r="B1761" s="19"/>
      <c r="C1761" s="20"/>
      <c r="D1761" s="19"/>
      <c r="E1761" s="19"/>
      <c r="F1761" s="19"/>
      <c r="G1761" s="19"/>
      <c r="H1761" s="19"/>
      <c r="I1761" s="19"/>
      <c r="J1761" s="19"/>
      <c r="K1761" s="19"/>
      <c r="L1761" s="19"/>
      <c r="M1761" s="20"/>
      <c r="N1761" s="20"/>
      <c r="O1761" s="20"/>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Z1761" s="257"/>
      <c r="CG1761" s="35"/>
      <c r="CH1761" s="20" t="s">
        <v>2121</v>
      </c>
      <c r="CI1761" s="20" t="s">
        <v>2049</v>
      </c>
    </row>
    <row r="1762" spans="1:87" ht="15" hidden="1" customHeight="1">
      <c r="A1762" s="19"/>
      <c r="B1762" s="19"/>
      <c r="C1762" s="20"/>
      <c r="D1762" s="19"/>
      <c r="E1762" s="19"/>
      <c r="F1762" s="19"/>
      <c r="G1762" s="19"/>
      <c r="H1762" s="19"/>
      <c r="I1762" s="19"/>
      <c r="J1762" s="19"/>
      <c r="K1762" s="19"/>
      <c r="L1762" s="19"/>
      <c r="M1762" s="20"/>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Z1762" s="257"/>
      <c r="CG1762" s="35"/>
      <c r="CH1762" s="20" t="s">
        <v>2122</v>
      </c>
      <c r="CI1762" s="20" t="s">
        <v>2050</v>
      </c>
    </row>
    <row r="1763" spans="1:87" ht="15" hidden="1" customHeight="1">
      <c r="A1763" s="19"/>
      <c r="B1763" s="19"/>
      <c r="C1763" s="20"/>
      <c r="D1763" s="19"/>
      <c r="E1763" s="19"/>
      <c r="F1763" s="19"/>
      <c r="G1763" s="19"/>
      <c r="H1763" s="19"/>
      <c r="I1763" s="19"/>
      <c r="J1763" s="19"/>
      <c r="K1763" s="19"/>
      <c r="L1763" s="19"/>
      <c r="M1763" s="20"/>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Z1763" s="257"/>
      <c r="CG1763" s="35"/>
      <c r="CH1763" s="20" t="s">
        <v>2123</v>
      </c>
      <c r="CI1763" s="20" t="s">
        <v>2051</v>
      </c>
    </row>
    <row r="1764" spans="1:87" ht="15" hidden="1" customHeight="1">
      <c r="A1764" s="19"/>
      <c r="B1764" s="19"/>
      <c r="C1764" s="20"/>
      <c r="D1764" s="19"/>
      <c r="E1764" s="19"/>
      <c r="F1764" s="19"/>
      <c r="G1764" s="19"/>
      <c r="H1764" s="19"/>
      <c r="I1764" s="19"/>
      <c r="J1764" s="19"/>
      <c r="K1764" s="19"/>
      <c r="L1764" s="19"/>
      <c r="M1764" s="20"/>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Z1764" s="257"/>
      <c r="CG1764" s="35"/>
      <c r="CH1764" s="20" t="s">
        <v>2124</v>
      </c>
      <c r="CI1764" s="20" t="s">
        <v>2052</v>
      </c>
    </row>
    <row r="1765" spans="1:87" ht="15" hidden="1" customHeight="1">
      <c r="A1765" s="19"/>
      <c r="B1765" s="19"/>
      <c r="C1765" s="20"/>
      <c r="D1765" s="19"/>
      <c r="E1765" s="19"/>
      <c r="F1765" s="19"/>
      <c r="G1765" s="19"/>
      <c r="H1765" s="19"/>
      <c r="I1765" s="19"/>
      <c r="J1765" s="19"/>
      <c r="K1765" s="19"/>
      <c r="L1765" s="19"/>
      <c r="M1765" s="20"/>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Z1765" s="257"/>
      <c r="CG1765" s="35"/>
      <c r="CH1765" s="20" t="s">
        <v>2125</v>
      </c>
      <c r="CI1765" s="20" t="s">
        <v>2053</v>
      </c>
    </row>
    <row r="1766" spans="1:87" ht="15" hidden="1" customHeight="1">
      <c r="A1766" s="19"/>
      <c r="B1766" s="19"/>
      <c r="C1766" s="20"/>
      <c r="D1766" s="19"/>
      <c r="E1766" s="19"/>
      <c r="F1766" s="19"/>
      <c r="G1766" s="19"/>
      <c r="H1766" s="19"/>
      <c r="I1766" s="19"/>
      <c r="J1766" s="19"/>
      <c r="K1766" s="19"/>
      <c r="L1766" s="19"/>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Z1766" s="257"/>
      <c r="CG1766" s="35"/>
      <c r="CH1766" s="20" t="s">
        <v>2126</v>
      </c>
      <c r="CI1766" s="20" t="s">
        <v>2054</v>
      </c>
    </row>
    <row r="1767" spans="1:87" ht="15" hidden="1" customHeight="1">
      <c r="A1767" s="19"/>
      <c r="B1767" s="19"/>
      <c r="C1767" s="20"/>
      <c r="D1767" s="19"/>
      <c r="E1767" s="19"/>
      <c r="F1767" s="19"/>
      <c r="G1767" s="19"/>
      <c r="H1767" s="19"/>
      <c r="I1767" s="19"/>
      <c r="J1767" s="19"/>
      <c r="K1767" s="19"/>
      <c r="L1767" s="19"/>
      <c r="M1767" s="20"/>
      <c r="N1767" s="20"/>
      <c r="O1767" s="20"/>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Z1767" s="257"/>
      <c r="CG1767" s="35"/>
      <c r="CH1767" s="20" t="s">
        <v>2127</v>
      </c>
      <c r="CI1767" s="20" t="s">
        <v>2055</v>
      </c>
    </row>
    <row r="1768" spans="1:87" ht="15" hidden="1" customHeight="1">
      <c r="A1768" s="19"/>
      <c r="B1768" s="19"/>
      <c r="C1768" s="20"/>
      <c r="D1768" s="19"/>
      <c r="E1768" s="19"/>
      <c r="F1768" s="19"/>
      <c r="G1768" s="19"/>
      <c r="H1768" s="19"/>
      <c r="I1768" s="19"/>
      <c r="J1768" s="19"/>
      <c r="K1768" s="19"/>
      <c r="L1768" s="19"/>
      <c r="M1768" s="20"/>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Z1768" s="257"/>
      <c r="CG1768" s="35"/>
      <c r="CH1768" s="20" t="s">
        <v>2128</v>
      </c>
      <c r="CI1768" s="20" t="s">
        <v>2056</v>
      </c>
    </row>
    <row r="1769" spans="1:87" ht="15" hidden="1" customHeight="1">
      <c r="A1769" s="19"/>
      <c r="B1769" s="19"/>
      <c r="C1769" s="20"/>
      <c r="D1769" s="19"/>
      <c r="E1769" s="19"/>
      <c r="F1769" s="19"/>
      <c r="G1769" s="19"/>
      <c r="H1769" s="19"/>
      <c r="I1769" s="19"/>
      <c r="J1769" s="19"/>
      <c r="K1769" s="19"/>
      <c r="L1769" s="19"/>
      <c r="M1769" s="20"/>
      <c r="N1769" s="20"/>
      <c r="O1769" s="20"/>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Z1769" s="257"/>
      <c r="CG1769" s="35"/>
      <c r="CH1769" s="20" t="s">
        <v>2129</v>
      </c>
      <c r="CI1769" s="20" t="s">
        <v>2057</v>
      </c>
    </row>
    <row r="1770" spans="1:87" ht="15" hidden="1" customHeight="1">
      <c r="A1770" s="19"/>
      <c r="B1770" s="19"/>
      <c r="C1770" s="20"/>
      <c r="D1770" s="19"/>
      <c r="E1770" s="19"/>
      <c r="F1770" s="19"/>
      <c r="G1770" s="19"/>
      <c r="H1770" s="19"/>
      <c r="I1770" s="19"/>
      <c r="J1770" s="19"/>
      <c r="K1770" s="19"/>
      <c r="L1770" s="19"/>
      <c r="M1770" s="20"/>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Z1770" s="257"/>
      <c r="CG1770" s="35"/>
      <c r="CH1770" s="20" t="s">
        <v>2130</v>
      </c>
      <c r="CI1770" s="20" t="s">
        <v>2058</v>
      </c>
    </row>
    <row r="1771" spans="1:87" ht="15" hidden="1" customHeight="1">
      <c r="A1771" s="19"/>
      <c r="B1771" s="19"/>
      <c r="C1771" s="20"/>
      <c r="D1771" s="19"/>
      <c r="E1771" s="19"/>
      <c r="F1771" s="19"/>
      <c r="G1771" s="19"/>
      <c r="H1771" s="19"/>
      <c r="I1771" s="19"/>
      <c r="J1771" s="19"/>
      <c r="K1771" s="19"/>
      <c r="L1771" s="19"/>
      <c r="M1771" s="20"/>
      <c r="N1771" s="20"/>
      <c r="O1771" s="20"/>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Z1771" s="257"/>
      <c r="CG1771" s="35"/>
      <c r="CH1771" s="20" t="s">
        <v>2131</v>
      </c>
      <c r="CI1771" s="20" t="s">
        <v>2059</v>
      </c>
    </row>
    <row r="1772" spans="1:87" ht="15" hidden="1" customHeight="1">
      <c r="A1772" s="19"/>
      <c r="B1772" s="19"/>
      <c r="C1772" s="20"/>
      <c r="D1772" s="19"/>
      <c r="E1772" s="19"/>
      <c r="F1772" s="19"/>
      <c r="G1772" s="19"/>
      <c r="H1772" s="19"/>
      <c r="I1772" s="19"/>
      <c r="J1772" s="19"/>
      <c r="K1772" s="19"/>
      <c r="L1772" s="19"/>
      <c r="M1772" s="20"/>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Z1772" s="257"/>
      <c r="CG1772" s="35"/>
      <c r="CH1772" s="20" t="s">
        <v>2132</v>
      </c>
      <c r="CI1772" s="20" t="s">
        <v>2060</v>
      </c>
    </row>
    <row r="1773" spans="1:87" ht="15" hidden="1" customHeight="1">
      <c r="A1773" s="19"/>
      <c r="B1773" s="19"/>
      <c r="C1773" s="20"/>
      <c r="D1773" s="19"/>
      <c r="E1773" s="19"/>
      <c r="F1773" s="19"/>
      <c r="G1773" s="19"/>
      <c r="H1773" s="19"/>
      <c r="I1773" s="19"/>
      <c r="J1773" s="19"/>
      <c r="K1773" s="19"/>
      <c r="L1773" s="19"/>
      <c r="M1773" s="20"/>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Z1773" s="257"/>
      <c r="CG1773" s="35"/>
      <c r="CH1773" s="20" t="s">
        <v>2133</v>
      </c>
      <c r="CI1773" s="20" t="s">
        <v>2061</v>
      </c>
    </row>
    <row r="1774" spans="1:87" ht="15" hidden="1" customHeight="1">
      <c r="A1774" s="19"/>
      <c r="B1774" s="19"/>
      <c r="C1774" s="20"/>
      <c r="D1774" s="19"/>
      <c r="E1774" s="19"/>
      <c r="F1774" s="19"/>
      <c r="G1774" s="19"/>
      <c r="H1774" s="19"/>
      <c r="I1774" s="19"/>
      <c r="J1774" s="19"/>
      <c r="K1774" s="19"/>
      <c r="L1774" s="19"/>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Z1774" s="257"/>
      <c r="CG1774" s="35"/>
      <c r="CH1774" s="20" t="s">
        <v>2134</v>
      </c>
      <c r="CI1774" s="20" t="s">
        <v>2062</v>
      </c>
    </row>
    <row r="1775" spans="1:87" ht="15" hidden="1" customHeight="1">
      <c r="A1775" s="19"/>
      <c r="B1775" s="19"/>
      <c r="C1775" s="20"/>
      <c r="D1775" s="19"/>
      <c r="E1775" s="19"/>
      <c r="F1775" s="19"/>
      <c r="G1775" s="19"/>
      <c r="H1775" s="19"/>
      <c r="I1775" s="19"/>
      <c r="J1775" s="19"/>
      <c r="K1775" s="19"/>
      <c r="L1775" s="19"/>
      <c r="M1775" s="20"/>
      <c r="N1775" s="20"/>
      <c r="O1775" s="20"/>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Z1775" s="257"/>
      <c r="CG1775" s="35"/>
      <c r="CH1775" s="20" t="s">
        <v>2135</v>
      </c>
      <c r="CI1775" s="20" t="s">
        <v>2063</v>
      </c>
    </row>
    <row r="1776" spans="1:87" ht="15" hidden="1" customHeight="1">
      <c r="A1776" s="19"/>
      <c r="B1776" s="19"/>
      <c r="C1776" s="20"/>
      <c r="D1776" s="19"/>
      <c r="E1776" s="19"/>
      <c r="F1776" s="19"/>
      <c r="G1776" s="19"/>
      <c r="H1776" s="19"/>
      <c r="I1776" s="19"/>
      <c r="J1776" s="19"/>
      <c r="K1776" s="19"/>
      <c r="L1776" s="19"/>
      <c r="M1776" s="20"/>
      <c r="N1776" s="20"/>
      <c r="O1776" s="20"/>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Z1776" s="257"/>
      <c r="CG1776" s="35"/>
      <c r="CH1776" s="20" t="s">
        <v>2136</v>
      </c>
      <c r="CI1776" s="20" t="s">
        <v>2064</v>
      </c>
    </row>
    <row r="1777" spans="1:87" ht="15" hidden="1" customHeight="1">
      <c r="A1777" s="19"/>
      <c r="B1777" s="19"/>
      <c r="C1777" s="20"/>
      <c r="D1777" s="19"/>
      <c r="E1777" s="19"/>
      <c r="F1777" s="19"/>
      <c r="G1777" s="19"/>
      <c r="H1777" s="19"/>
      <c r="I1777" s="19"/>
      <c r="J1777" s="19"/>
      <c r="K1777" s="19"/>
      <c r="L1777" s="19"/>
      <c r="M1777" s="20"/>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Z1777" s="257"/>
      <c r="CG1777" s="35"/>
      <c r="CH1777" s="20" t="s">
        <v>2137</v>
      </c>
      <c r="CI1777" s="20" t="s">
        <v>2065</v>
      </c>
    </row>
    <row r="1778" spans="1:87" ht="15" hidden="1" customHeight="1">
      <c r="A1778" s="19"/>
      <c r="B1778" s="19"/>
      <c r="C1778" s="20"/>
      <c r="D1778" s="19"/>
      <c r="E1778" s="19"/>
      <c r="F1778" s="19"/>
      <c r="G1778" s="19"/>
      <c r="H1778" s="19"/>
      <c r="I1778" s="19"/>
      <c r="J1778" s="19"/>
      <c r="K1778" s="19"/>
      <c r="L1778" s="19"/>
      <c r="M1778" s="20"/>
      <c r="N1778" s="20"/>
      <c r="O1778" s="20"/>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Z1778" s="257"/>
      <c r="CG1778" s="35"/>
      <c r="CH1778" s="20" t="s">
        <v>2138</v>
      </c>
      <c r="CI1778" s="20" t="s">
        <v>2066</v>
      </c>
    </row>
    <row r="1779" spans="1:87" ht="15" hidden="1" customHeight="1">
      <c r="A1779" s="19"/>
      <c r="B1779" s="19"/>
      <c r="C1779" s="20"/>
      <c r="D1779" s="19"/>
      <c r="E1779" s="19"/>
      <c r="F1779" s="19"/>
      <c r="G1779" s="19"/>
      <c r="H1779" s="19"/>
      <c r="I1779" s="19"/>
      <c r="J1779" s="19"/>
      <c r="K1779" s="19"/>
      <c r="L1779" s="19"/>
      <c r="M1779" s="20"/>
      <c r="N1779" s="20"/>
      <c r="O1779" s="20"/>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Z1779" s="257"/>
      <c r="CG1779" s="35"/>
      <c r="CH1779" s="20" t="s">
        <v>2139</v>
      </c>
      <c r="CI1779" s="20" t="s">
        <v>2067</v>
      </c>
    </row>
    <row r="1780" spans="1:87" ht="15" hidden="1" customHeight="1">
      <c r="A1780" s="19"/>
      <c r="B1780" s="19"/>
      <c r="C1780" s="20"/>
      <c r="D1780" s="19"/>
      <c r="E1780" s="19"/>
      <c r="F1780" s="19"/>
      <c r="G1780" s="19"/>
      <c r="H1780" s="19"/>
      <c r="I1780" s="19"/>
      <c r="J1780" s="19"/>
      <c r="K1780" s="19"/>
      <c r="L1780" s="19"/>
      <c r="M1780" s="20"/>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Z1780" s="257"/>
      <c r="CG1780" s="35"/>
      <c r="CH1780" s="20" t="s">
        <v>2140</v>
      </c>
      <c r="CI1780" s="20" t="s">
        <v>586</v>
      </c>
    </row>
    <row r="1781" spans="1:87" ht="15" hidden="1" customHeight="1">
      <c r="A1781" s="19"/>
      <c r="B1781" s="19"/>
      <c r="C1781" s="20"/>
      <c r="D1781" s="19"/>
      <c r="E1781" s="19"/>
      <c r="F1781" s="19"/>
      <c r="G1781" s="19"/>
      <c r="H1781" s="19"/>
      <c r="I1781" s="19"/>
      <c r="J1781" s="19"/>
      <c r="K1781" s="19"/>
      <c r="L1781" s="19"/>
      <c r="M1781" s="20"/>
      <c r="N1781" s="20"/>
      <c r="O1781" s="20"/>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Z1781" s="257"/>
      <c r="CG1781" s="35"/>
      <c r="CH1781" s="20" t="s">
        <v>2141</v>
      </c>
      <c r="CI1781" s="20" t="s">
        <v>2068</v>
      </c>
    </row>
    <row r="1782" spans="1:87" ht="15" hidden="1" customHeight="1">
      <c r="A1782" s="19"/>
      <c r="B1782" s="19"/>
      <c r="C1782" s="20"/>
      <c r="D1782" s="19"/>
      <c r="E1782" s="19"/>
      <c r="F1782" s="19"/>
      <c r="G1782" s="19"/>
      <c r="H1782" s="19"/>
      <c r="I1782" s="19"/>
      <c r="J1782" s="19"/>
      <c r="K1782" s="19"/>
      <c r="L1782" s="19"/>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Z1782" s="257"/>
      <c r="CG1782" s="35"/>
      <c r="CH1782" s="20" t="s">
        <v>2142</v>
      </c>
      <c r="CI1782" s="20" t="s">
        <v>2069</v>
      </c>
    </row>
    <row r="1783" spans="1:87" ht="15" hidden="1" customHeight="1">
      <c r="A1783" s="19"/>
      <c r="B1783" s="19"/>
      <c r="C1783" s="20"/>
      <c r="D1783" s="19"/>
      <c r="E1783" s="19"/>
      <c r="F1783" s="19"/>
      <c r="G1783" s="19"/>
      <c r="H1783" s="19"/>
      <c r="I1783" s="19"/>
      <c r="J1783" s="19"/>
      <c r="K1783" s="19"/>
      <c r="L1783" s="19"/>
      <c r="M1783" s="20"/>
      <c r="N1783" s="20"/>
      <c r="O1783" s="20"/>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Z1783" s="257"/>
      <c r="CG1783" s="35"/>
      <c r="CH1783" s="20" t="s">
        <v>586</v>
      </c>
      <c r="CI1783" s="20" t="s">
        <v>2070</v>
      </c>
    </row>
    <row r="1784" spans="1:87" ht="15" hidden="1" customHeight="1">
      <c r="A1784" s="19"/>
      <c r="B1784" s="19"/>
      <c r="C1784" s="20"/>
      <c r="D1784" s="19"/>
      <c r="E1784" s="19"/>
      <c r="F1784" s="19"/>
      <c r="G1784" s="19"/>
      <c r="H1784" s="19"/>
      <c r="I1784" s="19"/>
      <c r="J1784" s="19"/>
      <c r="K1784" s="19"/>
      <c r="L1784" s="19"/>
      <c r="M1784" s="20"/>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Z1784" s="257"/>
      <c r="CG1784" s="35"/>
      <c r="CH1784" s="20" t="s">
        <v>2143</v>
      </c>
      <c r="CI1784" s="20" t="s">
        <v>2071</v>
      </c>
    </row>
    <row r="1785" spans="1:87" ht="15" hidden="1" customHeight="1">
      <c r="A1785" s="19"/>
      <c r="B1785" s="19"/>
      <c r="C1785" s="20"/>
      <c r="D1785" s="19"/>
      <c r="E1785" s="19"/>
      <c r="F1785" s="19"/>
      <c r="G1785" s="19"/>
      <c r="H1785" s="19"/>
      <c r="I1785" s="19"/>
      <c r="J1785" s="19"/>
      <c r="K1785" s="19"/>
      <c r="L1785" s="19"/>
      <c r="M1785" s="20"/>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Z1785" s="257"/>
      <c r="CG1785" s="35"/>
      <c r="CH1785" s="20" t="s">
        <v>2144</v>
      </c>
      <c r="CI1785" s="20" t="s">
        <v>2072</v>
      </c>
    </row>
    <row r="1786" spans="1:87" ht="15" hidden="1" customHeight="1">
      <c r="A1786" s="19"/>
      <c r="B1786" s="19"/>
      <c r="C1786" s="20"/>
      <c r="D1786" s="19"/>
      <c r="E1786" s="19"/>
      <c r="F1786" s="19"/>
      <c r="G1786" s="19"/>
      <c r="H1786" s="19"/>
      <c r="I1786" s="19"/>
      <c r="J1786" s="19"/>
      <c r="K1786" s="19"/>
      <c r="L1786" s="19"/>
      <c r="M1786" s="20"/>
      <c r="N1786" s="20"/>
      <c r="O1786" s="20"/>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Z1786" s="257"/>
      <c r="CG1786" s="35"/>
      <c r="CH1786" s="20" t="s">
        <v>2145</v>
      </c>
      <c r="CI1786" s="20" t="s">
        <v>2073</v>
      </c>
    </row>
    <row r="1787" spans="1:87" ht="15" hidden="1" customHeight="1">
      <c r="A1787" s="19"/>
      <c r="B1787" s="19"/>
      <c r="C1787" s="20"/>
      <c r="D1787" s="19"/>
      <c r="E1787" s="19"/>
      <c r="F1787" s="19"/>
      <c r="G1787" s="19"/>
      <c r="H1787" s="19"/>
      <c r="I1787" s="19"/>
      <c r="J1787" s="19"/>
      <c r="K1787" s="19"/>
      <c r="L1787" s="19"/>
      <c r="M1787" s="20"/>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Z1787" s="257"/>
      <c r="CG1787" s="35"/>
      <c r="CH1787" s="20" t="s">
        <v>2146</v>
      </c>
      <c r="CI1787" s="20" t="s">
        <v>2074</v>
      </c>
    </row>
    <row r="1788" spans="1:87" ht="15" hidden="1" customHeight="1">
      <c r="A1788" s="19"/>
      <c r="B1788" s="19"/>
      <c r="C1788" s="20"/>
      <c r="D1788" s="19"/>
      <c r="E1788" s="19"/>
      <c r="F1788" s="19"/>
      <c r="G1788" s="19"/>
      <c r="H1788" s="19"/>
      <c r="I1788" s="19"/>
      <c r="J1788" s="19"/>
      <c r="K1788" s="19"/>
      <c r="L1788" s="19"/>
      <c r="M1788" s="20"/>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Z1788" s="257"/>
      <c r="CG1788" s="35"/>
      <c r="CH1788" s="20" t="s">
        <v>2147</v>
      </c>
      <c r="CI1788" s="20" t="s">
        <v>2075</v>
      </c>
    </row>
    <row r="1789" spans="1:87" ht="15" hidden="1" customHeight="1">
      <c r="A1789" s="19"/>
      <c r="B1789" s="19"/>
      <c r="C1789" s="20"/>
      <c r="D1789" s="19"/>
      <c r="E1789" s="19"/>
      <c r="F1789" s="19"/>
      <c r="G1789" s="19"/>
      <c r="H1789" s="19"/>
      <c r="I1789" s="19"/>
      <c r="J1789" s="19"/>
      <c r="K1789" s="19"/>
      <c r="L1789" s="19"/>
      <c r="M1789" s="20"/>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Z1789" s="257"/>
      <c r="CG1789" s="35"/>
      <c r="CH1789" s="20" t="s">
        <v>2148</v>
      </c>
      <c r="CI1789" s="20" t="s">
        <v>2076</v>
      </c>
    </row>
    <row r="1790" spans="1:87" ht="15" hidden="1" customHeight="1">
      <c r="A1790" s="19"/>
      <c r="B1790" s="19"/>
      <c r="C1790" s="20"/>
      <c r="D1790" s="19"/>
      <c r="E1790" s="19"/>
      <c r="F1790" s="19"/>
      <c r="G1790" s="19"/>
      <c r="H1790" s="19"/>
      <c r="I1790" s="19"/>
      <c r="J1790" s="19"/>
      <c r="K1790" s="19"/>
      <c r="L1790" s="19"/>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Z1790" s="257"/>
      <c r="CG1790" s="35"/>
      <c r="CH1790" s="20" t="s">
        <v>2149</v>
      </c>
      <c r="CI1790" s="20" t="s">
        <v>2077</v>
      </c>
    </row>
    <row r="1791" spans="1:87" ht="15" hidden="1" customHeight="1">
      <c r="A1791" s="19"/>
      <c r="B1791" s="19"/>
      <c r="C1791" s="20"/>
      <c r="D1791" s="19"/>
      <c r="E1791" s="19"/>
      <c r="F1791" s="19"/>
      <c r="G1791" s="19"/>
      <c r="H1791" s="19"/>
      <c r="I1791" s="19"/>
      <c r="J1791" s="19"/>
      <c r="K1791" s="19"/>
      <c r="L1791" s="19"/>
      <c r="M1791" s="20"/>
      <c r="N1791" s="20"/>
      <c r="O1791" s="20"/>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Z1791" s="257"/>
      <c r="CG1791" s="35"/>
      <c r="CH1791" s="20" t="s">
        <v>2150</v>
      </c>
      <c r="CI1791" s="20" t="s">
        <v>2078</v>
      </c>
    </row>
    <row r="1792" spans="1:87" ht="15" hidden="1" customHeight="1">
      <c r="A1792" s="19"/>
      <c r="B1792" s="19"/>
      <c r="C1792" s="20"/>
      <c r="D1792" s="19"/>
      <c r="E1792" s="19"/>
      <c r="F1792" s="19"/>
      <c r="G1792" s="19"/>
      <c r="H1792" s="19"/>
      <c r="I1792" s="19"/>
      <c r="J1792" s="19"/>
      <c r="K1792" s="19"/>
      <c r="L1792" s="19"/>
      <c r="M1792" s="20"/>
      <c r="N1792" s="20"/>
      <c r="O1792" s="20"/>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Z1792" s="257"/>
      <c r="CG1792" s="35"/>
      <c r="CH1792" s="20" t="s">
        <v>2151</v>
      </c>
      <c r="CI1792" s="20" t="s">
        <v>2079</v>
      </c>
    </row>
    <row r="1793" spans="1:87" ht="15" hidden="1" customHeight="1">
      <c r="A1793" s="19"/>
      <c r="B1793" s="19"/>
      <c r="C1793" s="20"/>
      <c r="D1793" s="19"/>
      <c r="E1793" s="19"/>
      <c r="F1793" s="19"/>
      <c r="G1793" s="19"/>
      <c r="H1793" s="19"/>
      <c r="I1793" s="19"/>
      <c r="J1793" s="19"/>
      <c r="K1793" s="19"/>
      <c r="L1793" s="19"/>
      <c r="M1793" s="20"/>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Z1793" s="257"/>
      <c r="CG1793" s="35"/>
      <c r="CH1793" s="20" t="s">
        <v>2152</v>
      </c>
      <c r="CI1793" s="20" t="s">
        <v>2080</v>
      </c>
    </row>
    <row r="1794" spans="1:87" ht="15" hidden="1" customHeight="1">
      <c r="A1794" s="19"/>
      <c r="B1794" s="19"/>
      <c r="C1794" s="20"/>
      <c r="D1794" s="19"/>
      <c r="E1794" s="19"/>
      <c r="F1794" s="19"/>
      <c r="G1794" s="19"/>
      <c r="H1794" s="19"/>
      <c r="I1794" s="19"/>
      <c r="J1794" s="19"/>
      <c r="K1794" s="19"/>
      <c r="L1794" s="19"/>
      <c r="M1794" s="20"/>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Z1794" s="257"/>
      <c r="CG1794" s="35"/>
      <c r="CH1794" s="20" t="s">
        <v>2153</v>
      </c>
      <c r="CI1794" s="20" t="s">
        <v>2081</v>
      </c>
    </row>
    <row r="1795" spans="1:87" ht="15" hidden="1" customHeight="1">
      <c r="A1795" s="19"/>
      <c r="B1795" s="19"/>
      <c r="C1795" s="20"/>
      <c r="D1795" s="19"/>
      <c r="E1795" s="19"/>
      <c r="F1795" s="19"/>
      <c r="G1795" s="19"/>
      <c r="H1795" s="19"/>
      <c r="I1795" s="19"/>
      <c r="J1795" s="19"/>
      <c r="K1795" s="19"/>
      <c r="L1795" s="19"/>
      <c r="M1795" s="20"/>
      <c r="N1795" s="20"/>
      <c r="O1795" s="20"/>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Z1795" s="257"/>
      <c r="CG1795" s="35"/>
      <c r="CH1795" s="20" t="s">
        <v>2154</v>
      </c>
      <c r="CI1795" s="20" t="s">
        <v>2082</v>
      </c>
    </row>
    <row r="1796" spans="1:87" ht="15" hidden="1" customHeight="1">
      <c r="A1796" s="19"/>
      <c r="B1796" s="19"/>
      <c r="C1796" s="20"/>
      <c r="D1796" s="19"/>
      <c r="E1796" s="19"/>
      <c r="F1796" s="19"/>
      <c r="G1796" s="19"/>
      <c r="H1796" s="19"/>
      <c r="I1796" s="19"/>
      <c r="J1796" s="19"/>
      <c r="K1796" s="19"/>
      <c r="L1796" s="19"/>
      <c r="M1796" s="20"/>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Z1796" s="257"/>
      <c r="CG1796" s="35"/>
      <c r="CH1796" s="20" t="s">
        <v>2155</v>
      </c>
      <c r="CI1796" s="20" t="s">
        <v>2083</v>
      </c>
    </row>
    <row r="1797" spans="1:87" ht="15" hidden="1" customHeight="1">
      <c r="A1797" s="19"/>
      <c r="B1797" s="19"/>
      <c r="C1797" s="20"/>
      <c r="D1797" s="19"/>
      <c r="E1797" s="19"/>
      <c r="F1797" s="19"/>
      <c r="G1797" s="19"/>
      <c r="H1797" s="19"/>
      <c r="I1797" s="19"/>
      <c r="J1797" s="19"/>
      <c r="K1797" s="19"/>
      <c r="L1797" s="19"/>
      <c r="M1797" s="20"/>
      <c r="N1797" s="20"/>
      <c r="O1797" s="20"/>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Z1797" s="257"/>
      <c r="CG1797" s="35"/>
      <c r="CH1797" s="20" t="s">
        <v>2156</v>
      </c>
      <c r="CI1797" s="20" t="s">
        <v>2084</v>
      </c>
    </row>
    <row r="1798" spans="1:87" ht="15" hidden="1" customHeight="1">
      <c r="A1798" s="19"/>
      <c r="B1798" s="19"/>
      <c r="C1798" s="20"/>
      <c r="D1798" s="19"/>
      <c r="E1798" s="19"/>
      <c r="F1798" s="19"/>
      <c r="G1798" s="19"/>
      <c r="H1798" s="19"/>
      <c r="I1798" s="19"/>
      <c r="J1798" s="19"/>
      <c r="K1798" s="19"/>
      <c r="L1798" s="19"/>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Z1798" s="257"/>
      <c r="CG1798" s="35"/>
      <c r="CH1798" s="20" t="s">
        <v>2157</v>
      </c>
      <c r="CI1798" s="20" t="s">
        <v>2085</v>
      </c>
    </row>
    <row r="1799" spans="1:87" ht="15" hidden="1" customHeight="1">
      <c r="A1799" s="19"/>
      <c r="B1799" s="19"/>
      <c r="C1799" s="20"/>
      <c r="D1799" s="19"/>
      <c r="E1799" s="19"/>
      <c r="F1799" s="19"/>
      <c r="G1799" s="19"/>
      <c r="H1799" s="19"/>
      <c r="I1799" s="19"/>
      <c r="J1799" s="19"/>
      <c r="K1799" s="19"/>
      <c r="L1799" s="19"/>
      <c r="M1799" s="20"/>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Z1799" s="257"/>
      <c r="CG1799" s="35"/>
      <c r="CH1799" s="20" t="s">
        <v>2158</v>
      </c>
      <c r="CI1799" s="20" t="s">
        <v>2086</v>
      </c>
    </row>
    <row r="1800" spans="1:87" ht="15" hidden="1" customHeight="1">
      <c r="A1800" s="19"/>
      <c r="B1800" s="19"/>
      <c r="C1800" s="20"/>
      <c r="D1800" s="19"/>
      <c r="E1800" s="19"/>
      <c r="F1800" s="19"/>
      <c r="G1800" s="19"/>
      <c r="H1800" s="19"/>
      <c r="I1800" s="19"/>
      <c r="J1800" s="19"/>
      <c r="K1800" s="19"/>
      <c r="L1800" s="19"/>
      <c r="M1800" s="20"/>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Z1800" s="257"/>
      <c r="CG1800" s="35"/>
      <c r="CH1800" s="20" t="s">
        <v>2159</v>
      </c>
      <c r="CI1800" s="20" t="s">
        <v>2087</v>
      </c>
    </row>
    <row r="1801" spans="1:87" ht="15" hidden="1" customHeight="1">
      <c r="A1801" s="19"/>
      <c r="B1801" s="19"/>
      <c r="C1801" s="20"/>
      <c r="D1801" s="19"/>
      <c r="E1801" s="19"/>
      <c r="F1801" s="19"/>
      <c r="G1801" s="19"/>
      <c r="H1801" s="19"/>
      <c r="I1801" s="19"/>
      <c r="J1801" s="19"/>
      <c r="K1801" s="19"/>
      <c r="L1801" s="19"/>
      <c r="M1801" s="20"/>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Z1801" s="257"/>
      <c r="CG1801" s="35"/>
      <c r="CH1801" s="20" t="s">
        <v>2160</v>
      </c>
      <c r="CI1801" s="20" t="s">
        <v>2088</v>
      </c>
    </row>
    <row r="1802" spans="1:87" ht="15" hidden="1" customHeight="1">
      <c r="A1802" s="19"/>
      <c r="B1802" s="19"/>
      <c r="C1802" s="20"/>
      <c r="D1802" s="19"/>
      <c r="E1802" s="19"/>
      <c r="F1802" s="19"/>
      <c r="G1802" s="19"/>
      <c r="H1802" s="19"/>
      <c r="I1802" s="19"/>
      <c r="J1802" s="19"/>
      <c r="K1802" s="19"/>
      <c r="L1802" s="19"/>
      <c r="M1802" s="20"/>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Z1802" s="257"/>
      <c r="CG1802" s="35"/>
      <c r="CH1802" s="20" t="s">
        <v>2161</v>
      </c>
      <c r="CI1802" s="20" t="s">
        <v>2089</v>
      </c>
    </row>
    <row r="1803" spans="1:87" ht="15" hidden="1" customHeight="1">
      <c r="A1803" s="19"/>
      <c r="B1803" s="19"/>
      <c r="C1803" s="20"/>
      <c r="D1803" s="19"/>
      <c r="E1803" s="19"/>
      <c r="F1803" s="19"/>
      <c r="G1803" s="19"/>
      <c r="H1803" s="19"/>
      <c r="I1803" s="19"/>
      <c r="J1803" s="19"/>
      <c r="K1803" s="19"/>
      <c r="L1803" s="19"/>
      <c r="M1803" s="20"/>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Z1803" s="257"/>
      <c r="CG1803" s="35"/>
      <c r="CH1803" s="20" t="s">
        <v>2162</v>
      </c>
      <c r="CI1803" s="20" t="s">
        <v>2090</v>
      </c>
    </row>
    <row r="1804" spans="1:87" ht="15" hidden="1" customHeight="1">
      <c r="A1804" s="19"/>
      <c r="B1804" s="19"/>
      <c r="C1804" s="20"/>
      <c r="D1804" s="19"/>
      <c r="E1804" s="19"/>
      <c r="F1804" s="19"/>
      <c r="G1804" s="19"/>
      <c r="H1804" s="19"/>
      <c r="I1804" s="19"/>
      <c r="J1804" s="19"/>
      <c r="K1804" s="19"/>
      <c r="L1804" s="19"/>
      <c r="M1804" s="20"/>
      <c r="N1804" s="20"/>
      <c r="O1804" s="20"/>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Z1804" s="257"/>
      <c r="CG1804" s="35"/>
      <c r="CH1804" s="20" t="s">
        <v>2163</v>
      </c>
      <c r="CI1804" s="20" t="s">
        <v>2091</v>
      </c>
    </row>
    <row r="1805" spans="1:87" ht="15" hidden="1" customHeight="1">
      <c r="A1805" s="19"/>
      <c r="B1805" s="19"/>
      <c r="C1805" s="20"/>
      <c r="D1805" s="19"/>
      <c r="E1805" s="19"/>
      <c r="F1805" s="19"/>
      <c r="G1805" s="19"/>
      <c r="H1805" s="19"/>
      <c r="I1805" s="19"/>
      <c r="J1805" s="19"/>
      <c r="K1805" s="19"/>
      <c r="L1805" s="19"/>
      <c r="M1805" s="20"/>
      <c r="N1805" s="20"/>
      <c r="O1805" s="20"/>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Z1805" s="257"/>
      <c r="CG1805" s="35"/>
      <c r="CH1805" s="20" t="s">
        <v>586</v>
      </c>
      <c r="CI1805" s="20" t="s">
        <v>2092</v>
      </c>
    </row>
    <row r="1806" spans="1:87" ht="15" hidden="1" customHeight="1">
      <c r="A1806" s="19"/>
      <c r="B1806" s="19"/>
      <c r="C1806" s="20"/>
      <c r="D1806" s="19"/>
      <c r="E1806" s="19"/>
      <c r="F1806" s="19"/>
      <c r="G1806" s="19"/>
      <c r="H1806" s="19"/>
      <c r="I1806" s="19"/>
      <c r="J1806" s="19"/>
      <c r="K1806" s="19"/>
      <c r="L1806" s="19"/>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Z1806" s="257"/>
      <c r="CG1806" s="35"/>
      <c r="CH1806" s="20" t="s">
        <v>2164</v>
      </c>
      <c r="CI1806" s="20" t="s">
        <v>2093</v>
      </c>
    </row>
    <row r="1807" spans="1:87" ht="15" hidden="1" customHeight="1">
      <c r="A1807" s="19"/>
      <c r="B1807" s="19"/>
      <c r="C1807" s="20"/>
      <c r="D1807" s="19"/>
      <c r="E1807" s="19"/>
      <c r="F1807" s="19"/>
      <c r="G1807" s="19"/>
      <c r="H1807" s="19"/>
      <c r="I1807" s="19"/>
      <c r="J1807" s="19"/>
      <c r="K1807" s="19"/>
      <c r="L1807" s="19"/>
      <c r="M1807" s="20"/>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Z1807" s="257"/>
      <c r="CG1807" s="35"/>
      <c r="CH1807" s="20" t="s">
        <v>2165</v>
      </c>
      <c r="CI1807" s="20" t="s">
        <v>2094</v>
      </c>
    </row>
    <row r="1808" spans="1:87" ht="15" hidden="1" customHeight="1">
      <c r="A1808" s="19"/>
      <c r="B1808" s="19"/>
      <c r="C1808" s="20"/>
      <c r="D1808" s="19"/>
      <c r="E1808" s="19"/>
      <c r="F1808" s="19"/>
      <c r="G1808" s="19"/>
      <c r="H1808" s="19"/>
      <c r="I1808" s="19"/>
      <c r="J1808" s="19"/>
      <c r="K1808" s="19"/>
      <c r="L1808" s="19"/>
      <c r="M1808" s="20"/>
      <c r="N1808" s="20"/>
      <c r="O1808" s="20"/>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Z1808" s="257"/>
      <c r="CG1808" s="35"/>
      <c r="CH1808" s="20" t="s">
        <v>2166</v>
      </c>
      <c r="CI1808" s="20" t="s">
        <v>2095</v>
      </c>
    </row>
    <row r="1809" spans="1:87" ht="15" hidden="1" customHeight="1">
      <c r="A1809" s="19"/>
      <c r="B1809" s="19"/>
      <c r="C1809" s="20"/>
      <c r="D1809" s="19"/>
      <c r="E1809" s="19"/>
      <c r="F1809" s="19"/>
      <c r="G1809" s="19"/>
      <c r="H1809" s="19"/>
      <c r="I1809" s="19"/>
      <c r="J1809" s="19"/>
      <c r="K1809" s="19"/>
      <c r="L1809" s="19"/>
      <c r="M1809" s="20"/>
      <c r="N1809" s="20"/>
      <c r="O1809" s="20"/>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Z1809" s="257"/>
      <c r="CG1809" s="35"/>
      <c r="CH1809" s="20" t="s">
        <v>2167</v>
      </c>
      <c r="CI1809" s="20" t="s">
        <v>2096</v>
      </c>
    </row>
    <row r="1810" spans="1:87" ht="15" hidden="1" customHeight="1">
      <c r="A1810" s="19"/>
      <c r="B1810" s="19"/>
      <c r="C1810" s="20"/>
      <c r="D1810" s="19"/>
      <c r="E1810" s="19"/>
      <c r="F1810" s="19"/>
      <c r="G1810" s="19"/>
      <c r="H1810" s="19"/>
      <c r="I1810" s="19"/>
      <c r="J1810" s="19"/>
      <c r="K1810" s="19"/>
      <c r="L1810" s="19"/>
      <c r="M1810" s="20"/>
      <c r="N1810" s="20"/>
      <c r="O1810" s="20"/>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Z1810" s="257"/>
      <c r="CG1810" s="35"/>
      <c r="CH1810" s="20" t="s">
        <v>2168</v>
      </c>
      <c r="CI1810" s="20" t="s">
        <v>2097</v>
      </c>
    </row>
    <row r="1811" spans="1:87" ht="15" hidden="1" customHeight="1">
      <c r="A1811" s="19"/>
      <c r="B1811" s="19"/>
      <c r="C1811" s="20"/>
      <c r="D1811" s="19"/>
      <c r="E1811" s="19"/>
      <c r="F1811" s="19"/>
      <c r="G1811" s="19"/>
      <c r="H1811" s="19"/>
      <c r="I1811" s="19"/>
      <c r="J1811" s="19"/>
      <c r="K1811" s="19"/>
      <c r="L1811" s="19"/>
      <c r="M1811" s="20"/>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Z1811" s="257"/>
      <c r="CG1811" s="35"/>
      <c r="CH1811" s="20" t="s">
        <v>2169</v>
      </c>
      <c r="CI1811" s="20" t="s">
        <v>2098</v>
      </c>
    </row>
    <row r="1812" spans="1:87" ht="15" hidden="1" customHeight="1">
      <c r="A1812" s="19"/>
      <c r="B1812" s="19"/>
      <c r="C1812" s="20"/>
      <c r="D1812" s="19"/>
      <c r="E1812" s="19"/>
      <c r="F1812" s="19"/>
      <c r="G1812" s="19"/>
      <c r="H1812" s="19"/>
      <c r="I1812" s="19"/>
      <c r="J1812" s="19"/>
      <c r="K1812" s="19"/>
      <c r="L1812" s="19"/>
      <c r="M1812" s="20"/>
      <c r="N1812" s="20"/>
      <c r="O1812" s="20"/>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Z1812" s="257"/>
      <c r="CG1812" s="35"/>
      <c r="CH1812" s="20" t="s">
        <v>2170</v>
      </c>
      <c r="CI1812" s="20" t="s">
        <v>2099</v>
      </c>
    </row>
    <row r="1813" spans="1:87" ht="15" hidden="1" customHeight="1">
      <c r="A1813" s="19"/>
      <c r="B1813" s="19"/>
      <c r="C1813" s="20"/>
      <c r="D1813" s="19"/>
      <c r="E1813" s="19"/>
      <c r="F1813" s="19"/>
      <c r="G1813" s="19"/>
      <c r="H1813" s="19"/>
      <c r="I1813" s="19"/>
      <c r="J1813" s="19"/>
      <c r="K1813" s="19"/>
      <c r="L1813" s="19"/>
      <c r="M1813" s="20"/>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Z1813" s="257"/>
      <c r="CG1813" s="35"/>
      <c r="CH1813" s="20" t="s">
        <v>2171</v>
      </c>
      <c r="CI1813" s="20" t="s">
        <v>2100</v>
      </c>
    </row>
    <row r="1814" spans="1:87" ht="15" hidden="1" customHeight="1">
      <c r="A1814" s="19"/>
      <c r="B1814" s="19"/>
      <c r="C1814" s="20"/>
      <c r="D1814" s="19"/>
      <c r="E1814" s="19"/>
      <c r="F1814" s="19"/>
      <c r="G1814" s="19"/>
      <c r="H1814" s="19"/>
      <c r="I1814" s="19"/>
      <c r="J1814" s="19"/>
      <c r="K1814" s="19"/>
      <c r="L1814" s="19"/>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Z1814" s="257"/>
      <c r="CG1814" s="35"/>
      <c r="CH1814" s="20" t="s">
        <v>2172</v>
      </c>
      <c r="CI1814" s="20" t="s">
        <v>2101</v>
      </c>
    </row>
    <row r="1815" spans="1:87" ht="15" hidden="1" customHeight="1">
      <c r="A1815" s="19"/>
      <c r="B1815" s="19"/>
      <c r="C1815" s="20"/>
      <c r="D1815" s="19"/>
      <c r="E1815" s="19"/>
      <c r="F1815" s="19"/>
      <c r="G1815" s="19"/>
      <c r="H1815" s="19"/>
      <c r="I1815" s="19"/>
      <c r="J1815" s="19"/>
      <c r="K1815" s="19"/>
      <c r="L1815" s="19"/>
      <c r="M1815" s="20"/>
      <c r="N1815" s="20"/>
      <c r="O1815" s="20"/>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Z1815" s="257"/>
      <c r="CG1815" s="35"/>
      <c r="CH1815" s="20" t="s">
        <v>2173</v>
      </c>
      <c r="CI1815" s="20" t="s">
        <v>2102</v>
      </c>
    </row>
    <row r="1816" spans="1:87" ht="15" hidden="1" customHeight="1">
      <c r="A1816" s="19"/>
      <c r="B1816" s="19"/>
      <c r="C1816" s="20"/>
      <c r="D1816" s="19"/>
      <c r="E1816" s="19"/>
      <c r="F1816" s="19"/>
      <c r="G1816" s="19"/>
      <c r="H1816" s="19"/>
      <c r="I1816" s="19"/>
      <c r="J1816" s="19"/>
      <c r="K1816" s="19"/>
      <c r="L1816" s="19"/>
      <c r="M1816" s="20"/>
      <c r="N1816" s="20"/>
      <c r="O1816" s="20"/>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Z1816" s="257"/>
      <c r="CG1816" s="35"/>
      <c r="CH1816" s="20" t="s">
        <v>2174</v>
      </c>
      <c r="CI1816" s="20" t="s">
        <v>2103</v>
      </c>
    </row>
    <row r="1817" spans="1:87" ht="15" hidden="1" customHeight="1">
      <c r="A1817" s="19"/>
      <c r="B1817" s="19"/>
      <c r="C1817" s="20"/>
      <c r="D1817" s="19"/>
      <c r="E1817" s="19"/>
      <c r="F1817" s="19"/>
      <c r="G1817" s="19"/>
      <c r="H1817" s="19"/>
      <c r="I1817" s="19"/>
      <c r="J1817" s="19"/>
      <c r="K1817" s="19"/>
      <c r="L1817" s="19"/>
      <c r="M1817" s="20"/>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Z1817" s="257"/>
      <c r="CG1817" s="35"/>
      <c r="CH1817" s="20" t="s">
        <v>2175</v>
      </c>
      <c r="CI1817" s="20" t="s">
        <v>2104</v>
      </c>
    </row>
    <row r="1818" spans="1:87" ht="15" hidden="1" customHeight="1">
      <c r="A1818" s="19"/>
      <c r="B1818" s="19"/>
      <c r="C1818" s="20"/>
      <c r="D1818" s="19"/>
      <c r="E1818" s="19"/>
      <c r="F1818" s="19"/>
      <c r="G1818" s="19"/>
      <c r="H1818" s="19"/>
      <c r="I1818" s="19"/>
      <c r="J1818" s="19"/>
      <c r="K1818" s="19"/>
      <c r="L1818" s="19"/>
      <c r="M1818" s="20"/>
      <c r="N1818" s="20"/>
      <c r="O1818" s="20"/>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Z1818" s="257"/>
      <c r="CG1818" s="35"/>
      <c r="CH1818" s="20" t="s">
        <v>2176</v>
      </c>
      <c r="CI1818" s="20" t="s">
        <v>2105</v>
      </c>
    </row>
    <row r="1819" spans="1:87" ht="15" hidden="1" customHeight="1">
      <c r="A1819" s="19"/>
      <c r="B1819" s="19"/>
      <c r="C1819" s="20"/>
      <c r="D1819" s="19"/>
      <c r="E1819" s="19"/>
      <c r="F1819" s="19"/>
      <c r="G1819" s="19"/>
      <c r="H1819" s="19"/>
      <c r="I1819" s="19"/>
      <c r="J1819" s="19"/>
      <c r="K1819" s="19"/>
      <c r="L1819" s="19"/>
      <c r="M1819" s="20"/>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Z1819" s="257"/>
      <c r="CG1819" s="35"/>
      <c r="CH1819" s="20" t="s">
        <v>2177</v>
      </c>
      <c r="CI1819" s="20" t="s">
        <v>2106</v>
      </c>
    </row>
    <row r="1820" spans="1:87" ht="15" hidden="1" customHeight="1">
      <c r="A1820" s="19"/>
      <c r="B1820" s="19"/>
      <c r="C1820" s="20"/>
      <c r="D1820" s="19"/>
      <c r="E1820" s="19"/>
      <c r="F1820" s="19"/>
      <c r="G1820" s="19"/>
      <c r="H1820" s="19"/>
      <c r="I1820" s="19"/>
      <c r="J1820" s="19"/>
      <c r="K1820" s="19"/>
      <c r="L1820" s="19"/>
      <c r="M1820" s="20"/>
      <c r="N1820" s="20"/>
      <c r="O1820" s="20"/>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Z1820" s="257"/>
      <c r="CG1820" s="35"/>
      <c r="CH1820" s="20" t="s">
        <v>2178</v>
      </c>
      <c r="CI1820" s="20" t="s">
        <v>2107</v>
      </c>
    </row>
    <row r="1821" spans="1:87" ht="15" hidden="1" customHeight="1">
      <c r="A1821" s="19"/>
      <c r="B1821" s="19"/>
      <c r="C1821" s="20"/>
      <c r="D1821" s="19"/>
      <c r="E1821" s="19"/>
      <c r="F1821" s="19"/>
      <c r="G1821" s="19"/>
      <c r="H1821" s="19"/>
      <c r="I1821" s="19"/>
      <c r="J1821" s="19"/>
      <c r="K1821" s="19"/>
      <c r="L1821" s="19"/>
      <c r="M1821" s="20"/>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Z1821" s="257"/>
      <c r="CG1821" s="35"/>
      <c r="CH1821" s="20" t="s">
        <v>2179</v>
      </c>
      <c r="CI1821" s="20" t="s">
        <v>2108</v>
      </c>
    </row>
    <row r="1822" spans="1:87" ht="15" hidden="1" customHeight="1">
      <c r="A1822" s="19"/>
      <c r="B1822" s="19"/>
      <c r="C1822" s="20"/>
      <c r="D1822" s="19"/>
      <c r="E1822" s="19"/>
      <c r="F1822" s="19"/>
      <c r="G1822" s="19"/>
      <c r="H1822" s="19"/>
      <c r="I1822" s="19"/>
      <c r="J1822" s="19"/>
      <c r="K1822" s="19"/>
      <c r="L1822" s="19"/>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Z1822" s="257"/>
      <c r="CG1822" s="35"/>
      <c r="CH1822" s="20" t="s">
        <v>2180</v>
      </c>
      <c r="CI1822" s="20" t="s">
        <v>2109</v>
      </c>
    </row>
    <row r="1823" spans="1:87" ht="15" hidden="1" customHeight="1">
      <c r="A1823" s="19"/>
      <c r="B1823" s="19"/>
      <c r="C1823" s="20"/>
      <c r="D1823" s="19"/>
      <c r="E1823" s="19"/>
      <c r="F1823" s="19"/>
      <c r="G1823" s="19"/>
      <c r="H1823" s="19"/>
      <c r="I1823" s="19"/>
      <c r="J1823" s="19"/>
      <c r="K1823" s="19"/>
      <c r="L1823" s="19"/>
      <c r="M1823" s="20"/>
      <c r="N1823" s="20"/>
      <c r="O1823" s="20"/>
      <c r="P1823" s="20"/>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Z1823" s="257"/>
      <c r="CG1823" s="35"/>
      <c r="CH1823" s="20" t="s">
        <v>2181</v>
      </c>
      <c r="CI1823" s="20" t="s">
        <v>2110</v>
      </c>
    </row>
    <row r="1824" spans="1:87" ht="15" hidden="1" customHeight="1">
      <c r="A1824" s="19"/>
      <c r="B1824" s="19"/>
      <c r="C1824" s="20"/>
      <c r="D1824" s="19"/>
      <c r="E1824" s="19"/>
      <c r="F1824" s="19"/>
      <c r="G1824" s="19"/>
      <c r="H1824" s="19"/>
      <c r="I1824" s="19"/>
      <c r="J1824" s="19"/>
      <c r="K1824" s="19"/>
      <c r="L1824" s="19"/>
      <c r="M1824" s="20"/>
      <c r="N1824" s="20"/>
      <c r="O1824" s="20"/>
      <c r="P1824" s="20"/>
      <c r="Q1824" s="20"/>
      <c r="R1824" s="20"/>
      <c r="S1824" s="20"/>
      <c r="T1824" s="20"/>
      <c r="U1824" s="20"/>
      <c r="V1824" s="20"/>
      <c r="W1824" s="20"/>
      <c r="X1824" s="20"/>
      <c r="Y1824" s="20"/>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Z1824" s="257"/>
      <c r="CG1824" s="35"/>
      <c r="CH1824" s="20" t="s">
        <v>2182</v>
      </c>
      <c r="CI1824" s="20" t="s">
        <v>2111</v>
      </c>
    </row>
    <row r="1825" spans="1:87" ht="15" hidden="1" customHeight="1">
      <c r="A1825" s="19"/>
      <c r="B1825" s="19"/>
      <c r="C1825" s="20"/>
      <c r="D1825" s="19"/>
      <c r="E1825" s="19"/>
      <c r="F1825" s="19"/>
      <c r="G1825" s="19"/>
      <c r="H1825" s="19"/>
      <c r="I1825" s="19"/>
      <c r="J1825" s="19"/>
      <c r="K1825" s="19"/>
      <c r="L1825" s="19"/>
      <c r="M1825" s="20"/>
      <c r="N1825" s="20"/>
      <c r="O1825" s="20"/>
      <c r="P1825" s="20"/>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Z1825" s="257"/>
      <c r="CG1825" s="35"/>
      <c r="CH1825" s="20" t="s">
        <v>2183</v>
      </c>
      <c r="CI1825" s="20" t="s">
        <v>2112</v>
      </c>
    </row>
    <row r="1826" spans="1:87" ht="15" hidden="1" customHeight="1">
      <c r="A1826" s="19"/>
      <c r="B1826" s="19"/>
      <c r="C1826" s="20"/>
      <c r="D1826" s="19"/>
      <c r="E1826" s="19"/>
      <c r="F1826" s="19"/>
      <c r="G1826" s="19"/>
      <c r="H1826" s="19"/>
      <c r="I1826" s="19"/>
      <c r="J1826" s="19"/>
      <c r="K1826" s="19"/>
      <c r="L1826" s="19"/>
      <c r="M1826" s="20"/>
      <c r="N1826" s="20"/>
      <c r="O1826" s="20"/>
      <c r="P1826" s="20"/>
      <c r="Q1826" s="20"/>
      <c r="R1826" s="20"/>
      <c r="S1826" s="20"/>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Z1826" s="257"/>
      <c r="CG1826" s="35"/>
      <c r="CH1826" s="20" t="s">
        <v>2184</v>
      </c>
      <c r="CI1826" s="20" t="s">
        <v>2113</v>
      </c>
    </row>
    <row r="1827" spans="1:87" ht="15" hidden="1" customHeight="1">
      <c r="A1827" s="19"/>
      <c r="B1827" s="19"/>
      <c r="C1827" s="20"/>
      <c r="D1827" s="19"/>
      <c r="E1827" s="19"/>
      <c r="F1827" s="19"/>
      <c r="G1827" s="19"/>
      <c r="H1827" s="19"/>
      <c r="I1827" s="19"/>
      <c r="J1827" s="19"/>
      <c r="K1827" s="19"/>
      <c r="L1827" s="19"/>
      <c r="M1827" s="20"/>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Z1827" s="257"/>
      <c r="CG1827" s="35"/>
      <c r="CH1827" s="20" t="s">
        <v>2185</v>
      </c>
      <c r="CI1827" s="20" t="s">
        <v>2114</v>
      </c>
    </row>
    <row r="1828" spans="1:87" ht="15" hidden="1" customHeight="1">
      <c r="A1828" s="19"/>
      <c r="B1828" s="19"/>
      <c r="C1828" s="20"/>
      <c r="D1828" s="19"/>
      <c r="E1828" s="19"/>
      <c r="F1828" s="19"/>
      <c r="G1828" s="19"/>
      <c r="H1828" s="19"/>
      <c r="I1828" s="19"/>
      <c r="J1828" s="19"/>
      <c r="K1828" s="19"/>
      <c r="L1828" s="19"/>
      <c r="M1828" s="20"/>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Z1828" s="257"/>
      <c r="CG1828" s="35"/>
      <c r="CH1828" s="20" t="s">
        <v>586</v>
      </c>
      <c r="CI1828" s="20" t="s">
        <v>2115</v>
      </c>
    </row>
    <row r="1829" spans="1:87" ht="15" hidden="1" customHeight="1">
      <c r="A1829" s="19"/>
      <c r="B1829" s="19"/>
      <c r="C1829" s="20"/>
      <c r="D1829" s="19"/>
      <c r="E1829" s="19"/>
      <c r="F1829" s="19"/>
      <c r="G1829" s="19"/>
      <c r="H1829" s="19"/>
      <c r="I1829" s="19"/>
      <c r="J1829" s="19"/>
      <c r="K1829" s="19"/>
      <c r="L1829" s="19"/>
      <c r="M1829" s="20"/>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Z1829" s="257"/>
      <c r="CG1829" s="35"/>
      <c r="CH1829" s="20" t="s">
        <v>2186</v>
      </c>
      <c r="CI1829" s="20" t="s">
        <v>2116</v>
      </c>
    </row>
    <row r="1830" spans="1:87" ht="15" hidden="1" customHeight="1">
      <c r="A1830" s="19"/>
      <c r="B1830" s="19"/>
      <c r="C1830" s="20"/>
      <c r="D1830" s="19"/>
      <c r="E1830" s="19"/>
      <c r="F1830" s="19"/>
      <c r="G1830" s="19"/>
      <c r="H1830" s="19"/>
      <c r="I1830" s="19"/>
      <c r="J1830" s="19"/>
      <c r="K1830" s="19"/>
      <c r="L1830" s="19"/>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Z1830" s="257"/>
      <c r="CG1830" s="35"/>
      <c r="CH1830" s="20" t="s">
        <v>2187</v>
      </c>
      <c r="CI1830" s="20" t="s">
        <v>2117</v>
      </c>
    </row>
    <row r="1831" spans="1:87" ht="15" hidden="1" customHeight="1">
      <c r="A1831" s="19"/>
      <c r="B1831" s="19"/>
      <c r="C1831" s="20"/>
      <c r="D1831" s="19"/>
      <c r="E1831" s="19"/>
      <c r="F1831" s="19"/>
      <c r="G1831" s="19"/>
      <c r="H1831" s="19"/>
      <c r="I1831" s="19"/>
      <c r="J1831" s="19"/>
      <c r="K1831" s="19"/>
      <c r="L1831" s="19"/>
      <c r="M1831" s="20"/>
      <c r="N1831" s="20"/>
      <c r="O1831" s="20"/>
      <c r="P1831" s="20"/>
      <c r="Q1831" s="20"/>
      <c r="R1831" s="20"/>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Z1831" s="257"/>
      <c r="CG1831" s="35"/>
      <c r="CH1831" s="20" t="s">
        <v>2188</v>
      </c>
      <c r="CI1831" s="20" t="s">
        <v>2118</v>
      </c>
    </row>
    <row r="1832" spans="1:87" ht="15" hidden="1" customHeight="1">
      <c r="A1832" s="19"/>
      <c r="B1832" s="19"/>
      <c r="C1832" s="20"/>
      <c r="D1832" s="19"/>
      <c r="E1832" s="19"/>
      <c r="F1832" s="19"/>
      <c r="G1832" s="19"/>
      <c r="H1832" s="19"/>
      <c r="I1832" s="19"/>
      <c r="J1832" s="19"/>
      <c r="K1832" s="19"/>
      <c r="L1832" s="19"/>
      <c r="M1832" s="20"/>
      <c r="N1832" s="20"/>
      <c r="O1832" s="20"/>
      <c r="P1832" s="20"/>
      <c r="Q1832" s="20"/>
      <c r="R1832" s="20"/>
      <c r="S1832" s="20"/>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Z1832" s="257"/>
      <c r="CG1832" s="35"/>
      <c r="CH1832" s="20" t="s">
        <v>2189</v>
      </c>
      <c r="CI1832" s="20" t="s">
        <v>2119</v>
      </c>
    </row>
    <row r="1833" spans="1:87" ht="15" hidden="1" customHeight="1">
      <c r="A1833" s="19"/>
      <c r="B1833" s="19"/>
      <c r="C1833" s="20"/>
      <c r="D1833" s="19"/>
      <c r="E1833" s="19"/>
      <c r="F1833" s="19"/>
      <c r="G1833" s="19"/>
      <c r="H1833" s="19"/>
      <c r="I1833" s="19"/>
      <c r="J1833" s="19"/>
      <c r="K1833" s="19"/>
      <c r="L1833" s="19"/>
      <c r="M1833" s="20"/>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Z1833" s="257"/>
      <c r="CG1833" s="35"/>
      <c r="CH1833" s="20" t="s">
        <v>2190</v>
      </c>
      <c r="CI1833" s="20" t="s">
        <v>2120</v>
      </c>
    </row>
    <row r="1834" spans="1:87" ht="15" hidden="1" customHeight="1">
      <c r="A1834" s="19"/>
      <c r="B1834" s="19"/>
      <c r="C1834" s="20"/>
      <c r="D1834" s="19"/>
      <c r="E1834" s="19"/>
      <c r="F1834" s="19"/>
      <c r="G1834" s="19"/>
      <c r="H1834" s="19"/>
      <c r="I1834" s="19"/>
      <c r="J1834" s="19"/>
      <c r="K1834" s="19"/>
      <c r="L1834" s="19"/>
      <c r="M1834" s="20"/>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Z1834" s="257"/>
      <c r="CG1834" s="35"/>
      <c r="CH1834" s="20" t="s">
        <v>2191</v>
      </c>
      <c r="CI1834" s="20" t="s">
        <v>2121</v>
      </c>
    </row>
    <row r="1835" spans="1:87" ht="15" hidden="1" customHeight="1">
      <c r="A1835" s="19"/>
      <c r="B1835" s="19"/>
      <c r="C1835" s="20"/>
      <c r="D1835" s="19"/>
      <c r="E1835" s="19"/>
      <c r="F1835" s="19"/>
      <c r="G1835" s="19"/>
      <c r="H1835" s="19"/>
      <c r="I1835" s="19"/>
      <c r="J1835" s="19"/>
      <c r="K1835" s="19"/>
      <c r="L1835" s="19"/>
      <c r="M1835" s="20"/>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Z1835" s="257"/>
      <c r="CG1835" s="35"/>
      <c r="CH1835" s="20" t="s">
        <v>2192</v>
      </c>
      <c r="CI1835" s="20" t="s">
        <v>2122</v>
      </c>
    </row>
    <row r="1836" spans="1:87" ht="15" hidden="1" customHeight="1">
      <c r="A1836" s="19"/>
      <c r="B1836" s="19"/>
      <c r="C1836" s="20"/>
      <c r="D1836" s="19"/>
      <c r="E1836" s="19"/>
      <c r="F1836" s="19"/>
      <c r="G1836" s="19"/>
      <c r="H1836" s="19"/>
      <c r="I1836" s="19"/>
      <c r="J1836" s="19"/>
      <c r="K1836" s="19"/>
      <c r="L1836" s="19"/>
      <c r="M1836" s="20"/>
      <c r="N1836" s="20"/>
      <c r="O1836" s="20"/>
      <c r="P1836" s="20"/>
      <c r="Q1836" s="20"/>
      <c r="R1836" s="20"/>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Z1836" s="257"/>
      <c r="CG1836" s="35"/>
      <c r="CH1836" s="20" t="s">
        <v>2193</v>
      </c>
      <c r="CI1836" s="20" t="s">
        <v>2123</v>
      </c>
    </row>
    <row r="1837" spans="1:87" ht="15" hidden="1" customHeight="1">
      <c r="A1837" s="19"/>
      <c r="B1837" s="19"/>
      <c r="C1837" s="20"/>
      <c r="D1837" s="19"/>
      <c r="E1837" s="19"/>
      <c r="F1837" s="19"/>
      <c r="G1837" s="19"/>
      <c r="H1837" s="19"/>
      <c r="I1837" s="19"/>
      <c r="J1837" s="19"/>
      <c r="K1837" s="19"/>
      <c r="L1837" s="19"/>
      <c r="M1837" s="20"/>
      <c r="N1837" s="20"/>
      <c r="O1837" s="20"/>
      <c r="P1837" s="20"/>
      <c r="Q1837" s="20"/>
      <c r="R1837" s="20"/>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Z1837" s="257"/>
      <c r="CG1837" s="35"/>
      <c r="CH1837" s="20" t="s">
        <v>2194</v>
      </c>
      <c r="CI1837" s="20" t="s">
        <v>2124</v>
      </c>
    </row>
    <row r="1838" spans="1:87" ht="15" hidden="1" customHeight="1">
      <c r="A1838" s="19"/>
      <c r="B1838" s="19"/>
      <c r="C1838" s="20"/>
      <c r="D1838" s="19"/>
      <c r="E1838" s="19"/>
      <c r="F1838" s="19"/>
      <c r="G1838" s="19"/>
      <c r="H1838" s="19"/>
      <c r="I1838" s="19"/>
      <c r="J1838" s="19"/>
      <c r="K1838" s="19"/>
      <c r="L1838" s="19"/>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Z1838" s="257"/>
      <c r="CG1838" s="35"/>
      <c r="CH1838" s="20" t="s">
        <v>2195</v>
      </c>
      <c r="CI1838" s="20" t="s">
        <v>2125</v>
      </c>
    </row>
    <row r="1839" spans="1:87" ht="15" hidden="1" customHeight="1">
      <c r="A1839" s="19"/>
      <c r="B1839" s="19"/>
      <c r="C1839" s="20"/>
      <c r="D1839" s="19"/>
      <c r="E1839" s="19"/>
      <c r="F1839" s="19"/>
      <c r="G1839" s="19"/>
      <c r="H1839" s="19"/>
      <c r="I1839" s="19"/>
      <c r="J1839" s="19"/>
      <c r="K1839" s="19"/>
      <c r="L1839" s="19"/>
      <c r="M1839" s="20"/>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Z1839" s="257"/>
      <c r="CG1839" s="35"/>
      <c r="CH1839" s="20" t="s">
        <v>2196</v>
      </c>
      <c r="CI1839" s="20" t="s">
        <v>2126</v>
      </c>
    </row>
    <row r="1840" spans="1:87" ht="15" hidden="1" customHeight="1">
      <c r="A1840" s="19"/>
      <c r="B1840" s="19"/>
      <c r="C1840" s="20"/>
      <c r="D1840" s="19"/>
      <c r="E1840" s="19"/>
      <c r="F1840" s="19"/>
      <c r="G1840" s="19"/>
      <c r="H1840" s="19"/>
      <c r="I1840" s="19"/>
      <c r="J1840" s="19"/>
      <c r="K1840" s="19"/>
      <c r="L1840" s="19"/>
      <c r="M1840" s="20"/>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Z1840" s="257"/>
      <c r="CG1840" s="35"/>
      <c r="CH1840" s="20" t="s">
        <v>2197</v>
      </c>
      <c r="CI1840" s="20" t="s">
        <v>2127</v>
      </c>
    </row>
    <row r="1841" spans="1:87" ht="15" hidden="1" customHeight="1">
      <c r="A1841" s="19"/>
      <c r="B1841" s="19"/>
      <c r="C1841" s="20"/>
      <c r="D1841" s="19"/>
      <c r="E1841" s="19"/>
      <c r="F1841" s="19"/>
      <c r="G1841" s="19"/>
      <c r="H1841" s="19"/>
      <c r="I1841" s="19"/>
      <c r="J1841" s="19"/>
      <c r="K1841" s="19"/>
      <c r="L1841" s="19"/>
      <c r="M1841" s="20"/>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Z1841" s="257"/>
      <c r="CG1841" s="35"/>
      <c r="CH1841" s="20" t="s">
        <v>2198</v>
      </c>
      <c r="CI1841" s="20" t="s">
        <v>2128</v>
      </c>
    </row>
    <row r="1842" spans="1:87" ht="15" hidden="1" customHeight="1">
      <c r="A1842" s="19"/>
      <c r="B1842" s="19"/>
      <c r="C1842" s="20"/>
      <c r="D1842" s="19"/>
      <c r="E1842" s="19"/>
      <c r="F1842" s="19"/>
      <c r="G1842" s="19"/>
      <c r="H1842" s="19"/>
      <c r="I1842" s="19"/>
      <c r="J1842" s="19"/>
      <c r="K1842" s="19"/>
      <c r="L1842" s="19"/>
      <c r="M1842" s="20"/>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Z1842" s="257"/>
      <c r="CG1842" s="35"/>
      <c r="CH1842" s="20" t="s">
        <v>2199</v>
      </c>
      <c r="CI1842" s="20" t="s">
        <v>2129</v>
      </c>
    </row>
    <row r="1843" spans="1:87" ht="15" hidden="1" customHeight="1">
      <c r="A1843" s="19"/>
      <c r="B1843" s="19"/>
      <c r="C1843" s="20"/>
      <c r="D1843" s="19"/>
      <c r="E1843" s="19"/>
      <c r="F1843" s="19"/>
      <c r="G1843" s="19"/>
      <c r="H1843" s="19"/>
      <c r="I1843" s="19"/>
      <c r="J1843" s="19"/>
      <c r="K1843" s="19"/>
      <c r="L1843" s="19"/>
      <c r="M1843" s="20"/>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Z1843" s="257"/>
      <c r="CG1843" s="35"/>
      <c r="CH1843" s="20" t="s">
        <v>2200</v>
      </c>
      <c r="CI1843" s="20" t="s">
        <v>2130</v>
      </c>
    </row>
    <row r="1844" spans="1:87" ht="15" hidden="1" customHeight="1">
      <c r="A1844" s="19"/>
      <c r="B1844" s="19"/>
      <c r="C1844" s="20"/>
      <c r="D1844" s="19"/>
      <c r="E1844" s="19"/>
      <c r="F1844" s="19"/>
      <c r="G1844" s="19"/>
      <c r="H1844" s="19"/>
      <c r="I1844" s="19"/>
      <c r="J1844" s="19"/>
      <c r="K1844" s="19"/>
      <c r="L1844" s="19"/>
      <c r="M1844" s="20"/>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Z1844" s="257"/>
      <c r="CG1844" s="35"/>
      <c r="CH1844" s="20" t="s">
        <v>2201</v>
      </c>
      <c r="CI1844" s="20" t="s">
        <v>2131</v>
      </c>
    </row>
    <row r="1845" spans="1:87" ht="15" hidden="1" customHeight="1">
      <c r="A1845" s="19"/>
      <c r="B1845" s="19"/>
      <c r="C1845" s="20"/>
      <c r="D1845" s="19"/>
      <c r="E1845" s="19"/>
      <c r="F1845" s="19"/>
      <c r="G1845" s="19"/>
      <c r="H1845" s="19"/>
      <c r="I1845" s="19"/>
      <c r="J1845" s="19"/>
      <c r="K1845" s="19"/>
      <c r="L1845" s="19"/>
      <c r="M1845" s="20"/>
      <c r="N1845" s="20"/>
      <c r="O1845" s="20"/>
      <c r="P1845" s="20"/>
      <c r="Q1845" s="20"/>
      <c r="R1845" s="20"/>
      <c r="S1845" s="20"/>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Z1845" s="257"/>
      <c r="CG1845" s="35"/>
      <c r="CH1845" s="20" t="s">
        <v>2202</v>
      </c>
      <c r="CI1845" s="20" t="s">
        <v>2132</v>
      </c>
    </row>
    <row r="1846" spans="1:87" ht="15" hidden="1" customHeight="1">
      <c r="A1846" s="19"/>
      <c r="B1846" s="19"/>
      <c r="C1846" s="20"/>
      <c r="D1846" s="19"/>
      <c r="E1846" s="19"/>
      <c r="F1846" s="19"/>
      <c r="G1846" s="19"/>
      <c r="H1846" s="19"/>
      <c r="I1846" s="19"/>
      <c r="J1846" s="19"/>
      <c r="K1846" s="19"/>
      <c r="L1846" s="19"/>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Z1846" s="257"/>
      <c r="CG1846" s="35"/>
      <c r="CH1846" s="20" t="s">
        <v>2203</v>
      </c>
      <c r="CI1846" s="20" t="s">
        <v>2133</v>
      </c>
    </row>
    <row r="1847" spans="1:87" ht="15" hidden="1" customHeight="1">
      <c r="A1847" s="19"/>
      <c r="B1847" s="19"/>
      <c r="C1847" s="20"/>
      <c r="D1847" s="19"/>
      <c r="E1847" s="19"/>
      <c r="F1847" s="19"/>
      <c r="G1847" s="19"/>
      <c r="H1847" s="19"/>
      <c r="I1847" s="19"/>
      <c r="J1847" s="19"/>
      <c r="K1847" s="19"/>
      <c r="L1847" s="19"/>
      <c r="M1847" s="20"/>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Z1847" s="257"/>
      <c r="CG1847" s="35"/>
      <c r="CH1847" s="20" t="s">
        <v>2204</v>
      </c>
      <c r="CI1847" s="20" t="s">
        <v>2134</v>
      </c>
    </row>
    <row r="1848" spans="1:87" ht="15" hidden="1" customHeight="1">
      <c r="A1848" s="19"/>
      <c r="B1848" s="19"/>
      <c r="C1848" s="20"/>
      <c r="D1848" s="19"/>
      <c r="E1848" s="19"/>
      <c r="F1848" s="19"/>
      <c r="G1848" s="19"/>
      <c r="H1848" s="19"/>
      <c r="I1848" s="19"/>
      <c r="J1848" s="19"/>
      <c r="K1848" s="19"/>
      <c r="L1848" s="19"/>
      <c r="M1848" s="20"/>
      <c r="N1848" s="20"/>
      <c r="O1848" s="20"/>
      <c r="P1848" s="20"/>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Z1848" s="257"/>
      <c r="CG1848" s="35"/>
      <c r="CH1848" s="20" t="s">
        <v>2205</v>
      </c>
      <c r="CI1848" s="20" t="s">
        <v>2135</v>
      </c>
    </row>
    <row r="1849" spans="1:87" ht="15" hidden="1" customHeight="1">
      <c r="A1849" s="19"/>
      <c r="B1849" s="19"/>
      <c r="C1849" s="20"/>
      <c r="D1849" s="19"/>
      <c r="E1849" s="19"/>
      <c r="F1849" s="19"/>
      <c r="G1849" s="19"/>
      <c r="H1849" s="19"/>
      <c r="I1849" s="19"/>
      <c r="J1849" s="19"/>
      <c r="K1849" s="19"/>
      <c r="L1849" s="19"/>
      <c r="M1849" s="20"/>
      <c r="N1849" s="20"/>
      <c r="O1849" s="20"/>
      <c r="P1849" s="20"/>
      <c r="Q1849" s="20"/>
      <c r="R1849" s="20"/>
      <c r="S1849" s="20"/>
      <c r="T1849" s="20"/>
      <c r="U1849" s="20"/>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Z1849" s="257"/>
      <c r="CG1849" s="35"/>
      <c r="CH1849" s="20" t="s">
        <v>2206</v>
      </c>
      <c r="CI1849" s="20" t="s">
        <v>2136</v>
      </c>
    </row>
    <row r="1850" spans="1:87" ht="15" hidden="1" customHeight="1">
      <c r="A1850" s="19"/>
      <c r="B1850" s="19"/>
      <c r="C1850" s="20"/>
      <c r="D1850" s="19"/>
      <c r="E1850" s="19"/>
      <c r="F1850" s="19"/>
      <c r="G1850" s="19"/>
      <c r="H1850" s="19"/>
      <c r="I1850" s="19"/>
      <c r="J1850" s="19"/>
      <c r="K1850" s="19"/>
      <c r="L1850" s="19"/>
      <c r="M1850" s="20"/>
      <c r="N1850" s="20"/>
      <c r="O1850" s="20"/>
      <c r="P1850" s="20"/>
      <c r="Q1850" s="20"/>
      <c r="R1850" s="20"/>
      <c r="S1850" s="20"/>
      <c r="T1850" s="20"/>
      <c r="U1850" s="20"/>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Z1850" s="257"/>
      <c r="CG1850" s="35"/>
      <c r="CH1850" s="20" t="s">
        <v>2207</v>
      </c>
      <c r="CI1850" s="20" t="s">
        <v>2137</v>
      </c>
    </row>
    <row r="1851" spans="1:87" ht="15" hidden="1" customHeight="1">
      <c r="A1851" s="19"/>
      <c r="B1851" s="19"/>
      <c r="C1851" s="20"/>
      <c r="D1851" s="19"/>
      <c r="E1851" s="19"/>
      <c r="F1851" s="19"/>
      <c r="G1851" s="19"/>
      <c r="H1851" s="19"/>
      <c r="I1851" s="19"/>
      <c r="J1851" s="19"/>
      <c r="K1851" s="19"/>
      <c r="L1851" s="19"/>
      <c r="M1851" s="20"/>
      <c r="N1851" s="20"/>
      <c r="O1851" s="20"/>
      <c r="P1851" s="20"/>
      <c r="Q1851" s="20"/>
      <c r="R1851" s="20"/>
      <c r="S1851" s="20"/>
      <c r="T1851" s="20"/>
      <c r="U1851" s="20"/>
      <c r="V1851" s="20"/>
      <c r="W1851" s="20"/>
      <c r="X1851" s="20"/>
      <c r="Y1851" s="20"/>
      <c r="Z1851" s="20"/>
      <c r="AA1851" s="20"/>
      <c r="AB1851" s="20"/>
      <c r="AC1851" s="20"/>
      <c r="AD1851" s="20"/>
      <c r="AE1851" s="20"/>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Z1851" s="257"/>
      <c r="CG1851" s="35"/>
      <c r="CH1851" s="20" t="s">
        <v>2208</v>
      </c>
      <c r="CI1851" s="20" t="s">
        <v>2138</v>
      </c>
    </row>
    <row r="1852" spans="1:87" ht="15" hidden="1" customHeight="1">
      <c r="A1852" s="19"/>
      <c r="B1852" s="19"/>
      <c r="C1852" s="20"/>
      <c r="D1852" s="19"/>
      <c r="E1852" s="19"/>
      <c r="F1852" s="19"/>
      <c r="G1852" s="19"/>
      <c r="H1852" s="19"/>
      <c r="I1852" s="19"/>
      <c r="J1852" s="19"/>
      <c r="K1852" s="19"/>
      <c r="L1852" s="19"/>
      <c r="M1852" s="20"/>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Z1852" s="257"/>
      <c r="CG1852" s="35"/>
      <c r="CH1852" s="20" t="s">
        <v>2209</v>
      </c>
      <c r="CI1852" s="20" t="s">
        <v>2139</v>
      </c>
    </row>
    <row r="1853" spans="1:87" ht="15" hidden="1" customHeight="1">
      <c r="A1853" s="19"/>
      <c r="B1853" s="19"/>
      <c r="C1853" s="20"/>
      <c r="D1853" s="19"/>
      <c r="E1853" s="19"/>
      <c r="F1853" s="19"/>
      <c r="G1853" s="19"/>
      <c r="H1853" s="19"/>
      <c r="I1853" s="19"/>
      <c r="J1853" s="19"/>
      <c r="K1853" s="19"/>
      <c r="L1853" s="19"/>
      <c r="M1853" s="20"/>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Z1853" s="257"/>
      <c r="CG1853" s="35"/>
      <c r="CH1853" s="20" t="s">
        <v>2210</v>
      </c>
      <c r="CI1853" s="20" t="s">
        <v>2140</v>
      </c>
    </row>
    <row r="1854" spans="1:87" ht="15" hidden="1" customHeight="1">
      <c r="A1854" s="19"/>
      <c r="B1854" s="19"/>
      <c r="C1854" s="20"/>
      <c r="D1854" s="19"/>
      <c r="E1854" s="19"/>
      <c r="F1854" s="19"/>
      <c r="G1854" s="19"/>
      <c r="H1854" s="19"/>
      <c r="I1854" s="19"/>
      <c r="J1854" s="19"/>
      <c r="K1854" s="19"/>
      <c r="L1854" s="19"/>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Z1854" s="257"/>
      <c r="CG1854" s="35"/>
      <c r="CH1854" s="20" t="s">
        <v>2211</v>
      </c>
      <c r="CI1854" s="20" t="s">
        <v>2141</v>
      </c>
    </row>
    <row r="1855" spans="1:87" ht="15" hidden="1" customHeight="1">
      <c r="A1855" s="19"/>
      <c r="B1855" s="19"/>
      <c r="C1855" s="20"/>
      <c r="D1855" s="19"/>
      <c r="E1855" s="19"/>
      <c r="F1855" s="19"/>
      <c r="G1855" s="19"/>
      <c r="H1855" s="19"/>
      <c r="I1855" s="19"/>
      <c r="J1855" s="19"/>
      <c r="K1855" s="19"/>
      <c r="L1855" s="19"/>
      <c r="M1855" s="20"/>
      <c r="N1855" s="20"/>
      <c r="O1855" s="20"/>
      <c r="P1855" s="20"/>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Z1855" s="257"/>
      <c r="CG1855" s="35"/>
      <c r="CH1855" s="20" t="s">
        <v>2212</v>
      </c>
      <c r="CI1855" s="20" t="s">
        <v>2142</v>
      </c>
    </row>
    <row r="1856" spans="1:87" ht="15" hidden="1" customHeight="1">
      <c r="A1856" s="19"/>
      <c r="B1856" s="19"/>
      <c r="C1856" s="20"/>
      <c r="D1856" s="19"/>
      <c r="E1856" s="19"/>
      <c r="F1856" s="19"/>
      <c r="G1856" s="19"/>
      <c r="H1856" s="19"/>
      <c r="I1856" s="19"/>
      <c r="J1856" s="19"/>
      <c r="K1856" s="19"/>
      <c r="L1856" s="19"/>
      <c r="M1856" s="20"/>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Z1856" s="257"/>
      <c r="CG1856" s="35"/>
      <c r="CH1856" s="20" t="s">
        <v>2213</v>
      </c>
      <c r="CI1856" s="20" t="s">
        <v>586</v>
      </c>
    </row>
    <row r="1857" spans="1:87" ht="15" hidden="1" customHeight="1">
      <c r="A1857" s="19"/>
      <c r="B1857" s="19"/>
      <c r="C1857" s="20"/>
      <c r="D1857" s="19"/>
      <c r="E1857" s="19"/>
      <c r="F1857" s="19"/>
      <c r="G1857" s="19"/>
      <c r="H1857" s="19"/>
      <c r="I1857" s="19"/>
      <c r="J1857" s="19"/>
      <c r="K1857" s="19"/>
      <c r="L1857" s="19"/>
      <c r="M1857" s="20"/>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Z1857" s="257"/>
      <c r="CG1857" s="35"/>
      <c r="CH1857" s="20" t="s">
        <v>2214</v>
      </c>
      <c r="CI1857" s="20" t="s">
        <v>2143</v>
      </c>
    </row>
    <row r="1858" spans="1:87" ht="15" hidden="1" customHeight="1">
      <c r="A1858" s="19"/>
      <c r="B1858" s="19"/>
      <c r="C1858" s="20"/>
      <c r="D1858" s="19"/>
      <c r="E1858" s="19"/>
      <c r="F1858" s="19"/>
      <c r="G1858" s="19"/>
      <c r="H1858" s="19"/>
      <c r="I1858" s="19"/>
      <c r="J1858" s="19"/>
      <c r="K1858" s="19"/>
      <c r="L1858" s="19"/>
      <c r="M1858" s="20"/>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Z1858" s="257"/>
      <c r="CG1858" s="35"/>
      <c r="CH1858" s="20" t="s">
        <v>2215</v>
      </c>
      <c r="CI1858" s="20" t="s">
        <v>2144</v>
      </c>
    </row>
    <row r="1859" spans="1:87" ht="15" hidden="1" customHeight="1">
      <c r="A1859" s="19"/>
      <c r="B1859" s="19"/>
      <c r="C1859" s="20"/>
      <c r="D1859" s="19"/>
      <c r="E1859" s="19"/>
      <c r="F1859" s="19"/>
      <c r="G1859" s="19"/>
      <c r="H1859" s="19"/>
      <c r="I1859" s="19"/>
      <c r="J1859" s="19"/>
      <c r="K1859" s="19"/>
      <c r="L1859" s="19"/>
      <c r="M1859" s="20"/>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Z1859" s="257"/>
      <c r="CG1859" s="35"/>
      <c r="CH1859" s="20" t="s">
        <v>2216</v>
      </c>
      <c r="CI1859" s="20" t="s">
        <v>2145</v>
      </c>
    </row>
    <row r="1860" spans="1:87" ht="15" hidden="1" customHeight="1">
      <c r="A1860" s="19"/>
      <c r="B1860" s="19"/>
      <c r="C1860" s="20"/>
      <c r="D1860" s="19"/>
      <c r="E1860" s="19"/>
      <c r="F1860" s="19"/>
      <c r="G1860" s="19"/>
      <c r="H1860" s="19"/>
      <c r="I1860" s="19"/>
      <c r="J1860" s="19"/>
      <c r="K1860" s="19"/>
      <c r="L1860" s="19"/>
      <c r="M1860" s="20"/>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Z1860" s="257"/>
      <c r="CG1860" s="35"/>
      <c r="CH1860" s="20" t="s">
        <v>2217</v>
      </c>
      <c r="CI1860" s="20" t="s">
        <v>2146</v>
      </c>
    </row>
    <row r="1861" spans="1:87" ht="15" hidden="1" customHeight="1">
      <c r="A1861" s="19"/>
      <c r="B1861" s="19"/>
      <c r="C1861" s="20"/>
      <c r="D1861" s="19"/>
      <c r="E1861" s="19"/>
      <c r="F1861" s="19"/>
      <c r="G1861" s="19"/>
      <c r="H1861" s="19"/>
      <c r="I1861" s="19"/>
      <c r="J1861" s="19"/>
      <c r="K1861" s="19"/>
      <c r="L1861" s="19"/>
      <c r="M1861" s="20"/>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Z1861" s="257"/>
      <c r="CG1861" s="35"/>
      <c r="CH1861" s="20" t="s">
        <v>2218</v>
      </c>
      <c r="CI1861" s="20" t="s">
        <v>2147</v>
      </c>
    </row>
    <row r="1862" spans="1:87" ht="15" hidden="1" customHeight="1">
      <c r="A1862" s="19"/>
      <c r="B1862" s="19"/>
      <c r="C1862" s="20"/>
      <c r="D1862" s="19"/>
      <c r="E1862" s="19"/>
      <c r="F1862" s="19"/>
      <c r="G1862" s="19"/>
      <c r="H1862" s="19"/>
      <c r="I1862" s="19"/>
      <c r="J1862" s="19"/>
      <c r="K1862" s="19"/>
      <c r="L1862" s="19"/>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Z1862" s="257"/>
      <c r="CG1862" s="35"/>
      <c r="CH1862" s="20" t="s">
        <v>2219</v>
      </c>
      <c r="CI1862" s="20" t="s">
        <v>2148</v>
      </c>
    </row>
    <row r="1863" spans="1:87" ht="15" hidden="1" customHeight="1">
      <c r="A1863" s="19"/>
      <c r="B1863" s="19"/>
      <c r="C1863" s="20"/>
      <c r="D1863" s="19"/>
      <c r="E1863" s="19"/>
      <c r="F1863" s="19"/>
      <c r="G1863" s="19"/>
      <c r="H1863" s="19"/>
      <c r="I1863" s="19"/>
      <c r="J1863" s="19"/>
      <c r="K1863" s="19"/>
      <c r="L1863" s="19"/>
      <c r="M1863" s="20"/>
      <c r="N1863" s="20"/>
      <c r="O1863" s="20"/>
      <c r="P1863" s="20"/>
      <c r="Q1863" s="20"/>
      <c r="R1863" s="20"/>
      <c r="S1863" s="20"/>
      <c r="T1863" s="20"/>
      <c r="U1863" s="20"/>
      <c r="V1863" s="20"/>
      <c r="W1863" s="20"/>
      <c r="X1863" s="20"/>
      <c r="Y1863" s="20"/>
      <c r="Z1863" s="20"/>
      <c r="AA1863" s="20"/>
      <c r="AB1863" s="20"/>
      <c r="AC1863" s="20"/>
      <c r="AD1863" s="20"/>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Z1863" s="257"/>
      <c r="CG1863" s="35"/>
      <c r="CH1863" s="20" t="s">
        <v>2220</v>
      </c>
      <c r="CI1863" s="20" t="s">
        <v>2149</v>
      </c>
    </row>
    <row r="1864" spans="1:87" ht="15" hidden="1" customHeight="1">
      <c r="A1864" s="19"/>
      <c r="B1864" s="19"/>
      <c r="C1864" s="20"/>
      <c r="D1864" s="19"/>
      <c r="E1864" s="19"/>
      <c r="F1864" s="19"/>
      <c r="G1864" s="19"/>
      <c r="H1864" s="19"/>
      <c r="I1864" s="19"/>
      <c r="J1864" s="19"/>
      <c r="K1864" s="19"/>
      <c r="L1864" s="19"/>
      <c r="M1864" s="20"/>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Z1864" s="257"/>
      <c r="CG1864" s="35"/>
      <c r="CH1864" s="20" t="s">
        <v>2221</v>
      </c>
      <c r="CI1864" s="20" t="s">
        <v>2150</v>
      </c>
    </row>
    <row r="1865" spans="1:87" ht="15" hidden="1" customHeight="1">
      <c r="A1865" s="19"/>
      <c r="B1865" s="19"/>
      <c r="C1865" s="20"/>
      <c r="D1865" s="19"/>
      <c r="E1865" s="19"/>
      <c r="F1865" s="19"/>
      <c r="G1865" s="19"/>
      <c r="H1865" s="19"/>
      <c r="I1865" s="19"/>
      <c r="J1865" s="19"/>
      <c r="K1865" s="19"/>
      <c r="L1865" s="19"/>
      <c r="M1865" s="20"/>
      <c r="N1865" s="20"/>
      <c r="O1865" s="20"/>
      <c r="P1865" s="20"/>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Z1865" s="257"/>
      <c r="CG1865" s="35"/>
      <c r="CH1865" s="20" t="s">
        <v>2222</v>
      </c>
      <c r="CI1865" s="20" t="s">
        <v>2151</v>
      </c>
    </row>
    <row r="1866" spans="1:87" ht="15" hidden="1" customHeight="1">
      <c r="A1866" s="19"/>
      <c r="B1866" s="19"/>
      <c r="C1866" s="20"/>
      <c r="D1866" s="19"/>
      <c r="E1866" s="19"/>
      <c r="F1866" s="19"/>
      <c r="G1866" s="19"/>
      <c r="H1866" s="19"/>
      <c r="I1866" s="19"/>
      <c r="J1866" s="19"/>
      <c r="K1866" s="19"/>
      <c r="L1866" s="19"/>
      <c r="M1866" s="20"/>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Z1866" s="257"/>
      <c r="CG1866" s="35"/>
      <c r="CH1866" s="20" t="s">
        <v>2223</v>
      </c>
      <c r="CI1866" s="20" t="s">
        <v>2152</v>
      </c>
    </row>
    <row r="1867" spans="1:87" ht="15" hidden="1" customHeight="1">
      <c r="A1867" s="19"/>
      <c r="B1867" s="19"/>
      <c r="C1867" s="20"/>
      <c r="D1867" s="19"/>
      <c r="E1867" s="19"/>
      <c r="F1867" s="19"/>
      <c r="G1867" s="19"/>
      <c r="H1867" s="19"/>
      <c r="I1867" s="19"/>
      <c r="J1867" s="19"/>
      <c r="K1867" s="19"/>
      <c r="L1867" s="19"/>
      <c r="M1867" s="20"/>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Z1867" s="257"/>
      <c r="CG1867" s="35"/>
      <c r="CH1867" s="20" t="s">
        <v>2224</v>
      </c>
      <c r="CI1867" s="20" t="s">
        <v>2153</v>
      </c>
    </row>
    <row r="1868" spans="1:87" ht="15" hidden="1" customHeight="1">
      <c r="A1868" s="19"/>
      <c r="B1868" s="19"/>
      <c r="C1868" s="20"/>
      <c r="D1868" s="19"/>
      <c r="E1868" s="19"/>
      <c r="F1868" s="19"/>
      <c r="G1868" s="19"/>
      <c r="H1868" s="19"/>
      <c r="I1868" s="19"/>
      <c r="J1868" s="19"/>
      <c r="K1868" s="19"/>
      <c r="L1868" s="19"/>
      <c r="M1868" s="20"/>
      <c r="N1868" s="20"/>
      <c r="O1868" s="20"/>
      <c r="P1868" s="20"/>
      <c r="Q1868" s="20"/>
      <c r="R1868" s="20"/>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Z1868" s="257"/>
      <c r="CG1868" s="35"/>
      <c r="CH1868" s="20" t="s">
        <v>2225</v>
      </c>
      <c r="CI1868" s="20" t="s">
        <v>2154</v>
      </c>
    </row>
    <row r="1869" spans="1:87" ht="15" hidden="1" customHeight="1">
      <c r="A1869" s="19"/>
      <c r="B1869" s="19"/>
      <c r="C1869" s="20"/>
      <c r="D1869" s="19"/>
      <c r="E1869" s="19"/>
      <c r="F1869" s="19"/>
      <c r="G1869" s="19"/>
      <c r="H1869" s="19"/>
      <c r="I1869" s="19"/>
      <c r="J1869" s="19"/>
      <c r="K1869" s="19"/>
      <c r="L1869" s="19"/>
      <c r="M1869" s="20"/>
      <c r="N1869" s="20"/>
      <c r="O1869" s="20"/>
      <c r="P1869" s="20"/>
      <c r="Q1869" s="20"/>
      <c r="R1869" s="20"/>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Z1869" s="257"/>
      <c r="CG1869" s="35"/>
      <c r="CH1869" s="20" t="s">
        <v>2226</v>
      </c>
      <c r="CI1869" s="20" t="s">
        <v>2155</v>
      </c>
    </row>
    <row r="1870" spans="1:87" ht="15" hidden="1" customHeight="1">
      <c r="A1870" s="19"/>
      <c r="B1870" s="19"/>
      <c r="C1870" s="20"/>
      <c r="D1870" s="19"/>
      <c r="E1870" s="19"/>
      <c r="F1870" s="19"/>
      <c r="G1870" s="19"/>
      <c r="H1870" s="19"/>
      <c r="I1870" s="19"/>
      <c r="J1870" s="19"/>
      <c r="K1870" s="19"/>
      <c r="L1870" s="19"/>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Z1870" s="257"/>
      <c r="CG1870" s="35"/>
      <c r="CH1870" s="20" t="s">
        <v>2227</v>
      </c>
      <c r="CI1870" s="20" t="s">
        <v>2156</v>
      </c>
    </row>
    <row r="1871" spans="1:87" ht="15" hidden="1" customHeight="1">
      <c r="A1871" s="19"/>
      <c r="B1871" s="19"/>
      <c r="C1871" s="20"/>
      <c r="D1871" s="19"/>
      <c r="E1871" s="19"/>
      <c r="F1871" s="19"/>
      <c r="G1871" s="19"/>
      <c r="H1871" s="19"/>
      <c r="I1871" s="19"/>
      <c r="J1871" s="19"/>
      <c r="K1871" s="19"/>
      <c r="L1871" s="19"/>
      <c r="M1871" s="20"/>
      <c r="N1871" s="20"/>
      <c r="O1871" s="20"/>
      <c r="P1871" s="20"/>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Z1871" s="257"/>
      <c r="CG1871" s="35"/>
      <c r="CH1871" s="20" t="s">
        <v>2228</v>
      </c>
      <c r="CI1871" s="20" t="s">
        <v>2157</v>
      </c>
    </row>
    <row r="1872" spans="1:87" ht="15" hidden="1" customHeight="1">
      <c r="A1872" s="19"/>
      <c r="B1872" s="19"/>
      <c r="C1872" s="20"/>
      <c r="D1872" s="19"/>
      <c r="E1872" s="19"/>
      <c r="F1872" s="19"/>
      <c r="G1872" s="19"/>
      <c r="H1872" s="19"/>
      <c r="I1872" s="19"/>
      <c r="J1872" s="19"/>
      <c r="K1872" s="19"/>
      <c r="L1872" s="19"/>
      <c r="M1872" s="20"/>
      <c r="N1872" s="20"/>
      <c r="O1872" s="20"/>
      <c r="P1872" s="20"/>
      <c r="Q1872" s="20"/>
      <c r="R1872" s="20"/>
      <c r="S1872" s="20"/>
      <c r="T1872" s="20"/>
      <c r="U1872" s="20"/>
      <c r="V1872" s="20"/>
      <c r="W1872" s="20"/>
      <c r="X1872" s="20"/>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Z1872" s="257"/>
      <c r="CG1872" s="35"/>
      <c r="CH1872" s="20" t="s">
        <v>2229</v>
      </c>
      <c r="CI1872" s="20" t="s">
        <v>2158</v>
      </c>
    </row>
    <row r="1873" spans="1:87" ht="15" hidden="1" customHeight="1">
      <c r="A1873" s="19"/>
      <c r="B1873" s="19"/>
      <c r="C1873" s="20"/>
      <c r="D1873" s="19"/>
      <c r="E1873" s="19"/>
      <c r="F1873" s="19"/>
      <c r="G1873" s="19"/>
      <c r="H1873" s="19"/>
      <c r="I1873" s="19"/>
      <c r="J1873" s="19"/>
      <c r="K1873" s="19"/>
      <c r="L1873" s="19"/>
      <c r="M1873" s="20"/>
      <c r="N1873" s="20"/>
      <c r="O1873" s="20"/>
      <c r="P1873" s="20"/>
      <c r="Q1873" s="20"/>
      <c r="R1873" s="20"/>
      <c r="S1873" s="20"/>
      <c r="T1873" s="20"/>
      <c r="U1873" s="20"/>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Z1873" s="257"/>
      <c r="CG1873" s="35"/>
      <c r="CH1873" s="20" t="s">
        <v>2230</v>
      </c>
      <c r="CI1873" s="20" t="s">
        <v>2159</v>
      </c>
    </row>
    <row r="1874" spans="1:87" ht="15" hidden="1" customHeight="1">
      <c r="A1874" s="19"/>
      <c r="B1874" s="19"/>
      <c r="C1874" s="20"/>
      <c r="D1874" s="19"/>
      <c r="E1874" s="19"/>
      <c r="F1874" s="19"/>
      <c r="G1874" s="19"/>
      <c r="H1874" s="19"/>
      <c r="I1874" s="19"/>
      <c r="J1874" s="19"/>
      <c r="K1874" s="19"/>
      <c r="L1874" s="19"/>
      <c r="M1874" s="20"/>
      <c r="N1874" s="20"/>
      <c r="O1874" s="20"/>
      <c r="P1874" s="20"/>
      <c r="Q1874" s="20"/>
      <c r="R1874" s="20"/>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Z1874" s="257"/>
      <c r="CG1874" s="35"/>
      <c r="CH1874" s="20" t="s">
        <v>2231</v>
      </c>
      <c r="CI1874" s="20" t="s">
        <v>2160</v>
      </c>
    </row>
    <row r="1875" spans="1:87" ht="15" hidden="1" customHeight="1">
      <c r="A1875" s="19"/>
      <c r="B1875" s="19"/>
      <c r="C1875" s="20"/>
      <c r="D1875" s="19"/>
      <c r="E1875" s="19"/>
      <c r="F1875" s="19"/>
      <c r="G1875" s="19"/>
      <c r="H1875" s="19"/>
      <c r="I1875" s="19"/>
      <c r="J1875" s="19"/>
      <c r="K1875" s="19"/>
      <c r="L1875" s="19"/>
      <c r="M1875" s="20"/>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Z1875" s="257"/>
      <c r="CG1875" s="35"/>
      <c r="CH1875" s="20" t="s">
        <v>2232</v>
      </c>
      <c r="CI1875" s="20" t="s">
        <v>2161</v>
      </c>
    </row>
    <row r="1876" spans="1:87" ht="15" hidden="1" customHeight="1">
      <c r="A1876" s="19"/>
      <c r="B1876" s="19"/>
      <c r="C1876" s="20"/>
      <c r="D1876" s="19"/>
      <c r="E1876" s="19"/>
      <c r="F1876" s="19"/>
      <c r="G1876" s="19"/>
      <c r="H1876" s="19"/>
      <c r="I1876" s="19"/>
      <c r="J1876" s="19"/>
      <c r="K1876" s="19"/>
      <c r="L1876" s="19"/>
      <c r="M1876" s="20"/>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Z1876" s="257"/>
      <c r="CG1876" s="35"/>
      <c r="CH1876" s="20" t="s">
        <v>2233</v>
      </c>
      <c r="CI1876" s="20" t="s">
        <v>2162</v>
      </c>
    </row>
    <row r="1877" spans="1:87" ht="15" hidden="1" customHeight="1">
      <c r="A1877" s="19"/>
      <c r="B1877" s="19"/>
      <c r="C1877" s="20"/>
      <c r="D1877" s="19"/>
      <c r="E1877" s="19"/>
      <c r="F1877" s="19"/>
      <c r="G1877" s="19"/>
      <c r="H1877" s="19"/>
      <c r="I1877" s="19"/>
      <c r="J1877" s="19"/>
      <c r="K1877" s="19"/>
      <c r="L1877" s="19"/>
      <c r="M1877" s="20"/>
      <c r="N1877" s="20"/>
      <c r="O1877" s="20"/>
      <c r="P1877" s="20"/>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Z1877" s="257"/>
      <c r="CG1877" s="35"/>
      <c r="CH1877" s="20" t="s">
        <v>2234</v>
      </c>
      <c r="CI1877" s="20" t="s">
        <v>2163</v>
      </c>
    </row>
    <row r="1878" spans="1:87" ht="15" hidden="1" customHeight="1">
      <c r="A1878" s="19"/>
      <c r="B1878" s="19"/>
      <c r="C1878" s="20"/>
      <c r="D1878" s="19"/>
      <c r="E1878" s="19"/>
      <c r="F1878" s="19"/>
      <c r="G1878" s="19"/>
      <c r="H1878" s="19"/>
      <c r="I1878" s="19"/>
      <c r="J1878" s="19"/>
      <c r="K1878" s="19"/>
      <c r="L1878" s="19"/>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Z1878" s="257"/>
      <c r="CG1878" s="35"/>
      <c r="CH1878" s="20" t="s">
        <v>2235</v>
      </c>
      <c r="CI1878" s="20" t="s">
        <v>586</v>
      </c>
    </row>
    <row r="1879" spans="1:87" ht="15" hidden="1" customHeight="1">
      <c r="A1879" s="19"/>
      <c r="B1879" s="19"/>
      <c r="C1879" s="20"/>
      <c r="D1879" s="19"/>
      <c r="E1879" s="19"/>
      <c r="F1879" s="19"/>
      <c r="G1879" s="19"/>
      <c r="H1879" s="19"/>
      <c r="I1879" s="19"/>
      <c r="J1879" s="19"/>
      <c r="K1879" s="19"/>
      <c r="L1879" s="19"/>
      <c r="M1879" s="20"/>
      <c r="N1879" s="20"/>
      <c r="O1879" s="20"/>
      <c r="P1879" s="20"/>
      <c r="Q1879" s="20"/>
      <c r="R1879" s="20"/>
      <c r="S1879" s="20"/>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Z1879" s="257"/>
      <c r="CG1879" s="35"/>
      <c r="CH1879" s="20" t="s">
        <v>2236</v>
      </c>
      <c r="CI1879" s="20" t="s">
        <v>2164</v>
      </c>
    </row>
    <row r="1880" spans="1:87" ht="15" hidden="1" customHeight="1">
      <c r="A1880" s="19"/>
      <c r="B1880" s="19"/>
      <c r="C1880" s="20"/>
      <c r="D1880" s="19"/>
      <c r="E1880" s="19"/>
      <c r="F1880" s="19"/>
      <c r="G1880" s="19"/>
      <c r="H1880" s="19"/>
      <c r="I1880" s="19"/>
      <c r="J1880" s="19"/>
      <c r="K1880" s="19"/>
      <c r="L1880" s="19"/>
      <c r="M1880" s="20"/>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Z1880" s="257"/>
      <c r="CG1880" s="35"/>
      <c r="CH1880" s="20" t="s">
        <v>586</v>
      </c>
      <c r="CI1880" s="20" t="s">
        <v>2165</v>
      </c>
    </row>
    <row r="1881" spans="1:87" ht="15" hidden="1" customHeight="1">
      <c r="A1881" s="19"/>
      <c r="B1881" s="19"/>
      <c r="C1881" s="20"/>
      <c r="D1881" s="19"/>
      <c r="E1881" s="19"/>
      <c r="F1881" s="19"/>
      <c r="G1881" s="19"/>
      <c r="H1881" s="19"/>
      <c r="I1881" s="19"/>
      <c r="J1881" s="19"/>
      <c r="K1881" s="19"/>
      <c r="L1881" s="19"/>
      <c r="M1881" s="20"/>
      <c r="N1881" s="20"/>
      <c r="O1881" s="20"/>
      <c r="P1881" s="20"/>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Z1881" s="257"/>
      <c r="CG1881" s="35"/>
      <c r="CH1881" s="20" t="s">
        <v>2237</v>
      </c>
      <c r="CI1881" s="20" t="s">
        <v>2166</v>
      </c>
    </row>
    <row r="1882" spans="1:87" ht="15" hidden="1" customHeight="1">
      <c r="A1882" s="19"/>
      <c r="B1882" s="19"/>
      <c r="C1882" s="20"/>
      <c r="D1882" s="19"/>
      <c r="E1882" s="19"/>
      <c r="F1882" s="19"/>
      <c r="G1882" s="19"/>
      <c r="H1882" s="19"/>
      <c r="I1882" s="19"/>
      <c r="J1882" s="19"/>
      <c r="K1882" s="19"/>
      <c r="L1882" s="19"/>
      <c r="M1882" s="20"/>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Z1882" s="257"/>
      <c r="CG1882" s="35"/>
      <c r="CH1882" s="20" t="s">
        <v>2238</v>
      </c>
      <c r="CI1882" s="20" t="s">
        <v>2167</v>
      </c>
    </row>
    <row r="1883" spans="1:87" ht="15" hidden="1" customHeight="1">
      <c r="A1883" s="19"/>
      <c r="B1883" s="19"/>
      <c r="C1883" s="20"/>
      <c r="D1883" s="19"/>
      <c r="E1883" s="19"/>
      <c r="F1883" s="19"/>
      <c r="G1883" s="19"/>
      <c r="H1883" s="19"/>
      <c r="I1883" s="19"/>
      <c r="J1883" s="19"/>
      <c r="K1883" s="19"/>
      <c r="L1883" s="19"/>
      <c r="M1883" s="20"/>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Z1883" s="257"/>
      <c r="CG1883" s="35"/>
      <c r="CH1883" s="20" t="s">
        <v>2239</v>
      </c>
      <c r="CI1883" s="20" t="s">
        <v>2168</v>
      </c>
    </row>
    <row r="1884" spans="1:87" ht="15" hidden="1" customHeight="1">
      <c r="A1884" s="19"/>
      <c r="B1884" s="19"/>
      <c r="C1884" s="20"/>
      <c r="D1884" s="19"/>
      <c r="E1884" s="19"/>
      <c r="F1884" s="19"/>
      <c r="G1884" s="19"/>
      <c r="H1884" s="19"/>
      <c r="I1884" s="19"/>
      <c r="J1884" s="19"/>
      <c r="K1884" s="19"/>
      <c r="L1884" s="19"/>
      <c r="M1884" s="20"/>
      <c r="N1884" s="20"/>
      <c r="O1884" s="20"/>
      <c r="P1884" s="20"/>
      <c r="Q1884" s="20"/>
      <c r="R1884" s="20"/>
      <c r="S1884" s="20"/>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Z1884" s="257"/>
      <c r="CG1884" s="35"/>
      <c r="CH1884" s="20" t="s">
        <v>2240</v>
      </c>
      <c r="CI1884" s="20" t="s">
        <v>2169</v>
      </c>
    </row>
    <row r="1885" spans="1:87" ht="15" hidden="1" customHeight="1">
      <c r="A1885" s="19"/>
      <c r="B1885" s="19"/>
      <c r="C1885" s="20"/>
      <c r="D1885" s="19"/>
      <c r="E1885" s="19"/>
      <c r="F1885" s="19"/>
      <c r="G1885" s="19"/>
      <c r="H1885" s="19"/>
      <c r="I1885" s="19"/>
      <c r="J1885" s="19"/>
      <c r="K1885" s="19"/>
      <c r="L1885" s="19"/>
      <c r="M1885" s="20"/>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Z1885" s="257"/>
      <c r="CG1885" s="35"/>
      <c r="CH1885" s="20" t="s">
        <v>2241</v>
      </c>
      <c r="CI1885" s="20" t="s">
        <v>2170</v>
      </c>
    </row>
    <row r="1886" spans="1:87" ht="15" hidden="1" customHeight="1">
      <c r="A1886" s="19"/>
      <c r="B1886" s="19"/>
      <c r="C1886" s="20"/>
      <c r="D1886" s="19"/>
      <c r="E1886" s="19"/>
      <c r="F1886" s="19"/>
      <c r="G1886" s="19"/>
      <c r="H1886" s="19"/>
      <c r="I1886" s="19"/>
      <c r="J1886" s="19"/>
      <c r="K1886" s="19"/>
      <c r="L1886" s="19"/>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Z1886" s="257"/>
      <c r="CG1886" s="35"/>
      <c r="CH1886" s="20" t="s">
        <v>2242</v>
      </c>
      <c r="CI1886" s="20" t="s">
        <v>2171</v>
      </c>
    </row>
    <row r="1887" spans="1:87" ht="15" hidden="1" customHeight="1">
      <c r="A1887" s="19"/>
      <c r="B1887" s="19"/>
      <c r="C1887" s="20"/>
      <c r="D1887" s="19"/>
      <c r="E1887" s="19"/>
      <c r="F1887" s="19"/>
      <c r="G1887" s="19"/>
      <c r="H1887" s="19"/>
      <c r="I1887" s="19"/>
      <c r="J1887" s="19"/>
      <c r="K1887" s="19"/>
      <c r="L1887" s="19"/>
      <c r="M1887" s="20"/>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Z1887" s="257"/>
      <c r="CG1887" s="35"/>
      <c r="CH1887" s="20" t="s">
        <v>2243</v>
      </c>
      <c r="CI1887" s="20" t="s">
        <v>2172</v>
      </c>
    </row>
    <row r="1888" spans="1:87" ht="15" hidden="1" customHeight="1">
      <c r="A1888" s="19"/>
      <c r="B1888" s="19"/>
      <c r="C1888" s="20"/>
      <c r="D1888" s="19"/>
      <c r="E1888" s="19"/>
      <c r="F1888" s="19"/>
      <c r="G1888" s="19"/>
      <c r="H1888" s="19"/>
      <c r="I1888" s="19"/>
      <c r="J1888" s="19"/>
      <c r="K1888" s="19"/>
      <c r="L1888" s="19"/>
      <c r="M1888" s="20"/>
      <c r="N1888" s="20"/>
      <c r="O1888" s="20"/>
      <c r="P1888" s="20"/>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Z1888" s="257"/>
      <c r="CG1888" s="35"/>
      <c r="CH1888" s="20" t="s">
        <v>2244</v>
      </c>
      <c r="CI1888" s="20" t="s">
        <v>2173</v>
      </c>
    </row>
    <row r="1889" spans="1:87" ht="15" hidden="1" customHeight="1">
      <c r="A1889" s="19"/>
      <c r="B1889" s="19"/>
      <c r="C1889" s="20"/>
      <c r="D1889" s="19"/>
      <c r="E1889" s="19"/>
      <c r="F1889" s="19"/>
      <c r="G1889" s="19"/>
      <c r="H1889" s="19"/>
      <c r="I1889" s="19"/>
      <c r="J1889" s="19"/>
      <c r="K1889" s="19"/>
      <c r="L1889" s="19"/>
      <c r="M1889" s="20"/>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Z1889" s="257"/>
      <c r="CG1889" s="35"/>
      <c r="CH1889" s="20" t="s">
        <v>2245</v>
      </c>
      <c r="CI1889" s="20" t="s">
        <v>2174</v>
      </c>
    </row>
    <row r="1890" spans="1:87" ht="15" hidden="1" customHeight="1">
      <c r="A1890" s="19"/>
      <c r="B1890" s="19"/>
      <c r="C1890" s="20"/>
      <c r="D1890" s="19"/>
      <c r="E1890" s="19"/>
      <c r="F1890" s="19"/>
      <c r="G1890" s="19"/>
      <c r="H1890" s="19"/>
      <c r="I1890" s="19"/>
      <c r="J1890" s="19"/>
      <c r="K1890" s="19"/>
      <c r="L1890" s="19"/>
      <c r="M1890" s="20"/>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Z1890" s="257"/>
      <c r="CG1890" s="35"/>
      <c r="CH1890" s="20" t="s">
        <v>2246</v>
      </c>
      <c r="CI1890" s="20" t="s">
        <v>2175</v>
      </c>
    </row>
    <row r="1891" spans="1:87" ht="15" hidden="1" customHeight="1">
      <c r="A1891" s="19"/>
      <c r="B1891" s="19"/>
      <c r="C1891" s="20"/>
      <c r="D1891" s="19"/>
      <c r="E1891" s="19"/>
      <c r="F1891" s="19"/>
      <c r="G1891" s="19"/>
      <c r="H1891" s="19"/>
      <c r="I1891" s="19"/>
      <c r="J1891" s="19"/>
      <c r="K1891" s="19"/>
      <c r="L1891" s="19"/>
      <c r="M1891" s="20"/>
      <c r="N1891" s="20"/>
      <c r="O1891" s="20"/>
      <c r="P1891" s="20"/>
      <c r="Q1891" s="20"/>
      <c r="R1891" s="20"/>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Z1891" s="257"/>
      <c r="CG1891" s="35"/>
      <c r="CH1891" s="20" t="s">
        <v>2247</v>
      </c>
      <c r="CI1891" s="20" t="s">
        <v>2176</v>
      </c>
    </row>
    <row r="1892" spans="1:87" ht="15" hidden="1" customHeight="1">
      <c r="A1892" s="19"/>
      <c r="B1892" s="19"/>
      <c r="C1892" s="20"/>
      <c r="D1892" s="19"/>
      <c r="E1892" s="19"/>
      <c r="F1892" s="19"/>
      <c r="G1892" s="19"/>
      <c r="H1892" s="19"/>
      <c r="I1892" s="19"/>
      <c r="J1892" s="19"/>
      <c r="K1892" s="19"/>
      <c r="L1892" s="19"/>
      <c r="M1892" s="20"/>
      <c r="N1892" s="20"/>
      <c r="O1892" s="20"/>
      <c r="P1892" s="20"/>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Z1892" s="257"/>
      <c r="CG1892" s="35"/>
      <c r="CH1892" s="20" t="s">
        <v>2248</v>
      </c>
      <c r="CI1892" s="20" t="s">
        <v>2177</v>
      </c>
    </row>
    <row r="1893" spans="1:87" ht="15" hidden="1" customHeight="1">
      <c r="A1893" s="19"/>
      <c r="B1893" s="19"/>
      <c r="C1893" s="20"/>
      <c r="D1893" s="19"/>
      <c r="E1893" s="19"/>
      <c r="F1893" s="19"/>
      <c r="G1893" s="19"/>
      <c r="H1893" s="19"/>
      <c r="I1893" s="19"/>
      <c r="J1893" s="19"/>
      <c r="K1893" s="19"/>
      <c r="L1893" s="19"/>
      <c r="M1893" s="20"/>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Z1893" s="257"/>
      <c r="CG1893" s="35"/>
      <c r="CH1893" s="20" t="s">
        <v>2249</v>
      </c>
      <c r="CI1893" s="20" t="s">
        <v>2178</v>
      </c>
    </row>
    <row r="1894" spans="1:87" ht="15" hidden="1" customHeight="1">
      <c r="A1894" s="19"/>
      <c r="B1894" s="19"/>
      <c r="C1894" s="20"/>
      <c r="D1894" s="19"/>
      <c r="E1894" s="19"/>
      <c r="F1894" s="19"/>
      <c r="G1894" s="19"/>
      <c r="H1894" s="19"/>
      <c r="I1894" s="19"/>
      <c r="J1894" s="19"/>
      <c r="K1894" s="19"/>
      <c r="L1894" s="19"/>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Z1894" s="257"/>
      <c r="CG1894" s="35"/>
      <c r="CH1894" s="20" t="s">
        <v>2250</v>
      </c>
      <c r="CI1894" s="20" t="s">
        <v>2179</v>
      </c>
    </row>
    <row r="1895" spans="1:87" ht="15" hidden="1" customHeight="1">
      <c r="A1895" s="19"/>
      <c r="B1895" s="19"/>
      <c r="C1895" s="20"/>
      <c r="D1895" s="19"/>
      <c r="E1895" s="19"/>
      <c r="F1895" s="19"/>
      <c r="G1895" s="19"/>
      <c r="H1895" s="19"/>
      <c r="I1895" s="19"/>
      <c r="J1895" s="19"/>
      <c r="K1895" s="19"/>
      <c r="L1895" s="19"/>
      <c r="M1895" s="20"/>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Z1895" s="257"/>
      <c r="CG1895" s="35"/>
      <c r="CH1895" s="20" t="s">
        <v>2251</v>
      </c>
      <c r="CI1895" s="20" t="s">
        <v>2180</v>
      </c>
    </row>
    <row r="1896" spans="1:87" ht="15" hidden="1" customHeight="1">
      <c r="A1896" s="19"/>
      <c r="B1896" s="19"/>
      <c r="C1896" s="20"/>
      <c r="D1896" s="19"/>
      <c r="E1896" s="19"/>
      <c r="F1896" s="19"/>
      <c r="G1896" s="19"/>
      <c r="H1896" s="19"/>
      <c r="I1896" s="19"/>
      <c r="J1896" s="19"/>
      <c r="K1896" s="19"/>
      <c r="L1896" s="19"/>
      <c r="M1896" s="20"/>
      <c r="N1896" s="20"/>
      <c r="O1896" s="20"/>
      <c r="P1896" s="20"/>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Z1896" s="257"/>
      <c r="CG1896" s="35"/>
      <c r="CH1896" s="20" t="s">
        <v>2252</v>
      </c>
      <c r="CI1896" s="20" t="s">
        <v>2181</v>
      </c>
    </row>
    <row r="1897" spans="1:87" ht="15" hidden="1" customHeight="1">
      <c r="A1897" s="19"/>
      <c r="B1897" s="19"/>
      <c r="C1897" s="20"/>
      <c r="D1897" s="19"/>
      <c r="E1897" s="19"/>
      <c r="F1897" s="19"/>
      <c r="G1897" s="19"/>
      <c r="H1897" s="19"/>
      <c r="I1897" s="19"/>
      <c r="J1897" s="19"/>
      <c r="K1897" s="19"/>
      <c r="L1897" s="19"/>
      <c r="M1897" s="20"/>
      <c r="N1897" s="20"/>
      <c r="O1897" s="20"/>
      <c r="P1897" s="20"/>
      <c r="Q1897" s="20"/>
      <c r="R1897" s="20"/>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Z1897" s="257"/>
      <c r="CG1897" s="35"/>
      <c r="CH1897" s="20" t="s">
        <v>2253</v>
      </c>
      <c r="CI1897" s="20" t="s">
        <v>2182</v>
      </c>
    </row>
    <row r="1898" spans="1:87" ht="15" hidden="1" customHeight="1">
      <c r="A1898" s="19"/>
      <c r="B1898" s="19"/>
      <c r="C1898" s="20"/>
      <c r="D1898" s="19"/>
      <c r="E1898" s="19"/>
      <c r="F1898" s="19"/>
      <c r="G1898" s="19"/>
      <c r="H1898" s="19"/>
      <c r="I1898" s="19"/>
      <c r="J1898" s="19"/>
      <c r="K1898" s="19"/>
      <c r="L1898" s="19"/>
      <c r="M1898" s="20"/>
      <c r="N1898" s="20"/>
      <c r="O1898" s="20"/>
      <c r="P1898" s="20"/>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Z1898" s="257"/>
      <c r="CG1898" s="35"/>
      <c r="CH1898" s="20" t="s">
        <v>2254</v>
      </c>
      <c r="CI1898" s="20" t="s">
        <v>2183</v>
      </c>
    </row>
    <row r="1899" spans="1:87" ht="15" hidden="1" customHeight="1">
      <c r="A1899" s="19"/>
      <c r="B1899" s="19"/>
      <c r="C1899" s="20"/>
      <c r="D1899" s="19"/>
      <c r="E1899" s="19"/>
      <c r="F1899" s="19"/>
      <c r="G1899" s="19"/>
      <c r="H1899" s="19"/>
      <c r="I1899" s="19"/>
      <c r="J1899" s="19"/>
      <c r="K1899" s="19"/>
      <c r="L1899" s="19"/>
      <c r="M1899" s="20"/>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Z1899" s="257"/>
      <c r="CG1899" s="35"/>
      <c r="CH1899" s="20" t="s">
        <v>2255</v>
      </c>
      <c r="CI1899" s="20" t="s">
        <v>2184</v>
      </c>
    </row>
    <row r="1900" spans="1:87" ht="15" hidden="1" customHeight="1">
      <c r="A1900" s="19"/>
      <c r="B1900" s="19"/>
      <c r="C1900" s="20"/>
      <c r="D1900" s="19"/>
      <c r="E1900" s="19"/>
      <c r="F1900" s="19"/>
      <c r="G1900" s="19"/>
      <c r="H1900" s="19"/>
      <c r="I1900" s="19"/>
      <c r="J1900" s="19"/>
      <c r="K1900" s="19"/>
      <c r="L1900" s="19"/>
      <c r="M1900" s="20"/>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Z1900" s="257"/>
      <c r="CG1900" s="35"/>
      <c r="CH1900" s="20" t="s">
        <v>586</v>
      </c>
      <c r="CI1900" s="20" t="s">
        <v>2185</v>
      </c>
    </row>
    <row r="1901" spans="1:87" ht="15" hidden="1" customHeight="1">
      <c r="A1901" s="19"/>
      <c r="B1901" s="19"/>
      <c r="C1901" s="20"/>
      <c r="D1901" s="19"/>
      <c r="E1901" s="19"/>
      <c r="F1901" s="19"/>
      <c r="G1901" s="19"/>
      <c r="H1901" s="19"/>
      <c r="I1901" s="19"/>
      <c r="J1901" s="19"/>
      <c r="K1901" s="19"/>
      <c r="L1901" s="19"/>
      <c r="M1901" s="20"/>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Z1901" s="257"/>
      <c r="CG1901" s="35"/>
      <c r="CH1901" s="20" t="s">
        <v>2256</v>
      </c>
      <c r="CI1901" s="20" t="s">
        <v>586</v>
      </c>
    </row>
    <row r="1902" spans="1:87" ht="15" hidden="1" customHeight="1">
      <c r="A1902" s="19"/>
      <c r="B1902" s="19"/>
      <c r="C1902" s="20"/>
      <c r="D1902" s="19"/>
      <c r="E1902" s="19"/>
      <c r="F1902" s="19"/>
      <c r="G1902" s="19"/>
      <c r="H1902" s="19"/>
      <c r="I1902" s="19"/>
      <c r="J1902" s="19"/>
      <c r="K1902" s="19"/>
      <c r="L1902" s="19"/>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Z1902" s="257"/>
      <c r="CG1902" s="35"/>
      <c r="CH1902" s="20" t="s">
        <v>2257</v>
      </c>
      <c r="CI1902" s="20" t="s">
        <v>2186</v>
      </c>
    </row>
    <row r="1903" spans="1:87" ht="15" hidden="1" customHeight="1">
      <c r="A1903" s="19"/>
      <c r="B1903" s="19"/>
      <c r="C1903" s="20"/>
      <c r="D1903" s="19"/>
      <c r="E1903" s="19"/>
      <c r="F1903" s="19"/>
      <c r="G1903" s="19"/>
      <c r="H1903" s="19"/>
      <c r="I1903" s="19"/>
      <c r="J1903" s="19"/>
      <c r="K1903" s="19"/>
      <c r="L1903" s="19"/>
      <c r="M1903" s="20"/>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Z1903" s="257"/>
      <c r="CG1903" s="35"/>
      <c r="CH1903" s="20" t="s">
        <v>2258</v>
      </c>
      <c r="CI1903" s="20" t="s">
        <v>2187</v>
      </c>
    </row>
    <row r="1904" spans="1:87" ht="15" hidden="1" customHeight="1">
      <c r="A1904" s="19"/>
      <c r="B1904" s="19"/>
      <c r="C1904" s="20"/>
      <c r="D1904" s="19"/>
      <c r="E1904" s="19"/>
      <c r="F1904" s="19"/>
      <c r="G1904" s="19"/>
      <c r="H1904" s="19"/>
      <c r="I1904" s="19"/>
      <c r="J1904" s="19"/>
      <c r="K1904" s="19"/>
      <c r="L1904" s="19"/>
      <c r="M1904" s="20"/>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Z1904" s="257"/>
      <c r="CG1904" s="35"/>
      <c r="CH1904" s="20" t="s">
        <v>2259</v>
      </c>
      <c r="CI1904" s="20" t="s">
        <v>2188</v>
      </c>
    </row>
    <row r="1905" spans="1:87" ht="15" hidden="1" customHeight="1">
      <c r="A1905" s="19"/>
      <c r="B1905" s="19"/>
      <c r="C1905" s="20"/>
      <c r="D1905" s="19"/>
      <c r="E1905" s="19"/>
      <c r="F1905" s="19"/>
      <c r="G1905" s="19"/>
      <c r="H1905" s="19"/>
      <c r="I1905" s="19"/>
      <c r="J1905" s="19"/>
      <c r="K1905" s="19"/>
      <c r="L1905" s="19"/>
      <c r="M1905" s="20"/>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Z1905" s="257"/>
      <c r="CG1905" s="35"/>
      <c r="CH1905" s="20" t="s">
        <v>2260</v>
      </c>
      <c r="CI1905" s="20" t="s">
        <v>2189</v>
      </c>
    </row>
    <row r="1906" spans="1:87" ht="15" hidden="1" customHeight="1">
      <c r="A1906" s="19"/>
      <c r="B1906" s="19"/>
      <c r="C1906" s="20"/>
      <c r="D1906" s="19"/>
      <c r="E1906" s="19"/>
      <c r="F1906" s="19"/>
      <c r="G1906" s="19"/>
      <c r="H1906" s="19"/>
      <c r="I1906" s="19"/>
      <c r="J1906" s="19"/>
      <c r="K1906" s="19"/>
      <c r="L1906" s="19"/>
      <c r="M1906" s="20"/>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Z1906" s="257"/>
      <c r="CG1906" s="35"/>
      <c r="CH1906" s="20" t="s">
        <v>2261</v>
      </c>
      <c r="CI1906" s="20" t="s">
        <v>2190</v>
      </c>
    </row>
    <row r="1907" spans="1:87" ht="15" hidden="1" customHeight="1">
      <c r="A1907" s="19"/>
      <c r="B1907" s="19"/>
      <c r="C1907" s="20"/>
      <c r="D1907" s="19"/>
      <c r="E1907" s="19"/>
      <c r="F1907" s="19"/>
      <c r="G1907" s="19"/>
      <c r="H1907" s="19"/>
      <c r="I1907" s="19"/>
      <c r="J1907" s="19"/>
      <c r="K1907" s="19"/>
      <c r="L1907" s="19"/>
      <c r="M1907" s="20"/>
      <c r="N1907" s="20"/>
      <c r="O1907" s="20"/>
      <c r="P1907" s="20"/>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Z1907" s="257"/>
      <c r="CG1907" s="35"/>
      <c r="CH1907" s="20" t="s">
        <v>2262</v>
      </c>
      <c r="CI1907" s="20" t="s">
        <v>2191</v>
      </c>
    </row>
    <row r="1908" spans="1:87" ht="15" hidden="1" customHeight="1">
      <c r="A1908" s="19"/>
      <c r="B1908" s="19"/>
      <c r="C1908" s="20"/>
      <c r="D1908" s="19"/>
      <c r="E1908" s="19"/>
      <c r="F1908" s="19"/>
      <c r="G1908" s="19"/>
      <c r="H1908" s="19"/>
      <c r="I1908" s="19"/>
      <c r="J1908" s="19"/>
      <c r="K1908" s="19"/>
      <c r="L1908" s="19"/>
      <c r="M1908" s="20"/>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Z1908" s="257"/>
      <c r="CG1908" s="35"/>
      <c r="CH1908" s="20" t="s">
        <v>2263</v>
      </c>
      <c r="CI1908" s="20" t="s">
        <v>2192</v>
      </c>
    </row>
    <row r="1909" spans="1:87" ht="15" hidden="1" customHeight="1">
      <c r="A1909" s="19"/>
      <c r="B1909" s="19"/>
      <c r="C1909" s="20"/>
      <c r="D1909" s="19"/>
      <c r="E1909" s="19"/>
      <c r="F1909" s="19"/>
      <c r="G1909" s="19"/>
      <c r="H1909" s="19"/>
      <c r="I1909" s="19"/>
      <c r="J1909" s="19"/>
      <c r="K1909" s="19"/>
      <c r="L1909" s="19"/>
      <c r="M1909" s="20"/>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Z1909" s="257"/>
      <c r="CG1909" s="35"/>
      <c r="CH1909" s="20" t="s">
        <v>2264</v>
      </c>
      <c r="CI1909" s="20" t="s">
        <v>2193</v>
      </c>
    </row>
    <row r="1910" spans="1:87" ht="15" hidden="1" customHeight="1">
      <c r="A1910" s="19"/>
      <c r="B1910" s="19"/>
      <c r="C1910" s="20"/>
      <c r="D1910" s="19"/>
      <c r="E1910" s="19"/>
      <c r="F1910" s="19"/>
      <c r="G1910" s="19"/>
      <c r="H1910" s="19"/>
      <c r="I1910" s="19"/>
      <c r="J1910" s="19"/>
      <c r="K1910" s="19"/>
      <c r="L1910" s="19"/>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Z1910" s="257"/>
      <c r="CG1910" s="35"/>
      <c r="CH1910" s="20" t="s">
        <v>2265</v>
      </c>
      <c r="CI1910" s="20" t="s">
        <v>2194</v>
      </c>
    </row>
    <row r="1911" spans="1:87" ht="15" hidden="1" customHeight="1">
      <c r="A1911" s="19"/>
      <c r="B1911" s="19"/>
      <c r="C1911" s="20"/>
      <c r="D1911" s="19"/>
      <c r="E1911" s="19"/>
      <c r="F1911" s="19"/>
      <c r="G1911" s="19"/>
      <c r="H1911" s="19"/>
      <c r="I1911" s="19"/>
      <c r="J1911" s="19"/>
      <c r="K1911" s="19"/>
      <c r="L1911" s="19"/>
      <c r="M1911" s="20"/>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Z1911" s="257"/>
      <c r="CG1911" s="35"/>
      <c r="CH1911" s="20" t="s">
        <v>2266</v>
      </c>
      <c r="CI1911" s="20" t="s">
        <v>2195</v>
      </c>
    </row>
    <row r="1912" spans="1:87" ht="15" hidden="1" customHeight="1">
      <c r="A1912" s="19"/>
      <c r="B1912" s="19"/>
      <c r="C1912" s="20"/>
      <c r="D1912" s="19"/>
      <c r="E1912" s="19"/>
      <c r="F1912" s="19"/>
      <c r="G1912" s="19"/>
      <c r="H1912" s="19"/>
      <c r="I1912" s="19"/>
      <c r="J1912" s="19"/>
      <c r="K1912" s="19"/>
      <c r="L1912" s="19"/>
      <c r="M1912" s="20"/>
      <c r="N1912" s="20"/>
      <c r="O1912" s="20"/>
      <c r="P1912" s="20"/>
      <c r="Q1912" s="20"/>
      <c r="R1912" s="20"/>
      <c r="S1912" s="20"/>
      <c r="T1912" s="20"/>
      <c r="U1912" s="20"/>
      <c r="V1912" s="20"/>
      <c r="W1912" s="20"/>
      <c r="X1912" s="20"/>
      <c r="Y1912" s="20"/>
      <c r="Z1912" s="20"/>
      <c r="AA1912" s="20"/>
      <c r="AB1912" s="20"/>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Z1912" s="257"/>
      <c r="CG1912" s="35"/>
      <c r="CH1912" s="20" t="s">
        <v>2267</v>
      </c>
      <c r="CI1912" s="20" t="s">
        <v>2196</v>
      </c>
    </row>
    <row r="1913" spans="1:87" ht="15" hidden="1" customHeight="1">
      <c r="A1913" s="19"/>
      <c r="B1913" s="19"/>
      <c r="C1913" s="20"/>
      <c r="D1913" s="19"/>
      <c r="E1913" s="19"/>
      <c r="F1913" s="19"/>
      <c r="G1913" s="19"/>
      <c r="H1913" s="19"/>
      <c r="I1913" s="19"/>
      <c r="J1913" s="19"/>
      <c r="K1913" s="19"/>
      <c r="L1913" s="19"/>
      <c r="M1913" s="20"/>
      <c r="N1913" s="20"/>
      <c r="O1913" s="20"/>
      <c r="P1913" s="20"/>
      <c r="Q1913" s="20"/>
      <c r="R1913" s="20"/>
      <c r="S1913" s="20"/>
      <c r="T1913" s="20"/>
      <c r="U1913" s="20"/>
      <c r="V1913" s="20"/>
      <c r="W1913" s="20"/>
      <c r="X1913" s="20"/>
      <c r="Y1913" s="20"/>
      <c r="Z1913" s="20"/>
      <c r="AA1913" s="20"/>
      <c r="AB1913" s="20"/>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Z1913" s="257"/>
      <c r="CG1913" s="35"/>
      <c r="CH1913" s="20" t="s">
        <v>2268</v>
      </c>
      <c r="CI1913" s="20" t="s">
        <v>2197</v>
      </c>
    </row>
    <row r="1914" spans="1:87" ht="15" hidden="1" customHeight="1">
      <c r="A1914" s="19"/>
      <c r="B1914" s="19"/>
      <c r="C1914" s="20"/>
      <c r="D1914" s="19"/>
      <c r="E1914" s="19"/>
      <c r="F1914" s="19"/>
      <c r="G1914" s="19"/>
      <c r="H1914" s="19"/>
      <c r="I1914" s="19"/>
      <c r="J1914" s="19"/>
      <c r="K1914" s="19"/>
      <c r="L1914" s="19"/>
      <c r="M1914" s="20"/>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Z1914" s="257"/>
      <c r="CG1914" s="35"/>
      <c r="CH1914" s="20" t="s">
        <v>2269</v>
      </c>
      <c r="CI1914" s="20" t="s">
        <v>2198</v>
      </c>
    </row>
    <row r="1915" spans="1:87" ht="15" hidden="1" customHeight="1">
      <c r="A1915" s="19"/>
      <c r="B1915" s="19"/>
      <c r="C1915" s="20"/>
      <c r="D1915" s="19"/>
      <c r="E1915" s="19"/>
      <c r="F1915" s="19"/>
      <c r="G1915" s="19"/>
      <c r="H1915" s="19"/>
      <c r="I1915" s="19"/>
      <c r="J1915" s="19"/>
      <c r="K1915" s="19"/>
      <c r="L1915" s="19"/>
      <c r="M1915" s="20"/>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Z1915" s="257"/>
      <c r="CG1915" s="35"/>
      <c r="CH1915" s="20" t="s">
        <v>2270</v>
      </c>
      <c r="CI1915" s="20" t="s">
        <v>2199</v>
      </c>
    </row>
    <row r="1916" spans="1:87" ht="15" hidden="1" customHeight="1">
      <c r="A1916" s="19"/>
      <c r="B1916" s="19"/>
      <c r="C1916" s="20"/>
      <c r="D1916" s="19"/>
      <c r="E1916" s="19"/>
      <c r="F1916" s="19"/>
      <c r="G1916" s="19"/>
      <c r="H1916" s="19"/>
      <c r="I1916" s="19"/>
      <c r="J1916" s="19"/>
      <c r="K1916" s="19"/>
      <c r="L1916" s="19"/>
      <c r="M1916" s="20"/>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Z1916" s="257"/>
      <c r="CG1916" s="35"/>
      <c r="CH1916" s="20" t="s">
        <v>2271</v>
      </c>
      <c r="CI1916" s="20" t="s">
        <v>2200</v>
      </c>
    </row>
    <row r="1917" spans="1:87" ht="15" hidden="1" customHeight="1">
      <c r="A1917" s="19"/>
      <c r="B1917" s="19"/>
      <c r="C1917" s="20"/>
      <c r="D1917" s="19"/>
      <c r="E1917" s="19"/>
      <c r="F1917" s="19"/>
      <c r="G1917" s="19"/>
      <c r="H1917" s="19"/>
      <c r="I1917" s="19"/>
      <c r="J1917" s="19"/>
      <c r="K1917" s="19"/>
      <c r="L1917" s="19"/>
      <c r="M1917" s="20"/>
      <c r="N1917" s="20"/>
      <c r="O1917" s="20"/>
      <c r="P1917" s="20"/>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Z1917" s="257"/>
      <c r="CG1917" s="35"/>
      <c r="CH1917" s="20" t="s">
        <v>2272</v>
      </c>
      <c r="CI1917" s="20" t="s">
        <v>2201</v>
      </c>
    </row>
    <row r="1918" spans="1:87" ht="15" hidden="1" customHeight="1">
      <c r="A1918" s="19"/>
      <c r="B1918" s="19"/>
      <c r="C1918" s="20"/>
      <c r="D1918" s="19"/>
      <c r="E1918" s="19"/>
      <c r="F1918" s="19"/>
      <c r="G1918" s="19"/>
      <c r="H1918" s="19"/>
      <c r="I1918" s="19"/>
      <c r="J1918" s="19"/>
      <c r="K1918" s="19"/>
      <c r="L1918" s="19"/>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Z1918" s="257"/>
      <c r="CG1918" s="35"/>
      <c r="CH1918" s="20" t="s">
        <v>2273</v>
      </c>
      <c r="CI1918" s="20" t="s">
        <v>2202</v>
      </c>
    </row>
    <row r="1919" spans="1:87" ht="15" hidden="1" customHeight="1">
      <c r="A1919" s="19"/>
      <c r="B1919" s="19"/>
      <c r="C1919" s="20"/>
      <c r="D1919" s="19"/>
      <c r="E1919" s="19"/>
      <c r="F1919" s="19"/>
      <c r="G1919" s="19"/>
      <c r="H1919" s="19"/>
      <c r="I1919" s="19"/>
      <c r="J1919" s="19"/>
      <c r="K1919" s="19"/>
      <c r="L1919" s="19"/>
      <c r="M1919" s="20"/>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Z1919" s="257"/>
      <c r="CG1919" s="35"/>
      <c r="CH1919" s="20" t="s">
        <v>2274</v>
      </c>
      <c r="CI1919" s="20" t="s">
        <v>2203</v>
      </c>
    </row>
    <row r="1920" spans="1:87" ht="15" hidden="1" customHeight="1">
      <c r="A1920" s="19"/>
      <c r="B1920" s="19"/>
      <c r="C1920" s="20"/>
      <c r="D1920" s="19"/>
      <c r="E1920" s="19"/>
      <c r="F1920" s="19"/>
      <c r="G1920" s="19"/>
      <c r="H1920" s="19"/>
      <c r="I1920" s="19"/>
      <c r="J1920" s="19"/>
      <c r="K1920" s="19"/>
      <c r="L1920" s="19"/>
      <c r="M1920" s="20"/>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Z1920" s="257"/>
      <c r="CG1920" s="35"/>
      <c r="CH1920" s="20" t="s">
        <v>2275</v>
      </c>
      <c r="CI1920" s="20" t="s">
        <v>2204</v>
      </c>
    </row>
    <row r="1921" spans="1:87" ht="15" hidden="1" customHeight="1">
      <c r="A1921" s="19"/>
      <c r="B1921" s="19"/>
      <c r="C1921" s="20"/>
      <c r="D1921" s="19"/>
      <c r="E1921" s="19"/>
      <c r="F1921" s="19"/>
      <c r="G1921" s="19"/>
      <c r="H1921" s="19"/>
      <c r="I1921" s="19"/>
      <c r="J1921" s="19"/>
      <c r="K1921" s="19"/>
      <c r="L1921" s="19"/>
      <c r="M1921" s="20"/>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Z1921" s="257"/>
      <c r="CG1921" s="35"/>
      <c r="CH1921" s="20" t="s">
        <v>2276</v>
      </c>
      <c r="CI1921" s="20" t="s">
        <v>2205</v>
      </c>
    </row>
    <row r="1922" spans="1:87" ht="15" hidden="1" customHeight="1">
      <c r="A1922" s="19"/>
      <c r="B1922" s="19"/>
      <c r="C1922" s="20"/>
      <c r="D1922" s="19"/>
      <c r="E1922" s="19"/>
      <c r="F1922" s="19"/>
      <c r="G1922" s="19"/>
      <c r="H1922" s="19"/>
      <c r="I1922" s="19"/>
      <c r="J1922" s="19"/>
      <c r="K1922" s="19"/>
      <c r="L1922" s="19"/>
      <c r="M1922" s="20"/>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Z1922" s="257"/>
      <c r="CG1922" s="35"/>
      <c r="CH1922" s="20" t="s">
        <v>2277</v>
      </c>
      <c r="CI1922" s="20" t="s">
        <v>2206</v>
      </c>
    </row>
    <row r="1923" spans="1:87" ht="15" hidden="1" customHeight="1">
      <c r="A1923" s="19"/>
      <c r="B1923" s="19"/>
      <c r="C1923" s="20"/>
      <c r="D1923" s="19"/>
      <c r="E1923" s="19"/>
      <c r="F1923" s="19"/>
      <c r="G1923" s="19"/>
      <c r="H1923" s="19"/>
      <c r="I1923" s="19"/>
      <c r="J1923" s="19"/>
      <c r="K1923" s="19"/>
      <c r="L1923" s="19"/>
      <c r="M1923" s="20"/>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Z1923" s="257"/>
      <c r="CG1923" s="35"/>
      <c r="CH1923" s="20" t="s">
        <v>2278</v>
      </c>
      <c r="CI1923" s="20" t="s">
        <v>2207</v>
      </c>
    </row>
    <row r="1924" spans="1:87" ht="15" hidden="1" customHeight="1">
      <c r="A1924" s="19"/>
      <c r="B1924" s="19"/>
      <c r="C1924" s="20"/>
      <c r="D1924" s="19"/>
      <c r="E1924" s="19"/>
      <c r="F1924" s="19"/>
      <c r="G1924" s="19"/>
      <c r="H1924" s="19"/>
      <c r="I1924" s="19"/>
      <c r="J1924" s="19"/>
      <c r="K1924" s="19"/>
      <c r="L1924" s="19"/>
      <c r="M1924" s="20"/>
      <c r="N1924" s="20"/>
      <c r="O1924" s="20"/>
      <c r="P1924" s="20"/>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Z1924" s="257"/>
      <c r="CG1924" s="35"/>
      <c r="CH1924" s="20" t="s">
        <v>2279</v>
      </c>
      <c r="CI1924" s="20" t="s">
        <v>2208</v>
      </c>
    </row>
    <row r="1925" spans="1:87" ht="15" hidden="1" customHeight="1">
      <c r="A1925" s="19"/>
      <c r="B1925" s="19"/>
      <c r="C1925" s="20"/>
      <c r="D1925" s="19"/>
      <c r="E1925" s="19"/>
      <c r="F1925" s="19"/>
      <c r="G1925" s="19"/>
      <c r="H1925" s="19"/>
      <c r="I1925" s="19"/>
      <c r="J1925" s="19"/>
      <c r="K1925" s="19"/>
      <c r="L1925" s="19"/>
      <c r="M1925" s="20"/>
      <c r="N1925" s="20"/>
      <c r="O1925" s="20"/>
      <c r="P1925" s="20"/>
      <c r="Q1925" s="20"/>
      <c r="R1925" s="20"/>
      <c r="S1925" s="20"/>
      <c r="T1925" s="20"/>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Z1925" s="257"/>
      <c r="CG1925" s="35"/>
      <c r="CH1925" s="20" t="s">
        <v>2280</v>
      </c>
      <c r="CI1925" s="20" t="s">
        <v>2209</v>
      </c>
    </row>
    <row r="1926" spans="1:87" ht="15" hidden="1" customHeight="1">
      <c r="A1926" s="19"/>
      <c r="B1926" s="19"/>
      <c r="C1926" s="20"/>
      <c r="D1926" s="19"/>
      <c r="E1926" s="19"/>
      <c r="F1926" s="19"/>
      <c r="G1926" s="19"/>
      <c r="H1926" s="19"/>
      <c r="I1926" s="19"/>
      <c r="J1926" s="19"/>
      <c r="K1926" s="19"/>
      <c r="L1926" s="19"/>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Z1926" s="257"/>
      <c r="CG1926" s="35"/>
      <c r="CH1926" s="20" t="s">
        <v>2281</v>
      </c>
      <c r="CI1926" s="20" t="s">
        <v>2210</v>
      </c>
    </row>
    <row r="1927" spans="1:87" ht="15" hidden="1" customHeight="1">
      <c r="A1927" s="19"/>
      <c r="B1927" s="19"/>
      <c r="C1927" s="20"/>
      <c r="D1927" s="19"/>
      <c r="E1927" s="19"/>
      <c r="F1927" s="19"/>
      <c r="G1927" s="19"/>
      <c r="H1927" s="19"/>
      <c r="I1927" s="19"/>
      <c r="J1927" s="19"/>
      <c r="K1927" s="19"/>
      <c r="L1927" s="19"/>
      <c r="M1927" s="20"/>
      <c r="N1927" s="20"/>
      <c r="O1927" s="20"/>
      <c r="P1927" s="20"/>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Z1927" s="257"/>
      <c r="CG1927" s="35"/>
      <c r="CH1927" s="20" t="s">
        <v>2282</v>
      </c>
      <c r="CI1927" s="20" t="s">
        <v>2211</v>
      </c>
    </row>
    <row r="1928" spans="1:87" ht="15" hidden="1" customHeight="1">
      <c r="A1928" s="19"/>
      <c r="B1928" s="19"/>
      <c r="C1928" s="20"/>
      <c r="D1928" s="19"/>
      <c r="E1928" s="19"/>
      <c r="F1928" s="19"/>
      <c r="G1928" s="19"/>
      <c r="H1928" s="19"/>
      <c r="I1928" s="19"/>
      <c r="J1928" s="19"/>
      <c r="K1928" s="19"/>
      <c r="L1928" s="19"/>
      <c r="M1928" s="20"/>
      <c r="N1928" s="20"/>
      <c r="O1928" s="20"/>
      <c r="P1928" s="20"/>
      <c r="Q1928" s="20"/>
      <c r="R1928" s="20"/>
      <c r="S1928" s="20"/>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Z1928" s="257"/>
      <c r="CG1928" s="35"/>
      <c r="CH1928" s="20" t="s">
        <v>586</v>
      </c>
      <c r="CI1928" s="20" t="s">
        <v>2212</v>
      </c>
    </row>
    <row r="1929" spans="1:87" ht="15" hidden="1" customHeight="1">
      <c r="A1929" s="19"/>
      <c r="B1929" s="19"/>
      <c r="C1929" s="20"/>
      <c r="D1929" s="19"/>
      <c r="E1929" s="19"/>
      <c r="F1929" s="19"/>
      <c r="G1929" s="19"/>
      <c r="H1929" s="19"/>
      <c r="I1929" s="19"/>
      <c r="J1929" s="19"/>
      <c r="K1929" s="19"/>
      <c r="L1929" s="19"/>
      <c r="M1929" s="20"/>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Z1929" s="257"/>
      <c r="CG1929" s="35"/>
      <c r="CH1929" s="20" t="s">
        <v>2283</v>
      </c>
      <c r="CI1929" s="20" t="s">
        <v>2213</v>
      </c>
    </row>
    <row r="1930" spans="1:87" ht="15" hidden="1" customHeight="1">
      <c r="A1930" s="19"/>
      <c r="B1930" s="19"/>
      <c r="C1930" s="20"/>
      <c r="D1930" s="19"/>
      <c r="E1930" s="19"/>
      <c r="F1930" s="19"/>
      <c r="G1930" s="19"/>
      <c r="H1930" s="19"/>
      <c r="I1930" s="19"/>
      <c r="J1930" s="19"/>
      <c r="K1930" s="19"/>
      <c r="L1930" s="19"/>
      <c r="M1930" s="20"/>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Z1930" s="257"/>
      <c r="CG1930" s="35"/>
      <c r="CH1930" s="20" t="s">
        <v>2284</v>
      </c>
      <c r="CI1930" s="20" t="s">
        <v>2214</v>
      </c>
    </row>
    <row r="1931" spans="1:87" ht="15" hidden="1" customHeight="1">
      <c r="A1931" s="19"/>
      <c r="B1931" s="19"/>
      <c r="C1931" s="20"/>
      <c r="D1931" s="19"/>
      <c r="E1931" s="19"/>
      <c r="F1931" s="19"/>
      <c r="G1931" s="19"/>
      <c r="H1931" s="19"/>
      <c r="I1931" s="19"/>
      <c r="J1931" s="19"/>
      <c r="K1931" s="19"/>
      <c r="L1931" s="19"/>
      <c r="M1931" s="20"/>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Z1931" s="257"/>
      <c r="CG1931" s="35"/>
      <c r="CH1931" s="20" t="s">
        <v>2285</v>
      </c>
      <c r="CI1931" s="20" t="s">
        <v>2215</v>
      </c>
    </row>
    <row r="1932" spans="1:87" ht="15" hidden="1" customHeight="1">
      <c r="A1932" s="19"/>
      <c r="B1932" s="19"/>
      <c r="C1932" s="20"/>
      <c r="D1932" s="19"/>
      <c r="E1932" s="19"/>
      <c r="F1932" s="19"/>
      <c r="G1932" s="19"/>
      <c r="H1932" s="19"/>
      <c r="I1932" s="19"/>
      <c r="J1932" s="19"/>
      <c r="K1932" s="19"/>
      <c r="L1932" s="19"/>
      <c r="M1932" s="20"/>
      <c r="N1932" s="20"/>
      <c r="O1932" s="20"/>
      <c r="P1932" s="20"/>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Z1932" s="257"/>
      <c r="CG1932" s="35"/>
      <c r="CH1932" s="20" t="s">
        <v>2286</v>
      </c>
      <c r="CI1932" s="20" t="s">
        <v>2216</v>
      </c>
    </row>
    <row r="1933" spans="1:87" ht="15" hidden="1" customHeight="1">
      <c r="A1933" s="19"/>
      <c r="B1933" s="19"/>
      <c r="C1933" s="20"/>
      <c r="D1933" s="19"/>
      <c r="E1933" s="19"/>
      <c r="F1933" s="19"/>
      <c r="G1933" s="19"/>
      <c r="H1933" s="19"/>
      <c r="I1933" s="19"/>
      <c r="J1933" s="19"/>
      <c r="K1933" s="19"/>
      <c r="L1933" s="19"/>
      <c r="M1933" s="20"/>
      <c r="N1933" s="20"/>
      <c r="O1933" s="20"/>
      <c r="P1933" s="20"/>
      <c r="Q1933" s="20"/>
      <c r="R1933" s="20"/>
      <c r="S1933" s="20"/>
      <c r="T1933" s="20"/>
      <c r="U1933" s="20"/>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Z1933" s="257"/>
      <c r="CG1933" s="35"/>
      <c r="CH1933" s="20" t="s">
        <v>2287</v>
      </c>
      <c r="CI1933" s="20" t="s">
        <v>2217</v>
      </c>
    </row>
    <row r="1934" spans="1:87" ht="15" hidden="1" customHeight="1">
      <c r="A1934" s="19"/>
      <c r="B1934" s="19"/>
      <c r="C1934" s="20"/>
      <c r="D1934" s="19"/>
      <c r="E1934" s="19"/>
      <c r="F1934" s="19"/>
      <c r="G1934" s="19"/>
      <c r="H1934" s="19"/>
      <c r="I1934" s="19"/>
      <c r="J1934" s="19"/>
      <c r="K1934" s="19"/>
      <c r="L1934" s="19"/>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Z1934" s="257"/>
      <c r="CG1934" s="35"/>
      <c r="CH1934" s="20" t="s">
        <v>2288</v>
      </c>
      <c r="CI1934" s="20" t="s">
        <v>2218</v>
      </c>
    </row>
    <row r="1935" spans="1:87" ht="15" hidden="1" customHeight="1">
      <c r="A1935" s="19"/>
      <c r="B1935" s="19"/>
      <c r="C1935" s="20"/>
      <c r="D1935" s="19"/>
      <c r="E1935" s="19"/>
      <c r="F1935" s="19"/>
      <c r="G1935" s="19"/>
      <c r="H1935" s="19"/>
      <c r="I1935" s="19"/>
      <c r="J1935" s="19"/>
      <c r="K1935" s="19"/>
      <c r="L1935" s="19"/>
      <c r="M1935" s="20"/>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Z1935" s="257"/>
      <c r="CG1935" s="35"/>
      <c r="CH1935" s="20" t="s">
        <v>2289</v>
      </c>
      <c r="CI1935" s="20" t="s">
        <v>2219</v>
      </c>
    </row>
    <row r="1936" spans="1:87" ht="15" hidden="1" customHeight="1">
      <c r="A1936" s="19"/>
      <c r="B1936" s="19"/>
      <c r="C1936" s="20"/>
      <c r="D1936" s="19"/>
      <c r="E1936" s="19"/>
      <c r="F1936" s="19"/>
      <c r="G1936" s="19"/>
      <c r="H1936" s="19"/>
      <c r="I1936" s="19"/>
      <c r="J1936" s="19"/>
      <c r="K1936" s="19"/>
      <c r="L1936" s="19"/>
      <c r="M1936" s="20"/>
      <c r="N1936" s="20"/>
      <c r="O1936" s="20"/>
      <c r="P1936" s="20"/>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Z1936" s="257"/>
      <c r="CG1936" s="35"/>
      <c r="CH1936" s="20" t="s">
        <v>2290</v>
      </c>
      <c r="CI1936" s="20" t="s">
        <v>2220</v>
      </c>
    </row>
    <row r="1937" spans="1:87" ht="15" hidden="1" customHeight="1">
      <c r="A1937" s="19"/>
      <c r="B1937" s="19"/>
      <c r="C1937" s="20"/>
      <c r="D1937" s="19"/>
      <c r="E1937" s="19"/>
      <c r="F1937" s="19"/>
      <c r="G1937" s="19"/>
      <c r="H1937" s="19"/>
      <c r="I1937" s="19"/>
      <c r="J1937" s="19"/>
      <c r="K1937" s="19"/>
      <c r="L1937" s="19"/>
      <c r="M1937" s="20"/>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Z1937" s="257"/>
      <c r="CG1937" s="35"/>
      <c r="CH1937" s="20" t="s">
        <v>2291</v>
      </c>
      <c r="CI1937" s="20" t="s">
        <v>2221</v>
      </c>
    </row>
    <row r="1938" spans="1:87" ht="15" hidden="1" customHeight="1">
      <c r="A1938" s="19"/>
      <c r="B1938" s="19"/>
      <c r="C1938" s="20"/>
      <c r="D1938" s="19"/>
      <c r="E1938" s="19"/>
      <c r="F1938" s="19"/>
      <c r="G1938" s="19"/>
      <c r="H1938" s="19"/>
      <c r="I1938" s="19"/>
      <c r="J1938" s="19"/>
      <c r="K1938" s="19"/>
      <c r="L1938" s="19"/>
      <c r="M1938" s="20"/>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Z1938" s="257"/>
      <c r="CG1938" s="35"/>
      <c r="CH1938" s="20" t="s">
        <v>2292</v>
      </c>
      <c r="CI1938" s="20" t="s">
        <v>2222</v>
      </c>
    </row>
    <row r="1939" spans="1:87" ht="15" hidden="1" customHeight="1">
      <c r="A1939" s="19"/>
      <c r="B1939" s="19"/>
      <c r="C1939" s="20"/>
      <c r="D1939" s="19"/>
      <c r="E1939" s="19"/>
      <c r="F1939" s="19"/>
      <c r="G1939" s="19"/>
      <c r="H1939" s="19"/>
      <c r="I1939" s="19"/>
      <c r="J1939" s="19"/>
      <c r="K1939" s="19"/>
      <c r="L1939" s="19"/>
      <c r="M1939" s="20"/>
      <c r="N1939" s="20"/>
      <c r="O1939" s="20"/>
      <c r="P1939" s="20"/>
      <c r="Q1939" s="20"/>
      <c r="R1939" s="20"/>
      <c r="S1939" s="20"/>
      <c r="T1939" s="20"/>
      <c r="U1939" s="20"/>
      <c r="V1939" s="20"/>
      <c r="W1939" s="20"/>
      <c r="X1939" s="20"/>
      <c r="Y1939" s="20"/>
      <c r="Z1939" s="20"/>
      <c r="AA1939" s="20"/>
      <c r="AB1939" s="20"/>
      <c r="AC1939" s="20"/>
      <c r="AD1939" s="20"/>
      <c r="AE1939" s="20"/>
      <c r="AF1939" s="20"/>
      <c r="AG1939" s="20"/>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Z1939" s="257"/>
      <c r="CG1939" s="35"/>
      <c r="CH1939" s="20" t="s">
        <v>2293</v>
      </c>
      <c r="CI1939" s="20" t="s">
        <v>2223</v>
      </c>
    </row>
    <row r="1940" spans="1:87" ht="15" hidden="1" customHeight="1">
      <c r="A1940" s="19"/>
      <c r="B1940" s="19"/>
      <c r="C1940" s="20"/>
      <c r="D1940" s="19"/>
      <c r="E1940" s="19"/>
      <c r="F1940" s="19"/>
      <c r="G1940" s="19"/>
      <c r="H1940" s="19"/>
      <c r="I1940" s="19"/>
      <c r="J1940" s="19"/>
      <c r="K1940" s="19"/>
      <c r="L1940" s="19"/>
      <c r="M1940" s="20"/>
      <c r="N1940" s="20"/>
      <c r="O1940" s="20"/>
      <c r="P1940" s="20"/>
      <c r="Q1940" s="20"/>
      <c r="R1940" s="20"/>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Z1940" s="257"/>
      <c r="CG1940" s="35"/>
      <c r="CH1940" s="20" t="s">
        <v>2294</v>
      </c>
      <c r="CI1940" s="20" t="s">
        <v>2224</v>
      </c>
    </row>
    <row r="1941" spans="1:87" ht="15" hidden="1" customHeight="1">
      <c r="A1941" s="19"/>
      <c r="B1941" s="19"/>
      <c r="C1941" s="20"/>
      <c r="D1941" s="19"/>
      <c r="E1941" s="19"/>
      <c r="F1941" s="19"/>
      <c r="G1941" s="19"/>
      <c r="H1941" s="19"/>
      <c r="I1941" s="19"/>
      <c r="J1941" s="19"/>
      <c r="K1941" s="19"/>
      <c r="L1941" s="19"/>
      <c r="M1941" s="20"/>
      <c r="N1941" s="20"/>
      <c r="O1941" s="20"/>
      <c r="P1941" s="20"/>
      <c r="Q1941" s="20"/>
      <c r="R1941" s="20"/>
      <c r="S1941" s="20"/>
      <c r="T1941" s="20"/>
      <c r="U1941" s="20"/>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Z1941" s="257"/>
      <c r="CG1941" s="35"/>
      <c r="CH1941" s="20" t="s">
        <v>2295</v>
      </c>
      <c r="CI1941" s="20" t="s">
        <v>2225</v>
      </c>
    </row>
    <row r="1942" spans="1:87" ht="15" hidden="1" customHeight="1">
      <c r="A1942" s="19"/>
      <c r="B1942" s="19"/>
      <c r="C1942" s="20"/>
      <c r="D1942" s="19"/>
      <c r="E1942" s="19"/>
      <c r="F1942" s="19"/>
      <c r="G1942" s="19"/>
      <c r="H1942" s="19"/>
      <c r="I1942" s="19"/>
      <c r="J1942" s="19"/>
      <c r="K1942" s="19"/>
      <c r="L1942" s="19"/>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Z1942" s="257"/>
      <c r="CG1942" s="35"/>
      <c r="CH1942" s="20" t="s">
        <v>2296</v>
      </c>
      <c r="CI1942" s="20" t="s">
        <v>2226</v>
      </c>
    </row>
    <row r="1943" spans="1:87" ht="15" hidden="1" customHeight="1">
      <c r="A1943" s="19"/>
      <c r="B1943" s="19"/>
      <c r="C1943" s="20"/>
      <c r="D1943" s="19"/>
      <c r="E1943" s="19"/>
      <c r="F1943" s="19"/>
      <c r="G1943" s="19"/>
      <c r="H1943" s="19"/>
      <c r="I1943" s="19"/>
      <c r="J1943" s="19"/>
      <c r="K1943" s="19"/>
      <c r="L1943" s="19"/>
      <c r="M1943" s="20"/>
      <c r="N1943" s="20"/>
      <c r="O1943" s="20"/>
      <c r="P1943" s="20"/>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Z1943" s="257"/>
      <c r="CG1943" s="35"/>
      <c r="CH1943" s="20" t="s">
        <v>2297</v>
      </c>
      <c r="CI1943" s="20" t="s">
        <v>2227</v>
      </c>
    </row>
    <row r="1944" spans="1:87" ht="15" hidden="1" customHeight="1">
      <c r="A1944" s="19"/>
      <c r="B1944" s="19"/>
      <c r="C1944" s="20"/>
      <c r="D1944" s="19"/>
      <c r="E1944" s="19"/>
      <c r="F1944" s="19"/>
      <c r="G1944" s="19"/>
      <c r="H1944" s="19"/>
      <c r="I1944" s="19"/>
      <c r="J1944" s="19"/>
      <c r="K1944" s="19"/>
      <c r="L1944" s="19"/>
      <c r="M1944" s="20"/>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Z1944" s="257"/>
      <c r="CG1944" s="35"/>
      <c r="CH1944" s="20" t="s">
        <v>2298</v>
      </c>
      <c r="CI1944" s="20" t="s">
        <v>2228</v>
      </c>
    </row>
    <row r="1945" spans="1:87" ht="15" hidden="1" customHeight="1">
      <c r="A1945" s="19"/>
      <c r="B1945" s="19"/>
      <c r="C1945" s="20"/>
      <c r="D1945" s="19"/>
      <c r="E1945" s="19"/>
      <c r="F1945" s="19"/>
      <c r="G1945" s="19"/>
      <c r="H1945" s="19"/>
      <c r="I1945" s="19"/>
      <c r="J1945" s="19"/>
      <c r="K1945" s="19"/>
      <c r="L1945" s="19"/>
      <c r="M1945" s="20"/>
      <c r="N1945" s="20"/>
      <c r="O1945" s="20"/>
      <c r="P1945" s="20"/>
      <c r="Q1945" s="20"/>
      <c r="R1945" s="20"/>
      <c r="S1945" s="20"/>
      <c r="T1945" s="20"/>
      <c r="U1945" s="20"/>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Z1945" s="257"/>
      <c r="CG1945" s="35"/>
      <c r="CH1945" s="20" t="s">
        <v>2299</v>
      </c>
      <c r="CI1945" s="20" t="s">
        <v>2229</v>
      </c>
    </row>
    <row r="1946" spans="1:87" ht="15" hidden="1" customHeight="1">
      <c r="A1946" s="19"/>
      <c r="B1946" s="19"/>
      <c r="C1946" s="20"/>
      <c r="D1946" s="19"/>
      <c r="E1946" s="19"/>
      <c r="F1946" s="19"/>
      <c r="G1946" s="19"/>
      <c r="H1946" s="19"/>
      <c r="I1946" s="19"/>
      <c r="J1946" s="19"/>
      <c r="K1946" s="19"/>
      <c r="L1946" s="19"/>
      <c r="M1946" s="20"/>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Z1946" s="257"/>
      <c r="CG1946" s="35"/>
      <c r="CH1946" s="20" t="s">
        <v>2300</v>
      </c>
      <c r="CI1946" s="20" t="s">
        <v>2230</v>
      </c>
    </row>
    <row r="1947" spans="1:87" ht="15" hidden="1" customHeight="1">
      <c r="A1947" s="19"/>
      <c r="B1947" s="19"/>
      <c r="C1947" s="20"/>
      <c r="D1947" s="19"/>
      <c r="E1947" s="19"/>
      <c r="F1947" s="19"/>
      <c r="G1947" s="19"/>
      <c r="H1947" s="19"/>
      <c r="I1947" s="19"/>
      <c r="J1947" s="19"/>
      <c r="K1947" s="19"/>
      <c r="L1947" s="19"/>
      <c r="M1947" s="20"/>
      <c r="N1947" s="20"/>
      <c r="O1947" s="20"/>
      <c r="P1947" s="20"/>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Z1947" s="257"/>
      <c r="CG1947" s="35"/>
      <c r="CH1947" s="20" t="s">
        <v>2301</v>
      </c>
      <c r="CI1947" s="20" t="s">
        <v>2231</v>
      </c>
    </row>
    <row r="1948" spans="1:87" ht="15" hidden="1" customHeight="1">
      <c r="A1948" s="19"/>
      <c r="B1948" s="19"/>
      <c r="C1948" s="20"/>
      <c r="D1948" s="19"/>
      <c r="E1948" s="19"/>
      <c r="F1948" s="19"/>
      <c r="G1948" s="19"/>
      <c r="H1948" s="19"/>
      <c r="I1948" s="19"/>
      <c r="J1948" s="19"/>
      <c r="K1948" s="19"/>
      <c r="L1948" s="19"/>
      <c r="M1948" s="20"/>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Z1948" s="257"/>
      <c r="CG1948" s="35"/>
      <c r="CH1948" s="20" t="s">
        <v>2302</v>
      </c>
      <c r="CI1948" s="20" t="s">
        <v>2232</v>
      </c>
    </row>
    <row r="1949" spans="1:87" ht="15" hidden="1" customHeight="1">
      <c r="A1949" s="19"/>
      <c r="B1949" s="19"/>
      <c r="C1949" s="20"/>
      <c r="D1949" s="19"/>
      <c r="E1949" s="19"/>
      <c r="F1949" s="19"/>
      <c r="G1949" s="19"/>
      <c r="H1949" s="19"/>
      <c r="I1949" s="19"/>
      <c r="J1949" s="19"/>
      <c r="K1949" s="19"/>
      <c r="L1949" s="19"/>
      <c r="M1949" s="20"/>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Z1949" s="257"/>
      <c r="CG1949" s="35"/>
      <c r="CH1949" s="20" t="s">
        <v>2303</v>
      </c>
      <c r="CI1949" s="20" t="s">
        <v>2233</v>
      </c>
    </row>
    <row r="1950" spans="1:87" ht="15" hidden="1" customHeight="1">
      <c r="A1950" s="19"/>
      <c r="B1950" s="19"/>
      <c r="C1950" s="20"/>
      <c r="D1950" s="19"/>
      <c r="E1950" s="19"/>
      <c r="F1950" s="19"/>
      <c r="G1950" s="19"/>
      <c r="H1950" s="19"/>
      <c r="I1950" s="19"/>
      <c r="J1950" s="19"/>
      <c r="K1950" s="19"/>
      <c r="L1950" s="19"/>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Z1950" s="257"/>
      <c r="CG1950" s="35"/>
      <c r="CH1950" s="20" t="s">
        <v>2304</v>
      </c>
      <c r="CI1950" s="20" t="s">
        <v>2234</v>
      </c>
    </row>
    <row r="1951" spans="1:87" ht="15" hidden="1" customHeight="1">
      <c r="A1951" s="19"/>
      <c r="B1951" s="19"/>
      <c r="C1951" s="20"/>
      <c r="D1951" s="19"/>
      <c r="E1951" s="19"/>
      <c r="F1951" s="19"/>
      <c r="G1951" s="19"/>
      <c r="H1951" s="19"/>
      <c r="I1951" s="19"/>
      <c r="J1951" s="19"/>
      <c r="K1951" s="19"/>
      <c r="L1951" s="19"/>
      <c r="M1951" s="20"/>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Z1951" s="257"/>
      <c r="CG1951" s="35"/>
      <c r="CH1951" s="20" t="s">
        <v>2305</v>
      </c>
      <c r="CI1951" s="20" t="s">
        <v>2235</v>
      </c>
    </row>
    <row r="1952" spans="1:87" ht="15" hidden="1" customHeight="1">
      <c r="A1952" s="19"/>
      <c r="B1952" s="19"/>
      <c r="C1952" s="20"/>
      <c r="D1952" s="19"/>
      <c r="E1952" s="19"/>
      <c r="F1952" s="19"/>
      <c r="G1952" s="19"/>
      <c r="H1952" s="19"/>
      <c r="I1952" s="19"/>
      <c r="J1952" s="19"/>
      <c r="K1952" s="19"/>
      <c r="L1952" s="19"/>
      <c r="M1952" s="20"/>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Z1952" s="257"/>
      <c r="CG1952" s="35"/>
      <c r="CH1952" s="20" t="s">
        <v>2306</v>
      </c>
      <c r="CI1952" s="20" t="s">
        <v>2236</v>
      </c>
    </row>
    <row r="1953" spans="1:87" ht="15" hidden="1" customHeight="1">
      <c r="A1953" s="19"/>
      <c r="B1953" s="19"/>
      <c r="C1953" s="20"/>
      <c r="D1953" s="19"/>
      <c r="E1953" s="19"/>
      <c r="F1953" s="19"/>
      <c r="G1953" s="19"/>
      <c r="H1953" s="19"/>
      <c r="I1953" s="19"/>
      <c r="J1953" s="19"/>
      <c r="K1953" s="19"/>
      <c r="L1953" s="19"/>
      <c r="M1953" s="20"/>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Z1953" s="257"/>
      <c r="CG1953" s="35"/>
      <c r="CH1953" s="20" t="s">
        <v>2307</v>
      </c>
      <c r="CI1953" s="20" t="s">
        <v>586</v>
      </c>
    </row>
    <row r="1954" spans="1:87" ht="15" hidden="1" customHeight="1">
      <c r="A1954" s="19"/>
      <c r="B1954" s="19"/>
      <c r="C1954" s="20"/>
      <c r="D1954" s="19"/>
      <c r="E1954" s="19"/>
      <c r="F1954" s="19"/>
      <c r="G1954" s="19"/>
      <c r="H1954" s="19"/>
      <c r="I1954" s="19"/>
      <c r="J1954" s="19"/>
      <c r="K1954" s="19"/>
      <c r="L1954" s="19"/>
      <c r="M1954" s="20"/>
      <c r="N1954" s="20"/>
      <c r="O1954" s="20"/>
      <c r="P1954" s="20"/>
      <c r="Q1954" s="20"/>
      <c r="R1954" s="20"/>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Z1954" s="257"/>
      <c r="CG1954" s="35"/>
      <c r="CH1954" s="20" t="s">
        <v>2308</v>
      </c>
      <c r="CI1954" s="20" t="s">
        <v>2237</v>
      </c>
    </row>
    <row r="1955" spans="1:87" ht="15" hidden="1" customHeight="1">
      <c r="A1955" s="19"/>
      <c r="B1955" s="19"/>
      <c r="C1955" s="20"/>
      <c r="D1955" s="19"/>
      <c r="E1955" s="19"/>
      <c r="F1955" s="19"/>
      <c r="G1955" s="19"/>
      <c r="H1955" s="19"/>
      <c r="I1955" s="19"/>
      <c r="J1955" s="19"/>
      <c r="K1955" s="19"/>
      <c r="L1955" s="19"/>
      <c r="M1955" s="20"/>
      <c r="N1955" s="20"/>
      <c r="O1955" s="20"/>
      <c r="P1955" s="20"/>
      <c r="Q1955" s="20"/>
      <c r="R1955" s="20"/>
      <c r="S1955" s="20"/>
      <c r="T1955" s="20"/>
      <c r="U1955" s="20"/>
      <c r="V1955" s="20"/>
      <c r="W1955" s="20"/>
      <c r="X1955" s="20"/>
      <c r="Y1955" s="20"/>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Z1955" s="257"/>
      <c r="CG1955" s="35"/>
      <c r="CH1955" s="20" t="s">
        <v>2309</v>
      </c>
      <c r="CI1955" s="20" t="s">
        <v>2238</v>
      </c>
    </row>
    <row r="1956" spans="1:87" ht="15" hidden="1" customHeight="1">
      <c r="A1956" s="19"/>
      <c r="B1956" s="19"/>
      <c r="C1956" s="20"/>
      <c r="D1956" s="19"/>
      <c r="E1956" s="19"/>
      <c r="F1956" s="19"/>
      <c r="G1956" s="19"/>
      <c r="H1956" s="19"/>
      <c r="I1956" s="19"/>
      <c r="J1956" s="19"/>
      <c r="K1956" s="19"/>
      <c r="L1956" s="19"/>
      <c r="M1956" s="20"/>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Z1956" s="257"/>
      <c r="CG1956" s="35"/>
      <c r="CH1956" s="20" t="s">
        <v>2310</v>
      </c>
      <c r="CI1956" s="20" t="s">
        <v>2239</v>
      </c>
    </row>
    <row r="1957" spans="1:87" ht="15" hidden="1" customHeight="1">
      <c r="A1957" s="19"/>
      <c r="B1957" s="19"/>
      <c r="C1957" s="20"/>
      <c r="D1957" s="19"/>
      <c r="E1957" s="19"/>
      <c r="F1957" s="19"/>
      <c r="G1957" s="19"/>
      <c r="H1957" s="19"/>
      <c r="I1957" s="19"/>
      <c r="J1957" s="19"/>
      <c r="K1957" s="19"/>
      <c r="L1957" s="19"/>
      <c r="M1957" s="20"/>
      <c r="N1957" s="20"/>
      <c r="O1957" s="20"/>
      <c r="P1957" s="20"/>
      <c r="Q1957" s="20"/>
      <c r="R1957" s="20"/>
      <c r="S1957" s="20"/>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Z1957" s="257"/>
      <c r="CG1957" s="35"/>
      <c r="CH1957" s="20" t="s">
        <v>2311</v>
      </c>
      <c r="CI1957" s="20" t="s">
        <v>2240</v>
      </c>
    </row>
    <row r="1958" spans="1:87" ht="15" hidden="1" customHeight="1">
      <c r="A1958" s="19"/>
      <c r="B1958" s="19"/>
      <c r="C1958" s="20"/>
      <c r="D1958" s="19"/>
      <c r="E1958" s="19"/>
      <c r="F1958" s="19"/>
      <c r="G1958" s="19"/>
      <c r="H1958" s="19"/>
      <c r="I1958" s="19"/>
      <c r="J1958" s="19"/>
      <c r="K1958" s="19"/>
      <c r="L1958" s="19"/>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Z1958" s="257"/>
      <c r="CG1958" s="35"/>
      <c r="CH1958" s="20" t="s">
        <v>2312</v>
      </c>
      <c r="CI1958" s="20" t="s">
        <v>2241</v>
      </c>
    </row>
    <row r="1959" spans="1:87" ht="15" hidden="1" customHeight="1">
      <c r="A1959" s="19"/>
      <c r="B1959" s="19"/>
      <c r="C1959" s="20"/>
      <c r="D1959" s="19"/>
      <c r="E1959" s="19"/>
      <c r="F1959" s="19"/>
      <c r="G1959" s="19"/>
      <c r="H1959" s="19"/>
      <c r="I1959" s="19"/>
      <c r="J1959" s="19"/>
      <c r="K1959" s="19"/>
      <c r="L1959" s="19"/>
      <c r="M1959" s="20"/>
      <c r="N1959" s="20"/>
      <c r="O1959" s="20"/>
      <c r="P1959" s="20"/>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Z1959" s="257"/>
      <c r="CG1959" s="35"/>
      <c r="CH1959" s="20" t="s">
        <v>2313</v>
      </c>
      <c r="CI1959" s="20" t="s">
        <v>2242</v>
      </c>
    </row>
    <row r="1960" spans="1:87" ht="15" hidden="1" customHeight="1">
      <c r="A1960" s="19"/>
      <c r="B1960" s="19"/>
      <c r="C1960" s="20"/>
      <c r="D1960" s="19"/>
      <c r="E1960" s="19"/>
      <c r="F1960" s="19"/>
      <c r="G1960" s="19"/>
      <c r="H1960" s="19"/>
      <c r="I1960" s="19"/>
      <c r="J1960" s="19"/>
      <c r="K1960" s="19"/>
      <c r="L1960" s="19"/>
      <c r="M1960" s="20"/>
      <c r="N1960" s="20"/>
      <c r="O1960" s="20"/>
      <c r="P1960" s="20"/>
      <c r="Q1960" s="20"/>
      <c r="R1960" s="20"/>
      <c r="S1960" s="20"/>
      <c r="T1960" s="20"/>
      <c r="U1960" s="20"/>
      <c r="V1960" s="20"/>
      <c r="W1960" s="20"/>
      <c r="X1960" s="20"/>
      <c r="Y1960" s="20"/>
      <c r="Z1960" s="20"/>
      <c r="AA1960" s="20"/>
      <c r="AB1960" s="20"/>
      <c r="AC1960" s="20"/>
      <c r="AD1960" s="20"/>
      <c r="AE1960" s="20"/>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Z1960" s="257"/>
      <c r="CG1960" s="35"/>
      <c r="CH1960" s="20" t="s">
        <v>2314</v>
      </c>
      <c r="CI1960" s="20" t="s">
        <v>2243</v>
      </c>
    </row>
    <row r="1961" spans="1:87" ht="15" hidden="1" customHeight="1">
      <c r="A1961" s="19"/>
      <c r="B1961" s="19"/>
      <c r="C1961" s="20"/>
      <c r="D1961" s="19"/>
      <c r="E1961" s="19"/>
      <c r="F1961" s="19"/>
      <c r="G1961" s="19"/>
      <c r="H1961" s="19"/>
      <c r="I1961" s="19"/>
      <c r="J1961" s="19"/>
      <c r="K1961" s="19"/>
      <c r="L1961" s="19"/>
      <c r="M1961" s="20"/>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Z1961" s="257"/>
      <c r="CG1961" s="35"/>
      <c r="CH1961" s="20" t="s">
        <v>2315</v>
      </c>
      <c r="CI1961" s="20" t="s">
        <v>2244</v>
      </c>
    </row>
    <row r="1962" spans="1:87" ht="15" hidden="1" customHeight="1">
      <c r="A1962" s="19"/>
      <c r="B1962" s="19"/>
      <c r="C1962" s="20"/>
      <c r="D1962" s="19"/>
      <c r="E1962" s="19"/>
      <c r="F1962" s="19"/>
      <c r="G1962" s="19"/>
      <c r="H1962" s="19"/>
      <c r="I1962" s="19"/>
      <c r="J1962" s="19"/>
      <c r="K1962" s="19"/>
      <c r="L1962" s="19"/>
      <c r="M1962" s="20"/>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Z1962" s="257"/>
      <c r="CG1962" s="35"/>
      <c r="CH1962" s="20" t="s">
        <v>2316</v>
      </c>
      <c r="CI1962" s="20" t="s">
        <v>2245</v>
      </c>
    </row>
    <row r="1963" spans="1:87" ht="15" hidden="1" customHeight="1">
      <c r="A1963" s="19"/>
      <c r="B1963" s="19"/>
      <c r="C1963" s="20"/>
      <c r="D1963" s="19"/>
      <c r="E1963" s="19"/>
      <c r="F1963" s="19"/>
      <c r="G1963" s="19"/>
      <c r="H1963" s="19"/>
      <c r="I1963" s="19"/>
      <c r="J1963" s="19"/>
      <c r="K1963" s="19"/>
      <c r="L1963" s="19"/>
      <c r="M1963" s="20"/>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Z1963" s="257"/>
      <c r="CG1963" s="35"/>
      <c r="CH1963" s="20" t="s">
        <v>2317</v>
      </c>
      <c r="CI1963" s="20" t="s">
        <v>2246</v>
      </c>
    </row>
    <row r="1964" spans="1:87" ht="15" hidden="1" customHeight="1">
      <c r="A1964" s="19"/>
      <c r="B1964" s="19"/>
      <c r="C1964" s="20"/>
      <c r="D1964" s="19"/>
      <c r="E1964" s="19"/>
      <c r="F1964" s="19"/>
      <c r="G1964" s="19"/>
      <c r="H1964" s="19"/>
      <c r="I1964" s="19"/>
      <c r="J1964" s="19"/>
      <c r="K1964" s="19"/>
      <c r="L1964" s="19"/>
      <c r="M1964" s="20"/>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Z1964" s="257"/>
      <c r="CG1964" s="35"/>
      <c r="CH1964" s="20" t="s">
        <v>2318</v>
      </c>
      <c r="CI1964" s="20" t="s">
        <v>2247</v>
      </c>
    </row>
    <row r="1965" spans="1:87" ht="15" hidden="1" customHeight="1">
      <c r="A1965" s="19"/>
      <c r="B1965" s="19"/>
      <c r="C1965" s="20"/>
      <c r="D1965" s="19"/>
      <c r="E1965" s="19"/>
      <c r="F1965" s="19"/>
      <c r="G1965" s="19"/>
      <c r="H1965" s="19"/>
      <c r="I1965" s="19"/>
      <c r="J1965" s="19"/>
      <c r="K1965" s="19"/>
      <c r="L1965" s="19"/>
      <c r="M1965" s="20"/>
      <c r="N1965" s="20"/>
      <c r="O1965" s="20"/>
      <c r="P1965" s="20"/>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Z1965" s="257"/>
      <c r="CG1965" s="35"/>
      <c r="CH1965" s="20" t="s">
        <v>2319</v>
      </c>
      <c r="CI1965" s="20" t="s">
        <v>2248</v>
      </c>
    </row>
    <row r="1966" spans="1:87" ht="15" hidden="1" customHeight="1">
      <c r="A1966" s="19"/>
      <c r="B1966" s="19"/>
      <c r="C1966" s="20"/>
      <c r="D1966" s="19"/>
      <c r="E1966" s="19"/>
      <c r="F1966" s="19"/>
      <c r="G1966" s="19"/>
      <c r="H1966" s="19"/>
      <c r="I1966" s="19"/>
      <c r="J1966" s="19"/>
      <c r="K1966" s="19"/>
      <c r="L1966" s="19"/>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Z1966" s="257"/>
      <c r="CG1966" s="35"/>
      <c r="CH1966" s="20" t="s">
        <v>2320</v>
      </c>
      <c r="CI1966" s="20" t="s">
        <v>2249</v>
      </c>
    </row>
    <row r="1967" spans="1:87" ht="15" hidden="1" customHeight="1">
      <c r="A1967" s="19"/>
      <c r="B1967" s="19"/>
      <c r="C1967" s="20"/>
      <c r="D1967" s="19"/>
      <c r="E1967" s="19"/>
      <c r="F1967" s="19"/>
      <c r="G1967" s="19"/>
      <c r="H1967" s="19"/>
      <c r="I1967" s="19"/>
      <c r="J1967" s="19"/>
      <c r="K1967" s="19"/>
      <c r="L1967" s="19"/>
      <c r="M1967" s="20"/>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Z1967" s="257"/>
      <c r="CG1967" s="35"/>
      <c r="CH1967" s="20" t="s">
        <v>2321</v>
      </c>
      <c r="CI1967" s="20" t="s">
        <v>2250</v>
      </c>
    </row>
    <row r="1968" spans="1:87" ht="15" hidden="1" customHeight="1">
      <c r="A1968" s="19"/>
      <c r="B1968" s="19"/>
      <c r="C1968" s="20"/>
      <c r="D1968" s="19"/>
      <c r="E1968" s="19"/>
      <c r="F1968" s="19"/>
      <c r="G1968" s="19"/>
      <c r="H1968" s="19"/>
      <c r="I1968" s="19"/>
      <c r="J1968" s="19"/>
      <c r="K1968" s="19"/>
      <c r="L1968" s="19"/>
      <c r="M1968" s="20"/>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Z1968" s="257"/>
      <c r="CG1968" s="35"/>
      <c r="CH1968" s="20" t="s">
        <v>2322</v>
      </c>
      <c r="CI1968" s="20" t="s">
        <v>2251</v>
      </c>
    </row>
    <row r="1969" spans="1:87" ht="15" hidden="1" customHeight="1">
      <c r="A1969" s="19"/>
      <c r="B1969" s="19"/>
      <c r="C1969" s="20"/>
      <c r="D1969" s="19"/>
      <c r="E1969" s="19"/>
      <c r="F1969" s="19"/>
      <c r="G1969" s="19"/>
      <c r="H1969" s="19"/>
      <c r="I1969" s="19"/>
      <c r="J1969" s="19"/>
      <c r="K1969" s="19"/>
      <c r="L1969" s="19"/>
      <c r="M1969" s="20"/>
      <c r="N1969" s="20"/>
      <c r="O1969" s="20"/>
      <c r="P1969" s="20"/>
      <c r="Q1969" s="20"/>
      <c r="R1969" s="20"/>
      <c r="S1969" s="20"/>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Z1969" s="257"/>
      <c r="CG1969" s="35"/>
      <c r="CH1969" s="20" t="s">
        <v>2323</v>
      </c>
      <c r="CI1969" s="20" t="s">
        <v>2252</v>
      </c>
    </row>
    <row r="1970" spans="1:87" ht="15" hidden="1" customHeight="1">
      <c r="A1970" s="19"/>
      <c r="B1970" s="19"/>
      <c r="C1970" s="20"/>
      <c r="D1970" s="19"/>
      <c r="E1970" s="19"/>
      <c r="F1970" s="19"/>
      <c r="G1970" s="19"/>
      <c r="H1970" s="19"/>
      <c r="I1970" s="19"/>
      <c r="J1970" s="19"/>
      <c r="K1970" s="19"/>
      <c r="L1970" s="19"/>
      <c r="M1970" s="20"/>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Z1970" s="257"/>
      <c r="CG1970" s="35"/>
      <c r="CH1970" s="20" t="s">
        <v>2324</v>
      </c>
      <c r="CI1970" s="20" t="s">
        <v>2253</v>
      </c>
    </row>
    <row r="1971" spans="1:87" ht="15" hidden="1" customHeight="1">
      <c r="A1971" s="19"/>
      <c r="B1971" s="19"/>
      <c r="C1971" s="20"/>
      <c r="D1971" s="19"/>
      <c r="E1971" s="19"/>
      <c r="F1971" s="19"/>
      <c r="G1971" s="19"/>
      <c r="H1971" s="19"/>
      <c r="I1971" s="19"/>
      <c r="J1971" s="19"/>
      <c r="K1971" s="19"/>
      <c r="L1971" s="19"/>
      <c r="M1971" s="20"/>
      <c r="N1971" s="20"/>
      <c r="O1971" s="20"/>
      <c r="P1971" s="20"/>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Z1971" s="257"/>
      <c r="CG1971" s="35"/>
      <c r="CH1971" s="20" t="s">
        <v>2325</v>
      </c>
      <c r="CI1971" s="20" t="s">
        <v>2254</v>
      </c>
    </row>
    <row r="1972" spans="1:87" ht="15" hidden="1" customHeight="1">
      <c r="A1972" s="19"/>
      <c r="B1972" s="19"/>
      <c r="C1972" s="20"/>
      <c r="D1972" s="19"/>
      <c r="E1972" s="19"/>
      <c r="F1972" s="19"/>
      <c r="G1972" s="19"/>
      <c r="H1972" s="19"/>
      <c r="I1972" s="19"/>
      <c r="J1972" s="19"/>
      <c r="K1972" s="19"/>
      <c r="L1972" s="19"/>
      <c r="M1972" s="20"/>
      <c r="N1972" s="20"/>
      <c r="O1972" s="20"/>
      <c r="P1972" s="20"/>
      <c r="Q1972" s="20"/>
      <c r="R1972" s="20"/>
      <c r="S1972" s="20"/>
      <c r="T1972" s="20"/>
      <c r="U1972" s="20"/>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Z1972" s="257"/>
      <c r="CG1972" s="35"/>
      <c r="CH1972" s="20" t="s">
        <v>2326</v>
      </c>
      <c r="CI1972" s="20" t="s">
        <v>2255</v>
      </c>
    </row>
    <row r="1973" spans="1:87" ht="15" hidden="1" customHeight="1">
      <c r="A1973" s="19"/>
      <c r="B1973" s="19"/>
      <c r="C1973" s="20"/>
      <c r="D1973" s="19"/>
      <c r="E1973" s="19"/>
      <c r="F1973" s="19"/>
      <c r="G1973" s="19"/>
      <c r="H1973" s="19"/>
      <c r="I1973" s="19"/>
      <c r="J1973" s="19"/>
      <c r="K1973" s="19"/>
      <c r="L1973" s="19"/>
      <c r="M1973" s="20"/>
      <c r="N1973" s="20"/>
      <c r="O1973" s="20"/>
      <c r="P1973" s="20"/>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Z1973" s="257"/>
      <c r="CG1973" s="35"/>
      <c r="CH1973" s="20" t="s">
        <v>586</v>
      </c>
      <c r="CI1973" s="20" t="s">
        <v>586</v>
      </c>
    </row>
    <row r="1974" spans="1:87" ht="15" hidden="1" customHeight="1">
      <c r="A1974" s="19"/>
      <c r="B1974" s="19"/>
      <c r="C1974" s="20"/>
      <c r="D1974" s="19"/>
      <c r="E1974" s="19"/>
      <c r="F1974" s="19"/>
      <c r="G1974" s="19"/>
      <c r="H1974" s="19"/>
      <c r="I1974" s="19"/>
      <c r="J1974" s="19"/>
      <c r="K1974" s="19"/>
      <c r="L1974" s="19"/>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Z1974" s="257"/>
      <c r="CG1974" s="35"/>
      <c r="CH1974" s="20" t="s">
        <v>2327</v>
      </c>
      <c r="CI1974" s="20" t="s">
        <v>2256</v>
      </c>
    </row>
    <row r="1975" spans="1:87" ht="15" hidden="1" customHeight="1">
      <c r="A1975" s="19"/>
      <c r="B1975" s="19"/>
      <c r="C1975" s="20"/>
      <c r="D1975" s="19"/>
      <c r="E1975" s="19"/>
      <c r="F1975" s="19"/>
      <c r="G1975" s="19"/>
      <c r="H1975" s="19"/>
      <c r="I1975" s="19"/>
      <c r="J1975" s="19"/>
      <c r="K1975" s="19"/>
      <c r="L1975" s="19"/>
      <c r="M1975" s="20"/>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Z1975" s="257"/>
      <c r="CG1975" s="35"/>
      <c r="CH1975" s="20" t="s">
        <v>2328</v>
      </c>
      <c r="CI1975" s="20" t="s">
        <v>2257</v>
      </c>
    </row>
    <row r="1976" spans="1:87" ht="15" hidden="1" customHeight="1">
      <c r="A1976" s="19"/>
      <c r="B1976" s="19"/>
      <c r="C1976" s="20"/>
      <c r="D1976" s="19"/>
      <c r="E1976" s="19"/>
      <c r="F1976" s="19"/>
      <c r="G1976" s="19"/>
      <c r="H1976" s="19"/>
      <c r="I1976" s="19"/>
      <c r="J1976" s="19"/>
      <c r="K1976" s="19"/>
      <c r="L1976" s="19"/>
      <c r="M1976" s="20"/>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Z1976" s="257"/>
      <c r="CG1976" s="35"/>
      <c r="CH1976" s="20" t="s">
        <v>2329</v>
      </c>
      <c r="CI1976" s="20" t="s">
        <v>2258</v>
      </c>
    </row>
    <row r="1977" spans="1:87" ht="15" hidden="1" customHeight="1">
      <c r="A1977" s="19"/>
      <c r="B1977" s="19"/>
      <c r="C1977" s="20"/>
      <c r="D1977" s="19"/>
      <c r="E1977" s="19"/>
      <c r="F1977" s="19"/>
      <c r="G1977" s="19"/>
      <c r="H1977" s="19"/>
      <c r="I1977" s="19"/>
      <c r="J1977" s="19"/>
      <c r="K1977" s="19"/>
      <c r="L1977" s="19"/>
      <c r="M1977" s="20"/>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Z1977" s="257"/>
      <c r="CG1977" s="35"/>
      <c r="CH1977" s="20" t="s">
        <v>2330</v>
      </c>
      <c r="CI1977" s="20" t="s">
        <v>2259</v>
      </c>
    </row>
    <row r="1978" spans="1:87" ht="15" hidden="1" customHeight="1">
      <c r="A1978" s="19"/>
      <c r="B1978" s="19"/>
      <c r="C1978" s="20"/>
      <c r="D1978" s="19"/>
      <c r="E1978" s="19"/>
      <c r="F1978" s="19"/>
      <c r="G1978" s="19"/>
      <c r="H1978" s="19"/>
      <c r="I1978" s="19"/>
      <c r="J1978" s="19"/>
      <c r="K1978" s="19"/>
      <c r="L1978" s="19"/>
      <c r="M1978" s="20"/>
      <c r="N1978" s="20"/>
      <c r="O1978" s="20"/>
      <c r="P1978" s="20"/>
      <c r="Q1978" s="20"/>
      <c r="R1978" s="20"/>
      <c r="S1978" s="20"/>
      <c r="T1978" s="20"/>
      <c r="U1978" s="20"/>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Z1978" s="257"/>
      <c r="CG1978" s="35"/>
      <c r="CH1978" s="20" t="s">
        <v>2331</v>
      </c>
      <c r="CI1978" s="20" t="s">
        <v>2260</v>
      </c>
    </row>
    <row r="1979" spans="1:87" ht="15" hidden="1" customHeight="1">
      <c r="A1979" s="19"/>
      <c r="B1979" s="19"/>
      <c r="C1979" s="20"/>
      <c r="D1979" s="19"/>
      <c r="E1979" s="19"/>
      <c r="F1979" s="19"/>
      <c r="G1979" s="19"/>
      <c r="H1979" s="19"/>
      <c r="I1979" s="19"/>
      <c r="J1979" s="19"/>
      <c r="K1979" s="19"/>
      <c r="L1979" s="19"/>
      <c r="M1979" s="20"/>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Z1979" s="257"/>
      <c r="CG1979" s="35"/>
      <c r="CH1979" s="20" t="s">
        <v>2332</v>
      </c>
      <c r="CI1979" s="20" t="s">
        <v>2261</v>
      </c>
    </row>
    <row r="1980" spans="1:87" ht="15" hidden="1" customHeight="1">
      <c r="A1980" s="19"/>
      <c r="B1980" s="19"/>
      <c r="C1980" s="20"/>
      <c r="D1980" s="19"/>
      <c r="E1980" s="19"/>
      <c r="F1980" s="19"/>
      <c r="G1980" s="19"/>
      <c r="H1980" s="19"/>
      <c r="I1980" s="19"/>
      <c r="J1980" s="19"/>
      <c r="K1980" s="19"/>
      <c r="L1980" s="19"/>
      <c r="M1980" s="20"/>
      <c r="N1980" s="20"/>
      <c r="O1980" s="20"/>
      <c r="P1980" s="20"/>
      <c r="Q1980" s="20"/>
      <c r="R1980" s="20"/>
      <c r="S1980" s="20"/>
      <c r="T1980" s="20"/>
      <c r="U1980" s="20"/>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Z1980" s="257"/>
      <c r="CG1980" s="35"/>
      <c r="CH1980" s="20" t="s">
        <v>2333</v>
      </c>
      <c r="CI1980" s="20" t="s">
        <v>2262</v>
      </c>
    </row>
    <row r="1981" spans="1:87" ht="15" hidden="1" customHeight="1">
      <c r="A1981" s="19"/>
      <c r="B1981" s="19"/>
      <c r="C1981" s="20"/>
      <c r="D1981" s="19"/>
      <c r="E1981" s="19"/>
      <c r="F1981" s="19"/>
      <c r="G1981" s="19"/>
      <c r="H1981" s="19"/>
      <c r="I1981" s="19"/>
      <c r="J1981" s="19"/>
      <c r="K1981" s="19"/>
      <c r="L1981" s="19"/>
      <c r="M1981" s="20"/>
      <c r="N1981" s="20"/>
      <c r="O1981" s="20"/>
      <c r="P1981" s="20"/>
      <c r="Q1981" s="20"/>
      <c r="R1981" s="20"/>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Z1981" s="257"/>
      <c r="CG1981" s="35"/>
      <c r="CH1981" s="20" t="s">
        <v>2334</v>
      </c>
      <c r="CI1981" s="20" t="s">
        <v>2263</v>
      </c>
    </row>
    <row r="1982" spans="1:87" ht="15" hidden="1" customHeight="1">
      <c r="A1982" s="19"/>
      <c r="B1982" s="19"/>
      <c r="C1982" s="20"/>
      <c r="D1982" s="19"/>
      <c r="E1982" s="19"/>
      <c r="F1982" s="19"/>
      <c r="G1982" s="19"/>
      <c r="H1982" s="19"/>
      <c r="I1982" s="19"/>
      <c r="J1982" s="19"/>
      <c r="K1982" s="19"/>
      <c r="L1982" s="19"/>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Z1982" s="257"/>
      <c r="CG1982" s="35"/>
      <c r="CH1982" s="20" t="s">
        <v>2335</v>
      </c>
      <c r="CI1982" s="20" t="s">
        <v>2264</v>
      </c>
    </row>
    <row r="1983" spans="1:87" ht="15" hidden="1" customHeight="1">
      <c r="A1983" s="19"/>
      <c r="B1983" s="19"/>
      <c r="C1983" s="20"/>
      <c r="D1983" s="19"/>
      <c r="E1983" s="19"/>
      <c r="F1983" s="19"/>
      <c r="G1983" s="19"/>
      <c r="H1983" s="19"/>
      <c r="I1983" s="19"/>
      <c r="J1983" s="19"/>
      <c r="K1983" s="19"/>
      <c r="L1983" s="19"/>
      <c r="M1983" s="20"/>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Z1983" s="257"/>
      <c r="CG1983" s="35"/>
      <c r="CH1983" s="20" t="s">
        <v>2336</v>
      </c>
      <c r="CI1983" s="20" t="s">
        <v>2265</v>
      </c>
    </row>
    <row r="1984" spans="1:87" ht="15" hidden="1" customHeight="1">
      <c r="A1984" s="19"/>
      <c r="B1984" s="19"/>
      <c r="C1984" s="20"/>
      <c r="D1984" s="19"/>
      <c r="E1984" s="19"/>
      <c r="F1984" s="19"/>
      <c r="G1984" s="19"/>
      <c r="H1984" s="19"/>
      <c r="I1984" s="19"/>
      <c r="J1984" s="19"/>
      <c r="K1984" s="19"/>
      <c r="L1984" s="19"/>
      <c r="M1984" s="20"/>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Z1984" s="257"/>
      <c r="CG1984" s="35"/>
      <c r="CH1984" s="20" t="s">
        <v>2337</v>
      </c>
      <c r="CI1984" s="20" t="s">
        <v>2266</v>
      </c>
    </row>
    <row r="1985" spans="1:87" ht="15" hidden="1" customHeight="1">
      <c r="A1985" s="19"/>
      <c r="B1985" s="19"/>
      <c r="C1985" s="20"/>
      <c r="D1985" s="19"/>
      <c r="E1985" s="19"/>
      <c r="F1985" s="19"/>
      <c r="G1985" s="19"/>
      <c r="H1985" s="19"/>
      <c r="I1985" s="19"/>
      <c r="J1985" s="19"/>
      <c r="K1985" s="19"/>
      <c r="L1985" s="19"/>
      <c r="M1985" s="20"/>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Z1985" s="257"/>
      <c r="CG1985" s="35"/>
      <c r="CH1985" s="20" t="s">
        <v>2338</v>
      </c>
      <c r="CI1985" s="20" t="s">
        <v>2267</v>
      </c>
    </row>
    <row r="1986" spans="1:87" ht="15" hidden="1" customHeight="1">
      <c r="A1986" s="19"/>
      <c r="B1986" s="19"/>
      <c r="C1986" s="20"/>
      <c r="D1986" s="19"/>
      <c r="E1986" s="19"/>
      <c r="F1986" s="19"/>
      <c r="G1986" s="19"/>
      <c r="H1986" s="19"/>
      <c r="I1986" s="19"/>
      <c r="J1986" s="19"/>
      <c r="K1986" s="19"/>
      <c r="L1986" s="19"/>
      <c r="M1986" s="20"/>
      <c r="N1986" s="20"/>
      <c r="O1986" s="20"/>
      <c r="P1986" s="20"/>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Z1986" s="257"/>
      <c r="CG1986" s="35"/>
      <c r="CH1986" s="20" t="s">
        <v>2339</v>
      </c>
      <c r="CI1986" s="20" t="s">
        <v>2268</v>
      </c>
    </row>
    <row r="1987" spans="1:87" ht="15" hidden="1" customHeight="1">
      <c r="A1987" s="19"/>
      <c r="B1987" s="19"/>
      <c r="C1987" s="20"/>
      <c r="D1987" s="19"/>
      <c r="E1987" s="19"/>
      <c r="F1987" s="19"/>
      <c r="G1987" s="19"/>
      <c r="H1987" s="19"/>
      <c r="I1987" s="19"/>
      <c r="J1987" s="19"/>
      <c r="K1987" s="19"/>
      <c r="L1987" s="19"/>
      <c r="M1987" s="20"/>
      <c r="N1987" s="20"/>
      <c r="O1987" s="20"/>
      <c r="P1987" s="20"/>
      <c r="Q1987" s="20"/>
      <c r="R1987" s="20"/>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Z1987" s="257"/>
      <c r="CG1987" s="35"/>
      <c r="CH1987" s="20" t="s">
        <v>2340</v>
      </c>
      <c r="CI1987" s="20" t="s">
        <v>2269</v>
      </c>
    </row>
    <row r="1988" spans="1:87" ht="15" hidden="1" customHeight="1">
      <c r="A1988" s="19"/>
      <c r="B1988" s="19"/>
      <c r="C1988" s="20"/>
      <c r="D1988" s="19"/>
      <c r="E1988" s="19"/>
      <c r="F1988" s="19"/>
      <c r="G1988" s="19"/>
      <c r="H1988" s="19"/>
      <c r="I1988" s="19"/>
      <c r="J1988" s="19"/>
      <c r="K1988" s="19"/>
      <c r="L1988" s="19"/>
      <c r="M1988" s="20"/>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Z1988" s="257"/>
      <c r="CG1988" s="35"/>
      <c r="CH1988" s="20" t="s">
        <v>2341</v>
      </c>
      <c r="CI1988" s="20" t="s">
        <v>2270</v>
      </c>
    </row>
    <row r="1989" spans="1:87" ht="15" hidden="1" customHeight="1">
      <c r="A1989" s="19"/>
      <c r="B1989" s="19"/>
      <c r="C1989" s="20"/>
      <c r="D1989" s="19"/>
      <c r="E1989" s="19"/>
      <c r="F1989" s="19"/>
      <c r="G1989" s="19"/>
      <c r="H1989" s="19"/>
      <c r="I1989" s="19"/>
      <c r="J1989" s="19"/>
      <c r="K1989" s="19"/>
      <c r="L1989" s="19"/>
      <c r="M1989" s="20"/>
      <c r="N1989" s="20"/>
      <c r="O1989" s="20"/>
      <c r="P1989" s="20"/>
      <c r="Q1989" s="20"/>
      <c r="R1989" s="20"/>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Z1989" s="257"/>
      <c r="CG1989" s="35"/>
      <c r="CH1989" s="20" t="s">
        <v>2342</v>
      </c>
      <c r="CI1989" s="20" t="s">
        <v>2271</v>
      </c>
    </row>
    <row r="1990" spans="1:87" ht="15" hidden="1" customHeight="1">
      <c r="A1990" s="19"/>
      <c r="B1990" s="19"/>
      <c r="C1990" s="20"/>
      <c r="D1990" s="19"/>
      <c r="E1990" s="19"/>
      <c r="F1990" s="19"/>
      <c r="G1990" s="19"/>
      <c r="H1990" s="19"/>
      <c r="I1990" s="19"/>
      <c r="J1990" s="19"/>
      <c r="K1990" s="19"/>
      <c r="L1990" s="19"/>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Z1990" s="257"/>
      <c r="CG1990" s="35"/>
      <c r="CH1990" s="20" t="s">
        <v>2343</v>
      </c>
      <c r="CI1990" s="20" t="s">
        <v>2272</v>
      </c>
    </row>
    <row r="1991" spans="1:87" ht="15" hidden="1" customHeight="1">
      <c r="A1991" s="19"/>
      <c r="B1991" s="19"/>
      <c r="C1991" s="20"/>
      <c r="D1991" s="19"/>
      <c r="E1991" s="19"/>
      <c r="F1991" s="19"/>
      <c r="G1991" s="19"/>
      <c r="H1991" s="19"/>
      <c r="I1991" s="19"/>
      <c r="J1991" s="19"/>
      <c r="K1991" s="19"/>
      <c r="L1991" s="19"/>
      <c r="M1991" s="20"/>
      <c r="N1991" s="20"/>
      <c r="O1991" s="20"/>
      <c r="P1991" s="20"/>
      <c r="Q1991" s="20"/>
      <c r="R1991" s="20"/>
      <c r="S1991" s="20"/>
      <c r="T1991" s="20"/>
      <c r="U1991" s="20"/>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Z1991" s="257"/>
      <c r="CG1991" s="35"/>
      <c r="CH1991" s="20" t="s">
        <v>2344</v>
      </c>
      <c r="CI1991" s="20" t="s">
        <v>2273</v>
      </c>
    </row>
    <row r="1992" spans="1:87" ht="15" hidden="1" customHeight="1">
      <c r="A1992" s="19"/>
      <c r="B1992" s="19"/>
      <c r="C1992" s="20"/>
      <c r="D1992" s="19"/>
      <c r="E1992" s="19"/>
      <c r="F1992" s="19"/>
      <c r="G1992" s="19"/>
      <c r="H1992" s="19"/>
      <c r="I1992" s="19"/>
      <c r="J1992" s="19"/>
      <c r="K1992" s="19"/>
      <c r="L1992" s="19"/>
      <c r="M1992" s="20"/>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Z1992" s="257"/>
      <c r="CG1992" s="35"/>
      <c r="CH1992" s="20" t="s">
        <v>2345</v>
      </c>
      <c r="CI1992" s="20" t="s">
        <v>2274</v>
      </c>
    </row>
    <row r="1993" spans="1:87" ht="15" hidden="1" customHeight="1">
      <c r="A1993" s="19"/>
      <c r="B1993" s="19"/>
      <c r="C1993" s="20"/>
      <c r="D1993" s="19"/>
      <c r="E1993" s="19"/>
      <c r="F1993" s="19"/>
      <c r="G1993" s="19"/>
      <c r="H1993" s="19"/>
      <c r="I1993" s="19"/>
      <c r="J1993" s="19"/>
      <c r="K1993" s="19"/>
      <c r="L1993" s="19"/>
      <c r="M1993" s="20"/>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Z1993" s="257"/>
      <c r="CG1993" s="35"/>
      <c r="CH1993" s="20" t="s">
        <v>2346</v>
      </c>
      <c r="CI1993" s="20" t="s">
        <v>2275</v>
      </c>
    </row>
    <row r="1994" spans="1:87" ht="15" hidden="1" customHeight="1">
      <c r="A1994" s="19"/>
      <c r="B1994" s="19"/>
      <c r="C1994" s="20"/>
      <c r="D1994" s="19"/>
      <c r="E1994" s="19"/>
      <c r="F1994" s="19"/>
      <c r="G1994" s="19"/>
      <c r="H1994" s="19"/>
      <c r="I1994" s="19"/>
      <c r="J1994" s="19"/>
      <c r="K1994" s="19"/>
      <c r="L1994" s="19"/>
      <c r="M1994" s="20"/>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Z1994" s="257"/>
      <c r="CG1994" s="35"/>
      <c r="CH1994" s="20" t="s">
        <v>2347</v>
      </c>
      <c r="CI1994" s="20" t="s">
        <v>2276</v>
      </c>
    </row>
    <row r="1995" spans="1:87" ht="15" hidden="1" customHeight="1">
      <c r="A1995" s="19"/>
      <c r="B1995" s="19"/>
      <c r="C1995" s="20"/>
      <c r="D1995" s="19"/>
      <c r="E1995" s="19"/>
      <c r="F1995" s="19"/>
      <c r="G1995" s="19"/>
      <c r="H1995" s="19"/>
      <c r="I1995" s="19"/>
      <c r="J1995" s="19"/>
      <c r="K1995" s="19"/>
      <c r="L1995" s="19"/>
      <c r="M1995" s="20"/>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Z1995" s="257"/>
      <c r="CG1995" s="35"/>
      <c r="CH1995" s="20" t="s">
        <v>2348</v>
      </c>
      <c r="CI1995" s="20" t="s">
        <v>2277</v>
      </c>
    </row>
    <row r="1996" spans="1:87" ht="15" hidden="1" customHeight="1">
      <c r="A1996" s="19"/>
      <c r="B1996" s="19"/>
      <c r="C1996" s="20"/>
      <c r="D1996" s="19"/>
      <c r="E1996" s="19"/>
      <c r="F1996" s="19"/>
      <c r="G1996" s="19"/>
      <c r="H1996" s="19"/>
      <c r="I1996" s="19"/>
      <c r="J1996" s="19"/>
      <c r="K1996" s="19"/>
      <c r="L1996" s="19"/>
      <c r="M1996" s="20"/>
      <c r="N1996" s="20"/>
      <c r="O1996" s="20"/>
      <c r="P1996" s="20"/>
      <c r="Q1996" s="20"/>
      <c r="R1996" s="20"/>
      <c r="S1996" s="20"/>
      <c r="T1996" s="20"/>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Z1996" s="257"/>
      <c r="CG1996" s="35"/>
      <c r="CH1996" s="20" t="s">
        <v>2349</v>
      </c>
      <c r="CI1996" s="20" t="s">
        <v>2278</v>
      </c>
    </row>
    <row r="1997" spans="1:87" ht="15" hidden="1" customHeight="1">
      <c r="A1997" s="19"/>
      <c r="B1997" s="19"/>
      <c r="C1997" s="20"/>
      <c r="D1997" s="19"/>
      <c r="E1997" s="19"/>
      <c r="F1997" s="19"/>
      <c r="G1997" s="19"/>
      <c r="H1997" s="19"/>
      <c r="I1997" s="19"/>
      <c r="J1997" s="19"/>
      <c r="K1997" s="19"/>
      <c r="L1997" s="19"/>
      <c r="M1997" s="20"/>
      <c r="N1997" s="20"/>
      <c r="O1997" s="20"/>
      <c r="P1997" s="20"/>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Z1997" s="257"/>
      <c r="CG1997" s="35"/>
      <c r="CH1997" s="20" t="s">
        <v>2350</v>
      </c>
      <c r="CI1997" s="20" t="s">
        <v>2279</v>
      </c>
    </row>
    <row r="1998" spans="1:87" ht="15" hidden="1" customHeight="1">
      <c r="A1998" s="19"/>
      <c r="B1998" s="19"/>
      <c r="C1998" s="20"/>
      <c r="D1998" s="19"/>
      <c r="E1998" s="19"/>
      <c r="F1998" s="19"/>
      <c r="G1998" s="19"/>
      <c r="H1998" s="19"/>
      <c r="I1998" s="19"/>
      <c r="J1998" s="19"/>
      <c r="K1998" s="19"/>
      <c r="L1998" s="19"/>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Z1998" s="257"/>
      <c r="CG1998" s="35"/>
      <c r="CH1998" s="20" t="s">
        <v>2351</v>
      </c>
      <c r="CI1998" s="20" t="s">
        <v>2280</v>
      </c>
    </row>
    <row r="1999" spans="1:87" ht="15" hidden="1" customHeight="1">
      <c r="A1999" s="19"/>
      <c r="B1999" s="19"/>
      <c r="C1999" s="20"/>
      <c r="D1999" s="19"/>
      <c r="E1999" s="19"/>
      <c r="F1999" s="19"/>
      <c r="G1999" s="19"/>
      <c r="H1999" s="19"/>
      <c r="I1999" s="19"/>
      <c r="J1999" s="19"/>
      <c r="K1999" s="19"/>
      <c r="L1999" s="19"/>
      <c r="M1999" s="20"/>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Z1999" s="257"/>
      <c r="CG1999" s="35"/>
      <c r="CH1999" s="20" t="s">
        <v>2352</v>
      </c>
      <c r="CI1999" s="20" t="s">
        <v>2281</v>
      </c>
    </row>
    <row r="2000" spans="1:87" ht="15" hidden="1" customHeight="1">
      <c r="A2000" s="19"/>
      <c r="B2000" s="19"/>
      <c r="C2000" s="20"/>
      <c r="D2000" s="19"/>
      <c r="E2000" s="19"/>
      <c r="F2000" s="19"/>
      <c r="G2000" s="19"/>
      <c r="H2000" s="19"/>
      <c r="I2000" s="19"/>
      <c r="J2000" s="19"/>
      <c r="K2000" s="19"/>
      <c r="L2000" s="19"/>
      <c r="M2000" s="20"/>
      <c r="N2000" s="20"/>
      <c r="O2000" s="20"/>
      <c r="P2000" s="20"/>
      <c r="Q2000" s="20"/>
      <c r="R2000" s="20"/>
      <c r="S2000" s="20"/>
      <c r="T2000" s="20"/>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Z2000" s="257"/>
      <c r="CG2000" s="35"/>
      <c r="CH2000" s="20" t="s">
        <v>2353</v>
      </c>
      <c r="CI2000" s="20" t="s">
        <v>2282</v>
      </c>
    </row>
    <row r="2001" spans="1:87" ht="15" hidden="1" customHeight="1">
      <c r="A2001" s="19"/>
      <c r="B2001" s="19"/>
      <c r="C2001" s="20"/>
      <c r="D2001" s="19"/>
      <c r="E2001" s="19"/>
      <c r="F2001" s="19"/>
      <c r="G2001" s="19"/>
      <c r="H2001" s="19"/>
      <c r="I2001" s="19"/>
      <c r="J2001" s="19"/>
      <c r="K2001" s="19"/>
      <c r="L2001" s="19"/>
      <c r="M2001" s="20"/>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Z2001" s="257"/>
      <c r="CG2001" s="35"/>
      <c r="CH2001" s="20" t="s">
        <v>2354</v>
      </c>
      <c r="CI2001" s="20" t="s">
        <v>586</v>
      </c>
    </row>
    <row r="2002" spans="1:87" ht="15" hidden="1" customHeight="1">
      <c r="A2002" s="19"/>
      <c r="B2002" s="19"/>
      <c r="C2002" s="20"/>
      <c r="D2002" s="19"/>
      <c r="E2002" s="19"/>
      <c r="F2002" s="19"/>
      <c r="G2002" s="19"/>
      <c r="H2002" s="19"/>
      <c r="I2002" s="19"/>
      <c r="J2002" s="19"/>
      <c r="K2002" s="19"/>
      <c r="L2002" s="19"/>
      <c r="M2002" s="20"/>
      <c r="N2002" s="20"/>
      <c r="O2002" s="20"/>
      <c r="P2002" s="20"/>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Z2002" s="257"/>
      <c r="CG2002" s="35"/>
      <c r="CH2002" s="20" t="s">
        <v>2355</v>
      </c>
      <c r="CI2002" s="20" t="s">
        <v>2283</v>
      </c>
    </row>
    <row r="2003" spans="1:87" ht="15" hidden="1" customHeight="1">
      <c r="A2003" s="19"/>
      <c r="B2003" s="19"/>
      <c r="C2003" s="20"/>
      <c r="D2003" s="19"/>
      <c r="E2003" s="19"/>
      <c r="F2003" s="19"/>
      <c r="G2003" s="19"/>
      <c r="H2003" s="19"/>
      <c r="I2003" s="19"/>
      <c r="J2003" s="19"/>
      <c r="K2003" s="19"/>
      <c r="L2003" s="19"/>
      <c r="M2003" s="20"/>
      <c r="N2003" s="20"/>
      <c r="O2003" s="20"/>
      <c r="P2003" s="20"/>
      <c r="Q2003" s="20"/>
      <c r="R2003" s="20"/>
      <c r="S2003" s="20"/>
      <c r="T2003" s="20"/>
      <c r="U2003" s="20"/>
      <c r="V2003" s="20"/>
      <c r="W2003" s="20"/>
      <c r="X2003" s="20"/>
      <c r="Y2003" s="20"/>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Z2003" s="257"/>
      <c r="CG2003" s="35"/>
      <c r="CH2003" s="20" t="s">
        <v>2356</v>
      </c>
      <c r="CI2003" s="20" t="s">
        <v>2284</v>
      </c>
    </row>
    <row r="2004" spans="1:87" ht="15" hidden="1" customHeight="1">
      <c r="A2004" s="19"/>
      <c r="B2004" s="19"/>
      <c r="C2004" s="20"/>
      <c r="D2004" s="19"/>
      <c r="E2004" s="19"/>
      <c r="F2004" s="19"/>
      <c r="G2004" s="19"/>
      <c r="H2004" s="19"/>
      <c r="I2004" s="19"/>
      <c r="J2004" s="19"/>
      <c r="K2004" s="19"/>
      <c r="L2004" s="19"/>
      <c r="M2004" s="20"/>
      <c r="N2004" s="20"/>
      <c r="O2004" s="20"/>
      <c r="P2004" s="20"/>
      <c r="Q2004" s="20"/>
      <c r="R2004" s="20"/>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Z2004" s="257"/>
      <c r="CG2004" s="35"/>
      <c r="CH2004" s="20" t="s">
        <v>2357</v>
      </c>
      <c r="CI2004" s="20" t="s">
        <v>2285</v>
      </c>
    </row>
    <row r="2005" spans="1:87" ht="15" hidden="1" customHeight="1">
      <c r="A2005" s="19"/>
      <c r="B2005" s="19"/>
      <c r="C2005" s="20"/>
      <c r="D2005" s="19"/>
      <c r="E2005" s="19"/>
      <c r="F2005" s="19"/>
      <c r="G2005" s="19"/>
      <c r="H2005" s="19"/>
      <c r="I2005" s="19"/>
      <c r="J2005" s="19"/>
      <c r="K2005" s="19"/>
      <c r="L2005" s="19"/>
      <c r="M2005" s="20"/>
      <c r="N2005" s="20"/>
      <c r="O2005" s="20"/>
      <c r="P2005" s="20"/>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Z2005" s="257"/>
      <c r="CG2005" s="35"/>
      <c r="CH2005" s="20" t="s">
        <v>2358</v>
      </c>
      <c r="CI2005" s="20" t="s">
        <v>2286</v>
      </c>
    </row>
    <row r="2006" spans="1:87" ht="15" hidden="1" customHeight="1">
      <c r="A2006" s="19"/>
      <c r="B2006" s="19"/>
      <c r="C2006" s="20"/>
      <c r="D2006" s="19"/>
      <c r="E2006" s="19"/>
      <c r="F2006" s="19"/>
      <c r="G2006" s="19"/>
      <c r="H2006" s="19"/>
      <c r="I2006" s="19"/>
      <c r="J2006" s="19"/>
      <c r="K2006" s="19"/>
      <c r="L2006" s="19"/>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Z2006" s="257"/>
      <c r="CG2006" s="35"/>
      <c r="CI2006" s="20" t="s">
        <v>2287</v>
      </c>
    </row>
    <row r="2007" spans="1:87" ht="15" hidden="1" customHeight="1">
      <c r="A2007" s="19"/>
      <c r="B2007" s="19"/>
      <c r="C2007" s="20"/>
      <c r="D2007" s="19"/>
      <c r="E2007" s="19"/>
      <c r="F2007" s="19"/>
      <c r="G2007" s="19"/>
      <c r="H2007" s="19"/>
      <c r="I2007" s="19"/>
      <c r="J2007" s="19"/>
      <c r="K2007" s="19"/>
      <c r="L2007" s="19"/>
      <c r="M2007" s="20"/>
      <c r="N2007" s="20"/>
      <c r="O2007" s="20"/>
      <c r="P2007" s="20"/>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Z2007" s="257"/>
      <c r="CG2007" s="35"/>
      <c r="CI2007" s="20" t="s">
        <v>2288</v>
      </c>
    </row>
    <row r="2008" spans="1:87" ht="15" hidden="1" customHeight="1">
      <c r="A2008" s="19"/>
      <c r="B2008" s="19"/>
      <c r="C2008" s="20"/>
      <c r="D2008" s="19"/>
      <c r="E2008" s="19"/>
      <c r="F2008" s="19"/>
      <c r="G2008" s="19"/>
      <c r="H2008" s="19"/>
      <c r="I2008" s="19"/>
      <c r="J2008" s="19"/>
      <c r="K2008" s="19"/>
      <c r="L2008" s="19"/>
      <c r="M2008" s="20"/>
      <c r="N2008" s="20"/>
      <c r="O2008" s="20"/>
      <c r="P2008" s="20"/>
      <c r="Q2008" s="20"/>
      <c r="R2008" s="20"/>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Z2008" s="257"/>
      <c r="CG2008" s="35"/>
      <c r="CI2008" s="20" t="s">
        <v>2289</v>
      </c>
    </row>
    <row r="2009" spans="1:87" ht="15" hidden="1" customHeight="1">
      <c r="A2009" s="19"/>
      <c r="B2009" s="19"/>
      <c r="C2009" s="20"/>
      <c r="D2009" s="19"/>
      <c r="E2009" s="19"/>
      <c r="F2009" s="19"/>
      <c r="G2009" s="19"/>
      <c r="H2009" s="19"/>
      <c r="I2009" s="19"/>
      <c r="J2009" s="19"/>
      <c r="K2009" s="19"/>
      <c r="L2009" s="19"/>
      <c r="M2009" s="20"/>
      <c r="N2009" s="20"/>
      <c r="O2009" s="20"/>
      <c r="P2009" s="20"/>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Z2009" s="257"/>
      <c r="CG2009" s="35"/>
      <c r="CI2009" s="20" t="s">
        <v>2290</v>
      </c>
    </row>
    <row r="2010" spans="1:87" ht="15" hidden="1" customHeight="1">
      <c r="A2010" s="19"/>
      <c r="B2010" s="19"/>
      <c r="C2010" s="20"/>
      <c r="D2010" s="19"/>
      <c r="E2010" s="19"/>
      <c r="F2010" s="19"/>
      <c r="G2010" s="19"/>
      <c r="H2010" s="19"/>
      <c r="I2010" s="19"/>
      <c r="J2010" s="19"/>
      <c r="K2010" s="19"/>
      <c r="L2010" s="19"/>
      <c r="M2010" s="20"/>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Z2010" s="257"/>
      <c r="CG2010" s="35"/>
      <c r="CI2010" s="20" t="s">
        <v>2291</v>
      </c>
    </row>
    <row r="2011" spans="1:87" ht="15" hidden="1" customHeight="1">
      <c r="A2011" s="19"/>
      <c r="B2011" s="19"/>
      <c r="C2011" s="20"/>
      <c r="D2011" s="19"/>
      <c r="E2011" s="19"/>
      <c r="F2011" s="19"/>
      <c r="G2011" s="19"/>
      <c r="H2011" s="19"/>
      <c r="I2011" s="19"/>
      <c r="J2011" s="19"/>
      <c r="K2011" s="19"/>
      <c r="L2011" s="19"/>
      <c r="M2011" s="20"/>
      <c r="N2011" s="20"/>
      <c r="O2011" s="20"/>
      <c r="P2011" s="20"/>
      <c r="Q2011" s="20"/>
      <c r="R2011" s="20"/>
      <c r="S2011" s="20"/>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Z2011" s="257"/>
      <c r="CG2011" s="35"/>
      <c r="CI2011" s="20" t="s">
        <v>2292</v>
      </c>
    </row>
    <row r="2012" spans="1:87" ht="15" hidden="1" customHeight="1">
      <c r="A2012" s="19"/>
      <c r="B2012" s="19"/>
      <c r="C2012" s="20"/>
      <c r="D2012" s="19"/>
      <c r="E2012" s="19"/>
      <c r="F2012" s="19"/>
      <c r="G2012" s="19"/>
      <c r="H2012" s="19"/>
      <c r="I2012" s="19"/>
      <c r="J2012" s="19"/>
      <c r="K2012" s="19"/>
      <c r="L2012" s="19"/>
      <c r="M2012" s="20"/>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Z2012" s="257"/>
      <c r="CG2012" s="35"/>
      <c r="CI2012" s="20" t="s">
        <v>2293</v>
      </c>
    </row>
    <row r="2013" spans="1:87" ht="15" hidden="1" customHeight="1">
      <c r="A2013" s="19"/>
      <c r="B2013" s="19"/>
      <c r="C2013" s="20"/>
      <c r="D2013" s="19"/>
      <c r="E2013" s="19"/>
      <c r="F2013" s="19"/>
      <c r="G2013" s="19"/>
      <c r="H2013" s="19"/>
      <c r="I2013" s="19"/>
      <c r="J2013" s="19"/>
      <c r="K2013" s="19"/>
      <c r="L2013" s="19"/>
      <c r="M2013" s="20"/>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Z2013" s="257"/>
      <c r="CG2013" s="35"/>
      <c r="CI2013" s="20" t="s">
        <v>2294</v>
      </c>
    </row>
    <row r="2014" spans="1:87" ht="15" hidden="1" customHeight="1">
      <c r="A2014" s="19"/>
      <c r="B2014" s="19"/>
      <c r="C2014" s="20"/>
      <c r="D2014" s="19"/>
      <c r="E2014" s="19"/>
      <c r="F2014" s="19"/>
      <c r="G2014" s="19"/>
      <c r="H2014" s="19"/>
      <c r="I2014" s="19"/>
      <c r="J2014" s="19"/>
      <c r="K2014" s="19"/>
      <c r="L2014" s="19"/>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Z2014" s="257"/>
      <c r="CG2014" s="35"/>
      <c r="CI2014" s="20" t="s">
        <v>2295</v>
      </c>
    </row>
    <row r="2015" spans="1:87" ht="15" hidden="1" customHeight="1">
      <c r="A2015" s="19"/>
      <c r="B2015" s="19"/>
      <c r="C2015" s="20"/>
      <c r="D2015" s="19"/>
      <c r="E2015" s="19"/>
      <c r="F2015" s="19"/>
      <c r="G2015" s="19"/>
      <c r="H2015" s="19"/>
      <c r="I2015" s="19"/>
      <c r="J2015" s="19"/>
      <c r="K2015" s="19"/>
      <c r="L2015" s="19"/>
      <c r="M2015" s="20"/>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Z2015" s="257"/>
      <c r="CI2015" s="20" t="s">
        <v>2296</v>
      </c>
    </row>
    <row r="2016" spans="1:87" ht="15" hidden="1" customHeight="1">
      <c r="A2016" s="19"/>
      <c r="B2016" s="19"/>
      <c r="C2016" s="20"/>
      <c r="D2016" s="19"/>
      <c r="E2016" s="19"/>
      <c r="F2016" s="19"/>
      <c r="G2016" s="19"/>
      <c r="H2016" s="19"/>
      <c r="I2016" s="19"/>
      <c r="J2016" s="19"/>
      <c r="K2016" s="19"/>
      <c r="L2016" s="19"/>
      <c r="M2016" s="20"/>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Z2016" s="257"/>
      <c r="CI2016" s="20" t="s">
        <v>2297</v>
      </c>
    </row>
    <row r="2017" spans="1:87" ht="15" hidden="1" customHeight="1">
      <c r="A2017" s="19"/>
      <c r="B2017" s="19"/>
      <c r="C2017" s="20"/>
      <c r="D2017" s="19"/>
      <c r="E2017" s="19"/>
      <c r="F2017" s="19"/>
      <c r="G2017" s="19"/>
      <c r="H2017" s="19"/>
      <c r="I2017" s="19"/>
      <c r="J2017" s="19"/>
      <c r="K2017" s="19"/>
      <c r="L2017" s="19"/>
      <c r="M2017" s="20"/>
      <c r="N2017" s="20"/>
      <c r="O2017" s="20"/>
      <c r="P2017" s="20"/>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Z2017" s="257"/>
      <c r="CI2017" s="20" t="s">
        <v>2298</v>
      </c>
    </row>
    <row r="2018" spans="1:87" ht="15" hidden="1" customHeight="1">
      <c r="A2018" s="19"/>
      <c r="B2018" s="19"/>
      <c r="C2018" s="20"/>
      <c r="D2018" s="19"/>
      <c r="E2018" s="19"/>
      <c r="F2018" s="19"/>
      <c r="G2018" s="19"/>
      <c r="H2018" s="19"/>
      <c r="I2018" s="19"/>
      <c r="J2018" s="19"/>
      <c r="K2018" s="19"/>
      <c r="L2018" s="19"/>
      <c r="M2018" s="20"/>
      <c r="N2018" s="20"/>
      <c r="O2018" s="20"/>
      <c r="P2018" s="20"/>
      <c r="Q2018" s="20"/>
      <c r="R2018" s="20"/>
      <c r="S2018" s="20"/>
      <c r="T2018" s="20"/>
      <c r="U2018" s="20"/>
      <c r="V2018" s="20"/>
      <c r="W2018" s="20"/>
      <c r="X2018" s="20"/>
      <c r="Y2018" s="20"/>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Z2018" s="257"/>
      <c r="CI2018" s="20" t="s">
        <v>2299</v>
      </c>
    </row>
    <row r="2019" spans="1:87" ht="15" hidden="1" customHeight="1">
      <c r="A2019" s="19"/>
      <c r="B2019" s="19"/>
      <c r="C2019" s="20"/>
      <c r="D2019" s="19"/>
      <c r="E2019" s="19"/>
      <c r="F2019" s="19"/>
      <c r="G2019" s="19"/>
      <c r="H2019" s="19"/>
      <c r="I2019" s="19"/>
      <c r="J2019" s="19"/>
      <c r="K2019" s="19"/>
      <c r="L2019" s="19"/>
      <c r="M2019" s="20"/>
      <c r="N2019" s="20"/>
      <c r="O2019" s="20"/>
      <c r="P2019" s="20"/>
      <c r="Q2019" s="20"/>
      <c r="R2019" s="20"/>
      <c r="S2019" s="20"/>
      <c r="T2019" s="20"/>
      <c r="U2019" s="20"/>
      <c r="V2019" s="20"/>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Z2019" s="257"/>
      <c r="CI2019" s="20" t="s">
        <v>2300</v>
      </c>
    </row>
    <row r="2020" spans="1:87" ht="15" hidden="1" customHeight="1">
      <c r="A2020" s="19"/>
      <c r="B2020" s="19"/>
      <c r="C2020" s="20"/>
      <c r="D2020" s="19"/>
      <c r="E2020" s="19"/>
      <c r="F2020" s="19"/>
      <c r="G2020" s="19"/>
      <c r="H2020" s="19"/>
      <c r="I2020" s="19"/>
      <c r="J2020" s="19"/>
      <c r="K2020" s="19"/>
      <c r="L2020" s="19"/>
      <c r="M2020" s="20"/>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Z2020" s="257"/>
      <c r="CI2020" s="20" t="s">
        <v>2301</v>
      </c>
    </row>
    <row r="2021" spans="1:87" ht="15" hidden="1" customHeight="1">
      <c r="A2021" s="19"/>
      <c r="B2021" s="19"/>
      <c r="C2021" s="20"/>
      <c r="D2021" s="19"/>
      <c r="E2021" s="19"/>
      <c r="F2021" s="19"/>
      <c r="G2021" s="19"/>
      <c r="H2021" s="19"/>
      <c r="I2021" s="19"/>
      <c r="J2021" s="19"/>
      <c r="K2021" s="19"/>
      <c r="L2021" s="19"/>
      <c r="M2021" s="20"/>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Z2021" s="257"/>
      <c r="CI2021" s="20" t="s">
        <v>2302</v>
      </c>
    </row>
    <row r="2022" spans="1:87" ht="15" hidden="1" customHeight="1">
      <c r="A2022" s="19"/>
      <c r="B2022" s="19"/>
      <c r="C2022" s="20"/>
      <c r="D2022" s="19"/>
      <c r="E2022" s="19"/>
      <c r="F2022" s="19"/>
      <c r="G2022" s="19"/>
      <c r="H2022" s="19"/>
      <c r="I2022" s="19"/>
      <c r="J2022" s="19"/>
      <c r="K2022" s="19"/>
      <c r="L2022" s="19"/>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Z2022" s="257"/>
      <c r="CI2022" s="20" t="s">
        <v>2303</v>
      </c>
    </row>
    <row r="2023" spans="1:87" ht="15" hidden="1" customHeight="1">
      <c r="A2023" s="19"/>
      <c r="B2023" s="19"/>
      <c r="C2023" s="20"/>
      <c r="D2023" s="19"/>
      <c r="E2023" s="19"/>
      <c r="F2023" s="19"/>
      <c r="G2023" s="19"/>
      <c r="H2023" s="19"/>
      <c r="I2023" s="19"/>
      <c r="J2023" s="19"/>
      <c r="K2023" s="19"/>
      <c r="L2023" s="19"/>
      <c r="M2023" s="20"/>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Z2023" s="257"/>
      <c r="CI2023" s="20" t="s">
        <v>2304</v>
      </c>
    </row>
    <row r="2024" spans="1:87" ht="15" hidden="1" customHeight="1">
      <c r="A2024" s="19"/>
      <c r="B2024" s="19"/>
      <c r="C2024" s="20"/>
      <c r="D2024" s="19"/>
      <c r="E2024" s="19"/>
      <c r="F2024" s="19"/>
      <c r="G2024" s="19"/>
      <c r="H2024" s="19"/>
      <c r="I2024" s="19"/>
      <c r="J2024" s="19"/>
      <c r="K2024" s="19"/>
      <c r="L2024" s="19"/>
      <c r="M2024" s="20"/>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Z2024" s="257"/>
      <c r="CI2024" s="20" t="s">
        <v>2305</v>
      </c>
    </row>
    <row r="2025" spans="1:87" ht="15" hidden="1" customHeight="1">
      <c r="A2025" s="19"/>
      <c r="B2025" s="19"/>
      <c r="C2025" s="20"/>
      <c r="D2025" s="19"/>
      <c r="E2025" s="19"/>
      <c r="F2025" s="19"/>
      <c r="G2025" s="19"/>
      <c r="H2025" s="19"/>
      <c r="I2025" s="19"/>
      <c r="J2025" s="19"/>
      <c r="K2025" s="19"/>
      <c r="L2025" s="19"/>
      <c r="M2025" s="20"/>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Z2025" s="257"/>
      <c r="CI2025" s="20" t="s">
        <v>2306</v>
      </c>
    </row>
    <row r="2026" spans="1:87" ht="15" hidden="1" customHeight="1">
      <c r="A2026" s="19"/>
      <c r="B2026" s="19"/>
      <c r="C2026" s="20"/>
      <c r="D2026" s="19"/>
      <c r="E2026" s="19"/>
      <c r="F2026" s="19"/>
      <c r="G2026" s="19"/>
      <c r="H2026" s="19"/>
      <c r="I2026" s="19"/>
      <c r="J2026" s="19"/>
      <c r="K2026" s="19"/>
      <c r="L2026" s="19"/>
      <c r="M2026" s="20"/>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Z2026" s="257"/>
      <c r="CI2026" s="20" t="s">
        <v>2307</v>
      </c>
    </row>
    <row r="2027" spans="1:87" ht="15" hidden="1" customHeight="1">
      <c r="A2027" s="19"/>
      <c r="B2027" s="19"/>
      <c r="C2027" s="20"/>
      <c r="D2027" s="19"/>
      <c r="E2027" s="19"/>
      <c r="F2027" s="19"/>
      <c r="G2027" s="19"/>
      <c r="H2027" s="19"/>
      <c r="I2027" s="19"/>
      <c r="J2027" s="19"/>
      <c r="K2027" s="19"/>
      <c r="L2027" s="19"/>
      <c r="M2027" s="20"/>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Z2027" s="257"/>
      <c r="CI2027" s="20" t="s">
        <v>2308</v>
      </c>
    </row>
    <row r="2028" spans="1:87" ht="15" hidden="1" customHeight="1">
      <c r="A2028" s="19"/>
      <c r="B2028" s="19"/>
      <c r="C2028" s="20"/>
      <c r="D2028" s="19"/>
      <c r="E2028" s="19"/>
      <c r="F2028" s="19"/>
      <c r="G2028" s="19"/>
      <c r="H2028" s="19"/>
      <c r="I2028" s="19"/>
      <c r="J2028" s="19"/>
      <c r="K2028" s="19"/>
      <c r="L2028" s="19"/>
      <c r="M2028" s="20"/>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Z2028" s="257"/>
      <c r="CI2028" s="20" t="s">
        <v>2309</v>
      </c>
    </row>
    <row r="2029" spans="1:87" ht="15" hidden="1" customHeight="1">
      <c r="A2029" s="19"/>
      <c r="B2029" s="19"/>
      <c r="C2029" s="20"/>
      <c r="D2029" s="19"/>
      <c r="E2029" s="19"/>
      <c r="F2029" s="19"/>
      <c r="G2029" s="19"/>
      <c r="H2029" s="19"/>
      <c r="I2029" s="19"/>
      <c r="J2029" s="19"/>
      <c r="K2029" s="19"/>
      <c r="L2029" s="19"/>
      <c r="M2029" s="20"/>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Z2029" s="257"/>
      <c r="CI2029" s="20" t="s">
        <v>2310</v>
      </c>
    </row>
    <row r="2030" spans="1:87" ht="15" hidden="1" customHeight="1">
      <c r="A2030" s="19"/>
      <c r="B2030" s="19"/>
      <c r="C2030" s="20"/>
      <c r="D2030" s="19"/>
      <c r="E2030" s="19"/>
      <c r="F2030" s="19"/>
      <c r="G2030" s="19"/>
      <c r="H2030" s="19"/>
      <c r="I2030" s="19"/>
      <c r="J2030" s="19"/>
      <c r="K2030" s="19"/>
      <c r="L2030" s="19"/>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Z2030" s="257"/>
      <c r="CI2030" s="20" t="s">
        <v>2311</v>
      </c>
    </row>
    <row r="2031" spans="1:87" ht="15" hidden="1" customHeight="1">
      <c r="A2031" s="19"/>
      <c r="B2031" s="19"/>
      <c r="C2031" s="20"/>
      <c r="D2031" s="19"/>
      <c r="E2031" s="19"/>
      <c r="F2031" s="19"/>
      <c r="G2031" s="19"/>
      <c r="H2031" s="19"/>
      <c r="I2031" s="19"/>
      <c r="J2031" s="19"/>
      <c r="K2031" s="19"/>
      <c r="L2031" s="19"/>
      <c r="M2031" s="20"/>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Z2031" s="257"/>
      <c r="CI2031" s="20" t="s">
        <v>2312</v>
      </c>
    </row>
    <row r="2032" spans="1:87" ht="15" hidden="1" customHeight="1">
      <c r="A2032" s="19"/>
      <c r="B2032" s="19"/>
      <c r="C2032" s="20"/>
      <c r="D2032" s="19"/>
      <c r="E2032" s="19"/>
      <c r="F2032" s="19"/>
      <c r="G2032" s="19"/>
      <c r="H2032" s="19"/>
      <c r="I2032" s="19"/>
      <c r="J2032" s="19"/>
      <c r="K2032" s="19"/>
      <c r="L2032" s="19"/>
      <c r="M2032" s="20"/>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Z2032" s="257"/>
      <c r="CI2032" s="20" t="s">
        <v>2313</v>
      </c>
    </row>
    <row r="2033" spans="1:87" ht="15" hidden="1" customHeight="1">
      <c r="A2033" s="19"/>
      <c r="B2033" s="19"/>
      <c r="C2033" s="20"/>
      <c r="D2033" s="19"/>
      <c r="E2033" s="19"/>
      <c r="F2033" s="19"/>
      <c r="G2033" s="19"/>
      <c r="H2033" s="19"/>
      <c r="I2033" s="19"/>
      <c r="J2033" s="19"/>
      <c r="K2033" s="19"/>
      <c r="L2033" s="19"/>
      <c r="M2033" s="20"/>
      <c r="N2033" s="20"/>
      <c r="O2033" s="20"/>
      <c r="P2033" s="20"/>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Z2033" s="257"/>
      <c r="CI2033" s="20" t="s">
        <v>2314</v>
      </c>
    </row>
    <row r="2034" spans="1:87" ht="15" hidden="1" customHeight="1">
      <c r="A2034" s="19"/>
      <c r="B2034" s="19"/>
      <c r="C2034" s="20"/>
      <c r="D2034" s="19"/>
      <c r="E2034" s="19"/>
      <c r="F2034" s="19"/>
      <c r="G2034" s="19"/>
      <c r="H2034" s="19"/>
      <c r="I2034" s="19"/>
      <c r="J2034" s="19"/>
      <c r="K2034" s="19"/>
      <c r="L2034" s="19"/>
      <c r="M2034" s="20"/>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Z2034" s="257"/>
      <c r="CI2034" s="20" t="s">
        <v>2315</v>
      </c>
    </row>
    <row r="2035" spans="1:87" ht="15" hidden="1" customHeight="1">
      <c r="A2035" s="19"/>
      <c r="B2035" s="19"/>
      <c r="C2035" s="20"/>
      <c r="D2035" s="19"/>
      <c r="E2035" s="19"/>
      <c r="F2035" s="19"/>
      <c r="G2035" s="19"/>
      <c r="H2035" s="19"/>
      <c r="I2035" s="19"/>
      <c r="J2035" s="19"/>
      <c r="K2035" s="19"/>
      <c r="L2035" s="19"/>
      <c r="M2035" s="20"/>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Z2035" s="257"/>
      <c r="CI2035" s="20" t="s">
        <v>2316</v>
      </c>
    </row>
    <row r="2036" spans="1:87" ht="15" hidden="1" customHeight="1">
      <c r="A2036" s="19"/>
      <c r="B2036" s="19"/>
      <c r="C2036" s="20"/>
      <c r="D2036" s="19"/>
      <c r="E2036" s="19"/>
      <c r="F2036" s="19"/>
      <c r="G2036" s="19"/>
      <c r="H2036" s="19"/>
      <c r="I2036" s="19"/>
      <c r="J2036" s="19"/>
      <c r="K2036" s="19"/>
      <c r="L2036" s="19"/>
      <c r="M2036" s="20"/>
      <c r="N2036" s="20"/>
      <c r="O2036" s="20"/>
      <c r="P2036" s="20"/>
      <c r="Q2036" s="20"/>
      <c r="R2036" s="20"/>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Z2036" s="257"/>
      <c r="CI2036" s="20" t="s">
        <v>2317</v>
      </c>
    </row>
    <row r="2037" spans="1:87" ht="15" hidden="1" customHeight="1">
      <c r="A2037" s="19"/>
      <c r="B2037" s="19"/>
      <c r="C2037" s="20"/>
      <c r="D2037" s="19"/>
      <c r="E2037" s="19"/>
      <c r="F2037" s="19"/>
      <c r="G2037" s="19"/>
      <c r="H2037" s="19"/>
      <c r="I2037" s="19"/>
      <c r="J2037" s="19"/>
      <c r="K2037" s="19"/>
      <c r="L2037" s="19"/>
      <c r="M2037" s="20"/>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Z2037" s="257"/>
      <c r="CI2037" s="20" t="s">
        <v>2318</v>
      </c>
    </row>
    <row r="2038" spans="1:87" ht="15" hidden="1" customHeight="1">
      <c r="A2038" s="19"/>
      <c r="B2038" s="19"/>
      <c r="C2038" s="20"/>
      <c r="D2038" s="19"/>
      <c r="E2038" s="19"/>
      <c r="F2038" s="19"/>
      <c r="G2038" s="19"/>
      <c r="H2038" s="19"/>
      <c r="I2038" s="19"/>
      <c r="J2038" s="19"/>
      <c r="K2038" s="19"/>
      <c r="L2038" s="19"/>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Z2038" s="257"/>
      <c r="CI2038" s="20" t="s">
        <v>2319</v>
      </c>
    </row>
    <row r="2039" spans="1:87" ht="15" hidden="1" customHeight="1">
      <c r="A2039" s="19"/>
      <c r="B2039" s="19"/>
      <c r="C2039" s="20"/>
      <c r="D2039" s="19"/>
      <c r="E2039" s="19"/>
      <c r="F2039" s="19"/>
      <c r="G2039" s="19"/>
      <c r="H2039" s="19"/>
      <c r="I2039" s="19"/>
      <c r="J2039" s="19"/>
      <c r="K2039" s="19"/>
      <c r="L2039" s="19"/>
      <c r="M2039" s="20"/>
      <c r="N2039" s="20"/>
      <c r="O2039" s="20"/>
      <c r="P2039" s="20"/>
      <c r="Q2039" s="20"/>
      <c r="R2039" s="20"/>
      <c r="S2039" s="20"/>
      <c r="T2039" s="20"/>
      <c r="U2039" s="20"/>
      <c r="V2039" s="20"/>
      <c r="W2039" s="20"/>
      <c r="X2039" s="20"/>
      <c r="Y2039" s="20"/>
      <c r="Z2039" s="20"/>
      <c r="AA2039" s="20"/>
      <c r="AB2039" s="20"/>
      <c r="AC2039" s="20"/>
      <c r="AD2039" s="20"/>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Z2039" s="257"/>
      <c r="CI2039" s="20" t="s">
        <v>2320</v>
      </c>
    </row>
    <row r="2040" spans="1:87" ht="15" hidden="1" customHeight="1">
      <c r="A2040" s="19"/>
      <c r="B2040" s="19"/>
      <c r="C2040" s="20"/>
      <c r="D2040" s="19"/>
      <c r="E2040" s="19"/>
      <c r="F2040" s="19"/>
      <c r="G2040" s="19"/>
      <c r="H2040" s="19"/>
      <c r="I2040" s="19"/>
      <c r="J2040" s="19"/>
      <c r="K2040" s="19"/>
      <c r="L2040" s="19"/>
      <c r="M2040" s="20"/>
      <c r="N2040" s="20"/>
      <c r="O2040" s="20"/>
      <c r="P2040" s="20"/>
      <c r="Q2040" s="20"/>
      <c r="R2040" s="20"/>
      <c r="S2040" s="20"/>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Z2040" s="257"/>
      <c r="CI2040" s="20" t="s">
        <v>2321</v>
      </c>
    </row>
    <row r="2041" spans="1:87" ht="15" hidden="1" customHeight="1">
      <c r="A2041" s="19"/>
      <c r="B2041" s="19"/>
      <c r="C2041" s="20"/>
      <c r="D2041" s="19"/>
      <c r="E2041" s="19"/>
      <c r="F2041" s="19"/>
      <c r="G2041" s="19"/>
      <c r="H2041" s="19"/>
      <c r="I2041" s="19"/>
      <c r="J2041" s="19"/>
      <c r="K2041" s="19"/>
      <c r="L2041" s="19"/>
      <c r="M2041" s="20"/>
      <c r="N2041" s="20"/>
      <c r="O2041" s="20"/>
      <c r="P2041" s="20"/>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Z2041" s="257"/>
      <c r="CI2041" s="20" t="s">
        <v>2322</v>
      </c>
    </row>
    <row r="2042" spans="1:87" ht="15" hidden="1" customHeight="1">
      <c r="A2042" s="19"/>
      <c r="B2042" s="19"/>
      <c r="C2042" s="20"/>
      <c r="D2042" s="19"/>
      <c r="E2042" s="19"/>
      <c r="F2042" s="19"/>
      <c r="G2042" s="19"/>
      <c r="H2042" s="19"/>
      <c r="I2042" s="19"/>
      <c r="J2042" s="19"/>
      <c r="K2042" s="19"/>
      <c r="L2042" s="19"/>
      <c r="M2042" s="20"/>
      <c r="N2042" s="20"/>
      <c r="O2042" s="20"/>
      <c r="P2042" s="20"/>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Z2042" s="257"/>
      <c r="CI2042" s="20" t="s">
        <v>2323</v>
      </c>
    </row>
    <row r="2043" spans="1:87" ht="15" hidden="1" customHeight="1">
      <c r="A2043" s="19"/>
      <c r="B2043" s="19"/>
      <c r="C2043" s="20"/>
      <c r="D2043" s="19"/>
      <c r="E2043" s="19"/>
      <c r="F2043" s="19"/>
      <c r="G2043" s="19"/>
      <c r="H2043" s="19"/>
      <c r="I2043" s="19"/>
      <c r="J2043" s="19"/>
      <c r="K2043" s="19"/>
      <c r="L2043" s="19"/>
      <c r="M2043" s="20"/>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Z2043" s="257"/>
      <c r="CI2043" s="20" t="s">
        <v>2324</v>
      </c>
    </row>
    <row r="2044" spans="1:87" ht="15" hidden="1" customHeight="1">
      <c r="A2044" s="19"/>
      <c r="B2044" s="19"/>
      <c r="C2044" s="20"/>
      <c r="D2044" s="19"/>
      <c r="E2044" s="19"/>
      <c r="F2044" s="19"/>
      <c r="G2044" s="19"/>
      <c r="H2044" s="19"/>
      <c r="I2044" s="19"/>
      <c r="J2044" s="19"/>
      <c r="K2044" s="19"/>
      <c r="L2044" s="19"/>
      <c r="M2044" s="20"/>
      <c r="N2044" s="20"/>
      <c r="O2044" s="20"/>
      <c r="P2044" s="20"/>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Z2044" s="257"/>
      <c r="CI2044" s="20" t="s">
        <v>2325</v>
      </c>
    </row>
    <row r="2045" spans="1:87" ht="15" hidden="1" customHeight="1">
      <c r="A2045" s="19"/>
      <c r="B2045" s="19"/>
      <c r="C2045" s="20"/>
      <c r="D2045" s="19"/>
      <c r="E2045" s="19"/>
      <c r="F2045" s="19"/>
      <c r="G2045" s="19"/>
      <c r="H2045" s="19"/>
      <c r="I2045" s="19"/>
      <c r="J2045" s="19"/>
      <c r="K2045" s="19"/>
      <c r="L2045" s="19"/>
      <c r="M2045" s="20"/>
      <c r="N2045" s="20"/>
      <c r="O2045" s="20"/>
      <c r="P2045" s="20"/>
      <c r="Q2045" s="20"/>
      <c r="R2045" s="20"/>
      <c r="S2045" s="20"/>
      <c r="T2045" s="20"/>
      <c r="U2045" s="20"/>
      <c r="V2045" s="20"/>
      <c r="W2045" s="20"/>
      <c r="X2045" s="20"/>
      <c r="Y2045" s="20"/>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Z2045" s="257"/>
      <c r="CI2045" s="20" t="s">
        <v>2326</v>
      </c>
    </row>
    <row r="2046" spans="1:87" ht="15" hidden="1" customHeight="1">
      <c r="A2046" s="19"/>
      <c r="B2046" s="19"/>
      <c r="C2046" s="20"/>
      <c r="D2046" s="19"/>
      <c r="E2046" s="19"/>
      <c r="F2046" s="19"/>
      <c r="G2046" s="19"/>
      <c r="H2046" s="19"/>
      <c r="I2046" s="19"/>
      <c r="J2046" s="19"/>
      <c r="K2046" s="19"/>
      <c r="L2046" s="19"/>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Z2046" s="257"/>
      <c r="CI2046" s="20" t="s">
        <v>586</v>
      </c>
    </row>
    <row r="2047" spans="1:87" ht="15" hidden="1" customHeight="1">
      <c r="A2047" s="19"/>
      <c r="B2047" s="19"/>
      <c r="C2047" s="20"/>
      <c r="D2047" s="19"/>
      <c r="E2047" s="19"/>
      <c r="F2047" s="19"/>
      <c r="G2047" s="19"/>
      <c r="H2047" s="19"/>
      <c r="I2047" s="19"/>
      <c r="J2047" s="19"/>
      <c r="K2047" s="19"/>
      <c r="L2047" s="19"/>
      <c r="M2047" s="20"/>
      <c r="N2047" s="20"/>
      <c r="O2047" s="20"/>
      <c r="P2047" s="20"/>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Z2047" s="257"/>
      <c r="CI2047" s="20" t="s">
        <v>2327</v>
      </c>
    </row>
    <row r="2048" spans="1:87" ht="15" hidden="1" customHeight="1">
      <c r="A2048" s="19"/>
      <c r="B2048" s="19"/>
      <c r="C2048" s="20"/>
      <c r="D2048" s="19"/>
      <c r="E2048" s="19"/>
      <c r="F2048" s="19"/>
      <c r="G2048" s="19"/>
      <c r="H2048" s="19"/>
      <c r="I2048" s="19"/>
      <c r="J2048" s="19"/>
      <c r="K2048" s="19"/>
      <c r="L2048" s="19"/>
      <c r="M2048" s="20"/>
      <c r="N2048" s="20"/>
      <c r="O2048" s="20"/>
      <c r="P2048" s="20"/>
      <c r="Q2048" s="20"/>
      <c r="R2048" s="20"/>
      <c r="S2048" s="20"/>
      <c r="T2048" s="20"/>
      <c r="U2048" s="20"/>
      <c r="V2048" s="20"/>
      <c r="W2048" s="20"/>
      <c r="X2048" s="20"/>
      <c r="Y2048" s="20"/>
      <c r="Z2048" s="20"/>
      <c r="AA2048" s="20"/>
      <c r="AB2048" s="20"/>
      <c r="AC2048" s="20"/>
      <c r="AD2048" s="20"/>
      <c r="AE2048" s="20"/>
      <c r="AF2048" s="20"/>
      <c r="AG2048" s="20"/>
      <c r="AH2048" s="20"/>
      <c r="AI2048" s="20"/>
      <c r="AJ2048" s="20"/>
      <c r="AK2048" s="20"/>
      <c r="AL2048" s="20"/>
      <c r="AM2048" s="20"/>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Z2048" s="257"/>
      <c r="CI2048" s="20" t="s">
        <v>2328</v>
      </c>
    </row>
    <row r="2049" spans="1:87" ht="15" hidden="1" customHeight="1">
      <c r="A2049" s="19"/>
      <c r="B2049" s="19"/>
      <c r="C2049" s="20"/>
      <c r="D2049" s="19"/>
      <c r="E2049" s="19"/>
      <c r="F2049" s="19"/>
      <c r="G2049" s="19"/>
      <c r="H2049" s="19"/>
      <c r="I2049" s="19"/>
      <c r="J2049" s="19"/>
      <c r="K2049" s="19"/>
      <c r="L2049" s="19"/>
      <c r="M2049" s="20"/>
      <c r="N2049" s="20"/>
      <c r="O2049" s="20"/>
      <c r="P2049" s="20"/>
      <c r="Q2049" s="20"/>
      <c r="R2049" s="20"/>
      <c r="S2049" s="20"/>
      <c r="T2049" s="20"/>
      <c r="U2049" s="20"/>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Z2049" s="257"/>
      <c r="CI2049" s="20" t="s">
        <v>2329</v>
      </c>
    </row>
    <row r="2050" spans="1:87" ht="15" hidden="1" customHeight="1">
      <c r="A2050" s="19"/>
      <c r="B2050" s="19"/>
      <c r="C2050" s="20"/>
      <c r="D2050" s="19"/>
      <c r="E2050" s="19"/>
      <c r="F2050" s="19"/>
      <c r="G2050" s="19"/>
      <c r="H2050" s="19"/>
      <c r="I2050" s="19"/>
      <c r="J2050" s="19"/>
      <c r="K2050" s="19"/>
      <c r="L2050" s="19"/>
      <c r="M2050" s="20"/>
      <c r="N2050" s="20"/>
      <c r="O2050" s="20"/>
      <c r="P2050" s="20"/>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Z2050" s="257"/>
      <c r="CI2050" s="20" t="s">
        <v>2330</v>
      </c>
    </row>
    <row r="2051" spans="1:87" ht="15" hidden="1" customHeight="1">
      <c r="A2051" s="19"/>
      <c r="B2051" s="19"/>
      <c r="C2051" s="20"/>
      <c r="D2051" s="19"/>
      <c r="E2051" s="19"/>
      <c r="F2051" s="19"/>
      <c r="G2051" s="19"/>
      <c r="H2051" s="19"/>
      <c r="I2051" s="19"/>
      <c r="J2051" s="19"/>
      <c r="K2051" s="19"/>
      <c r="L2051" s="19"/>
      <c r="M2051" s="20"/>
      <c r="N2051" s="20"/>
      <c r="O2051" s="20"/>
      <c r="P2051" s="20"/>
      <c r="Q2051" s="20"/>
      <c r="R2051" s="20"/>
      <c r="S2051" s="20"/>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Z2051" s="257"/>
      <c r="CI2051" s="20" t="s">
        <v>2331</v>
      </c>
    </row>
    <row r="2052" spans="1:87" ht="15" hidden="1" customHeight="1">
      <c r="A2052" s="19"/>
      <c r="B2052" s="19"/>
      <c r="C2052" s="20"/>
      <c r="D2052" s="19"/>
      <c r="E2052" s="19"/>
      <c r="F2052" s="19"/>
      <c r="G2052" s="19"/>
      <c r="H2052" s="19"/>
      <c r="I2052" s="19"/>
      <c r="J2052" s="19"/>
      <c r="K2052" s="19"/>
      <c r="L2052" s="19"/>
      <c r="M2052" s="20"/>
      <c r="N2052" s="20"/>
      <c r="O2052" s="20"/>
      <c r="P2052" s="20"/>
      <c r="Q2052" s="20"/>
      <c r="R2052" s="20"/>
      <c r="S2052" s="20"/>
      <c r="T2052" s="20"/>
      <c r="U2052" s="20"/>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Z2052" s="257"/>
      <c r="CI2052" s="20" t="s">
        <v>2332</v>
      </c>
    </row>
    <row r="2053" spans="1:87" ht="15" hidden="1" customHeight="1">
      <c r="A2053" s="19"/>
      <c r="B2053" s="19"/>
      <c r="C2053" s="20"/>
      <c r="D2053" s="19"/>
      <c r="E2053" s="19"/>
      <c r="F2053" s="19"/>
      <c r="G2053" s="19"/>
      <c r="H2053" s="19"/>
      <c r="I2053" s="19"/>
      <c r="J2053" s="19"/>
      <c r="K2053" s="19"/>
      <c r="L2053" s="19"/>
      <c r="M2053" s="20"/>
      <c r="N2053" s="20"/>
      <c r="O2053" s="20"/>
      <c r="P2053" s="20"/>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Z2053" s="257"/>
      <c r="CI2053" s="20" t="s">
        <v>2333</v>
      </c>
    </row>
    <row r="2054" spans="1:87" ht="15" hidden="1" customHeight="1">
      <c r="A2054" s="19"/>
      <c r="B2054" s="19"/>
      <c r="C2054" s="20"/>
      <c r="D2054" s="19"/>
      <c r="E2054" s="19"/>
      <c r="F2054" s="19"/>
      <c r="G2054" s="19"/>
      <c r="H2054" s="19"/>
      <c r="I2054" s="19"/>
      <c r="J2054" s="19"/>
      <c r="K2054" s="19"/>
      <c r="L2054" s="19"/>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Z2054" s="257"/>
      <c r="CI2054" s="20" t="s">
        <v>2334</v>
      </c>
    </row>
    <row r="2055" spans="1:87" ht="15" hidden="1" customHeight="1">
      <c r="A2055" s="19"/>
      <c r="B2055" s="19"/>
      <c r="C2055" s="20"/>
      <c r="D2055" s="19"/>
      <c r="E2055" s="19"/>
      <c r="F2055" s="19"/>
      <c r="G2055" s="19"/>
      <c r="H2055" s="19"/>
      <c r="I2055" s="19"/>
      <c r="J2055" s="19"/>
      <c r="K2055" s="19"/>
      <c r="L2055" s="19"/>
      <c r="M2055" s="20"/>
      <c r="N2055" s="20"/>
      <c r="O2055" s="20"/>
      <c r="P2055" s="20"/>
      <c r="Q2055" s="20"/>
      <c r="R2055" s="20"/>
      <c r="S2055" s="20"/>
      <c r="T2055" s="20"/>
      <c r="U2055" s="20"/>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Z2055" s="257"/>
      <c r="CI2055" s="20" t="s">
        <v>2335</v>
      </c>
    </row>
    <row r="2056" spans="1:87" ht="15" hidden="1" customHeight="1">
      <c r="A2056" s="19"/>
      <c r="B2056" s="19"/>
      <c r="C2056" s="20"/>
      <c r="D2056" s="19"/>
      <c r="E2056" s="19"/>
      <c r="F2056" s="19"/>
      <c r="G2056" s="19"/>
      <c r="H2056" s="19"/>
      <c r="I2056" s="19"/>
      <c r="J2056" s="19"/>
      <c r="K2056" s="19"/>
      <c r="L2056" s="19"/>
      <c r="M2056" s="20"/>
      <c r="N2056" s="20"/>
      <c r="O2056" s="20"/>
      <c r="P2056" s="20"/>
      <c r="Q2056" s="20"/>
      <c r="R2056" s="20"/>
      <c r="S2056" s="20"/>
      <c r="T2056" s="20"/>
      <c r="U2056" s="20"/>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Z2056" s="257"/>
      <c r="CI2056" s="20" t="s">
        <v>2336</v>
      </c>
    </row>
    <row r="2057" spans="1:87" ht="15" hidden="1" customHeight="1">
      <c r="A2057" s="19"/>
      <c r="B2057" s="19"/>
      <c r="C2057" s="20"/>
      <c r="D2057" s="19"/>
      <c r="E2057" s="19"/>
      <c r="F2057" s="19"/>
      <c r="G2057" s="19"/>
      <c r="H2057" s="19"/>
      <c r="I2057" s="19"/>
      <c r="J2057" s="19"/>
      <c r="K2057" s="19"/>
      <c r="L2057" s="19"/>
      <c r="M2057" s="20"/>
      <c r="N2057" s="20"/>
      <c r="O2057" s="20"/>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Z2057" s="257"/>
      <c r="CI2057" s="20" t="s">
        <v>2337</v>
      </c>
    </row>
    <row r="2058" spans="1:87" ht="15" hidden="1" customHeight="1">
      <c r="A2058" s="19"/>
      <c r="B2058" s="19"/>
      <c r="C2058" s="20"/>
      <c r="D2058" s="19"/>
      <c r="E2058" s="19"/>
      <c r="F2058" s="19"/>
      <c r="G2058" s="19"/>
      <c r="H2058" s="19"/>
      <c r="I2058" s="19"/>
      <c r="J2058" s="19"/>
      <c r="K2058" s="19"/>
      <c r="L2058" s="19"/>
      <c r="M2058" s="20"/>
      <c r="N2058" s="20"/>
      <c r="O2058" s="20"/>
      <c r="P2058" s="20"/>
      <c r="Q2058" s="20"/>
      <c r="R2058" s="20"/>
      <c r="S2058" s="20"/>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Z2058" s="257"/>
      <c r="CI2058" s="20" t="s">
        <v>2338</v>
      </c>
    </row>
    <row r="2059" spans="1:87" ht="0" hidden="1" customHeight="1">
      <c r="A2059" s="19"/>
      <c r="B2059" s="19"/>
      <c r="C2059" s="20"/>
      <c r="D2059" s="19"/>
      <c r="E2059" s="19"/>
      <c r="F2059" s="19"/>
      <c r="G2059" s="19"/>
      <c r="H2059" s="19"/>
      <c r="I2059" s="19"/>
      <c r="J2059" s="19"/>
      <c r="K2059" s="19"/>
      <c r="L2059" s="19"/>
      <c r="M2059" s="20"/>
      <c r="N2059" s="20"/>
      <c r="O2059" s="20"/>
      <c r="P2059" s="20"/>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Z2059" s="257"/>
      <c r="CI2059" s="20" t="s">
        <v>2339</v>
      </c>
    </row>
    <row r="2060" spans="1:87" ht="0" hidden="1" customHeight="1">
      <c r="A2060" s="19"/>
      <c r="B2060" s="19"/>
      <c r="C2060" s="20"/>
      <c r="D2060" s="19"/>
      <c r="E2060" s="19"/>
      <c r="F2060" s="19"/>
      <c r="G2060" s="19"/>
      <c r="H2060" s="19"/>
      <c r="I2060" s="19"/>
      <c r="J2060" s="19"/>
      <c r="K2060" s="19"/>
      <c r="L2060" s="19"/>
      <c r="M2060" s="20"/>
      <c r="N2060" s="20"/>
      <c r="O2060" s="20"/>
      <c r="P2060" s="20"/>
      <c r="Q2060" s="20"/>
      <c r="R2060" s="20"/>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Z2060" s="257"/>
      <c r="CI2060" s="20" t="s">
        <v>2340</v>
      </c>
    </row>
    <row r="2061" spans="1:87" ht="0" hidden="1" customHeight="1">
      <c r="A2061" s="19"/>
      <c r="B2061" s="19"/>
      <c r="C2061" s="20"/>
      <c r="D2061" s="19"/>
      <c r="E2061" s="19"/>
      <c r="F2061" s="19"/>
      <c r="G2061" s="19"/>
      <c r="H2061" s="19"/>
      <c r="I2061" s="19"/>
      <c r="J2061" s="19"/>
      <c r="K2061" s="19"/>
      <c r="L2061" s="19"/>
      <c r="M2061" s="20"/>
      <c r="N2061" s="20"/>
      <c r="O2061" s="20"/>
      <c r="P2061" s="20"/>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Z2061" s="257"/>
      <c r="CI2061" s="20" t="s">
        <v>2341</v>
      </c>
    </row>
    <row r="2062" spans="1:87" ht="0" hidden="1" customHeight="1">
      <c r="A2062" s="19"/>
      <c r="B2062" s="19"/>
      <c r="C2062" s="20"/>
      <c r="D2062" s="19"/>
      <c r="E2062" s="19"/>
      <c r="F2062" s="19"/>
      <c r="G2062" s="19"/>
      <c r="H2062" s="19"/>
      <c r="I2062" s="19"/>
      <c r="J2062" s="19"/>
      <c r="K2062" s="19"/>
      <c r="L2062" s="19"/>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Z2062" s="257"/>
      <c r="CI2062" s="20" t="s">
        <v>2342</v>
      </c>
    </row>
    <row r="2063" spans="1:87" ht="0" hidden="1" customHeight="1">
      <c r="A2063" s="19"/>
      <c r="B2063" s="19"/>
      <c r="C2063" s="20"/>
      <c r="D2063" s="19"/>
      <c r="E2063" s="19"/>
      <c r="F2063" s="19"/>
      <c r="G2063" s="19"/>
      <c r="H2063" s="19"/>
      <c r="I2063" s="19"/>
      <c r="J2063" s="19"/>
      <c r="K2063" s="19"/>
      <c r="L2063" s="19"/>
      <c r="M2063" s="20"/>
      <c r="N2063" s="20"/>
      <c r="O2063" s="20"/>
      <c r="P2063" s="20"/>
      <c r="Q2063" s="20"/>
      <c r="R2063" s="20"/>
      <c r="S2063" s="20"/>
      <c r="T2063" s="20"/>
      <c r="U2063" s="20"/>
      <c r="V2063" s="20"/>
      <c r="W2063" s="20"/>
      <c r="X2063" s="20"/>
      <c r="Y2063" s="20"/>
      <c r="Z2063" s="20"/>
      <c r="AA2063" s="20"/>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Z2063" s="257"/>
      <c r="CI2063" s="20" t="s">
        <v>2343</v>
      </c>
    </row>
    <row r="2064" spans="1:87" ht="0" hidden="1" customHeight="1">
      <c r="A2064" s="19"/>
      <c r="B2064" s="19"/>
      <c r="C2064" s="20"/>
      <c r="D2064" s="19"/>
      <c r="E2064" s="19"/>
      <c r="F2064" s="19"/>
      <c r="G2064" s="19"/>
      <c r="H2064" s="19"/>
      <c r="I2064" s="19"/>
      <c r="J2064" s="19"/>
      <c r="K2064" s="19"/>
      <c r="L2064" s="19"/>
      <c r="M2064" s="20"/>
      <c r="N2064" s="20"/>
      <c r="O2064" s="20"/>
      <c r="P2064" s="20"/>
      <c r="Q2064" s="20"/>
      <c r="R2064" s="20"/>
      <c r="S2064" s="20"/>
      <c r="T2064" s="20"/>
      <c r="U2064" s="20"/>
      <c r="V2064" s="20"/>
      <c r="W2064" s="20"/>
      <c r="X2064" s="20"/>
      <c r="Y2064" s="20"/>
      <c r="Z2064" s="20"/>
      <c r="AA2064" s="20"/>
      <c r="AB2064" s="20"/>
      <c r="AC2064" s="20"/>
      <c r="AD2064" s="20"/>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Z2064" s="257"/>
      <c r="CI2064" s="20" t="s">
        <v>2344</v>
      </c>
    </row>
    <row r="2065" spans="1:87" ht="0" hidden="1" customHeight="1">
      <c r="A2065" s="19"/>
      <c r="B2065" s="19"/>
      <c r="C2065" s="20"/>
      <c r="D2065" s="19"/>
      <c r="E2065" s="19"/>
      <c r="F2065" s="19"/>
      <c r="G2065" s="19"/>
      <c r="H2065" s="19"/>
      <c r="I2065" s="19"/>
      <c r="J2065" s="19"/>
      <c r="K2065" s="19"/>
      <c r="L2065" s="19"/>
      <c r="M2065" s="20"/>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Z2065" s="257"/>
      <c r="CI2065" s="20" t="s">
        <v>2345</v>
      </c>
    </row>
    <row r="2066" spans="1:87" ht="0" hidden="1" customHeight="1">
      <c r="A2066" s="19"/>
      <c r="B2066" s="19"/>
      <c r="C2066" s="20"/>
      <c r="D2066" s="19"/>
      <c r="E2066" s="19"/>
      <c r="F2066" s="19"/>
      <c r="G2066" s="19"/>
      <c r="H2066" s="19"/>
      <c r="I2066" s="19"/>
      <c r="J2066" s="19"/>
      <c r="K2066" s="19"/>
      <c r="L2066" s="19"/>
      <c r="M2066" s="20"/>
      <c r="N2066" s="20"/>
      <c r="O2066" s="20"/>
      <c r="P2066" s="20"/>
      <c r="Q2066" s="20"/>
      <c r="R2066" s="20"/>
      <c r="S2066" s="20"/>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Z2066" s="257"/>
      <c r="CI2066" s="20" t="s">
        <v>2346</v>
      </c>
    </row>
    <row r="2067" spans="1:87" ht="0" hidden="1" customHeight="1">
      <c r="A2067" s="19"/>
      <c r="B2067" s="19"/>
      <c r="C2067" s="20"/>
      <c r="D2067" s="19"/>
      <c r="E2067" s="19"/>
      <c r="F2067" s="19"/>
      <c r="G2067" s="19"/>
      <c r="H2067" s="19"/>
      <c r="I2067" s="19"/>
      <c r="J2067" s="19"/>
      <c r="K2067" s="19"/>
      <c r="L2067" s="19"/>
      <c r="M2067" s="20"/>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Z2067" s="257"/>
      <c r="CI2067" s="20" t="s">
        <v>2347</v>
      </c>
    </row>
    <row r="2068" spans="1:87" ht="0" hidden="1" customHeight="1">
      <c r="A2068" s="19"/>
      <c r="B2068" s="19"/>
      <c r="C2068" s="20"/>
      <c r="D2068" s="19"/>
      <c r="E2068" s="19"/>
      <c r="F2068" s="19"/>
      <c r="G2068" s="19"/>
      <c r="H2068" s="19"/>
      <c r="I2068" s="19"/>
      <c r="J2068" s="19"/>
      <c r="K2068" s="19"/>
      <c r="L2068" s="19"/>
      <c r="M2068" s="20"/>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Z2068" s="257"/>
      <c r="CI2068" s="20" t="s">
        <v>2348</v>
      </c>
    </row>
    <row r="2069" spans="1:87" ht="0" hidden="1" customHeight="1">
      <c r="A2069" s="19"/>
      <c r="B2069" s="19"/>
      <c r="C2069" s="20"/>
      <c r="D2069" s="19"/>
      <c r="E2069" s="19"/>
      <c r="F2069" s="19"/>
      <c r="G2069" s="19"/>
      <c r="H2069" s="19"/>
      <c r="I2069" s="19"/>
      <c r="J2069" s="19"/>
      <c r="K2069" s="19"/>
      <c r="L2069" s="19"/>
      <c r="M2069" s="20"/>
      <c r="N2069" s="20"/>
      <c r="O2069" s="20"/>
      <c r="P2069" s="20"/>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Z2069" s="257"/>
      <c r="CI2069" s="20" t="s">
        <v>2349</v>
      </c>
    </row>
    <row r="2070" spans="1:87" ht="0" hidden="1" customHeight="1">
      <c r="A2070" s="19"/>
      <c r="B2070" s="19"/>
      <c r="C2070" s="20"/>
      <c r="D2070" s="19"/>
      <c r="E2070" s="19"/>
      <c r="F2070" s="19"/>
      <c r="G2070" s="19"/>
      <c r="H2070" s="19"/>
      <c r="I2070" s="19"/>
      <c r="J2070" s="19"/>
      <c r="K2070" s="19"/>
      <c r="L2070" s="19"/>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Z2070" s="257"/>
      <c r="CI2070" s="20" t="s">
        <v>2350</v>
      </c>
    </row>
    <row r="2071" spans="1:87" ht="0" hidden="1" customHeight="1">
      <c r="A2071" s="19"/>
      <c r="B2071" s="19"/>
      <c r="C2071" s="20"/>
      <c r="D2071" s="19"/>
      <c r="E2071" s="19"/>
      <c r="F2071" s="19"/>
      <c r="G2071" s="19"/>
      <c r="H2071" s="19"/>
      <c r="I2071" s="19"/>
      <c r="J2071" s="19"/>
      <c r="K2071" s="19"/>
      <c r="L2071" s="19"/>
      <c r="M2071" s="20"/>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Z2071" s="257"/>
      <c r="CI2071" s="20" t="s">
        <v>2351</v>
      </c>
    </row>
    <row r="2072" spans="1:87" ht="0" hidden="1" customHeight="1">
      <c r="A2072" s="19"/>
      <c r="B2072" s="19"/>
      <c r="C2072" s="20"/>
      <c r="D2072" s="19"/>
      <c r="E2072" s="19"/>
      <c r="F2072" s="19"/>
      <c r="G2072" s="19"/>
      <c r="H2072" s="19"/>
      <c r="I2072" s="19"/>
      <c r="J2072" s="19"/>
      <c r="K2072" s="19"/>
      <c r="L2072" s="19"/>
      <c r="M2072" s="20"/>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Z2072" s="257"/>
      <c r="CI2072" s="20" t="s">
        <v>2352</v>
      </c>
    </row>
    <row r="2073" spans="1:87" ht="0" hidden="1" customHeight="1">
      <c r="A2073" s="19"/>
      <c r="B2073" s="19"/>
      <c r="C2073" s="20"/>
      <c r="D2073" s="19"/>
      <c r="E2073" s="19"/>
      <c r="F2073" s="19"/>
      <c r="G2073" s="19"/>
      <c r="H2073" s="19"/>
      <c r="I2073" s="19"/>
      <c r="J2073" s="19"/>
      <c r="K2073" s="19"/>
      <c r="L2073" s="19"/>
      <c r="M2073" s="20"/>
      <c r="N2073" s="20"/>
      <c r="O2073" s="20"/>
      <c r="P2073" s="20"/>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Z2073" s="257"/>
      <c r="CI2073" s="20" t="s">
        <v>2353</v>
      </c>
    </row>
    <row r="2074" spans="1:87" ht="0" hidden="1" customHeight="1">
      <c r="A2074" s="19"/>
      <c r="B2074" s="19"/>
      <c r="C2074" s="20"/>
      <c r="D2074" s="19"/>
      <c r="E2074" s="19"/>
      <c r="F2074" s="19"/>
      <c r="G2074" s="19"/>
      <c r="H2074" s="19"/>
      <c r="I2074" s="19"/>
      <c r="J2074" s="19"/>
      <c r="K2074" s="19"/>
      <c r="L2074" s="19"/>
      <c r="M2074" s="20"/>
      <c r="N2074" s="20"/>
      <c r="O2074" s="20"/>
      <c r="P2074" s="20"/>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Z2074" s="257"/>
      <c r="CI2074" s="20" t="s">
        <v>2354</v>
      </c>
    </row>
    <row r="2075" spans="1:87" ht="0" hidden="1" customHeight="1">
      <c r="A2075" s="19"/>
      <c r="B2075" s="19"/>
      <c r="C2075" s="20"/>
      <c r="D2075" s="19"/>
      <c r="E2075" s="19"/>
      <c r="F2075" s="19"/>
      <c r="G2075" s="19"/>
      <c r="H2075" s="19"/>
      <c r="I2075" s="19"/>
      <c r="J2075" s="19"/>
      <c r="K2075" s="19"/>
      <c r="L2075" s="19"/>
      <c r="M2075" s="20"/>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Z2075" s="257"/>
      <c r="CI2075" s="20" t="s">
        <v>2355</v>
      </c>
    </row>
    <row r="2076" spans="1:87" ht="0" hidden="1" customHeight="1">
      <c r="A2076" s="19"/>
      <c r="B2076" s="19"/>
      <c r="C2076" s="20"/>
      <c r="D2076" s="19"/>
      <c r="E2076" s="19"/>
      <c r="F2076" s="19"/>
      <c r="G2076" s="19"/>
      <c r="H2076" s="19"/>
      <c r="I2076" s="19"/>
      <c r="J2076" s="19"/>
      <c r="K2076" s="19"/>
      <c r="L2076" s="19"/>
      <c r="M2076" s="20"/>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Z2076" s="257"/>
      <c r="CI2076" s="20" t="s">
        <v>2356</v>
      </c>
    </row>
    <row r="2077" spans="1:87" ht="0" hidden="1" customHeight="1">
      <c r="A2077" s="19"/>
      <c r="B2077" s="19"/>
      <c r="C2077" s="20"/>
      <c r="D2077" s="19"/>
      <c r="E2077" s="19"/>
      <c r="F2077" s="19"/>
      <c r="G2077" s="19"/>
      <c r="H2077" s="19"/>
      <c r="I2077" s="19"/>
      <c r="J2077" s="19"/>
      <c r="K2077" s="19"/>
      <c r="L2077" s="19"/>
      <c r="M2077" s="20"/>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Z2077" s="257"/>
      <c r="CI2077" s="20" t="s">
        <v>2357</v>
      </c>
    </row>
    <row r="2078" spans="1:87" ht="0" hidden="1" customHeight="1">
      <c r="A2078" s="19"/>
      <c r="B2078" s="19"/>
      <c r="C2078" s="20"/>
      <c r="D2078" s="19"/>
      <c r="E2078" s="19"/>
      <c r="F2078" s="19"/>
      <c r="G2078" s="19"/>
      <c r="H2078" s="19"/>
      <c r="I2078" s="19"/>
      <c r="J2078" s="19"/>
      <c r="K2078" s="19"/>
      <c r="L2078" s="19"/>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Z2078" s="257"/>
      <c r="CI2078" s="20" t="s">
        <v>2358</v>
      </c>
    </row>
    <row r="2079" spans="1:87" ht="0" hidden="1" customHeight="1">
      <c r="A2079" s="19"/>
      <c r="B2079" s="19"/>
      <c r="C2079" s="20"/>
      <c r="D2079" s="19"/>
      <c r="E2079" s="19"/>
      <c r="F2079" s="19"/>
      <c r="G2079" s="19"/>
      <c r="H2079" s="19"/>
      <c r="I2079" s="19"/>
      <c r="J2079" s="19"/>
      <c r="K2079" s="19"/>
      <c r="L2079" s="19"/>
      <c r="M2079" s="20"/>
      <c r="N2079" s="20"/>
      <c r="O2079" s="20"/>
      <c r="P2079" s="20"/>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Z2079" s="257"/>
      <c r="CI2079" s="20" t="s">
        <v>2359</v>
      </c>
    </row>
    <row r="2080" spans="1:87" ht="0" hidden="1" customHeight="1">
      <c r="A2080" s="19"/>
      <c r="B2080" s="19"/>
      <c r="C2080" s="20"/>
      <c r="D2080" s="19"/>
      <c r="E2080" s="19"/>
      <c r="F2080" s="19"/>
      <c r="G2080" s="19"/>
      <c r="H2080" s="19"/>
      <c r="I2080" s="19"/>
      <c r="J2080" s="19"/>
      <c r="K2080" s="19"/>
      <c r="L2080" s="19"/>
      <c r="M2080" s="20"/>
      <c r="N2080" s="20"/>
      <c r="O2080" s="20"/>
      <c r="P2080" s="20"/>
      <c r="Q2080" s="20"/>
      <c r="R2080" s="20"/>
      <c r="S2080" s="20"/>
      <c r="T2080" s="20"/>
      <c r="U2080" s="20"/>
      <c r="V2080" s="20"/>
      <c r="W2080" s="20"/>
      <c r="X2080" s="20"/>
      <c r="Y2080" s="20"/>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Z2080" s="257"/>
      <c r="CI2080" s="20" t="s">
        <v>2360</v>
      </c>
    </row>
    <row r="2081" spans="1:87" ht="0" hidden="1" customHeight="1">
      <c r="A2081" s="19"/>
      <c r="B2081" s="19"/>
      <c r="C2081" s="20"/>
      <c r="D2081" s="19"/>
      <c r="E2081" s="19"/>
      <c r="F2081" s="19"/>
      <c r="G2081" s="19"/>
      <c r="H2081" s="19"/>
      <c r="I2081" s="19"/>
      <c r="J2081" s="19"/>
      <c r="K2081" s="19"/>
      <c r="L2081" s="19"/>
      <c r="M2081" s="20"/>
      <c r="N2081" s="20"/>
      <c r="O2081" s="20"/>
      <c r="P2081" s="20"/>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Z2081" s="257"/>
      <c r="CI2081" s="20" t="s">
        <v>2361</v>
      </c>
    </row>
    <row r="2082" spans="1:87" ht="0" hidden="1" customHeight="1">
      <c r="A2082" s="19"/>
      <c r="B2082" s="19"/>
      <c r="C2082" s="20"/>
      <c r="D2082" s="19"/>
      <c r="E2082" s="19"/>
      <c r="F2082" s="19"/>
      <c r="G2082" s="19"/>
      <c r="H2082" s="19"/>
      <c r="I2082" s="19"/>
      <c r="J2082" s="19"/>
      <c r="K2082" s="19"/>
      <c r="L2082" s="19"/>
      <c r="M2082" s="20"/>
      <c r="N2082" s="20"/>
      <c r="O2082" s="20"/>
      <c r="P2082" s="20"/>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Z2082" s="257"/>
      <c r="CI2082" s="20" t="s">
        <v>2362</v>
      </c>
    </row>
    <row r="2083" spans="1:87" ht="0" hidden="1" customHeight="1">
      <c r="A2083" s="19"/>
      <c r="B2083" s="19"/>
      <c r="C2083" s="20"/>
      <c r="D2083" s="19"/>
      <c r="E2083" s="19"/>
      <c r="F2083" s="19"/>
      <c r="G2083" s="19"/>
      <c r="H2083" s="19"/>
      <c r="I2083" s="19"/>
      <c r="J2083" s="19"/>
      <c r="K2083" s="19"/>
      <c r="L2083" s="19"/>
      <c r="M2083" s="20"/>
      <c r="N2083" s="20"/>
      <c r="O2083" s="20"/>
      <c r="P2083" s="20"/>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Z2083" s="257"/>
      <c r="CI2083" s="20" t="s">
        <v>2363</v>
      </c>
    </row>
    <row r="2084" spans="1:87" ht="0" hidden="1" customHeight="1">
      <c r="A2084" s="19"/>
      <c r="B2084" s="19"/>
      <c r="C2084" s="20"/>
      <c r="D2084" s="19"/>
      <c r="E2084" s="19"/>
      <c r="F2084" s="19"/>
      <c r="G2084" s="19"/>
      <c r="H2084" s="19"/>
      <c r="I2084" s="19"/>
      <c r="J2084" s="19"/>
      <c r="K2084" s="19"/>
      <c r="L2084" s="19"/>
      <c r="M2084" s="20"/>
      <c r="N2084" s="20"/>
      <c r="O2084" s="20"/>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Z2084" s="257"/>
      <c r="CI2084" s="20" t="s">
        <v>2364</v>
      </c>
    </row>
    <row r="2085" spans="1:87" ht="0" hidden="1" customHeight="1">
      <c r="A2085" s="19"/>
      <c r="B2085" s="19"/>
      <c r="C2085" s="20"/>
      <c r="D2085" s="19"/>
      <c r="E2085" s="19"/>
      <c r="F2085" s="19"/>
      <c r="G2085" s="19"/>
      <c r="H2085" s="19"/>
      <c r="I2085" s="19"/>
      <c r="J2085" s="19"/>
      <c r="K2085" s="19"/>
      <c r="L2085" s="19"/>
      <c r="M2085" s="20"/>
      <c r="N2085" s="20"/>
      <c r="O2085" s="20"/>
      <c r="P2085" s="20"/>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Z2085" s="257"/>
      <c r="CI2085" s="20" t="s">
        <v>2365</v>
      </c>
    </row>
    <row r="2086" spans="1:87" ht="0" hidden="1" customHeight="1">
      <c r="A2086" s="19"/>
      <c r="B2086" s="19"/>
      <c r="C2086" s="20"/>
      <c r="D2086" s="19"/>
      <c r="E2086" s="19"/>
      <c r="F2086" s="19"/>
      <c r="G2086" s="19"/>
      <c r="H2086" s="19"/>
      <c r="I2086" s="19"/>
      <c r="J2086" s="19"/>
      <c r="K2086" s="19"/>
      <c r="L2086" s="19"/>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Z2086" s="257"/>
      <c r="CI2086" s="20" t="s">
        <v>2366</v>
      </c>
    </row>
    <row r="2087" spans="1:87" ht="0" hidden="1" customHeight="1">
      <c r="A2087" s="19"/>
      <c r="B2087" s="19"/>
      <c r="C2087" s="20"/>
      <c r="D2087" s="19"/>
      <c r="E2087" s="19"/>
      <c r="F2087" s="19"/>
      <c r="G2087" s="19"/>
      <c r="H2087" s="19"/>
      <c r="I2087" s="19"/>
      <c r="J2087" s="19"/>
      <c r="K2087" s="19"/>
      <c r="L2087" s="19"/>
      <c r="M2087" s="20"/>
      <c r="N2087" s="20"/>
      <c r="O2087" s="20"/>
      <c r="P2087" s="20"/>
      <c r="Q2087" s="20"/>
      <c r="R2087" s="20"/>
      <c r="S2087" s="20"/>
      <c r="T2087" s="20"/>
      <c r="U2087" s="20"/>
      <c r="V2087" s="20"/>
      <c r="W2087" s="20"/>
      <c r="X2087" s="20"/>
      <c r="Y2087" s="20"/>
      <c r="Z2087" s="20"/>
      <c r="AA2087" s="20"/>
      <c r="AB2087" s="20"/>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Z2087" s="257"/>
      <c r="CI2087" s="20" t="s">
        <v>2367</v>
      </c>
    </row>
    <row r="2088" spans="1:87" ht="0" hidden="1" customHeight="1">
      <c r="A2088" s="19"/>
      <c r="B2088" s="19"/>
      <c r="C2088" s="20"/>
      <c r="D2088" s="19"/>
      <c r="E2088" s="19"/>
      <c r="F2088" s="19"/>
      <c r="G2088" s="19"/>
      <c r="H2088" s="19"/>
      <c r="I2088" s="19"/>
      <c r="J2088" s="19"/>
      <c r="K2088" s="19"/>
      <c r="L2088" s="19"/>
      <c r="M2088" s="20"/>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Z2088" s="257"/>
      <c r="CI2088" s="20" t="s">
        <v>2368</v>
      </c>
    </row>
    <row r="2089" spans="1:87" ht="0" hidden="1" customHeight="1">
      <c r="A2089" s="19"/>
      <c r="B2089" s="19"/>
      <c r="C2089" s="20"/>
      <c r="D2089" s="19"/>
      <c r="E2089" s="19"/>
      <c r="F2089" s="19"/>
      <c r="G2089" s="19"/>
      <c r="H2089" s="19"/>
      <c r="I2089" s="19"/>
      <c r="J2089" s="19"/>
      <c r="K2089" s="19"/>
      <c r="L2089" s="19"/>
      <c r="M2089" s="20"/>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Z2089" s="257"/>
    </row>
    <row r="2090" spans="1:87" ht="0" hidden="1" customHeight="1">
      <c r="A2090" s="19"/>
      <c r="B2090" s="19"/>
      <c r="C2090" s="20"/>
      <c r="D2090" s="19"/>
      <c r="E2090" s="19"/>
      <c r="F2090" s="19"/>
      <c r="G2090" s="19"/>
      <c r="H2090" s="19"/>
      <c r="I2090" s="19"/>
      <c r="J2090" s="19"/>
      <c r="K2090" s="19"/>
      <c r="L2090" s="19"/>
      <c r="M2090" s="20"/>
      <c r="N2090" s="20"/>
      <c r="O2090" s="20"/>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Z2090" s="257"/>
    </row>
    <row r="2091" spans="1:87" ht="0" hidden="1" customHeight="1">
      <c r="A2091" s="19"/>
      <c r="B2091" s="19"/>
      <c r="C2091" s="20"/>
      <c r="D2091" s="19"/>
      <c r="E2091" s="19"/>
      <c r="F2091" s="19"/>
      <c r="G2091" s="19"/>
      <c r="H2091" s="19"/>
      <c r="I2091" s="19"/>
      <c r="J2091" s="19"/>
      <c r="K2091" s="19"/>
      <c r="L2091" s="19"/>
      <c r="M2091" s="20"/>
      <c r="N2091" s="20"/>
      <c r="O2091" s="20"/>
      <c r="P2091" s="20"/>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Z2091" s="257"/>
    </row>
    <row r="2092" spans="1:87" ht="0" hidden="1" customHeight="1">
      <c r="A2092" s="19"/>
      <c r="B2092" s="19"/>
      <c r="C2092" s="20"/>
      <c r="D2092" s="19"/>
      <c r="E2092" s="19"/>
      <c r="F2092" s="19"/>
      <c r="G2092" s="19"/>
      <c r="H2092" s="19"/>
      <c r="I2092" s="19"/>
      <c r="J2092" s="19"/>
      <c r="K2092" s="19"/>
      <c r="L2092" s="19"/>
      <c r="M2092" s="20"/>
      <c r="N2092" s="20"/>
      <c r="O2092" s="20"/>
      <c r="P2092" s="20"/>
      <c r="Q2092" s="20"/>
      <c r="R2092" s="20"/>
      <c r="S2092" s="20"/>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Z2092" s="257"/>
    </row>
    <row r="2093" spans="1:87" ht="0" hidden="1" customHeight="1">
      <c r="A2093" s="19"/>
      <c r="B2093" s="19"/>
      <c r="C2093" s="20"/>
      <c r="D2093" s="19"/>
      <c r="E2093" s="19"/>
      <c r="F2093" s="19"/>
      <c r="G2093" s="19"/>
      <c r="H2093" s="19"/>
      <c r="I2093" s="19"/>
      <c r="J2093" s="19"/>
      <c r="K2093" s="19"/>
      <c r="L2093" s="19"/>
      <c r="M2093" s="20"/>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Z2093" s="257"/>
    </row>
    <row r="2094" spans="1:87" ht="0" hidden="1" customHeight="1">
      <c r="A2094" s="19"/>
      <c r="B2094" s="19"/>
      <c r="C2094" s="20"/>
      <c r="D2094" s="19"/>
      <c r="E2094" s="19"/>
      <c r="F2094" s="19"/>
      <c r="G2094" s="19"/>
      <c r="H2094" s="19"/>
      <c r="I2094" s="19"/>
      <c r="J2094" s="19"/>
      <c r="K2094" s="19"/>
      <c r="L2094" s="19"/>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Z2094" s="257"/>
    </row>
    <row r="2095" spans="1:87" ht="0" hidden="1" customHeight="1">
      <c r="A2095" s="19"/>
      <c r="B2095" s="19"/>
      <c r="C2095" s="20"/>
      <c r="D2095" s="19"/>
      <c r="E2095" s="19"/>
      <c r="F2095" s="19"/>
      <c r="G2095" s="19"/>
      <c r="H2095" s="19"/>
      <c r="I2095" s="19"/>
      <c r="J2095" s="19"/>
      <c r="K2095" s="19"/>
      <c r="L2095" s="19"/>
      <c r="M2095" s="20"/>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Z2095" s="257"/>
    </row>
    <row r="2096" spans="1:87" ht="0" hidden="1" customHeight="1">
      <c r="A2096" s="19"/>
      <c r="B2096" s="19"/>
      <c r="C2096" s="20"/>
      <c r="D2096" s="19"/>
      <c r="E2096" s="19"/>
      <c r="F2096" s="19"/>
      <c r="G2096" s="19"/>
      <c r="H2096" s="19"/>
      <c r="I2096" s="19"/>
      <c r="J2096" s="19"/>
      <c r="K2096" s="19"/>
      <c r="L2096" s="19"/>
      <c r="M2096" s="20"/>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Z2096" s="257"/>
    </row>
    <row r="2097" spans="1:78" ht="0" hidden="1" customHeight="1">
      <c r="A2097" s="19"/>
      <c r="B2097" s="19"/>
      <c r="C2097" s="20"/>
      <c r="D2097" s="19"/>
      <c r="E2097" s="19"/>
      <c r="F2097" s="19"/>
      <c r="G2097" s="19"/>
      <c r="H2097" s="19"/>
      <c r="I2097" s="19"/>
      <c r="J2097" s="19"/>
      <c r="K2097" s="19"/>
      <c r="L2097" s="19"/>
      <c r="M2097" s="20"/>
      <c r="N2097" s="20"/>
      <c r="O2097" s="20"/>
      <c r="P2097" s="20"/>
      <c r="Q2097" s="20"/>
      <c r="R2097" s="20"/>
      <c r="S2097" s="20"/>
      <c r="T2097" s="20"/>
      <c r="U2097" s="20"/>
      <c r="V2097" s="20"/>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Z2097" s="257"/>
    </row>
    <row r="2098" spans="1:78" ht="0" hidden="1" customHeight="1">
      <c r="A2098" s="19"/>
      <c r="B2098" s="19"/>
      <c r="C2098" s="20"/>
      <c r="D2098" s="19"/>
      <c r="E2098" s="19"/>
      <c r="F2098" s="19"/>
      <c r="G2098" s="19"/>
      <c r="H2098" s="19"/>
      <c r="I2098" s="19"/>
      <c r="J2098" s="19"/>
      <c r="K2098" s="19"/>
      <c r="L2098" s="19"/>
      <c r="M2098" s="20"/>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Z2098" s="257"/>
    </row>
    <row r="2099" spans="1:78" ht="0" hidden="1" customHeight="1">
      <c r="A2099" s="19"/>
      <c r="B2099" s="19"/>
      <c r="C2099" s="20"/>
      <c r="D2099" s="19"/>
      <c r="E2099" s="19"/>
      <c r="F2099" s="19"/>
      <c r="G2099" s="19"/>
      <c r="H2099" s="19"/>
      <c r="I2099" s="19"/>
      <c r="J2099" s="19"/>
      <c r="K2099" s="19"/>
      <c r="L2099" s="19"/>
      <c r="M2099" s="20"/>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Z2099" s="257"/>
    </row>
    <row r="2100" spans="1:78" ht="0" hidden="1" customHeight="1">
      <c r="A2100" s="19"/>
      <c r="B2100" s="19"/>
      <c r="C2100" s="20"/>
      <c r="D2100" s="19"/>
      <c r="E2100" s="19"/>
      <c r="F2100" s="19"/>
      <c r="G2100" s="19"/>
      <c r="H2100" s="19"/>
      <c r="I2100" s="19"/>
      <c r="J2100" s="19"/>
      <c r="K2100" s="19"/>
      <c r="L2100" s="19"/>
      <c r="M2100" s="20"/>
      <c r="N2100" s="20"/>
      <c r="O2100" s="20"/>
      <c r="P2100" s="20"/>
      <c r="Q2100" s="20"/>
      <c r="R2100" s="20"/>
      <c r="S2100" s="20"/>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Z2100" s="257"/>
    </row>
    <row r="2101" spans="1:78" ht="0" hidden="1" customHeight="1">
      <c r="A2101" s="19"/>
      <c r="B2101" s="19"/>
      <c r="C2101" s="20"/>
      <c r="D2101" s="19"/>
      <c r="E2101" s="19"/>
      <c r="F2101" s="19"/>
      <c r="G2101" s="19"/>
      <c r="H2101" s="19"/>
      <c r="I2101" s="19"/>
      <c r="J2101" s="19"/>
      <c r="K2101" s="19"/>
      <c r="L2101" s="19"/>
      <c r="M2101" s="20"/>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Z2101" s="257"/>
    </row>
    <row r="2102" spans="1:78" ht="0" hidden="1" customHeight="1">
      <c r="A2102" s="19"/>
      <c r="B2102" s="19"/>
      <c r="C2102" s="20"/>
      <c r="D2102" s="19"/>
      <c r="E2102" s="19"/>
      <c r="F2102" s="19"/>
      <c r="G2102" s="19"/>
      <c r="H2102" s="19"/>
      <c r="I2102" s="19"/>
      <c r="J2102" s="19"/>
      <c r="K2102" s="19"/>
      <c r="L2102" s="19"/>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Z2102" s="257"/>
    </row>
    <row r="2103" spans="1:78" ht="0" hidden="1" customHeight="1">
      <c r="A2103" s="19"/>
      <c r="B2103" s="19"/>
      <c r="C2103" s="20"/>
      <c r="D2103" s="19"/>
      <c r="E2103" s="19"/>
      <c r="F2103" s="19"/>
      <c r="G2103" s="19"/>
      <c r="H2103" s="19"/>
      <c r="I2103" s="19"/>
      <c r="J2103" s="19"/>
      <c r="K2103" s="19"/>
      <c r="L2103" s="19"/>
      <c r="M2103" s="20"/>
      <c r="N2103" s="20"/>
      <c r="O2103" s="20"/>
      <c r="P2103" s="20"/>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Z2103" s="257"/>
    </row>
    <row r="2104" spans="1:78" ht="0" hidden="1" customHeight="1">
      <c r="A2104" s="19"/>
      <c r="B2104" s="19"/>
      <c r="C2104" s="20"/>
      <c r="D2104" s="19"/>
      <c r="E2104" s="19"/>
      <c r="F2104" s="19"/>
      <c r="G2104" s="19"/>
      <c r="H2104" s="19"/>
      <c r="I2104" s="19"/>
      <c r="J2104" s="19"/>
      <c r="K2104" s="19"/>
      <c r="L2104" s="19"/>
      <c r="M2104" s="20"/>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Z2104" s="257"/>
    </row>
    <row r="2105" spans="1:78" ht="0" hidden="1" customHeight="1">
      <c r="A2105" s="19"/>
      <c r="B2105" s="19"/>
      <c r="C2105" s="20"/>
      <c r="D2105" s="19"/>
      <c r="E2105" s="19"/>
      <c r="F2105" s="19"/>
      <c r="G2105" s="19"/>
      <c r="H2105" s="19"/>
      <c r="I2105" s="19"/>
      <c r="J2105" s="19"/>
      <c r="K2105" s="19"/>
      <c r="L2105" s="19"/>
      <c r="M2105" s="20"/>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Z2105" s="257"/>
    </row>
    <row r="2106" spans="1:78" ht="0" hidden="1" customHeight="1">
      <c r="A2106" s="19"/>
      <c r="B2106" s="19"/>
      <c r="C2106" s="20"/>
      <c r="D2106" s="19"/>
      <c r="E2106" s="19"/>
      <c r="F2106" s="19"/>
      <c r="G2106" s="19"/>
      <c r="H2106" s="19"/>
      <c r="I2106" s="19"/>
      <c r="J2106" s="19"/>
      <c r="K2106" s="19"/>
      <c r="L2106" s="19"/>
      <c r="M2106" s="20"/>
      <c r="N2106" s="20"/>
      <c r="O2106" s="20"/>
      <c r="P2106" s="20"/>
      <c r="Q2106" s="20"/>
      <c r="R2106" s="20"/>
      <c r="S2106" s="20"/>
      <c r="T2106" s="20"/>
      <c r="U2106" s="20"/>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Z2106" s="257"/>
    </row>
    <row r="2107" spans="1:78" ht="0" hidden="1" customHeight="1">
      <c r="A2107" s="19"/>
      <c r="B2107" s="19"/>
      <c r="C2107" s="20"/>
      <c r="D2107" s="19"/>
      <c r="E2107" s="19"/>
      <c r="F2107" s="19"/>
      <c r="G2107" s="19"/>
      <c r="H2107" s="19"/>
      <c r="I2107" s="19"/>
      <c r="J2107" s="19"/>
      <c r="K2107" s="19"/>
      <c r="L2107" s="19"/>
      <c r="M2107" s="20"/>
      <c r="N2107" s="20"/>
      <c r="O2107" s="20"/>
      <c r="P2107" s="20"/>
      <c r="Q2107" s="20"/>
      <c r="R2107" s="20"/>
      <c r="S2107" s="20"/>
      <c r="T2107" s="20"/>
      <c r="U2107" s="20"/>
      <c r="V2107" s="20"/>
      <c r="W2107" s="20"/>
      <c r="X2107" s="20"/>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Z2107" s="257"/>
    </row>
    <row r="2108" spans="1:78" ht="0" hidden="1" customHeight="1">
      <c r="A2108" s="19"/>
      <c r="B2108" s="19"/>
      <c r="C2108" s="20"/>
      <c r="D2108" s="19"/>
      <c r="E2108" s="19"/>
      <c r="F2108" s="19"/>
      <c r="G2108" s="19"/>
      <c r="H2108" s="19"/>
      <c r="I2108" s="19"/>
      <c r="J2108" s="19"/>
      <c r="K2108" s="19"/>
      <c r="L2108" s="19"/>
      <c r="M2108" s="20"/>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Z2108" s="257"/>
    </row>
    <row r="2109" spans="1:78" ht="0" hidden="1" customHeight="1">
      <c r="A2109" s="19"/>
      <c r="B2109" s="19"/>
      <c r="C2109" s="20"/>
      <c r="D2109" s="19"/>
      <c r="E2109" s="19"/>
      <c r="F2109" s="19"/>
      <c r="G2109" s="19"/>
      <c r="H2109" s="19"/>
      <c r="I2109" s="19"/>
      <c r="J2109" s="19"/>
      <c r="K2109" s="19"/>
      <c r="L2109" s="19"/>
      <c r="M2109" s="20"/>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Z2109" s="257"/>
    </row>
    <row r="2110" spans="1:78" ht="0" hidden="1" customHeight="1">
      <c r="A2110" s="19"/>
      <c r="B2110" s="19"/>
      <c r="C2110" s="20"/>
      <c r="D2110" s="19"/>
      <c r="E2110" s="19"/>
      <c r="F2110" s="19"/>
      <c r="G2110" s="19"/>
      <c r="H2110" s="19"/>
      <c r="I2110" s="19"/>
      <c r="J2110" s="19"/>
      <c r="K2110" s="19"/>
      <c r="L2110" s="19"/>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Z2110" s="257"/>
    </row>
    <row r="2111" spans="1:78" ht="0" hidden="1" customHeight="1">
      <c r="A2111" s="19"/>
      <c r="B2111" s="19"/>
      <c r="C2111" s="20"/>
      <c r="D2111" s="19"/>
      <c r="E2111" s="19"/>
      <c r="F2111" s="19"/>
      <c r="G2111" s="19"/>
      <c r="H2111" s="19"/>
      <c r="I2111" s="19"/>
      <c r="J2111" s="19"/>
      <c r="K2111" s="19"/>
      <c r="L2111" s="19"/>
      <c r="M2111" s="20"/>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Z2111" s="257"/>
    </row>
    <row r="2112" spans="1:78" ht="0" hidden="1" customHeight="1">
      <c r="A2112" s="19"/>
      <c r="B2112" s="19"/>
      <c r="C2112" s="20"/>
      <c r="D2112" s="19"/>
      <c r="E2112" s="19"/>
      <c r="F2112" s="19"/>
      <c r="G2112" s="19"/>
      <c r="H2112" s="19"/>
      <c r="I2112" s="19"/>
      <c r="J2112" s="19"/>
      <c r="K2112" s="19"/>
      <c r="L2112" s="19"/>
      <c r="M2112" s="20"/>
      <c r="N2112" s="20"/>
      <c r="O2112" s="20"/>
      <c r="P2112" s="20"/>
      <c r="Q2112" s="20"/>
      <c r="R2112" s="20"/>
      <c r="S2112" s="20"/>
      <c r="T2112" s="20"/>
      <c r="U2112" s="20"/>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Z2112" s="257"/>
    </row>
    <row r="2113" spans="1:78" ht="0" hidden="1" customHeight="1">
      <c r="A2113" s="19"/>
      <c r="B2113" s="19"/>
      <c r="C2113" s="20"/>
      <c r="D2113" s="19"/>
      <c r="E2113" s="19"/>
      <c r="F2113" s="19"/>
      <c r="G2113" s="19"/>
      <c r="H2113" s="19"/>
      <c r="I2113" s="19"/>
      <c r="J2113" s="19"/>
      <c r="K2113" s="19"/>
      <c r="L2113" s="19"/>
      <c r="M2113" s="20"/>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Z2113" s="257"/>
    </row>
  </sheetData>
  <sheetProtection algorithmName="SHA-512" hashValue="LG81mgPGnza9UKmHvdCeXO2ecWd4PXT/EuKUYwEu+r5kIAsZQ1uQn55BseiOx1SvDfHCk/luwFvZ0s/rX9flXg==" saltValue="Gnbl2nVMwrQL1a2DsSJCog==" spinCount="100000" sheet="1" objects="1" scenarios="1"/>
  <mergeCells count="1978">
    <mergeCell ref="C548:C592"/>
    <mergeCell ref="C56:F67"/>
    <mergeCell ref="C71:C133"/>
    <mergeCell ref="D71:F79"/>
    <mergeCell ref="D80:F88"/>
    <mergeCell ref="D89:F97"/>
    <mergeCell ref="D98:F106"/>
    <mergeCell ref="D107:F115"/>
    <mergeCell ref="D116:F124"/>
    <mergeCell ref="D125:F133"/>
    <mergeCell ref="G79:L79"/>
    <mergeCell ref="M79:AB79"/>
    <mergeCell ref="AC79:AM79"/>
    <mergeCell ref="G88:L88"/>
    <mergeCell ref="M88:AB88"/>
    <mergeCell ref="AC88:AM88"/>
    <mergeCell ref="G97:L97"/>
    <mergeCell ref="M97:AB97"/>
    <mergeCell ref="AC97:AM97"/>
    <mergeCell ref="G106:L106"/>
    <mergeCell ref="M106:AB106"/>
    <mergeCell ref="AC106:AM106"/>
    <mergeCell ref="G115:L115"/>
    <mergeCell ref="M115:AB115"/>
    <mergeCell ref="AC115:AM115"/>
    <mergeCell ref="G124:L124"/>
    <mergeCell ref="M124:AB124"/>
    <mergeCell ref="AC124:AM124"/>
    <mergeCell ref="G133:L133"/>
    <mergeCell ref="M133:AB133"/>
    <mergeCell ref="AC133:AM133"/>
    <mergeCell ref="D583:F587"/>
    <mergeCell ref="G584:L584"/>
    <mergeCell ref="M584:Z584"/>
    <mergeCell ref="AA584:AM584"/>
    <mergeCell ref="G585:L585"/>
    <mergeCell ref="M585:AB585"/>
    <mergeCell ref="AC585:AM585"/>
    <mergeCell ref="G586:L586"/>
    <mergeCell ref="M586:P586"/>
    <mergeCell ref="Q586:AM586"/>
    <mergeCell ref="G587:L587"/>
    <mergeCell ref="M587:P587"/>
    <mergeCell ref="Q587:AM587"/>
    <mergeCell ref="D588:F592"/>
    <mergeCell ref="G588:L588"/>
    <mergeCell ref="M588:V588"/>
    <mergeCell ref="W588:AM588"/>
    <mergeCell ref="G589:L589"/>
    <mergeCell ref="M589:Z589"/>
    <mergeCell ref="AA589:AM589"/>
    <mergeCell ref="G590:L590"/>
    <mergeCell ref="M590:AB590"/>
    <mergeCell ref="AC590:AM590"/>
    <mergeCell ref="G591:L591"/>
    <mergeCell ref="M591:P591"/>
    <mergeCell ref="Q591:AM591"/>
    <mergeCell ref="G592:L592"/>
    <mergeCell ref="M592:P592"/>
    <mergeCell ref="Q592:AM592"/>
    <mergeCell ref="D578:F582"/>
    <mergeCell ref="G578:L578"/>
    <mergeCell ref="M578:V578"/>
    <mergeCell ref="W578:AM578"/>
    <mergeCell ref="G579:L579"/>
    <mergeCell ref="M579:Z579"/>
    <mergeCell ref="AA579:AM579"/>
    <mergeCell ref="G580:L580"/>
    <mergeCell ref="M580:AB580"/>
    <mergeCell ref="AC580:AM580"/>
    <mergeCell ref="G581:L581"/>
    <mergeCell ref="M581:P581"/>
    <mergeCell ref="Q581:AM581"/>
    <mergeCell ref="G582:L582"/>
    <mergeCell ref="M582:P582"/>
    <mergeCell ref="Q582:AM582"/>
    <mergeCell ref="G583:L583"/>
    <mergeCell ref="M583:V583"/>
    <mergeCell ref="W583:AM583"/>
    <mergeCell ref="D568:F572"/>
    <mergeCell ref="G568:L568"/>
    <mergeCell ref="M568:V568"/>
    <mergeCell ref="W568:AM568"/>
    <mergeCell ref="G569:L569"/>
    <mergeCell ref="M569:Z569"/>
    <mergeCell ref="AA569:AM569"/>
    <mergeCell ref="G570:L570"/>
    <mergeCell ref="M570:AB570"/>
    <mergeCell ref="AC570:AM570"/>
    <mergeCell ref="G571:L571"/>
    <mergeCell ref="M571:P571"/>
    <mergeCell ref="Q571:AM571"/>
    <mergeCell ref="G572:L572"/>
    <mergeCell ref="M572:P572"/>
    <mergeCell ref="Q572:AM572"/>
    <mergeCell ref="D573:F577"/>
    <mergeCell ref="G573:L573"/>
    <mergeCell ref="M573:V573"/>
    <mergeCell ref="W573:AM573"/>
    <mergeCell ref="G574:L574"/>
    <mergeCell ref="M574:Z574"/>
    <mergeCell ref="AA574:AM574"/>
    <mergeCell ref="G575:L575"/>
    <mergeCell ref="M575:AB575"/>
    <mergeCell ref="AC575:AM575"/>
    <mergeCell ref="G576:L576"/>
    <mergeCell ref="M576:P576"/>
    <mergeCell ref="Q576:AM576"/>
    <mergeCell ref="G577:L577"/>
    <mergeCell ref="M577:P577"/>
    <mergeCell ref="Q577:AM577"/>
    <mergeCell ref="D558:F562"/>
    <mergeCell ref="G558:L558"/>
    <mergeCell ref="M558:V558"/>
    <mergeCell ref="W558:AM558"/>
    <mergeCell ref="G559:L559"/>
    <mergeCell ref="M559:Z559"/>
    <mergeCell ref="AA559:AM559"/>
    <mergeCell ref="G560:L560"/>
    <mergeCell ref="M560:AB560"/>
    <mergeCell ref="AC560:AM560"/>
    <mergeCell ref="G561:L561"/>
    <mergeCell ref="M561:P561"/>
    <mergeCell ref="Q561:AM561"/>
    <mergeCell ref="G562:L562"/>
    <mergeCell ref="M562:P562"/>
    <mergeCell ref="Q562:AM562"/>
    <mergeCell ref="D563:F567"/>
    <mergeCell ref="G563:L563"/>
    <mergeCell ref="M563:V563"/>
    <mergeCell ref="W563:AM563"/>
    <mergeCell ref="G564:L564"/>
    <mergeCell ref="M564:Z564"/>
    <mergeCell ref="AA564:AM564"/>
    <mergeCell ref="G565:L565"/>
    <mergeCell ref="M565:AB565"/>
    <mergeCell ref="AC565:AM565"/>
    <mergeCell ref="G566:L566"/>
    <mergeCell ref="M566:P566"/>
    <mergeCell ref="Q566:AM566"/>
    <mergeCell ref="G567:L567"/>
    <mergeCell ref="M567:P567"/>
    <mergeCell ref="Q567:AM567"/>
    <mergeCell ref="G548:L548"/>
    <mergeCell ref="M548:V548"/>
    <mergeCell ref="W548:AM548"/>
    <mergeCell ref="G549:L549"/>
    <mergeCell ref="M549:Z549"/>
    <mergeCell ref="AA549:AM549"/>
    <mergeCell ref="M550:AB550"/>
    <mergeCell ref="AC550:AM550"/>
    <mergeCell ref="G550:L550"/>
    <mergeCell ref="G551:L551"/>
    <mergeCell ref="M551:P551"/>
    <mergeCell ref="G552:L552"/>
    <mergeCell ref="M552:P552"/>
    <mergeCell ref="Q551:AM551"/>
    <mergeCell ref="Q552:AM552"/>
    <mergeCell ref="D548:F552"/>
    <mergeCell ref="D553:F557"/>
    <mergeCell ref="G553:L553"/>
    <mergeCell ref="M553:V553"/>
    <mergeCell ref="W553:AM553"/>
    <mergeCell ref="G554:L554"/>
    <mergeCell ref="M554:Z554"/>
    <mergeCell ref="AA554:AM554"/>
    <mergeCell ref="G555:L555"/>
    <mergeCell ref="M555:AB555"/>
    <mergeCell ref="AC555:AM555"/>
    <mergeCell ref="G556:L556"/>
    <mergeCell ref="M556:P556"/>
    <mergeCell ref="Q556:AM556"/>
    <mergeCell ref="G557:L557"/>
    <mergeCell ref="M557:P557"/>
    <mergeCell ref="Q557:AM557"/>
    <mergeCell ref="AI545:AM545"/>
    <mergeCell ref="M535:O535"/>
    <mergeCell ref="U535:AM535"/>
    <mergeCell ref="I536:L536"/>
    <mergeCell ref="M536:R536"/>
    <mergeCell ref="T536:AF536"/>
    <mergeCell ref="AG536:AM536"/>
    <mergeCell ref="I537:L540"/>
    <mergeCell ref="M537:Z537"/>
    <mergeCell ref="AA537:AM537"/>
    <mergeCell ref="M538:Z538"/>
    <mergeCell ref="AA538:AM538"/>
    <mergeCell ref="M539:O540"/>
    <mergeCell ref="AJ539:AM540"/>
    <mergeCell ref="G541:L541"/>
    <mergeCell ref="M541:V541"/>
    <mergeCell ref="W541:AM541"/>
    <mergeCell ref="G542:L543"/>
    <mergeCell ref="M542:O542"/>
    <mergeCell ref="AJ542:AM542"/>
    <mergeCell ref="M543:Z543"/>
    <mergeCell ref="AA543:AM543"/>
    <mergeCell ref="W528:AM528"/>
    <mergeCell ref="G529:L530"/>
    <mergeCell ref="M529:O529"/>
    <mergeCell ref="AJ529:AM529"/>
    <mergeCell ref="M530:Z530"/>
    <mergeCell ref="AA530:AM530"/>
    <mergeCell ref="G531:L531"/>
    <mergeCell ref="M531:O531"/>
    <mergeCell ref="AJ531:AM531"/>
    <mergeCell ref="G532:L532"/>
    <mergeCell ref="M532:O532"/>
    <mergeCell ref="P532:Q532"/>
    <mergeCell ref="S532:T532"/>
    <mergeCell ref="V532:W532"/>
    <mergeCell ref="Y532:AM532"/>
    <mergeCell ref="G544:L544"/>
    <mergeCell ref="M544:O544"/>
    <mergeCell ref="AJ544:AM544"/>
    <mergeCell ref="G526:L526"/>
    <mergeCell ref="M526:O526"/>
    <mergeCell ref="AJ526:AM526"/>
    <mergeCell ref="D527:F544"/>
    <mergeCell ref="G527:L527"/>
    <mergeCell ref="M527:T527"/>
    <mergeCell ref="G533:L533"/>
    <mergeCell ref="M533:P533"/>
    <mergeCell ref="Q533:AM533"/>
    <mergeCell ref="G534:H540"/>
    <mergeCell ref="I534:L535"/>
    <mergeCell ref="M534:T534"/>
    <mergeCell ref="U534:AM534"/>
    <mergeCell ref="M517:O517"/>
    <mergeCell ref="U517:AM517"/>
    <mergeCell ref="I518:L518"/>
    <mergeCell ref="M518:R518"/>
    <mergeCell ref="T518:AF518"/>
    <mergeCell ref="AG518:AM518"/>
    <mergeCell ref="I519:L522"/>
    <mergeCell ref="M519:Z519"/>
    <mergeCell ref="AA519:AM519"/>
    <mergeCell ref="M520:Z520"/>
    <mergeCell ref="AA520:AM520"/>
    <mergeCell ref="M521:O522"/>
    <mergeCell ref="AJ521:AM522"/>
    <mergeCell ref="G523:L523"/>
    <mergeCell ref="M523:V523"/>
    <mergeCell ref="W523:AM523"/>
    <mergeCell ref="G524:L525"/>
    <mergeCell ref="M524:O524"/>
    <mergeCell ref="AJ524:AM524"/>
    <mergeCell ref="M525:Z525"/>
    <mergeCell ref="AA525:AM525"/>
    <mergeCell ref="G516:H522"/>
    <mergeCell ref="I516:L517"/>
    <mergeCell ref="M516:T516"/>
    <mergeCell ref="U516:AM516"/>
    <mergeCell ref="V527:AC527"/>
    <mergeCell ref="AE527:AL527"/>
    <mergeCell ref="G528:L528"/>
    <mergeCell ref="M528:V528"/>
    <mergeCell ref="G508:L508"/>
    <mergeCell ref="M508:O508"/>
    <mergeCell ref="AJ508:AM508"/>
    <mergeCell ref="D509:F526"/>
    <mergeCell ref="G509:L509"/>
    <mergeCell ref="M509:T509"/>
    <mergeCell ref="V509:AC509"/>
    <mergeCell ref="AE509:AL509"/>
    <mergeCell ref="G510:L510"/>
    <mergeCell ref="M510:V510"/>
    <mergeCell ref="W510:AM510"/>
    <mergeCell ref="G511:L512"/>
    <mergeCell ref="M511:O511"/>
    <mergeCell ref="AJ511:AM511"/>
    <mergeCell ref="M512:Z512"/>
    <mergeCell ref="AA512:AM512"/>
    <mergeCell ref="G513:L513"/>
    <mergeCell ref="M513:O513"/>
    <mergeCell ref="AJ513:AM513"/>
    <mergeCell ref="G514:L514"/>
    <mergeCell ref="M514:O514"/>
    <mergeCell ref="P514:Q514"/>
    <mergeCell ref="S514:T514"/>
    <mergeCell ref="V514:W514"/>
    <mergeCell ref="Y514:AM514"/>
    <mergeCell ref="G515:L515"/>
    <mergeCell ref="M515:P515"/>
    <mergeCell ref="Q515:AM515"/>
    <mergeCell ref="M499:O499"/>
    <mergeCell ref="U499:AM499"/>
    <mergeCell ref="I500:L500"/>
    <mergeCell ref="M500:R500"/>
    <mergeCell ref="T500:AF500"/>
    <mergeCell ref="AG500:AM500"/>
    <mergeCell ref="I501:L504"/>
    <mergeCell ref="M501:Z501"/>
    <mergeCell ref="AA501:AM501"/>
    <mergeCell ref="M502:Z502"/>
    <mergeCell ref="AA502:AM502"/>
    <mergeCell ref="M503:O504"/>
    <mergeCell ref="AJ503:AM504"/>
    <mergeCell ref="G505:L505"/>
    <mergeCell ref="M505:V505"/>
    <mergeCell ref="W505:AM505"/>
    <mergeCell ref="G506:L507"/>
    <mergeCell ref="M506:O506"/>
    <mergeCell ref="AJ506:AM506"/>
    <mergeCell ref="M507:Z507"/>
    <mergeCell ref="AA507:AM507"/>
    <mergeCell ref="G490:L490"/>
    <mergeCell ref="M490:O490"/>
    <mergeCell ref="AJ490:AM490"/>
    <mergeCell ref="D491:F508"/>
    <mergeCell ref="G491:L491"/>
    <mergeCell ref="M491:T491"/>
    <mergeCell ref="V491:AC491"/>
    <mergeCell ref="AE491:AL491"/>
    <mergeCell ref="G492:L492"/>
    <mergeCell ref="M492:V492"/>
    <mergeCell ref="W492:AM492"/>
    <mergeCell ref="G493:L494"/>
    <mergeCell ref="M493:O493"/>
    <mergeCell ref="AJ493:AM493"/>
    <mergeCell ref="M494:Z494"/>
    <mergeCell ref="AA494:AM494"/>
    <mergeCell ref="G495:L495"/>
    <mergeCell ref="M495:O495"/>
    <mergeCell ref="AJ495:AM495"/>
    <mergeCell ref="G496:L496"/>
    <mergeCell ref="M496:O496"/>
    <mergeCell ref="P496:Q496"/>
    <mergeCell ref="S496:T496"/>
    <mergeCell ref="V496:W496"/>
    <mergeCell ref="Y496:AM496"/>
    <mergeCell ref="G497:L497"/>
    <mergeCell ref="M497:P497"/>
    <mergeCell ref="Q497:AM497"/>
    <mergeCell ref="G498:H504"/>
    <mergeCell ref="I498:L499"/>
    <mergeCell ref="M498:T498"/>
    <mergeCell ref="U498:AM498"/>
    <mergeCell ref="M481:O481"/>
    <mergeCell ref="U481:AM481"/>
    <mergeCell ref="I482:L482"/>
    <mergeCell ref="M482:R482"/>
    <mergeCell ref="T482:AF482"/>
    <mergeCell ref="AG482:AM482"/>
    <mergeCell ref="I483:L486"/>
    <mergeCell ref="M483:Z483"/>
    <mergeCell ref="AA483:AM483"/>
    <mergeCell ref="M484:Z484"/>
    <mergeCell ref="AA484:AM484"/>
    <mergeCell ref="M485:O486"/>
    <mergeCell ref="AJ485:AM486"/>
    <mergeCell ref="G487:L487"/>
    <mergeCell ref="M487:V487"/>
    <mergeCell ref="W487:AM487"/>
    <mergeCell ref="G488:L489"/>
    <mergeCell ref="M488:O488"/>
    <mergeCell ref="AJ488:AM488"/>
    <mergeCell ref="M489:Z489"/>
    <mergeCell ref="AA489:AM489"/>
    <mergeCell ref="G472:L472"/>
    <mergeCell ref="M472:O472"/>
    <mergeCell ref="AJ472:AM472"/>
    <mergeCell ref="D473:F490"/>
    <mergeCell ref="G473:L473"/>
    <mergeCell ref="M473:T473"/>
    <mergeCell ref="V473:AC473"/>
    <mergeCell ref="AE473:AL473"/>
    <mergeCell ref="G474:L474"/>
    <mergeCell ref="M474:V474"/>
    <mergeCell ref="W474:AM474"/>
    <mergeCell ref="G475:L476"/>
    <mergeCell ref="M475:O475"/>
    <mergeCell ref="AJ475:AM475"/>
    <mergeCell ref="M476:Z476"/>
    <mergeCell ref="AA476:AM476"/>
    <mergeCell ref="G477:L477"/>
    <mergeCell ref="M477:O477"/>
    <mergeCell ref="AJ477:AM477"/>
    <mergeCell ref="G478:L478"/>
    <mergeCell ref="M478:O478"/>
    <mergeCell ref="P478:Q478"/>
    <mergeCell ref="S478:T478"/>
    <mergeCell ref="V478:W478"/>
    <mergeCell ref="Y478:AM478"/>
    <mergeCell ref="G479:L479"/>
    <mergeCell ref="M479:P479"/>
    <mergeCell ref="Q479:AM479"/>
    <mergeCell ref="G480:H486"/>
    <mergeCell ref="I480:L481"/>
    <mergeCell ref="M480:T480"/>
    <mergeCell ref="U480:AM480"/>
    <mergeCell ref="M463:O463"/>
    <mergeCell ref="U463:AM463"/>
    <mergeCell ref="I464:L464"/>
    <mergeCell ref="M464:R464"/>
    <mergeCell ref="T464:AF464"/>
    <mergeCell ref="AG464:AM464"/>
    <mergeCell ref="I465:L468"/>
    <mergeCell ref="M465:Z465"/>
    <mergeCell ref="AA465:AM465"/>
    <mergeCell ref="M466:Z466"/>
    <mergeCell ref="AA466:AM466"/>
    <mergeCell ref="M467:O468"/>
    <mergeCell ref="AJ467:AM468"/>
    <mergeCell ref="G469:L469"/>
    <mergeCell ref="M469:V469"/>
    <mergeCell ref="W469:AM469"/>
    <mergeCell ref="G470:L471"/>
    <mergeCell ref="M470:O470"/>
    <mergeCell ref="AJ470:AM470"/>
    <mergeCell ref="M471:Z471"/>
    <mergeCell ref="AA471:AM471"/>
    <mergeCell ref="G454:L454"/>
    <mergeCell ref="M454:O454"/>
    <mergeCell ref="AJ454:AM454"/>
    <mergeCell ref="D455:F472"/>
    <mergeCell ref="G455:L455"/>
    <mergeCell ref="M455:T455"/>
    <mergeCell ref="V455:AC455"/>
    <mergeCell ref="AE455:AL455"/>
    <mergeCell ref="G456:L456"/>
    <mergeCell ref="M456:V456"/>
    <mergeCell ref="W456:AM456"/>
    <mergeCell ref="G457:L458"/>
    <mergeCell ref="M457:O457"/>
    <mergeCell ref="AJ457:AM457"/>
    <mergeCell ref="M458:Z458"/>
    <mergeCell ref="AA458:AM458"/>
    <mergeCell ref="G459:L459"/>
    <mergeCell ref="M459:O459"/>
    <mergeCell ref="AJ459:AM459"/>
    <mergeCell ref="G460:L460"/>
    <mergeCell ref="M460:O460"/>
    <mergeCell ref="P460:Q460"/>
    <mergeCell ref="S460:T460"/>
    <mergeCell ref="V460:W460"/>
    <mergeCell ref="Y460:AM460"/>
    <mergeCell ref="G461:L461"/>
    <mergeCell ref="M461:P461"/>
    <mergeCell ref="Q461:AM461"/>
    <mergeCell ref="G462:H468"/>
    <mergeCell ref="I462:L463"/>
    <mergeCell ref="M462:T462"/>
    <mergeCell ref="U462:AM462"/>
    <mergeCell ref="I446:L446"/>
    <mergeCell ref="M446:R446"/>
    <mergeCell ref="T446:AF446"/>
    <mergeCell ref="AG446:AM446"/>
    <mergeCell ref="I447:L450"/>
    <mergeCell ref="M447:Z447"/>
    <mergeCell ref="AA447:AM447"/>
    <mergeCell ref="M448:Z448"/>
    <mergeCell ref="AA448:AM448"/>
    <mergeCell ref="M449:O450"/>
    <mergeCell ref="AJ449:AM450"/>
    <mergeCell ref="G451:L451"/>
    <mergeCell ref="M451:V451"/>
    <mergeCell ref="W451:AM451"/>
    <mergeCell ref="G452:L453"/>
    <mergeCell ref="M452:O452"/>
    <mergeCell ref="AJ452:AM452"/>
    <mergeCell ref="M453:Z453"/>
    <mergeCell ref="AA453:AM453"/>
    <mergeCell ref="C437:C543"/>
    <mergeCell ref="D437:F454"/>
    <mergeCell ref="G437:L437"/>
    <mergeCell ref="M437:T437"/>
    <mergeCell ref="V437:AC437"/>
    <mergeCell ref="AE437:AL437"/>
    <mergeCell ref="G438:L438"/>
    <mergeCell ref="M438:V438"/>
    <mergeCell ref="W438:AM438"/>
    <mergeCell ref="G439:L440"/>
    <mergeCell ref="M439:O439"/>
    <mergeCell ref="AJ439:AM439"/>
    <mergeCell ref="M440:Z440"/>
    <mergeCell ref="AA440:AM440"/>
    <mergeCell ref="G441:L441"/>
    <mergeCell ref="M441:O441"/>
    <mergeCell ref="AJ441:AM441"/>
    <mergeCell ref="G442:L442"/>
    <mergeCell ref="M442:O442"/>
    <mergeCell ref="P442:Q442"/>
    <mergeCell ref="S442:T442"/>
    <mergeCell ref="V442:W442"/>
    <mergeCell ref="Y442:AM442"/>
    <mergeCell ref="G443:L443"/>
    <mergeCell ref="M443:P443"/>
    <mergeCell ref="Q443:AM443"/>
    <mergeCell ref="G444:H450"/>
    <mergeCell ref="I444:L445"/>
    <mergeCell ref="M444:T444"/>
    <mergeCell ref="U444:AM444"/>
    <mergeCell ref="M445:O445"/>
    <mergeCell ref="U445:AM445"/>
    <mergeCell ref="B4:AO5"/>
    <mergeCell ref="AR242:BH244"/>
    <mergeCell ref="G59:L59"/>
    <mergeCell ref="M58:Z58"/>
    <mergeCell ref="AA58:AM58"/>
    <mergeCell ref="AJ59:AM59"/>
    <mergeCell ref="G245:L245"/>
    <mergeCell ref="G235:L235"/>
    <mergeCell ref="M235:O235"/>
    <mergeCell ref="P235:Q235"/>
    <mergeCell ref="S235:T235"/>
    <mergeCell ref="V235:W235"/>
    <mergeCell ref="AO7:AO53"/>
    <mergeCell ref="V34:W34"/>
    <mergeCell ref="U41:AM41"/>
    <mergeCell ref="G51:L51"/>
    <mergeCell ref="G49:L50"/>
    <mergeCell ref="G46:L46"/>
    <mergeCell ref="G37:L37"/>
    <mergeCell ref="G20:L20"/>
    <mergeCell ref="D241:AM241"/>
    <mergeCell ref="AJ20:AM20"/>
    <mergeCell ref="D231:F240"/>
    <mergeCell ref="G231:Q231"/>
    <mergeCell ref="G232:Q232"/>
    <mergeCell ref="S231:AM231"/>
    <mergeCell ref="S232:AM232"/>
    <mergeCell ref="G233:L234"/>
    <mergeCell ref="M233:T233"/>
    <mergeCell ref="U233:AM233"/>
    <mergeCell ref="M234:O234"/>
    <mergeCell ref="Z234:AM234"/>
    <mergeCell ref="M131:O131"/>
    <mergeCell ref="AA131:AM131"/>
    <mergeCell ref="M74:O74"/>
    <mergeCell ref="V105:W105"/>
    <mergeCell ref="M108:O108"/>
    <mergeCell ref="P105:Q105"/>
    <mergeCell ref="AA109:AM109"/>
    <mergeCell ref="M82:Z82"/>
    <mergeCell ref="S96:T96"/>
    <mergeCell ref="N103:Q103"/>
    <mergeCell ref="AJ90:AM90"/>
    <mergeCell ref="N94:Q94"/>
    <mergeCell ref="M95:O95"/>
    <mergeCell ref="G102:L104"/>
    <mergeCell ref="M90:O90"/>
    <mergeCell ref="P96:Q96"/>
    <mergeCell ref="V87:W87"/>
    <mergeCell ref="M98:V98"/>
    <mergeCell ref="W98:AM98"/>
    <mergeCell ref="G99:L100"/>
    <mergeCell ref="M99:O99"/>
    <mergeCell ref="M118:Z118"/>
    <mergeCell ref="Y105:AM105"/>
    <mergeCell ref="W111:AM111"/>
    <mergeCell ref="G111:L113"/>
    <mergeCell ref="M105:O105"/>
    <mergeCell ref="AJ108:AM108"/>
    <mergeCell ref="M109:Z109"/>
    <mergeCell ref="AA113:AM113"/>
    <mergeCell ref="G114:L114"/>
    <mergeCell ref="M114:O114"/>
    <mergeCell ref="P114:Q114"/>
    <mergeCell ref="D137:F149"/>
    <mergeCell ref="M111:V111"/>
    <mergeCell ref="N112:Q112"/>
    <mergeCell ref="AA15:AM15"/>
    <mergeCell ref="M19:Z19"/>
    <mergeCell ref="M34:O34"/>
    <mergeCell ref="G19:L19"/>
    <mergeCell ref="G18:L18"/>
    <mergeCell ref="V244:W244"/>
    <mergeCell ref="Q246:AA246"/>
    <mergeCell ref="AB246:AM246"/>
    <mergeCell ref="Q279:AA279"/>
    <mergeCell ref="AB279:AM279"/>
    <mergeCell ref="G15:L15"/>
    <mergeCell ref="P34:Q34"/>
    <mergeCell ref="S34:T34"/>
    <mergeCell ref="M39:V39"/>
    <mergeCell ref="X239:AM239"/>
    <mergeCell ref="M240:P240"/>
    <mergeCell ref="G35:L35"/>
    <mergeCell ref="P67:R67"/>
    <mergeCell ref="AJ74:AM74"/>
    <mergeCell ref="Y78:AM78"/>
    <mergeCell ref="M83:O83"/>
    <mergeCell ref="AJ83:AM83"/>
    <mergeCell ref="M251:O251"/>
    <mergeCell ref="Z251:AM251"/>
    <mergeCell ref="M64:P64"/>
    <mergeCell ref="G27:L27"/>
    <mergeCell ref="AH21:AM21"/>
    <mergeCell ref="AB278:AM278"/>
    <mergeCell ref="G247:L247"/>
    <mergeCell ref="Y268:AM268"/>
    <mergeCell ref="M269:P269"/>
    <mergeCell ref="G287:L287"/>
    <mergeCell ref="M287:P287"/>
    <mergeCell ref="R85:T85"/>
    <mergeCell ref="M86:O86"/>
    <mergeCell ref="R281:U281"/>
    <mergeCell ref="V281:W281"/>
    <mergeCell ref="X281:AM281"/>
    <mergeCell ref="M253:P253"/>
    <mergeCell ref="Q253:AM253"/>
    <mergeCell ref="G254:L254"/>
    <mergeCell ref="W107:AM107"/>
    <mergeCell ref="M92:O92"/>
    <mergeCell ref="AJ92:AM92"/>
    <mergeCell ref="AA95:AM95"/>
    <mergeCell ref="G96:L96"/>
    <mergeCell ref="R94:T94"/>
    <mergeCell ref="S105:T105"/>
    <mergeCell ref="M238:P238"/>
    <mergeCell ref="Q238:AA238"/>
    <mergeCell ref="S87:T87"/>
    <mergeCell ref="G110:L110"/>
    <mergeCell ref="AJ99:AM99"/>
    <mergeCell ref="M100:Z100"/>
    <mergeCell ref="Y114:AM114"/>
    <mergeCell ref="M119:O119"/>
    <mergeCell ref="AJ119:AM119"/>
    <mergeCell ref="M120:V120"/>
    <mergeCell ref="W116:AM116"/>
    <mergeCell ref="G117:L118"/>
    <mergeCell ref="M117:O117"/>
    <mergeCell ref="G288:L289"/>
    <mergeCell ref="M288:W288"/>
    <mergeCell ref="X288:AM288"/>
    <mergeCell ref="M289:P289"/>
    <mergeCell ref="G268:L268"/>
    <mergeCell ref="G250:L251"/>
    <mergeCell ref="M245:P245"/>
    <mergeCell ref="Q245:AM245"/>
    <mergeCell ref="Y244:AM244"/>
    <mergeCell ref="V252:W252"/>
    <mergeCell ref="M248:W248"/>
    <mergeCell ref="X248:AM248"/>
    <mergeCell ref="M249:P249"/>
    <mergeCell ref="R249:U249"/>
    <mergeCell ref="Q262:AA262"/>
    <mergeCell ref="AB262:AM262"/>
    <mergeCell ref="M250:T250"/>
    <mergeCell ref="U250:AM250"/>
    <mergeCell ref="Q277:AM277"/>
    <mergeCell ref="M267:O267"/>
    <mergeCell ref="G285:L285"/>
    <mergeCell ref="M285:P285"/>
    <mergeCell ref="Q285:AM285"/>
    <mergeCell ref="G286:L286"/>
    <mergeCell ref="Z267:AM267"/>
    <mergeCell ref="M268:O268"/>
    <mergeCell ref="Q278:AA278"/>
    <mergeCell ref="M283:O283"/>
    <mergeCell ref="Z283:AM283"/>
    <mergeCell ref="G284:L284"/>
    <mergeCell ref="M284:O284"/>
    <mergeCell ref="Y276:AM276"/>
    <mergeCell ref="W13:AM13"/>
    <mergeCell ref="X273:AM273"/>
    <mergeCell ref="M89:V89"/>
    <mergeCell ref="W89:AM89"/>
    <mergeCell ref="AJ45:AM45"/>
    <mergeCell ref="AA46:AM46"/>
    <mergeCell ref="G80:L80"/>
    <mergeCell ref="G75:L77"/>
    <mergeCell ref="G67:L67"/>
    <mergeCell ref="G81:L82"/>
    <mergeCell ref="Y60:AM60"/>
    <mergeCell ref="Y43:AM43"/>
    <mergeCell ref="M46:Z46"/>
    <mergeCell ref="M42:O42"/>
    <mergeCell ref="Q254:AA254"/>
    <mergeCell ref="AB254:AM254"/>
    <mergeCell ref="Q255:AA255"/>
    <mergeCell ref="AB255:AM255"/>
    <mergeCell ref="G252:L252"/>
    <mergeCell ref="P268:Q268"/>
    <mergeCell ref="Q270:AA270"/>
    <mergeCell ref="AB270:AM270"/>
    <mergeCell ref="Q271:AA271"/>
    <mergeCell ref="AB271:AM271"/>
    <mergeCell ref="M254:P254"/>
    <mergeCell ref="M247:P247"/>
    <mergeCell ref="R240:U240"/>
    <mergeCell ref="G74:L74"/>
    <mergeCell ref="G83:L83"/>
    <mergeCell ref="G64:L64"/>
    <mergeCell ref="AA82:AM82"/>
    <mergeCell ref="M75:V75"/>
    <mergeCell ref="G28:L28"/>
    <mergeCell ref="G16:L16"/>
    <mergeCell ref="M16:O16"/>
    <mergeCell ref="V25:W25"/>
    <mergeCell ref="G24:L24"/>
    <mergeCell ref="S16:T16"/>
    <mergeCell ref="V16:W16"/>
    <mergeCell ref="M22:V22"/>
    <mergeCell ref="N23:Q23"/>
    <mergeCell ref="M80:V80"/>
    <mergeCell ref="M67:N67"/>
    <mergeCell ref="W80:AM80"/>
    <mergeCell ref="M81:O81"/>
    <mergeCell ref="AJ81:AM81"/>
    <mergeCell ref="M52:O52"/>
    <mergeCell ref="P52:Q52"/>
    <mergeCell ref="S52:T52"/>
    <mergeCell ref="AA77:AM77"/>
    <mergeCell ref="G30:L30"/>
    <mergeCell ref="M30:V30"/>
    <mergeCell ref="G47:L47"/>
    <mergeCell ref="M37:Z37"/>
    <mergeCell ref="M47:O47"/>
    <mergeCell ref="AJ47:AM47"/>
    <mergeCell ref="G44:L44"/>
    <mergeCell ref="M44:V44"/>
    <mergeCell ref="W44:AM44"/>
    <mergeCell ref="M45:O45"/>
    <mergeCell ref="G39:L39"/>
    <mergeCell ref="W49:AM49"/>
    <mergeCell ref="M63:O63"/>
    <mergeCell ref="AA63:AM63"/>
    <mergeCell ref="AR7:BH8"/>
    <mergeCell ref="AR10:BH10"/>
    <mergeCell ref="AR11:BH11"/>
    <mergeCell ref="AR12:BH12"/>
    <mergeCell ref="G269:L269"/>
    <mergeCell ref="G270:L270"/>
    <mergeCell ref="M84:V84"/>
    <mergeCell ref="N85:Q85"/>
    <mergeCell ref="Y87:AM87"/>
    <mergeCell ref="M91:Z91"/>
    <mergeCell ref="M36:O36"/>
    <mergeCell ref="AA37:AM37"/>
    <mergeCell ref="W61:AM61"/>
    <mergeCell ref="S60:T60"/>
    <mergeCell ref="G9:L9"/>
    <mergeCell ref="X12:AG12"/>
    <mergeCell ref="G10:L10"/>
    <mergeCell ref="G40:L41"/>
    <mergeCell ref="W40:AM40"/>
    <mergeCell ref="W31:AM31"/>
    <mergeCell ref="R14:T14"/>
    <mergeCell ref="P16:Q16"/>
    <mergeCell ref="G36:L36"/>
    <mergeCell ref="AR13:BH13"/>
    <mergeCell ref="AJ36:AM36"/>
    <mergeCell ref="Q247:AA247"/>
    <mergeCell ref="AB247:AM247"/>
    <mergeCell ref="G248:L249"/>
    <mergeCell ref="U266:AM266"/>
    <mergeCell ref="Y260:AM260"/>
    <mergeCell ref="V268:W268"/>
    <mergeCell ref="S268:T268"/>
    <mergeCell ref="G63:L63"/>
    <mergeCell ref="G61:L62"/>
    <mergeCell ref="G56:L56"/>
    <mergeCell ref="P78:Q78"/>
    <mergeCell ref="M66:AB66"/>
    <mergeCell ref="M60:O60"/>
    <mergeCell ref="V60:W60"/>
    <mergeCell ref="G78:L78"/>
    <mergeCell ref="M78:O78"/>
    <mergeCell ref="G71:L71"/>
    <mergeCell ref="M71:V71"/>
    <mergeCell ref="W71:AM71"/>
    <mergeCell ref="G72:L73"/>
    <mergeCell ref="M72:O72"/>
    <mergeCell ref="AJ72:AM72"/>
    <mergeCell ref="M73:Z73"/>
    <mergeCell ref="G60:L60"/>
    <mergeCell ref="M56:V56"/>
    <mergeCell ref="AA73:AM73"/>
    <mergeCell ref="M61:V61"/>
    <mergeCell ref="N62:Q62"/>
    <mergeCell ref="AJ57:AM57"/>
    <mergeCell ref="M59:O59"/>
    <mergeCell ref="W56:AM56"/>
    <mergeCell ref="V76:AA76"/>
    <mergeCell ref="AB76:AD76"/>
    <mergeCell ref="AE76:AF76"/>
    <mergeCell ref="AH76:AI76"/>
    <mergeCell ref="AK76:AL76"/>
    <mergeCell ref="M57:O57"/>
    <mergeCell ref="N76:Q76"/>
    <mergeCell ref="M65:N65"/>
    <mergeCell ref="A1:AO3"/>
    <mergeCell ref="M51:O51"/>
    <mergeCell ref="AA51:AM51"/>
    <mergeCell ref="G52:L52"/>
    <mergeCell ref="G42:L42"/>
    <mergeCell ref="D17:F25"/>
    <mergeCell ref="S78:T78"/>
    <mergeCell ref="V78:W78"/>
    <mergeCell ref="R76:T76"/>
    <mergeCell ref="M77:O77"/>
    <mergeCell ref="R23:T23"/>
    <mergeCell ref="AH12:AM12"/>
    <mergeCell ref="M9:O9"/>
    <mergeCell ref="AJ9:AM9"/>
    <mergeCell ref="M10:Z10"/>
    <mergeCell ref="AA10:AM10"/>
    <mergeCell ref="G33:L33"/>
    <mergeCell ref="C8:C52"/>
    <mergeCell ref="G8:L8"/>
    <mergeCell ref="M8:V8"/>
    <mergeCell ref="W8:AM8"/>
    <mergeCell ref="Y16:AM16"/>
    <mergeCell ref="U14:AM14"/>
    <mergeCell ref="U23:AM23"/>
    <mergeCell ref="W22:AM22"/>
    <mergeCell ref="G43:L43"/>
    <mergeCell ref="N41:Q41"/>
    <mergeCell ref="R41:T41"/>
    <mergeCell ref="AA42:AM42"/>
    <mergeCell ref="X48:AG48"/>
    <mergeCell ref="AH48:AM48"/>
    <mergeCell ref="M33:O33"/>
    <mergeCell ref="P65:R65"/>
    <mergeCell ref="AC66:AM66"/>
    <mergeCell ref="S65:AM65"/>
    <mergeCell ref="V85:AA85"/>
    <mergeCell ref="AB85:AD85"/>
    <mergeCell ref="AE85:AF85"/>
    <mergeCell ref="AH85:AI85"/>
    <mergeCell ref="AK85:AL85"/>
    <mergeCell ref="V103:AA103"/>
    <mergeCell ref="AB103:AD103"/>
    <mergeCell ref="AE103:AF103"/>
    <mergeCell ref="AH103:AI103"/>
    <mergeCell ref="AK103:AL103"/>
    <mergeCell ref="G89:L89"/>
    <mergeCell ref="M93:V93"/>
    <mergeCell ref="G93:L95"/>
    <mergeCell ref="G87:L87"/>
    <mergeCell ref="M87:O87"/>
    <mergeCell ref="P87:Q87"/>
    <mergeCell ref="G84:L86"/>
    <mergeCell ref="G90:L91"/>
    <mergeCell ref="AA86:AM86"/>
    <mergeCell ref="Y96:AM96"/>
    <mergeCell ref="AA100:AM100"/>
    <mergeCell ref="M96:O96"/>
    <mergeCell ref="S114:T114"/>
    <mergeCell ref="V114:W114"/>
    <mergeCell ref="M110:O110"/>
    <mergeCell ref="AJ110:AM110"/>
    <mergeCell ref="G107:L107"/>
    <mergeCell ref="M107:V107"/>
    <mergeCell ref="G108:L109"/>
    <mergeCell ref="G101:L101"/>
    <mergeCell ref="V96:W96"/>
    <mergeCell ref="M102:V102"/>
    <mergeCell ref="M101:O101"/>
    <mergeCell ref="AJ101:AM101"/>
    <mergeCell ref="M104:O104"/>
    <mergeCell ref="AA104:AM104"/>
    <mergeCell ref="AA91:AM91"/>
    <mergeCell ref="G92:L92"/>
    <mergeCell ref="G98:L98"/>
    <mergeCell ref="R112:T112"/>
    <mergeCell ref="G105:L105"/>
    <mergeCell ref="G125:L125"/>
    <mergeCell ref="M125:V125"/>
    <mergeCell ref="G120:L122"/>
    <mergeCell ref="G129:L131"/>
    <mergeCell ref="N121:Q121"/>
    <mergeCell ref="R121:T121"/>
    <mergeCell ref="G116:L116"/>
    <mergeCell ref="M116:V116"/>
    <mergeCell ref="G119:L119"/>
    <mergeCell ref="W120:AM120"/>
    <mergeCell ref="G128:L128"/>
    <mergeCell ref="V138:W138"/>
    <mergeCell ref="G139:L139"/>
    <mergeCell ref="R130:T130"/>
    <mergeCell ref="W129:AM129"/>
    <mergeCell ref="Y132:AM132"/>
    <mergeCell ref="Y123:AM123"/>
    <mergeCell ref="Y138:AM138"/>
    <mergeCell ref="R137:AM137"/>
    <mergeCell ref="G138:L138"/>
    <mergeCell ref="M138:O138"/>
    <mergeCell ref="P138:Q138"/>
    <mergeCell ref="M123:O123"/>
    <mergeCell ref="P123:Q123"/>
    <mergeCell ref="S123:T123"/>
    <mergeCell ref="V123:W123"/>
    <mergeCell ref="AJ117:AM117"/>
    <mergeCell ref="AB121:AD121"/>
    <mergeCell ref="AE121:AF121"/>
    <mergeCell ref="AH121:AI121"/>
    <mergeCell ref="AK121:AL121"/>
    <mergeCell ref="V130:AA130"/>
    <mergeCell ref="D150:F162"/>
    <mergeCell ref="G150:L150"/>
    <mergeCell ref="M150:Q150"/>
    <mergeCell ref="R150:AM150"/>
    <mergeCell ref="G151:L151"/>
    <mergeCell ref="M145:O145"/>
    <mergeCell ref="U145:AM145"/>
    <mergeCell ref="G142:L142"/>
    <mergeCell ref="M142:O142"/>
    <mergeCell ref="S143:T143"/>
    <mergeCell ref="M158:O158"/>
    <mergeCell ref="G153:L154"/>
    <mergeCell ref="M153:O153"/>
    <mergeCell ref="AJ153:AM153"/>
    <mergeCell ref="G157:L159"/>
    <mergeCell ref="M157:R157"/>
    <mergeCell ref="T157:AA157"/>
    <mergeCell ref="AB157:AM157"/>
    <mergeCell ref="M159:AA159"/>
    <mergeCell ref="AB159:AM159"/>
    <mergeCell ref="AA154:AM154"/>
    <mergeCell ref="P143:Q143"/>
    <mergeCell ref="G152:L152"/>
    <mergeCell ref="M152:V152"/>
    <mergeCell ref="W152:AM152"/>
    <mergeCell ref="M154:Z154"/>
    <mergeCell ref="M155:O155"/>
    <mergeCell ref="M146:AA146"/>
    <mergeCell ref="M151:O151"/>
    <mergeCell ref="P151:Q151"/>
    <mergeCell ref="S151:T151"/>
    <mergeCell ref="AB146:AM146"/>
    <mergeCell ref="D192:F203"/>
    <mergeCell ref="G193:L194"/>
    <mergeCell ref="M193:O193"/>
    <mergeCell ref="AJ193:AM193"/>
    <mergeCell ref="M194:Z194"/>
    <mergeCell ref="M184:O184"/>
    <mergeCell ref="U184:AM184"/>
    <mergeCell ref="Y196:AM196"/>
    <mergeCell ref="D163:F175"/>
    <mergeCell ref="G178:L178"/>
    <mergeCell ref="G166:L167"/>
    <mergeCell ref="M166:O166"/>
    <mergeCell ref="AJ166:AM166"/>
    <mergeCell ref="M167:Z167"/>
    <mergeCell ref="AA167:AM167"/>
    <mergeCell ref="G168:L168"/>
    <mergeCell ref="M168:O168"/>
    <mergeCell ref="M164:O164"/>
    <mergeCell ref="G169:L169"/>
    <mergeCell ref="M169:O169"/>
    <mergeCell ref="P169:Q169"/>
    <mergeCell ref="S169:T169"/>
    <mergeCell ref="Y169:AM169"/>
    <mergeCell ref="S182:T182"/>
    <mergeCell ref="B190:F190"/>
    <mergeCell ref="C137:C188"/>
    <mergeCell ref="C192:C227"/>
    <mergeCell ref="M212:AA212"/>
    <mergeCell ref="AB212:AM212"/>
    <mergeCell ref="D204:F215"/>
    <mergeCell ref="G195:L195"/>
    <mergeCell ref="AI209:AM209"/>
    <mergeCell ref="G209:L209"/>
    <mergeCell ref="M209:P209"/>
    <mergeCell ref="T210:AA210"/>
    <mergeCell ref="AB210:AM210"/>
    <mergeCell ref="G192:L192"/>
    <mergeCell ref="M192:V192"/>
    <mergeCell ref="W192:AM192"/>
    <mergeCell ref="AD197:AE197"/>
    <mergeCell ref="AF197:AH197"/>
    <mergeCell ref="T198:AA198"/>
    <mergeCell ref="S164:T164"/>
    <mergeCell ref="G179:L180"/>
    <mergeCell ref="G181:L181"/>
    <mergeCell ref="Y182:AM182"/>
    <mergeCell ref="G164:L164"/>
    <mergeCell ref="AB185:AM185"/>
    <mergeCell ref="Q209:R209"/>
    <mergeCell ref="S209:V209"/>
    <mergeCell ref="W209:AA209"/>
    <mergeCell ref="U199:AM199"/>
    <mergeCell ref="G198:L200"/>
    <mergeCell ref="M198:R198"/>
    <mergeCell ref="G197:L197"/>
    <mergeCell ref="V208:W208"/>
    <mergeCell ref="S208:T208"/>
    <mergeCell ref="G210:L212"/>
    <mergeCell ref="M210:R210"/>
    <mergeCell ref="AA194:AM194"/>
    <mergeCell ref="G183:L185"/>
    <mergeCell ref="M179:O179"/>
    <mergeCell ref="AJ179:AM179"/>
    <mergeCell ref="G170:L172"/>
    <mergeCell ref="G221:L221"/>
    <mergeCell ref="M221:P221"/>
    <mergeCell ref="Q221:R221"/>
    <mergeCell ref="S221:V221"/>
    <mergeCell ref="AB198:AM198"/>
    <mergeCell ref="V196:W196"/>
    <mergeCell ref="AI197:AM197"/>
    <mergeCell ref="M197:P197"/>
    <mergeCell ref="Q197:R197"/>
    <mergeCell ref="S197:V197"/>
    <mergeCell ref="W197:AA197"/>
    <mergeCell ref="AB197:AC197"/>
    <mergeCell ref="M204:V204"/>
    <mergeCell ref="W204:AM204"/>
    <mergeCell ref="G205:L206"/>
    <mergeCell ref="M205:O205"/>
    <mergeCell ref="M219:O219"/>
    <mergeCell ref="AJ219:AM219"/>
    <mergeCell ref="G220:L220"/>
    <mergeCell ref="M220:O220"/>
    <mergeCell ref="P220:Q220"/>
    <mergeCell ref="S220:T220"/>
    <mergeCell ref="V220:W220"/>
    <mergeCell ref="M201:AI201"/>
    <mergeCell ref="M202:O203"/>
    <mergeCell ref="AJ202:AM203"/>
    <mergeCell ref="Y208:AM208"/>
    <mergeCell ref="AJ205:AM205"/>
    <mergeCell ref="M200:AA200"/>
    <mergeCell ref="G204:L204"/>
    <mergeCell ref="G213:L215"/>
    <mergeCell ref="P208:Q208"/>
    <mergeCell ref="B229:F229"/>
    <mergeCell ref="V240:W240"/>
    <mergeCell ref="X240:AM240"/>
    <mergeCell ref="Y235:AM235"/>
    <mergeCell ref="D216:F227"/>
    <mergeCell ref="G216:L216"/>
    <mergeCell ref="M216:V216"/>
    <mergeCell ref="W216:AM216"/>
    <mergeCell ref="G217:L218"/>
    <mergeCell ref="M217:O217"/>
    <mergeCell ref="AJ217:AM217"/>
    <mergeCell ref="M218:Z218"/>
    <mergeCell ref="AA218:AM218"/>
    <mergeCell ref="G219:L219"/>
    <mergeCell ref="T222:AA222"/>
    <mergeCell ref="AB222:AM222"/>
    <mergeCell ref="AB224:AM224"/>
    <mergeCell ref="W221:AA221"/>
    <mergeCell ref="AB221:AC221"/>
    <mergeCell ref="Y220:AM220"/>
    <mergeCell ref="G225:L227"/>
    <mergeCell ref="M225:AI225"/>
    <mergeCell ref="AJ225:AM225"/>
    <mergeCell ref="M226:O227"/>
    <mergeCell ref="M223:O223"/>
    <mergeCell ref="U223:AM223"/>
    <mergeCell ref="Q237:AA237"/>
    <mergeCell ref="G222:L224"/>
    <mergeCell ref="G236:L236"/>
    <mergeCell ref="M236:P236"/>
    <mergeCell ref="Q236:AM236"/>
    <mergeCell ref="G237:L237"/>
    <mergeCell ref="M237:P237"/>
    <mergeCell ref="R257:U257"/>
    <mergeCell ref="V257:W257"/>
    <mergeCell ref="AB238:AM238"/>
    <mergeCell ref="G239:L240"/>
    <mergeCell ref="M239:W239"/>
    <mergeCell ref="G238:L238"/>
    <mergeCell ref="G253:L253"/>
    <mergeCell ref="P244:Q244"/>
    <mergeCell ref="S244:T244"/>
    <mergeCell ref="D242:F249"/>
    <mergeCell ref="G242:L243"/>
    <mergeCell ref="M242:T242"/>
    <mergeCell ref="U242:AM242"/>
    <mergeCell ref="M243:O243"/>
    <mergeCell ref="Z243:AM243"/>
    <mergeCell ref="G244:L244"/>
    <mergeCell ref="M244:O244"/>
    <mergeCell ref="D250:F257"/>
    <mergeCell ref="M252:O252"/>
    <mergeCell ref="P252:Q252"/>
    <mergeCell ref="S252:T252"/>
    <mergeCell ref="X257:AM257"/>
    <mergeCell ref="Y252:AM252"/>
    <mergeCell ref="G255:L255"/>
    <mergeCell ref="M255:P255"/>
    <mergeCell ref="G256:L257"/>
    <mergeCell ref="M256:W256"/>
    <mergeCell ref="X256:AM256"/>
    <mergeCell ref="M257:P257"/>
    <mergeCell ref="G246:L246"/>
    <mergeCell ref="M246:P246"/>
    <mergeCell ref="D258:F265"/>
    <mergeCell ref="G258:L259"/>
    <mergeCell ref="M258:T258"/>
    <mergeCell ref="U258:AM258"/>
    <mergeCell ref="M259:O259"/>
    <mergeCell ref="Z259:AM259"/>
    <mergeCell ref="G260:L260"/>
    <mergeCell ref="M260:O260"/>
    <mergeCell ref="P260:Q260"/>
    <mergeCell ref="G264:L265"/>
    <mergeCell ref="G262:L262"/>
    <mergeCell ref="M262:P262"/>
    <mergeCell ref="G263:L263"/>
    <mergeCell ref="M263:P263"/>
    <mergeCell ref="S260:T260"/>
    <mergeCell ref="V260:W260"/>
    <mergeCell ref="G261:L261"/>
    <mergeCell ref="M261:P261"/>
    <mergeCell ref="Q261:AM261"/>
    <mergeCell ref="X264:AM264"/>
    <mergeCell ref="M265:P265"/>
    <mergeCell ref="R265:U265"/>
    <mergeCell ref="V265:W265"/>
    <mergeCell ref="X265:AM265"/>
    <mergeCell ref="M264:W264"/>
    <mergeCell ref="Q263:AA263"/>
    <mergeCell ref="AB263:AM263"/>
    <mergeCell ref="D274:F281"/>
    <mergeCell ref="G274:L275"/>
    <mergeCell ref="M274:T274"/>
    <mergeCell ref="U274:AM274"/>
    <mergeCell ref="M275:O275"/>
    <mergeCell ref="Z275:AM275"/>
    <mergeCell ref="G276:L276"/>
    <mergeCell ref="M276:O276"/>
    <mergeCell ref="P276:Q276"/>
    <mergeCell ref="G271:L271"/>
    <mergeCell ref="M271:P271"/>
    <mergeCell ref="G272:L273"/>
    <mergeCell ref="M272:W272"/>
    <mergeCell ref="X272:AM272"/>
    <mergeCell ref="M273:P273"/>
    <mergeCell ref="R273:U273"/>
    <mergeCell ref="V273:W273"/>
    <mergeCell ref="G280:L281"/>
    <mergeCell ref="M280:W280"/>
    <mergeCell ref="X280:AM280"/>
    <mergeCell ref="M281:P281"/>
    <mergeCell ref="G278:L278"/>
    <mergeCell ref="M278:P278"/>
    <mergeCell ref="G279:L279"/>
    <mergeCell ref="M279:P279"/>
    <mergeCell ref="S276:T276"/>
    <mergeCell ref="V276:W276"/>
    <mergeCell ref="G277:L277"/>
    <mergeCell ref="M277:P277"/>
    <mergeCell ref="D266:F273"/>
    <mergeCell ref="G266:L267"/>
    <mergeCell ref="M266:T266"/>
    <mergeCell ref="D290:F297"/>
    <mergeCell ref="G290:L291"/>
    <mergeCell ref="G294:L294"/>
    <mergeCell ref="Y284:AM284"/>
    <mergeCell ref="D282:F289"/>
    <mergeCell ref="G282:L283"/>
    <mergeCell ref="M282:T282"/>
    <mergeCell ref="Q286:AA286"/>
    <mergeCell ref="AB286:AM286"/>
    <mergeCell ref="Q287:AA287"/>
    <mergeCell ref="AB287:AM287"/>
    <mergeCell ref="M294:P294"/>
    <mergeCell ref="G295:L295"/>
    <mergeCell ref="M295:P295"/>
    <mergeCell ref="R289:U289"/>
    <mergeCell ref="U282:AM282"/>
    <mergeCell ref="M290:T290"/>
    <mergeCell ref="U290:AM290"/>
    <mergeCell ref="M291:O291"/>
    <mergeCell ref="Z291:AM291"/>
    <mergeCell ref="X289:AM289"/>
    <mergeCell ref="M297:P297"/>
    <mergeCell ref="R297:U297"/>
    <mergeCell ref="V297:W297"/>
    <mergeCell ref="X297:AM297"/>
    <mergeCell ref="G293:L293"/>
    <mergeCell ref="M293:P293"/>
    <mergeCell ref="M286:P286"/>
    <mergeCell ref="P284:Q284"/>
    <mergeCell ref="S284:T284"/>
    <mergeCell ref="Q293:AM293"/>
    <mergeCell ref="S292:T292"/>
    <mergeCell ref="G301:L301"/>
    <mergeCell ref="M301:P301"/>
    <mergeCell ref="Q301:AM301"/>
    <mergeCell ref="G302:L302"/>
    <mergeCell ref="M302:P302"/>
    <mergeCell ref="Q309:AM309"/>
    <mergeCell ref="Y308:AM308"/>
    <mergeCell ref="Y292:AM292"/>
    <mergeCell ref="Y300:AM300"/>
    <mergeCell ref="U298:AM298"/>
    <mergeCell ref="M299:O299"/>
    <mergeCell ref="M300:O300"/>
    <mergeCell ref="P300:Q300"/>
    <mergeCell ref="S300:T300"/>
    <mergeCell ref="X305:AM305"/>
    <mergeCell ref="Z299:AM299"/>
    <mergeCell ref="G300:L300"/>
    <mergeCell ref="G298:L299"/>
    <mergeCell ref="M298:T298"/>
    <mergeCell ref="G292:L292"/>
    <mergeCell ref="M292:O292"/>
    <mergeCell ref="P292:Q292"/>
    <mergeCell ref="G296:L297"/>
    <mergeCell ref="M296:W296"/>
    <mergeCell ref="X296:AM296"/>
    <mergeCell ref="Q294:AA294"/>
    <mergeCell ref="AB294:AM294"/>
    <mergeCell ref="Q295:AA295"/>
    <mergeCell ref="AB295:AM295"/>
    <mergeCell ref="Q302:AA302"/>
    <mergeCell ref="AB302:AM302"/>
    <mergeCell ref="Q303:AA303"/>
    <mergeCell ref="D306:F313"/>
    <mergeCell ref="G306:L307"/>
    <mergeCell ref="M306:T306"/>
    <mergeCell ref="U306:AM306"/>
    <mergeCell ref="M307:O307"/>
    <mergeCell ref="Z307:AM307"/>
    <mergeCell ref="G308:L308"/>
    <mergeCell ref="M308:O308"/>
    <mergeCell ref="P308:Q308"/>
    <mergeCell ref="G303:L303"/>
    <mergeCell ref="M303:P303"/>
    <mergeCell ref="G304:L305"/>
    <mergeCell ref="M304:W304"/>
    <mergeCell ref="X304:AM304"/>
    <mergeCell ref="M305:P305"/>
    <mergeCell ref="R305:U305"/>
    <mergeCell ref="V305:W305"/>
    <mergeCell ref="G312:L313"/>
    <mergeCell ref="M312:W312"/>
    <mergeCell ref="V313:W313"/>
    <mergeCell ref="X313:AM313"/>
    <mergeCell ref="G310:L310"/>
    <mergeCell ref="G311:L311"/>
    <mergeCell ref="M311:P311"/>
    <mergeCell ref="S308:T308"/>
    <mergeCell ref="V308:W308"/>
    <mergeCell ref="G309:L309"/>
    <mergeCell ref="M309:P309"/>
    <mergeCell ref="D298:F305"/>
    <mergeCell ref="V300:W300"/>
    <mergeCell ref="M310:P310"/>
    <mergeCell ref="R313:U313"/>
    <mergeCell ref="D314:F321"/>
    <mergeCell ref="G314:L315"/>
    <mergeCell ref="M314:T314"/>
    <mergeCell ref="U314:AM314"/>
    <mergeCell ref="M315:O315"/>
    <mergeCell ref="Z315:AM315"/>
    <mergeCell ref="G316:L316"/>
    <mergeCell ref="M316:O316"/>
    <mergeCell ref="P316:Q316"/>
    <mergeCell ref="S316:T316"/>
    <mergeCell ref="X321:AM321"/>
    <mergeCell ref="Y316:AM316"/>
    <mergeCell ref="G319:L319"/>
    <mergeCell ref="M319:P319"/>
    <mergeCell ref="G320:L321"/>
    <mergeCell ref="M320:W320"/>
    <mergeCell ref="X320:AM320"/>
    <mergeCell ref="M321:P321"/>
    <mergeCell ref="R321:U321"/>
    <mergeCell ref="V321:W321"/>
    <mergeCell ref="Q318:AA318"/>
    <mergeCell ref="AB318:AM318"/>
    <mergeCell ref="Q319:AA319"/>
    <mergeCell ref="AB319:AM319"/>
    <mergeCell ref="G326:L326"/>
    <mergeCell ref="M326:P326"/>
    <mergeCell ref="G327:L327"/>
    <mergeCell ref="M327:P327"/>
    <mergeCell ref="G342:L342"/>
    <mergeCell ref="M342:P342"/>
    <mergeCell ref="G343:L343"/>
    <mergeCell ref="M343:P343"/>
    <mergeCell ref="S340:T340"/>
    <mergeCell ref="V340:W340"/>
    <mergeCell ref="G341:L341"/>
    <mergeCell ref="M341:P341"/>
    <mergeCell ref="G334:L334"/>
    <mergeCell ref="M334:P334"/>
    <mergeCell ref="Q341:AM341"/>
    <mergeCell ref="Y340:AM340"/>
    <mergeCell ref="G317:L317"/>
    <mergeCell ref="M317:P317"/>
    <mergeCell ref="Q317:AM317"/>
    <mergeCell ref="G318:L318"/>
    <mergeCell ref="M318:P318"/>
    <mergeCell ref="X328:AM328"/>
    <mergeCell ref="M329:P329"/>
    <mergeCell ref="R329:U329"/>
    <mergeCell ref="V329:W329"/>
    <mergeCell ref="X329:AM329"/>
    <mergeCell ref="M328:W328"/>
    <mergeCell ref="AB326:AM326"/>
    <mergeCell ref="Q327:AA327"/>
    <mergeCell ref="AB327:AM327"/>
    <mergeCell ref="Q334:AA334"/>
    <mergeCell ref="AB334:AM334"/>
    <mergeCell ref="D322:F329"/>
    <mergeCell ref="G322:L323"/>
    <mergeCell ref="M322:T322"/>
    <mergeCell ref="U322:AM322"/>
    <mergeCell ref="M323:O323"/>
    <mergeCell ref="Z323:AM323"/>
    <mergeCell ref="G324:L324"/>
    <mergeCell ref="M324:O324"/>
    <mergeCell ref="P324:Q324"/>
    <mergeCell ref="S324:T324"/>
    <mergeCell ref="V324:W324"/>
    <mergeCell ref="G325:L325"/>
    <mergeCell ref="M325:P325"/>
    <mergeCell ref="Q325:AM325"/>
    <mergeCell ref="V332:W332"/>
    <mergeCell ref="G333:L333"/>
    <mergeCell ref="M333:P333"/>
    <mergeCell ref="Q333:AM333"/>
    <mergeCell ref="Y324:AM324"/>
    <mergeCell ref="Y332:AM332"/>
    <mergeCell ref="D330:F337"/>
    <mergeCell ref="G330:L331"/>
    <mergeCell ref="M330:T330"/>
    <mergeCell ref="U330:AM330"/>
    <mergeCell ref="M331:O331"/>
    <mergeCell ref="Z331:AM331"/>
    <mergeCell ref="G332:L332"/>
    <mergeCell ref="M332:O332"/>
    <mergeCell ref="P332:Q332"/>
    <mergeCell ref="S332:T332"/>
    <mergeCell ref="X337:AM337"/>
    <mergeCell ref="G328:L329"/>
    <mergeCell ref="D338:F345"/>
    <mergeCell ref="G338:L339"/>
    <mergeCell ref="M338:T338"/>
    <mergeCell ref="U338:AM338"/>
    <mergeCell ref="M339:O339"/>
    <mergeCell ref="Z339:AM339"/>
    <mergeCell ref="G340:L340"/>
    <mergeCell ref="G335:L335"/>
    <mergeCell ref="M335:P335"/>
    <mergeCell ref="G336:L337"/>
    <mergeCell ref="M336:W336"/>
    <mergeCell ref="X336:AM336"/>
    <mergeCell ref="M337:P337"/>
    <mergeCell ref="R337:U337"/>
    <mergeCell ref="V337:W337"/>
    <mergeCell ref="G344:L345"/>
    <mergeCell ref="M344:W344"/>
    <mergeCell ref="P340:Q340"/>
    <mergeCell ref="X344:AM344"/>
    <mergeCell ref="R345:U345"/>
    <mergeCell ref="V345:W345"/>
    <mergeCell ref="AB343:AM343"/>
    <mergeCell ref="Q335:AA335"/>
    <mergeCell ref="AB335:AM335"/>
    <mergeCell ref="Q342:AA342"/>
    <mergeCell ref="AB342:AM342"/>
    <mergeCell ref="Q343:AA343"/>
    <mergeCell ref="M345:P345"/>
    <mergeCell ref="M340:O340"/>
    <mergeCell ref="G349:L349"/>
    <mergeCell ref="M349:P349"/>
    <mergeCell ref="Q349:AM349"/>
    <mergeCell ref="G350:L350"/>
    <mergeCell ref="M350:P350"/>
    <mergeCell ref="D346:F353"/>
    <mergeCell ref="G346:L347"/>
    <mergeCell ref="M346:T346"/>
    <mergeCell ref="U346:AM346"/>
    <mergeCell ref="M347:O347"/>
    <mergeCell ref="Z347:AM347"/>
    <mergeCell ref="G348:L348"/>
    <mergeCell ref="M348:O348"/>
    <mergeCell ref="P348:Q348"/>
    <mergeCell ref="S348:T348"/>
    <mergeCell ref="X353:AM353"/>
    <mergeCell ref="Y348:AM348"/>
    <mergeCell ref="G351:L351"/>
    <mergeCell ref="M351:P351"/>
    <mergeCell ref="G352:L353"/>
    <mergeCell ref="M352:W352"/>
    <mergeCell ref="V348:W348"/>
    <mergeCell ref="X352:AM352"/>
    <mergeCell ref="M353:P353"/>
    <mergeCell ref="R353:U353"/>
    <mergeCell ref="Q350:AA350"/>
    <mergeCell ref="AB350:AM350"/>
    <mergeCell ref="Q351:AA351"/>
    <mergeCell ref="AB351:AM351"/>
    <mergeCell ref="D354:F361"/>
    <mergeCell ref="G354:L355"/>
    <mergeCell ref="M354:T354"/>
    <mergeCell ref="U354:AM354"/>
    <mergeCell ref="M355:O355"/>
    <mergeCell ref="Z355:AM355"/>
    <mergeCell ref="G356:L356"/>
    <mergeCell ref="M356:O356"/>
    <mergeCell ref="P356:Q356"/>
    <mergeCell ref="G360:L361"/>
    <mergeCell ref="M360:W360"/>
    <mergeCell ref="X360:AM360"/>
    <mergeCell ref="M361:P361"/>
    <mergeCell ref="R361:U361"/>
    <mergeCell ref="V361:W361"/>
    <mergeCell ref="X361:AM361"/>
    <mergeCell ref="G357:L357"/>
    <mergeCell ref="M357:P357"/>
    <mergeCell ref="Q357:AM357"/>
    <mergeCell ref="V356:W356"/>
    <mergeCell ref="S356:T356"/>
    <mergeCell ref="Y356:AM356"/>
    <mergeCell ref="G358:L358"/>
    <mergeCell ref="M358:P358"/>
    <mergeCell ref="G359:L359"/>
    <mergeCell ref="M359:P359"/>
    <mergeCell ref="Q358:AA358"/>
    <mergeCell ref="AB358:AM358"/>
    <mergeCell ref="Q359:AA359"/>
    <mergeCell ref="AB359:AM359"/>
    <mergeCell ref="D362:F369"/>
    <mergeCell ref="G362:L363"/>
    <mergeCell ref="M362:T362"/>
    <mergeCell ref="U362:AM362"/>
    <mergeCell ref="M363:O363"/>
    <mergeCell ref="Z363:AM363"/>
    <mergeCell ref="G364:L364"/>
    <mergeCell ref="M364:O364"/>
    <mergeCell ref="G365:L365"/>
    <mergeCell ref="M365:P365"/>
    <mergeCell ref="Q365:AM365"/>
    <mergeCell ref="G366:L366"/>
    <mergeCell ref="M366:P366"/>
    <mergeCell ref="Y364:AM364"/>
    <mergeCell ref="V372:W372"/>
    <mergeCell ref="V364:W364"/>
    <mergeCell ref="P364:Q364"/>
    <mergeCell ref="U370:AM370"/>
    <mergeCell ref="M371:O371"/>
    <mergeCell ref="Z371:AM371"/>
    <mergeCell ref="G372:L372"/>
    <mergeCell ref="M372:O372"/>
    <mergeCell ref="P372:Q372"/>
    <mergeCell ref="G367:L367"/>
    <mergeCell ref="M367:P367"/>
    <mergeCell ref="G368:L369"/>
    <mergeCell ref="M368:W368"/>
    <mergeCell ref="X368:AM368"/>
    <mergeCell ref="M369:P369"/>
    <mergeCell ref="R369:U369"/>
    <mergeCell ref="V369:W369"/>
    <mergeCell ref="Q366:AA366"/>
    <mergeCell ref="X377:AM377"/>
    <mergeCell ref="X376:AM376"/>
    <mergeCell ref="G389:L389"/>
    <mergeCell ref="Z395:AM395"/>
    <mergeCell ref="Q389:AM389"/>
    <mergeCell ref="D394:F401"/>
    <mergeCell ref="G394:L395"/>
    <mergeCell ref="G374:L374"/>
    <mergeCell ref="M374:P374"/>
    <mergeCell ref="G375:L375"/>
    <mergeCell ref="M375:P375"/>
    <mergeCell ref="V380:W380"/>
    <mergeCell ref="G381:L381"/>
    <mergeCell ref="M381:P381"/>
    <mergeCell ref="Q381:AM381"/>
    <mergeCell ref="G382:L382"/>
    <mergeCell ref="M382:P382"/>
    <mergeCell ref="D378:F385"/>
    <mergeCell ref="G378:L379"/>
    <mergeCell ref="M378:T378"/>
    <mergeCell ref="U378:AM378"/>
    <mergeCell ref="G380:L380"/>
    <mergeCell ref="D370:F377"/>
    <mergeCell ref="G370:L371"/>
    <mergeCell ref="M370:T370"/>
    <mergeCell ref="Z379:AM379"/>
    <mergeCell ref="G384:L385"/>
    <mergeCell ref="Q397:AM397"/>
    <mergeCell ref="M394:T394"/>
    <mergeCell ref="U394:AM394"/>
    <mergeCell ref="M395:O395"/>
    <mergeCell ref="Z403:AM403"/>
    <mergeCell ref="D402:F409"/>
    <mergeCell ref="G402:L403"/>
    <mergeCell ref="M402:T402"/>
    <mergeCell ref="G383:L383"/>
    <mergeCell ref="M383:P383"/>
    <mergeCell ref="P404:Q404"/>
    <mergeCell ref="S404:T404"/>
    <mergeCell ref="V396:W396"/>
    <mergeCell ref="M385:P385"/>
    <mergeCell ref="R385:U385"/>
    <mergeCell ref="V385:W385"/>
    <mergeCell ref="G392:L393"/>
    <mergeCell ref="G396:L396"/>
    <mergeCell ref="M396:O396"/>
    <mergeCell ref="P396:Q396"/>
    <mergeCell ref="S396:T396"/>
    <mergeCell ref="Y396:AM396"/>
    <mergeCell ref="D386:F393"/>
    <mergeCell ref="M407:P407"/>
    <mergeCell ref="M404:O404"/>
    <mergeCell ref="M409:P409"/>
    <mergeCell ref="Q383:AA383"/>
    <mergeCell ref="AB383:AM383"/>
    <mergeCell ref="Q390:AA390"/>
    <mergeCell ref="AB390:AM390"/>
    <mergeCell ref="M398:P398"/>
    <mergeCell ref="G376:L377"/>
    <mergeCell ref="M376:W376"/>
    <mergeCell ref="S372:T372"/>
    <mergeCell ref="G373:L373"/>
    <mergeCell ref="D426:F433"/>
    <mergeCell ref="G426:L427"/>
    <mergeCell ref="AB423:AM423"/>
    <mergeCell ref="G420:L420"/>
    <mergeCell ref="M420:O420"/>
    <mergeCell ref="P420:Q420"/>
    <mergeCell ref="S420:T420"/>
    <mergeCell ref="M427:O427"/>
    <mergeCell ref="Z427:AM427"/>
    <mergeCell ref="D410:F417"/>
    <mergeCell ref="G410:L411"/>
    <mergeCell ref="M410:T410"/>
    <mergeCell ref="U410:AM410"/>
    <mergeCell ref="M411:O411"/>
    <mergeCell ref="Z411:AM411"/>
    <mergeCell ref="P412:Q412"/>
    <mergeCell ref="S412:T412"/>
    <mergeCell ref="G416:L417"/>
    <mergeCell ref="M416:W416"/>
    <mergeCell ref="Q414:AA414"/>
    <mergeCell ref="Q413:AM413"/>
    <mergeCell ref="G414:L414"/>
    <mergeCell ref="M414:P414"/>
    <mergeCell ref="G391:L391"/>
    <mergeCell ref="AB399:AM399"/>
    <mergeCell ref="G407:L407"/>
    <mergeCell ref="M408:W408"/>
    <mergeCell ref="X408:AM408"/>
    <mergeCell ref="AJ213:AM213"/>
    <mergeCell ref="D418:F425"/>
    <mergeCell ref="G418:L419"/>
    <mergeCell ref="M418:T418"/>
    <mergeCell ref="U418:AM418"/>
    <mergeCell ref="G424:L425"/>
    <mergeCell ref="M424:W424"/>
    <mergeCell ref="X424:AM424"/>
    <mergeCell ref="M425:P425"/>
    <mergeCell ref="R425:U425"/>
    <mergeCell ref="Y420:AM420"/>
    <mergeCell ref="G423:L423"/>
    <mergeCell ref="M423:P423"/>
    <mergeCell ref="X417:AM417"/>
    <mergeCell ref="Q391:AA391"/>
    <mergeCell ref="AB391:AM391"/>
    <mergeCell ref="Q398:AA398"/>
    <mergeCell ref="AB398:AM398"/>
    <mergeCell ref="Q399:AA399"/>
    <mergeCell ref="G386:L387"/>
    <mergeCell ref="M386:T386"/>
    <mergeCell ref="U386:AM386"/>
    <mergeCell ref="M387:O387"/>
    <mergeCell ref="X393:AM393"/>
    <mergeCell ref="G390:L390"/>
    <mergeCell ref="M390:P390"/>
    <mergeCell ref="G388:L388"/>
    <mergeCell ref="M391:P391"/>
    <mergeCell ref="M380:O380"/>
    <mergeCell ref="P380:Q380"/>
    <mergeCell ref="S380:T380"/>
    <mergeCell ref="X385:AM385"/>
    <mergeCell ref="G412:L412"/>
    <mergeCell ref="M412:O412"/>
    <mergeCell ref="AB430:AM430"/>
    <mergeCell ref="G428:L428"/>
    <mergeCell ref="M428:O428"/>
    <mergeCell ref="G421:L421"/>
    <mergeCell ref="M419:O419"/>
    <mergeCell ref="X416:AM416"/>
    <mergeCell ref="M417:P417"/>
    <mergeCell ref="R417:U417"/>
    <mergeCell ref="V412:W412"/>
    <mergeCell ref="Y412:AM412"/>
    <mergeCell ref="M392:W392"/>
    <mergeCell ref="X392:AM392"/>
    <mergeCell ref="M393:P393"/>
    <mergeCell ref="R393:U393"/>
    <mergeCell ref="G405:L405"/>
    <mergeCell ref="M405:P405"/>
    <mergeCell ref="G399:L399"/>
    <mergeCell ref="M399:P399"/>
    <mergeCell ref="G400:L401"/>
    <mergeCell ref="M400:W400"/>
    <mergeCell ref="X400:AM400"/>
    <mergeCell ref="M401:P401"/>
    <mergeCell ref="R401:U401"/>
    <mergeCell ref="V401:W401"/>
    <mergeCell ref="X401:AM401"/>
    <mergeCell ref="G397:L397"/>
    <mergeCell ref="M397:P397"/>
    <mergeCell ref="G398:L398"/>
    <mergeCell ref="G408:L409"/>
    <mergeCell ref="Q406:AA406"/>
    <mergeCell ref="AB406:AM406"/>
    <mergeCell ref="Q407:AA407"/>
    <mergeCell ref="AI434:AM434"/>
    <mergeCell ref="G431:L431"/>
    <mergeCell ref="M431:P431"/>
    <mergeCell ref="G432:L433"/>
    <mergeCell ref="M432:W432"/>
    <mergeCell ref="X432:AM432"/>
    <mergeCell ref="M433:P433"/>
    <mergeCell ref="R433:U433"/>
    <mergeCell ref="V433:W433"/>
    <mergeCell ref="X433:AM433"/>
    <mergeCell ref="V428:W428"/>
    <mergeCell ref="G429:L429"/>
    <mergeCell ref="M429:P429"/>
    <mergeCell ref="Q429:AM429"/>
    <mergeCell ref="G430:L430"/>
    <mergeCell ref="M430:P430"/>
    <mergeCell ref="Y428:AM428"/>
    <mergeCell ref="Q430:AA430"/>
    <mergeCell ref="P428:Q428"/>
    <mergeCell ref="S428:T428"/>
    <mergeCell ref="Q431:AA431"/>
    <mergeCell ref="AB431:AM431"/>
    <mergeCell ref="M426:T426"/>
    <mergeCell ref="U426:AM426"/>
    <mergeCell ref="M415:P415"/>
    <mergeCell ref="X425:AM425"/>
    <mergeCell ref="G413:L413"/>
    <mergeCell ref="M413:P413"/>
    <mergeCell ref="M211:O211"/>
    <mergeCell ref="U211:AM211"/>
    <mergeCell ref="M132:O132"/>
    <mergeCell ref="P132:Q132"/>
    <mergeCell ref="S132:T132"/>
    <mergeCell ref="V132:W132"/>
    <mergeCell ref="M128:O128"/>
    <mergeCell ref="AJ128:AM128"/>
    <mergeCell ref="M129:V129"/>
    <mergeCell ref="S43:T43"/>
    <mergeCell ref="G156:L156"/>
    <mergeCell ref="M156:O156"/>
    <mergeCell ref="Z419:AM419"/>
    <mergeCell ref="G404:L404"/>
    <mergeCell ref="Q405:AM405"/>
    <mergeCell ref="G406:L406"/>
    <mergeCell ref="G415:L415"/>
    <mergeCell ref="G165:L165"/>
    <mergeCell ref="M224:AA224"/>
    <mergeCell ref="AB200:AM200"/>
    <mergeCell ref="M222:R222"/>
    <mergeCell ref="AJ181:AM181"/>
    <mergeCell ref="M213:AI213"/>
    <mergeCell ref="V292:W292"/>
    <mergeCell ref="M183:R183"/>
    <mergeCell ref="T183:AA183"/>
    <mergeCell ref="G208:L208"/>
    <mergeCell ref="V409:W409"/>
    <mergeCell ref="X409:AM409"/>
    <mergeCell ref="V417:W417"/>
    <mergeCell ref="G207:L207"/>
    <mergeCell ref="G182:L182"/>
    <mergeCell ref="G201:L203"/>
    <mergeCell ref="M187:O188"/>
    <mergeCell ref="AJ187:AM188"/>
    <mergeCell ref="M171:O171"/>
    <mergeCell ref="U171:AM171"/>
    <mergeCell ref="M180:Z180"/>
    <mergeCell ref="AA180:AM180"/>
    <mergeCell ref="M144:R144"/>
    <mergeCell ref="T144:AA144"/>
    <mergeCell ref="AB144:AM144"/>
    <mergeCell ref="G173:L175"/>
    <mergeCell ref="M173:AI173"/>
    <mergeCell ref="AJ173:AM173"/>
    <mergeCell ref="M174:O175"/>
    <mergeCell ref="AJ174:AM175"/>
    <mergeCell ref="G160:L162"/>
    <mergeCell ref="AJ160:AM160"/>
    <mergeCell ref="M161:O162"/>
    <mergeCell ref="AJ161:AM162"/>
    <mergeCell ref="M196:O196"/>
    <mergeCell ref="P196:Q196"/>
    <mergeCell ref="S196:T196"/>
    <mergeCell ref="M199:O199"/>
    <mergeCell ref="M170:R170"/>
    <mergeCell ref="M195:O195"/>
    <mergeCell ref="AJ195:AM195"/>
    <mergeCell ref="G196:L196"/>
    <mergeCell ref="V164:W164"/>
    <mergeCell ref="V169:W169"/>
    <mergeCell ref="T170:AA170"/>
    <mergeCell ref="AB183:AM183"/>
    <mergeCell ref="G147:L149"/>
    <mergeCell ref="D44:F52"/>
    <mergeCell ref="M49:V49"/>
    <mergeCell ref="N50:Q50"/>
    <mergeCell ref="G48:L48"/>
    <mergeCell ref="M48:V48"/>
    <mergeCell ref="Y52:AM52"/>
    <mergeCell ref="G12:L12"/>
    <mergeCell ref="M12:V12"/>
    <mergeCell ref="M15:O15"/>
    <mergeCell ref="G29:L29"/>
    <mergeCell ref="M29:O29"/>
    <mergeCell ref="AJ29:AM29"/>
    <mergeCell ref="V52:W52"/>
    <mergeCell ref="G45:L45"/>
    <mergeCell ref="M43:O43"/>
    <mergeCell ref="P43:Q43"/>
    <mergeCell ref="M35:V35"/>
    <mergeCell ref="W35:AM35"/>
    <mergeCell ref="M24:O24"/>
    <mergeCell ref="AA24:AM24"/>
    <mergeCell ref="G25:L25"/>
    <mergeCell ref="M25:O25"/>
    <mergeCell ref="P25:Q25"/>
    <mergeCell ref="AH30:AM30"/>
    <mergeCell ref="S25:T25"/>
    <mergeCell ref="X39:AG39"/>
    <mergeCell ref="D26:F34"/>
    <mergeCell ref="D35:F43"/>
    <mergeCell ref="X21:AG21"/>
    <mergeCell ref="G34:L34"/>
    <mergeCell ref="M40:V40"/>
    <mergeCell ref="D8:F16"/>
    <mergeCell ref="G11:L11"/>
    <mergeCell ref="M11:O11"/>
    <mergeCell ref="AJ11:AM11"/>
    <mergeCell ref="N14:Q14"/>
    <mergeCell ref="AA19:AM19"/>
    <mergeCell ref="W17:AM17"/>
    <mergeCell ref="M18:O18"/>
    <mergeCell ref="AJ18:AM18"/>
    <mergeCell ref="G26:L26"/>
    <mergeCell ref="AR16:BH18"/>
    <mergeCell ref="M26:V26"/>
    <mergeCell ref="W26:AM26"/>
    <mergeCell ref="M27:O27"/>
    <mergeCell ref="M28:Z28"/>
    <mergeCell ref="AA28:AM28"/>
    <mergeCell ref="U32:AM32"/>
    <mergeCell ref="AJ38:AM38"/>
    <mergeCell ref="AA33:AM33"/>
    <mergeCell ref="Y25:AM25"/>
    <mergeCell ref="G21:L21"/>
    <mergeCell ref="M21:V21"/>
    <mergeCell ref="G17:L17"/>
    <mergeCell ref="M20:O20"/>
    <mergeCell ref="AJ27:AM27"/>
    <mergeCell ref="M17:V17"/>
    <mergeCell ref="M13:V13"/>
    <mergeCell ref="G38:L38"/>
    <mergeCell ref="M38:O38"/>
    <mergeCell ref="G31:L32"/>
    <mergeCell ref="Y34:AM34"/>
    <mergeCell ref="G13:L14"/>
    <mergeCell ref="G22:L23"/>
    <mergeCell ref="AH39:AM39"/>
    <mergeCell ref="M139:V139"/>
    <mergeCell ref="W139:AM139"/>
    <mergeCell ref="G140:L141"/>
    <mergeCell ref="M140:O140"/>
    <mergeCell ref="AJ140:AM140"/>
    <mergeCell ref="M141:Z141"/>
    <mergeCell ref="G143:L143"/>
    <mergeCell ref="M122:O122"/>
    <mergeCell ref="AA122:AM122"/>
    <mergeCell ref="AA118:AM118"/>
    <mergeCell ref="AA141:AM141"/>
    <mergeCell ref="AJ142:AM142"/>
    <mergeCell ref="V143:W143"/>
    <mergeCell ref="G126:L127"/>
    <mergeCell ref="M126:O126"/>
    <mergeCell ref="AJ126:AM126"/>
    <mergeCell ref="M127:Z127"/>
    <mergeCell ref="AA127:AM127"/>
    <mergeCell ref="G57:L58"/>
    <mergeCell ref="U50:AM50"/>
    <mergeCell ref="R50:T50"/>
    <mergeCell ref="G132:L132"/>
    <mergeCell ref="R62:AM62"/>
    <mergeCell ref="R103:T103"/>
    <mergeCell ref="W93:AM93"/>
    <mergeCell ref="W84:AM84"/>
    <mergeCell ref="G137:L137"/>
    <mergeCell ref="M137:Q137"/>
    <mergeCell ref="G123:L123"/>
    <mergeCell ref="M113:O113"/>
    <mergeCell ref="Q64:AM64"/>
    <mergeCell ref="AR198:BH198"/>
    <mergeCell ref="AR192:BH194"/>
    <mergeCell ref="AI189:AM189"/>
    <mergeCell ref="AI134:AM134"/>
    <mergeCell ref="AI68:AM68"/>
    <mergeCell ref="AI53:AM53"/>
    <mergeCell ref="AR139:BH139"/>
    <mergeCell ref="AR141:BH141"/>
    <mergeCell ref="AR142:BH142"/>
    <mergeCell ref="P60:Q60"/>
    <mergeCell ref="W75:AM75"/>
    <mergeCell ref="G163:L163"/>
    <mergeCell ref="M163:Q163"/>
    <mergeCell ref="M181:O181"/>
    <mergeCell ref="G176:L176"/>
    <mergeCell ref="M176:Q176"/>
    <mergeCell ref="P156:Q156"/>
    <mergeCell ref="AR137:BH138"/>
    <mergeCell ref="G144:L146"/>
    <mergeCell ref="W125:AM125"/>
    <mergeCell ref="Y143:AM143"/>
    <mergeCell ref="Y151:AM151"/>
    <mergeCell ref="M143:O143"/>
    <mergeCell ref="V151:W151"/>
    <mergeCell ref="N130:Q130"/>
    <mergeCell ref="G65:L65"/>
    <mergeCell ref="V112:AA112"/>
    <mergeCell ref="AB112:AD112"/>
    <mergeCell ref="AE112:AF112"/>
    <mergeCell ref="AH112:AI112"/>
    <mergeCell ref="AK112:AL112"/>
    <mergeCell ref="G155:L155"/>
    <mergeCell ref="V43:W43"/>
    <mergeCell ref="C242:C433"/>
    <mergeCell ref="G66:L66"/>
    <mergeCell ref="AR201:BH204"/>
    <mergeCell ref="AR256:BH257"/>
    <mergeCell ref="M421:P421"/>
    <mergeCell ref="Q421:AM421"/>
    <mergeCell ref="G422:L422"/>
    <mergeCell ref="M422:P422"/>
    <mergeCell ref="M389:P389"/>
    <mergeCell ref="D176:F188"/>
    <mergeCell ref="R176:AM176"/>
    <mergeCell ref="G177:L177"/>
    <mergeCell ref="G186:L188"/>
    <mergeCell ref="M186:AI186"/>
    <mergeCell ref="AJ186:AM186"/>
    <mergeCell ref="M185:AA185"/>
    <mergeCell ref="S156:T156"/>
    <mergeCell ref="V156:W156"/>
    <mergeCell ref="AR143:BH143"/>
    <mergeCell ref="AR140:BH140"/>
    <mergeCell ref="AR146:BH149"/>
    <mergeCell ref="AR196:BH196"/>
    <mergeCell ref="AJ155:AM155"/>
    <mergeCell ref="AR197:BH197"/>
    <mergeCell ref="W178:AM178"/>
    <mergeCell ref="AO136:AO189"/>
    <mergeCell ref="W102:AM102"/>
    <mergeCell ref="AO191:AO228"/>
    <mergeCell ref="AI228:AM228"/>
    <mergeCell ref="V289:W289"/>
    <mergeCell ref="M214:O215"/>
    <mergeCell ref="AF209:AH209"/>
    <mergeCell ref="Y164:AM164"/>
    <mergeCell ref="Y177:AM177"/>
    <mergeCell ref="Y156:AM156"/>
    <mergeCell ref="M165:V165"/>
    <mergeCell ref="W165:AM165"/>
    <mergeCell ref="U158:AM158"/>
    <mergeCell ref="M160:AI160"/>
    <mergeCell ref="M208:O208"/>
    <mergeCell ref="M177:O177"/>
    <mergeCell ref="P177:Q177"/>
    <mergeCell ref="S177:T177"/>
    <mergeCell ref="V177:W177"/>
    <mergeCell ref="R163:AM163"/>
    <mergeCell ref="AJ168:AM168"/>
    <mergeCell ref="P164:Q164"/>
    <mergeCell ref="V182:W182"/>
    <mergeCell ref="AB170:AM170"/>
    <mergeCell ref="M172:AA172"/>
    <mergeCell ref="AB172:AM172"/>
    <mergeCell ref="M207:O207"/>
    <mergeCell ref="AB209:AC209"/>
    <mergeCell ref="AJ207:AM207"/>
    <mergeCell ref="M178:V178"/>
    <mergeCell ref="M182:O182"/>
    <mergeCell ref="P182:Q182"/>
    <mergeCell ref="M206:Z206"/>
    <mergeCell ref="AA206:AM206"/>
    <mergeCell ref="AB374:AM374"/>
    <mergeCell ref="Q375:AA375"/>
    <mergeCell ref="AB375:AM375"/>
    <mergeCell ref="Q382:AA382"/>
    <mergeCell ref="AB382:AM382"/>
    <mergeCell ref="X369:AM369"/>
    <mergeCell ref="Q422:AA422"/>
    <mergeCell ref="AB422:AM422"/>
    <mergeCell ref="Q423:AA423"/>
    <mergeCell ref="M384:W384"/>
    <mergeCell ref="X384:AM384"/>
    <mergeCell ref="M379:O379"/>
    <mergeCell ref="R409:U409"/>
    <mergeCell ref="S388:T388"/>
    <mergeCell ref="V388:W388"/>
    <mergeCell ref="AB407:AM407"/>
    <mergeCell ref="P388:Q388"/>
    <mergeCell ref="M388:O388"/>
    <mergeCell ref="Z387:AM387"/>
    <mergeCell ref="Y380:AM380"/>
    <mergeCell ref="Y388:AM388"/>
    <mergeCell ref="Y404:AM404"/>
    <mergeCell ref="U402:AM402"/>
    <mergeCell ref="M403:O403"/>
    <mergeCell ref="V420:W420"/>
    <mergeCell ref="M406:P406"/>
    <mergeCell ref="M373:P373"/>
    <mergeCell ref="Q373:AM373"/>
    <mergeCell ref="Y372:AM372"/>
    <mergeCell ref="M377:P377"/>
    <mergeCell ref="R377:U377"/>
    <mergeCell ref="V377:W377"/>
    <mergeCell ref="V425:W425"/>
    <mergeCell ref="AB130:AD130"/>
    <mergeCell ref="AE130:AF130"/>
    <mergeCell ref="AH130:AI130"/>
    <mergeCell ref="AK130:AL130"/>
    <mergeCell ref="Q326:AA326"/>
    <mergeCell ref="V353:W353"/>
    <mergeCell ref="S364:T364"/>
    <mergeCell ref="Q311:AA311"/>
    <mergeCell ref="V249:W249"/>
    <mergeCell ref="X249:AM249"/>
    <mergeCell ref="AB303:AM303"/>
    <mergeCell ref="Q310:AA310"/>
    <mergeCell ref="AB310:AM310"/>
    <mergeCell ref="AB311:AM311"/>
    <mergeCell ref="S138:T138"/>
    <mergeCell ref="V316:W316"/>
    <mergeCell ref="X312:AM312"/>
    <mergeCell ref="X345:AM345"/>
    <mergeCell ref="M147:AI147"/>
    <mergeCell ref="AJ147:AM147"/>
    <mergeCell ref="M148:O149"/>
    <mergeCell ref="AJ148:AM149"/>
    <mergeCell ref="AB414:AM414"/>
    <mergeCell ref="Q415:AA415"/>
    <mergeCell ref="AB415:AM415"/>
    <mergeCell ref="AJ214:AM215"/>
    <mergeCell ref="AD209:AE209"/>
    <mergeCell ref="AB366:AM366"/>
    <mergeCell ref="Q367:AA367"/>
    <mergeCell ref="AB367:AM367"/>
    <mergeCell ref="Q374:AA374"/>
    <mergeCell ref="M313:P313"/>
    <mergeCell ref="V121:AA121"/>
    <mergeCell ref="V284:W284"/>
    <mergeCell ref="AB237:AM237"/>
    <mergeCell ref="Q269:AM269"/>
    <mergeCell ref="M270:P270"/>
    <mergeCell ref="AI593:AM593"/>
    <mergeCell ref="BL1:BU1"/>
    <mergeCell ref="AR253:BH254"/>
    <mergeCell ref="AR245:BH245"/>
    <mergeCell ref="AR246:BH246"/>
    <mergeCell ref="AR247:BH247"/>
    <mergeCell ref="AR248:BH248"/>
    <mergeCell ref="AR249:BH249"/>
    <mergeCell ref="V94:AA94"/>
    <mergeCell ref="AB94:AD94"/>
    <mergeCell ref="AE94:AF94"/>
    <mergeCell ref="AH94:AI94"/>
    <mergeCell ref="AK94:AL94"/>
    <mergeCell ref="AJ226:AM227"/>
    <mergeCell ref="AD221:AE221"/>
    <mergeCell ref="AF221:AH221"/>
    <mergeCell ref="AI221:AM221"/>
    <mergeCell ref="AJ201:AM201"/>
    <mergeCell ref="V393:W393"/>
    <mergeCell ref="V404:W404"/>
    <mergeCell ref="W67:AM67"/>
    <mergeCell ref="T67:V67"/>
    <mergeCell ref="M31:V31"/>
    <mergeCell ref="N32:Q32"/>
    <mergeCell ref="R32:T32"/>
    <mergeCell ref="X30:AG30"/>
  </mergeCells>
  <phoneticPr fontId="23" type="halfwidthKatakana"/>
  <dataValidations count="40">
    <dataValidation type="textLength" imeMode="hiragana" operator="lessThanOrEqual" allowBlank="1" showInputMessage="1" showErrorMessage="1" errorTitle="文字数オーバー" error="10文字まで。（空白を含む）" sqref="M426:T426 M250:T250 M258:T258 M274:T274 M282:T282 M298:T298 M314:T314 M330:T330 M346:T346 M362:T362 M378:T378 M394:T394 M410:T410 M266:T266 M418:T418 M290:T290 M306:T306 M322:T322 M338:T338 M354:T354 M370:T370 M386:T386 M402:T402 M233:T233 M242:T242" xr:uid="{00000000-0002-0000-0300-000003000000}">
      <formula1>10</formula1>
    </dataValidation>
    <dataValidation imeMode="off" allowBlank="1" showInputMessage="1" showErrorMessage="1" sqref="BL149:BS149 BK150 BK138:BS138 BK65 BK56:BL63 BM76 AF197:AH197 M197:P197 W197:AA197 BK7:BY7 BK16:BS16 BM130 BK25:BS25 BK34:BS34 BM56:BY64 BM121 BK143:BS143 BK420:BS420 BK52:BS52 BL151:BS151 BK164:BS164 BK196:BS196 BK208:BS208 BK220:BS220 BK244:BS244 BK177:BS177 BK252:BS252 BK260:BS260 BK268:BS268 BK276:BS276 BK284:BS284 BK292:BS292 BK300:BS300 BK308:BS308 BK316:BS316 BK324:BS324 BK332:BS332 BK340:BS340 BK348:BS348 BK356:BS356 BK364:BS364 BK372:BS372 BK380:BS380 BK388:BS388 BK396:BS396 BK404:BS404 BK412:BS412 BK235:BS235 BK43:BS43 AF221:AH221 BL65:BL67 AF209:AH209 W209:AA209 M209:P209 M221:P221 W221:AA221 BK442:BS442 BK514:BS514 BK460:BS460 BK478:BS478 BK496:BS496 BK428:BS428 BM85 BM94 BM103 BM112 BK156:BS156 BK169:BS169 BK182:BS182 BK532:BS532 BL123:BS123 BL114:BS114 BL105:BS105 BL96:BS96 BL87:BS87 BL78:BS78 BK78:BK79 BK87:BK88 BK96:BK97 BK105:BK106 BK114:BK115 BK123:BK124 BK132:BK133 BL132:BS132" xr:uid="{00000000-0002-0000-0300-000004000000}"/>
    <dataValidation type="textLength" imeMode="hiragana" operator="lessThanOrEqual" allowBlank="1" showInputMessage="1" showErrorMessage="1" errorTitle="文字数オーバー" error="40文字まで。（空白を含む）" sqref="M173:AI173 M186:AI186 M160:AI160 M201:AI201 M147:AI147 M213:AI213 M225:AI225" xr:uid="{00000000-0002-0000-0300-000006000000}">
      <formula1>40</formula1>
    </dataValidation>
    <dataValidation type="textLength" imeMode="hiragana" operator="lessThanOrEqual" allowBlank="1" showInputMessage="1" showErrorMessage="1" errorTitle="文字数オーバー" error="20文字まで。（空白を含む）" sqref="M10:Z10 M19:Z19 M73:Z73 M91:Z91 M109:Z109 M118:Z118 M127:Z127 M141:Z141 M58:Z58 M154:Z154 M167:Z167 M46:Z46 M100:Z100 M194:Z194 M28:Z28 M37:Z37 M218:Z218 M82:Z82 M206:Z206 M180:Z180 M530:Z530 M440:Z440 M447:Z448 M453:Z453 M458:Z458 M465:Z466 M471:Z471 M476:Z476 M483:Z484 M489:Z489 M494:Z494 M501:Z502 M507:Z507 M512:Z512 M519:Z520 M525:Z525 M537:Z538 M543:Z543 M549:Z549 M554:Z554 M559:Z559 M564:Z564 M569:Z569 M574:Z574 M579:Z579 M584:Z584 M589:Z589" xr:uid="{00000000-0002-0000-0300-000007000000}">
      <formula1>20</formula1>
    </dataValidation>
    <dataValidation type="textLength" imeMode="disabled" operator="equal" allowBlank="1" showInputMessage="1" showErrorMessage="1" errorTitle="文字数制限" error="6桁の数字を入力。_x000a_免許番号が6桁未満の場合は、頭に「0」を入力します。" sqref="R240:U240 R417:U417 R249:U249 R265:U265 R273:U273 R289:U289 R305:U305 R321:U321 R337:U337 R353:U353 R369:U369 R385:U385 R401:U401 R257:U257 R409:U409 R281:U281 R297:U297 R313:U313 R329:U329 R345:U345 R361:U361 R377:U377 R393:U393 R425:U425 R433:U433" xr:uid="{00000000-0002-0000-0300-000008000000}">
      <formula1>6</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8:V8 M80:V80 M26:V26 M35:V35 M44:V44 M71:V71 M17:V17 M125:V125 M98:V98 M107:V107 M116:V116 M89:V89 M139:V139 M56:V56 M165:V165 M178:V178 M152:V152 M192:V192 M204:V204 M216:V216 M438:V438 M451:V451 M474:V474 M456:V456 M492:V492 M487:V487 M505:V505 M469:V469 M510:V510 M523:V523 M528:V528 M541:V541" xr:uid="{00000000-0002-0000-0300-00000A000000}">
      <formula1>AND(M8=PHONETIC(M8),LEN(M8)&lt;21)</formula1>
    </dataValidation>
    <dataValidation type="textLength" imeMode="off" operator="equal" allowBlank="1" showInputMessage="1" showErrorMessage="1" errorTitle="文字数制限" error="6桁の数字を入力。_x000a_免許番号が6桁未満の場合は、頭に「0」を入力します。" sqref="N14:Q14 N112:Q112 N23:Q23 N32:Q32 N41:Q41 N76:Q76 N62:Q62 N50:Q50 N85:Q85 N94:Q94 N103:Q103 N121:Q121 N130:Q130" xr:uid="{00000000-0002-0000-0300-00000B000000}">
      <formula1>6</formula1>
    </dataValidation>
    <dataValidation imeMode="disabled" allowBlank="1" showInputMessage="1" showErrorMessage="1" sqref="U32 U41 U76 BL144:BL146 CG6:CG25 BT150:BY150 U85 U23 U14 U50 BL148:BN148 BO35:BR40 BO73:BP74 BL12:BN13 BS17:BS23 BL417 BL8:BL11 BS8:BY14 BO17:BR22 BS242:BS243 BO26:BR31 BL17:BL20 BL21:BN22 BS26:BS32 BL30:BN31 BL33 BS35:BS41 BL26:BL29 BS44:BS50 BO44:BR49 BO91:BP92 BL2:BL6 BS79:BS86 BO100:BP101 BO6:BY6 BM84:BO84 BS88:BS95 BO109:BP110 BO2:BZ5 BM75:BO75 BO127:BP128 BS97:BS104 BO118:BP119 BZ6:BZ34 BM93:BO93 BS106:BS113 BM102:BO102 BS115:BS122 BT535:BT545 BL51 BO82:BP83 BS152:BS155 BM111:BO111 BL120:BL122 BL137:BN137 BL129:BL131 BS124:BS131 BL68:BL70 BY65:BY70 BS133 BL48:BN49 BL163:BN163 BL176:BN176 BT152:BY188 BL42 BL170:BL175 BL44:BL47 BL183:BL195 BL248:BM248 BL15 BS253:BS259 BS245:BS251 BL249 BL256:BM256 BL75:BL77 BL257 BL264:BM264 BL280:BM280 BL296:BM296 BL312:BM312 BL328:BM328 BL344:BM344 BL360:BM360 BL376:BM376 BL392:BM392 BL408:BM408 BL424:BM424 BO8:BR13 BL150:BN150 BZ370:BZ402 BS269:BS275 BS285:BS291 BS301:BS307 BS317:BS323 BS333:BS339 BS349:BS355 BS365:BS371 BS381:BS387 BS397:BS403 BS413:BS419 BS261:BS267 BS277:BS283 BS293:BS299 BS309:BS315 BS325:BS331 BS341:BS347 BS357:BS363 BS373:BS379 BS389:BS395 BS405:BS411 BS421:BS427 BL265 BL281 BL297 BL313 BL329 BL345 BL361 BL377 BL393 BL409 BL425 BL272:BM272 BL288:BM288 BL304:BM304 BL320:BM320 BL336:BM336 BL352:BM352 BL368:BM368 BL384:BM384 BL400:BM400 BL416:BM416 BL432:BM432 BL198:BL207 BZ37:BZ68 BL273 BL289 BL305 BL321 BL337 BL353 BL369 BL385 BL401 BO209:BS219 BO197:BS207 BS178:BS181 BS170:BS176 BS165:BS168 BS157:BS163 BL111:BL113 BL102:BL104 BL93:BL95 BL84:BL86 BL39:BN40 BL35:BL38 BL24 BZ639:BZ1048576 BT8:BY52 BS55:BY55 BL53:BL54 BO53:BY54 BL134:BL135 BO134:BY135 BO191:BS195 BS183:BS188 BL157:BL162 BO189:BY190 BO221:BS227 BT191:BY227 BS429:BS433 BM120:BO120 BL240:BL241 BL210:BL219 BU228:BY241 BO228:BT232 BO241:BT241 BL239:BM239 BS236:BS240 BS233:BS234 BT233:BT240 BT242:BY433 BS72:BS77 BO69:BV69 BW69:BX70 BO65:BX67 BL533:BL536 BL433:BL436 BO434:BY436 BL443:BL446 BL520:BL521 BL448:BL449 BL502:BL503 BL479:BL482 BL515:BL518 BL461:BL464 BL466:BL467 BL538:BL539 BL484:BL485 BL497:BL500 BU527:BY545 BT527:BT531 BN130 U94 U103 U112 U121 U130 BN121 BL222:BL232 BT546:BY594 BT72:BT133 BU71:BY133 BM129:BO129 BZ413:BZ624 BO595:BY1048576 BL595:BL1048576" xr:uid="{00000000-0002-0000-0300-00000C000000}"/>
    <dataValidation imeMode="hiragana" allowBlank="1" showInputMessage="1" showErrorMessage="1" sqref="G147 BH146:BI147 G160 G173 BH98:BI99 AR146:AR147 AQ178:AQ181 AR253 X392:X393 X416:X417 A64 X239:X240 D242 D250 D258 D266 D274 D282 D290 D298 D306 D314 D322 D330 D338 D346 D354 D362 D370 D378 D386 D394 D402 D410 D418 D426 X256:X257 AQ152:AR153 Q245:Q247 X264:X265 X280:X281 X296:X297 X312:X313 X328:X329 X352:X353 X344:X345 X376:X377 Q253:Q255 X272:X273 X288:X289 X304:X305 X320:X321 X336:X337 Q341:Q343 X368:X369 X384:X385 X400:X401 Q357:Q359 X248:X249 Q261:Q263 Q277:Q279 Q293:Q295 Q309:Q311 Q325:Q327 X360:X361 Q381:Q383 Q373:Q375 BJ56 X408:X409 Q269:Q271 Q285:Q287 Q301:Q303 Q317:Q319 Q333:Q335 Q349:Q351 Q365:Q367 AQ154:AQ155 BH413:BK419 BH85:BI85 G201 BH397:BK403 BH381:BK387 BH365:BK371 BH349:BK355 BH333:BK339 BH317:BK323 BH301:BK307 BH285:BK291 BH269:BK275 BH421:BK427 BH405:BK411 BH389:BK395 BH373:BK379 BH357:BK363 BH341:BK347 BH325:BK331 BH309:BK315 BH293:BK299 BH277:BK283 BJ261:BK267 BJ253:BK259 Q421:Q423 BH165:BI168 BH93:BI94 AQ136:AR136 AQ165:AR168 AR261 Q389:Q391 BH429:BK433 AP61:AQ62 G186 AP429:AR433 BJ236:BK240 X424:X425 AP242:AQ243 AP56:AQ57 AN98:AP99 AN429:AN433 AN107:AR108 AP253:AQ259 AP261:AQ267 AP277:AR283 AP293:AR299 AP309:AR315 AP325:AR331 AP341:AR347 AP357:AR363 AP373:AR379 AP389:AR395 AP405:AR411 AP421:AR427 AP269:AR275 AP285:AR291 AP301:AR307 AP317:AR323 AP333:AR339 AP349:AR355 AP365:AR371 AP381:AR387 AP397:AR403 AP413:AR419 AN80:AP81 AN89:AP90 AN71:AP72 AN62 AN125:AQ126 Q429:Q431 AN56:AN57 AN405:AN411 AN389:AN395 AN413:AN419 AN397:AN403 AN242:AN243 AN236:AN240 AN421:AN427 G213 D231 AN233:AN234 CE34:CE35 Q405:Q407 B68 A56:B63 G225 AQ139:AQ142 Q236:Q238 BH255:BI255 BH261:BI261 BH102:BI103 BH111:BI112 BH90:BI90 AP233:AQ234 BH266:BI266 AP245:AQ251 AR266 BJ245:BK248 BJ234 BJ71 BH136:BI136 Q397:Q399 BH107:BI108 Q413:Q415 AP236:AQ240 BK545:BS594 AR255 AN116:AQ117 BH127:BI128 AR200 BH200:BI200 BH186:BI189 BH152:BI153 AR186:AR189 BJ250:BK251 BM122:BN122 BM77:BN77 BQ88:BR92 BQ79:BR83 BQ97:BR101 BQ55:BR55 BQ106:BR110 BM86:BN86 BQ115:BR119 BM95:BN95 BQ124:BR128 BM104:BN104 BM113:BN113 BZ349:BZ369 BM157:BR162 BK125:BP126 BM170:BR175 BO163:BR163 BO176:BR176 BK71:BP72 BZ625:BZ638 BK80:BP81 CL55:CL127 CL36:CL37 CJ69:CJ126 CI112:CI113 BM144:BS146 BK98:BP99 BK75:BK76 BK89:BP90 BQ72:BR74 BZ403:BZ412 BT136:BY149 BO136:BS137 CO33:CO34 CO52:CO124 BK107:BP108 BK139:BS142 BK136:BN136 BK165:BR168 BK152:BR155 BK437:BT441 BK120:BK121 BK111:BK112 BK116:BP117 BK102:BK103 BK93:BK94 CM35:CM36 BM131:BN131 BK129:BK130 CP54:CQ126 CP35:CQ36 BM183:BR188 CB3:CB124 BZ152:BZ283 CM54:CM126 CB2:CD2 CC3:CD126 CK54:CK126 CK35:CK36 CI131:CI202 BK84:BK85 CB141:CB142 AN381:AN387 CC145:CD151 CB143:CD143 CB145:CB149 BK233:BK234 BK242:BK243 BK249 BO150:BS150 BO148:BS148 X432:X433 AO75:AP76 AO84:AP85 AO93:AP94 AO102:AP103 AO111:AP112 AO120:AP121 AO129:AP130 CG26:CG183 CF37:CF38 AN245:AN251 AN253:AN259 AN261:AN267 AN269:AN275 AN277:AN283 AN285:AN291 AN293:AN299 AN301:AN307 AN309:AN315 AN317:AN323 AN325:AN331 AN333:AN339 AN341:AN347 AN349:AN355 AN357:AN363 AN365:AN371 AN373:AN379 BK542:BL544 I536:I537 BN515:BS515 G444 I446:I447 G498 G480 A497:B497 G462 I464:I465 I482:I483 A479:B479 Q497 Q479 A443:B443 Q443 Q461 A461:B461 G516 I500:I501 Q515 G534 I518:I519 BT532:BT534 BM515:BM531 Q533 BT442:BT526 A533:B533 A515:B515 AO524:AP531 AO506:AP513 AO488:AP495 AO470:AP477 AO452:AP459 AN437:AP441 BI595:BJ736 AQ595:AR736 AO542:AP545 BU437:BY526 BK452:BL459 BK470:BL477 BK488:BL495 BK506:BL513 BK524:BL531 BN517:BS531 BM533:BS544 BZ35:CA36 CA54:CA126 CN36:CN37 CN56:CN128 CE56:CF128 AN442:AN545 BM497:BS513 BM479:BS495 BM461:BS477 BM443:BS459 BK178:BR181 CR3:CR7 CR9:CR14 AN546:AP594 BI82 AR122:AR124 BH122:BI124 BZ69:BZ150 BL79:BP79 BL88:BP88 BL97:BP97 BL106:BP106 BL115:BP115 BL124:BP124 BL133:BR133" xr:uid="{00000000-0002-0000-0300-00000D000000}"/>
    <dataValidation imeMode="hiragana" allowBlank="1" showInputMessage="1" sqref="BH25:BJ25 G108 G99 G81 AP12:AP15 R14 G140 R103 X16 G10 R50 U138 G34 AQ26:AR29 X34 G19 G43 G28 U43 AQ11:AQ15 G16 G126 R76 G72 AQ44:AR47 BH26:BI54 BH340:BJ340 AR57:AR63 BH20:BI20 R85 G90 R94 R112 G117 AN146:AN189 R130 G138 G153 AP152:AP155 G143 X138 BK8:BK15 R121 C137 AP137:AQ138 G151 U143 X143 G179 AP165:AP168 G156 AP178:AP181 G164 G177 X164 G166 G169 G182 G64:G66 U156 X156 BK17:BK24 G37 CL128:CL142 BK66:BK70 CO125:CO142 CM127:CM142 U151 AR201:AR204 X151 CP127:CQ142 CJ127:CK142 G196:G197 AB197 AR208 AI197 X208 V240 AD197 Q197 G193 C242 G252:G256 V257 G250 G46 G242 G268:G272 G284:G288 G300:G304 G308:G312 G332:G336 G348:G352 G364:G368 G380:G384 G396:G400 G258 G274 G282 G298 G314 G338 G354 G370 G386 G402 G418 G235:G239 G260:G264 V273 G276:G280 G292:G296 G324:G328 U235 V329 G340:G344 G356:G360 G372:G376 G388:G392 X235 G244:G248 V265 V281 V297 V313 V337 V353 V369 V385 V401 U260 V289 V305 G316:G320 U324 V345 V361 V377 V393 X260 G420:G424 U244 U276 U292 U308 V321 U332 U356 U372 U388 G404:G408 G266 G290 G306 G322 G330 G362 G378 G394 G410 G426 U252 X276 X292 X308 U316 U348 U364 U380 U396 G412:G416 X244 U268 U284 U300 X316 U340 X348 X364 X380 X396 X252 X268 X284 X300 X324 X340 X356 X372 X388 V409 G346 X332 U404 X404 V417 S231:S232 BH6:BI6 BH324:BJ324 BH308:BJ308 BH292:BJ292 BH276:BJ276 BJ260 BH404:BJ404 U412 BH388:BJ388 BH372:BJ372 BH356:BJ356 BH412:BJ412 BH396:BJ396 BH380:BJ380 BH364:BJ364 BH348:BJ348 BH332:BJ332 BH316:BJ316 BH300:BJ300 BH284:BJ284 BJ268 BJ252 AP244:AQ244 M66:AB66 AP163:AR164 AR158:AR162 BH208:BI208 BH420:BJ420 AQ89 AQ111:AR113 AP156:AQ156 BH169:BI169 BH201:BI204 BH9:BJ9 B4 X60 G57 G60 AP60:AQ60 U60 R62 BH428:BJ428 M585:AB585 U25 X428 U16 R23 X25 G25 AP30:AR34 U34 R32 AQ35:AR38 R41 AP39:AR43 X43 A242:B433 AQ98:AR104 AP169:AR169 U169 U164 X169 X177 U177 U182 X182 U196 X196 X412 V425 U420 BJ131 C192 AN428 C191:AH191 AP4:AQ5 AP135:AP136 U52 A55:B55 G54:G55 G52 A8:B52 X52 A136:B188 A191:B227 X420 AP428:AR428 B53:G53 BH68:BI69 G135 CA3:CA34 A1:B1 CG3:CG5 AP48:AR54 AP213:AR221 AP16:AQ16 A7:AR7 AP404:AR404 AP388:AR388 AP372:AR372 AP356:AR356 AP340:AR340 AP324:AR324 AP308:AR308 AP292:AR292 AP276:AR276 AP412:AR412 AP252:AQ252 AP316:AR316 AP300:AR300 AP284:AR284 AP268:AQ268 AP260:AQ260 AP396:AR396 AP380:AR380 AP364:AR364 AP348:AR348 AP332:AR332 AP420:AR420 BH158:BI164 AP139:AP142 AN8:AN53 AN68 AN244 AN420 AN332 AN348 AN364 AN380 AN396 AN260 AN268 AN284 AN300 AN316 AN252 AN412 AN276 AN292 AN308 AN324 AN340 AN356 AN372 AN388 AN404 AN231:AN232 G229:AO229 AN235 U220 X220 G208:G209 G231:G233 BH149:BI149 D241 AN192:AN228 B230:B241 BK197:BK207 A228:A241 U208 G190 A53:A54 A134:A135 B134:G134 H53:AH54 A189:A190 H189:AH190 B189:G189 AR256 BH737:BJ1048576 BJ244 B70:AO70 G69:AH69 AN69:AO69 A65:A70 M590:AB590 AR20 AO54 AF135:AO135 AI190:AO190 BJ26:BJ55 AQ17:AQ20 BJ72:BJ76 AP66:AQ70 AQ55:AR55 U428 AP21:AQ24 BH62:BI63 AQ71:AQ77 BJ57:BJ70 AQ80:AQ86 AP150:AQ151 AP143:AQ143 AR137 AR139 AR141 BH134:BI135 BJ98:BJ104 AQ189:AQ197 BJ235 AQ201:AQ209 AP189:AP209 AQ134:AR135 AN134:AP134 H134:AE135 AF134:AH134 CJ145:CQ1048576 B228:AH228 D230:AH230 AP225:AQ232 AP235:AQ235 BJ241:BK241 BJ134:BJ229 AP241:AQ241 AR222:AR228 BJ107:BJ113 AR242 BH130:BJ130 AR253 BH14:BI15 AR9:AR18 AP25:AR25 AN78:AQ78 BH436:BJ594 AR81:AR85 AQ90:AR95 AQ129:AQ131 BH145:BI145 AR143:AR146 AR127:AR131 AQ120:AQ122 AR196:AR199 BH190:BI191 BJ1:BJ8 AR190:AR192 AP182:AQ182 AR178:AR185 AP176:AQ177 BH178:BI185 BH213:BI228 A4:A6 B6 AR245:AR249 BJ10:BJ24 AQ534:AR594 BH66:BH67 BM91:BN92 BM17:BN20 BK26:BK33 BM26:BN29 BK35:BK42 BM35:BN38 BM44:BN47 BM73:BN74 BM82:BN83 BK44:BK51 BM100:BN101 BM109:BN110 BM118:BN119 BM127:BN128 BK157:BK163 BK170:BK176 BK209:BK219 BM197:BN207 BK183:BK195 BM209:BN219 CL4:CL35 CL38:CL54 CM37:CM53 CK37:CK53 CM4:CM34 CO35:CO51 CO3:CO32 CK2:CM3 BK137 BH57 BK1:BK6 BM2:BN6 BM8:BN11 CP2:CQ34 CP37:CQ53 BM189:BN195 CB125:CB140 BM53:BN54 BK53:BK54 BM134:BN135 BK134:BK135 BM241:BN241 BM221:BN232 BK144:BK149 BM69:BN69 BM65:BN67 CI114:CI130 CC127:CD142 CK4:CK34 CJ6:CJ68 CI203:CI1048576 CH2006:CH1048576 CA37:CA53 BK221:BK232 G220:G221 AB221 G217 AI221 Q221 AB209 AI209 AD221 AD209 Q209 G205 V249 G428:G432 V433 CE129:CF143 AN60:AN61 AM76 AJ121 CE145:CF1048576 CH1:CH5 CN129:CN142 CI79:CI111 CB1:CD1 AO444:AO450 CF3:CF36 CE3:CE33 CF39:CF52 CE53:CF55 CE36:CE52 AN241 CJ143:CQ143 CJ1:CS1 AN137:AN143 CA127:CA143 CN2:CN35 AJ130 V130 AM130 V121 AM121 V112 AM112 V103 AM103 AJ94 V94 AM94 CI1:CI3 CC152:CD1048576 AQ516:AR531 AQ498:AR513 AQ480:AR495 V76 AJ76 AM85 V85 AJ85 AJ103 AJ112 CN38:CN55 CA145:CA1048576 AQ462:AR477 AO435 BH434:BK435 BM434:BN436 BK443:BK450 A434:AH435 X532 U478 C437 G452 G439 BK461:BK468 AO462:AO468 U442 G506 G470 U460 G493 G457 G488 AO480:AO486 X442 G475 BK515:BK522 AO498:AO504 X460 AO516:AO522 X478 G496:G497 G478:G479 U496 G524 G511 AO534:AO540 X496 BK533:BK540 U514 G542 G529 AO532:AR533 X514 AO514:AR515 G514:G515 U532 C436:AH436 A436:B442 AO460:AR461 AO442:AR443 AO496:AR497 AO478:AR479 CB150:CB1048576 AQ737:AR1048576 BK436 A498:B514 A444:B460 A462:B478 A480:B496 G532:G533 A516:B532 G442:G443 G460:G461 BK479:BK486 BK497:BK504 AP434:AP436 AQ434:AR441 AQ444:AR459 AN434:AN435 M550:AB550 CR2:CS2 M555:AB555 A534:B594 M560:AB560 M565:AB565 M570:AB570 M575:AB575 M580:AB580 AR65:AR70 AR72:AR78 BH82:BH84 BH72 BH132:BJ133 G132:G133 X132 M124 AN132:AR133 U123 X123 M115 AN123:AQ124 BJ116:BJ129 U114 X114 M106 AN114:AR115 BH114:BJ115 G105:G106 U105 M97 AN105:AR106 BH105:BJ106 G96:G97 U96 M88 AN96:AR97 BH96:BJ97 X87 U87 M79 AN87:AQ88 BJ80:BJ95 U78 A71:B133 G78:G79 BH77:BJ79 AN79:AR79 X78 G87:G88 X96 X105 G114:G115 G123:G124 U132 M133 BK595:BK1048576 BM595:BN1048576" xr:uid="{00000000-0002-0000-0300-00000E000000}"/>
    <dataValidation type="textLength" imeMode="disabled" operator="equal" allowBlank="1" showInputMessage="1" showErrorMessage="1" errorTitle="文字数制限" error="日は半角数字2桁を入力_x000a__x000a_1日の場合は「01」と入力" sqref="V60:W60 V16:W16 V25:W25 V34:W34 V43:W43 V138:W138 V143:W143 V164:W164 V169:W169 V220:W220 V156:W156 V177:W177 V182:W182 V151:W151 V196:W196 V235:W235 V244:W244 V252:W252 V260:W260 V268:W268 V276:W276 V284:W284 V292:W292 V300:W300 V308:W308 V316:W316 V324:W324 V332:W332 V340:W340 V348:W348 V356:W356 V364:W364 V372:W372 V380:W380 V388:W388 V396:W396 V404:W404 V412:W412 V420:W420 V52:W52 V208:W208 V428:W428 V442:W442 V460:W460 V478:W478 V496:W496 V514:W514 V532:W532 V123:W123 V114:W114 V105:W105 V96:W96 V87:W87 V78:W78 V132:W132" xr:uid="{00000000-0002-0000-0300-00000F000000}">
      <formula1>2</formula1>
    </dataValidation>
    <dataValidation type="textLength" imeMode="disabled" operator="equal" allowBlank="1" showInputMessage="1" showErrorMessage="1" errorTitle="文字数制限" error="月は半角数字2桁を入力_x000a__x000a_1月の場合は「01」と入力" sqref="S60:T60 S16:T16 S25:T25 S34:T34 S43:T43 S138:T138 S143:T143 S164:T164 S169:T169 S220:T220 S156:T156 S177:T177 S182:T182 S151:T151 S196:T196 S235:T235 S244:T244 S252:T252 S260:T260 S268:T268 S276:T276 S284:T284 S292:T292 S300:T300 S308:T308 S316:T316 S324:T324 S332:T332 S340:T340 S348:T348 S356:T356 S364:T364 S372:T372 S380:T380 S388:T388 S396:T396 S404:T404 S412:T412 S420:T420 S52:T52 S208:T208 S428:T428 S442:T442 S460:T460 S478:T478 S496:T496 S514:T514 S532:T532 S123:T123 S114:T114 S105:T105 S96:T96 S87:T87 S78:T78 S132:T132" xr:uid="{00000000-0002-0000-0300-000010000000}">
      <formula1>2</formula1>
    </dataValidation>
    <dataValidation type="textLength" imeMode="disabled" operator="equal" allowBlank="1" showInputMessage="1" showErrorMessage="1" errorTitle="文字数制限" error="年は半角数字2桁を入力_x000a__x000a_1年の場合は「01」と入力" sqref="P16:Q16 P25:Q25 P34:Q34 P43:Q43 P52:Q52 P60:Q60 P138:Q138 P143:Q143 P412:Q412 P420:Q420 P156:Q156 P164:Q164 P169:Q169 P177:Q177 P182:Q182 P151:Q151 P196:Q196 P220:Q220 P235:Q235 P244:Q244 P252:Q252 P260:Q260 P268:Q268 P276:Q276 P284:Q284 P292:Q292 P300:Q300 P308:Q308 P316:Q316 P324:Q324 P332:Q332 P340:Q340 P348:Q348 P356:Q356 P364:Q364 P372:Q372 P380:Q380 P388:Q388 P396:Q396 P404:Q404 P208:Q208 P428:Q428 P442:Q442 P460:Q460 P514:Q514 P532:Q532 P123:Q123 P114:Q114 P105:Q105 P96:Q96 P87:Q87 P78:Q78 P132:Q132" xr:uid="{00000000-0002-0000-0300-000014000000}">
      <formula1>2</formula1>
    </dataValidation>
    <dataValidation type="textLength" imeMode="disabled" operator="equal" allowBlank="1" showInputMessage="1" showErrorMessage="1" errorTitle="文字数制限" error="半角数字　4桁" sqref="P65:R65 T67:V67" xr:uid="{C4F55277-347D-40A5-8401-C61FE567CB0B}">
      <formula1>4</formula1>
    </dataValidation>
    <dataValidation type="textLength" imeMode="disabled" operator="equal" allowBlank="1" showInputMessage="1" showErrorMessage="1" errorTitle="文字数制限" error="半角数字　3桁" sqref="M65:N65" xr:uid="{6202E5FE-AE3F-4F6F-817B-C9B87554364C}">
      <formula1>3</formula1>
    </dataValidation>
    <dataValidation type="textLength" imeMode="disabled" operator="lessThanOrEqual" allowBlank="1" showInputMessage="1" showErrorMessage="1" errorTitle="文字数制限" error="半角数字　4桁以下" sqref="P67:R67" xr:uid="{2C2F0A1E-E53A-400D-B989-6F20B5DB598E}">
      <formula1>4</formula1>
    </dataValidation>
    <dataValidation type="textLength" imeMode="disabled" operator="lessThanOrEqual" allowBlank="1" showInputMessage="1" showErrorMessage="1" errorTitle="文字数制限" error="半角数字　5桁まで" sqref="M67:N67" xr:uid="{E28CAB39-9231-4720-9259-42482374FA4D}">
      <formula1>5</formula1>
    </dataValidation>
    <dataValidation type="textLength" imeMode="disabled" operator="equal" allowBlank="1" showInputMessage="1" showErrorMessage="1" errorTitle="文字数制限" error="従業者証明番号は6桁の数字を入力。_x000a_" sqref="M237:P237" xr:uid="{AAB0A399-3E3B-441F-9CF3-34932B5129E2}">
      <formula1>6</formula1>
    </dataValidation>
    <dataValidation type="list" imeMode="disabled" allowBlank="1" showInputMessage="1" showErrorMessage="1" sqref="M12:V12 M21:V21 M30:V30 M39:V39 M48:V48" xr:uid="{E81D5BAA-E03A-4A10-B667-4EE612730C5F}">
      <formula1>$CD$2:$CD$13</formula1>
    </dataValidation>
    <dataValidation type="list" imeMode="disabled" allowBlank="1" showInputMessage="1" showErrorMessage="1" sqref="M16:O16 M123:O123 M114:O114 M105:O105 M96:O96 M87:O87 M78:O78 M132:O132 M25:O25 M34:O34 M43:O43 M52:O52 M60:O60 M143:O143 M156:O156 M169:O169 M182:O182 M196:O196 M208:O208 M220:O220 M235:O235 M244:O244 M252:O252 M260:O260 M268:O268 M276:O276 M284:O284 M292:O292 M300:O300 M308:O308 M316:O316 M324:O324 M332:O332 M340:O340 M348:O348 M356:O356 M364:O364 M372:O372 M380:O380 M388:O388 M396:O396 M404:O404 M412:O412 M420:O420 M428:O428" xr:uid="{D5541CD4-3D63-45C6-B5F6-EDE2D5BC6EBF}">
      <formula1>$CB$2:$CB$4</formula1>
    </dataValidation>
    <dataValidation type="list" imeMode="hiragana" allowBlank="1" showInputMessage="1" showErrorMessage="1" sqref="M64:P64" xr:uid="{608D1D09-9FD6-43E3-AC03-7EAA81E7D45E}">
      <formula1>$CQ$2:$CQ$4</formula1>
    </dataValidation>
    <dataValidation type="list" imeMode="disabled" allowBlank="1" showInputMessage="1" showErrorMessage="1" sqref="M137:Q137 M176:Q176 M163:Q163 M150:Q150" xr:uid="{503CE7FA-5E83-48A9-9F91-0BCA41648B80}">
      <formula1>$CJ$2:$CJ$4</formula1>
    </dataValidation>
    <dataValidation type="list" imeMode="disabled" allowBlank="1" showInputMessage="1" showErrorMessage="1" sqref="M138:O138 M151:O151 M164:O164 M177:O177 AB76:AD76 AB85:AD85 AB94:AD94 AB103:AD103 AB112:AD112 AB121:AD121 AB130:AD130" xr:uid="{C17D798D-1763-45C6-B852-D00C646D3CC9}">
      <formula1>$CC$2:$CC$5</formula1>
    </dataValidation>
    <dataValidation type="list" imeMode="hiragana" allowBlank="1" showInputMessage="1" showErrorMessage="1" sqref="M236:P236 M429:P429 M421:P421 M413:P413 M405:P405 M397:P397 M389:P389 M381:P381 M373:P373 M365:P365 M357:P357 M349:P349 M341:P341 M333:P333 M325:P325 M317:P317 M309:P309 M301:P301 M293:P293 M285:P285 M277:P277 M269:P269 M261:P261 M253:P253 M245:P245 M443:P443 M461:P461 M479:P479 M497:P497 M515:P515 M533:P533" xr:uid="{69370A60-7EE9-45D2-BE84-5B4146EA954B}">
      <formula1>$CK$2:$CK$4</formula1>
    </dataValidation>
    <dataValidation type="list" imeMode="disabled" allowBlank="1" showInputMessage="1" showErrorMessage="1" sqref="M239:W239 M432:W432 M424:W424 M416:W416 M408:W408 M400:W400 M392:W392 M384:W384 M376:W376 M368:W368 M360:W360 M352:W352 M344:W344 M336:W336 M328:W328 M320:W320 M312:W312 M304:W304 M296:W296 M288:W288 M280:W280 M272:W272 M264:W264 M256:W256 M248:W248" xr:uid="{BFF4865D-73B3-49F9-941A-238C37F83AF7}">
      <formula1>$CM$2:$CM$3</formula1>
    </dataValidation>
    <dataValidation type="list" imeMode="hiragana" allowBlank="1" showInputMessage="1" sqref="M238:P238 M431:P431 M423:P423 M415:P415 M407:P407 M399:P399 M391:P391 M383:P383 M375:P375 M367:P367 M359:P359 M351:P351 M343:P343 M335:P335 M327:P327 M319:P319 M311:P311 M303:P303 M295:P295 M287:P287 M279:P279 M271:P271 M263:P263 M255:P255 M247:P247" xr:uid="{474A0D82-D044-4775-84A8-75860727D4FB}">
      <formula1>$CL$2:$CL$14</formula1>
    </dataValidation>
    <dataValidation type="textLength" imeMode="disabled" operator="equal" allowBlank="1" showInputMessage="1" showErrorMessage="1" errorTitle="文字数制限" error="７桁の数字を入力。_x000a_詳しくは「従業者証明書番号について」を参照。_x000a_" sqref="M246:P246 M254:P254 M262:P262 M270:P270 M278:P278 M286:P286 M294:P294 M302:P302 M318:P318 M326:P326 M334:P334 M342:P342 M350:P350 M358:P358 M366:P366 M374:P374 M382:P382 M390:P390 M398:P398 M406:P406 M430:P430 M414:P414 M422:P422 M310:P310" xr:uid="{76642E7D-FB2E-4FD3-8813-4A02A764561D}">
      <formula1>7</formula1>
    </dataValidation>
    <dataValidation type="list" allowBlank="1" showInputMessage="1" showErrorMessage="1" sqref="M13:V13 M129:V129 M120:V120 M111:V111 M102:V102 M93:V93 M84:V84 M75:V75 M61:V61 M49:V49 M40:V40 M31:V31 M22:V22" xr:uid="{25A548A4-6E8D-4C90-8BC8-1D550EE2862B}">
      <formula1>$CA$2:$CA$63</formula1>
    </dataValidation>
    <dataValidation type="list" imeMode="hiragana" allowBlank="1" showInputMessage="1" showErrorMessage="1" sqref="M144:R144 M157:R157 M170:R170 M183:R183 M446:R446 M464:R464 M482:R482 M500:R500 M518:R518 M536:R536" xr:uid="{B7BDB47A-32D3-43DB-A599-96AAE7CAAD9F}">
      <formula1>$CE$2:$CE$49</formula1>
    </dataValidation>
    <dataValidation type="list" imeMode="disabled" allowBlank="1" showInputMessage="1" showErrorMessage="1" sqref="T144:AA144 T157:AA157 T170:AA170 T183:AA183 T198:AA198 T210:AA210 T222:AA222" xr:uid="{7B6CF438-78EB-4063-8159-8A98FD572E80}">
      <formula1>INDIRECT($M144)</formula1>
    </dataValidation>
    <dataValidation type="list" imeMode="hiragana" allowBlank="1" showInputMessage="1" showErrorMessage="1" sqref="M198:R198 M210:R210 M222:R222" xr:uid="{DE328972-189E-4850-B392-7BB078F88C9D}">
      <formula1>$CF$2:$CF$52</formula1>
    </dataValidation>
    <dataValidation type="list" imeMode="disabled" allowBlank="1" showInputMessage="1" showErrorMessage="1" sqref="M240:P240 M433:P433 M425:P425 M417:P417 M409:P409 M401:P401 M393:P393 M385:P385 M377:P377 M369:P369 M361:P361 M353:P353 M345:P345 M337:P337 M329:P329 M321:P321 M313:P313 M305:P305 M297:P297 M289:P289 M281:P281 M273:P273 M265:P265 M257:P257 M249:P249" xr:uid="{00E34F8E-29CD-4967-AB3E-DC032CD4F594}">
      <formula1>$CN$2:$CN$64</formula1>
    </dataValidation>
    <dataValidation type="textLength" imeMode="off" operator="equal" allowBlank="1" showInputMessage="1" errorTitle="文字数制限" error="年は半角数字2桁を入力_x000a__x000a_1年の場合は「01」と入力" sqref="AE76:AF76 AH76:AI76 AK76:AL76 AE85:AF85 AH85:AI85 AK85:AL85 AE94:AF94 AH94:AI94 AK94:AL94 AE103:AF103 AH103:AI103 AK103:AL103 AE112:AF112 AH112:AI112 AK112:AL112 AE121:AF121 AH121:AI121 AK121:AL121 AE130:AF130 AH130:AI130 AK130:AL130" xr:uid="{7C053AB7-8DBA-489E-8958-88981B4F12B4}">
      <formula1>2</formula1>
    </dataValidation>
    <dataValidation type="list" imeMode="hiragana" allowBlank="1" showInputMessage="1" showErrorMessage="1" sqref="AE437:AL437 V437:AC437 M437:T437 AE455:AL455 V455:AC455 M455:T455 AE473:AL473 V473:AC473 M473:T473 AE491:AL491 V491:AC491 M491:T491 AE509:AL509 V509:AC509 M509:T509 AE527:AL527 V527:AC527 M527:T527" xr:uid="{887F71BB-4916-4C73-BC27-FE21D7F76A44}">
      <formula1>$CO$2:$CO$18</formula1>
    </dataValidation>
    <dataValidation type="textLength" imeMode="disabled" operator="equal" allowBlank="1" showInputMessage="1" showErrorMessage="1" sqref="P496:Q496 P478:Q478" xr:uid="{2F40BD4B-C7FB-4416-88A9-88961B5F1121}">
      <formula1>2</formula1>
    </dataValidation>
    <dataValidation type="list" imeMode="disabled" allowBlank="1" showInputMessage="1" showErrorMessage="1" sqref="M442:O442 M532:O532 M514:O514 M496:O496 M478:O478 M460:O460" xr:uid="{031521FF-71BE-4383-BB8E-66E48E24FA67}">
      <formula1>$CB$2:$CB$6</formula1>
    </dataValidation>
    <dataValidation type="list" imeMode="disabled" allowBlank="1" showInputMessage="1" showErrorMessage="1" sqref="M444:T444 M534:T534 M516:T516 M498:T498 M480:T480 M462:T462" xr:uid="{60F530B0-E1B9-41B6-A52D-69C192266338}">
      <formula1>$CH$2:$CH$2005</formula1>
    </dataValidation>
    <dataValidation type="list" allowBlank="1" showInputMessage="1" showErrorMessage="1" sqref="M548:V548 M553:V553 M558:V558 M563:V563 M568:V568 M573:V573 M578:V578 M583:V583 M588:V588" xr:uid="{71E315F0-3959-42C7-8478-935C5EF04AFB}">
      <formula1>$CR$2:$CR$16</formula1>
    </dataValidation>
    <dataValidation type="list" allowBlank="1" showInputMessage="1" showErrorMessage="1" sqref="M551:P551 M556:P556 M561:P561 M566:P566 M571:P571 M576:P576 M581:P581 M586:P586 M591:P591" xr:uid="{E9ADB5C4-3026-420F-BB08-DA1D61097E2D}">
      <formula1>$CS$2:$CS$4</formula1>
    </dataValidation>
    <dataValidation type="list" allowBlank="1" showInputMessage="1" showErrorMessage="1" sqref="M552:P552 M557:P557 M562:P562 M567:P567 M572:P572 M577:P577 M582:P582 M587:P587 M592:P592" xr:uid="{1F961E3C-DBA4-45FE-A2D7-A02DC173FD67}">
      <formula1>$CT$2:$CT$4</formula1>
    </dataValidation>
  </dataValidations>
  <hyperlinks>
    <hyperlink ref="AR16:BH16" location="★法人その他入力!C235" display="その他従事する者はこちら" xr:uid="{00000000-0004-0000-0300-000000000000}"/>
    <hyperlink ref="AR146:BH149" location="★その他入力!C235" display="従事する者の入力はこちら" xr:uid="{00000000-0004-0000-0300-000003000000}"/>
    <hyperlink ref="AR201:BH204" location="★その他入力!C235" display="従事する者の入力はこちら" xr:uid="{00000000-0004-0000-0300-000004000000}"/>
    <hyperlink ref="AI189:AM189" location="★その他入力!A1" display="上へ↑" xr:uid="{00000000-0004-0000-0300-000006000000}"/>
    <hyperlink ref="AI135:AM135" location="★法人その他入力!B4" display="入力TOPへ↑" xr:uid="{00000000-0004-0000-0300-000007000000}"/>
    <hyperlink ref="AI134:AM134" location="★その他入力!A1" display="上へ↑" xr:uid="{00000000-0004-0000-0300-000008000000}"/>
    <hyperlink ref="AI68:AM68" location="★その他入力!A1" display="上へ↑" xr:uid="{00000000-0004-0000-0300-000009000000}"/>
    <hyperlink ref="AI53:AM53" location="★その他入力!A1" display="上へ↑" xr:uid="{00000000-0004-0000-0300-00000A000000}"/>
    <hyperlink ref="AI228:AM228" location="★その他入力!A1" display="上へ↑" xr:uid="{00000000-0004-0000-0300-00000B000000}"/>
    <hyperlink ref="AI434:AM434" location="★その他入力!A1" display="上へ↑" xr:uid="{00000000-0004-0000-0300-00000C000000}"/>
    <hyperlink ref="AR256:BH257" location="★その他入力!A1" display="画面上へ戻る" xr:uid="{00000000-0004-0000-0300-00000E000000}"/>
    <hyperlink ref="AR253:BH254" location="★入力画面!A1" display="入力画面へ戻る" xr:uid="{2375F3EA-418E-4B2B-B02B-C50425D3C263}"/>
    <hyperlink ref="AI545:AM545" location="★その他入力!A1" display="上へ↑" xr:uid="{B34ABB88-20CA-4350-8AD8-CA67E47BCBCB}"/>
    <hyperlink ref="AR16:BH18" location="★その他入力!C235" display="従事する者の入力はこちら" xr:uid="{5D22DC30-6277-4178-B600-EC6AB1AFC59B}"/>
    <hyperlink ref="AI593:AM593" location="★その他入力!A1" display="上へ↑" xr:uid="{1FAC4394-5246-47B0-9D9D-96ED80D601D5}"/>
  </hyperlinks>
  <printOptions horizontalCentered="1" verticalCentered="1"/>
  <pageMargins left="0" right="0" top="0" bottom="0" header="0.31496062992125984" footer="0"/>
  <pageSetup paperSize="9" scale="99" orientation="portrait" blackAndWhite="1" horizontalDpi="4294967292" r:id="rId1"/>
  <rowBreaks count="2" manualBreakCount="2">
    <brk id="124" max="16383" man="1"/>
    <brk id="218" max="16383" man="1"/>
  </rowBreak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4" id="{1A8F368E-A648-4746-BB06-A5B2724980A6}">
            <xm:f>OR(★入力画面!$A$1="対象協会名選択　▼",★入力画面!$A$2="申請区分選択　▼")</xm:f>
            <x14:dxf>
              <fill>
                <patternFill>
                  <bgColor theme="0" tint="-0.499984740745262"/>
                </patternFill>
              </fill>
            </x14:dxf>
          </x14:cfRule>
          <xm:sqref>A1:XFD594</xm:sqref>
        </x14:conditionalFormatting>
        <x14:conditionalFormatting xmlns:xm="http://schemas.microsoft.com/office/excel/2006/main">
          <x14:cfRule type="expression" priority="3" id="{4A0A8C62-8CCC-440C-B409-5CAF7D3AA224}">
            <xm:f>RIGHT(★入力画面!$BL$2,1)="2"</xm:f>
            <x14:dxf>
              <fill>
                <patternFill>
                  <bgColor theme="0" tint="-0.499984740745262"/>
                </patternFill>
              </fill>
            </x14:dxf>
          </x14:cfRule>
          <xm:sqref>B7:AN53 B136:AN189 B191:AN228 B230:AN434 B436:AN545</xm:sqref>
        </x14:conditionalFormatting>
        <x14:conditionalFormatting xmlns:xm="http://schemas.microsoft.com/office/excel/2006/main">
          <x14:cfRule type="expression" priority="2" id="{7FB45F86-373A-480B-B50A-1E6102ACB19A}">
            <xm:f>NOT(★入力画面!$BL$2=11)</xm:f>
            <x14:dxf>
              <fill>
                <patternFill>
                  <bgColor theme="0" tint="-0.499984740745262"/>
                </patternFill>
              </fill>
            </x14:dxf>
          </x14:cfRule>
          <xm:sqref>B7:AN53 B136:AO189 B191:AN228</xm:sqref>
        </x14:conditionalFormatting>
        <x14:conditionalFormatting xmlns:xm="http://schemas.microsoft.com/office/excel/2006/main">
          <x14:cfRule type="expression" priority="1" id="{DECE2669-F695-4952-AD3A-ED10743324D1}">
            <xm:f>LEFT(★入力画面!$BL$2,1)="2"</xm:f>
            <x14:dxf>
              <fill>
                <patternFill>
                  <bgColor theme="0" tint="-0.499984740745262"/>
                </patternFill>
              </fill>
            </x14:dxf>
          </x14:cfRule>
          <xm:sqref>B547:AN593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8231F-BDF2-4F2A-ADD0-045F82BE3976}">
  <sheetPr>
    <tabColor rgb="FF6666FF"/>
  </sheetPr>
  <dimension ref="A1:AQ130"/>
  <sheetViews>
    <sheetView showGridLines="0" showRowColHeaders="0" zoomScaleNormal="100" zoomScaleSheetLayoutView="100" workbookViewId="0"/>
  </sheetViews>
  <sheetFormatPr defaultColWidth="0" defaultRowHeight="12" zeroHeight="1"/>
  <cols>
    <col min="1" max="5" width="3" style="349" customWidth="1"/>
    <col min="6" max="6" width="3.5" style="349" customWidth="1"/>
    <col min="7" max="33" width="3" style="349" customWidth="1"/>
    <col min="34" max="34" width="2.875" style="349" customWidth="1"/>
    <col min="35" max="43" width="2.5" style="349" customWidth="1"/>
    <col min="44" max="16384" width="2.5" style="349" hidden="1"/>
  </cols>
  <sheetData>
    <row r="1" spans="1:43" ht="12.75" customHeight="1">
      <c r="A1" s="351"/>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1911" t="s">
        <v>3443</v>
      </c>
      <c r="AF1" s="1911"/>
      <c r="AG1" s="1911"/>
      <c r="AH1" s="351"/>
      <c r="AI1" s="100"/>
      <c r="AJ1" s="100"/>
      <c r="AK1" s="100"/>
      <c r="AL1" s="100"/>
      <c r="AM1" s="100"/>
      <c r="AN1" s="100"/>
      <c r="AO1" s="100"/>
      <c r="AP1" s="100"/>
      <c r="AQ1" s="100"/>
    </row>
    <row r="2" spans="1:43" ht="30.75">
      <c r="A2" s="1984" t="s">
        <v>3442</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351"/>
      <c r="AI2" s="100"/>
      <c r="AJ2" s="100"/>
      <c r="AK2" s="100"/>
      <c r="AL2" s="100"/>
      <c r="AM2" s="100"/>
      <c r="AN2" s="100"/>
      <c r="AO2" s="100"/>
      <c r="AP2" s="100"/>
      <c r="AQ2" s="100"/>
    </row>
    <row r="3" spans="1:43" ht="34.5" customHeight="1">
      <c r="A3" s="351"/>
      <c r="B3" s="351"/>
      <c r="C3" s="351"/>
      <c r="D3" s="351"/>
      <c r="E3" s="351"/>
      <c r="F3" s="351"/>
      <c r="G3" s="351"/>
      <c r="H3" s="351"/>
      <c r="I3" s="351"/>
      <c r="J3" s="351"/>
      <c r="K3" s="351"/>
      <c r="L3" s="351"/>
      <c r="M3" s="351"/>
      <c r="N3" s="351"/>
      <c r="O3" s="351"/>
      <c r="P3" s="351"/>
      <c r="Q3" s="351"/>
      <c r="R3" s="351"/>
      <c r="S3" s="351"/>
      <c r="T3" s="351"/>
      <c r="U3" s="351"/>
      <c r="V3" s="351"/>
      <c r="W3" s="351"/>
      <c r="X3" s="351"/>
      <c r="Y3" s="1996" t="str">
        <f>★入力画面!$BL$239</f>
        <v>　　　年　　月　　日</v>
      </c>
      <c r="Z3" s="1996"/>
      <c r="AA3" s="1996"/>
      <c r="AB3" s="1996"/>
      <c r="AC3" s="1996"/>
      <c r="AD3" s="1996"/>
      <c r="AE3" s="1996"/>
      <c r="AF3" s="1996"/>
      <c r="AG3" s="1996"/>
      <c r="AH3" s="351"/>
      <c r="AI3" s="28"/>
      <c r="AJ3" s="28"/>
      <c r="AK3" s="28"/>
      <c r="AL3" s="28"/>
      <c r="AM3" s="28"/>
      <c r="AN3" s="28"/>
      <c r="AO3" s="28"/>
      <c r="AP3" s="28"/>
      <c r="AQ3" s="28"/>
    </row>
    <row r="4" spans="1:43" ht="30.75" customHeight="1">
      <c r="A4" s="352" t="s">
        <v>3441</v>
      </c>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28"/>
      <c r="AJ4" s="28"/>
      <c r="AK4" s="28"/>
      <c r="AL4" s="28"/>
      <c r="AM4" s="28"/>
      <c r="AN4" s="28"/>
      <c r="AO4" s="28"/>
      <c r="AP4" s="28"/>
      <c r="AQ4" s="28"/>
    </row>
    <row r="5" spans="1:43" ht="14.25" customHeight="1">
      <c r="A5" s="351"/>
      <c r="B5" s="351"/>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28"/>
      <c r="AJ5" s="28"/>
      <c r="AK5" s="28"/>
      <c r="AL5" s="28"/>
      <c r="AM5" s="28"/>
      <c r="AN5" s="28"/>
      <c r="AO5" s="28"/>
      <c r="AP5" s="28"/>
      <c r="AQ5" s="28"/>
    </row>
    <row r="6" spans="1:43" ht="14.25" customHeight="1">
      <c r="A6" s="353" t="s">
        <v>3440</v>
      </c>
      <c r="B6" s="351"/>
      <c r="C6" s="351"/>
      <c r="D6" s="351"/>
      <c r="E6" s="351"/>
      <c r="F6" s="351"/>
      <c r="G6" s="351"/>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28"/>
      <c r="AJ6" s="28"/>
      <c r="AK6" s="28"/>
      <c r="AL6" s="28"/>
      <c r="AM6" s="28"/>
      <c r="AN6" s="28"/>
      <c r="AO6" s="28"/>
      <c r="AP6" s="28"/>
      <c r="AQ6" s="28"/>
    </row>
    <row r="7" spans="1:43" ht="8.25" customHeight="1">
      <c r="A7" s="351"/>
      <c r="B7" s="351"/>
      <c r="C7" s="351"/>
      <c r="D7" s="351"/>
      <c r="E7" s="351"/>
      <c r="F7" s="351"/>
      <c r="G7" s="351"/>
      <c r="H7" s="351"/>
      <c r="I7" s="351"/>
      <c r="J7" s="351"/>
      <c r="K7" s="351"/>
      <c r="L7" s="351"/>
      <c r="M7" s="351"/>
      <c r="N7" s="351"/>
      <c r="O7" s="351"/>
      <c r="P7" s="351"/>
      <c r="Q7" s="351"/>
      <c r="R7" s="351"/>
      <c r="S7" s="351"/>
      <c r="T7" s="351"/>
      <c r="U7" s="351"/>
      <c r="V7" s="351"/>
      <c r="W7" s="351"/>
      <c r="X7" s="351"/>
      <c r="Y7" s="351"/>
      <c r="Z7" s="351"/>
      <c r="AA7" s="351"/>
      <c r="AB7" s="351"/>
      <c r="AC7" s="351"/>
      <c r="AD7" s="351"/>
      <c r="AE7" s="351"/>
      <c r="AF7" s="351"/>
      <c r="AG7" s="351"/>
      <c r="AH7" s="351"/>
      <c r="AI7" s="350"/>
      <c r="AJ7" s="350"/>
      <c r="AK7" s="350"/>
      <c r="AL7" s="350"/>
      <c r="AM7" s="350"/>
      <c r="AN7" s="350"/>
      <c r="AO7" s="350"/>
      <c r="AP7" s="350"/>
      <c r="AQ7" s="350"/>
    </row>
    <row r="8" spans="1:43" ht="19.5" customHeight="1">
      <c r="A8" s="354"/>
      <c r="B8" s="354"/>
      <c r="C8" s="354"/>
      <c r="D8" s="354"/>
      <c r="E8" s="351"/>
      <c r="F8" s="351"/>
      <c r="G8" s="351"/>
      <c r="H8" s="351"/>
      <c r="I8" s="351"/>
      <c r="J8" s="351"/>
      <c r="K8" s="351"/>
      <c r="L8" s="351"/>
      <c r="M8" s="351"/>
      <c r="N8" s="1993" t="s">
        <v>0</v>
      </c>
      <c r="O8" s="1993"/>
      <c r="P8" s="1993"/>
      <c r="Q8" s="1993"/>
      <c r="R8" s="1993"/>
      <c r="S8" s="1994">
        <f>★入力画面!M18</f>
        <v>0</v>
      </c>
      <c r="T8" s="1995"/>
      <c r="U8" s="1995"/>
      <c r="V8" s="1995"/>
      <c r="W8" s="1995"/>
      <c r="X8" s="1995"/>
      <c r="Y8" s="1995"/>
      <c r="Z8" s="1995"/>
      <c r="AA8" s="1995"/>
      <c r="AB8" s="1995"/>
      <c r="AC8" s="1995"/>
      <c r="AD8" s="1995"/>
      <c r="AE8" s="1995"/>
      <c r="AF8" s="1995"/>
      <c r="AG8" s="1995"/>
      <c r="AH8" s="351"/>
      <c r="AI8" s="350"/>
      <c r="AJ8" s="350"/>
      <c r="AK8" s="350"/>
      <c r="AL8" s="350"/>
      <c r="AM8" s="350"/>
      <c r="AN8" s="350"/>
      <c r="AO8" s="350"/>
      <c r="AP8" s="350"/>
      <c r="AQ8" s="350"/>
    </row>
    <row r="9" spans="1:43" ht="19.5" customHeight="1">
      <c r="A9" s="355"/>
      <c r="B9" s="355"/>
      <c r="C9" s="355"/>
      <c r="D9" s="355"/>
      <c r="E9" s="355"/>
      <c r="F9" s="351"/>
      <c r="G9" s="351"/>
      <c r="H9" s="351" t="s">
        <v>3033</v>
      </c>
      <c r="I9" s="351"/>
      <c r="J9" s="351"/>
      <c r="K9" s="351"/>
      <c r="L9" s="351"/>
      <c r="M9" s="351"/>
      <c r="N9" s="1993"/>
      <c r="O9" s="1993"/>
      <c r="P9" s="1993"/>
      <c r="Q9" s="1993"/>
      <c r="R9" s="1993"/>
      <c r="S9" s="1995"/>
      <c r="T9" s="1995"/>
      <c r="U9" s="1995"/>
      <c r="V9" s="1995"/>
      <c r="W9" s="1995"/>
      <c r="X9" s="1995"/>
      <c r="Y9" s="1995"/>
      <c r="Z9" s="1995"/>
      <c r="AA9" s="1995"/>
      <c r="AB9" s="1995"/>
      <c r="AC9" s="1995"/>
      <c r="AD9" s="1995"/>
      <c r="AE9" s="1995"/>
      <c r="AF9" s="1995"/>
      <c r="AG9" s="1995"/>
      <c r="AH9" s="351"/>
      <c r="AI9" s="350"/>
      <c r="AJ9" s="350"/>
      <c r="AK9" s="350"/>
      <c r="AL9" s="350"/>
      <c r="AM9" s="350"/>
      <c r="AN9" s="350"/>
      <c r="AO9" s="350"/>
      <c r="AP9" s="350"/>
      <c r="AQ9" s="350"/>
    </row>
    <row r="10" spans="1:43" ht="30" customHeight="1">
      <c r="A10" s="351"/>
      <c r="B10" s="351"/>
      <c r="C10" s="351"/>
      <c r="D10" s="351"/>
      <c r="E10" s="351"/>
      <c r="F10" s="351"/>
      <c r="G10" s="351"/>
      <c r="H10" s="351"/>
      <c r="I10" s="351"/>
      <c r="J10" s="351"/>
      <c r="K10" s="351"/>
      <c r="L10" s="351"/>
      <c r="M10" s="351"/>
      <c r="N10" s="1993" t="s">
        <v>1</v>
      </c>
      <c r="O10" s="1993"/>
      <c r="P10" s="1993"/>
      <c r="Q10" s="1993"/>
      <c r="R10" s="1993"/>
      <c r="S10" s="1985">
        <f>★入力画面!M74</f>
        <v>0</v>
      </c>
      <c r="T10" s="1986"/>
      <c r="U10" s="1986"/>
      <c r="V10" s="1986"/>
      <c r="W10" s="1986"/>
      <c r="X10" s="1986"/>
      <c r="Y10" s="1986"/>
      <c r="Z10" s="1986"/>
      <c r="AA10" s="1986"/>
      <c r="AB10" s="1986"/>
      <c r="AC10" s="1986"/>
      <c r="AD10" s="1986"/>
      <c r="AE10" s="1986"/>
      <c r="AF10" s="1912"/>
      <c r="AG10" s="1912"/>
      <c r="AH10" s="351"/>
      <c r="AI10" s="350"/>
      <c r="AJ10" s="350"/>
      <c r="AK10" s="350"/>
      <c r="AL10" s="350"/>
      <c r="AM10" s="350"/>
      <c r="AN10" s="350"/>
      <c r="AO10" s="350"/>
      <c r="AP10" s="350"/>
      <c r="AQ10" s="350"/>
    </row>
    <row r="11" spans="1:43" ht="5.25" customHeight="1" thickBot="1">
      <c r="A11" s="356"/>
      <c r="B11" s="351"/>
      <c r="C11" s="351"/>
      <c r="D11" s="351"/>
      <c r="E11" s="351"/>
      <c r="F11" s="351"/>
      <c r="G11" s="351"/>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0"/>
      <c r="AJ11" s="350"/>
      <c r="AK11" s="350"/>
      <c r="AL11" s="350"/>
      <c r="AM11" s="350"/>
      <c r="AN11" s="350"/>
      <c r="AO11" s="350"/>
      <c r="AP11" s="350"/>
      <c r="AQ11" s="350"/>
    </row>
    <row r="12" spans="1:43" ht="13.5" customHeight="1">
      <c r="A12" s="1922" t="s">
        <v>3439</v>
      </c>
      <c r="B12" s="1923"/>
      <c r="C12" s="1923"/>
      <c r="D12" s="1923"/>
      <c r="E12" s="1923"/>
      <c r="F12" s="1924"/>
      <c r="G12" s="2045" t="str">
        <f>IF(★入力画面!$W$295="","大臣･千葉県知事（　　）第　       　号",★入力画面!$BL$295)</f>
        <v>大臣･千葉県知事（　　）第　       　号</v>
      </c>
      <c r="H12" s="2046"/>
      <c r="I12" s="2046"/>
      <c r="J12" s="2046"/>
      <c r="K12" s="2046"/>
      <c r="L12" s="2047"/>
      <c r="M12" s="2047"/>
      <c r="N12" s="2047"/>
      <c r="O12" s="2047"/>
      <c r="P12" s="2047"/>
      <c r="Q12" s="2047"/>
      <c r="R12" s="2047"/>
      <c r="S12" s="2047"/>
      <c r="T12" s="2048"/>
      <c r="U12" s="2039" t="s">
        <v>3438</v>
      </c>
      <c r="V12" s="2040"/>
      <c r="W12" s="2040"/>
      <c r="X12" s="2041"/>
      <c r="Y12" s="1987" t="str">
        <f>★入力画面!BL296</f>
        <v>　　　年　　月　　日</v>
      </c>
      <c r="Z12" s="1988"/>
      <c r="AA12" s="1988"/>
      <c r="AB12" s="1988"/>
      <c r="AC12" s="1988"/>
      <c r="AD12" s="1988"/>
      <c r="AE12" s="1988"/>
      <c r="AF12" s="1988"/>
      <c r="AG12" s="1989"/>
      <c r="AH12" s="351"/>
      <c r="AI12" s="350"/>
      <c r="AJ12" s="350"/>
      <c r="AK12" s="350"/>
      <c r="AL12" s="350"/>
      <c r="AM12" s="350"/>
      <c r="AN12" s="350"/>
      <c r="AO12" s="350"/>
      <c r="AP12" s="350"/>
      <c r="AQ12" s="350"/>
    </row>
    <row r="13" spans="1:43" ht="13.5" customHeight="1" thickBot="1">
      <c r="A13" s="1925"/>
      <c r="B13" s="1874"/>
      <c r="C13" s="1874"/>
      <c r="D13" s="1874"/>
      <c r="E13" s="1874"/>
      <c r="F13" s="1926"/>
      <c r="G13" s="2049"/>
      <c r="H13" s="2050"/>
      <c r="I13" s="2050"/>
      <c r="J13" s="2050"/>
      <c r="K13" s="2050"/>
      <c r="L13" s="2051"/>
      <c r="M13" s="2051"/>
      <c r="N13" s="2051"/>
      <c r="O13" s="2051"/>
      <c r="P13" s="2051"/>
      <c r="Q13" s="2051"/>
      <c r="R13" s="2051"/>
      <c r="S13" s="2051"/>
      <c r="T13" s="2052"/>
      <c r="U13" s="2042"/>
      <c r="V13" s="2043"/>
      <c r="W13" s="2043"/>
      <c r="X13" s="2044"/>
      <c r="Y13" s="1990"/>
      <c r="Z13" s="1991"/>
      <c r="AA13" s="1991"/>
      <c r="AB13" s="1991"/>
      <c r="AC13" s="1991"/>
      <c r="AD13" s="1991"/>
      <c r="AE13" s="1991"/>
      <c r="AF13" s="1991"/>
      <c r="AG13" s="1992"/>
      <c r="AH13" s="351"/>
      <c r="AI13" s="350"/>
      <c r="AJ13" s="350"/>
      <c r="AK13" s="350"/>
      <c r="AL13" s="350"/>
      <c r="AM13" s="350"/>
      <c r="AN13" s="350"/>
      <c r="AO13" s="350"/>
      <c r="AP13" s="350"/>
      <c r="AQ13" s="350"/>
    </row>
    <row r="14" spans="1:43" ht="13.5" customHeight="1">
      <c r="A14" s="1925"/>
      <c r="B14" s="1874"/>
      <c r="C14" s="1874"/>
      <c r="D14" s="1874"/>
      <c r="E14" s="1874"/>
      <c r="F14" s="1926"/>
      <c r="G14" s="2049"/>
      <c r="H14" s="2050"/>
      <c r="I14" s="2050"/>
      <c r="J14" s="2050"/>
      <c r="K14" s="2050"/>
      <c r="L14" s="2051"/>
      <c r="M14" s="2051"/>
      <c r="N14" s="2051"/>
      <c r="O14" s="2051"/>
      <c r="P14" s="2051"/>
      <c r="Q14" s="2051"/>
      <c r="R14" s="2051"/>
      <c r="S14" s="2051"/>
      <c r="T14" s="2052"/>
      <c r="U14" s="2058" t="s">
        <v>3437</v>
      </c>
      <c r="V14" s="2059"/>
      <c r="W14" s="2059"/>
      <c r="X14" s="2060"/>
      <c r="Y14" s="1987" t="str">
        <f>★入力画面!BL297</f>
        <v>　　　年　　月　　日</v>
      </c>
      <c r="Z14" s="1988"/>
      <c r="AA14" s="1988"/>
      <c r="AB14" s="1988"/>
      <c r="AC14" s="1988"/>
      <c r="AD14" s="1988"/>
      <c r="AE14" s="1988"/>
      <c r="AF14" s="1988"/>
      <c r="AG14" s="1989"/>
      <c r="AH14" s="351"/>
      <c r="AI14" s="350"/>
      <c r="AJ14" s="350"/>
      <c r="AK14" s="350"/>
      <c r="AL14" s="350"/>
      <c r="AM14" s="350"/>
      <c r="AN14" s="350"/>
      <c r="AO14" s="350"/>
      <c r="AP14" s="350"/>
      <c r="AQ14" s="350"/>
    </row>
    <row r="15" spans="1:43" ht="13.5" customHeight="1">
      <c r="A15" s="1927"/>
      <c r="B15" s="1928"/>
      <c r="C15" s="1928"/>
      <c r="D15" s="1928"/>
      <c r="E15" s="1928"/>
      <c r="F15" s="1929"/>
      <c r="G15" s="2053"/>
      <c r="H15" s="2054"/>
      <c r="I15" s="2054"/>
      <c r="J15" s="2054"/>
      <c r="K15" s="2054"/>
      <c r="L15" s="2055"/>
      <c r="M15" s="2055"/>
      <c r="N15" s="2055"/>
      <c r="O15" s="2055"/>
      <c r="P15" s="2055"/>
      <c r="Q15" s="2055"/>
      <c r="R15" s="2055"/>
      <c r="S15" s="2055"/>
      <c r="T15" s="2056"/>
      <c r="U15" s="2042"/>
      <c r="V15" s="2043"/>
      <c r="W15" s="2043"/>
      <c r="X15" s="2044"/>
      <c r="Y15" s="1990"/>
      <c r="Z15" s="1991"/>
      <c r="AA15" s="1991"/>
      <c r="AB15" s="1991"/>
      <c r="AC15" s="1991"/>
      <c r="AD15" s="1991"/>
      <c r="AE15" s="1991"/>
      <c r="AF15" s="1991"/>
      <c r="AG15" s="1992"/>
      <c r="AH15" s="351"/>
      <c r="AI15" s="350"/>
      <c r="AJ15" s="350"/>
      <c r="AK15" s="350"/>
      <c r="AL15" s="350"/>
      <c r="AM15" s="350"/>
      <c r="AN15" s="350"/>
      <c r="AO15" s="350"/>
      <c r="AP15" s="350"/>
      <c r="AQ15" s="350"/>
    </row>
    <row r="16" spans="1:43" ht="13.5" customHeight="1">
      <c r="A16" s="1945" t="s">
        <v>3445</v>
      </c>
      <c r="B16" s="1946"/>
      <c r="C16" s="1946"/>
      <c r="D16" s="1946"/>
      <c r="E16" s="1946"/>
      <c r="F16" s="1947"/>
      <c r="G16" s="1884" t="s">
        <v>2781</v>
      </c>
      <c r="H16" s="1885"/>
      <c r="I16" s="1886" t="str">
        <f>IF(RIGHT(★入力画面!$BL$2,1)="1",★入力画面!$M$15,IF(RIGHT(★入力画面!$BL$2,1)="2",★入力画面!$M$15&amp;"　"&amp;★入力画面!$M$54,""))</f>
        <v/>
      </c>
      <c r="J16" s="1887"/>
      <c r="K16" s="1887"/>
      <c r="L16" s="1887"/>
      <c r="M16" s="1887"/>
      <c r="N16" s="1887"/>
      <c r="O16" s="1887"/>
      <c r="P16" s="1887"/>
      <c r="Q16" s="1887"/>
      <c r="R16" s="1887"/>
      <c r="S16" s="1887"/>
      <c r="T16" s="1888"/>
      <c r="U16" s="2030" t="s">
        <v>3436</v>
      </c>
      <c r="V16" s="2031"/>
      <c r="W16" s="2031"/>
      <c r="X16" s="2032"/>
      <c r="Y16" s="1954" t="str">
        <f>IF(★入力画面!BO298="", "　　　年　　月　　日から", ★入力画面!BO298&amp;"から")</f>
        <v>　　　年　　月　　日から</v>
      </c>
      <c r="Z16" s="1955"/>
      <c r="AA16" s="1955"/>
      <c r="AB16" s="1955"/>
      <c r="AC16" s="1955"/>
      <c r="AD16" s="1955"/>
      <c r="AE16" s="1955"/>
      <c r="AF16" s="1955"/>
      <c r="AG16" s="1956"/>
      <c r="AH16" s="351"/>
      <c r="AI16" s="350"/>
      <c r="AJ16" s="350"/>
      <c r="AK16" s="350"/>
      <c r="AL16" s="350"/>
      <c r="AM16" s="350"/>
      <c r="AN16" s="350"/>
      <c r="AO16" s="350"/>
      <c r="AP16" s="350"/>
      <c r="AQ16" s="350"/>
    </row>
    <row r="17" spans="1:43" ht="13.5" customHeight="1">
      <c r="A17" s="1948"/>
      <c r="B17" s="1949"/>
      <c r="C17" s="1949"/>
      <c r="D17" s="1949"/>
      <c r="E17" s="1949"/>
      <c r="F17" s="1950"/>
      <c r="G17" s="1889" t="str">
        <f>IF(RIGHT(★入力画面!$BL$2,1)="1",★入力画面!$M$18,IF(RIGHT(★入力画面!$BL$2,1)="2",★入力画面!$M$18&amp;"　"&amp;★入力画面!$M$56,""))</f>
        <v/>
      </c>
      <c r="H17" s="1890"/>
      <c r="I17" s="1890"/>
      <c r="J17" s="1890"/>
      <c r="K17" s="1890"/>
      <c r="L17" s="1890"/>
      <c r="M17" s="1890"/>
      <c r="N17" s="1890"/>
      <c r="O17" s="1890"/>
      <c r="P17" s="1890"/>
      <c r="Q17" s="1890"/>
      <c r="R17" s="1890"/>
      <c r="S17" s="1890"/>
      <c r="T17" s="1891"/>
      <c r="U17" s="2033"/>
      <c r="V17" s="2034"/>
      <c r="W17" s="2034"/>
      <c r="X17" s="2035"/>
      <c r="Y17" s="1957"/>
      <c r="Z17" s="1958"/>
      <c r="AA17" s="1958"/>
      <c r="AB17" s="1958"/>
      <c r="AC17" s="1958"/>
      <c r="AD17" s="1958"/>
      <c r="AE17" s="1958"/>
      <c r="AF17" s="1958"/>
      <c r="AG17" s="1959"/>
      <c r="AH17" s="351"/>
      <c r="AI17" s="350"/>
      <c r="AJ17" s="350"/>
      <c r="AK17" s="350"/>
      <c r="AL17" s="350"/>
      <c r="AM17" s="350"/>
      <c r="AN17" s="350"/>
      <c r="AO17" s="350"/>
      <c r="AP17" s="350"/>
      <c r="AQ17" s="350"/>
    </row>
    <row r="18" spans="1:43" ht="13.5" customHeight="1">
      <c r="A18" s="1948"/>
      <c r="B18" s="1949"/>
      <c r="C18" s="1949"/>
      <c r="D18" s="1949"/>
      <c r="E18" s="1949"/>
      <c r="F18" s="1950"/>
      <c r="G18" s="1892"/>
      <c r="H18" s="1893"/>
      <c r="I18" s="1893"/>
      <c r="J18" s="1893"/>
      <c r="K18" s="1893"/>
      <c r="L18" s="1893"/>
      <c r="M18" s="1893"/>
      <c r="N18" s="1893"/>
      <c r="O18" s="1893"/>
      <c r="P18" s="1893"/>
      <c r="Q18" s="1893"/>
      <c r="R18" s="1893"/>
      <c r="S18" s="1893"/>
      <c r="T18" s="1894"/>
      <c r="U18" s="2033"/>
      <c r="V18" s="2034"/>
      <c r="W18" s="2034"/>
      <c r="X18" s="2035"/>
      <c r="Y18" s="1954" t="str">
        <f>IF(★入力画面!BP298="", "　　　年　　月　　日まで", ★入力画面!BP298&amp;"まで")</f>
        <v>　　　年　　月　　日まで</v>
      </c>
      <c r="Z18" s="1955"/>
      <c r="AA18" s="1955"/>
      <c r="AB18" s="1955"/>
      <c r="AC18" s="1955"/>
      <c r="AD18" s="1955"/>
      <c r="AE18" s="1955"/>
      <c r="AF18" s="1955"/>
      <c r="AG18" s="1956"/>
      <c r="AH18" s="351"/>
      <c r="AI18" s="350"/>
      <c r="AJ18" s="350"/>
      <c r="AK18" s="350"/>
      <c r="AL18" s="350"/>
      <c r="AM18" s="350"/>
      <c r="AN18" s="350"/>
      <c r="AO18" s="350"/>
      <c r="AP18" s="350"/>
      <c r="AQ18" s="350"/>
    </row>
    <row r="19" spans="1:43" ht="13.5" customHeight="1">
      <c r="A19" s="1948"/>
      <c r="B19" s="1949"/>
      <c r="C19" s="1949"/>
      <c r="D19" s="1949"/>
      <c r="E19" s="1949"/>
      <c r="F19" s="1950"/>
      <c r="G19" s="1892"/>
      <c r="H19" s="1893"/>
      <c r="I19" s="1893"/>
      <c r="J19" s="1893"/>
      <c r="K19" s="1893"/>
      <c r="L19" s="1893"/>
      <c r="M19" s="1893"/>
      <c r="N19" s="1893"/>
      <c r="O19" s="1893"/>
      <c r="P19" s="1893"/>
      <c r="Q19" s="1893"/>
      <c r="R19" s="1893"/>
      <c r="S19" s="1893"/>
      <c r="T19" s="1894"/>
      <c r="U19" s="2036"/>
      <c r="V19" s="2037"/>
      <c r="W19" s="2037"/>
      <c r="X19" s="2038"/>
      <c r="Y19" s="1957"/>
      <c r="Z19" s="1958"/>
      <c r="AA19" s="1958"/>
      <c r="AB19" s="1958"/>
      <c r="AC19" s="1958"/>
      <c r="AD19" s="1958"/>
      <c r="AE19" s="1958"/>
      <c r="AF19" s="1958"/>
      <c r="AG19" s="1959"/>
      <c r="AH19" s="351"/>
      <c r="AI19" s="350"/>
      <c r="AJ19" s="350"/>
      <c r="AK19" s="350"/>
      <c r="AL19" s="350"/>
      <c r="AM19" s="350"/>
      <c r="AN19" s="350"/>
      <c r="AO19" s="350"/>
      <c r="AP19" s="350"/>
      <c r="AQ19" s="350"/>
    </row>
    <row r="20" spans="1:43" ht="13.5" customHeight="1">
      <c r="A20" s="1948"/>
      <c r="B20" s="1949"/>
      <c r="C20" s="1949"/>
      <c r="D20" s="1949"/>
      <c r="E20" s="1949"/>
      <c r="F20" s="1950"/>
      <c r="G20" s="1892"/>
      <c r="H20" s="1893"/>
      <c r="I20" s="1893"/>
      <c r="J20" s="1893"/>
      <c r="K20" s="1893"/>
      <c r="L20" s="1893"/>
      <c r="M20" s="1893"/>
      <c r="N20" s="1893"/>
      <c r="O20" s="1893"/>
      <c r="P20" s="1893"/>
      <c r="Q20" s="1893"/>
      <c r="R20" s="1893"/>
      <c r="S20" s="1893"/>
      <c r="T20" s="1894"/>
      <c r="U20" s="1913" t="s">
        <v>3435</v>
      </c>
      <c r="V20" s="1914"/>
      <c r="W20" s="1914"/>
      <c r="X20" s="1915"/>
      <c r="Y20" s="2080" t="str">
        <f>★入力画面!Q253</f>
        <v>□有</v>
      </c>
      <c r="Z20" s="2081"/>
      <c r="AA20" s="2065" t="str">
        <f>IF(★入力画面!BL256="", "　　　年　　月　　日", ★入力画面!BL256)</f>
        <v>　　　年　　月　　日</v>
      </c>
      <c r="AB20" s="2066"/>
      <c r="AC20" s="2066"/>
      <c r="AD20" s="2066"/>
      <c r="AE20" s="2066"/>
      <c r="AF20" s="2066"/>
      <c r="AG20" s="2067"/>
      <c r="AH20" s="351"/>
      <c r="AI20" s="350"/>
      <c r="AJ20" s="350"/>
      <c r="AK20" s="350"/>
      <c r="AL20" s="350"/>
      <c r="AM20" s="350"/>
      <c r="AN20" s="350"/>
      <c r="AO20" s="350"/>
      <c r="AP20" s="350"/>
      <c r="AQ20" s="350"/>
    </row>
    <row r="21" spans="1:43" ht="13.5" customHeight="1">
      <c r="A21" s="1948"/>
      <c r="B21" s="1949"/>
      <c r="C21" s="1949"/>
      <c r="D21" s="1949"/>
      <c r="E21" s="1949"/>
      <c r="F21" s="1950"/>
      <c r="G21" s="1892"/>
      <c r="H21" s="1893"/>
      <c r="I21" s="1893"/>
      <c r="J21" s="1893"/>
      <c r="K21" s="1893"/>
      <c r="L21" s="1893"/>
      <c r="M21" s="1893"/>
      <c r="N21" s="1893"/>
      <c r="O21" s="1893"/>
      <c r="P21" s="1893"/>
      <c r="Q21" s="1893"/>
      <c r="R21" s="1893"/>
      <c r="S21" s="1893"/>
      <c r="T21" s="1894"/>
      <c r="U21" s="1916"/>
      <c r="V21" s="1917"/>
      <c r="W21" s="1917"/>
      <c r="X21" s="1918"/>
      <c r="Y21" s="2082"/>
      <c r="Z21" s="2062"/>
      <c r="AA21" s="2068"/>
      <c r="AB21" s="2069"/>
      <c r="AC21" s="2069"/>
      <c r="AD21" s="2069"/>
      <c r="AE21" s="2069"/>
      <c r="AF21" s="2069"/>
      <c r="AG21" s="2070"/>
      <c r="AH21" s="351"/>
      <c r="AI21" s="350"/>
      <c r="AJ21" s="350"/>
      <c r="AK21" s="350"/>
      <c r="AL21" s="350"/>
      <c r="AM21" s="350"/>
      <c r="AN21" s="350"/>
      <c r="AO21" s="350"/>
      <c r="AP21" s="350"/>
      <c r="AQ21" s="350"/>
    </row>
    <row r="22" spans="1:43" ht="13.5" customHeight="1">
      <c r="A22" s="1948"/>
      <c r="B22" s="1949"/>
      <c r="C22" s="1949"/>
      <c r="D22" s="1949"/>
      <c r="E22" s="1949"/>
      <c r="F22" s="1950"/>
      <c r="G22" s="1892"/>
      <c r="H22" s="1893"/>
      <c r="I22" s="1893"/>
      <c r="J22" s="1893"/>
      <c r="K22" s="1893"/>
      <c r="L22" s="1893"/>
      <c r="M22" s="1893"/>
      <c r="N22" s="1893"/>
      <c r="O22" s="1893"/>
      <c r="P22" s="1893"/>
      <c r="Q22" s="1893"/>
      <c r="R22" s="1893"/>
      <c r="S22" s="1893"/>
      <c r="T22" s="1894"/>
      <c r="U22" s="1916"/>
      <c r="V22" s="1917"/>
      <c r="W22" s="1917"/>
      <c r="X22" s="1918"/>
      <c r="Y22" s="2061" t="str">
        <f>★入力画面!M253</f>
        <v>□無</v>
      </c>
      <c r="Z22" s="2062"/>
      <c r="AA22" s="2071" t="s">
        <v>3201</v>
      </c>
      <c r="AB22" s="2072"/>
      <c r="AC22" s="2077">
        <f>★入力画面!AI256</f>
        <v>0</v>
      </c>
      <c r="AD22" s="2078"/>
      <c r="AE22" s="2078"/>
      <c r="AF22" s="2072" t="s">
        <v>3444</v>
      </c>
      <c r="AG22" s="2075"/>
      <c r="AH22" s="351"/>
      <c r="AI22" s="350"/>
      <c r="AJ22" s="350"/>
      <c r="AK22" s="350"/>
      <c r="AL22" s="350"/>
      <c r="AM22" s="350"/>
      <c r="AN22" s="350"/>
      <c r="AO22" s="350"/>
      <c r="AP22" s="350"/>
      <c r="AQ22" s="350"/>
    </row>
    <row r="23" spans="1:43" ht="13.5" customHeight="1">
      <c r="A23" s="1951"/>
      <c r="B23" s="1952"/>
      <c r="C23" s="1952"/>
      <c r="D23" s="1952"/>
      <c r="E23" s="1952"/>
      <c r="F23" s="1953"/>
      <c r="G23" s="1895"/>
      <c r="H23" s="1896"/>
      <c r="I23" s="1896"/>
      <c r="J23" s="1896"/>
      <c r="K23" s="1896"/>
      <c r="L23" s="1896"/>
      <c r="M23" s="1896"/>
      <c r="N23" s="1896"/>
      <c r="O23" s="1896"/>
      <c r="P23" s="1896"/>
      <c r="Q23" s="1896"/>
      <c r="R23" s="1896"/>
      <c r="S23" s="1896"/>
      <c r="T23" s="1897"/>
      <c r="U23" s="1919"/>
      <c r="V23" s="1920"/>
      <c r="W23" s="1920"/>
      <c r="X23" s="1921"/>
      <c r="Y23" s="2063"/>
      <c r="Z23" s="2064"/>
      <c r="AA23" s="2073"/>
      <c r="AB23" s="2074"/>
      <c r="AC23" s="2079"/>
      <c r="AD23" s="2079"/>
      <c r="AE23" s="2079"/>
      <c r="AF23" s="2074"/>
      <c r="AG23" s="2076"/>
      <c r="AH23" s="351"/>
      <c r="AI23" s="350"/>
      <c r="AJ23" s="350"/>
      <c r="AK23" s="350"/>
      <c r="AL23" s="350"/>
      <c r="AM23" s="350"/>
      <c r="AN23" s="350"/>
      <c r="AO23" s="350"/>
      <c r="AP23" s="350"/>
      <c r="AQ23" s="350"/>
    </row>
    <row r="24" spans="1:43" ht="13.5" customHeight="1">
      <c r="A24" s="1930" t="s">
        <v>1</v>
      </c>
      <c r="B24" s="1931"/>
      <c r="C24" s="1931"/>
      <c r="D24" s="1931"/>
      <c r="E24" s="1931"/>
      <c r="F24" s="1932"/>
      <c r="G24" s="1884" t="s">
        <v>2781</v>
      </c>
      <c r="H24" s="1885"/>
      <c r="I24" s="1886">
        <f>★入力画面!M72</f>
        <v>0</v>
      </c>
      <c r="J24" s="1887"/>
      <c r="K24" s="1887"/>
      <c r="L24" s="1887"/>
      <c r="M24" s="1887"/>
      <c r="N24" s="1887"/>
      <c r="O24" s="1887"/>
      <c r="P24" s="1887"/>
      <c r="Q24" s="1887"/>
      <c r="R24" s="1887"/>
      <c r="S24" s="1887"/>
      <c r="T24" s="1888"/>
      <c r="U24" s="1913" t="s">
        <v>3433</v>
      </c>
      <c r="V24" s="1914"/>
      <c r="W24" s="1914"/>
      <c r="X24" s="1915"/>
      <c r="Y24" s="1978" t="str">
        <f>★入力画面!BL76</f>
        <v>　　　年　　月　　日</v>
      </c>
      <c r="Z24" s="1979"/>
      <c r="AA24" s="1979"/>
      <c r="AB24" s="1979"/>
      <c r="AC24" s="1979"/>
      <c r="AD24" s="1979"/>
      <c r="AE24" s="1979"/>
      <c r="AF24" s="1979"/>
      <c r="AG24" s="1980"/>
      <c r="AH24" s="351"/>
      <c r="AI24" s="350"/>
      <c r="AJ24" s="350"/>
      <c r="AK24" s="350"/>
      <c r="AL24" s="350"/>
      <c r="AM24" s="350"/>
      <c r="AN24" s="350"/>
      <c r="AO24" s="350"/>
      <c r="AP24" s="350"/>
      <c r="AQ24" s="350"/>
    </row>
    <row r="25" spans="1:43" ht="13.5" customHeight="1">
      <c r="A25" s="1933"/>
      <c r="B25" s="1934"/>
      <c r="C25" s="1934"/>
      <c r="D25" s="1934"/>
      <c r="E25" s="1934"/>
      <c r="F25" s="1935"/>
      <c r="G25" s="2057">
        <f>★入力画面!M74</f>
        <v>0</v>
      </c>
      <c r="H25" s="2028"/>
      <c r="I25" s="2028"/>
      <c r="J25" s="2028"/>
      <c r="K25" s="2028"/>
      <c r="L25" s="2028"/>
      <c r="M25" s="2028"/>
      <c r="N25" s="2028"/>
      <c r="O25" s="2028"/>
      <c r="P25" s="2028"/>
      <c r="Q25" s="2028"/>
      <c r="R25" s="2028"/>
      <c r="S25" s="2028"/>
      <c r="T25" s="2029"/>
      <c r="U25" s="2021"/>
      <c r="V25" s="2022"/>
      <c r="W25" s="2022"/>
      <c r="X25" s="2023"/>
      <c r="Y25" s="1981"/>
      <c r="Z25" s="1982"/>
      <c r="AA25" s="1982"/>
      <c r="AB25" s="1982"/>
      <c r="AC25" s="1982"/>
      <c r="AD25" s="1982"/>
      <c r="AE25" s="1982"/>
      <c r="AF25" s="1982"/>
      <c r="AG25" s="1983"/>
      <c r="AH25" s="351"/>
      <c r="AI25" s="350"/>
      <c r="AJ25" s="350"/>
      <c r="AK25" s="350"/>
      <c r="AL25" s="350"/>
      <c r="AM25" s="350"/>
      <c r="AN25" s="350"/>
      <c r="AO25" s="350"/>
      <c r="AP25" s="350"/>
      <c r="AQ25" s="350"/>
    </row>
    <row r="26" spans="1:43" ht="13.5" customHeight="1">
      <c r="A26" s="1933"/>
      <c r="B26" s="1934"/>
      <c r="C26" s="1934"/>
      <c r="D26" s="1934"/>
      <c r="E26" s="1934"/>
      <c r="F26" s="1935"/>
      <c r="G26" s="1969"/>
      <c r="H26" s="1967"/>
      <c r="I26" s="1967"/>
      <c r="J26" s="1967"/>
      <c r="K26" s="1967"/>
      <c r="L26" s="1967"/>
      <c r="M26" s="1967"/>
      <c r="N26" s="1967"/>
      <c r="O26" s="1967"/>
      <c r="P26" s="1967"/>
      <c r="Q26" s="1967"/>
      <c r="R26" s="1967"/>
      <c r="S26" s="1967"/>
      <c r="T26" s="1968"/>
      <c r="U26" s="1916" t="s">
        <v>3434</v>
      </c>
      <c r="V26" s="1917"/>
      <c r="W26" s="1917"/>
      <c r="X26" s="1918"/>
      <c r="Y26" s="2014" t="s">
        <v>3449</v>
      </c>
      <c r="Z26" s="2015"/>
      <c r="AA26" s="1961" t="str">
        <f ca="1">★入力画面!BN74</f>
        <v/>
      </c>
      <c r="AB26" s="2018"/>
      <c r="AC26" s="1961" t="str">
        <f>IF(★入力画面!BP83="", "男・女", ★入力画面!BP83)</f>
        <v>男・女</v>
      </c>
      <c r="AD26" s="1961"/>
      <c r="AE26" s="1961"/>
      <c r="AF26" s="1961"/>
      <c r="AG26" s="1962"/>
      <c r="AH26" s="351"/>
      <c r="AI26" s="350"/>
      <c r="AJ26" s="350"/>
      <c r="AK26" s="350"/>
      <c r="AL26" s="350"/>
      <c r="AM26" s="350"/>
      <c r="AN26" s="350"/>
      <c r="AO26" s="350"/>
      <c r="AP26" s="350"/>
      <c r="AQ26" s="350"/>
    </row>
    <row r="27" spans="1:43" ht="13.5" customHeight="1">
      <c r="A27" s="1933"/>
      <c r="B27" s="1934"/>
      <c r="C27" s="1934"/>
      <c r="D27" s="1934"/>
      <c r="E27" s="1934"/>
      <c r="F27" s="1935"/>
      <c r="G27" s="1970"/>
      <c r="H27" s="1971"/>
      <c r="I27" s="1971"/>
      <c r="J27" s="1971"/>
      <c r="K27" s="1971"/>
      <c r="L27" s="1971"/>
      <c r="M27" s="1971"/>
      <c r="N27" s="1971"/>
      <c r="O27" s="1971"/>
      <c r="P27" s="1971"/>
      <c r="Q27" s="1971"/>
      <c r="R27" s="1971"/>
      <c r="S27" s="1971"/>
      <c r="T27" s="1972"/>
      <c r="U27" s="1919"/>
      <c r="V27" s="1920"/>
      <c r="W27" s="1920"/>
      <c r="X27" s="1921"/>
      <c r="Y27" s="2016"/>
      <c r="Z27" s="2017"/>
      <c r="AA27" s="2019"/>
      <c r="AB27" s="2020"/>
      <c r="AC27" s="1991"/>
      <c r="AD27" s="1991"/>
      <c r="AE27" s="1991"/>
      <c r="AF27" s="1991"/>
      <c r="AG27" s="1992"/>
      <c r="AH27" s="351"/>
      <c r="AI27" s="350"/>
      <c r="AJ27" s="350"/>
      <c r="AK27" s="350"/>
      <c r="AL27" s="350"/>
      <c r="AM27" s="350"/>
      <c r="AN27" s="350"/>
      <c r="AO27" s="350"/>
      <c r="AP27" s="350"/>
      <c r="AQ27" s="350"/>
    </row>
    <row r="28" spans="1:43" ht="13.5" customHeight="1">
      <c r="A28" s="1936" t="s">
        <v>3446</v>
      </c>
      <c r="B28" s="1937"/>
      <c r="C28" s="1937"/>
      <c r="D28" s="1937"/>
      <c r="E28" s="1937"/>
      <c r="F28" s="1938"/>
      <c r="G28" s="1884" t="s">
        <v>2781</v>
      </c>
      <c r="H28" s="1885"/>
      <c r="I28" s="1976">
        <f>★その他入力!M56</f>
        <v>0</v>
      </c>
      <c r="J28" s="1976"/>
      <c r="K28" s="1976"/>
      <c r="L28" s="1976"/>
      <c r="M28" s="1976"/>
      <c r="N28" s="1976"/>
      <c r="O28" s="1976"/>
      <c r="P28" s="1976"/>
      <c r="Q28" s="1976"/>
      <c r="R28" s="1976"/>
      <c r="S28" s="1976"/>
      <c r="T28" s="1977"/>
      <c r="U28" s="1913" t="s">
        <v>3433</v>
      </c>
      <c r="V28" s="1914"/>
      <c r="W28" s="1914"/>
      <c r="X28" s="1915"/>
      <c r="Y28" s="1978" t="str">
        <f>★その他入力!BL60</f>
        <v>　　　年　　月　　日</v>
      </c>
      <c r="Z28" s="1979"/>
      <c r="AA28" s="1979"/>
      <c r="AB28" s="1979"/>
      <c r="AC28" s="1979"/>
      <c r="AD28" s="1979"/>
      <c r="AE28" s="1979"/>
      <c r="AF28" s="1979"/>
      <c r="AG28" s="1980"/>
      <c r="AH28" s="351"/>
      <c r="AI28" s="350"/>
      <c r="AJ28" s="350"/>
      <c r="AK28" s="350"/>
      <c r="AL28" s="350"/>
      <c r="AM28" s="350"/>
      <c r="AN28" s="350"/>
      <c r="AO28" s="350"/>
      <c r="AP28" s="350"/>
      <c r="AQ28" s="350"/>
    </row>
    <row r="29" spans="1:43" ht="13.5" customHeight="1">
      <c r="A29" s="1939"/>
      <c r="B29" s="1940"/>
      <c r="C29" s="1940"/>
      <c r="D29" s="1940"/>
      <c r="E29" s="1940"/>
      <c r="F29" s="1941"/>
      <c r="G29" s="2027">
        <f>★その他入力!M58</f>
        <v>0</v>
      </c>
      <c r="H29" s="2028"/>
      <c r="I29" s="2028"/>
      <c r="J29" s="2028"/>
      <c r="K29" s="2028"/>
      <c r="L29" s="2028"/>
      <c r="M29" s="2028"/>
      <c r="N29" s="2028"/>
      <c r="O29" s="2028"/>
      <c r="P29" s="2028"/>
      <c r="Q29" s="2028"/>
      <c r="R29" s="2028"/>
      <c r="S29" s="2028"/>
      <c r="T29" s="2029"/>
      <c r="U29" s="2021"/>
      <c r="V29" s="2022"/>
      <c r="W29" s="2022"/>
      <c r="X29" s="2023"/>
      <c r="Y29" s="1981"/>
      <c r="Z29" s="1982"/>
      <c r="AA29" s="1982"/>
      <c r="AB29" s="1982"/>
      <c r="AC29" s="1982"/>
      <c r="AD29" s="1982"/>
      <c r="AE29" s="1982"/>
      <c r="AF29" s="1982"/>
      <c r="AG29" s="1983"/>
      <c r="AH29" s="351"/>
      <c r="AI29" s="350"/>
      <c r="AJ29" s="350"/>
      <c r="AK29" s="350"/>
      <c r="AL29" s="350"/>
      <c r="AM29" s="350"/>
      <c r="AN29" s="350"/>
      <c r="AO29" s="350"/>
      <c r="AP29" s="350"/>
      <c r="AQ29" s="350"/>
    </row>
    <row r="30" spans="1:43" ht="13.5" customHeight="1">
      <c r="A30" s="1939"/>
      <c r="B30" s="1940"/>
      <c r="C30" s="1940"/>
      <c r="D30" s="1940"/>
      <c r="E30" s="1940"/>
      <c r="F30" s="1941"/>
      <c r="G30" s="1969"/>
      <c r="H30" s="1967"/>
      <c r="I30" s="1967"/>
      <c r="J30" s="1967"/>
      <c r="K30" s="1967"/>
      <c r="L30" s="1967"/>
      <c r="M30" s="1967"/>
      <c r="N30" s="1967"/>
      <c r="O30" s="1967"/>
      <c r="P30" s="1967"/>
      <c r="Q30" s="1967"/>
      <c r="R30" s="1967"/>
      <c r="S30" s="1967"/>
      <c r="T30" s="1968"/>
      <c r="U30" s="1916" t="s">
        <v>3432</v>
      </c>
      <c r="V30" s="1917"/>
      <c r="W30" s="1917"/>
      <c r="X30" s="1918"/>
      <c r="Y30" s="1960" t="str">
        <f>IF(★その他入力!BL64="", "男　・　女", ★その他入力!BL64)</f>
        <v>男　・　女</v>
      </c>
      <c r="Z30" s="1961"/>
      <c r="AA30" s="1961"/>
      <c r="AB30" s="1961"/>
      <c r="AC30" s="1961"/>
      <c r="AD30" s="1961"/>
      <c r="AE30" s="1961"/>
      <c r="AF30" s="1961"/>
      <c r="AG30" s="1962"/>
      <c r="AH30" s="351"/>
      <c r="AI30" s="350"/>
      <c r="AJ30" s="350"/>
      <c r="AK30" s="350"/>
      <c r="AL30" s="350"/>
      <c r="AM30" s="350"/>
      <c r="AN30" s="350"/>
      <c r="AO30" s="350"/>
      <c r="AP30" s="350"/>
      <c r="AQ30" s="350"/>
    </row>
    <row r="31" spans="1:43" ht="13.5" customHeight="1">
      <c r="A31" s="1942"/>
      <c r="B31" s="1943"/>
      <c r="C31" s="1943"/>
      <c r="D31" s="1943"/>
      <c r="E31" s="1943"/>
      <c r="F31" s="1944"/>
      <c r="G31" s="1970"/>
      <c r="H31" s="1971"/>
      <c r="I31" s="1971"/>
      <c r="J31" s="1971"/>
      <c r="K31" s="1971"/>
      <c r="L31" s="1971"/>
      <c r="M31" s="1971"/>
      <c r="N31" s="1971"/>
      <c r="O31" s="1971"/>
      <c r="P31" s="1971"/>
      <c r="Q31" s="1971"/>
      <c r="R31" s="1971"/>
      <c r="S31" s="1971"/>
      <c r="T31" s="1972"/>
      <c r="U31" s="1919"/>
      <c r="V31" s="1920"/>
      <c r="W31" s="1920"/>
      <c r="X31" s="1921"/>
      <c r="Y31" s="1990"/>
      <c r="Z31" s="1991"/>
      <c r="AA31" s="1991"/>
      <c r="AB31" s="1991"/>
      <c r="AC31" s="1991"/>
      <c r="AD31" s="1991"/>
      <c r="AE31" s="1991"/>
      <c r="AF31" s="1991"/>
      <c r="AG31" s="1992"/>
      <c r="AH31" s="351"/>
      <c r="AI31" s="350"/>
      <c r="AJ31" s="350"/>
      <c r="AK31" s="350"/>
      <c r="AL31" s="350"/>
      <c r="AM31" s="350"/>
      <c r="AN31" s="350"/>
      <c r="AO31" s="350"/>
      <c r="AP31" s="350"/>
      <c r="AQ31" s="350"/>
    </row>
    <row r="32" spans="1:43" ht="13.5" customHeight="1">
      <c r="A32" s="1875" t="s">
        <v>3431</v>
      </c>
      <c r="B32" s="1876"/>
      <c r="C32" s="1876"/>
      <c r="D32" s="1876"/>
      <c r="E32" s="1876"/>
      <c r="F32" s="1877"/>
      <c r="G32" s="1884" t="s">
        <v>2781</v>
      </c>
      <c r="H32" s="1885"/>
      <c r="I32" s="1886">
        <f>★入力画面!M139</f>
        <v>0</v>
      </c>
      <c r="J32" s="1887"/>
      <c r="K32" s="1887"/>
      <c r="L32" s="1887"/>
      <c r="M32" s="1887"/>
      <c r="N32" s="1887"/>
      <c r="O32" s="1887"/>
      <c r="P32" s="1887"/>
      <c r="Q32" s="1887"/>
      <c r="R32" s="1887"/>
      <c r="S32" s="1887"/>
      <c r="T32" s="1888"/>
      <c r="U32" s="1913" t="s">
        <v>3430</v>
      </c>
      <c r="V32" s="1914"/>
      <c r="W32" s="1914"/>
      <c r="X32" s="1915"/>
      <c r="Y32" s="1978" t="str">
        <f>IF(★入力画面!BP144="", "        知事 第        号", ★入力画面!BP144)</f>
        <v xml:space="preserve">        知事 第        号</v>
      </c>
      <c r="Z32" s="1979"/>
      <c r="AA32" s="1979"/>
      <c r="AB32" s="1979"/>
      <c r="AC32" s="1979"/>
      <c r="AD32" s="1979"/>
      <c r="AE32" s="1979"/>
      <c r="AF32" s="1979"/>
      <c r="AG32" s="1980"/>
      <c r="AH32" s="351"/>
      <c r="AI32" s="350"/>
      <c r="AJ32" s="350"/>
      <c r="AK32" s="350"/>
      <c r="AL32" s="350"/>
      <c r="AM32" s="350"/>
      <c r="AN32" s="350"/>
      <c r="AO32" s="350"/>
      <c r="AP32" s="350"/>
      <c r="AQ32" s="350"/>
    </row>
    <row r="33" spans="1:43" ht="13.5" customHeight="1">
      <c r="A33" s="1878"/>
      <c r="B33" s="1879"/>
      <c r="C33" s="1879"/>
      <c r="D33" s="1879"/>
      <c r="E33" s="1879"/>
      <c r="F33" s="1880"/>
      <c r="G33" s="1889">
        <f>★入力画面!M141</f>
        <v>0</v>
      </c>
      <c r="H33" s="1890"/>
      <c r="I33" s="1890"/>
      <c r="J33" s="1890"/>
      <c r="K33" s="1890"/>
      <c r="L33" s="1890"/>
      <c r="M33" s="1890"/>
      <c r="N33" s="1890"/>
      <c r="O33" s="1890"/>
      <c r="P33" s="1890"/>
      <c r="Q33" s="1890"/>
      <c r="R33" s="1890"/>
      <c r="S33" s="1890"/>
      <c r="T33" s="1891"/>
      <c r="U33" s="1916"/>
      <c r="V33" s="1917"/>
      <c r="W33" s="1917"/>
      <c r="X33" s="1918"/>
      <c r="Y33" s="2008"/>
      <c r="Z33" s="2009"/>
      <c r="AA33" s="2009"/>
      <c r="AB33" s="2009"/>
      <c r="AC33" s="2009"/>
      <c r="AD33" s="2009"/>
      <c r="AE33" s="2009"/>
      <c r="AF33" s="2009"/>
      <c r="AG33" s="2010"/>
      <c r="AH33" s="351"/>
      <c r="AI33" s="350"/>
      <c r="AJ33" s="350"/>
      <c r="AK33" s="350"/>
      <c r="AL33" s="350"/>
      <c r="AM33" s="350"/>
      <c r="AN33" s="350"/>
      <c r="AO33" s="350"/>
      <c r="AP33" s="350"/>
      <c r="AQ33" s="350"/>
    </row>
    <row r="34" spans="1:43" ht="13.5" customHeight="1">
      <c r="A34" s="1878"/>
      <c r="B34" s="1879"/>
      <c r="C34" s="1879"/>
      <c r="D34" s="1879"/>
      <c r="E34" s="1879"/>
      <c r="F34" s="1880"/>
      <c r="G34" s="1892"/>
      <c r="H34" s="1893"/>
      <c r="I34" s="1893"/>
      <c r="J34" s="1893"/>
      <c r="K34" s="1893"/>
      <c r="L34" s="1893"/>
      <c r="M34" s="1893"/>
      <c r="N34" s="1893"/>
      <c r="O34" s="1893"/>
      <c r="P34" s="1893"/>
      <c r="Q34" s="1893"/>
      <c r="R34" s="1893"/>
      <c r="S34" s="1893"/>
      <c r="T34" s="1894"/>
      <c r="U34" s="1916"/>
      <c r="V34" s="1917"/>
      <c r="W34" s="1917"/>
      <c r="X34" s="1918"/>
      <c r="Y34" s="2008"/>
      <c r="Z34" s="2009"/>
      <c r="AA34" s="2009"/>
      <c r="AB34" s="2009"/>
      <c r="AC34" s="2009"/>
      <c r="AD34" s="2009"/>
      <c r="AE34" s="2009"/>
      <c r="AF34" s="2009"/>
      <c r="AG34" s="2010"/>
      <c r="AH34" s="351"/>
      <c r="AI34" s="350"/>
      <c r="AJ34" s="350"/>
      <c r="AK34" s="350"/>
      <c r="AL34" s="350"/>
      <c r="AM34" s="350"/>
      <c r="AN34" s="350"/>
      <c r="AO34" s="350"/>
      <c r="AP34" s="350"/>
      <c r="AQ34" s="350"/>
    </row>
    <row r="35" spans="1:43" ht="13.5" customHeight="1">
      <c r="A35" s="1881"/>
      <c r="B35" s="1882"/>
      <c r="C35" s="1882"/>
      <c r="D35" s="1882"/>
      <c r="E35" s="1882"/>
      <c r="F35" s="1883"/>
      <c r="G35" s="1895"/>
      <c r="H35" s="1896"/>
      <c r="I35" s="1896"/>
      <c r="J35" s="1896"/>
      <c r="K35" s="1896"/>
      <c r="L35" s="1896"/>
      <c r="M35" s="1896"/>
      <c r="N35" s="1896"/>
      <c r="O35" s="1896"/>
      <c r="P35" s="1896"/>
      <c r="Q35" s="1896"/>
      <c r="R35" s="1896"/>
      <c r="S35" s="1896"/>
      <c r="T35" s="1897"/>
      <c r="U35" s="1919"/>
      <c r="V35" s="1920"/>
      <c r="W35" s="1920"/>
      <c r="X35" s="1921"/>
      <c r="Y35" s="2011"/>
      <c r="Z35" s="2012"/>
      <c r="AA35" s="2012"/>
      <c r="AB35" s="2012"/>
      <c r="AC35" s="2012"/>
      <c r="AD35" s="2012"/>
      <c r="AE35" s="2012"/>
      <c r="AF35" s="2012"/>
      <c r="AG35" s="2013"/>
      <c r="AH35" s="351"/>
      <c r="AI35" s="350"/>
      <c r="AJ35" s="350"/>
      <c r="AK35" s="350"/>
      <c r="AL35" s="350"/>
      <c r="AM35" s="350"/>
      <c r="AN35" s="350"/>
      <c r="AO35" s="350"/>
      <c r="AP35" s="350"/>
      <c r="AQ35" s="350"/>
    </row>
    <row r="36" spans="1:43" ht="13.5" customHeight="1">
      <c r="A36" s="1945" t="s">
        <v>3429</v>
      </c>
      <c r="B36" s="1946"/>
      <c r="C36" s="1946"/>
      <c r="D36" s="1946"/>
      <c r="E36" s="1946"/>
      <c r="F36" s="1947"/>
      <c r="G36" s="357" t="s">
        <v>3428</v>
      </c>
      <c r="H36" s="1909" t="str">
        <f>★入力画面!BL24</f>
        <v/>
      </c>
      <c r="I36" s="1910"/>
      <c r="J36" s="1910"/>
      <c r="K36" s="1910"/>
      <c r="L36" s="1910"/>
      <c r="M36" s="1907"/>
      <c r="N36" s="1907"/>
      <c r="O36" s="1907"/>
      <c r="P36" s="1907"/>
      <c r="Q36" s="1907"/>
      <c r="R36" s="1907"/>
      <c r="S36" s="1907"/>
      <c r="T36" s="1908"/>
      <c r="U36" s="1997" t="s">
        <v>3426</v>
      </c>
      <c r="V36" s="1998"/>
      <c r="W36" s="1998"/>
      <c r="X36" s="1999"/>
      <c r="Y36" s="1954" t="str">
        <f>IF(★入力画面!BL34="", "（      ）", ★入力画面!BL34)</f>
        <v>（      ）</v>
      </c>
      <c r="Z36" s="1955"/>
      <c r="AA36" s="1955"/>
      <c r="AB36" s="1955"/>
      <c r="AC36" s="1955"/>
      <c r="AD36" s="1955"/>
      <c r="AE36" s="1955"/>
      <c r="AF36" s="1955"/>
      <c r="AG36" s="1956"/>
      <c r="AH36" s="351"/>
      <c r="AI36" s="350"/>
      <c r="AJ36" s="350"/>
      <c r="AK36" s="350"/>
      <c r="AL36" s="350"/>
      <c r="AM36" s="350"/>
      <c r="AN36" s="350"/>
      <c r="AO36" s="350"/>
      <c r="AP36" s="350"/>
      <c r="AQ36" s="350"/>
    </row>
    <row r="37" spans="1:43" ht="13.5" customHeight="1">
      <c r="A37" s="1948"/>
      <c r="B37" s="1949"/>
      <c r="C37" s="1949"/>
      <c r="D37" s="1949"/>
      <c r="E37" s="1949"/>
      <c r="F37" s="1950"/>
      <c r="G37" s="1966" t="str">
        <f>★入力画面!BL30</f>
        <v/>
      </c>
      <c r="H37" s="1967"/>
      <c r="I37" s="1967"/>
      <c r="J37" s="1967"/>
      <c r="K37" s="1967"/>
      <c r="L37" s="1967"/>
      <c r="M37" s="1967"/>
      <c r="N37" s="1967"/>
      <c r="O37" s="1967"/>
      <c r="P37" s="1967"/>
      <c r="Q37" s="1967"/>
      <c r="R37" s="1967"/>
      <c r="S37" s="1967"/>
      <c r="T37" s="1968"/>
      <c r="U37" s="2000"/>
      <c r="V37" s="2001"/>
      <c r="W37" s="2001"/>
      <c r="X37" s="2002"/>
      <c r="Y37" s="1957"/>
      <c r="Z37" s="1958"/>
      <c r="AA37" s="1958"/>
      <c r="AB37" s="1958"/>
      <c r="AC37" s="1958"/>
      <c r="AD37" s="1958"/>
      <c r="AE37" s="1958"/>
      <c r="AF37" s="1958"/>
      <c r="AG37" s="1959"/>
      <c r="AH37" s="351"/>
      <c r="AI37" s="350"/>
      <c r="AJ37" s="350"/>
      <c r="AK37" s="350"/>
      <c r="AL37" s="350"/>
      <c r="AM37" s="350"/>
      <c r="AN37" s="350"/>
      <c r="AO37" s="350"/>
      <c r="AP37" s="350"/>
      <c r="AQ37" s="350"/>
    </row>
    <row r="38" spans="1:43" ht="13.5" customHeight="1">
      <c r="A38" s="1948"/>
      <c r="B38" s="1949"/>
      <c r="C38" s="1949"/>
      <c r="D38" s="1949"/>
      <c r="E38" s="1949"/>
      <c r="F38" s="1950"/>
      <c r="G38" s="1969"/>
      <c r="H38" s="1967"/>
      <c r="I38" s="1967"/>
      <c r="J38" s="1967"/>
      <c r="K38" s="1967"/>
      <c r="L38" s="1967"/>
      <c r="M38" s="1967"/>
      <c r="N38" s="1967"/>
      <c r="O38" s="1967"/>
      <c r="P38" s="1967"/>
      <c r="Q38" s="1967"/>
      <c r="R38" s="1967"/>
      <c r="S38" s="1967"/>
      <c r="T38" s="1968"/>
      <c r="U38" s="2003" t="s">
        <v>3425</v>
      </c>
      <c r="V38" s="1912"/>
      <c r="W38" s="1912"/>
      <c r="X38" s="2004"/>
      <c r="Y38" s="1960" t="str">
        <f>IF(★入力画面!BL36="", "（      ）", ★入力画面!BL36)</f>
        <v>（      ）</v>
      </c>
      <c r="Z38" s="1961"/>
      <c r="AA38" s="1961"/>
      <c r="AB38" s="1961"/>
      <c r="AC38" s="1961"/>
      <c r="AD38" s="1961"/>
      <c r="AE38" s="1961"/>
      <c r="AF38" s="1961"/>
      <c r="AG38" s="1962"/>
      <c r="AH38" s="351"/>
      <c r="AI38" s="350"/>
      <c r="AJ38" s="350"/>
      <c r="AK38" s="350"/>
      <c r="AL38" s="350"/>
      <c r="AM38" s="350"/>
      <c r="AN38" s="350"/>
      <c r="AO38" s="350"/>
      <c r="AP38" s="350"/>
      <c r="AQ38" s="350"/>
    </row>
    <row r="39" spans="1:43" ht="13.5" customHeight="1">
      <c r="A39" s="1951"/>
      <c r="B39" s="1952"/>
      <c r="C39" s="1952"/>
      <c r="D39" s="1952"/>
      <c r="E39" s="1952"/>
      <c r="F39" s="1953"/>
      <c r="G39" s="1970"/>
      <c r="H39" s="1971"/>
      <c r="I39" s="1971"/>
      <c r="J39" s="1971"/>
      <c r="K39" s="1971"/>
      <c r="L39" s="1971"/>
      <c r="M39" s="1971"/>
      <c r="N39" s="1971"/>
      <c r="O39" s="1971"/>
      <c r="P39" s="1971"/>
      <c r="Q39" s="1971"/>
      <c r="R39" s="1971"/>
      <c r="S39" s="1971"/>
      <c r="T39" s="1972"/>
      <c r="U39" s="2005"/>
      <c r="V39" s="2006"/>
      <c r="W39" s="2006"/>
      <c r="X39" s="2007"/>
      <c r="Y39" s="1990"/>
      <c r="Z39" s="1991"/>
      <c r="AA39" s="1991"/>
      <c r="AB39" s="1991"/>
      <c r="AC39" s="1991"/>
      <c r="AD39" s="1991"/>
      <c r="AE39" s="1991"/>
      <c r="AF39" s="1991"/>
      <c r="AG39" s="1992"/>
      <c r="AH39" s="351"/>
      <c r="AI39" s="350"/>
      <c r="AJ39" s="350"/>
      <c r="AK39" s="350"/>
      <c r="AL39" s="350"/>
      <c r="AM39" s="350"/>
      <c r="AN39" s="350"/>
      <c r="AO39" s="350"/>
      <c r="AP39" s="350"/>
      <c r="AQ39" s="350"/>
    </row>
    <row r="40" spans="1:43" ht="13.5" customHeight="1">
      <c r="A40" s="1898" t="s">
        <v>3427</v>
      </c>
      <c r="B40" s="1899"/>
      <c r="C40" s="1899"/>
      <c r="D40" s="1899"/>
      <c r="E40" s="1899"/>
      <c r="F40" s="1900"/>
      <c r="G40" s="357" t="s">
        <v>3428</v>
      </c>
      <c r="H40" s="1909" t="str">
        <f>★入力画面!BL58</f>
        <v/>
      </c>
      <c r="I40" s="1910"/>
      <c r="J40" s="1910"/>
      <c r="K40" s="1910"/>
      <c r="L40" s="1910"/>
      <c r="M40" s="1907"/>
      <c r="N40" s="1907"/>
      <c r="O40" s="1907"/>
      <c r="P40" s="1907"/>
      <c r="Q40" s="1907"/>
      <c r="R40" s="1907"/>
      <c r="S40" s="1907"/>
      <c r="T40" s="1908"/>
      <c r="U40" s="1997" t="s">
        <v>3426</v>
      </c>
      <c r="V40" s="1998"/>
      <c r="W40" s="1998"/>
      <c r="X40" s="1999"/>
      <c r="Y40" s="1954" t="str">
        <f>IF(★入力画面!BL68="", "（      ）", ★入力画面!BL68)</f>
        <v>（      ）</v>
      </c>
      <c r="Z40" s="1955"/>
      <c r="AA40" s="1955"/>
      <c r="AB40" s="1955"/>
      <c r="AC40" s="1955"/>
      <c r="AD40" s="1955"/>
      <c r="AE40" s="1955"/>
      <c r="AF40" s="1955"/>
      <c r="AG40" s="1956"/>
      <c r="AH40" s="351"/>
      <c r="AI40" s="350"/>
      <c r="AJ40" s="350"/>
      <c r="AK40" s="350"/>
      <c r="AL40" s="350"/>
      <c r="AM40" s="350"/>
      <c r="AN40" s="350"/>
      <c r="AO40" s="350"/>
      <c r="AP40" s="350"/>
      <c r="AQ40" s="350"/>
    </row>
    <row r="41" spans="1:43" ht="13.5" customHeight="1">
      <c r="A41" s="1901"/>
      <c r="B41" s="1902"/>
      <c r="C41" s="1902"/>
      <c r="D41" s="1902"/>
      <c r="E41" s="1902"/>
      <c r="F41" s="1903"/>
      <c r="G41" s="1892" t="str">
        <f>★入力画面!BL64</f>
        <v/>
      </c>
      <c r="H41" s="1967"/>
      <c r="I41" s="1967"/>
      <c r="J41" s="1967"/>
      <c r="K41" s="1967"/>
      <c r="L41" s="1967"/>
      <c r="M41" s="1967"/>
      <c r="N41" s="1967"/>
      <c r="O41" s="1967"/>
      <c r="P41" s="1967"/>
      <c r="Q41" s="1967"/>
      <c r="R41" s="1967"/>
      <c r="S41" s="1967"/>
      <c r="T41" s="1968"/>
      <c r="U41" s="2000"/>
      <c r="V41" s="2001"/>
      <c r="W41" s="2001"/>
      <c r="X41" s="2002"/>
      <c r="Y41" s="1957"/>
      <c r="Z41" s="1958"/>
      <c r="AA41" s="1958"/>
      <c r="AB41" s="1958"/>
      <c r="AC41" s="1958"/>
      <c r="AD41" s="1958"/>
      <c r="AE41" s="1958"/>
      <c r="AF41" s="1958"/>
      <c r="AG41" s="1959"/>
      <c r="AH41" s="351"/>
      <c r="AI41" s="350"/>
      <c r="AJ41" s="350"/>
      <c r="AK41" s="350"/>
      <c r="AL41" s="350"/>
      <c r="AM41" s="350"/>
      <c r="AN41" s="350"/>
      <c r="AO41" s="350"/>
      <c r="AP41" s="350"/>
      <c r="AQ41" s="350"/>
    </row>
    <row r="42" spans="1:43" ht="13.5" customHeight="1">
      <c r="A42" s="1901"/>
      <c r="B42" s="1902"/>
      <c r="C42" s="1902"/>
      <c r="D42" s="1902"/>
      <c r="E42" s="1902"/>
      <c r="F42" s="1903"/>
      <c r="G42" s="1969"/>
      <c r="H42" s="1967"/>
      <c r="I42" s="1967"/>
      <c r="J42" s="1967"/>
      <c r="K42" s="1967"/>
      <c r="L42" s="1967"/>
      <c r="M42" s="1967"/>
      <c r="N42" s="1967"/>
      <c r="O42" s="1967"/>
      <c r="P42" s="1967"/>
      <c r="Q42" s="1967"/>
      <c r="R42" s="1967"/>
      <c r="S42" s="1967"/>
      <c r="T42" s="1968"/>
      <c r="U42" s="2003" t="s">
        <v>3425</v>
      </c>
      <c r="V42" s="1912"/>
      <c r="W42" s="1912"/>
      <c r="X42" s="2004"/>
      <c r="Y42" s="1960" t="str">
        <f>IF(★入力画面!BL70="", "（      ）", ★入力画面!BL70)</f>
        <v>（      ）</v>
      </c>
      <c r="Z42" s="1961"/>
      <c r="AA42" s="1961"/>
      <c r="AB42" s="1961"/>
      <c r="AC42" s="1961"/>
      <c r="AD42" s="1961"/>
      <c r="AE42" s="1961"/>
      <c r="AF42" s="1961"/>
      <c r="AG42" s="1962"/>
      <c r="AH42" s="351"/>
      <c r="AI42" s="350"/>
      <c r="AJ42" s="350"/>
      <c r="AK42" s="350"/>
      <c r="AL42" s="350"/>
      <c r="AM42" s="350"/>
      <c r="AN42" s="350"/>
      <c r="AO42" s="350"/>
      <c r="AP42" s="350"/>
      <c r="AQ42" s="350"/>
    </row>
    <row r="43" spans="1:43" ht="13.5" customHeight="1" thickBot="1">
      <c r="A43" s="1904"/>
      <c r="B43" s="1905"/>
      <c r="C43" s="1905"/>
      <c r="D43" s="1905"/>
      <c r="E43" s="1905"/>
      <c r="F43" s="1906"/>
      <c r="G43" s="1973"/>
      <c r="H43" s="1974"/>
      <c r="I43" s="1974"/>
      <c r="J43" s="1974"/>
      <c r="K43" s="1974"/>
      <c r="L43" s="1974"/>
      <c r="M43" s="1974"/>
      <c r="N43" s="1974"/>
      <c r="O43" s="1974"/>
      <c r="P43" s="1974"/>
      <c r="Q43" s="1974"/>
      <c r="R43" s="1974"/>
      <c r="S43" s="1974"/>
      <c r="T43" s="1975"/>
      <c r="U43" s="2024"/>
      <c r="V43" s="2025"/>
      <c r="W43" s="2025"/>
      <c r="X43" s="2026"/>
      <c r="Y43" s="1963"/>
      <c r="Z43" s="1964"/>
      <c r="AA43" s="1964"/>
      <c r="AB43" s="1964"/>
      <c r="AC43" s="1964"/>
      <c r="AD43" s="1964"/>
      <c r="AE43" s="1964"/>
      <c r="AF43" s="1964"/>
      <c r="AG43" s="1965"/>
      <c r="AH43" s="351"/>
      <c r="AI43" s="350"/>
      <c r="AJ43" s="350"/>
      <c r="AK43" s="350"/>
      <c r="AL43" s="350"/>
      <c r="AM43" s="350"/>
      <c r="AN43" s="350"/>
      <c r="AO43" s="350"/>
      <c r="AP43" s="350"/>
      <c r="AQ43" s="350"/>
    </row>
    <row r="44" spans="1:43" ht="14.25" customHeight="1">
      <c r="A44" s="351"/>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1911"/>
      <c r="AG44" s="1911"/>
      <c r="AH44" s="351"/>
      <c r="AI44" s="350"/>
      <c r="AJ44" s="350"/>
      <c r="AK44" s="350"/>
      <c r="AL44" s="350"/>
      <c r="AM44" s="350"/>
      <c r="AN44" s="350"/>
      <c r="AO44" s="350"/>
      <c r="AP44" s="350"/>
      <c r="AQ44" s="350"/>
    </row>
    <row r="45" spans="1:43" ht="17.25" customHeight="1">
      <c r="A45" s="351"/>
      <c r="B45" s="351"/>
      <c r="C45" s="351"/>
      <c r="D45" s="351"/>
      <c r="E45" s="351"/>
      <c r="F45" s="351"/>
      <c r="G45" s="351"/>
      <c r="H45" s="351"/>
      <c r="I45" s="351"/>
      <c r="J45" s="351"/>
      <c r="K45" s="351"/>
      <c r="L45" s="351"/>
      <c r="M45" s="351"/>
      <c r="N45" s="351"/>
      <c r="O45" s="351"/>
      <c r="P45" s="351"/>
      <c r="Q45" s="1874" t="s">
        <v>3424</v>
      </c>
      <c r="R45" s="1874"/>
      <c r="S45" s="1874"/>
      <c r="T45" s="356"/>
      <c r="U45" s="356"/>
      <c r="V45" s="356"/>
      <c r="W45" s="356"/>
      <c r="X45" s="356" t="s">
        <v>595</v>
      </c>
      <c r="Y45" s="356"/>
      <c r="Z45" s="356"/>
      <c r="AA45" s="356" t="s">
        <v>2642</v>
      </c>
      <c r="AB45" s="356"/>
      <c r="AC45" s="356"/>
      <c r="AD45" s="356" t="s">
        <v>2643</v>
      </c>
      <c r="AE45" s="351"/>
      <c r="AF45" s="351"/>
      <c r="AG45" s="351"/>
      <c r="AH45" s="351"/>
      <c r="AI45" s="350"/>
      <c r="AJ45" s="350"/>
      <c r="AK45" s="350"/>
      <c r="AL45" s="350"/>
      <c r="AM45" s="350"/>
      <c r="AN45" s="350"/>
      <c r="AO45" s="350"/>
      <c r="AP45" s="350"/>
      <c r="AQ45" s="350"/>
    </row>
    <row r="46" spans="1:43" ht="17.25" customHeight="1">
      <c r="A46" s="351"/>
      <c r="B46" s="351"/>
      <c r="C46" s="351"/>
      <c r="D46" s="351"/>
      <c r="E46" s="351"/>
      <c r="F46" s="351"/>
      <c r="G46" s="351"/>
      <c r="H46" s="351"/>
      <c r="I46" s="351"/>
      <c r="J46" s="351"/>
      <c r="K46" s="351"/>
      <c r="L46" s="351"/>
      <c r="M46" s="351"/>
      <c r="N46" s="351"/>
      <c r="O46" s="351"/>
      <c r="P46" s="351"/>
      <c r="Q46" s="356"/>
      <c r="R46" s="356"/>
      <c r="S46" s="356"/>
      <c r="T46" s="356"/>
      <c r="U46" s="356"/>
      <c r="V46" s="356"/>
      <c r="W46" s="356"/>
      <c r="X46" s="356"/>
      <c r="Y46" s="356"/>
      <c r="Z46" s="356"/>
      <c r="AA46" s="356"/>
      <c r="AB46" s="356"/>
      <c r="AC46" s="356"/>
      <c r="AD46" s="356"/>
      <c r="AE46" s="351"/>
      <c r="AF46" s="351"/>
      <c r="AG46" s="351"/>
      <c r="AH46" s="351"/>
      <c r="AI46" s="350"/>
      <c r="AJ46" s="350"/>
      <c r="AK46" s="350"/>
      <c r="AL46" s="350"/>
      <c r="AM46" s="350"/>
      <c r="AN46" s="350"/>
      <c r="AO46" s="350"/>
      <c r="AP46" s="350"/>
      <c r="AQ46" s="350"/>
    </row>
    <row r="47" spans="1:43" ht="17.25" customHeight="1">
      <c r="A47" s="351"/>
      <c r="B47" s="351"/>
      <c r="C47" s="351"/>
      <c r="D47" s="351"/>
      <c r="E47" s="351"/>
      <c r="F47" s="351"/>
      <c r="G47" s="351"/>
      <c r="H47" s="351"/>
      <c r="I47" s="351"/>
      <c r="J47" s="351"/>
      <c r="K47" s="351"/>
      <c r="L47" s="351"/>
      <c r="M47" s="351"/>
      <c r="N47" s="351"/>
      <c r="O47" s="351"/>
      <c r="P47" s="351"/>
      <c r="Q47" s="1874" t="s">
        <v>3423</v>
      </c>
      <c r="R47" s="1874"/>
      <c r="S47" s="1874"/>
      <c r="T47" s="356"/>
      <c r="U47" s="356"/>
      <c r="V47" s="356"/>
      <c r="W47" s="356"/>
      <c r="X47" s="356"/>
      <c r="Y47" s="356"/>
      <c r="Z47" s="356"/>
      <c r="AA47" s="356"/>
      <c r="AB47" s="356"/>
      <c r="AC47" s="356"/>
      <c r="AD47" s="356"/>
      <c r="AE47" s="351"/>
      <c r="AF47" s="351"/>
      <c r="AG47" s="351"/>
      <c r="AH47" s="351"/>
      <c r="AI47" s="350"/>
      <c r="AJ47" s="350"/>
      <c r="AK47" s="350"/>
      <c r="AL47" s="350"/>
      <c r="AM47" s="350"/>
      <c r="AN47" s="350"/>
      <c r="AO47" s="350"/>
      <c r="AP47" s="350"/>
      <c r="AQ47" s="350"/>
    </row>
    <row r="48" spans="1:43" ht="17.25" customHeight="1">
      <c r="A48" s="351"/>
      <c r="B48" s="351"/>
      <c r="C48" s="351"/>
      <c r="D48" s="351"/>
      <c r="E48" s="351"/>
      <c r="F48" s="351"/>
      <c r="G48" s="351"/>
      <c r="H48" s="351"/>
      <c r="I48" s="351"/>
      <c r="J48" s="351"/>
      <c r="K48" s="351"/>
      <c r="L48" s="351"/>
      <c r="M48" s="351"/>
      <c r="N48" s="351"/>
      <c r="O48" s="351"/>
      <c r="P48" s="351"/>
      <c r="Q48" s="356"/>
      <c r="R48" s="356"/>
      <c r="S48" s="356"/>
      <c r="T48" s="356"/>
      <c r="U48" s="356"/>
      <c r="V48" s="356"/>
      <c r="W48" s="356"/>
      <c r="X48" s="356"/>
      <c r="Y48" s="356"/>
      <c r="Z48" s="356"/>
      <c r="AA48" s="356"/>
      <c r="AB48" s="356"/>
      <c r="AC48" s="356"/>
      <c r="AD48" s="356"/>
      <c r="AE48" s="351"/>
      <c r="AF48" s="351"/>
      <c r="AG48" s="351"/>
      <c r="AH48" s="351"/>
      <c r="AI48" s="350"/>
      <c r="AJ48" s="350"/>
      <c r="AK48" s="350"/>
      <c r="AL48" s="350"/>
      <c r="AM48" s="350"/>
      <c r="AN48" s="350"/>
      <c r="AO48" s="350"/>
      <c r="AP48" s="350"/>
      <c r="AQ48" s="350"/>
    </row>
    <row r="49" spans="1:43" ht="17.25" customHeight="1">
      <c r="A49" s="351"/>
      <c r="B49" s="351"/>
      <c r="C49" s="351"/>
      <c r="D49" s="351"/>
      <c r="E49" s="351"/>
      <c r="F49" s="351"/>
      <c r="G49" s="351"/>
      <c r="H49" s="351"/>
      <c r="I49" s="351"/>
      <c r="J49" s="351"/>
      <c r="K49" s="351"/>
      <c r="L49" s="351"/>
      <c r="M49" s="351"/>
      <c r="N49" s="351"/>
      <c r="O49" s="351"/>
      <c r="P49" s="351"/>
      <c r="Q49" s="356" t="s">
        <v>3022</v>
      </c>
      <c r="R49" s="356"/>
      <c r="S49" s="356"/>
      <c r="T49" s="356"/>
      <c r="U49" s="356"/>
      <c r="V49" s="356"/>
      <c r="W49" s="356"/>
      <c r="X49" s="356"/>
      <c r="Y49" s="356"/>
      <c r="Z49" s="356"/>
      <c r="AA49" s="356"/>
      <c r="AB49" s="356"/>
      <c r="AC49" s="356"/>
      <c r="AD49" s="356" t="s">
        <v>3422</v>
      </c>
      <c r="AE49" s="351"/>
      <c r="AF49" s="351"/>
      <c r="AG49" s="351"/>
      <c r="AH49" s="351"/>
      <c r="AI49" s="350"/>
      <c r="AJ49" s="350"/>
      <c r="AK49" s="350"/>
      <c r="AL49" s="350"/>
      <c r="AM49" s="350"/>
      <c r="AN49" s="350"/>
      <c r="AO49" s="350"/>
      <c r="AP49" s="350"/>
      <c r="AQ49" s="350"/>
    </row>
    <row r="50" spans="1:43" ht="14.25" customHeight="1">
      <c r="A50" s="351"/>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0"/>
      <c r="AJ50" s="350"/>
      <c r="AK50" s="350"/>
      <c r="AL50" s="350"/>
      <c r="AM50" s="350"/>
      <c r="AN50" s="350"/>
      <c r="AO50" s="350"/>
      <c r="AP50" s="350"/>
      <c r="AQ50" s="350"/>
    </row>
    <row r="51" spans="1:43" ht="14.25" customHeight="1">
      <c r="A51" s="351"/>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0"/>
      <c r="AJ51" s="350"/>
      <c r="AK51" s="350"/>
      <c r="AL51" s="350"/>
      <c r="AM51" s="350"/>
      <c r="AN51" s="350"/>
      <c r="AO51" s="350"/>
      <c r="AP51" s="350"/>
      <c r="AQ51" s="350"/>
    </row>
    <row r="52" spans="1:43" ht="14.25" customHeight="1">
      <c r="A52" s="350"/>
      <c r="B52" s="350"/>
      <c r="C52" s="350"/>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row>
    <row r="53" spans="1:43" ht="14.25" hidden="1" customHeight="1"/>
    <row r="54" spans="1:43" ht="14.25" hidden="1" customHeight="1"/>
    <row r="55" spans="1:43" ht="14.25" hidden="1" customHeight="1"/>
    <row r="56" spans="1:43" ht="14.25" hidden="1" customHeight="1"/>
    <row r="57" spans="1:43" ht="14.25" hidden="1" customHeight="1"/>
    <row r="58" spans="1:43" ht="14.25" hidden="1" customHeight="1"/>
    <row r="59" spans="1:43" ht="14.25" hidden="1" customHeight="1"/>
    <row r="60" spans="1:43" ht="14.25" hidden="1" customHeight="1"/>
    <row r="61" spans="1:43" ht="14.25" hidden="1" customHeight="1"/>
    <row r="62" spans="1:43" ht="14.25" hidden="1" customHeight="1"/>
    <row r="63" spans="1:43" ht="14.25" hidden="1" customHeight="1"/>
    <row r="64" spans="1:43"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sheetData>
  <sheetProtection algorithmName="SHA-512" hashValue="CQzhTasLvKi/k0zOsnSouNVLNzlMmtaE8XC2n91VefI9KIUhm7bFyviKOCp1uOzlyaKMMuIGwWDnYHQhiW7ITA==" saltValue="N48WjW6ApfY8o36OGTOChg==" spinCount="100000" sheet="1" objects="1" scenarios="1"/>
  <mergeCells count="71">
    <mergeCell ref="Y22:Z23"/>
    <mergeCell ref="AA20:AG21"/>
    <mergeCell ref="AA22:AB23"/>
    <mergeCell ref="AF22:AG23"/>
    <mergeCell ref="AC22:AE23"/>
    <mergeCell ref="Y20:Z21"/>
    <mergeCell ref="U42:X43"/>
    <mergeCell ref="G29:T31"/>
    <mergeCell ref="I24:T24"/>
    <mergeCell ref="U16:X19"/>
    <mergeCell ref="U12:X13"/>
    <mergeCell ref="H40:L40"/>
    <mergeCell ref="G12:T15"/>
    <mergeCell ref="U40:X41"/>
    <mergeCell ref="U24:X25"/>
    <mergeCell ref="G25:T27"/>
    <mergeCell ref="U14:X15"/>
    <mergeCell ref="Y38:AG39"/>
    <mergeCell ref="U36:X37"/>
    <mergeCell ref="U38:X39"/>
    <mergeCell ref="Y30:AG31"/>
    <mergeCell ref="AC26:AG27"/>
    <mergeCell ref="Y36:AG37"/>
    <mergeCell ref="Y32:AG35"/>
    <mergeCell ref="Y26:Z27"/>
    <mergeCell ref="AA26:AB27"/>
    <mergeCell ref="Y28:AG29"/>
    <mergeCell ref="U26:X27"/>
    <mergeCell ref="U28:X29"/>
    <mergeCell ref="Y24:AG25"/>
    <mergeCell ref="G28:H28"/>
    <mergeCell ref="AE1:AG1"/>
    <mergeCell ref="I16:T16"/>
    <mergeCell ref="A2:AG2"/>
    <mergeCell ref="S10:AE10"/>
    <mergeCell ref="Y12:AG13"/>
    <mergeCell ref="A16:F23"/>
    <mergeCell ref="Y18:AG19"/>
    <mergeCell ref="Y14:AG15"/>
    <mergeCell ref="G16:H16"/>
    <mergeCell ref="N10:R10"/>
    <mergeCell ref="N8:R9"/>
    <mergeCell ref="S8:AG9"/>
    <mergeCell ref="Y16:AG17"/>
    <mergeCell ref="Y3:AG3"/>
    <mergeCell ref="AF44:AG44"/>
    <mergeCell ref="AF10:AG10"/>
    <mergeCell ref="U20:X23"/>
    <mergeCell ref="A12:F15"/>
    <mergeCell ref="A24:F27"/>
    <mergeCell ref="A28:F31"/>
    <mergeCell ref="A36:F39"/>
    <mergeCell ref="U32:X35"/>
    <mergeCell ref="Y40:AG41"/>
    <mergeCell ref="Y42:AG43"/>
    <mergeCell ref="G37:T39"/>
    <mergeCell ref="G41:T43"/>
    <mergeCell ref="G17:T23"/>
    <mergeCell ref="U30:X31"/>
    <mergeCell ref="G24:H24"/>
    <mergeCell ref="I28:T28"/>
    <mergeCell ref="Q45:S45"/>
    <mergeCell ref="Q47:S47"/>
    <mergeCell ref="A32:F35"/>
    <mergeCell ref="G32:H32"/>
    <mergeCell ref="I32:T32"/>
    <mergeCell ref="G33:T35"/>
    <mergeCell ref="A40:F43"/>
    <mergeCell ref="M40:T40"/>
    <mergeCell ref="M36:T36"/>
    <mergeCell ref="H36:L36"/>
  </mergeCells>
  <phoneticPr fontId="23"/>
  <dataValidations disablePrompts="1" count="1">
    <dataValidation imeMode="hiragana" allowBlank="1" showInputMessage="1" showErrorMessage="1" sqref="AI1:AQ2" xr:uid="{C0331A6D-83AC-4C19-8D7F-4595FBBC0FA6}"/>
  </dataValidations>
  <printOptions horizontalCentered="1"/>
  <pageMargins left="0.39370078740157483" right="0.39370078740157483" top="0.51181102362204722" bottom="0.19685039370078741" header="0.51181102362204722" footer="0.31496062992125984"/>
  <pageSetup paperSize="9" scale="94"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E3687-3219-42B7-832A-514FD9DFF63A}">
  <sheetPr codeName="Sheet75">
    <tabColor rgb="FF6666FF"/>
    <pageSetUpPr fitToPage="1"/>
  </sheetPr>
  <dimension ref="A1:AX49"/>
  <sheetViews>
    <sheetView showGridLines="0" showRowColHeaders="0" zoomScaleNormal="100" workbookViewId="0"/>
  </sheetViews>
  <sheetFormatPr defaultColWidth="0" defaultRowHeight="15" customHeight="1" zeroHeight="1"/>
  <cols>
    <col min="1" max="1" width="2.75" style="358" customWidth="1"/>
    <col min="2" max="40" width="2.5" style="358" customWidth="1"/>
    <col min="41" max="41" width="2.75" style="358" customWidth="1"/>
    <col min="42" max="50" width="2.5" style="358" customWidth="1"/>
    <col min="51" max="16384" width="2.5" style="358" hidden="1"/>
  </cols>
  <sheetData>
    <row r="1" spans="3:50" ht="18.75" customHeight="1">
      <c r="AP1" s="359"/>
      <c r="AQ1" s="359"/>
      <c r="AR1" s="359"/>
      <c r="AS1" s="359"/>
      <c r="AT1" s="359"/>
      <c r="AU1" s="359"/>
      <c r="AV1" s="359"/>
      <c r="AW1" s="359"/>
      <c r="AX1" s="359"/>
    </row>
    <row r="2" spans="3:50" ht="18.75" customHeight="1">
      <c r="AP2" s="359"/>
      <c r="AQ2" s="359"/>
      <c r="AR2" s="359"/>
      <c r="AS2" s="359"/>
      <c r="AT2" s="359"/>
      <c r="AU2" s="359"/>
      <c r="AV2" s="359"/>
      <c r="AW2" s="359"/>
      <c r="AX2" s="359"/>
    </row>
    <row r="3" spans="3:50" ht="18.75" customHeight="1">
      <c r="E3" s="2083" t="s">
        <v>3450</v>
      </c>
      <c r="F3" s="2083"/>
      <c r="G3" s="2083"/>
      <c r="H3" s="2083"/>
      <c r="I3" s="2083"/>
      <c r="J3" s="2083"/>
      <c r="K3" s="2083"/>
      <c r="L3" s="2083"/>
      <c r="M3" s="2083"/>
      <c r="N3" s="2083"/>
      <c r="O3" s="2083"/>
      <c r="P3" s="2083"/>
      <c r="Q3" s="2083"/>
      <c r="R3" s="2083"/>
      <c r="S3" s="2083"/>
      <c r="T3" s="2083"/>
      <c r="U3" s="2083"/>
      <c r="V3" s="2083"/>
      <c r="W3" s="2083"/>
      <c r="X3" s="2083"/>
      <c r="Y3" s="2083"/>
      <c r="Z3" s="2083"/>
      <c r="AA3" s="2083"/>
      <c r="AB3" s="2083"/>
      <c r="AC3" s="2083"/>
      <c r="AD3" s="2083"/>
      <c r="AE3" s="2083"/>
      <c r="AF3" s="2083"/>
      <c r="AG3" s="2083"/>
      <c r="AH3" s="2083"/>
      <c r="AI3" s="2083"/>
      <c r="AJ3" s="2083"/>
      <c r="AK3" s="2083"/>
      <c r="AP3" s="28"/>
      <c r="AQ3" s="28"/>
      <c r="AR3" s="28"/>
      <c r="AS3" s="28"/>
      <c r="AT3" s="28"/>
      <c r="AU3" s="28"/>
      <c r="AV3" s="28"/>
      <c r="AW3" s="28"/>
      <c r="AX3" s="28"/>
    </row>
    <row r="4" spans="3:50" ht="18.75" customHeight="1">
      <c r="E4" s="2083"/>
      <c r="F4" s="2083"/>
      <c r="G4" s="2083"/>
      <c r="H4" s="2083"/>
      <c r="I4" s="2083"/>
      <c r="J4" s="2083"/>
      <c r="K4" s="2083"/>
      <c r="L4" s="2083"/>
      <c r="M4" s="2083"/>
      <c r="N4" s="2083"/>
      <c r="O4" s="2083"/>
      <c r="P4" s="2083"/>
      <c r="Q4" s="2083"/>
      <c r="R4" s="2083"/>
      <c r="S4" s="2083"/>
      <c r="T4" s="2083"/>
      <c r="U4" s="2083"/>
      <c r="V4" s="2083"/>
      <c r="W4" s="2083"/>
      <c r="X4" s="2083"/>
      <c r="Y4" s="2083"/>
      <c r="Z4" s="2083"/>
      <c r="AA4" s="2083"/>
      <c r="AB4" s="2083"/>
      <c r="AC4" s="2083"/>
      <c r="AD4" s="2083"/>
      <c r="AE4" s="2083"/>
      <c r="AF4" s="2083"/>
      <c r="AG4" s="2083"/>
      <c r="AH4" s="2083"/>
      <c r="AI4" s="2083"/>
      <c r="AJ4" s="2083"/>
      <c r="AK4" s="2083"/>
      <c r="AP4" s="359"/>
      <c r="AQ4" s="359"/>
      <c r="AR4" s="359"/>
      <c r="AS4" s="359"/>
      <c r="AT4" s="359"/>
      <c r="AU4" s="359"/>
      <c r="AV4" s="359"/>
      <c r="AW4" s="359"/>
      <c r="AX4" s="359"/>
    </row>
    <row r="5" spans="3:50" ht="18.75" customHeight="1">
      <c r="AE5" s="2084" t="str">
        <f>★入力画面!$BL$239</f>
        <v>　　　年　　月　　日</v>
      </c>
      <c r="AF5" s="2084"/>
      <c r="AG5" s="2084"/>
      <c r="AH5" s="2084"/>
      <c r="AI5" s="2084"/>
      <c r="AJ5" s="2084"/>
      <c r="AK5" s="2084"/>
      <c r="AL5" s="2084"/>
      <c r="AM5" s="2084"/>
      <c r="AP5" s="359"/>
      <c r="AQ5" s="359"/>
      <c r="AR5" s="359"/>
      <c r="AS5" s="359"/>
      <c r="AT5" s="359"/>
      <c r="AU5" s="359"/>
      <c r="AV5" s="359"/>
      <c r="AW5" s="359"/>
      <c r="AX5" s="359"/>
    </row>
    <row r="6" spans="3:50" ht="18.75" customHeight="1">
      <c r="AE6" s="360"/>
      <c r="AF6" s="360"/>
      <c r="AG6" s="360"/>
      <c r="AH6" s="360"/>
      <c r="AI6" s="360"/>
      <c r="AJ6" s="360"/>
      <c r="AK6" s="360"/>
      <c r="AL6" s="360"/>
      <c r="AM6" s="360"/>
      <c r="AP6" s="359"/>
      <c r="AQ6" s="359"/>
      <c r="AR6" s="359"/>
      <c r="AS6" s="359"/>
      <c r="AT6" s="359"/>
      <c r="AU6" s="359"/>
      <c r="AV6" s="359"/>
      <c r="AW6" s="359"/>
      <c r="AX6" s="359"/>
    </row>
    <row r="7" spans="3:50" ht="18.75" customHeight="1">
      <c r="C7" s="2087" t="s">
        <v>3661</v>
      </c>
      <c r="D7" s="798"/>
      <c r="E7" s="798"/>
      <c r="F7" s="2085" t="s">
        <v>3803</v>
      </c>
      <c r="G7" s="2086"/>
      <c r="H7" s="2086"/>
      <c r="I7" s="2086"/>
      <c r="J7" s="2086"/>
      <c r="K7" s="2086"/>
      <c r="L7" s="2086"/>
      <c r="M7" s="2086"/>
      <c r="N7" s="2086"/>
      <c r="O7" s="2086"/>
      <c r="P7" s="2086"/>
      <c r="Q7" s="2086"/>
      <c r="R7" s="2086"/>
      <c r="S7" s="2086"/>
      <c r="T7" s="2086"/>
      <c r="U7" s="2086"/>
      <c r="V7" s="2086"/>
      <c r="W7" s="494" t="s">
        <v>3664</v>
      </c>
      <c r="AP7" s="359"/>
      <c r="AQ7" s="359"/>
      <c r="AR7" s="359"/>
      <c r="AS7" s="359"/>
      <c r="AT7" s="359"/>
      <c r="AU7" s="359"/>
      <c r="AV7" s="359"/>
      <c r="AW7" s="359"/>
      <c r="AX7" s="359"/>
    </row>
    <row r="8" spans="3:50" ht="18.75" customHeight="1">
      <c r="C8" s="2087" t="s">
        <v>3662</v>
      </c>
      <c r="D8" s="798"/>
      <c r="E8" s="798"/>
      <c r="F8" s="2085" t="s">
        <v>3663</v>
      </c>
      <c r="G8" s="2086"/>
      <c r="H8" s="2086"/>
      <c r="I8" s="2086"/>
      <c r="J8" s="2086"/>
      <c r="K8" s="2086"/>
      <c r="L8" s="2086"/>
      <c r="M8" s="2086"/>
      <c r="N8" s="2086"/>
      <c r="O8" s="2086"/>
      <c r="P8" s="2086"/>
      <c r="Q8" s="2086"/>
      <c r="R8" s="2086"/>
      <c r="S8" s="2086"/>
      <c r="T8" s="2086"/>
      <c r="U8" s="2086"/>
      <c r="V8" s="2086"/>
      <c r="W8" s="494" t="s">
        <v>3664</v>
      </c>
      <c r="AP8" s="359"/>
      <c r="AQ8" s="359"/>
      <c r="AR8" s="359"/>
      <c r="AS8" s="359"/>
      <c r="AT8" s="359"/>
      <c r="AU8" s="359"/>
      <c r="AV8" s="359"/>
      <c r="AW8" s="359"/>
      <c r="AX8" s="359"/>
    </row>
    <row r="9" spans="3:50" ht="18.75" customHeight="1">
      <c r="AP9" s="359"/>
      <c r="AQ9" s="359"/>
      <c r="AR9" s="359"/>
      <c r="AS9" s="359"/>
      <c r="AT9" s="359"/>
      <c r="AU9" s="359"/>
      <c r="AV9" s="359"/>
      <c r="AW9" s="359"/>
      <c r="AX9" s="359"/>
    </row>
    <row r="10" spans="3:50" ht="18.75" customHeight="1">
      <c r="M10" s="2085" t="s">
        <v>3451</v>
      </c>
      <c r="N10" s="2086"/>
      <c r="O10" s="2086"/>
      <c r="P10" s="2086"/>
      <c r="Q10" s="2086"/>
      <c r="R10" s="2086"/>
      <c r="T10" s="2088" t="str">
        <f>IF(★入力画面!$W$295="","大臣･千葉県知事（　　）第　       　号",★入力画面!$BL$295)</f>
        <v>大臣･千葉県知事（　　）第　       　号</v>
      </c>
      <c r="U10" s="2089"/>
      <c r="V10" s="2089"/>
      <c r="W10" s="2089"/>
      <c r="X10" s="2089"/>
      <c r="Y10" s="2089"/>
      <c r="Z10" s="2089"/>
      <c r="AA10" s="2089"/>
      <c r="AB10" s="2089"/>
      <c r="AC10" s="2089"/>
      <c r="AD10" s="2089"/>
      <c r="AE10" s="2089"/>
      <c r="AF10" s="2089"/>
      <c r="AG10" s="2089"/>
      <c r="AH10" s="2089"/>
      <c r="AI10" s="2089"/>
      <c r="AJ10" s="2089"/>
      <c r="AK10" s="2089"/>
      <c r="AL10" s="2089"/>
      <c r="AM10" s="2089"/>
      <c r="AP10" s="359"/>
      <c r="AQ10" s="359"/>
      <c r="AR10" s="359"/>
      <c r="AS10" s="359"/>
      <c r="AT10" s="359"/>
      <c r="AU10" s="359"/>
      <c r="AV10" s="359"/>
      <c r="AW10" s="359"/>
      <c r="AX10" s="359"/>
    </row>
    <row r="11" spans="3:50" ht="18.75" customHeight="1">
      <c r="M11" s="2085" t="s">
        <v>3452</v>
      </c>
      <c r="N11" s="2086"/>
      <c r="O11" s="2086"/>
      <c r="P11" s="2086"/>
      <c r="Q11" s="2086"/>
      <c r="R11" s="2086"/>
      <c r="T11" s="2090" t="str">
        <f>IF(RIGHT(★入力画面!$BL$2,1)="1",★入力画面!$BL$30,IF(RIGHT(★入力画面!$BL$2,1)="2",★入力画面!$BL$64,""))</f>
        <v/>
      </c>
      <c r="U11" s="2091"/>
      <c r="V11" s="2091"/>
      <c r="W11" s="2091"/>
      <c r="X11" s="2091"/>
      <c r="Y11" s="2091"/>
      <c r="Z11" s="2091"/>
      <c r="AA11" s="2091"/>
      <c r="AB11" s="2091"/>
      <c r="AC11" s="2091"/>
      <c r="AD11" s="2091"/>
      <c r="AE11" s="2091"/>
      <c r="AF11" s="2091"/>
      <c r="AG11" s="2091"/>
      <c r="AH11" s="2091"/>
      <c r="AI11" s="2091"/>
      <c r="AJ11" s="2091"/>
      <c r="AK11" s="2091"/>
      <c r="AL11" s="2091"/>
      <c r="AM11" s="2091"/>
      <c r="AP11" s="359"/>
      <c r="AQ11" s="359"/>
      <c r="AR11" s="359"/>
      <c r="AS11" s="359"/>
      <c r="AT11" s="359"/>
      <c r="AU11" s="359"/>
      <c r="AV11" s="359"/>
      <c r="AW11" s="359"/>
      <c r="AX11" s="359"/>
    </row>
    <row r="12" spans="3:50" ht="18.75" customHeight="1">
      <c r="M12" s="2085" t="s">
        <v>3453</v>
      </c>
      <c r="N12" s="2086"/>
      <c r="O12" s="2086"/>
      <c r="P12" s="2086"/>
      <c r="Q12" s="2086"/>
      <c r="R12" s="2086"/>
      <c r="T12" s="2090" t="str">
        <f>IF(RIGHT(★入力画面!$BL$2,1)="1",★入力画面!$M$18,IF(RIGHT(★入力画面!$BL$2,1)="2",★入力画面!$M$18&amp;"　"&amp;★入力画面!$M$56,""))</f>
        <v/>
      </c>
      <c r="U12" s="2091"/>
      <c r="V12" s="2091"/>
      <c r="W12" s="2091"/>
      <c r="X12" s="2091"/>
      <c r="Y12" s="2091"/>
      <c r="Z12" s="2091"/>
      <c r="AA12" s="2091"/>
      <c r="AB12" s="2091"/>
      <c r="AC12" s="2091"/>
      <c r="AD12" s="2091"/>
      <c r="AE12" s="2091"/>
      <c r="AF12" s="2091"/>
      <c r="AG12" s="2091"/>
      <c r="AH12" s="2091"/>
      <c r="AI12" s="2091"/>
      <c r="AJ12" s="2091"/>
      <c r="AK12" s="2091"/>
      <c r="AL12" s="2091"/>
      <c r="AM12" s="2091"/>
      <c r="AP12" s="359"/>
      <c r="AQ12" s="359"/>
      <c r="AR12" s="359"/>
      <c r="AS12" s="359"/>
      <c r="AT12" s="359"/>
      <c r="AU12" s="359"/>
      <c r="AV12" s="359"/>
      <c r="AW12" s="359"/>
      <c r="AX12" s="359"/>
    </row>
    <row r="13" spans="3:50" ht="18.75" customHeight="1">
      <c r="M13" s="2085" t="s">
        <v>3454</v>
      </c>
      <c r="N13" s="2086"/>
      <c r="O13" s="2086"/>
      <c r="P13" s="2086"/>
      <c r="Q13" s="2086"/>
      <c r="R13" s="2086"/>
      <c r="T13" s="2090" t="str">
        <f>IF(RIGHT(★入力画面!$BL$2,1)="1",★入力画面!M74,IF(RIGHT(★入力画面!$BL$2,1)="2",★その他入力!M58,""))</f>
        <v/>
      </c>
      <c r="U13" s="2091"/>
      <c r="V13" s="2091"/>
      <c r="W13" s="2091"/>
      <c r="X13" s="2091"/>
      <c r="Y13" s="2091"/>
      <c r="Z13" s="2091"/>
      <c r="AA13" s="2091"/>
      <c r="AB13" s="2091"/>
      <c r="AC13" s="2091"/>
      <c r="AD13" s="2091"/>
      <c r="AE13" s="2091"/>
      <c r="AF13" s="2091"/>
      <c r="AG13" s="2091"/>
      <c r="AH13" s="2091"/>
      <c r="AI13" s="2091"/>
      <c r="AJ13" s="2091"/>
      <c r="AK13" s="2091"/>
      <c r="AL13" s="2091"/>
      <c r="AM13" s="2091"/>
      <c r="AP13" s="359"/>
      <c r="AQ13" s="359"/>
      <c r="AR13" s="359"/>
      <c r="AS13" s="359"/>
      <c r="AT13" s="359"/>
      <c r="AU13" s="359"/>
      <c r="AV13" s="359"/>
      <c r="AW13" s="359"/>
      <c r="AX13" s="359"/>
    </row>
    <row r="14" spans="3:50" ht="18.75" customHeight="1">
      <c r="AP14" s="359"/>
      <c r="AQ14" s="359"/>
      <c r="AR14" s="359"/>
      <c r="AS14" s="359"/>
      <c r="AT14" s="359"/>
      <c r="AU14" s="359"/>
      <c r="AV14" s="359"/>
      <c r="AW14" s="359"/>
      <c r="AX14" s="359"/>
    </row>
    <row r="15" spans="3:50" ht="18.75" customHeight="1">
      <c r="AP15" s="359"/>
      <c r="AQ15" s="359"/>
      <c r="AR15" s="359"/>
      <c r="AS15" s="359"/>
      <c r="AT15" s="359"/>
      <c r="AU15" s="359"/>
      <c r="AV15" s="359"/>
      <c r="AW15" s="359"/>
      <c r="AX15" s="359"/>
    </row>
    <row r="16" spans="3:50" ht="18.75" customHeight="1">
      <c r="D16" s="358" t="s">
        <v>3455</v>
      </c>
      <c r="AP16" s="359"/>
      <c r="AQ16" s="359"/>
      <c r="AR16" s="359"/>
      <c r="AS16" s="359"/>
      <c r="AT16" s="359"/>
      <c r="AU16" s="359"/>
      <c r="AV16" s="359"/>
      <c r="AW16" s="359"/>
      <c r="AX16" s="359"/>
    </row>
    <row r="17" spans="3:50" ht="18.75" customHeight="1">
      <c r="C17" s="358" t="s">
        <v>3456</v>
      </c>
      <c r="AP17" s="359"/>
      <c r="AQ17" s="359"/>
      <c r="AR17" s="359"/>
      <c r="AS17" s="359"/>
      <c r="AT17" s="359"/>
      <c r="AU17" s="359"/>
      <c r="AV17" s="359"/>
      <c r="AW17" s="359"/>
      <c r="AX17" s="359"/>
    </row>
    <row r="18" spans="3:50" ht="18.75" customHeight="1">
      <c r="AP18" s="359"/>
      <c r="AQ18" s="359"/>
      <c r="AR18" s="359"/>
      <c r="AS18" s="359"/>
      <c r="AT18" s="359"/>
      <c r="AU18" s="359"/>
      <c r="AV18" s="359"/>
      <c r="AW18" s="359"/>
      <c r="AX18" s="359"/>
    </row>
    <row r="19" spans="3:50" ht="18.75" customHeight="1">
      <c r="U19" s="358" t="s">
        <v>3028</v>
      </c>
      <c r="AP19" s="359"/>
      <c r="AQ19" s="359"/>
      <c r="AR19" s="359"/>
      <c r="AS19" s="359"/>
      <c r="AT19" s="359"/>
      <c r="AU19" s="359"/>
      <c r="AV19" s="359"/>
      <c r="AW19" s="359"/>
      <c r="AX19" s="359"/>
    </row>
    <row r="20" spans="3:50" ht="18.75" customHeight="1">
      <c r="AP20" s="359"/>
      <c r="AQ20" s="359"/>
      <c r="AR20" s="359"/>
      <c r="AS20" s="359"/>
      <c r="AT20" s="359"/>
      <c r="AU20" s="359"/>
      <c r="AV20" s="359"/>
      <c r="AW20" s="359"/>
      <c r="AX20" s="359"/>
    </row>
    <row r="21" spans="3:50" ht="18.75" customHeight="1">
      <c r="C21" s="361" t="s">
        <v>3027</v>
      </c>
      <c r="E21" s="358" t="s">
        <v>3457</v>
      </c>
      <c r="AP21" s="359"/>
      <c r="AQ21" s="359"/>
      <c r="AR21" s="359"/>
      <c r="AS21" s="359"/>
      <c r="AT21" s="359"/>
      <c r="AU21" s="359"/>
      <c r="AV21" s="359"/>
      <c r="AW21" s="359"/>
      <c r="AX21" s="359"/>
    </row>
    <row r="22" spans="3:50" ht="18.75" customHeight="1">
      <c r="C22" s="361"/>
      <c r="D22" s="358" t="s">
        <v>3458</v>
      </c>
      <c r="AP22" s="359"/>
      <c r="AQ22" s="359"/>
      <c r="AR22" s="359"/>
      <c r="AS22" s="359"/>
      <c r="AT22" s="359"/>
      <c r="AU22" s="359"/>
      <c r="AV22" s="359"/>
      <c r="AW22" s="359"/>
      <c r="AX22" s="359"/>
    </row>
    <row r="23" spans="3:50" ht="18.75" customHeight="1">
      <c r="AP23" s="359"/>
      <c r="AQ23" s="359"/>
      <c r="AR23" s="359"/>
      <c r="AS23" s="359"/>
      <c r="AT23" s="359"/>
      <c r="AU23" s="359"/>
      <c r="AV23" s="359"/>
      <c r="AW23" s="359"/>
      <c r="AX23" s="359"/>
    </row>
    <row r="24" spans="3:50" ht="18.75" customHeight="1">
      <c r="C24" s="361" t="s">
        <v>3026</v>
      </c>
      <c r="E24" s="358" t="s">
        <v>3459</v>
      </c>
      <c r="AP24" s="359"/>
      <c r="AQ24" s="359"/>
      <c r="AR24" s="359"/>
      <c r="AS24" s="359"/>
      <c r="AT24" s="359"/>
      <c r="AU24" s="359"/>
      <c r="AV24" s="359"/>
      <c r="AW24" s="359"/>
      <c r="AX24" s="359"/>
    </row>
    <row r="25" spans="3:50" ht="18.75" customHeight="1">
      <c r="D25" s="358" t="s">
        <v>3460</v>
      </c>
      <c r="AP25" s="359"/>
      <c r="AQ25" s="359"/>
      <c r="AR25" s="359"/>
      <c r="AS25" s="359"/>
      <c r="AT25" s="359"/>
      <c r="AU25" s="359"/>
      <c r="AV25" s="359"/>
      <c r="AW25" s="359"/>
      <c r="AX25" s="359"/>
    </row>
    <row r="26" spans="3:50" ht="18.75" customHeight="1">
      <c r="AP26" s="359"/>
      <c r="AQ26" s="359"/>
      <c r="AR26" s="359"/>
      <c r="AS26" s="359"/>
      <c r="AT26" s="359"/>
      <c r="AU26" s="359"/>
      <c r="AV26" s="359"/>
      <c r="AW26" s="359"/>
      <c r="AX26" s="359"/>
    </row>
    <row r="27" spans="3:50" ht="18.75" customHeight="1">
      <c r="C27" s="361" t="s">
        <v>3025</v>
      </c>
      <c r="E27" s="358" t="s">
        <v>3461</v>
      </c>
      <c r="AP27" s="359"/>
      <c r="AQ27" s="359"/>
      <c r="AR27" s="359"/>
      <c r="AS27" s="359"/>
      <c r="AT27" s="359"/>
      <c r="AU27" s="359"/>
      <c r="AV27" s="359"/>
      <c r="AW27" s="359"/>
      <c r="AX27" s="359"/>
    </row>
    <row r="28" spans="3:50" ht="18.75" customHeight="1">
      <c r="D28" s="358" t="s">
        <v>3462</v>
      </c>
      <c r="AP28" s="359"/>
      <c r="AQ28" s="359"/>
      <c r="AR28" s="359"/>
      <c r="AS28" s="359"/>
      <c r="AT28" s="359"/>
      <c r="AU28" s="359"/>
      <c r="AV28" s="359"/>
      <c r="AW28" s="359"/>
      <c r="AX28" s="359"/>
    </row>
    <row r="29" spans="3:50" ht="18.75" customHeight="1">
      <c r="E29" s="358" t="s">
        <v>3463</v>
      </c>
      <c r="AP29" s="359"/>
      <c r="AQ29" s="359"/>
      <c r="AR29" s="359"/>
      <c r="AS29" s="359"/>
      <c r="AT29" s="359"/>
      <c r="AU29" s="359"/>
      <c r="AV29" s="359"/>
      <c r="AW29" s="359"/>
      <c r="AX29" s="359"/>
    </row>
    <row r="30" spans="3:50" ht="18.75" customHeight="1">
      <c r="D30" s="358" t="s">
        <v>3414</v>
      </c>
      <c r="AP30" s="359"/>
      <c r="AQ30" s="359"/>
      <c r="AR30" s="359"/>
      <c r="AS30" s="359"/>
      <c r="AT30" s="359"/>
      <c r="AU30" s="359"/>
      <c r="AV30" s="359"/>
      <c r="AW30" s="359"/>
      <c r="AX30" s="359"/>
    </row>
    <row r="31" spans="3:50" ht="18.75" customHeight="1">
      <c r="AP31" s="359"/>
      <c r="AQ31" s="359"/>
      <c r="AR31" s="359"/>
      <c r="AS31" s="359"/>
      <c r="AT31" s="359"/>
      <c r="AU31" s="359"/>
      <c r="AV31" s="359"/>
      <c r="AW31" s="359"/>
      <c r="AX31" s="359"/>
    </row>
    <row r="32" spans="3:50" ht="18.75" customHeight="1">
      <c r="C32" s="361" t="s">
        <v>3024</v>
      </c>
      <c r="E32" s="358" t="s">
        <v>3464</v>
      </c>
      <c r="AP32" s="359"/>
      <c r="AQ32" s="359"/>
      <c r="AR32" s="359"/>
      <c r="AS32" s="359"/>
      <c r="AT32" s="359"/>
      <c r="AU32" s="359"/>
      <c r="AV32" s="359"/>
      <c r="AW32" s="359"/>
      <c r="AX32" s="359"/>
    </row>
    <row r="33" spans="3:50" ht="18.75" customHeight="1">
      <c r="D33" s="358" t="s">
        <v>3465</v>
      </c>
      <c r="AP33" s="359"/>
      <c r="AQ33" s="359"/>
      <c r="AR33" s="359"/>
      <c r="AS33" s="359"/>
      <c r="AT33" s="359"/>
      <c r="AU33" s="359"/>
      <c r="AV33" s="359"/>
      <c r="AW33" s="359"/>
      <c r="AX33" s="359"/>
    </row>
    <row r="34" spans="3:50" ht="18.75" customHeight="1">
      <c r="AP34" s="359"/>
      <c r="AQ34" s="359"/>
      <c r="AR34" s="359"/>
      <c r="AS34" s="359"/>
      <c r="AT34" s="359"/>
      <c r="AU34" s="359"/>
      <c r="AV34" s="359"/>
      <c r="AW34" s="359"/>
      <c r="AX34" s="359"/>
    </row>
    <row r="35" spans="3:50" ht="18.75" customHeight="1">
      <c r="C35" s="361" t="s">
        <v>3023</v>
      </c>
      <c r="E35" s="358" t="s">
        <v>3466</v>
      </c>
      <c r="AP35" s="359"/>
      <c r="AQ35" s="359"/>
      <c r="AR35" s="359"/>
      <c r="AS35" s="359"/>
      <c r="AT35" s="359"/>
      <c r="AU35" s="359"/>
      <c r="AV35" s="359"/>
      <c r="AW35" s="359"/>
      <c r="AX35" s="359"/>
    </row>
    <row r="36" spans="3:50" ht="18.75" customHeight="1">
      <c r="AP36" s="359"/>
      <c r="AQ36" s="359"/>
      <c r="AR36" s="359"/>
      <c r="AS36" s="359"/>
      <c r="AT36" s="359"/>
      <c r="AU36" s="359"/>
      <c r="AV36" s="359"/>
      <c r="AW36" s="359"/>
      <c r="AX36" s="359"/>
    </row>
    <row r="37" spans="3:50" ht="18.75" customHeight="1">
      <c r="C37" s="361" t="s">
        <v>3467</v>
      </c>
      <c r="E37" s="358" t="s">
        <v>3468</v>
      </c>
      <c r="AP37" s="359"/>
      <c r="AQ37" s="359"/>
      <c r="AR37" s="359"/>
      <c r="AS37" s="359"/>
      <c r="AT37" s="359"/>
      <c r="AU37" s="359"/>
      <c r="AV37" s="359"/>
      <c r="AW37" s="359"/>
      <c r="AX37" s="359"/>
    </row>
    <row r="38" spans="3:50" ht="18.75" customHeight="1">
      <c r="D38" s="358" t="s">
        <v>3469</v>
      </c>
      <c r="AP38" s="359"/>
      <c r="AQ38" s="359"/>
      <c r="AR38" s="359"/>
      <c r="AS38" s="359"/>
      <c r="AT38" s="359"/>
      <c r="AU38" s="359"/>
      <c r="AV38" s="359"/>
      <c r="AW38" s="359"/>
      <c r="AX38" s="359"/>
    </row>
    <row r="39" spans="3:50" ht="18.75" customHeight="1">
      <c r="AP39" s="359"/>
      <c r="AQ39" s="359"/>
      <c r="AR39" s="359"/>
      <c r="AS39" s="359"/>
      <c r="AT39" s="359"/>
      <c r="AU39" s="359"/>
      <c r="AV39" s="359"/>
      <c r="AW39" s="359"/>
      <c r="AX39" s="359"/>
    </row>
    <row r="40" spans="3:50" ht="18.75" customHeight="1">
      <c r="C40" s="361" t="s">
        <v>3470</v>
      </c>
      <c r="E40" s="358" t="s">
        <v>3471</v>
      </c>
      <c r="AP40" s="359"/>
      <c r="AQ40" s="359"/>
      <c r="AR40" s="359"/>
      <c r="AS40" s="359"/>
      <c r="AT40" s="359"/>
      <c r="AU40" s="359"/>
      <c r="AV40" s="359"/>
      <c r="AW40" s="359"/>
      <c r="AX40" s="359"/>
    </row>
    <row r="41" spans="3:50" ht="18.75" customHeight="1">
      <c r="D41" s="358" t="s">
        <v>3472</v>
      </c>
      <c r="AP41" s="359"/>
      <c r="AQ41" s="359"/>
      <c r="AR41" s="359"/>
      <c r="AS41" s="359"/>
      <c r="AT41" s="359"/>
      <c r="AU41" s="359"/>
      <c r="AV41" s="359"/>
      <c r="AW41" s="359"/>
      <c r="AX41" s="359"/>
    </row>
    <row r="42" spans="3:50" ht="18.75" customHeight="1">
      <c r="AP42" s="359"/>
      <c r="AQ42" s="359"/>
      <c r="AR42" s="359"/>
      <c r="AS42" s="359"/>
      <c r="AT42" s="359"/>
      <c r="AU42" s="359"/>
      <c r="AV42" s="359"/>
      <c r="AW42" s="359"/>
      <c r="AX42" s="359"/>
    </row>
    <row r="43" spans="3:50" ht="18.75" customHeight="1">
      <c r="C43" s="361" t="s">
        <v>3473</v>
      </c>
      <c r="E43" s="358" t="s">
        <v>3474</v>
      </c>
      <c r="AP43" s="359"/>
      <c r="AQ43" s="359"/>
      <c r="AR43" s="359"/>
      <c r="AS43" s="359"/>
      <c r="AT43" s="359"/>
      <c r="AU43" s="359"/>
      <c r="AV43" s="359"/>
      <c r="AW43" s="359"/>
      <c r="AX43" s="359"/>
    </row>
    <row r="44" spans="3:50" ht="18.75" customHeight="1">
      <c r="D44" s="358" t="s">
        <v>3475</v>
      </c>
      <c r="AP44" s="359"/>
      <c r="AQ44" s="359"/>
      <c r="AR44" s="359"/>
      <c r="AS44" s="359"/>
      <c r="AT44" s="359"/>
      <c r="AU44" s="359"/>
      <c r="AV44" s="359"/>
      <c r="AW44" s="359"/>
      <c r="AX44" s="359"/>
    </row>
    <row r="45" spans="3:50" ht="18.75" customHeight="1">
      <c r="AP45" s="359"/>
      <c r="AQ45" s="359"/>
      <c r="AR45" s="359"/>
      <c r="AS45" s="359"/>
      <c r="AT45" s="359"/>
      <c r="AU45" s="359"/>
      <c r="AV45" s="359"/>
      <c r="AW45" s="359"/>
      <c r="AX45" s="359"/>
    </row>
    <row r="46" spans="3:50" ht="18.75" customHeight="1">
      <c r="AP46" s="359"/>
      <c r="AQ46" s="359"/>
      <c r="AR46" s="359"/>
      <c r="AS46" s="359"/>
      <c r="AT46" s="359"/>
      <c r="AU46" s="359"/>
      <c r="AV46" s="359"/>
      <c r="AW46" s="359"/>
      <c r="AX46" s="359"/>
    </row>
    <row r="47" spans="3:50" ht="18.75" customHeight="1">
      <c r="AP47" s="359"/>
      <c r="AQ47" s="359"/>
      <c r="AR47" s="359"/>
      <c r="AS47" s="359"/>
      <c r="AT47" s="359"/>
      <c r="AU47" s="359"/>
      <c r="AV47" s="359"/>
      <c r="AW47" s="359"/>
      <c r="AX47" s="359"/>
    </row>
    <row r="48" spans="3:50" ht="18.75" customHeight="1">
      <c r="AP48" s="359"/>
      <c r="AQ48" s="359"/>
      <c r="AR48" s="359"/>
      <c r="AS48" s="359"/>
      <c r="AT48" s="359"/>
      <c r="AU48" s="359"/>
      <c r="AV48" s="359"/>
      <c r="AW48" s="359"/>
      <c r="AX48" s="359"/>
    </row>
    <row r="49" spans="1:50"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row>
  </sheetData>
  <sheetProtection algorithmName="SHA-512" hashValue="+Mcfooi3xGQBnVAPRb5Vf1nFfLAVhVLx8KQxA5uXeLnAUP1k4mTRFO+VbHdTjnDD8kPDH8rLDmfwr9Z3XHZjyQ==" saltValue="Ig4sxt3boQ2bCigLFb/0/w==" spinCount="100000" sheet="1" objects="1" scenarios="1"/>
  <mergeCells count="14">
    <mergeCell ref="M11:R11"/>
    <mergeCell ref="M12:R12"/>
    <mergeCell ref="M13:R13"/>
    <mergeCell ref="T10:AM10"/>
    <mergeCell ref="T11:AM11"/>
    <mergeCell ref="T12:AM12"/>
    <mergeCell ref="T13:AM13"/>
    <mergeCell ref="E3:AK4"/>
    <mergeCell ref="AE5:AM5"/>
    <mergeCell ref="M10:R10"/>
    <mergeCell ref="C7:E7"/>
    <mergeCell ref="C8:E8"/>
    <mergeCell ref="F7:V7"/>
    <mergeCell ref="F8:V8"/>
  </mergeCells>
  <phoneticPr fontId="23"/>
  <dataValidations count="1">
    <dataValidation imeMode="hiragana" allowBlank="1" showInputMessage="1" showErrorMessage="1" sqref="A49:AO1048576 A1 AL1:AM1 D1:E1 E3 AQ21:XFD30 AP31:XFD1048576 AY1:XFD20 AP1:AX2 AP4:AX20" xr:uid="{00D846A3-6CC4-4593-8C99-DCEB2F58A0EC}"/>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4F38-6437-4159-A7BF-B9FF63487002}">
  <sheetPr codeName="Sheet61">
    <tabColor rgb="FF6666FF"/>
    <pageSetUpPr autoPageBreaks="0" fitToPage="1"/>
  </sheetPr>
  <dimension ref="A1:AX53"/>
  <sheetViews>
    <sheetView showGridLines="0" showRowColHeaders="0" workbookViewId="0">
      <selection sqref="A1:C52"/>
    </sheetView>
  </sheetViews>
  <sheetFormatPr defaultColWidth="0" defaultRowHeight="15" customHeight="1" zeroHeight="1"/>
  <cols>
    <col min="1" max="1" width="2.75" style="144" customWidth="1"/>
    <col min="2" max="40" width="2.5" style="144" customWidth="1"/>
    <col min="41" max="41" width="2.75" style="144" customWidth="1"/>
    <col min="42" max="50" width="2.5" style="144" customWidth="1"/>
    <col min="51" max="16384" width="9" style="144" hidden="1"/>
  </cols>
  <sheetData>
    <row r="1" spans="1:50" ht="15" customHeight="1">
      <c r="A1" s="2092"/>
      <c r="B1" s="2092"/>
      <c r="C1" s="2092"/>
      <c r="D1" s="2092"/>
      <c r="E1" s="2092"/>
      <c r="F1" s="2092"/>
      <c r="G1" s="2092"/>
      <c r="H1" s="2092"/>
      <c r="I1" s="2092"/>
      <c r="J1" s="2092"/>
      <c r="K1" s="2092"/>
      <c r="L1" s="2092"/>
      <c r="M1" s="2092"/>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c r="AL1" s="2092"/>
      <c r="AM1" s="2092"/>
      <c r="AN1" s="2092"/>
      <c r="AO1" s="2092"/>
      <c r="AP1" s="112"/>
      <c r="AQ1" s="112"/>
      <c r="AR1" s="112"/>
      <c r="AS1" s="112"/>
      <c r="AT1" s="112"/>
      <c r="AU1" s="112"/>
      <c r="AV1" s="112"/>
      <c r="AW1" s="112"/>
      <c r="AX1" s="112"/>
    </row>
    <row r="2" spans="1:50" ht="15" customHeight="1">
      <c r="A2" s="2092"/>
      <c r="B2" s="2092"/>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112"/>
      <c r="AQ2" s="112"/>
      <c r="AR2" s="112"/>
      <c r="AS2" s="112"/>
      <c r="AT2" s="112"/>
      <c r="AU2" s="112"/>
      <c r="AV2" s="112"/>
      <c r="AW2" s="112"/>
      <c r="AX2" s="112"/>
    </row>
    <row r="3" spans="1:50" ht="15" customHeight="1">
      <c r="A3" s="2092"/>
      <c r="B3" s="2092"/>
      <c r="C3" s="2092"/>
      <c r="D3" s="2093" t="s">
        <v>2798</v>
      </c>
      <c r="E3" s="2093"/>
      <c r="F3" s="2093"/>
      <c r="G3" s="2093"/>
      <c r="H3" s="2093"/>
      <c r="I3" s="2093"/>
      <c r="J3" s="2093"/>
      <c r="K3" s="2093"/>
      <c r="L3" s="2093"/>
      <c r="M3" s="595" t="s">
        <v>2900</v>
      </c>
      <c r="N3" s="595"/>
      <c r="O3" s="595"/>
      <c r="P3" s="595"/>
      <c r="Q3" s="595"/>
      <c r="R3" s="595"/>
      <c r="S3" s="595"/>
      <c r="T3" s="595"/>
      <c r="U3" s="595"/>
      <c r="V3" s="595"/>
      <c r="W3" s="595"/>
      <c r="X3" s="595"/>
      <c r="Y3" s="595"/>
      <c r="Z3" s="595"/>
      <c r="AA3" s="595"/>
      <c r="AB3" s="595"/>
      <c r="AC3" s="595"/>
      <c r="AD3" s="595"/>
      <c r="AE3" s="595"/>
      <c r="AF3" s="595"/>
      <c r="AG3" s="595"/>
      <c r="AH3" s="595"/>
      <c r="AI3" s="595"/>
      <c r="AJ3" s="2094" t="s">
        <v>2899</v>
      </c>
      <c r="AK3" s="2094"/>
      <c r="AL3" s="2094"/>
      <c r="AM3" s="2092"/>
      <c r="AN3" s="2092"/>
      <c r="AO3" s="2092"/>
      <c r="AP3" s="112"/>
      <c r="AQ3" s="112"/>
      <c r="AR3" s="112"/>
      <c r="AS3" s="112"/>
      <c r="AT3" s="112"/>
      <c r="AU3" s="112"/>
      <c r="AV3" s="112"/>
      <c r="AW3" s="112"/>
      <c r="AX3" s="112"/>
    </row>
    <row r="4" spans="1:50" ht="15" customHeight="1">
      <c r="A4" s="2092"/>
      <c r="B4" s="2092"/>
      <c r="C4" s="2092"/>
      <c r="D4" s="2095"/>
      <c r="E4" s="2095"/>
      <c r="F4" s="2095"/>
      <c r="G4" s="2095"/>
      <c r="H4" s="2095"/>
      <c r="I4" s="2095"/>
      <c r="J4" s="2095"/>
      <c r="K4" s="2095"/>
      <c r="L4" s="2095"/>
      <c r="M4" s="2095"/>
      <c r="N4" s="2095"/>
      <c r="O4" s="2095"/>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2"/>
      <c r="AN4" s="2092"/>
      <c r="AO4" s="2092"/>
      <c r="AP4" s="112"/>
      <c r="AQ4" s="112"/>
      <c r="AR4" s="112"/>
      <c r="AS4" s="112"/>
      <c r="AT4" s="112"/>
      <c r="AU4" s="112"/>
      <c r="AV4" s="112"/>
      <c r="AW4" s="112"/>
      <c r="AX4" s="112"/>
    </row>
    <row r="5" spans="1:50" ht="19.5" customHeight="1">
      <c r="A5" s="2092"/>
      <c r="B5" s="2092"/>
      <c r="C5" s="2092"/>
      <c r="D5" s="2096" t="s">
        <v>2776</v>
      </c>
      <c r="E5" s="2096"/>
      <c r="F5" s="2096"/>
      <c r="G5" s="2096"/>
      <c r="H5" s="2096"/>
      <c r="I5" s="2096"/>
      <c r="J5" s="2096"/>
      <c r="K5" s="2096"/>
      <c r="L5" s="2096"/>
      <c r="M5" s="2096"/>
      <c r="N5" s="2096"/>
      <c r="O5" s="2096"/>
      <c r="P5" s="2096"/>
      <c r="Q5" s="2096"/>
      <c r="R5" s="2096"/>
      <c r="S5" s="2096"/>
      <c r="T5" s="2096"/>
      <c r="U5" s="2096"/>
      <c r="V5" s="2096"/>
      <c r="W5" s="2096"/>
      <c r="X5" s="2096"/>
      <c r="Y5" s="2096"/>
      <c r="Z5" s="2096"/>
      <c r="AA5" s="2096"/>
      <c r="AB5" s="2096"/>
      <c r="AC5" s="2096"/>
      <c r="AD5" s="2096"/>
      <c r="AE5" s="2096"/>
      <c r="AF5" s="2096"/>
      <c r="AG5" s="2096"/>
      <c r="AH5" s="2096"/>
      <c r="AI5" s="2096"/>
      <c r="AJ5" s="2096"/>
      <c r="AK5" s="2096"/>
      <c r="AL5" s="2096"/>
      <c r="AM5" s="2092"/>
      <c r="AN5" s="2092"/>
      <c r="AO5" s="2092"/>
      <c r="AP5" s="112"/>
      <c r="AQ5" s="112"/>
      <c r="AR5" s="112"/>
      <c r="AS5" s="112"/>
      <c r="AT5" s="112"/>
      <c r="AU5" s="112"/>
      <c r="AV5" s="112"/>
      <c r="AW5" s="112"/>
      <c r="AX5" s="112"/>
    </row>
    <row r="6" spans="1:50" ht="18.75" customHeight="1">
      <c r="A6" s="2092"/>
      <c r="B6" s="2092"/>
      <c r="C6" s="2092"/>
      <c r="D6" s="2096"/>
      <c r="E6" s="2096"/>
      <c r="F6" s="2096"/>
      <c r="G6" s="2096"/>
      <c r="H6" s="2096"/>
      <c r="I6" s="2096"/>
      <c r="J6" s="2096"/>
      <c r="K6" s="2096"/>
      <c r="L6" s="2096"/>
      <c r="M6" s="2096"/>
      <c r="N6" s="2096"/>
      <c r="O6" s="2096"/>
      <c r="P6" s="2096"/>
      <c r="Q6" s="2096"/>
      <c r="R6" s="2096"/>
      <c r="S6" s="2096"/>
      <c r="T6" s="2096"/>
      <c r="U6" s="2096"/>
      <c r="V6" s="2096"/>
      <c r="W6" s="2096"/>
      <c r="X6" s="2096"/>
      <c r="Y6" s="2096"/>
      <c r="Z6" s="2096"/>
      <c r="AA6" s="2096"/>
      <c r="AB6" s="2096"/>
      <c r="AC6" s="2096"/>
      <c r="AD6" s="2096"/>
      <c r="AE6" s="2096"/>
      <c r="AF6" s="2096"/>
      <c r="AG6" s="2096"/>
      <c r="AH6" s="2096"/>
      <c r="AI6" s="2096"/>
      <c r="AJ6" s="2096"/>
      <c r="AK6" s="2096"/>
      <c r="AL6" s="2096"/>
      <c r="AM6" s="2092"/>
      <c r="AN6" s="2092"/>
      <c r="AO6" s="2092"/>
      <c r="AP6" s="112"/>
      <c r="AQ6" s="112"/>
      <c r="AR6" s="112"/>
      <c r="AS6" s="112"/>
      <c r="AT6" s="112"/>
      <c r="AU6" s="112"/>
      <c r="AV6" s="112"/>
      <c r="AW6" s="112"/>
      <c r="AX6" s="112"/>
    </row>
    <row r="7" spans="1:50" ht="15" customHeight="1">
      <c r="A7" s="2092"/>
      <c r="B7" s="2092"/>
      <c r="C7" s="2092"/>
      <c r="D7" s="2097" t="s">
        <v>2777</v>
      </c>
      <c r="E7" s="2097"/>
      <c r="F7" s="2097"/>
      <c r="G7" s="2097"/>
      <c r="H7" s="2097"/>
      <c r="I7" s="2097"/>
      <c r="J7" s="2097"/>
      <c r="K7" s="2097"/>
      <c r="L7" s="2097"/>
      <c r="M7" s="2097"/>
      <c r="N7" s="2097"/>
      <c r="O7" s="2097"/>
      <c r="P7" s="2097"/>
      <c r="Q7" s="2097"/>
      <c r="R7" s="2097"/>
      <c r="S7" s="2097"/>
      <c r="T7" s="2097"/>
      <c r="U7" s="2097"/>
      <c r="V7" s="2097"/>
      <c r="W7" s="2097"/>
      <c r="X7" s="2097"/>
      <c r="Y7" s="2097"/>
      <c r="Z7" s="2097"/>
      <c r="AA7" s="2097"/>
      <c r="AB7" s="2097"/>
      <c r="AC7" s="2097"/>
      <c r="AD7" s="2097"/>
      <c r="AE7" s="2097"/>
      <c r="AF7" s="2092"/>
      <c r="AG7" s="2092"/>
      <c r="AH7" s="2092"/>
      <c r="AI7" s="2092"/>
      <c r="AJ7" s="2092"/>
      <c r="AK7" s="2092"/>
      <c r="AL7" s="2092"/>
      <c r="AM7" s="2092"/>
      <c r="AN7" s="2092"/>
      <c r="AO7" s="2092"/>
      <c r="AP7" s="112"/>
      <c r="AQ7" s="112"/>
      <c r="AR7" s="112"/>
      <c r="AS7" s="112"/>
      <c r="AT7" s="112"/>
      <c r="AU7" s="112"/>
      <c r="AV7" s="112"/>
      <c r="AW7" s="112"/>
      <c r="AX7" s="112"/>
    </row>
    <row r="8" spans="1:50" ht="2.25" customHeight="1">
      <c r="A8" s="2092"/>
      <c r="B8" s="2092"/>
      <c r="C8" s="2092"/>
      <c r="D8" s="2097"/>
      <c r="E8" s="2097"/>
      <c r="F8" s="2097"/>
      <c r="G8" s="2097"/>
      <c r="H8" s="2097"/>
      <c r="I8" s="2097"/>
      <c r="J8" s="2097"/>
      <c r="K8" s="2097"/>
      <c r="L8" s="2097"/>
      <c r="M8" s="2097"/>
      <c r="N8" s="2097"/>
      <c r="O8" s="2097"/>
      <c r="P8" s="2097"/>
      <c r="Q8" s="2097"/>
      <c r="R8" s="2097"/>
      <c r="S8" s="2097"/>
      <c r="T8" s="2097"/>
      <c r="U8" s="2097"/>
      <c r="V8" s="2097"/>
      <c r="W8" s="2097"/>
      <c r="X8" s="2097"/>
      <c r="Y8" s="2097"/>
      <c r="Z8" s="2097"/>
      <c r="AA8" s="2097"/>
      <c r="AB8" s="2097"/>
      <c r="AC8" s="2097"/>
      <c r="AD8" s="2097"/>
      <c r="AE8" s="2097"/>
      <c r="AF8" s="2098"/>
      <c r="AG8" s="2098"/>
      <c r="AH8" s="2098"/>
      <c r="AI8" s="2098"/>
      <c r="AJ8" s="2098"/>
      <c r="AK8" s="2098"/>
      <c r="AL8" s="2098"/>
      <c r="AM8" s="2092"/>
      <c r="AN8" s="2092"/>
      <c r="AO8" s="2092"/>
      <c r="AP8" s="112"/>
      <c r="AQ8" s="112"/>
      <c r="AR8" s="112"/>
      <c r="AS8" s="112"/>
      <c r="AT8" s="112"/>
      <c r="AU8" s="112"/>
      <c r="AV8" s="112"/>
      <c r="AW8" s="112"/>
      <c r="AX8" s="112"/>
    </row>
    <row r="9" spans="1:50" ht="10.5" customHeight="1">
      <c r="A9" s="2092"/>
      <c r="B9" s="2092"/>
      <c r="C9" s="2092"/>
      <c r="D9" s="2097"/>
      <c r="E9" s="2097"/>
      <c r="F9" s="2097"/>
      <c r="G9" s="2097"/>
      <c r="H9" s="2097"/>
      <c r="I9" s="2097"/>
      <c r="J9" s="2097"/>
      <c r="K9" s="2097"/>
      <c r="L9" s="2097"/>
      <c r="M9" s="2097"/>
      <c r="N9" s="2097"/>
      <c r="O9" s="2097"/>
      <c r="P9" s="2097"/>
      <c r="Q9" s="2097"/>
      <c r="R9" s="2097"/>
      <c r="S9" s="2097"/>
      <c r="T9" s="2097"/>
      <c r="U9" s="2097"/>
      <c r="V9" s="2097"/>
      <c r="W9" s="2097"/>
      <c r="X9" s="2097"/>
      <c r="Y9" s="2097"/>
      <c r="Z9" s="2097"/>
      <c r="AA9" s="2097"/>
      <c r="AB9" s="2097"/>
      <c r="AC9" s="2097"/>
      <c r="AD9" s="2097"/>
      <c r="AE9" s="2097"/>
      <c r="AF9" s="2099" t="s">
        <v>2778</v>
      </c>
      <c r="AG9" s="2100"/>
      <c r="AH9" s="2100"/>
      <c r="AI9" s="2100"/>
      <c r="AJ9" s="2100"/>
      <c r="AK9" s="2100"/>
      <c r="AL9" s="2101"/>
      <c r="AM9" s="2092"/>
      <c r="AN9" s="2092"/>
      <c r="AO9" s="2092"/>
      <c r="AP9" s="112"/>
      <c r="AQ9" s="112"/>
      <c r="AR9" s="112"/>
      <c r="AS9" s="112"/>
      <c r="AT9" s="112"/>
      <c r="AU9" s="112"/>
      <c r="AV9" s="112"/>
      <c r="AW9" s="112"/>
      <c r="AX9" s="112"/>
    </row>
    <row r="10" spans="1:50" ht="5.25" customHeight="1" thickBot="1">
      <c r="A10" s="2092"/>
      <c r="B10" s="2092"/>
      <c r="C10" s="2092"/>
      <c r="D10" s="2097"/>
      <c r="E10" s="2097"/>
      <c r="F10" s="2097"/>
      <c r="G10" s="2097"/>
      <c r="H10" s="2097"/>
      <c r="I10" s="2097"/>
      <c r="J10" s="2097"/>
      <c r="K10" s="2097"/>
      <c r="L10" s="2097"/>
      <c r="M10" s="2097"/>
      <c r="N10" s="2097"/>
      <c r="O10" s="2097"/>
      <c r="P10" s="2097"/>
      <c r="Q10" s="2097"/>
      <c r="R10" s="2097"/>
      <c r="S10" s="2097"/>
      <c r="T10" s="2097"/>
      <c r="U10" s="2097"/>
      <c r="V10" s="2097"/>
      <c r="W10" s="2097"/>
      <c r="X10" s="2097"/>
      <c r="Y10" s="2097"/>
      <c r="Z10" s="2097"/>
      <c r="AA10" s="2097"/>
      <c r="AB10" s="2097"/>
      <c r="AC10" s="2097"/>
      <c r="AD10" s="2097"/>
      <c r="AE10" s="2097"/>
      <c r="AF10" s="2102"/>
      <c r="AG10" s="2102"/>
      <c r="AH10" s="2102"/>
      <c r="AI10" s="2102"/>
      <c r="AJ10" s="2102"/>
      <c r="AK10" s="2102"/>
      <c r="AL10" s="2102"/>
      <c r="AM10" s="2092"/>
      <c r="AN10" s="2092"/>
      <c r="AO10" s="2092"/>
      <c r="AP10" s="112"/>
      <c r="AQ10" s="112"/>
      <c r="AR10" s="112"/>
      <c r="AS10" s="112"/>
      <c r="AT10" s="112"/>
      <c r="AU10" s="112"/>
      <c r="AV10" s="112"/>
      <c r="AW10" s="112"/>
      <c r="AX10" s="112"/>
    </row>
    <row r="11" spans="1:50" ht="15" customHeight="1">
      <c r="A11" s="2092"/>
      <c r="B11" s="2092"/>
      <c r="C11" s="2092"/>
      <c r="D11" s="2092" t="s">
        <v>2904</v>
      </c>
      <c r="E11" s="2092"/>
      <c r="F11" s="2092"/>
      <c r="G11" s="2092"/>
      <c r="H11" s="2092"/>
      <c r="I11" s="2092"/>
      <c r="J11" s="2092"/>
      <c r="K11" s="2092"/>
      <c r="L11" s="2092"/>
      <c r="M11" s="2092"/>
      <c r="N11" s="2092"/>
      <c r="O11" s="2092"/>
      <c r="P11" s="2092"/>
      <c r="Q11" s="2092"/>
      <c r="R11" s="2092"/>
      <c r="S11" s="2092"/>
      <c r="T11" s="2092"/>
      <c r="U11" s="2092"/>
      <c r="V11" s="2092"/>
      <c r="W11" s="2092"/>
      <c r="X11" s="2092"/>
      <c r="Y11" s="2092"/>
      <c r="Z11" s="2092"/>
      <c r="AB11" s="2103" t="s">
        <v>2779</v>
      </c>
      <c r="AC11" s="2104"/>
      <c r="AD11" s="2104"/>
      <c r="AE11" s="2105"/>
      <c r="AF11" s="2109"/>
      <c r="AG11" s="2110"/>
      <c r="AH11" s="2110"/>
      <c r="AI11" s="2110"/>
      <c r="AJ11" s="2110"/>
      <c r="AK11" s="2110"/>
      <c r="AL11" s="2111"/>
      <c r="AM11" s="2092"/>
      <c r="AN11" s="2092"/>
      <c r="AO11" s="2092"/>
      <c r="AP11" s="112"/>
      <c r="AQ11" s="112"/>
      <c r="AR11" s="112"/>
      <c r="AS11" s="112"/>
      <c r="AT11" s="112"/>
      <c r="AU11" s="112"/>
      <c r="AV11" s="112"/>
      <c r="AW11" s="112"/>
      <c r="AX11" s="112"/>
    </row>
    <row r="12" spans="1:50" ht="15" customHeight="1" thickBot="1">
      <c r="A12" s="2092"/>
      <c r="B12" s="2092"/>
      <c r="C12" s="2092"/>
      <c r="D12" s="2092" t="s">
        <v>2905</v>
      </c>
      <c r="E12" s="2092"/>
      <c r="F12" s="2092"/>
      <c r="G12" s="2092"/>
      <c r="H12" s="2092"/>
      <c r="I12" s="2092"/>
      <c r="J12" s="2092"/>
      <c r="K12" s="2092"/>
      <c r="L12" s="2092"/>
      <c r="M12" s="2092"/>
      <c r="N12" s="2092"/>
      <c r="O12" s="2092"/>
      <c r="P12" s="2092"/>
      <c r="Q12" s="2092"/>
      <c r="R12" s="2092"/>
      <c r="S12" s="2092"/>
      <c r="T12" s="2092"/>
      <c r="U12" s="2092"/>
      <c r="V12" s="2092"/>
      <c r="W12" s="2092"/>
      <c r="X12" s="2092"/>
      <c r="Y12" s="2092"/>
      <c r="Z12" s="2092"/>
      <c r="AB12" s="2106"/>
      <c r="AC12" s="2107"/>
      <c r="AD12" s="2107"/>
      <c r="AE12" s="2108"/>
      <c r="AF12" s="2112"/>
      <c r="AG12" s="2113"/>
      <c r="AH12" s="2113"/>
      <c r="AI12" s="2113"/>
      <c r="AJ12" s="2113"/>
      <c r="AK12" s="2113"/>
      <c r="AL12" s="2114"/>
      <c r="AM12" s="2092"/>
      <c r="AN12" s="2092"/>
      <c r="AO12" s="2092"/>
      <c r="AP12" s="112"/>
      <c r="AQ12" s="112"/>
      <c r="AR12" s="112"/>
      <c r="AS12" s="112"/>
      <c r="AT12" s="112"/>
      <c r="AU12" s="112"/>
      <c r="AV12" s="112"/>
      <c r="AW12" s="112"/>
      <c r="AX12" s="112"/>
    </row>
    <row r="13" spans="1:50" ht="7.5" customHeight="1">
      <c r="A13" s="2092"/>
      <c r="B13" s="2092"/>
      <c r="C13" s="2092"/>
      <c r="D13" s="2092"/>
      <c r="E13" s="2092"/>
      <c r="F13" s="2092"/>
      <c r="G13" s="2092"/>
      <c r="H13" s="2092"/>
      <c r="I13" s="2092"/>
      <c r="J13" s="2092"/>
      <c r="K13" s="2092"/>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112"/>
      <c r="AQ13" s="112"/>
      <c r="AR13" s="112"/>
      <c r="AS13" s="112"/>
      <c r="AT13" s="112"/>
      <c r="AU13" s="112"/>
      <c r="AV13" s="112"/>
      <c r="AW13" s="112"/>
      <c r="AX13" s="112"/>
    </row>
    <row r="14" spans="1:50" ht="15" customHeight="1">
      <c r="A14" s="2092"/>
      <c r="B14" s="2092"/>
      <c r="C14" s="2092"/>
      <c r="D14" s="2115" t="s">
        <v>2780</v>
      </c>
      <c r="E14" s="2115"/>
      <c r="F14" s="2115"/>
      <c r="G14" s="2115"/>
      <c r="H14" s="2115"/>
      <c r="I14" s="2115"/>
      <c r="J14" s="2115"/>
      <c r="K14" s="2115"/>
      <c r="L14" s="2115"/>
      <c r="M14" s="2115"/>
      <c r="N14" s="2115"/>
      <c r="O14" s="2115"/>
      <c r="P14" s="2115"/>
      <c r="Q14" s="2115"/>
      <c r="R14" s="2115"/>
      <c r="S14" s="2115"/>
      <c r="T14" s="2115"/>
      <c r="U14" s="2115"/>
      <c r="V14" s="2115"/>
      <c r="W14" s="2115"/>
      <c r="X14" s="2115"/>
      <c r="Y14" s="2115"/>
      <c r="Z14" s="2115"/>
      <c r="AA14" s="2115"/>
      <c r="AB14" s="2115"/>
      <c r="AC14" s="2116" t="str">
        <f>★入力画面!$BL$239</f>
        <v>　　　年　　月　　日</v>
      </c>
      <c r="AD14" s="2117"/>
      <c r="AE14" s="2117"/>
      <c r="AF14" s="2117"/>
      <c r="AG14" s="2117"/>
      <c r="AH14" s="2117"/>
      <c r="AI14" s="2117"/>
      <c r="AJ14" s="2117"/>
      <c r="AK14" s="2117"/>
      <c r="AL14" s="2117"/>
      <c r="AM14" s="2092"/>
      <c r="AN14" s="2092"/>
      <c r="AO14" s="2092"/>
      <c r="AP14" s="112"/>
      <c r="AQ14" s="112"/>
      <c r="AR14" s="112"/>
      <c r="AS14" s="112"/>
      <c r="AT14" s="112"/>
      <c r="AU14" s="112"/>
      <c r="AV14" s="112"/>
      <c r="AW14" s="112"/>
      <c r="AX14" s="112"/>
    </row>
    <row r="15" spans="1:50" ht="15" customHeight="1">
      <c r="A15" s="2092"/>
      <c r="B15" s="2092"/>
      <c r="C15" s="2092"/>
      <c r="D15" s="2118" t="s">
        <v>2663</v>
      </c>
      <c r="E15" s="2119"/>
      <c r="F15" s="2119"/>
      <c r="G15" s="2119"/>
      <c r="H15" s="2120"/>
      <c r="I15" s="2124" t="s">
        <v>2781</v>
      </c>
      <c r="J15" s="2125"/>
      <c r="K15" s="2125"/>
      <c r="L15" s="2126">
        <f>★入力画面!M260</f>
        <v>0</v>
      </c>
      <c r="M15" s="2127"/>
      <c r="N15" s="2127"/>
      <c r="O15" s="2127"/>
      <c r="P15" s="2127"/>
      <c r="Q15" s="2127"/>
      <c r="R15" s="2127"/>
      <c r="S15" s="2127"/>
      <c r="T15" s="2127"/>
      <c r="U15" s="2127"/>
      <c r="V15" s="2127"/>
      <c r="W15" s="2127"/>
      <c r="X15" s="2127"/>
      <c r="Y15" s="2127"/>
      <c r="Z15" s="2127"/>
      <c r="AA15" s="2127"/>
      <c r="AB15" s="2127"/>
      <c r="AC15" s="2127"/>
      <c r="AD15" s="2127"/>
      <c r="AE15" s="2127"/>
      <c r="AF15" s="2127"/>
      <c r="AG15" s="2127"/>
      <c r="AH15" s="2128"/>
      <c r="AI15" s="2128"/>
      <c r="AJ15" s="2128"/>
      <c r="AK15" s="2128"/>
      <c r="AL15" s="2129"/>
      <c r="AM15" s="2092"/>
      <c r="AN15" s="2092"/>
      <c r="AO15" s="2092"/>
      <c r="AP15" s="112"/>
      <c r="AQ15" s="112"/>
      <c r="AR15" s="112"/>
      <c r="AS15" s="112"/>
      <c r="AT15" s="112"/>
      <c r="AU15" s="112"/>
      <c r="AV15" s="112"/>
      <c r="AW15" s="112"/>
      <c r="AX15" s="112"/>
    </row>
    <row r="16" spans="1:50" ht="33.75" customHeight="1">
      <c r="A16" s="2092"/>
      <c r="B16" s="2092"/>
      <c r="C16" s="2092"/>
      <c r="D16" s="2121"/>
      <c r="E16" s="2122"/>
      <c r="F16" s="2122"/>
      <c r="G16" s="2122"/>
      <c r="H16" s="2123"/>
      <c r="I16" s="2130">
        <f>★入力画面!M261</f>
        <v>0</v>
      </c>
      <c r="J16" s="2131"/>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c r="AH16" s="2132"/>
      <c r="AI16" s="2132"/>
      <c r="AJ16" s="2132"/>
      <c r="AK16" s="2132"/>
      <c r="AL16" s="2133"/>
      <c r="AM16" s="2092"/>
      <c r="AN16" s="2092"/>
      <c r="AO16" s="2092"/>
      <c r="AP16" s="112"/>
      <c r="AQ16" s="112"/>
      <c r="AR16" s="112"/>
      <c r="AS16" s="112"/>
      <c r="AT16" s="112"/>
      <c r="AU16" s="112"/>
      <c r="AV16" s="112"/>
      <c r="AW16" s="112"/>
      <c r="AX16" s="112"/>
    </row>
    <row r="17" spans="1:50" ht="20.100000000000001" customHeight="1">
      <c r="A17" s="2092"/>
      <c r="B17" s="2092"/>
      <c r="C17" s="2092"/>
      <c r="D17" s="2135" t="s">
        <v>2782</v>
      </c>
      <c r="E17" s="2136"/>
      <c r="F17" s="2136"/>
      <c r="G17" s="2136"/>
      <c r="H17" s="2137"/>
      <c r="I17" s="2138" t="str">
        <f>IF(★入力画面!M262="選択　▼","男　　・　　女",★入力画面!BL261)</f>
        <v>男　　・　　女</v>
      </c>
      <c r="J17" s="2139"/>
      <c r="K17" s="2139"/>
      <c r="L17" s="2139"/>
      <c r="M17" s="2139"/>
      <c r="N17" s="2139"/>
      <c r="O17" s="2139"/>
      <c r="P17" s="2139"/>
      <c r="Q17" s="2139"/>
      <c r="R17" s="2139"/>
      <c r="S17" s="2139"/>
      <c r="T17" s="2139"/>
      <c r="U17" s="2140"/>
      <c r="V17" s="2135" t="s">
        <v>61</v>
      </c>
      <c r="W17" s="2136"/>
      <c r="X17" s="2136"/>
      <c r="Y17" s="2136"/>
      <c r="Z17" s="2137"/>
      <c r="AA17" s="2135" t="s">
        <v>2783</v>
      </c>
      <c r="AB17" s="2136"/>
      <c r="AC17" s="2136"/>
      <c r="AD17" s="2141" t="str">
        <f>★入力画面!BL262</f>
        <v/>
      </c>
      <c r="AE17" s="2139"/>
      <c r="AF17" s="2139"/>
      <c r="AG17" s="2139"/>
      <c r="AH17" s="2139"/>
      <c r="AI17" s="2139"/>
      <c r="AJ17" s="2139"/>
      <c r="AK17" s="2139"/>
      <c r="AL17" s="2140"/>
      <c r="AM17" s="2092"/>
      <c r="AN17" s="2092"/>
      <c r="AO17" s="2092"/>
      <c r="AP17" s="112"/>
      <c r="AQ17" s="112"/>
      <c r="AR17" s="112"/>
      <c r="AS17" s="112"/>
      <c r="AT17" s="112"/>
      <c r="AU17" s="112"/>
      <c r="AV17" s="112"/>
      <c r="AW17" s="112"/>
      <c r="AX17" s="112"/>
    </row>
    <row r="18" spans="1:50" ht="15" customHeight="1">
      <c r="A18" s="2092"/>
      <c r="B18" s="2092"/>
      <c r="C18" s="2092"/>
      <c r="D18" s="2118" t="s">
        <v>2775</v>
      </c>
      <c r="E18" s="2119"/>
      <c r="F18" s="2119"/>
      <c r="G18" s="2119"/>
      <c r="H18" s="2120"/>
      <c r="I18" s="2124" t="s">
        <v>2781</v>
      </c>
      <c r="J18" s="2125"/>
      <c r="K18" s="2125"/>
      <c r="L18" s="2126">
        <f>★入力画面!W263</f>
        <v>0</v>
      </c>
      <c r="M18" s="2127"/>
      <c r="N18" s="2127"/>
      <c r="O18" s="2127"/>
      <c r="P18" s="2127"/>
      <c r="Q18" s="2127"/>
      <c r="R18" s="2127"/>
      <c r="S18" s="2127"/>
      <c r="T18" s="2127"/>
      <c r="U18" s="2127"/>
      <c r="V18" s="2127"/>
      <c r="W18" s="2127"/>
      <c r="X18" s="2127"/>
      <c r="Y18" s="2127"/>
      <c r="Z18" s="2127"/>
      <c r="AA18" s="2127"/>
      <c r="AB18" s="2127"/>
      <c r="AC18" s="2127"/>
      <c r="AD18" s="2127"/>
      <c r="AE18" s="2127"/>
      <c r="AF18" s="2127"/>
      <c r="AG18" s="2127"/>
      <c r="AH18" s="2127"/>
      <c r="AI18" s="2127"/>
      <c r="AJ18" s="2127"/>
      <c r="AK18" s="2127"/>
      <c r="AL18" s="2145"/>
      <c r="AM18" s="2092"/>
      <c r="AN18" s="2092"/>
      <c r="AO18" s="2092"/>
      <c r="AP18" s="112"/>
      <c r="AQ18" s="112"/>
      <c r="AR18" s="112"/>
      <c r="AS18" s="112"/>
      <c r="AT18" s="112"/>
      <c r="AU18" s="112"/>
      <c r="AV18" s="112"/>
      <c r="AW18" s="112"/>
      <c r="AX18" s="112"/>
    </row>
    <row r="19" spans="1:50" ht="15" customHeight="1">
      <c r="A19" s="2092"/>
      <c r="B19" s="2092"/>
      <c r="C19" s="2092"/>
      <c r="D19" s="2142"/>
      <c r="E19" s="2143"/>
      <c r="F19" s="2143"/>
      <c r="G19" s="2143"/>
      <c r="H19" s="2144"/>
      <c r="I19" s="2146" t="s">
        <v>3</v>
      </c>
      <c r="J19" s="2147"/>
      <c r="K19" s="2148" t="str">
        <f>★入力画面!BL263</f>
        <v/>
      </c>
      <c r="L19" s="2149"/>
      <c r="M19" s="2149"/>
      <c r="N19" s="2149"/>
      <c r="O19" s="2149"/>
      <c r="P19" s="2150" t="s">
        <v>2784</v>
      </c>
      <c r="Q19" s="2150"/>
      <c r="R19" s="2150"/>
      <c r="S19" s="2150"/>
      <c r="T19" s="2150"/>
      <c r="U19" s="2150"/>
      <c r="V19" s="2150"/>
      <c r="W19" s="2150"/>
      <c r="X19" s="2150"/>
      <c r="Y19" s="2150"/>
      <c r="Z19" s="2150"/>
      <c r="AA19" s="2150"/>
      <c r="AB19" s="2150"/>
      <c r="AC19" s="2150"/>
      <c r="AD19" s="2150"/>
      <c r="AE19" s="2150"/>
      <c r="AF19" s="2150"/>
      <c r="AG19" s="2150"/>
      <c r="AH19" s="2150"/>
      <c r="AI19" s="2150"/>
      <c r="AJ19" s="2150"/>
      <c r="AK19" s="2150"/>
      <c r="AL19" s="2151"/>
      <c r="AM19" s="2092"/>
      <c r="AN19" s="2092"/>
      <c r="AO19" s="2092"/>
      <c r="AP19" s="112"/>
      <c r="AQ19" s="112"/>
      <c r="AR19" s="112"/>
      <c r="AS19" s="112"/>
      <c r="AT19" s="112"/>
      <c r="AU19" s="112"/>
      <c r="AV19" s="112"/>
      <c r="AW19" s="112"/>
      <c r="AX19" s="112"/>
    </row>
    <row r="20" spans="1:50" ht="33.75" customHeight="1">
      <c r="A20" s="2092"/>
      <c r="B20" s="2092"/>
      <c r="C20" s="2092"/>
      <c r="D20" s="2121"/>
      <c r="E20" s="2122"/>
      <c r="F20" s="2122"/>
      <c r="G20" s="2122"/>
      <c r="H20" s="2123"/>
      <c r="I20" s="2152">
        <f>★入力画面!M264</f>
        <v>0</v>
      </c>
      <c r="J20" s="2153"/>
      <c r="K20" s="2153"/>
      <c r="L20" s="2153"/>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c r="AL20" s="2154"/>
      <c r="AM20" s="2092"/>
      <c r="AN20" s="2092"/>
      <c r="AO20" s="2092"/>
      <c r="AP20" s="112"/>
      <c r="AQ20" s="112"/>
      <c r="AR20" s="112"/>
      <c r="AS20" s="112"/>
      <c r="AT20" s="112"/>
      <c r="AU20" s="112"/>
      <c r="AV20" s="112"/>
      <c r="AW20" s="112"/>
      <c r="AX20" s="112"/>
    </row>
    <row r="21" spans="1:50" ht="30" customHeight="1">
      <c r="A21" s="2092"/>
      <c r="B21" s="2092"/>
      <c r="C21" s="2092"/>
      <c r="D21" s="2155" t="s">
        <v>3066</v>
      </c>
      <c r="E21" s="2156"/>
      <c r="F21" s="2156"/>
      <c r="G21" s="2156"/>
      <c r="H21" s="2156"/>
      <c r="I21" s="2156"/>
      <c r="J21" s="2156"/>
      <c r="K21" s="2156"/>
      <c r="L21" s="2156"/>
      <c r="M21" s="2156"/>
      <c r="N21" s="2156"/>
      <c r="O21" s="2156"/>
      <c r="P21" s="2156"/>
      <c r="Q21" s="2156"/>
      <c r="R21" s="2156"/>
      <c r="S21" s="2156"/>
      <c r="T21" s="2156"/>
      <c r="U21" s="2157"/>
      <c r="V21" s="2135" t="s">
        <v>2592</v>
      </c>
      <c r="W21" s="2136"/>
      <c r="X21" s="2136"/>
      <c r="Y21" s="2136"/>
      <c r="Z21" s="2137"/>
      <c r="AA21" s="2138" t="str">
        <f>★入力画面!BL265</f>
        <v/>
      </c>
      <c r="AB21" s="2139"/>
      <c r="AC21" s="2139"/>
      <c r="AD21" s="2139"/>
      <c r="AE21" s="2139"/>
      <c r="AF21" s="2139"/>
      <c r="AG21" s="2139"/>
      <c r="AH21" s="2139"/>
      <c r="AI21" s="2139"/>
      <c r="AJ21" s="2139"/>
      <c r="AK21" s="2139"/>
      <c r="AL21" s="2140"/>
      <c r="AM21" s="2092"/>
      <c r="AN21" s="2092"/>
      <c r="AO21" s="2092"/>
      <c r="AP21" s="112"/>
      <c r="AQ21" s="112"/>
      <c r="AR21" s="112"/>
      <c r="AS21" s="112"/>
      <c r="AT21" s="112"/>
      <c r="AU21" s="112"/>
      <c r="AV21" s="112"/>
      <c r="AW21" s="112"/>
      <c r="AX21" s="112"/>
    </row>
    <row r="22" spans="1:50" ht="11.25" customHeight="1">
      <c r="A22" s="2092"/>
      <c r="B22" s="2092"/>
      <c r="C22" s="2092"/>
      <c r="D22" s="2134"/>
      <c r="E22" s="2134"/>
      <c r="F22" s="2134"/>
      <c r="G22" s="2134"/>
      <c r="H22" s="2134"/>
      <c r="I22" s="2134"/>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092"/>
      <c r="AN22" s="2092"/>
      <c r="AO22" s="2092"/>
      <c r="AP22" s="112"/>
      <c r="AQ22" s="112"/>
      <c r="AR22" s="112"/>
      <c r="AS22" s="112"/>
      <c r="AT22" s="112"/>
      <c r="AU22" s="112"/>
      <c r="AV22" s="112"/>
      <c r="AW22" s="112"/>
      <c r="AX22" s="112"/>
    </row>
    <row r="23" spans="1:50" ht="15" customHeight="1">
      <c r="A23" s="2092"/>
      <c r="B23" s="2092"/>
      <c r="C23" s="2092"/>
      <c r="D23" s="2158" t="s">
        <v>2785</v>
      </c>
      <c r="E23" s="2159"/>
      <c r="F23" s="2159"/>
      <c r="G23" s="2159"/>
      <c r="H23" s="2160"/>
      <c r="I23" s="2124" t="s">
        <v>2781</v>
      </c>
      <c r="J23" s="2125"/>
      <c r="K23" s="2125"/>
      <c r="L23" s="2126" t="str">
        <f>IF(RIGHT(★入力画面!$BL$2,1)="1",★入力画面!$M$15,IF(RIGHT(★入力画面!$BL$2,1)="2",★入力画面!$M$15&amp;"　"&amp;★入力画面!$M$54,""))</f>
        <v/>
      </c>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7"/>
      <c r="AK23" s="2127"/>
      <c r="AL23" s="2145"/>
      <c r="AM23" s="2092"/>
      <c r="AN23" s="2092"/>
      <c r="AO23" s="2092"/>
      <c r="AP23" s="112"/>
      <c r="AQ23" s="112"/>
      <c r="AR23" s="112"/>
      <c r="AS23" s="112"/>
      <c r="AT23" s="112"/>
      <c r="AU23" s="112"/>
      <c r="AV23" s="112"/>
      <c r="AW23" s="112"/>
      <c r="AX23" s="112"/>
    </row>
    <row r="24" spans="1:50" ht="33.75" customHeight="1">
      <c r="A24" s="2092"/>
      <c r="B24" s="2092"/>
      <c r="C24" s="2092"/>
      <c r="D24" s="2161"/>
      <c r="E24" s="2162"/>
      <c r="F24" s="2162"/>
      <c r="G24" s="2162"/>
      <c r="H24" s="2163"/>
      <c r="I24" s="2152" t="str">
        <f>IF(RIGHT(★入力画面!$BL$2,1)="1",★入力画面!$M$18,IF(RIGHT(★入力画面!$BL$2,1)="2",★入力画面!$M$18&amp;"　"&amp;★入力画面!$M$56,""))</f>
        <v/>
      </c>
      <c r="J24" s="2153"/>
      <c r="K24" s="2153"/>
      <c r="L24" s="2153"/>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4"/>
      <c r="AM24" s="2092"/>
      <c r="AN24" s="2092"/>
      <c r="AO24" s="2092"/>
      <c r="AP24" s="112"/>
      <c r="AQ24" s="112"/>
      <c r="AR24" s="112"/>
      <c r="AS24" s="112"/>
      <c r="AT24" s="112"/>
      <c r="AU24" s="112"/>
      <c r="AV24" s="112"/>
      <c r="AW24" s="112"/>
      <c r="AX24" s="112"/>
    </row>
    <row r="25" spans="1:50" ht="15" customHeight="1">
      <c r="A25" s="2092"/>
      <c r="B25" s="2092"/>
      <c r="C25" s="2092"/>
      <c r="D25" s="2118" t="s">
        <v>2786</v>
      </c>
      <c r="E25" s="2119"/>
      <c r="F25" s="2119"/>
      <c r="G25" s="2119"/>
      <c r="H25" s="2120"/>
      <c r="I25" s="2124" t="s">
        <v>2781</v>
      </c>
      <c r="J25" s="2125"/>
      <c r="K25" s="2125"/>
      <c r="L25" s="2164">
        <f>★入力画面!M244</f>
        <v>0</v>
      </c>
      <c r="M25" s="2165"/>
      <c r="N25" s="2165"/>
      <c r="O25" s="2165"/>
      <c r="P25" s="2165"/>
      <c r="Q25" s="2165"/>
      <c r="R25" s="2165"/>
      <c r="S25" s="2165"/>
      <c r="T25" s="2165"/>
      <c r="U25" s="2165"/>
      <c r="V25" s="2165"/>
      <c r="W25" s="2165"/>
      <c r="X25" s="2165"/>
      <c r="Y25" s="2165"/>
      <c r="Z25" s="2165"/>
      <c r="AA25" s="2165"/>
      <c r="AB25" s="2165"/>
      <c r="AC25" s="2165"/>
      <c r="AD25" s="2165"/>
      <c r="AE25" s="2165"/>
      <c r="AF25" s="2165"/>
      <c r="AG25" s="2165"/>
      <c r="AH25" s="2165"/>
      <c r="AI25" s="2165"/>
      <c r="AJ25" s="2165"/>
      <c r="AK25" s="2165"/>
      <c r="AL25" s="2166"/>
      <c r="AM25" s="2092"/>
      <c r="AN25" s="2092"/>
      <c r="AO25" s="2092"/>
      <c r="AP25" s="112"/>
      <c r="AQ25" s="112"/>
      <c r="AR25" s="112"/>
      <c r="AS25" s="112"/>
      <c r="AT25" s="112"/>
      <c r="AU25" s="112"/>
      <c r="AV25" s="112"/>
      <c r="AW25" s="112"/>
      <c r="AX25" s="112"/>
    </row>
    <row r="26" spans="1:50" ht="15" customHeight="1">
      <c r="A26" s="2092"/>
      <c r="B26" s="2092"/>
      <c r="C26" s="2092"/>
      <c r="D26" s="2142"/>
      <c r="E26" s="2143"/>
      <c r="F26" s="2143"/>
      <c r="G26" s="2143"/>
      <c r="H26" s="2144"/>
      <c r="I26" s="2146" t="s">
        <v>3</v>
      </c>
      <c r="J26" s="2147"/>
      <c r="K26" s="2148" t="str">
        <f>IF(RIGHT(★入力画面!$BL$2,1)="1",★入力画面!$BL$24,IF(RIGHT(★入力画面!$BL$2,1)="2",★入力画面!$BL$58,""))</f>
        <v/>
      </c>
      <c r="L26" s="2149"/>
      <c r="M26" s="2149"/>
      <c r="N26" s="2149"/>
      <c r="O26" s="2149"/>
      <c r="P26" s="2150" t="s">
        <v>2784</v>
      </c>
      <c r="Q26" s="2150"/>
      <c r="R26" s="2150"/>
      <c r="S26" s="2150"/>
      <c r="T26" s="2150"/>
      <c r="U26" s="2150"/>
      <c r="V26" s="2150"/>
      <c r="W26" s="2150"/>
      <c r="X26" s="2150"/>
      <c r="Y26" s="2150"/>
      <c r="Z26" s="2150"/>
      <c r="AA26" s="2150"/>
      <c r="AB26" s="2150"/>
      <c r="AC26" s="2150"/>
      <c r="AD26" s="2150"/>
      <c r="AE26" s="2150"/>
      <c r="AF26" s="2150"/>
      <c r="AG26" s="2150"/>
      <c r="AH26" s="2150"/>
      <c r="AI26" s="2150"/>
      <c r="AJ26" s="2150"/>
      <c r="AK26" s="2150"/>
      <c r="AL26" s="2151"/>
      <c r="AM26" s="2092"/>
      <c r="AN26" s="2092"/>
      <c r="AO26" s="2092"/>
      <c r="AP26" s="112"/>
      <c r="AQ26" s="112"/>
      <c r="AR26" s="112"/>
      <c r="AS26" s="112"/>
      <c r="AT26" s="112"/>
      <c r="AU26" s="112"/>
      <c r="AV26" s="112"/>
      <c r="AW26" s="112"/>
      <c r="AX26" s="112"/>
    </row>
    <row r="27" spans="1:50" ht="33.75" customHeight="1">
      <c r="A27" s="2092"/>
      <c r="B27" s="2092"/>
      <c r="C27" s="2092"/>
      <c r="D27" s="2121"/>
      <c r="E27" s="2122"/>
      <c r="F27" s="2122"/>
      <c r="G27" s="2122"/>
      <c r="H27" s="2123"/>
      <c r="I27" s="2152" t="str">
        <f>IF(RIGHT(★入力画面!$BL$2,1)="1",★入力画面!$BL$30,IF(RIGHT(★入力画面!$BL$2,1)="2",★入力画面!$BL$64,""))</f>
        <v/>
      </c>
      <c r="J27" s="2153"/>
      <c r="K27" s="2153"/>
      <c r="L27" s="2153"/>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4"/>
      <c r="AM27" s="2092"/>
      <c r="AN27" s="2092"/>
      <c r="AO27" s="2092"/>
      <c r="AP27" s="112"/>
      <c r="AQ27" s="112"/>
      <c r="AR27" s="112"/>
      <c r="AS27" s="112"/>
      <c r="AT27" s="112"/>
      <c r="AU27" s="112"/>
      <c r="AV27" s="112"/>
      <c r="AW27" s="112"/>
      <c r="AX27" s="112"/>
    </row>
    <row r="28" spans="1:50" ht="30" customHeight="1">
      <c r="A28" s="2092"/>
      <c r="B28" s="2092"/>
      <c r="C28" s="2092"/>
      <c r="D28" s="2135" t="s">
        <v>2592</v>
      </c>
      <c r="E28" s="2136"/>
      <c r="F28" s="2136"/>
      <c r="G28" s="2136"/>
      <c r="H28" s="2137"/>
      <c r="I28" s="2138" t="str">
        <f>IF(RIGHT(★入力画面!$BL$2,1)="1",★入力画面!$BL$34,IF(RIGHT(★入力画面!$BL$2,1)="2",★入力画面!$BL$68,""))</f>
        <v/>
      </c>
      <c r="J28" s="2139"/>
      <c r="K28" s="2139"/>
      <c r="L28" s="2139"/>
      <c r="M28" s="2139"/>
      <c r="N28" s="2139"/>
      <c r="O28" s="2139"/>
      <c r="P28" s="2139"/>
      <c r="Q28" s="2139"/>
      <c r="R28" s="2139"/>
      <c r="S28" s="2139"/>
      <c r="T28" s="2139"/>
      <c r="U28" s="2140"/>
      <c r="V28" s="2135" t="s">
        <v>2664</v>
      </c>
      <c r="W28" s="2136"/>
      <c r="X28" s="2136"/>
      <c r="Y28" s="2136"/>
      <c r="Z28" s="2137"/>
      <c r="AA28" s="2138" t="str">
        <f>IF(RIGHT(★入力画面!$BL$2,1)="1",★入力画面!$BL$36,IF(RIGHT(★入力画面!$BL$2,1)="2",★入力画面!$BL$70,""))</f>
        <v/>
      </c>
      <c r="AB28" s="2139"/>
      <c r="AC28" s="2139"/>
      <c r="AD28" s="2139"/>
      <c r="AE28" s="2139"/>
      <c r="AF28" s="2139"/>
      <c r="AG28" s="2139"/>
      <c r="AH28" s="2139"/>
      <c r="AI28" s="2139"/>
      <c r="AJ28" s="2139"/>
      <c r="AK28" s="2139"/>
      <c r="AL28" s="2140"/>
      <c r="AM28" s="2092"/>
      <c r="AN28" s="2092"/>
      <c r="AO28" s="2092"/>
      <c r="AP28" s="112"/>
      <c r="AQ28" s="112"/>
      <c r="AR28" s="112"/>
      <c r="AS28" s="112"/>
      <c r="AT28" s="112"/>
      <c r="AU28" s="112"/>
      <c r="AV28" s="112"/>
      <c r="AW28" s="112"/>
      <c r="AX28" s="112"/>
    </row>
    <row r="29" spans="1:50" ht="11.25" customHeight="1">
      <c r="A29" s="2092"/>
      <c r="B29" s="2092"/>
      <c r="C29" s="2092"/>
      <c r="D29" s="2134"/>
      <c r="E29" s="2134"/>
      <c r="F29" s="2134"/>
      <c r="G29" s="2134"/>
      <c r="H29" s="2134"/>
      <c r="I29" s="2134"/>
      <c r="J29" s="2134"/>
      <c r="K29" s="2134"/>
      <c r="L29" s="2134"/>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092"/>
      <c r="AN29" s="2092"/>
      <c r="AO29" s="2092"/>
      <c r="AP29" s="112"/>
      <c r="AQ29" s="112"/>
      <c r="AR29" s="112"/>
      <c r="AS29" s="112"/>
      <c r="AT29" s="112"/>
      <c r="AU29" s="112"/>
      <c r="AV29" s="112"/>
      <c r="AW29" s="112"/>
      <c r="AX29" s="112"/>
    </row>
    <row r="30" spans="1:50" ht="30" customHeight="1">
      <c r="A30" s="2092"/>
      <c r="B30" s="2092"/>
      <c r="C30" s="2092"/>
      <c r="D30" s="2135" t="s">
        <v>2787</v>
      </c>
      <c r="E30" s="2136"/>
      <c r="F30" s="2136"/>
      <c r="G30" s="2136"/>
      <c r="H30" s="2136"/>
      <c r="I30" s="2136"/>
      <c r="J30" s="2136"/>
      <c r="K30" s="2136"/>
      <c r="L30" s="2137"/>
      <c r="M30" s="2167" t="s">
        <v>2906</v>
      </c>
      <c r="N30" s="2168"/>
      <c r="O30" s="2168"/>
      <c r="P30" s="2168"/>
      <c r="Q30" s="2168"/>
      <c r="R30" s="2168"/>
      <c r="S30" s="2168"/>
      <c r="T30" s="2168"/>
      <c r="U30" s="2168"/>
      <c r="V30" s="2168"/>
      <c r="W30" s="2168"/>
      <c r="X30" s="2168"/>
      <c r="Y30" s="2168"/>
      <c r="Z30" s="2169"/>
      <c r="AA30" s="2170" t="str">
        <f>★入力画面!M266</f>
        <v>□現住所　　□勤務先</v>
      </c>
      <c r="AB30" s="2171"/>
      <c r="AC30" s="2171"/>
      <c r="AD30" s="2171"/>
      <c r="AE30" s="2171"/>
      <c r="AF30" s="2171"/>
      <c r="AG30" s="2171"/>
      <c r="AH30" s="2171"/>
      <c r="AI30" s="2171"/>
      <c r="AJ30" s="2171"/>
      <c r="AK30" s="2171"/>
      <c r="AL30" s="2172"/>
      <c r="AM30" s="2092"/>
      <c r="AN30" s="2092"/>
      <c r="AO30" s="2092"/>
      <c r="AP30" s="112"/>
      <c r="AQ30" s="112"/>
      <c r="AR30" s="112"/>
      <c r="AS30" s="112"/>
      <c r="AT30" s="112"/>
      <c r="AU30" s="112"/>
      <c r="AV30" s="112"/>
      <c r="AW30" s="112"/>
      <c r="AX30" s="112"/>
    </row>
    <row r="31" spans="1:50" ht="30" customHeight="1">
      <c r="A31" s="2092"/>
      <c r="B31" s="2092"/>
      <c r="C31" s="2092"/>
      <c r="D31" s="2121" t="s">
        <v>2788</v>
      </c>
      <c r="E31" s="2122"/>
      <c r="F31" s="2122"/>
      <c r="G31" s="2122"/>
      <c r="H31" s="2122"/>
      <c r="I31" s="2122"/>
      <c r="J31" s="2122"/>
      <c r="K31" s="2122"/>
      <c r="L31" s="2122"/>
      <c r="M31" s="2173" t="str">
        <f>★入力画面!BL249</f>
        <v/>
      </c>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5"/>
      <c r="AM31" s="2092"/>
      <c r="AN31" s="2092"/>
      <c r="AO31" s="2092"/>
      <c r="AP31" s="112"/>
      <c r="AQ31" s="112"/>
      <c r="AR31" s="112"/>
      <c r="AS31" s="112"/>
      <c r="AT31" s="112"/>
      <c r="AU31" s="112"/>
      <c r="AV31" s="112"/>
      <c r="AW31" s="112"/>
      <c r="AX31" s="112"/>
    </row>
    <row r="32" spans="1:50" ht="11.25" customHeight="1">
      <c r="A32" s="2092"/>
      <c r="B32" s="2092"/>
      <c r="C32" s="2092"/>
      <c r="D32" s="2134"/>
      <c r="E32" s="2134"/>
      <c r="F32" s="2134"/>
      <c r="G32" s="2134"/>
      <c r="H32" s="2134"/>
      <c r="I32" s="2134"/>
      <c r="J32" s="2134"/>
      <c r="K32" s="2134"/>
      <c r="L32" s="2134"/>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092"/>
      <c r="AN32" s="2092"/>
      <c r="AO32" s="2092"/>
      <c r="AP32" s="112"/>
      <c r="AQ32" s="112"/>
      <c r="AR32" s="112"/>
      <c r="AS32" s="112"/>
      <c r="AT32" s="112"/>
      <c r="AU32" s="112"/>
      <c r="AV32" s="112"/>
      <c r="AW32" s="112"/>
      <c r="AX32" s="112"/>
    </row>
    <row r="33" spans="1:50" ht="30" customHeight="1">
      <c r="A33" s="2092"/>
      <c r="B33" s="2092"/>
      <c r="C33" s="2092"/>
      <c r="D33" s="2177" t="s">
        <v>2789</v>
      </c>
      <c r="E33" s="2178"/>
      <c r="F33" s="2178"/>
      <c r="G33" s="2178"/>
      <c r="H33" s="2179"/>
      <c r="I33" s="2180" t="str">
        <f>IF(★入力画面!W295="","知事 ・ 大臣　 免許　（　 　）第　  　    　　 　号",★入力画面!BL295)</f>
        <v>知事 ・ 大臣　 免許　（　 　）第　  　    　　 　号</v>
      </c>
      <c r="J33" s="2181"/>
      <c r="K33" s="2181"/>
      <c r="L33" s="2181"/>
      <c r="M33" s="2181"/>
      <c r="N33" s="2181"/>
      <c r="O33" s="2181"/>
      <c r="P33" s="2181"/>
      <c r="Q33" s="2181"/>
      <c r="R33" s="2181"/>
      <c r="S33" s="2181"/>
      <c r="T33" s="2181"/>
      <c r="U33" s="2181"/>
      <c r="V33" s="2181"/>
      <c r="W33" s="2181"/>
      <c r="X33" s="2181"/>
      <c r="Y33" s="2181"/>
      <c r="Z33" s="2182"/>
      <c r="AA33" s="2158" t="s">
        <v>3067</v>
      </c>
      <c r="AB33" s="2159"/>
      <c r="AC33" s="2159"/>
      <c r="AD33" s="2159"/>
      <c r="AE33" s="2159"/>
      <c r="AF33" s="2160"/>
      <c r="AG33" s="2183" t="str">
        <f>IF(★入力画面!M267="選択　▼","有　・　無",★入力画面!M267)</f>
        <v>有　・　無</v>
      </c>
      <c r="AH33" s="2184"/>
      <c r="AI33" s="2184"/>
      <c r="AJ33" s="2184"/>
      <c r="AK33" s="2184"/>
      <c r="AL33" s="2185"/>
      <c r="AM33" s="2092"/>
      <c r="AN33" s="2092"/>
      <c r="AO33" s="2092"/>
      <c r="AP33" s="112"/>
      <c r="AQ33" s="112"/>
      <c r="AR33" s="112"/>
      <c r="AS33" s="112"/>
      <c r="AT33" s="112"/>
      <c r="AU33" s="112"/>
      <c r="AV33" s="112"/>
      <c r="AW33" s="112"/>
      <c r="AX33" s="112"/>
    </row>
    <row r="34" spans="1:50" ht="15" customHeight="1">
      <c r="A34" s="2092"/>
      <c r="B34" s="2092"/>
      <c r="C34" s="2092"/>
      <c r="D34" s="2118" t="s">
        <v>2790</v>
      </c>
      <c r="E34" s="2119"/>
      <c r="F34" s="2119"/>
      <c r="G34" s="2119"/>
      <c r="H34" s="2120"/>
      <c r="I34" s="2187" t="str">
        <f>IF(★入力画面!M268="選択　▼","宅建業（経営者）／宅建業（従業者）／建設業／金融業／学生／公務員／団体職員"&amp;CHAR(10)&amp;"その他（　　　　　　　　　　　　　　　　　　　　）",★入力画面!BL268)</f>
        <v>宅建業（経営者）／宅建業（従業者）／建設業／金融業／学生／公務員／団体職員
その他（　　　　　　　　　　　　　　　　　　　　）</v>
      </c>
      <c r="J34" s="2188"/>
      <c r="K34" s="2188"/>
      <c r="L34" s="2188"/>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9"/>
      <c r="AM34" s="2092"/>
      <c r="AN34" s="2092"/>
      <c r="AO34" s="2092"/>
      <c r="AP34" s="112"/>
      <c r="AQ34" s="112"/>
      <c r="AR34" s="112"/>
      <c r="AS34" s="112"/>
      <c r="AT34" s="112"/>
      <c r="AU34" s="112"/>
      <c r="AV34" s="112"/>
      <c r="AW34" s="112"/>
      <c r="AX34" s="112"/>
    </row>
    <row r="35" spans="1:50" ht="15" customHeight="1">
      <c r="A35" s="2092"/>
      <c r="B35" s="2092"/>
      <c r="C35" s="2092"/>
      <c r="D35" s="2121"/>
      <c r="E35" s="2122"/>
      <c r="F35" s="2122"/>
      <c r="G35" s="2122"/>
      <c r="H35" s="2123"/>
      <c r="I35" s="2190"/>
      <c r="J35" s="2191"/>
      <c r="K35" s="2191"/>
      <c r="L35" s="2191"/>
      <c r="M35" s="2191"/>
      <c r="N35" s="2191"/>
      <c r="O35" s="2191"/>
      <c r="P35" s="2191"/>
      <c r="Q35" s="2191"/>
      <c r="R35" s="2191"/>
      <c r="S35" s="2191"/>
      <c r="T35" s="2191"/>
      <c r="U35" s="2191"/>
      <c r="V35" s="2191"/>
      <c r="W35" s="2191"/>
      <c r="X35" s="2191"/>
      <c r="Y35" s="2191"/>
      <c r="Z35" s="2191"/>
      <c r="AA35" s="2191"/>
      <c r="AB35" s="2191"/>
      <c r="AC35" s="2191"/>
      <c r="AD35" s="2191"/>
      <c r="AE35" s="2191"/>
      <c r="AF35" s="2191"/>
      <c r="AG35" s="2191"/>
      <c r="AH35" s="2191"/>
      <c r="AI35" s="2191"/>
      <c r="AJ35" s="2191"/>
      <c r="AK35" s="2191"/>
      <c r="AL35" s="2192"/>
      <c r="AM35" s="2092"/>
      <c r="AN35" s="2092"/>
      <c r="AO35" s="2092"/>
      <c r="AP35" s="112"/>
      <c r="AQ35" s="112"/>
      <c r="AR35" s="112"/>
      <c r="AS35" s="112"/>
      <c r="AT35" s="112"/>
      <c r="AU35" s="112"/>
      <c r="AV35" s="112"/>
      <c r="AW35" s="112"/>
      <c r="AX35" s="112"/>
    </row>
    <row r="36" spans="1:50" ht="7.5" customHeight="1">
      <c r="A36" s="2092"/>
      <c r="B36" s="2092"/>
      <c r="C36" s="2092"/>
      <c r="D36" s="2102"/>
      <c r="E36" s="2102"/>
      <c r="F36" s="2102"/>
      <c r="G36" s="2102"/>
      <c r="H36" s="2102"/>
      <c r="I36" s="2102"/>
      <c r="J36" s="2102"/>
      <c r="K36" s="2102"/>
      <c r="L36" s="2102"/>
      <c r="M36" s="2102"/>
      <c r="N36" s="2102"/>
      <c r="O36" s="2102"/>
      <c r="P36" s="2102"/>
      <c r="Q36" s="2102"/>
      <c r="R36" s="2102"/>
      <c r="S36" s="2102"/>
      <c r="T36" s="2102"/>
      <c r="U36" s="2102"/>
      <c r="V36" s="2102"/>
      <c r="W36" s="2102"/>
      <c r="X36" s="2102"/>
      <c r="Y36" s="2102"/>
      <c r="Z36" s="2102"/>
      <c r="AA36" s="2102"/>
      <c r="AB36" s="2102"/>
      <c r="AC36" s="2102"/>
      <c r="AD36" s="2102"/>
      <c r="AE36" s="2102"/>
      <c r="AF36" s="2102"/>
      <c r="AG36" s="2102"/>
      <c r="AH36" s="2102"/>
      <c r="AI36" s="2102"/>
      <c r="AJ36" s="2102"/>
      <c r="AK36" s="2102"/>
      <c r="AL36" s="2102"/>
      <c r="AM36" s="2092"/>
      <c r="AN36" s="2092"/>
      <c r="AO36" s="2092"/>
      <c r="AP36" s="112"/>
      <c r="AQ36" s="112"/>
      <c r="AR36" s="112"/>
      <c r="AS36" s="112"/>
      <c r="AT36" s="112"/>
      <c r="AU36" s="112"/>
      <c r="AV36" s="112"/>
      <c r="AW36" s="112"/>
      <c r="AX36" s="112"/>
    </row>
    <row r="37" spans="1:50" ht="12" customHeight="1">
      <c r="A37" s="2092"/>
      <c r="B37" s="2092"/>
      <c r="C37" s="2092"/>
      <c r="D37" s="2186" t="s">
        <v>2908</v>
      </c>
      <c r="E37" s="2186"/>
      <c r="F37" s="2186"/>
      <c r="G37" s="2186"/>
      <c r="H37" s="2186"/>
      <c r="I37" s="2186"/>
      <c r="J37" s="2186"/>
      <c r="K37" s="2186"/>
      <c r="L37" s="2186"/>
      <c r="M37" s="2186"/>
      <c r="N37" s="2186"/>
      <c r="O37" s="2186"/>
      <c r="P37" s="2186"/>
      <c r="Q37" s="2186"/>
      <c r="R37" s="2186"/>
      <c r="S37" s="2186"/>
      <c r="T37" s="2186"/>
      <c r="U37" s="2186"/>
      <c r="V37" s="2186"/>
      <c r="W37" s="2186"/>
      <c r="X37" s="2186"/>
      <c r="Y37" s="2186"/>
      <c r="Z37" s="2186"/>
      <c r="AA37" s="2186"/>
      <c r="AB37" s="2186"/>
      <c r="AC37" s="2186"/>
      <c r="AD37" s="2186"/>
      <c r="AE37" s="2186"/>
      <c r="AF37" s="2186"/>
      <c r="AG37" s="2186"/>
      <c r="AH37" s="2186"/>
      <c r="AI37" s="2186"/>
      <c r="AJ37" s="2186"/>
      <c r="AK37" s="2186"/>
      <c r="AL37" s="2186"/>
      <c r="AM37" s="2092"/>
      <c r="AN37" s="2092"/>
      <c r="AO37" s="2092"/>
      <c r="AP37" s="112"/>
      <c r="AQ37" s="112"/>
      <c r="AR37" s="112"/>
      <c r="AS37" s="112"/>
      <c r="AT37" s="112"/>
      <c r="AU37" s="112"/>
      <c r="AV37" s="112"/>
      <c r="AW37" s="112"/>
      <c r="AX37" s="112"/>
    </row>
    <row r="38" spans="1:50" ht="12" customHeight="1">
      <c r="A38" s="2092"/>
      <c r="B38" s="2092"/>
      <c r="C38" s="2092"/>
      <c r="D38" s="2176" t="s">
        <v>2909</v>
      </c>
      <c r="E38" s="2176"/>
      <c r="F38" s="2176"/>
      <c r="G38" s="2176"/>
      <c r="H38" s="2176"/>
      <c r="I38" s="2176"/>
      <c r="J38" s="2176"/>
      <c r="K38" s="2176"/>
      <c r="L38" s="2176"/>
      <c r="M38" s="2176"/>
      <c r="N38" s="2176"/>
      <c r="O38" s="2176"/>
      <c r="P38" s="2176"/>
      <c r="Q38" s="2176"/>
      <c r="R38" s="2176"/>
      <c r="S38" s="2176"/>
      <c r="T38" s="2176"/>
      <c r="U38" s="2176"/>
      <c r="V38" s="2176"/>
      <c r="W38" s="2176"/>
      <c r="X38" s="2176"/>
      <c r="Y38" s="2176"/>
      <c r="Z38" s="2176"/>
      <c r="AA38" s="2176"/>
      <c r="AB38" s="2176"/>
      <c r="AC38" s="2176"/>
      <c r="AD38" s="2176"/>
      <c r="AE38" s="2176"/>
      <c r="AF38" s="2176"/>
      <c r="AG38" s="2176"/>
      <c r="AH38" s="2176"/>
      <c r="AI38" s="2176"/>
      <c r="AJ38" s="2176"/>
      <c r="AK38" s="2176"/>
      <c r="AL38" s="2176"/>
      <c r="AM38" s="2092"/>
      <c r="AN38" s="2092"/>
      <c r="AO38" s="2092"/>
      <c r="AP38" s="112"/>
      <c r="AQ38" s="112"/>
      <c r="AR38" s="112"/>
      <c r="AS38" s="112"/>
      <c r="AT38" s="112"/>
      <c r="AU38" s="112"/>
      <c r="AV38" s="112"/>
      <c r="AW38" s="112"/>
      <c r="AX38" s="112"/>
    </row>
    <row r="39" spans="1:50" ht="12" customHeight="1">
      <c r="A39" s="2092"/>
      <c r="B39" s="2092"/>
      <c r="C39" s="2092"/>
      <c r="D39" s="2176" t="s">
        <v>3068</v>
      </c>
      <c r="E39" s="2176"/>
      <c r="F39" s="2176"/>
      <c r="G39" s="2176"/>
      <c r="H39" s="2176"/>
      <c r="I39" s="2176"/>
      <c r="J39" s="2176"/>
      <c r="K39" s="2176"/>
      <c r="L39" s="2176"/>
      <c r="M39" s="2176"/>
      <c r="N39" s="2176"/>
      <c r="O39" s="2176"/>
      <c r="P39" s="2176"/>
      <c r="Q39" s="2176"/>
      <c r="R39" s="2176"/>
      <c r="S39" s="2176"/>
      <c r="T39" s="2176"/>
      <c r="U39" s="2176"/>
      <c r="V39" s="2176"/>
      <c r="W39" s="2176"/>
      <c r="X39" s="2176"/>
      <c r="Y39" s="2176"/>
      <c r="Z39" s="2176"/>
      <c r="AA39" s="2176"/>
      <c r="AB39" s="2176"/>
      <c r="AC39" s="2176"/>
      <c r="AD39" s="2176"/>
      <c r="AE39" s="2176"/>
      <c r="AF39" s="2176"/>
      <c r="AG39" s="2176"/>
      <c r="AH39" s="2176"/>
      <c r="AI39" s="2176"/>
      <c r="AJ39" s="2176"/>
      <c r="AK39" s="2176"/>
      <c r="AL39" s="2176"/>
      <c r="AM39" s="2092"/>
      <c r="AN39" s="2092"/>
      <c r="AO39" s="2092"/>
      <c r="AP39" s="112"/>
      <c r="AQ39" s="112"/>
      <c r="AR39" s="112"/>
      <c r="AS39" s="112"/>
      <c r="AT39" s="112"/>
      <c r="AU39" s="112"/>
      <c r="AV39" s="112"/>
      <c r="AW39" s="112"/>
      <c r="AX39" s="112"/>
    </row>
    <row r="40" spans="1:50" ht="12" customHeight="1">
      <c r="A40" s="2092"/>
      <c r="B40" s="2092"/>
      <c r="C40" s="2092"/>
      <c r="D40" s="2176" t="s">
        <v>3069</v>
      </c>
      <c r="E40" s="2176"/>
      <c r="F40" s="2176"/>
      <c r="G40" s="2176"/>
      <c r="H40" s="2176"/>
      <c r="I40" s="2176"/>
      <c r="J40" s="2176"/>
      <c r="K40" s="2176"/>
      <c r="L40" s="2176"/>
      <c r="M40" s="2176"/>
      <c r="N40" s="2176"/>
      <c r="O40" s="2176"/>
      <c r="P40" s="2176"/>
      <c r="Q40" s="2176"/>
      <c r="R40" s="2176"/>
      <c r="S40" s="2176"/>
      <c r="T40" s="2176"/>
      <c r="U40" s="2176"/>
      <c r="V40" s="2176"/>
      <c r="W40" s="2176"/>
      <c r="X40" s="2176"/>
      <c r="Y40" s="2176"/>
      <c r="Z40" s="2176"/>
      <c r="AA40" s="2176"/>
      <c r="AB40" s="2176"/>
      <c r="AC40" s="2176"/>
      <c r="AD40" s="2176"/>
      <c r="AE40" s="2176"/>
      <c r="AF40" s="2176"/>
      <c r="AG40" s="2176"/>
      <c r="AH40" s="2176"/>
      <c r="AI40" s="2176"/>
      <c r="AJ40" s="2176"/>
      <c r="AK40" s="2176"/>
      <c r="AL40" s="2176"/>
      <c r="AM40" s="2092"/>
      <c r="AN40" s="2092"/>
      <c r="AO40" s="2092"/>
      <c r="AP40" s="112"/>
      <c r="AQ40" s="112"/>
      <c r="AR40" s="112"/>
      <c r="AS40" s="112"/>
      <c r="AT40" s="112"/>
      <c r="AU40" s="112"/>
      <c r="AV40" s="112"/>
      <c r="AW40" s="112"/>
      <c r="AX40" s="112"/>
    </row>
    <row r="41" spans="1:50" ht="12" customHeight="1">
      <c r="A41" s="2092"/>
      <c r="B41" s="2092"/>
      <c r="C41" s="2092"/>
      <c r="D41" s="2176" t="s">
        <v>3070</v>
      </c>
      <c r="E41" s="2176"/>
      <c r="F41" s="2176"/>
      <c r="G41" s="2176"/>
      <c r="H41" s="2176"/>
      <c r="I41" s="2176"/>
      <c r="J41" s="2176"/>
      <c r="K41" s="2176"/>
      <c r="L41" s="2176"/>
      <c r="M41" s="2176"/>
      <c r="N41" s="2176"/>
      <c r="O41" s="2176"/>
      <c r="P41" s="2176"/>
      <c r="Q41" s="2176"/>
      <c r="R41" s="2176"/>
      <c r="S41" s="2176"/>
      <c r="T41" s="2176"/>
      <c r="U41" s="2176"/>
      <c r="V41" s="2176"/>
      <c r="W41" s="2176"/>
      <c r="X41" s="2176"/>
      <c r="Y41" s="2176"/>
      <c r="Z41" s="2176"/>
      <c r="AA41" s="2176"/>
      <c r="AB41" s="2176"/>
      <c r="AC41" s="2176"/>
      <c r="AD41" s="2176"/>
      <c r="AE41" s="2176"/>
      <c r="AF41" s="2176"/>
      <c r="AG41" s="2176"/>
      <c r="AH41" s="2176"/>
      <c r="AI41" s="2176"/>
      <c r="AJ41" s="2176"/>
      <c r="AK41" s="2176"/>
      <c r="AL41" s="2176"/>
      <c r="AM41" s="2092"/>
      <c r="AN41" s="2092"/>
      <c r="AO41" s="2092"/>
      <c r="AP41" s="112"/>
      <c r="AQ41" s="112"/>
      <c r="AR41" s="112"/>
      <c r="AS41" s="112"/>
      <c r="AT41" s="112"/>
      <c r="AU41" s="112"/>
      <c r="AV41" s="112"/>
      <c r="AW41" s="112"/>
      <c r="AX41" s="112"/>
    </row>
    <row r="42" spans="1:50" ht="12" customHeight="1">
      <c r="A42" s="2092"/>
      <c r="B42" s="2092"/>
      <c r="C42" s="2092"/>
      <c r="D42" s="2176" t="s">
        <v>2910</v>
      </c>
      <c r="E42" s="2176"/>
      <c r="F42" s="2176"/>
      <c r="G42" s="2176"/>
      <c r="H42" s="2176"/>
      <c r="I42" s="2176"/>
      <c r="J42" s="2176"/>
      <c r="K42" s="2176"/>
      <c r="L42" s="2176"/>
      <c r="M42" s="2176"/>
      <c r="N42" s="2176"/>
      <c r="O42" s="2176"/>
      <c r="P42" s="2176"/>
      <c r="Q42" s="2176"/>
      <c r="R42" s="2176"/>
      <c r="S42" s="2176"/>
      <c r="T42" s="2176"/>
      <c r="U42" s="2176"/>
      <c r="V42" s="2176"/>
      <c r="W42" s="2176"/>
      <c r="X42" s="2176"/>
      <c r="Y42" s="2176"/>
      <c r="Z42" s="2176"/>
      <c r="AA42" s="2176"/>
      <c r="AB42" s="2176"/>
      <c r="AC42" s="2176"/>
      <c r="AD42" s="2176"/>
      <c r="AE42" s="2176"/>
      <c r="AF42" s="2176"/>
      <c r="AG42" s="2176"/>
      <c r="AH42" s="2176"/>
      <c r="AI42" s="2176"/>
      <c r="AJ42" s="2176"/>
      <c r="AK42" s="2176"/>
      <c r="AL42" s="2176"/>
      <c r="AM42" s="2092"/>
      <c r="AN42" s="2092"/>
      <c r="AO42" s="2092"/>
      <c r="AP42" s="112"/>
      <c r="AQ42" s="112"/>
      <c r="AR42" s="112"/>
      <c r="AS42" s="112"/>
      <c r="AT42" s="112"/>
      <c r="AU42" s="112"/>
      <c r="AV42" s="112"/>
      <c r="AW42" s="112"/>
      <c r="AX42" s="112"/>
    </row>
    <row r="43" spans="1:50" ht="12" customHeight="1">
      <c r="A43" s="2092"/>
      <c r="B43" s="2092"/>
      <c r="C43" s="2092"/>
      <c r="D43" s="2176" t="s">
        <v>2911</v>
      </c>
      <c r="E43" s="2176"/>
      <c r="F43" s="2176"/>
      <c r="G43" s="2176"/>
      <c r="H43" s="2176"/>
      <c r="I43" s="2176"/>
      <c r="J43" s="2176"/>
      <c r="K43" s="2176"/>
      <c r="L43" s="2176"/>
      <c r="M43" s="2176"/>
      <c r="N43" s="2176"/>
      <c r="O43" s="2176"/>
      <c r="P43" s="2176"/>
      <c r="Q43" s="2176"/>
      <c r="R43" s="2176"/>
      <c r="S43" s="2176"/>
      <c r="T43" s="2176"/>
      <c r="U43" s="2176"/>
      <c r="V43" s="2176"/>
      <c r="W43" s="2176"/>
      <c r="X43" s="2176"/>
      <c r="Y43" s="2176"/>
      <c r="Z43" s="2176"/>
      <c r="AA43" s="2176"/>
      <c r="AB43" s="2176"/>
      <c r="AC43" s="2176"/>
      <c r="AD43" s="2176"/>
      <c r="AE43" s="2176"/>
      <c r="AF43" s="2176"/>
      <c r="AG43" s="2176"/>
      <c r="AH43" s="2176"/>
      <c r="AI43" s="2176"/>
      <c r="AJ43" s="2176"/>
      <c r="AK43" s="2176"/>
      <c r="AL43" s="2176"/>
      <c r="AM43" s="2092"/>
      <c r="AN43" s="2092"/>
      <c r="AO43" s="2092"/>
      <c r="AP43" s="112"/>
      <c r="AQ43" s="112"/>
      <c r="AR43" s="112"/>
      <c r="AS43" s="112"/>
      <c r="AT43" s="112"/>
      <c r="AU43" s="112"/>
      <c r="AV43" s="112"/>
      <c r="AW43" s="112"/>
      <c r="AX43" s="112"/>
    </row>
    <row r="44" spans="1:50" ht="12" customHeight="1">
      <c r="A44" s="2092"/>
      <c r="B44" s="2092"/>
      <c r="C44" s="2092"/>
      <c r="D44" s="2176" t="s">
        <v>2912</v>
      </c>
      <c r="E44" s="2176"/>
      <c r="F44" s="2176"/>
      <c r="G44" s="2176"/>
      <c r="H44" s="2176"/>
      <c r="I44" s="2176"/>
      <c r="J44" s="2176"/>
      <c r="K44" s="2176"/>
      <c r="L44" s="2176"/>
      <c r="M44" s="2176"/>
      <c r="N44" s="2176"/>
      <c r="O44" s="2176"/>
      <c r="P44" s="2176"/>
      <c r="Q44" s="2176"/>
      <c r="R44" s="2176"/>
      <c r="S44" s="2176"/>
      <c r="T44" s="2176"/>
      <c r="U44" s="2176"/>
      <c r="V44" s="2176"/>
      <c r="W44" s="2176"/>
      <c r="X44" s="2176"/>
      <c r="Y44" s="2176"/>
      <c r="Z44" s="2176"/>
      <c r="AA44" s="2176"/>
      <c r="AB44" s="2176"/>
      <c r="AC44" s="2176"/>
      <c r="AD44" s="2176"/>
      <c r="AE44" s="2176"/>
      <c r="AF44" s="2176"/>
      <c r="AG44" s="2176"/>
      <c r="AH44" s="2176"/>
      <c r="AI44" s="2176"/>
      <c r="AJ44" s="2176"/>
      <c r="AK44" s="2176"/>
      <c r="AL44" s="2176"/>
      <c r="AM44" s="2092"/>
      <c r="AN44" s="2092"/>
      <c r="AO44" s="2092"/>
      <c r="AP44" s="112"/>
      <c r="AQ44" s="112"/>
      <c r="AR44" s="112"/>
      <c r="AS44" s="112"/>
      <c r="AT44" s="112"/>
      <c r="AU44" s="112"/>
      <c r="AV44" s="112"/>
      <c r="AW44" s="112"/>
      <c r="AX44" s="112"/>
    </row>
    <row r="45" spans="1:50" ht="15" customHeight="1">
      <c r="A45" s="2092"/>
      <c r="B45" s="2092"/>
      <c r="C45" s="2092"/>
      <c r="D45" s="2193" t="s">
        <v>2791</v>
      </c>
      <c r="E45" s="2194"/>
      <c r="F45" s="2194"/>
      <c r="G45" s="2194"/>
      <c r="H45" s="2194"/>
      <c r="I45" s="2194"/>
      <c r="J45" s="2194"/>
      <c r="K45" s="2194"/>
      <c r="L45" s="2194"/>
      <c r="M45" s="2194"/>
      <c r="N45" s="2194"/>
      <c r="O45" s="2194"/>
      <c r="P45" s="2194"/>
      <c r="Q45" s="2194"/>
      <c r="R45" s="2194"/>
      <c r="S45" s="2194"/>
      <c r="T45" s="2194"/>
      <c r="U45" s="2194"/>
      <c r="V45" s="2194"/>
      <c r="W45" s="2194"/>
      <c r="X45" s="2194"/>
      <c r="Y45" s="2194"/>
      <c r="Z45" s="2194"/>
      <c r="AA45" s="2194"/>
      <c r="AB45" s="2194"/>
      <c r="AC45" s="2194"/>
      <c r="AD45" s="2194"/>
      <c r="AE45" s="2194"/>
      <c r="AF45" s="2194"/>
      <c r="AG45" s="2194"/>
      <c r="AH45" s="2194"/>
      <c r="AI45" s="2194"/>
      <c r="AJ45" s="2194"/>
      <c r="AK45" s="2194"/>
      <c r="AL45" s="2194"/>
      <c r="AM45" s="2092"/>
      <c r="AN45" s="2092"/>
      <c r="AO45" s="2092"/>
      <c r="AP45" s="112"/>
      <c r="AQ45" s="112"/>
      <c r="AR45" s="112"/>
      <c r="AS45" s="112"/>
      <c r="AT45" s="112"/>
      <c r="AU45" s="112"/>
      <c r="AV45" s="112"/>
      <c r="AW45" s="112"/>
      <c r="AX45" s="112"/>
    </row>
    <row r="46" spans="1:50" ht="8.25" customHeight="1">
      <c r="A46" s="2092"/>
      <c r="B46" s="2092"/>
      <c r="C46" s="2092"/>
      <c r="D46" s="2195"/>
      <c r="E46" s="2195"/>
      <c r="F46" s="2195"/>
      <c r="G46" s="2195"/>
      <c r="H46" s="2195"/>
      <c r="I46" s="2195"/>
      <c r="J46" s="2195"/>
      <c r="K46" s="2195"/>
      <c r="L46" s="2195"/>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092"/>
      <c r="AN46" s="2092"/>
      <c r="AO46" s="2092"/>
      <c r="AP46" s="112"/>
      <c r="AQ46" s="112"/>
      <c r="AR46" s="112"/>
      <c r="AS46" s="112"/>
      <c r="AT46" s="112"/>
      <c r="AU46" s="112"/>
      <c r="AV46" s="112"/>
      <c r="AW46" s="112"/>
      <c r="AX46" s="112"/>
    </row>
    <row r="47" spans="1:50" ht="20.100000000000001" customHeight="1">
      <c r="A47" s="2092"/>
      <c r="B47" s="2092"/>
      <c r="C47" s="2092"/>
      <c r="D47" s="2196" t="s">
        <v>2792</v>
      </c>
      <c r="E47" s="2197"/>
      <c r="F47" s="2197"/>
      <c r="G47" s="2197"/>
      <c r="H47" s="2198"/>
      <c r="I47" s="2199" t="s">
        <v>2793</v>
      </c>
      <c r="J47" s="2200"/>
      <c r="K47" s="2200"/>
      <c r="L47" s="2200"/>
      <c r="M47" s="2200"/>
      <c r="N47" s="2200"/>
      <c r="O47" s="2200"/>
      <c r="P47" s="2200"/>
      <c r="Q47" s="2200"/>
      <c r="R47" s="2200"/>
      <c r="S47" s="2200"/>
      <c r="T47" s="2201" t="s">
        <v>2794</v>
      </c>
      <c r="U47" s="2201"/>
      <c r="V47" s="2201"/>
      <c r="W47" s="2201"/>
      <c r="X47" s="2201"/>
      <c r="Y47" s="2202"/>
      <c r="Z47" s="2203" t="s">
        <v>2795</v>
      </c>
      <c r="AA47" s="2204"/>
      <c r="AB47" s="2204"/>
      <c r="AC47" s="2204"/>
      <c r="AD47" s="2204"/>
      <c r="AE47" s="2204"/>
      <c r="AF47" s="2204"/>
      <c r="AG47" s="2204"/>
      <c r="AH47" s="2204"/>
      <c r="AI47" s="2205"/>
      <c r="AJ47" s="2206" t="s">
        <v>2661</v>
      </c>
      <c r="AK47" s="2207"/>
      <c r="AL47" s="2208"/>
      <c r="AM47" s="2092"/>
      <c r="AN47" s="2092"/>
      <c r="AO47" s="2092"/>
      <c r="AP47" s="112"/>
      <c r="AQ47" s="112"/>
      <c r="AR47" s="112"/>
      <c r="AS47" s="112"/>
      <c r="AT47" s="112"/>
      <c r="AU47" s="112"/>
      <c r="AV47" s="112"/>
      <c r="AW47" s="112"/>
      <c r="AX47" s="112"/>
    </row>
    <row r="48" spans="1:50" ht="20.100000000000001" customHeight="1">
      <c r="A48" s="2092"/>
      <c r="B48" s="2092"/>
      <c r="C48" s="2092"/>
      <c r="D48" s="2209" t="s">
        <v>2796</v>
      </c>
      <c r="E48" s="2210"/>
      <c r="F48" s="2210"/>
      <c r="G48" s="2210"/>
      <c r="H48" s="2211"/>
      <c r="I48" s="2212" t="s">
        <v>3375</v>
      </c>
      <c r="J48" s="2213"/>
      <c r="K48" s="2213"/>
      <c r="L48" s="2213"/>
      <c r="M48" s="2213"/>
      <c r="N48" s="2213"/>
      <c r="O48" s="2213"/>
      <c r="P48" s="2213"/>
      <c r="Q48" s="2213"/>
      <c r="R48" s="2213"/>
      <c r="S48" s="2213"/>
      <c r="T48" s="2213"/>
      <c r="U48" s="2213"/>
      <c r="V48" s="2213"/>
      <c r="W48" s="2213"/>
      <c r="X48" s="2213"/>
      <c r="Y48" s="2213"/>
      <c r="Z48" s="2213"/>
      <c r="AA48" s="2213"/>
      <c r="AB48" s="2213"/>
      <c r="AC48" s="2213"/>
      <c r="AD48" s="2213"/>
      <c r="AE48" s="2213"/>
      <c r="AF48" s="2213"/>
      <c r="AG48" s="2213"/>
      <c r="AH48" s="2213"/>
      <c r="AI48" s="2213"/>
      <c r="AJ48" s="2213"/>
      <c r="AK48" s="2213"/>
      <c r="AL48" s="2214"/>
      <c r="AM48" s="2092"/>
      <c r="AN48" s="2092"/>
      <c r="AO48" s="2092"/>
      <c r="AP48" s="112"/>
      <c r="AQ48" s="112"/>
      <c r="AR48" s="112"/>
      <c r="AS48" s="112"/>
      <c r="AT48" s="112"/>
      <c r="AU48" s="112"/>
      <c r="AV48" s="112"/>
      <c r="AW48" s="112"/>
      <c r="AX48" s="112"/>
    </row>
    <row r="49" spans="1:50" ht="19.5" customHeight="1">
      <c r="A49" s="2092"/>
      <c r="B49" s="2092"/>
      <c r="C49" s="2092"/>
      <c r="D49" s="2215" t="s">
        <v>2797</v>
      </c>
      <c r="E49" s="2216"/>
      <c r="F49" s="2216"/>
      <c r="G49" s="2216"/>
      <c r="H49" s="2217"/>
      <c r="I49" s="2224" t="str">
        <f>IF(★入力画面!A1="対象協会名選択　▼", "　　　　　　　　　　", ★入力画面!A1)</f>
        <v>（一社）千葉県宅地建物取引業協会</v>
      </c>
      <c r="J49" s="2225"/>
      <c r="K49" s="2225"/>
      <c r="L49" s="2225"/>
      <c r="M49" s="2225"/>
      <c r="N49" s="2225"/>
      <c r="O49" s="2225"/>
      <c r="P49" s="2225"/>
      <c r="Q49" s="2225"/>
      <c r="R49" s="2222"/>
      <c r="S49" s="2222"/>
      <c r="T49" s="2222"/>
      <c r="U49" s="2221" t="s">
        <v>3071</v>
      </c>
      <c r="V49" s="2222"/>
      <c r="W49" s="2222"/>
      <c r="X49" s="2222"/>
      <c r="Y49" s="2222"/>
      <c r="Z49" s="2222"/>
      <c r="AA49" s="2222"/>
      <c r="AB49" s="2222"/>
      <c r="AC49" s="2222"/>
      <c r="AD49" s="2222"/>
      <c r="AE49" s="2222"/>
      <c r="AF49" s="2222"/>
      <c r="AG49" s="2222"/>
      <c r="AH49" s="2222"/>
      <c r="AI49" s="2222"/>
      <c r="AJ49" s="2222"/>
      <c r="AK49" s="2222"/>
      <c r="AL49" s="2223"/>
      <c r="AM49" s="2092"/>
      <c r="AN49" s="2092"/>
      <c r="AO49" s="2092"/>
      <c r="AP49" s="112"/>
      <c r="AQ49" s="112"/>
      <c r="AR49" s="112"/>
      <c r="AS49" s="112"/>
      <c r="AT49" s="112"/>
      <c r="AU49" s="112"/>
      <c r="AV49" s="112"/>
      <c r="AW49" s="112"/>
      <c r="AX49" s="112"/>
    </row>
    <row r="50" spans="1:50" ht="1.5" customHeight="1">
      <c r="A50" s="2092"/>
      <c r="B50" s="2092"/>
      <c r="C50" s="2092"/>
      <c r="D50" s="113"/>
      <c r="E50" s="113"/>
      <c r="F50" s="113"/>
      <c r="G50" s="113"/>
      <c r="H50" s="113"/>
      <c r="AK50" s="2218" t="s">
        <v>2907</v>
      </c>
      <c r="AL50" s="2218"/>
      <c r="AM50" s="2092"/>
      <c r="AN50" s="2092"/>
      <c r="AO50" s="2092"/>
      <c r="AP50" s="112"/>
      <c r="AQ50" s="112"/>
      <c r="AR50" s="112"/>
      <c r="AS50" s="112"/>
      <c r="AT50" s="112"/>
      <c r="AU50" s="112"/>
      <c r="AV50" s="112"/>
      <c r="AW50" s="112"/>
      <c r="AX50" s="112"/>
    </row>
    <row r="51" spans="1:50" ht="12.75" customHeight="1">
      <c r="A51" s="2092"/>
      <c r="B51" s="2092"/>
      <c r="C51" s="2092"/>
      <c r="D51" s="2092"/>
      <c r="E51" s="2092"/>
      <c r="F51" s="2092"/>
      <c r="G51" s="2092"/>
      <c r="H51" s="2092"/>
      <c r="I51" s="2092"/>
      <c r="J51" s="2092"/>
      <c r="K51" s="2092"/>
      <c r="L51" s="2092"/>
      <c r="M51" s="2092"/>
      <c r="N51" s="2092"/>
      <c r="O51" s="2092"/>
      <c r="P51" s="2092"/>
      <c r="Q51" s="2092"/>
      <c r="R51" s="2092"/>
      <c r="S51" s="2092"/>
      <c r="T51" s="2092"/>
      <c r="U51" s="2092"/>
      <c r="V51" s="2092"/>
      <c r="W51" s="2092"/>
      <c r="X51" s="2092"/>
      <c r="Y51" s="2092"/>
      <c r="Z51" s="2092"/>
      <c r="AA51" s="2092"/>
      <c r="AB51" s="2092"/>
      <c r="AC51" s="2092"/>
      <c r="AD51" s="2220"/>
      <c r="AE51" s="2209" t="s">
        <v>2901</v>
      </c>
      <c r="AF51" s="2210"/>
      <c r="AG51" s="2210"/>
      <c r="AH51" s="2210"/>
      <c r="AI51" s="2210"/>
      <c r="AJ51" s="2211"/>
      <c r="AK51" s="2219"/>
      <c r="AL51" s="2219"/>
      <c r="AM51" s="2092"/>
      <c r="AN51" s="2092"/>
      <c r="AO51" s="2092"/>
      <c r="AP51" s="112"/>
      <c r="AQ51" s="112"/>
      <c r="AR51" s="112"/>
      <c r="AS51" s="112"/>
      <c r="AT51" s="112"/>
      <c r="AU51" s="112"/>
      <c r="AV51" s="112"/>
      <c r="AW51" s="112"/>
      <c r="AX51" s="112"/>
    </row>
    <row r="52" spans="1:50" ht="57" customHeight="1">
      <c r="A52" s="2092"/>
      <c r="B52" s="2092"/>
      <c r="C52" s="2092"/>
      <c r="D52" s="2092"/>
      <c r="E52" s="2092"/>
      <c r="F52" s="2092"/>
      <c r="G52" s="2092"/>
      <c r="H52" s="2092"/>
      <c r="I52" s="2092"/>
      <c r="J52" s="2092"/>
      <c r="K52" s="2092"/>
      <c r="L52" s="2092"/>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112"/>
      <c r="AQ52" s="112"/>
      <c r="AR52" s="112"/>
      <c r="AS52" s="112"/>
      <c r="AT52" s="112"/>
      <c r="AU52" s="112"/>
      <c r="AV52" s="112"/>
      <c r="AW52" s="112"/>
      <c r="AX52" s="112"/>
    </row>
    <row r="53" spans="1:50" s="112" customFormat="1" ht="15" customHeight="1"/>
  </sheetData>
  <sheetProtection algorithmName="SHA-512" hashValue="TyQ4UFLBRKSgMO31DuFf2PHwE4XiAOV1n5q30dY4umSnecoGVPeroVuN8Xpe2DOcYuAR70CguF9sjkLuPjd5EQ==" saltValue="D7TexwiXYSsZxJCvHexXgA==" spinCount="100000" sheet="1" objects="1" scenarios="1"/>
  <mergeCells count="94">
    <mergeCell ref="D52:AL52"/>
    <mergeCell ref="D48:H48"/>
    <mergeCell ref="I48:AL48"/>
    <mergeCell ref="D49:H49"/>
    <mergeCell ref="AK50:AL51"/>
    <mergeCell ref="D51:AD51"/>
    <mergeCell ref="AE51:AJ51"/>
    <mergeCell ref="U49:AL49"/>
    <mergeCell ref="I49:T49"/>
    <mergeCell ref="D42:AL42"/>
    <mergeCell ref="D43:AL43"/>
    <mergeCell ref="D44:AL44"/>
    <mergeCell ref="D45:AL46"/>
    <mergeCell ref="D47:H47"/>
    <mergeCell ref="I47:S47"/>
    <mergeCell ref="T47:Y47"/>
    <mergeCell ref="Z47:AI47"/>
    <mergeCell ref="AJ47:AL47"/>
    <mergeCell ref="D41:AL41"/>
    <mergeCell ref="D33:H33"/>
    <mergeCell ref="I33:Z33"/>
    <mergeCell ref="AA33:AF33"/>
    <mergeCell ref="AG33:AL33"/>
    <mergeCell ref="D34:H35"/>
    <mergeCell ref="D36:AL36"/>
    <mergeCell ref="D37:AL37"/>
    <mergeCell ref="D38:AL38"/>
    <mergeCell ref="D39:AL39"/>
    <mergeCell ref="D40:AL40"/>
    <mergeCell ref="I34:AL35"/>
    <mergeCell ref="D32:AL32"/>
    <mergeCell ref="I27:AL27"/>
    <mergeCell ref="D28:H28"/>
    <mergeCell ref="I28:U28"/>
    <mergeCell ref="V28:Z28"/>
    <mergeCell ref="AA28:AL28"/>
    <mergeCell ref="D29:AL29"/>
    <mergeCell ref="D30:L30"/>
    <mergeCell ref="M30:Z30"/>
    <mergeCell ref="AA30:AL30"/>
    <mergeCell ref="D31:L31"/>
    <mergeCell ref="M31:AL31"/>
    <mergeCell ref="D23:H24"/>
    <mergeCell ref="I23:K23"/>
    <mergeCell ref="L23:AL23"/>
    <mergeCell ref="I24:AL24"/>
    <mergeCell ref="D25:H27"/>
    <mergeCell ref="I25:K25"/>
    <mergeCell ref="L25:AL25"/>
    <mergeCell ref="I26:J26"/>
    <mergeCell ref="K26:O26"/>
    <mergeCell ref="P26:AL26"/>
    <mergeCell ref="D22:AL22"/>
    <mergeCell ref="D17:H17"/>
    <mergeCell ref="I17:U17"/>
    <mergeCell ref="V17:Z17"/>
    <mergeCell ref="AA17:AC17"/>
    <mergeCell ref="AD17:AL17"/>
    <mergeCell ref="D18:H20"/>
    <mergeCell ref="I18:K18"/>
    <mergeCell ref="L18:AL18"/>
    <mergeCell ref="I19:J19"/>
    <mergeCell ref="K19:O19"/>
    <mergeCell ref="P19:AL19"/>
    <mergeCell ref="I20:AL20"/>
    <mergeCell ref="D21:U21"/>
    <mergeCell ref="V21:Z21"/>
    <mergeCell ref="AA21:AL21"/>
    <mergeCell ref="D12:Z12"/>
    <mergeCell ref="D13:AL13"/>
    <mergeCell ref="D14:AB14"/>
    <mergeCell ref="AC14:AL14"/>
    <mergeCell ref="D15:H16"/>
    <mergeCell ref="I15:K15"/>
    <mergeCell ref="L15:AG15"/>
    <mergeCell ref="AH15:AL15"/>
    <mergeCell ref="I16:AG16"/>
    <mergeCell ref="AH16:AL16"/>
    <mergeCell ref="A1:C52"/>
    <mergeCell ref="D1:AL2"/>
    <mergeCell ref="AM1:AO52"/>
    <mergeCell ref="D3:L3"/>
    <mergeCell ref="M3:AI3"/>
    <mergeCell ref="AJ3:AL3"/>
    <mergeCell ref="D4:AL4"/>
    <mergeCell ref="D5:AL6"/>
    <mergeCell ref="D7:AE10"/>
    <mergeCell ref="AF7:AL7"/>
    <mergeCell ref="AF8:AL8"/>
    <mergeCell ref="AF9:AL9"/>
    <mergeCell ref="AF10:AL10"/>
    <mergeCell ref="D11:Z11"/>
    <mergeCell ref="AB11:AE12"/>
    <mergeCell ref="AF11:AL12"/>
  </mergeCells>
  <phoneticPr fontId="23"/>
  <dataValidations count="2">
    <dataValidation imeMode="hiragana" allowBlank="1" showInputMessage="1" showErrorMessage="1" sqref="A1 AM1 D1 AB11 AF8:AF11 AA11:AA12 D7 I47:I50 D11:D14 T47 Z47 AJ47 AC14 A53:A1048576 AM53:AO1048576 B54:AL1048576 B53:C53 E53:AL53 AP1:XFD1048576 D47:D53 AJ3 D36:D45" xr:uid="{409621BB-8D82-4B92-9110-B7D6651E0DC0}"/>
    <dataValidation imeMode="off" allowBlank="1" showInputMessage="1" showErrorMessage="1" sqref="AG18:AL34 I15:I34 AA15:AF34 AG15:AL16 J15:Z32 D15:H35 J34:Z34" xr:uid="{C7033E33-92EC-4E34-8081-E61D7DF4B693}"/>
  </dataValidations>
  <printOptions horizontalCentered="1" verticalCentered="1"/>
  <pageMargins left="0" right="0" top="0" bottom="0" header="0.31496062992125984" footer="0.31496062992125984"/>
  <pageSetup paperSize="9" scale="97" orientation="portrait" blackAndWhite="1" horizontalDpi="4294967294"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143E8-C834-43D0-AA52-FA86C3847CCE}">
  <sheetPr codeName="Sheet62">
    <tabColor rgb="FF6666FF"/>
    <pageSetUpPr fitToPage="1"/>
  </sheetPr>
  <dimension ref="A1:AZ54"/>
  <sheetViews>
    <sheetView showGridLines="0" showRowColHeaders="0" zoomScaleNormal="100" workbookViewId="0">
      <selection sqref="A1:B53"/>
    </sheetView>
  </sheetViews>
  <sheetFormatPr defaultColWidth="0" defaultRowHeight="15" customHeight="1" zeroHeight="1"/>
  <cols>
    <col min="1" max="1" width="2.75" style="308" customWidth="1"/>
    <col min="2" max="2" width="2.5" style="308" customWidth="1"/>
    <col min="3" max="39" width="2.5" style="312" customWidth="1"/>
    <col min="40" max="40" width="2.5" style="308" customWidth="1"/>
    <col min="41" max="41" width="2.75" style="308" customWidth="1"/>
    <col min="42" max="50" width="2.5" style="308" customWidth="1"/>
    <col min="51" max="52" width="0" style="308" hidden="1" customWidth="1"/>
    <col min="53" max="16384" width="9" style="308" hidden="1"/>
  </cols>
  <sheetData>
    <row r="1" spans="1:50" ht="15" customHeight="1">
      <c r="A1" s="2227"/>
      <c r="B1" s="2227"/>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c r="AN1" s="2227"/>
      <c r="AO1" s="2227"/>
      <c r="AP1" s="100"/>
      <c r="AQ1" s="100"/>
      <c r="AR1" s="100"/>
      <c r="AS1" s="100"/>
      <c r="AT1" s="100"/>
      <c r="AU1" s="100"/>
      <c r="AV1" s="100"/>
      <c r="AW1" s="100"/>
      <c r="AX1" s="100"/>
    </row>
    <row r="2" spans="1:50" ht="15" customHeight="1">
      <c r="A2" s="2227"/>
      <c r="B2" s="2227"/>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2227"/>
      <c r="AO2" s="2227"/>
      <c r="AP2" s="100"/>
      <c r="AQ2" s="100"/>
      <c r="AR2" s="100"/>
      <c r="AS2" s="100"/>
      <c r="AT2" s="100"/>
      <c r="AU2" s="100"/>
      <c r="AV2" s="100"/>
      <c r="AW2" s="100"/>
      <c r="AX2" s="100"/>
    </row>
    <row r="3" spans="1:50" ht="15" customHeight="1">
      <c r="A3" s="2227"/>
      <c r="B3" s="2227"/>
      <c r="C3" s="2094"/>
      <c r="D3" s="2094"/>
      <c r="E3" s="2094"/>
      <c r="F3" s="2094"/>
      <c r="G3" s="2094"/>
      <c r="H3" s="2094"/>
      <c r="I3" s="2094"/>
      <c r="J3" s="2094"/>
      <c r="K3" s="2094"/>
      <c r="L3" s="2094"/>
      <c r="M3" s="2094"/>
      <c r="N3" s="2094"/>
      <c r="O3" s="2094"/>
      <c r="P3" s="2094"/>
      <c r="Q3" s="2094"/>
      <c r="R3" s="2094"/>
      <c r="S3" s="2094"/>
      <c r="T3" s="2094"/>
      <c r="U3" s="2094"/>
      <c r="V3" s="2094"/>
      <c r="W3" s="2094"/>
      <c r="X3" s="2094"/>
      <c r="Y3" s="2094"/>
      <c r="Z3" s="2094"/>
      <c r="AA3" s="2094"/>
      <c r="AB3" s="2094"/>
      <c r="AC3" s="2094"/>
      <c r="AD3" s="2094"/>
      <c r="AE3" s="2094"/>
      <c r="AF3" s="2094"/>
      <c r="AG3" s="2094"/>
      <c r="AH3" s="2094"/>
      <c r="AI3" s="2094"/>
      <c r="AJ3" s="2094"/>
      <c r="AK3" s="2094" t="s">
        <v>2844</v>
      </c>
      <c r="AL3" s="2094"/>
      <c r="AM3" s="2094"/>
      <c r="AN3" s="2227"/>
      <c r="AO3" s="2227"/>
      <c r="AP3" s="100"/>
      <c r="AQ3" s="100"/>
      <c r="AR3" s="100"/>
      <c r="AS3" s="100"/>
      <c r="AT3" s="100"/>
      <c r="AU3" s="100"/>
      <c r="AV3" s="100"/>
      <c r="AW3" s="100"/>
      <c r="AX3" s="100"/>
    </row>
    <row r="4" spans="1:50" ht="15" customHeight="1">
      <c r="A4" s="2227"/>
      <c r="B4" s="2227"/>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c r="AI4" s="2094"/>
      <c r="AJ4" s="2094"/>
      <c r="AK4" s="2094"/>
      <c r="AL4" s="2094"/>
      <c r="AM4" s="2094"/>
      <c r="AN4" s="2227"/>
      <c r="AO4" s="2227"/>
      <c r="AP4" s="100"/>
      <c r="AQ4" s="100"/>
      <c r="AR4" s="100"/>
      <c r="AS4" s="100"/>
      <c r="AT4" s="100"/>
      <c r="AU4" s="100"/>
      <c r="AV4" s="100"/>
      <c r="AW4" s="100"/>
      <c r="AX4" s="100"/>
    </row>
    <row r="5" spans="1:50" ht="11.25" customHeight="1">
      <c r="A5" s="2227"/>
      <c r="B5" s="2227"/>
      <c r="C5" s="2094"/>
      <c r="D5" s="2094"/>
      <c r="E5" s="2094"/>
      <c r="F5" s="2094"/>
      <c r="G5" s="2094"/>
      <c r="H5" s="2094"/>
      <c r="I5" s="2094"/>
      <c r="J5" s="2094"/>
      <c r="K5" s="2094"/>
      <c r="L5" s="2094"/>
      <c r="M5" s="2094"/>
      <c r="N5" s="2094"/>
      <c r="O5" s="2094"/>
      <c r="P5" s="2094"/>
      <c r="Q5" s="2094"/>
      <c r="R5" s="2094"/>
      <c r="S5" s="2094"/>
      <c r="T5" s="2094"/>
      <c r="U5" s="2094"/>
      <c r="V5" s="2094"/>
      <c r="W5" s="2094"/>
      <c r="X5" s="2094"/>
      <c r="Y5" s="2094"/>
      <c r="Z5" s="2094"/>
      <c r="AA5" s="2094"/>
      <c r="AB5" s="2094"/>
      <c r="AC5" s="2094"/>
      <c r="AD5" s="2094"/>
      <c r="AE5" s="2094"/>
      <c r="AF5" s="2094"/>
      <c r="AG5" s="2094"/>
      <c r="AH5" s="2094"/>
      <c r="AI5" s="2094"/>
      <c r="AJ5" s="2094"/>
      <c r="AK5" s="2094"/>
      <c r="AL5" s="2094"/>
      <c r="AM5" s="2094"/>
      <c r="AN5" s="2227"/>
      <c r="AO5" s="2227"/>
      <c r="AP5" s="100"/>
      <c r="AQ5" s="100"/>
      <c r="AR5" s="100"/>
      <c r="AS5" s="100"/>
      <c r="AT5" s="100"/>
      <c r="AU5" s="100"/>
      <c r="AV5" s="100"/>
      <c r="AW5" s="100"/>
      <c r="AX5" s="100"/>
    </row>
    <row r="6" spans="1:50" ht="18.75" customHeight="1">
      <c r="A6" s="2227"/>
      <c r="B6" s="2227"/>
      <c r="C6" s="2228" t="s">
        <v>2845</v>
      </c>
      <c r="D6" s="2228"/>
      <c r="E6" s="2228"/>
      <c r="F6" s="2228"/>
      <c r="G6" s="2228"/>
      <c r="H6" s="2228"/>
      <c r="I6" s="2228"/>
      <c r="J6" s="2228"/>
      <c r="K6" s="2228"/>
      <c r="L6" s="2228"/>
      <c r="M6" s="2228"/>
      <c r="N6" s="2228"/>
      <c r="O6" s="2228"/>
      <c r="P6" s="2228"/>
      <c r="Q6" s="2228"/>
      <c r="R6" s="2228"/>
      <c r="S6" s="2228"/>
      <c r="T6" s="2228"/>
      <c r="U6" s="2228"/>
      <c r="V6" s="2228"/>
      <c r="W6" s="2228"/>
      <c r="X6" s="2228"/>
      <c r="Y6" s="2228"/>
      <c r="Z6" s="2228"/>
      <c r="AA6" s="2228"/>
      <c r="AB6" s="2228"/>
      <c r="AC6" s="2228"/>
      <c r="AD6" s="2228"/>
      <c r="AE6" s="2228"/>
      <c r="AF6" s="2228"/>
      <c r="AG6" s="2228"/>
      <c r="AH6" s="2228"/>
      <c r="AI6" s="2228"/>
      <c r="AJ6" s="2228"/>
      <c r="AK6" s="2228"/>
      <c r="AL6" s="2228"/>
      <c r="AM6" s="2228"/>
      <c r="AN6" s="2227"/>
      <c r="AO6" s="2227"/>
      <c r="AP6" s="100"/>
      <c r="AQ6" s="100"/>
      <c r="AR6" s="100"/>
      <c r="AS6" s="100"/>
      <c r="AT6" s="100"/>
      <c r="AU6" s="100"/>
      <c r="AV6" s="100"/>
      <c r="AW6" s="100"/>
      <c r="AX6" s="100"/>
    </row>
    <row r="7" spans="1:50" ht="15" customHeight="1">
      <c r="A7" s="2227"/>
      <c r="B7" s="2227"/>
      <c r="C7" s="2094"/>
      <c r="D7" s="2094"/>
      <c r="E7" s="2094"/>
      <c r="F7" s="2094"/>
      <c r="G7" s="2094"/>
      <c r="H7" s="2094"/>
      <c r="I7" s="2094"/>
      <c r="J7" s="2094"/>
      <c r="K7" s="2094"/>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227"/>
      <c r="AO7" s="2227"/>
      <c r="AP7" s="100"/>
      <c r="AQ7" s="100"/>
      <c r="AR7" s="100"/>
      <c r="AS7" s="100"/>
      <c r="AT7" s="100"/>
      <c r="AU7" s="100"/>
      <c r="AV7" s="100"/>
      <c r="AW7" s="100"/>
      <c r="AX7" s="100"/>
    </row>
    <row r="8" spans="1:50" ht="16.5" customHeight="1">
      <c r="A8" s="2227"/>
      <c r="B8" s="2227"/>
      <c r="C8" s="2227" t="s">
        <v>2846</v>
      </c>
      <c r="D8" s="2227"/>
      <c r="E8" s="2227"/>
      <c r="F8" s="2227"/>
      <c r="G8" s="2227"/>
      <c r="H8" s="2227"/>
      <c r="I8" s="2227"/>
      <c r="J8" s="2227"/>
      <c r="K8" s="2227"/>
      <c r="L8" s="2227"/>
      <c r="M8" s="2227"/>
      <c r="N8" s="2227"/>
      <c r="O8" s="2227"/>
      <c r="P8" s="2227"/>
      <c r="Q8" s="2227"/>
      <c r="R8" s="2227"/>
      <c r="S8" s="2227"/>
      <c r="T8" s="2227"/>
      <c r="U8" s="2227"/>
      <c r="V8" s="2227"/>
      <c r="W8" s="2227"/>
      <c r="X8" s="2227"/>
      <c r="Y8" s="2227"/>
      <c r="Z8" s="2227"/>
      <c r="AA8" s="2227"/>
      <c r="AB8" s="2227"/>
      <c r="AC8" s="2227"/>
      <c r="AD8" s="2227"/>
      <c r="AE8" s="2227"/>
      <c r="AF8" s="2227"/>
      <c r="AG8" s="2227"/>
      <c r="AH8" s="2227"/>
      <c r="AI8" s="2227"/>
      <c r="AJ8" s="2227"/>
      <c r="AK8" s="2227"/>
      <c r="AL8" s="2227"/>
      <c r="AM8" s="2227"/>
      <c r="AN8" s="2227"/>
      <c r="AO8" s="2227"/>
      <c r="AP8" s="100"/>
      <c r="AQ8" s="100"/>
      <c r="AR8" s="100"/>
      <c r="AS8" s="100"/>
      <c r="AT8" s="100"/>
      <c r="AU8" s="100"/>
      <c r="AV8" s="100"/>
      <c r="AW8" s="100"/>
      <c r="AX8" s="100"/>
    </row>
    <row r="9" spans="1:50" ht="16.5" customHeight="1">
      <c r="A9" s="2227"/>
      <c r="B9" s="2227"/>
      <c r="C9" s="2227" t="s">
        <v>2847</v>
      </c>
      <c r="D9" s="2227"/>
      <c r="E9" s="2227"/>
      <c r="F9" s="2227"/>
      <c r="G9" s="2227"/>
      <c r="H9" s="2227"/>
      <c r="I9" s="2227"/>
      <c r="J9" s="2227"/>
      <c r="K9" s="2227"/>
      <c r="L9" s="2227"/>
      <c r="M9" s="2227"/>
      <c r="N9" s="2227"/>
      <c r="O9" s="2227"/>
      <c r="P9" s="2227"/>
      <c r="Q9" s="2227"/>
      <c r="R9" s="2227"/>
      <c r="S9" s="2227"/>
      <c r="T9" s="2227"/>
      <c r="U9" s="2227"/>
      <c r="V9" s="2227"/>
      <c r="W9" s="2227"/>
      <c r="X9" s="2227"/>
      <c r="Y9" s="2227"/>
      <c r="Z9" s="2227"/>
      <c r="AA9" s="2227"/>
      <c r="AB9" s="2227"/>
      <c r="AC9" s="2227"/>
      <c r="AD9" s="2227"/>
      <c r="AE9" s="2227"/>
      <c r="AF9" s="2227"/>
      <c r="AG9" s="2227"/>
      <c r="AH9" s="2227"/>
      <c r="AI9" s="2227"/>
      <c r="AJ9" s="2227"/>
      <c r="AK9" s="2227"/>
      <c r="AL9" s="2227"/>
      <c r="AM9" s="2227"/>
      <c r="AN9" s="2227"/>
      <c r="AO9" s="2227"/>
      <c r="AP9" s="100"/>
      <c r="AQ9" s="100"/>
      <c r="AR9" s="100"/>
      <c r="AS9" s="100"/>
      <c r="AT9" s="100"/>
      <c r="AU9" s="100"/>
      <c r="AV9" s="100"/>
      <c r="AW9" s="100"/>
      <c r="AX9" s="100"/>
    </row>
    <row r="10" spans="1:50" ht="16.5" customHeight="1">
      <c r="A10" s="2227"/>
      <c r="B10" s="2227"/>
      <c r="C10" s="2227"/>
      <c r="D10" s="2227"/>
      <c r="E10" s="2227"/>
      <c r="F10" s="2227"/>
      <c r="G10" s="2227"/>
      <c r="H10" s="2227"/>
      <c r="I10" s="2227"/>
      <c r="J10" s="2227"/>
      <c r="K10" s="2227"/>
      <c r="L10" s="2227"/>
      <c r="M10" s="2227"/>
      <c r="N10" s="2227"/>
      <c r="O10" s="2227"/>
      <c r="P10" s="2227"/>
      <c r="Q10" s="2227"/>
      <c r="R10" s="2227"/>
      <c r="S10" s="2227"/>
      <c r="T10" s="2227"/>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100"/>
      <c r="AQ10" s="100"/>
      <c r="AR10" s="100"/>
      <c r="AS10" s="100"/>
      <c r="AT10" s="100"/>
      <c r="AU10" s="100"/>
      <c r="AV10" s="100"/>
      <c r="AW10" s="100"/>
      <c r="AX10" s="100"/>
    </row>
    <row r="11" spans="1:50" ht="16.5" customHeight="1">
      <c r="A11" s="2227"/>
      <c r="B11" s="2227"/>
      <c r="C11" s="2227" t="s">
        <v>2848</v>
      </c>
      <c r="D11" s="2227"/>
      <c r="E11" s="2227"/>
      <c r="F11" s="2227"/>
      <c r="G11" s="2227"/>
      <c r="H11" s="2227"/>
      <c r="I11" s="2227"/>
      <c r="J11" s="2227"/>
      <c r="K11" s="2227"/>
      <c r="L11" s="2227"/>
      <c r="M11" s="2227"/>
      <c r="N11" s="2227"/>
      <c r="O11" s="2227"/>
      <c r="P11" s="2227"/>
      <c r="Q11" s="2227"/>
      <c r="R11" s="2227"/>
      <c r="S11" s="2227"/>
      <c r="T11" s="2227"/>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100"/>
      <c r="AQ11" s="100"/>
      <c r="AR11" s="100"/>
      <c r="AS11" s="100"/>
      <c r="AT11" s="100"/>
      <c r="AU11" s="100"/>
      <c r="AV11" s="100"/>
      <c r="AW11" s="100"/>
      <c r="AX11" s="100"/>
    </row>
    <row r="12" spans="1:50" ht="16.5" customHeight="1">
      <c r="A12" s="2227"/>
      <c r="B12" s="2227"/>
      <c r="C12" s="2226" t="s">
        <v>2849</v>
      </c>
      <c r="D12" s="2226"/>
      <c r="E12" s="2226"/>
      <c r="F12" s="2226"/>
      <c r="G12" s="2226"/>
      <c r="H12" s="2226"/>
      <c r="I12" s="2226"/>
      <c r="J12" s="2226"/>
      <c r="K12" s="2226"/>
      <c r="L12" s="2226"/>
      <c r="M12" s="2226"/>
      <c r="N12" s="2226"/>
      <c r="O12" s="2226"/>
      <c r="P12" s="2226"/>
      <c r="Q12" s="2226"/>
      <c r="R12" s="2226"/>
      <c r="S12" s="2226"/>
      <c r="T12" s="2226"/>
      <c r="U12" s="2226"/>
      <c r="V12" s="2226"/>
      <c r="W12" s="2226"/>
      <c r="X12" s="2226"/>
      <c r="Y12" s="2226"/>
      <c r="Z12" s="2226"/>
      <c r="AA12" s="2226"/>
      <c r="AB12" s="2226"/>
      <c r="AC12" s="2226"/>
      <c r="AD12" s="2226"/>
      <c r="AE12" s="2226"/>
      <c r="AF12" s="2226"/>
      <c r="AG12" s="2226"/>
      <c r="AH12" s="2226"/>
      <c r="AI12" s="2226"/>
      <c r="AJ12" s="2226"/>
      <c r="AK12" s="2226"/>
      <c r="AL12" s="2226"/>
      <c r="AM12" s="2226"/>
      <c r="AN12" s="2227"/>
      <c r="AO12" s="2227"/>
      <c r="AP12" s="100"/>
      <c r="AQ12" s="100"/>
      <c r="AR12" s="100"/>
      <c r="AS12" s="100"/>
      <c r="AT12" s="100"/>
      <c r="AU12" s="100"/>
      <c r="AV12" s="100"/>
      <c r="AW12" s="100"/>
      <c r="AX12" s="100"/>
    </row>
    <row r="13" spans="1:50" ht="16.5" customHeight="1">
      <c r="A13" s="2227"/>
      <c r="B13" s="2227"/>
      <c r="C13" s="2226" t="s">
        <v>2850</v>
      </c>
      <c r="D13" s="2226"/>
      <c r="E13" s="2226"/>
      <c r="F13" s="2226"/>
      <c r="G13" s="2226"/>
      <c r="H13" s="2226"/>
      <c r="I13" s="2226"/>
      <c r="J13" s="2226"/>
      <c r="K13" s="2226"/>
      <c r="L13" s="2226"/>
      <c r="M13" s="2226"/>
      <c r="N13" s="2226"/>
      <c r="O13" s="2226"/>
      <c r="P13" s="2226"/>
      <c r="Q13" s="2226"/>
      <c r="R13" s="2226"/>
      <c r="S13" s="2226"/>
      <c r="T13" s="2226"/>
      <c r="U13" s="2226"/>
      <c r="V13" s="2226"/>
      <c r="W13" s="2226"/>
      <c r="X13" s="2226"/>
      <c r="Y13" s="2226"/>
      <c r="Z13" s="2226"/>
      <c r="AA13" s="2226"/>
      <c r="AB13" s="2226"/>
      <c r="AC13" s="2226"/>
      <c r="AD13" s="2226"/>
      <c r="AE13" s="2226"/>
      <c r="AF13" s="2226"/>
      <c r="AG13" s="2226"/>
      <c r="AH13" s="2226"/>
      <c r="AI13" s="2226"/>
      <c r="AJ13" s="2226"/>
      <c r="AK13" s="2226"/>
      <c r="AL13" s="2226"/>
      <c r="AM13" s="2226"/>
      <c r="AN13" s="2227"/>
      <c r="AO13" s="2227"/>
      <c r="AP13" s="100"/>
      <c r="AQ13" s="100"/>
      <c r="AR13" s="100"/>
      <c r="AS13" s="100"/>
      <c r="AT13" s="100"/>
      <c r="AU13" s="100"/>
      <c r="AV13" s="100"/>
      <c r="AW13" s="100"/>
      <c r="AX13" s="100"/>
    </row>
    <row r="14" spans="1:50" ht="16.5" customHeight="1">
      <c r="A14" s="2227"/>
      <c r="B14" s="2227"/>
      <c r="C14" s="2226" t="s">
        <v>2851</v>
      </c>
      <c r="D14" s="2226"/>
      <c r="E14" s="2226"/>
      <c r="F14" s="2226"/>
      <c r="G14" s="2226"/>
      <c r="H14" s="2226"/>
      <c r="I14" s="2226"/>
      <c r="J14" s="2226"/>
      <c r="K14" s="2226"/>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c r="AH14" s="2226"/>
      <c r="AI14" s="2226"/>
      <c r="AJ14" s="2226"/>
      <c r="AK14" s="2226"/>
      <c r="AL14" s="2226"/>
      <c r="AM14" s="2226"/>
      <c r="AN14" s="2227"/>
      <c r="AO14" s="2227"/>
      <c r="AP14" s="100"/>
      <c r="AQ14" s="100"/>
      <c r="AR14" s="100"/>
      <c r="AS14" s="100"/>
      <c r="AT14" s="100"/>
      <c r="AU14" s="100"/>
      <c r="AV14" s="100"/>
      <c r="AW14" s="100"/>
      <c r="AX14" s="100"/>
    </row>
    <row r="15" spans="1:50" ht="16.5" customHeight="1">
      <c r="A15" s="2227"/>
      <c r="B15" s="2227"/>
      <c r="C15" s="2227" t="s">
        <v>2852</v>
      </c>
      <c r="D15" s="2227"/>
      <c r="E15" s="2227"/>
      <c r="F15" s="2227"/>
      <c r="G15" s="2227"/>
      <c r="H15" s="2227"/>
      <c r="I15" s="2227"/>
      <c r="J15" s="2227"/>
      <c r="K15" s="2227"/>
      <c r="L15" s="2227"/>
      <c r="M15" s="2227"/>
      <c r="N15" s="2227"/>
      <c r="O15" s="2227"/>
      <c r="P15" s="2227"/>
      <c r="Q15" s="2227"/>
      <c r="R15" s="2227"/>
      <c r="S15" s="2227"/>
      <c r="T15" s="2227"/>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100"/>
      <c r="AQ15" s="100"/>
      <c r="AR15" s="100"/>
      <c r="AS15" s="100"/>
      <c r="AT15" s="100"/>
      <c r="AU15" s="100"/>
      <c r="AV15" s="100"/>
      <c r="AW15" s="100"/>
      <c r="AX15" s="100"/>
    </row>
    <row r="16" spans="1:50" ht="16.5" customHeight="1">
      <c r="A16" s="2227"/>
      <c r="B16" s="2227"/>
      <c r="C16" s="2226" t="s">
        <v>2853</v>
      </c>
      <c r="D16" s="2226"/>
      <c r="E16" s="2226"/>
      <c r="F16" s="2226"/>
      <c r="G16" s="2226"/>
      <c r="H16" s="2226"/>
      <c r="I16" s="2226"/>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6"/>
      <c r="AJ16" s="2226"/>
      <c r="AK16" s="2226"/>
      <c r="AL16" s="2226"/>
      <c r="AM16" s="2226"/>
      <c r="AN16" s="2227"/>
      <c r="AO16" s="2227"/>
      <c r="AP16" s="100"/>
      <c r="AQ16" s="100"/>
      <c r="AR16" s="100"/>
      <c r="AS16" s="100"/>
      <c r="AT16" s="100"/>
      <c r="AU16" s="100"/>
      <c r="AV16" s="100"/>
      <c r="AW16" s="100"/>
      <c r="AX16" s="100"/>
    </row>
    <row r="17" spans="1:50" ht="16.5" customHeight="1">
      <c r="A17" s="2227"/>
      <c r="B17" s="2227"/>
      <c r="C17" s="2226" t="s">
        <v>2854</v>
      </c>
      <c r="D17" s="2226"/>
      <c r="E17" s="2226"/>
      <c r="F17" s="2226"/>
      <c r="G17" s="2226"/>
      <c r="H17" s="2226"/>
      <c r="I17" s="2226"/>
      <c r="J17" s="2226"/>
      <c r="K17" s="2226"/>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7"/>
      <c r="AO17" s="2227"/>
      <c r="AP17" s="100"/>
      <c r="AQ17" s="100"/>
      <c r="AR17" s="100"/>
      <c r="AS17" s="100"/>
      <c r="AT17" s="100"/>
      <c r="AU17" s="100"/>
      <c r="AV17" s="100"/>
      <c r="AW17" s="100"/>
      <c r="AX17" s="100"/>
    </row>
    <row r="18" spans="1:50" ht="16.5" customHeight="1">
      <c r="A18" s="2227"/>
      <c r="B18" s="2227"/>
      <c r="C18" s="2226" t="s">
        <v>2855</v>
      </c>
      <c r="D18" s="2226"/>
      <c r="E18" s="2226"/>
      <c r="F18" s="2226"/>
      <c r="G18" s="2226"/>
      <c r="H18" s="2226"/>
      <c r="I18" s="2226"/>
      <c r="J18" s="2226"/>
      <c r="K18" s="2226"/>
      <c r="L18" s="2226"/>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7"/>
      <c r="AO18" s="2227"/>
      <c r="AP18" s="100"/>
      <c r="AQ18" s="100"/>
      <c r="AR18" s="100"/>
      <c r="AS18" s="100"/>
      <c r="AT18" s="100"/>
      <c r="AU18" s="100"/>
      <c r="AV18" s="100"/>
      <c r="AW18" s="100"/>
      <c r="AX18" s="100"/>
    </row>
    <row r="19" spans="1:50" ht="16.5" customHeight="1">
      <c r="A19" s="2227"/>
      <c r="B19" s="2227"/>
      <c r="C19" s="2226" t="s">
        <v>2856</v>
      </c>
      <c r="D19" s="2226"/>
      <c r="E19" s="2226"/>
      <c r="F19" s="2226"/>
      <c r="G19" s="2226"/>
      <c r="H19" s="2226"/>
      <c r="I19" s="2226"/>
      <c r="J19" s="2226"/>
      <c r="K19" s="2226"/>
      <c r="L19" s="2226"/>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7"/>
      <c r="AO19" s="2227"/>
      <c r="AP19" s="100"/>
      <c r="AQ19" s="100"/>
      <c r="AR19" s="100"/>
      <c r="AS19" s="100"/>
      <c r="AT19" s="100"/>
      <c r="AU19" s="100"/>
      <c r="AV19" s="100"/>
      <c r="AW19" s="100"/>
      <c r="AX19" s="100"/>
    </row>
    <row r="20" spans="1:50" ht="16.5" customHeight="1">
      <c r="A20" s="2227"/>
      <c r="B20" s="2227"/>
      <c r="C20" s="2226" t="s">
        <v>2857</v>
      </c>
      <c r="D20" s="2226"/>
      <c r="E20" s="2226"/>
      <c r="F20" s="2226"/>
      <c r="G20" s="2226"/>
      <c r="H20" s="2226"/>
      <c r="I20" s="2226"/>
      <c r="J20" s="2226"/>
      <c r="K20" s="2226"/>
      <c r="L20" s="2226"/>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7"/>
      <c r="AO20" s="2227"/>
      <c r="AP20" s="100"/>
      <c r="AQ20" s="100"/>
      <c r="AR20" s="100"/>
      <c r="AS20" s="100"/>
      <c r="AT20" s="100"/>
      <c r="AU20" s="100"/>
      <c r="AV20" s="100"/>
      <c r="AW20" s="100"/>
      <c r="AX20" s="100"/>
    </row>
    <row r="21" spans="1:50" ht="16.5" customHeight="1">
      <c r="A21" s="2227"/>
      <c r="B21" s="2227"/>
      <c r="C21" s="2227" t="s">
        <v>2858</v>
      </c>
      <c r="D21" s="2227"/>
      <c r="E21" s="2227"/>
      <c r="F21" s="2227"/>
      <c r="G21" s="2227"/>
      <c r="H21" s="2227"/>
      <c r="I21" s="2227"/>
      <c r="J21" s="2227"/>
      <c r="K21" s="2227"/>
      <c r="L21" s="2227"/>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100"/>
      <c r="AQ21" s="100"/>
      <c r="AR21" s="100"/>
      <c r="AS21" s="100"/>
      <c r="AT21" s="100"/>
      <c r="AU21" s="100"/>
      <c r="AV21" s="100"/>
      <c r="AW21" s="100"/>
      <c r="AX21" s="100"/>
    </row>
    <row r="22" spans="1:50" ht="16.5" customHeight="1">
      <c r="A22" s="2227"/>
      <c r="B22" s="2227"/>
      <c r="C22" s="2226" t="s">
        <v>2859</v>
      </c>
      <c r="D22" s="2226"/>
      <c r="E22" s="2226"/>
      <c r="F22" s="2226"/>
      <c r="G22" s="2226"/>
      <c r="H22" s="2226"/>
      <c r="I22" s="2226"/>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7"/>
      <c r="AO22" s="2227"/>
      <c r="AP22" s="100"/>
      <c r="AQ22" s="100"/>
      <c r="AR22" s="100"/>
      <c r="AS22" s="100"/>
      <c r="AT22" s="100"/>
      <c r="AU22" s="100"/>
      <c r="AV22" s="100"/>
      <c r="AW22" s="100"/>
      <c r="AX22" s="100"/>
    </row>
    <row r="23" spans="1:50" ht="16.5" customHeight="1">
      <c r="A23" s="2227"/>
      <c r="B23" s="2227"/>
      <c r="C23" s="2226" t="s">
        <v>2860</v>
      </c>
      <c r="D23" s="2226"/>
      <c r="E23" s="2226"/>
      <c r="F23" s="2226"/>
      <c r="G23" s="2226"/>
      <c r="H23" s="2226"/>
      <c r="I23" s="2226"/>
      <c r="J23" s="2226"/>
      <c r="K23" s="2226"/>
      <c r="L23" s="2226"/>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7"/>
      <c r="AO23" s="2227"/>
      <c r="AP23" s="100"/>
      <c r="AQ23" s="100"/>
      <c r="AR23" s="100"/>
      <c r="AS23" s="100"/>
      <c r="AT23" s="100"/>
      <c r="AU23" s="100"/>
      <c r="AV23" s="100"/>
      <c r="AW23" s="100"/>
      <c r="AX23" s="100"/>
    </row>
    <row r="24" spans="1:50" ht="16.5" customHeight="1">
      <c r="A24" s="2227"/>
      <c r="B24" s="2227"/>
      <c r="C24" s="2226" t="s">
        <v>2861</v>
      </c>
      <c r="D24" s="2226"/>
      <c r="E24" s="2226"/>
      <c r="F24" s="2226"/>
      <c r="G24" s="2226"/>
      <c r="H24" s="2226"/>
      <c r="I24" s="2226"/>
      <c r="J24" s="2226"/>
      <c r="K24" s="2226"/>
      <c r="L24" s="2226"/>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7"/>
      <c r="AO24" s="2227"/>
      <c r="AP24" s="100"/>
      <c r="AQ24" s="100"/>
      <c r="AR24" s="100"/>
      <c r="AS24" s="100"/>
      <c r="AT24" s="100"/>
      <c r="AU24" s="100"/>
      <c r="AV24" s="100"/>
      <c r="AW24" s="100"/>
      <c r="AX24" s="100"/>
    </row>
    <row r="25" spans="1:50" ht="16.5" customHeight="1">
      <c r="A25" s="2227"/>
      <c r="B25" s="2227"/>
      <c r="C25" s="2226" t="s">
        <v>2862</v>
      </c>
      <c r="D25" s="2226"/>
      <c r="E25" s="2226"/>
      <c r="F25" s="2226"/>
      <c r="G25" s="2226"/>
      <c r="H25" s="2226"/>
      <c r="I25" s="2226"/>
      <c r="J25" s="2226"/>
      <c r="K25" s="2226"/>
      <c r="L25" s="2226"/>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7"/>
      <c r="AO25" s="2227"/>
      <c r="AP25" s="100"/>
      <c r="AQ25" s="100"/>
      <c r="AR25" s="100"/>
      <c r="AS25" s="100"/>
      <c r="AT25" s="100"/>
      <c r="AU25" s="100"/>
      <c r="AV25" s="100"/>
      <c r="AW25" s="100"/>
      <c r="AX25" s="100"/>
    </row>
    <row r="26" spans="1:50" ht="16.5" customHeight="1">
      <c r="A26" s="2227"/>
      <c r="B26" s="2227"/>
      <c r="C26" s="2226" t="s">
        <v>2863</v>
      </c>
      <c r="D26" s="2226"/>
      <c r="E26" s="2226"/>
      <c r="F26" s="2226"/>
      <c r="G26" s="2226"/>
      <c r="H26" s="2226"/>
      <c r="I26" s="2226"/>
      <c r="J26" s="2226"/>
      <c r="K26" s="2226"/>
      <c r="L26" s="2226"/>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7"/>
      <c r="AO26" s="2227"/>
      <c r="AP26" s="100"/>
      <c r="AQ26" s="100"/>
      <c r="AR26" s="100"/>
      <c r="AS26" s="100"/>
      <c r="AT26" s="100"/>
      <c r="AU26" s="100"/>
      <c r="AV26" s="100"/>
      <c r="AW26" s="100"/>
      <c r="AX26" s="100"/>
    </row>
    <row r="27" spans="1:50" ht="16.5" customHeight="1">
      <c r="A27" s="2227"/>
      <c r="B27" s="2227"/>
      <c r="C27" s="2226" t="s">
        <v>2864</v>
      </c>
      <c r="D27" s="2226"/>
      <c r="E27" s="2226"/>
      <c r="F27" s="2226"/>
      <c r="G27" s="2226"/>
      <c r="H27" s="2226"/>
      <c r="I27" s="2226"/>
      <c r="J27" s="2226"/>
      <c r="K27" s="2226"/>
      <c r="L27" s="2226"/>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7"/>
      <c r="AO27" s="2227"/>
      <c r="AP27" s="100"/>
      <c r="AQ27" s="100"/>
      <c r="AR27" s="100"/>
      <c r="AS27" s="100"/>
      <c r="AT27" s="100"/>
      <c r="AU27" s="100"/>
      <c r="AV27" s="100"/>
      <c r="AW27" s="100"/>
      <c r="AX27" s="100"/>
    </row>
    <row r="28" spans="1:50" ht="16.5" customHeight="1">
      <c r="A28" s="2227"/>
      <c r="B28" s="2227"/>
      <c r="C28" s="2227" t="s">
        <v>2865</v>
      </c>
      <c r="D28" s="2227"/>
      <c r="E28" s="2227"/>
      <c r="F28" s="2227"/>
      <c r="G28" s="2227"/>
      <c r="H28" s="2227"/>
      <c r="I28" s="2227"/>
      <c r="J28" s="2227"/>
      <c r="K28" s="2227"/>
      <c r="L28" s="2227"/>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100"/>
      <c r="AQ28" s="100"/>
      <c r="AR28" s="100"/>
      <c r="AS28" s="100"/>
      <c r="AT28" s="100"/>
      <c r="AU28" s="100"/>
      <c r="AV28" s="100"/>
      <c r="AW28" s="100"/>
      <c r="AX28" s="100"/>
    </row>
    <row r="29" spans="1:50" ht="16.5" customHeight="1">
      <c r="A29" s="2227"/>
      <c r="B29" s="2227"/>
      <c r="C29" s="2226" t="s">
        <v>2866</v>
      </c>
      <c r="D29" s="2226"/>
      <c r="E29" s="2226"/>
      <c r="F29" s="2226"/>
      <c r="G29" s="2226"/>
      <c r="H29" s="2226"/>
      <c r="I29" s="2226"/>
      <c r="J29" s="2226"/>
      <c r="K29" s="2226"/>
      <c r="L29" s="2226"/>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7"/>
      <c r="AO29" s="2227"/>
      <c r="AP29" s="100"/>
      <c r="AQ29" s="100"/>
      <c r="AR29" s="100"/>
      <c r="AS29" s="100"/>
      <c r="AT29" s="100"/>
      <c r="AU29" s="100"/>
      <c r="AV29" s="100"/>
      <c r="AW29" s="100"/>
      <c r="AX29" s="100"/>
    </row>
    <row r="30" spans="1:50" ht="16.5" customHeight="1">
      <c r="A30" s="2227"/>
      <c r="B30" s="2227"/>
      <c r="C30" s="2226" t="s">
        <v>2867</v>
      </c>
      <c r="D30" s="2226"/>
      <c r="E30" s="2226"/>
      <c r="F30" s="2226"/>
      <c r="G30" s="2226"/>
      <c r="H30" s="2226"/>
      <c r="I30" s="2226"/>
      <c r="J30" s="2226"/>
      <c r="K30" s="2226"/>
      <c r="L30" s="2226"/>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7"/>
      <c r="AO30" s="2227"/>
      <c r="AP30" s="100"/>
      <c r="AQ30" s="100"/>
      <c r="AR30" s="100"/>
      <c r="AS30" s="100"/>
      <c r="AT30" s="100"/>
      <c r="AU30" s="100"/>
      <c r="AV30" s="100"/>
      <c r="AW30" s="100"/>
      <c r="AX30" s="100"/>
    </row>
    <row r="31" spans="1:50" ht="16.5" customHeight="1">
      <c r="A31" s="2227"/>
      <c r="B31" s="2227"/>
      <c r="C31" s="2226" t="s">
        <v>2868</v>
      </c>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7"/>
      <c r="AO31" s="2227"/>
      <c r="AP31" s="100"/>
      <c r="AQ31" s="100"/>
      <c r="AR31" s="100"/>
      <c r="AS31" s="100"/>
      <c r="AT31" s="100"/>
      <c r="AU31" s="100"/>
      <c r="AV31" s="100"/>
      <c r="AW31" s="100"/>
      <c r="AX31" s="100"/>
    </row>
    <row r="32" spans="1:50" ht="16.5" customHeight="1">
      <c r="A32" s="2227"/>
      <c r="B32" s="2227"/>
      <c r="C32" s="2226" t="s">
        <v>2869</v>
      </c>
      <c r="D32" s="2226"/>
      <c r="E32" s="2226"/>
      <c r="F32" s="2226"/>
      <c r="G32" s="2226"/>
      <c r="H32" s="2226"/>
      <c r="I32" s="2226"/>
      <c r="J32" s="2226"/>
      <c r="K32" s="2226"/>
      <c r="L32" s="2226"/>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7"/>
      <c r="AO32" s="2227"/>
      <c r="AP32" s="100"/>
      <c r="AQ32" s="100"/>
      <c r="AR32" s="100"/>
      <c r="AS32" s="100"/>
      <c r="AT32" s="100"/>
      <c r="AU32" s="100"/>
      <c r="AV32" s="100"/>
      <c r="AW32" s="100"/>
      <c r="AX32" s="100"/>
    </row>
    <row r="33" spans="1:50" ht="16.5" customHeight="1">
      <c r="A33" s="2227"/>
      <c r="B33" s="2227"/>
      <c r="C33" s="2229" t="s">
        <v>2870</v>
      </c>
      <c r="D33" s="2229"/>
      <c r="E33" s="2229"/>
      <c r="F33" s="2229"/>
      <c r="G33" s="2229"/>
      <c r="H33" s="2229"/>
      <c r="I33" s="2229"/>
      <c r="J33" s="2229"/>
      <c r="K33" s="2229"/>
      <c r="L33" s="2229"/>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27"/>
      <c r="AO33" s="2227"/>
      <c r="AP33" s="100"/>
      <c r="AQ33" s="100"/>
      <c r="AR33" s="100"/>
      <c r="AS33" s="100"/>
      <c r="AT33" s="100"/>
      <c r="AU33" s="100"/>
      <c r="AV33" s="100"/>
      <c r="AW33" s="100"/>
      <c r="AX33" s="100"/>
    </row>
    <row r="34" spans="1:50" ht="16.5" customHeight="1">
      <c r="A34" s="2227"/>
      <c r="B34" s="2227"/>
      <c r="C34" s="2226" t="s">
        <v>2871</v>
      </c>
      <c r="D34" s="2226"/>
      <c r="E34" s="2226"/>
      <c r="F34" s="2226"/>
      <c r="G34" s="2226"/>
      <c r="H34" s="2226"/>
      <c r="I34" s="2226"/>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7"/>
      <c r="AO34" s="2227"/>
      <c r="AP34" s="100"/>
      <c r="AQ34" s="100"/>
      <c r="AR34" s="100"/>
      <c r="AS34" s="100"/>
      <c r="AT34" s="100"/>
      <c r="AU34" s="100"/>
      <c r="AV34" s="100"/>
      <c r="AW34" s="100"/>
      <c r="AX34" s="100"/>
    </row>
    <row r="35" spans="1:50" ht="16.5" customHeight="1">
      <c r="A35" s="2227"/>
      <c r="B35" s="2227"/>
      <c r="C35" s="2229" t="s">
        <v>2872</v>
      </c>
      <c r="D35" s="2229"/>
      <c r="E35" s="2229"/>
      <c r="F35" s="2229"/>
      <c r="G35" s="2229"/>
      <c r="H35" s="2229"/>
      <c r="I35" s="2229"/>
      <c r="J35" s="2229"/>
      <c r="K35" s="2229"/>
      <c r="L35" s="2229"/>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27"/>
      <c r="AO35" s="2227"/>
      <c r="AP35" s="100"/>
      <c r="AQ35" s="100"/>
      <c r="AR35" s="100"/>
      <c r="AS35" s="100"/>
      <c r="AT35" s="100"/>
      <c r="AU35" s="100"/>
      <c r="AV35" s="100"/>
      <c r="AW35" s="100"/>
      <c r="AX35" s="100"/>
    </row>
    <row r="36" spans="1:50" ht="16.5" customHeight="1">
      <c r="A36" s="2227"/>
      <c r="B36" s="2227"/>
      <c r="C36" s="2229" t="s">
        <v>2873</v>
      </c>
      <c r="D36" s="2229"/>
      <c r="E36" s="2229"/>
      <c r="F36" s="2229"/>
      <c r="G36" s="2229"/>
      <c r="H36" s="2229"/>
      <c r="I36" s="2229"/>
      <c r="J36" s="2229"/>
      <c r="K36" s="2229"/>
      <c r="L36" s="2229"/>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c r="AN36" s="2227"/>
      <c r="AO36" s="2227"/>
      <c r="AP36" s="100"/>
      <c r="AQ36" s="100"/>
      <c r="AR36" s="100"/>
      <c r="AS36" s="100"/>
      <c r="AT36" s="100"/>
      <c r="AU36" s="100"/>
      <c r="AV36" s="100"/>
      <c r="AW36" s="100"/>
      <c r="AX36" s="100"/>
    </row>
    <row r="37" spans="1:50" ht="16.5" customHeight="1">
      <c r="A37" s="2227"/>
      <c r="B37" s="2227"/>
      <c r="C37" s="2227" t="s">
        <v>2874</v>
      </c>
      <c r="D37" s="2227"/>
      <c r="E37" s="2227"/>
      <c r="F37" s="2227"/>
      <c r="G37" s="2227"/>
      <c r="H37" s="2227"/>
      <c r="I37" s="2227"/>
      <c r="J37" s="2227"/>
      <c r="K37" s="2227"/>
      <c r="L37" s="2227"/>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100"/>
      <c r="AQ37" s="100"/>
      <c r="AR37" s="100"/>
      <c r="AS37" s="100"/>
      <c r="AT37" s="100"/>
      <c r="AU37" s="100"/>
      <c r="AV37" s="100"/>
      <c r="AW37" s="100"/>
      <c r="AX37" s="100"/>
    </row>
    <row r="38" spans="1:50" ht="16.5" customHeight="1">
      <c r="A38" s="2227"/>
      <c r="B38" s="2227"/>
      <c r="C38" s="2226" t="s">
        <v>2875</v>
      </c>
      <c r="D38" s="2226"/>
      <c r="E38" s="2226"/>
      <c r="F38" s="2226"/>
      <c r="G38" s="2226"/>
      <c r="H38" s="2226"/>
      <c r="I38" s="2226"/>
      <c r="J38" s="2226"/>
      <c r="K38" s="2226"/>
      <c r="L38" s="2226"/>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7"/>
      <c r="AO38" s="2227"/>
      <c r="AP38" s="100"/>
      <c r="AQ38" s="100"/>
      <c r="AR38" s="100"/>
      <c r="AS38" s="100"/>
      <c r="AT38" s="100"/>
      <c r="AU38" s="100"/>
      <c r="AV38" s="100"/>
      <c r="AW38" s="100"/>
      <c r="AX38" s="100"/>
    </row>
    <row r="39" spans="1:50" ht="16.5" customHeight="1">
      <c r="A39" s="2227"/>
      <c r="B39" s="2227"/>
      <c r="C39" s="2226" t="s">
        <v>2876</v>
      </c>
      <c r="D39" s="2226"/>
      <c r="E39" s="2226"/>
      <c r="F39" s="2226"/>
      <c r="G39" s="2226"/>
      <c r="H39" s="2226"/>
      <c r="I39" s="2226"/>
      <c r="J39" s="2226"/>
      <c r="K39" s="2226"/>
      <c r="L39" s="2226"/>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7"/>
      <c r="AO39" s="2227"/>
      <c r="AP39" s="100"/>
      <c r="AQ39" s="100"/>
      <c r="AR39" s="100"/>
      <c r="AS39" s="100"/>
      <c r="AT39" s="100"/>
      <c r="AU39" s="100"/>
      <c r="AV39" s="100"/>
      <c r="AW39" s="100"/>
      <c r="AX39" s="100"/>
    </row>
    <row r="40" spans="1:50" ht="16.5" customHeight="1">
      <c r="A40" s="2227"/>
      <c r="B40" s="2227"/>
      <c r="C40" s="2227" t="s">
        <v>2877</v>
      </c>
      <c r="D40" s="2227"/>
      <c r="E40" s="2227"/>
      <c r="F40" s="2227"/>
      <c r="G40" s="2227"/>
      <c r="H40" s="2227"/>
      <c r="I40" s="2227"/>
      <c r="J40" s="2227"/>
      <c r="K40" s="2227"/>
      <c r="L40" s="2227"/>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100"/>
      <c r="AQ40" s="100"/>
      <c r="AR40" s="100"/>
      <c r="AS40" s="100"/>
      <c r="AT40" s="100"/>
      <c r="AU40" s="100"/>
      <c r="AV40" s="100"/>
      <c r="AW40" s="100"/>
      <c r="AX40" s="100"/>
    </row>
    <row r="41" spans="1:50" ht="16.5" customHeight="1">
      <c r="A41" s="2227"/>
      <c r="B41" s="2227"/>
      <c r="C41" s="2226" t="s">
        <v>2878</v>
      </c>
      <c r="D41" s="2226"/>
      <c r="E41" s="2226"/>
      <c r="F41" s="2226"/>
      <c r="G41" s="2226"/>
      <c r="H41" s="2226"/>
      <c r="I41" s="2226"/>
      <c r="J41" s="2226"/>
      <c r="K41" s="2226"/>
      <c r="L41" s="2226"/>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7"/>
      <c r="AO41" s="2227"/>
      <c r="AP41" s="100"/>
      <c r="AQ41" s="100"/>
      <c r="AR41" s="100"/>
      <c r="AS41" s="100"/>
      <c r="AT41" s="100"/>
      <c r="AU41" s="100"/>
      <c r="AV41" s="100"/>
      <c r="AW41" s="100"/>
      <c r="AX41" s="100"/>
    </row>
    <row r="42" spans="1:50" ht="16.5" customHeight="1">
      <c r="A42" s="2227"/>
      <c r="B42" s="2227"/>
      <c r="C42" s="2226" t="s">
        <v>2879</v>
      </c>
      <c r="D42" s="2226"/>
      <c r="E42" s="2226"/>
      <c r="F42" s="2226"/>
      <c r="G42" s="2226"/>
      <c r="H42" s="2226"/>
      <c r="I42" s="2226"/>
      <c r="J42" s="2226"/>
      <c r="K42" s="2226"/>
      <c r="L42" s="2226"/>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7"/>
      <c r="AO42" s="2227"/>
      <c r="AP42" s="100"/>
      <c r="AQ42" s="100"/>
      <c r="AR42" s="100"/>
      <c r="AS42" s="100"/>
      <c r="AT42" s="100"/>
      <c r="AU42" s="100"/>
      <c r="AV42" s="100"/>
      <c r="AW42" s="100"/>
      <c r="AX42" s="100"/>
    </row>
    <row r="43" spans="1:50" ht="16.5" customHeight="1">
      <c r="A43" s="2227"/>
      <c r="B43" s="2227"/>
      <c r="C43" s="2227" t="s">
        <v>2880</v>
      </c>
      <c r="D43" s="2227"/>
      <c r="E43" s="2227"/>
      <c r="F43" s="2227"/>
      <c r="G43" s="2227"/>
      <c r="H43" s="2227"/>
      <c r="I43" s="2227"/>
      <c r="J43" s="2227"/>
      <c r="K43" s="2227"/>
      <c r="L43" s="2227"/>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100"/>
      <c r="AQ43" s="100"/>
      <c r="AR43" s="100"/>
      <c r="AS43" s="100"/>
      <c r="AT43" s="100"/>
      <c r="AU43" s="100"/>
      <c r="AV43" s="100"/>
      <c r="AW43" s="100"/>
      <c r="AX43" s="100"/>
    </row>
    <row r="44" spans="1:50" ht="16.5" customHeight="1">
      <c r="A44" s="2227"/>
      <c r="B44" s="2227"/>
      <c r="C44" s="2226" t="s">
        <v>2881</v>
      </c>
      <c r="D44" s="2226"/>
      <c r="E44" s="2226"/>
      <c r="F44" s="2226"/>
      <c r="G44" s="2226"/>
      <c r="H44" s="2226"/>
      <c r="I44" s="2226"/>
      <c r="J44" s="2226"/>
      <c r="K44" s="2226"/>
      <c r="L44" s="2226"/>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7"/>
      <c r="AO44" s="2227"/>
      <c r="AP44" s="100"/>
      <c r="AQ44" s="100"/>
      <c r="AR44" s="100"/>
      <c r="AS44" s="100"/>
      <c r="AT44" s="100"/>
      <c r="AU44" s="100"/>
      <c r="AV44" s="100"/>
      <c r="AW44" s="100"/>
      <c r="AX44" s="100"/>
    </row>
    <row r="45" spans="1:50" ht="16.5" customHeight="1">
      <c r="A45" s="2227"/>
      <c r="B45" s="2227"/>
      <c r="C45" s="2229" t="s">
        <v>2882</v>
      </c>
      <c r="D45" s="2229"/>
      <c r="E45" s="2229"/>
      <c r="F45" s="2229"/>
      <c r="G45" s="2229"/>
      <c r="H45" s="2229"/>
      <c r="I45" s="2229"/>
      <c r="J45" s="2229"/>
      <c r="K45" s="2229"/>
      <c r="L45" s="2229"/>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c r="AN45" s="2227"/>
      <c r="AO45" s="2227"/>
      <c r="AP45" s="100"/>
      <c r="AQ45" s="100"/>
      <c r="AR45" s="100"/>
      <c r="AS45" s="100"/>
      <c r="AT45" s="100"/>
      <c r="AU45" s="100"/>
      <c r="AV45" s="100"/>
      <c r="AW45" s="100"/>
      <c r="AX45" s="100"/>
    </row>
    <row r="46" spans="1:50" ht="16.5" customHeight="1">
      <c r="A46" s="2227"/>
      <c r="B46" s="2227"/>
      <c r="C46" s="2226" t="s">
        <v>2883</v>
      </c>
      <c r="D46" s="2226"/>
      <c r="E46" s="2226"/>
      <c r="F46" s="2226"/>
      <c r="G46" s="2226"/>
      <c r="H46" s="2226"/>
      <c r="I46" s="2226"/>
      <c r="J46" s="2226"/>
      <c r="K46" s="2226"/>
      <c r="L46" s="2226"/>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7"/>
      <c r="AO46" s="2227"/>
      <c r="AP46" s="100"/>
      <c r="AQ46" s="100"/>
      <c r="AR46" s="100"/>
      <c r="AS46" s="100"/>
      <c r="AT46" s="100"/>
      <c r="AU46" s="100"/>
      <c r="AV46" s="100"/>
      <c r="AW46" s="100"/>
      <c r="AX46" s="100"/>
    </row>
    <row r="47" spans="1:50" ht="16.5" customHeight="1">
      <c r="A47" s="2227"/>
      <c r="B47" s="2227"/>
      <c r="C47" s="2229" t="s">
        <v>2884</v>
      </c>
      <c r="D47" s="2229"/>
      <c r="E47" s="2229"/>
      <c r="F47" s="2229"/>
      <c r="G47" s="2229"/>
      <c r="H47" s="2229"/>
      <c r="I47" s="2229"/>
      <c r="J47" s="2229"/>
      <c r="K47" s="2229"/>
      <c r="L47" s="2229"/>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c r="AN47" s="2227"/>
      <c r="AO47" s="2227"/>
      <c r="AP47" s="100"/>
      <c r="AQ47" s="100"/>
      <c r="AR47" s="100"/>
      <c r="AS47" s="100"/>
      <c r="AT47" s="100"/>
      <c r="AU47" s="100"/>
      <c r="AV47" s="100"/>
      <c r="AW47" s="100"/>
      <c r="AX47" s="100"/>
    </row>
    <row r="48" spans="1:50" ht="16.5" customHeight="1">
      <c r="A48" s="2227"/>
      <c r="B48" s="2227"/>
      <c r="C48" s="2229" t="s">
        <v>2885</v>
      </c>
      <c r="D48" s="2229"/>
      <c r="E48" s="2229"/>
      <c r="F48" s="2229"/>
      <c r="G48" s="2229"/>
      <c r="H48" s="2229"/>
      <c r="I48" s="2229"/>
      <c r="J48" s="2229"/>
      <c r="K48" s="2229"/>
      <c r="L48" s="2229"/>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c r="AN48" s="2227"/>
      <c r="AO48" s="2227"/>
      <c r="AP48" s="100"/>
      <c r="AQ48" s="100"/>
      <c r="AR48" s="100"/>
      <c r="AS48" s="100"/>
      <c r="AT48" s="100"/>
      <c r="AU48" s="100"/>
      <c r="AV48" s="100"/>
      <c r="AW48" s="100"/>
      <c r="AX48" s="100"/>
    </row>
    <row r="49" spans="1:50" ht="16.5" customHeight="1">
      <c r="A49" s="2227"/>
      <c r="B49" s="2227"/>
      <c r="C49" s="2226" t="s">
        <v>2886</v>
      </c>
      <c r="D49" s="2226"/>
      <c r="E49" s="2226"/>
      <c r="F49" s="2226"/>
      <c r="G49" s="2226"/>
      <c r="H49" s="2226"/>
      <c r="I49" s="2226"/>
      <c r="J49" s="2226"/>
      <c r="K49" s="2226"/>
      <c r="L49" s="2226"/>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7"/>
      <c r="AO49" s="2227"/>
      <c r="AP49" s="100"/>
      <c r="AQ49" s="100"/>
      <c r="AR49" s="100"/>
      <c r="AS49" s="100"/>
      <c r="AT49" s="100"/>
      <c r="AU49" s="100"/>
      <c r="AV49" s="100"/>
      <c r="AW49" s="100"/>
      <c r="AX49" s="100"/>
    </row>
    <row r="50" spans="1:50" ht="16.5" customHeight="1">
      <c r="A50" s="2227"/>
      <c r="B50" s="2227"/>
      <c r="C50" s="2229" t="s">
        <v>2887</v>
      </c>
      <c r="D50" s="2229"/>
      <c r="E50" s="2229"/>
      <c r="F50" s="2229"/>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c r="AN50" s="2227"/>
      <c r="AO50" s="2227"/>
      <c r="AP50" s="100"/>
      <c r="AQ50" s="100"/>
      <c r="AR50" s="100"/>
      <c r="AS50" s="100"/>
      <c r="AT50" s="100"/>
      <c r="AU50" s="100"/>
      <c r="AV50" s="100"/>
      <c r="AW50" s="100"/>
      <c r="AX50" s="100"/>
    </row>
    <row r="51" spans="1:50" ht="16.5" customHeight="1">
      <c r="A51" s="2227"/>
      <c r="B51" s="2227"/>
      <c r="C51" s="2229" t="s">
        <v>2888</v>
      </c>
      <c r="D51" s="2229"/>
      <c r="E51" s="2229"/>
      <c r="F51" s="2229"/>
      <c r="G51" s="2229"/>
      <c r="H51" s="2229"/>
      <c r="I51" s="2229"/>
      <c r="J51" s="2229"/>
      <c r="K51" s="2229"/>
      <c r="L51" s="2229"/>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c r="AN51" s="2227"/>
      <c r="AO51" s="2227"/>
      <c r="AP51" s="100"/>
      <c r="AQ51" s="100"/>
      <c r="AR51" s="100"/>
      <c r="AS51" s="100"/>
      <c r="AT51" s="100"/>
      <c r="AU51" s="100"/>
      <c r="AV51" s="100"/>
      <c r="AW51" s="100"/>
      <c r="AX51" s="100"/>
    </row>
    <row r="52" spans="1:50" ht="15.75" customHeight="1">
      <c r="A52" s="2227"/>
      <c r="B52" s="2227"/>
      <c r="C52" s="2094"/>
      <c r="D52" s="2094"/>
      <c r="E52" s="2094"/>
      <c r="F52" s="2094"/>
      <c r="G52" s="2094"/>
      <c r="H52" s="2094"/>
      <c r="I52" s="2094"/>
      <c r="J52" s="2094"/>
      <c r="K52" s="2094"/>
      <c r="L52" s="2094"/>
      <c r="M52" s="2094"/>
      <c r="N52" s="2094"/>
      <c r="O52" s="2094"/>
      <c r="P52" s="2094"/>
      <c r="Q52" s="2094"/>
      <c r="R52" s="2094"/>
      <c r="S52" s="2094"/>
      <c r="T52" s="2094"/>
      <c r="U52" s="2094"/>
      <c r="V52" s="2094"/>
      <c r="W52" s="2094"/>
      <c r="X52" s="2094"/>
      <c r="Y52" s="2094"/>
      <c r="Z52" s="2094"/>
      <c r="AA52" s="2094"/>
      <c r="AB52" s="2094"/>
      <c r="AC52" s="2094"/>
      <c r="AD52" s="2094"/>
      <c r="AE52" s="2094"/>
      <c r="AF52" s="2230" t="s">
        <v>2889</v>
      </c>
      <c r="AG52" s="2231"/>
      <c r="AH52" s="2231"/>
      <c r="AI52" s="2231"/>
      <c r="AJ52" s="2231"/>
      <c r="AK52" s="2232"/>
      <c r="AL52" s="2233" t="s">
        <v>2907</v>
      </c>
      <c r="AM52" s="2233"/>
      <c r="AN52" s="2227"/>
      <c r="AO52" s="2227"/>
      <c r="AP52" s="100"/>
      <c r="AQ52" s="100"/>
      <c r="AR52" s="100"/>
      <c r="AS52" s="100"/>
      <c r="AT52" s="100"/>
      <c r="AU52" s="100"/>
      <c r="AV52" s="100"/>
      <c r="AW52" s="100"/>
      <c r="AX52" s="100"/>
    </row>
    <row r="53" spans="1:50" ht="52.5" customHeight="1">
      <c r="A53" s="2227"/>
      <c r="B53" s="2227"/>
      <c r="C53" s="2094"/>
      <c r="D53" s="2094"/>
      <c r="E53" s="2094"/>
      <c r="F53" s="2094"/>
      <c r="G53" s="2094"/>
      <c r="H53" s="2094"/>
      <c r="I53" s="2094"/>
      <c r="J53" s="2094"/>
      <c r="K53" s="2094"/>
      <c r="L53" s="2094"/>
      <c r="M53" s="2094"/>
      <c r="N53" s="2094"/>
      <c r="O53" s="2094"/>
      <c r="P53" s="2094"/>
      <c r="Q53" s="2094"/>
      <c r="R53" s="2094"/>
      <c r="S53" s="2094"/>
      <c r="T53" s="2094"/>
      <c r="U53" s="2094"/>
      <c r="V53" s="2094"/>
      <c r="W53" s="2094"/>
      <c r="X53" s="2094"/>
      <c r="Y53" s="2094"/>
      <c r="Z53" s="2094"/>
      <c r="AA53" s="2094"/>
      <c r="AB53" s="2094"/>
      <c r="AC53" s="2094"/>
      <c r="AD53" s="2094"/>
      <c r="AE53" s="2094"/>
      <c r="AF53" s="2094"/>
      <c r="AG53" s="2094"/>
      <c r="AH53" s="2094"/>
      <c r="AI53" s="2094"/>
      <c r="AJ53" s="2094"/>
      <c r="AK53" s="2094"/>
      <c r="AL53" s="2094"/>
      <c r="AM53" s="2094"/>
      <c r="AN53" s="2227"/>
      <c r="AO53" s="2227"/>
      <c r="AP53" s="100"/>
      <c r="AQ53" s="100"/>
      <c r="AR53" s="100"/>
      <c r="AS53" s="100"/>
      <c r="AT53" s="100"/>
      <c r="AU53" s="100"/>
      <c r="AV53" s="100"/>
      <c r="AW53" s="100"/>
      <c r="AX53" s="100"/>
    </row>
    <row r="54" spans="1:50" s="100" customFormat="1" ht="15" customHeight="1">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3"/>
    </row>
  </sheetData>
  <sheetProtection algorithmName="SHA-512" hashValue="Te9Z5nM/NBEnhf8aKnyHtYD5sz8hJLdn3ecP76I/swmHG0HeM9sxC++ZAgnZIn1wuH6bQVgij2nmDxw9ehScjg==" saltValue="LrUwYGqkZ4HohWsgLCUjXg==" spinCount="100000" sheet="1" objects="1" scenarios="1"/>
  <mergeCells count="57">
    <mergeCell ref="C51:AM51"/>
    <mergeCell ref="C52:AE52"/>
    <mergeCell ref="AF52:AK52"/>
    <mergeCell ref="AL52:AM52"/>
    <mergeCell ref="C53:AM53"/>
    <mergeCell ref="C50:AM50"/>
    <mergeCell ref="C39:AM39"/>
    <mergeCell ref="C40:AM40"/>
    <mergeCell ref="C41:AM41"/>
    <mergeCell ref="C42:AM42"/>
    <mergeCell ref="C43:AM43"/>
    <mergeCell ref="C44:AM44"/>
    <mergeCell ref="C45:AM45"/>
    <mergeCell ref="C46:AM46"/>
    <mergeCell ref="C47:AM47"/>
    <mergeCell ref="C48:AM48"/>
    <mergeCell ref="C49:AM49"/>
    <mergeCell ref="C38:AM38"/>
    <mergeCell ref="C27:AM27"/>
    <mergeCell ref="C28:AM28"/>
    <mergeCell ref="C29:AM29"/>
    <mergeCell ref="C30:AM30"/>
    <mergeCell ref="C31:AM31"/>
    <mergeCell ref="C32:AM32"/>
    <mergeCell ref="C33:AM33"/>
    <mergeCell ref="C34:AM34"/>
    <mergeCell ref="C35:AM35"/>
    <mergeCell ref="C36:AM36"/>
    <mergeCell ref="C37:AM37"/>
    <mergeCell ref="C26:AM26"/>
    <mergeCell ref="C15:AM15"/>
    <mergeCell ref="C16:AM16"/>
    <mergeCell ref="C17:AM17"/>
    <mergeCell ref="C18:AM18"/>
    <mergeCell ref="C19:AM19"/>
    <mergeCell ref="C20:AM20"/>
    <mergeCell ref="C21:AM21"/>
    <mergeCell ref="C22:AM22"/>
    <mergeCell ref="C23:AM23"/>
    <mergeCell ref="C24:AM24"/>
    <mergeCell ref="C25:AM25"/>
    <mergeCell ref="C14:AM14"/>
    <mergeCell ref="A1:B53"/>
    <mergeCell ref="C1:AM1"/>
    <mergeCell ref="AN1:AO53"/>
    <mergeCell ref="C2:AM2"/>
    <mergeCell ref="C3:AJ3"/>
    <mergeCell ref="AK3:AM3"/>
    <mergeCell ref="C4:AM5"/>
    <mergeCell ref="C6:AM6"/>
    <mergeCell ref="C7:AM7"/>
    <mergeCell ref="C8:AM8"/>
    <mergeCell ref="C9:AM9"/>
    <mergeCell ref="C10:AM10"/>
    <mergeCell ref="C11:AM11"/>
    <mergeCell ref="C12:AM12"/>
    <mergeCell ref="C13:AM13"/>
  </mergeCells>
  <phoneticPr fontId="23"/>
  <dataValidations count="1">
    <dataValidation imeMode="hiragana" allowBlank="1" showInputMessage="1" showErrorMessage="1" sqref="A1 AN1 A54:AO1048576 AF52 AK3 C1:C4 C6:C53 AL52 AP1:XFD1048576" xr:uid="{61E1E0B8-3FA8-48BB-869D-A796102ADB4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57EF-B1D5-4019-9485-E751595C3A40}">
  <sheetPr>
    <tabColor rgb="FF6666FF"/>
    <pageSetUpPr fitToPage="1"/>
  </sheetPr>
  <dimension ref="A1:AX49"/>
  <sheetViews>
    <sheetView showGridLines="0" showRowColHeaders="0" zoomScaleNormal="100" workbookViewId="0"/>
  </sheetViews>
  <sheetFormatPr defaultColWidth="0" defaultRowHeight="15" customHeight="1" zeroHeight="1"/>
  <cols>
    <col min="1" max="1" width="2.75" style="358" customWidth="1"/>
    <col min="2" max="40" width="2.5" style="358" customWidth="1"/>
    <col min="41" max="41" width="2.75" style="358" customWidth="1"/>
    <col min="42" max="50" width="2.5" style="358" customWidth="1"/>
    <col min="51" max="16384" width="2.5" style="358" hidden="1"/>
  </cols>
  <sheetData>
    <row r="1" spans="3:50" ht="18.75" customHeight="1">
      <c r="AP1" s="359"/>
      <c r="AQ1" s="359"/>
      <c r="AR1" s="359"/>
      <c r="AS1" s="359"/>
      <c r="AT1" s="359"/>
      <c r="AU1" s="359"/>
      <c r="AV1" s="359"/>
      <c r="AW1" s="359"/>
      <c r="AX1" s="359"/>
    </row>
    <row r="2" spans="3:50" ht="18.75" customHeight="1">
      <c r="AE2" s="2084" t="str">
        <f>★入力画面!$BL$239</f>
        <v>　　　年　　月　　日</v>
      </c>
      <c r="AF2" s="2084"/>
      <c r="AG2" s="2084"/>
      <c r="AH2" s="2084"/>
      <c r="AI2" s="2084"/>
      <c r="AJ2" s="2084"/>
      <c r="AK2" s="2084"/>
      <c r="AL2" s="2084"/>
      <c r="AM2" s="2084"/>
      <c r="AP2" s="359"/>
      <c r="AQ2" s="359"/>
      <c r="AR2" s="359"/>
      <c r="AS2" s="359"/>
      <c r="AT2" s="359"/>
      <c r="AU2" s="359"/>
      <c r="AV2" s="359"/>
      <c r="AW2" s="359"/>
      <c r="AX2" s="359"/>
    </row>
    <row r="3" spans="3:50" ht="18.75" customHeight="1">
      <c r="AE3" s="360"/>
      <c r="AF3" s="360"/>
      <c r="AG3" s="360"/>
      <c r="AH3" s="360"/>
      <c r="AI3" s="360"/>
      <c r="AJ3" s="360"/>
      <c r="AK3" s="360"/>
      <c r="AL3" s="360"/>
      <c r="AM3" s="360"/>
      <c r="AP3" s="28"/>
      <c r="AQ3" s="28"/>
      <c r="AR3" s="28"/>
      <c r="AS3" s="28"/>
      <c r="AT3" s="28"/>
      <c r="AU3" s="28"/>
      <c r="AV3" s="28"/>
      <c r="AW3" s="28"/>
      <c r="AX3" s="28"/>
    </row>
    <row r="4" spans="3:50" ht="18.75" customHeight="1">
      <c r="C4" s="2087" t="s">
        <v>3804</v>
      </c>
      <c r="D4" s="2234"/>
      <c r="E4" s="2234"/>
      <c r="F4" s="2234"/>
      <c r="G4" s="2234"/>
      <c r="H4" s="2234"/>
      <c r="I4" s="2234"/>
      <c r="J4" s="2234"/>
      <c r="K4" s="2234"/>
      <c r="L4" s="2234"/>
      <c r="M4" s="2234"/>
      <c r="N4" s="2234"/>
      <c r="O4" s="2234"/>
      <c r="P4" s="2234"/>
      <c r="Q4" s="2234"/>
      <c r="R4" s="2234"/>
      <c r="S4" s="2234"/>
      <c r="T4" s="2234"/>
      <c r="U4" s="2234"/>
      <c r="V4" s="2234"/>
      <c r="W4" s="798"/>
      <c r="X4" s="798"/>
      <c r="AP4" s="359"/>
      <c r="AQ4" s="359"/>
      <c r="AR4" s="359"/>
      <c r="AS4" s="359"/>
      <c r="AT4" s="359"/>
      <c r="AU4" s="359"/>
      <c r="AV4" s="359"/>
      <c r="AW4" s="359"/>
      <c r="AX4" s="359"/>
    </row>
    <row r="5" spans="3:50" ht="18.75" customHeight="1">
      <c r="AP5" s="359"/>
      <c r="AQ5" s="359"/>
      <c r="AR5" s="359"/>
      <c r="AS5" s="359"/>
      <c r="AT5" s="359"/>
      <c r="AU5" s="359"/>
      <c r="AV5" s="359"/>
      <c r="AW5" s="359"/>
      <c r="AX5" s="359"/>
    </row>
    <row r="6" spans="3:50" ht="18.75" customHeight="1">
      <c r="J6" s="2085" t="s">
        <v>3574</v>
      </c>
      <c r="K6" s="2086"/>
      <c r="L6" s="2086"/>
      <c r="M6" s="2086"/>
      <c r="N6" s="2086"/>
      <c r="O6" s="2086"/>
      <c r="P6" s="798"/>
      <c r="Q6" s="798"/>
      <c r="R6" s="798"/>
      <c r="T6" s="2236" t="str">
        <f>IF(RIGHT(★入力画面!$BL$2,1)="1",★入力画面!$BL$30,IF(RIGHT(★入力画面!$BL$2,1)="2",★入力画面!$BL$64,""))</f>
        <v/>
      </c>
      <c r="U6" s="2237"/>
      <c r="V6" s="2237"/>
      <c r="W6" s="2237"/>
      <c r="X6" s="2237"/>
      <c r="Y6" s="2237"/>
      <c r="Z6" s="2237"/>
      <c r="AA6" s="2237"/>
      <c r="AB6" s="2237"/>
      <c r="AC6" s="2237"/>
      <c r="AD6" s="2237"/>
      <c r="AE6" s="2237"/>
      <c r="AF6" s="2237"/>
      <c r="AG6" s="2237"/>
      <c r="AH6" s="2237"/>
      <c r="AI6" s="2237"/>
      <c r="AJ6" s="2237"/>
      <c r="AK6" s="2237"/>
      <c r="AL6" s="2237"/>
      <c r="AM6" s="2237"/>
      <c r="AP6" s="359"/>
      <c r="AQ6" s="359"/>
      <c r="AR6" s="359"/>
      <c r="AS6" s="359"/>
      <c r="AT6" s="359"/>
      <c r="AU6" s="359"/>
      <c r="AV6" s="359"/>
      <c r="AW6" s="359"/>
      <c r="AX6" s="359"/>
    </row>
    <row r="7" spans="3:50" ht="18.75" customHeight="1">
      <c r="J7" s="2085" t="s">
        <v>3453</v>
      </c>
      <c r="K7" s="2086"/>
      <c r="L7" s="2086"/>
      <c r="M7" s="2086"/>
      <c r="N7" s="2086"/>
      <c r="O7" s="2086"/>
      <c r="P7" s="798"/>
      <c r="Q7" s="798"/>
      <c r="R7" s="798"/>
      <c r="T7" s="2236" t="str">
        <f>IF(RIGHT(★入力画面!$BL$2,1)="1",★入力画面!$M$18,IF(RIGHT(★入力画面!$BL$2,1)="2",★入力画面!$M$18&amp;"　"&amp;★入力画面!$M$56,""))</f>
        <v/>
      </c>
      <c r="U7" s="2237"/>
      <c r="V7" s="2237"/>
      <c r="W7" s="2237"/>
      <c r="X7" s="2237"/>
      <c r="Y7" s="2237"/>
      <c r="Z7" s="2237"/>
      <c r="AA7" s="2237"/>
      <c r="AB7" s="2237"/>
      <c r="AC7" s="2237"/>
      <c r="AD7" s="2237"/>
      <c r="AE7" s="2237"/>
      <c r="AF7" s="2237"/>
      <c r="AG7" s="2237"/>
      <c r="AH7" s="2237"/>
      <c r="AI7" s="2237"/>
      <c r="AJ7" s="2237"/>
      <c r="AK7" s="2237"/>
      <c r="AL7" s="2237"/>
      <c r="AM7" s="2237"/>
      <c r="AP7" s="359"/>
      <c r="AQ7" s="359"/>
      <c r="AR7" s="359"/>
      <c r="AS7" s="359"/>
      <c r="AT7" s="359"/>
      <c r="AU7" s="359"/>
      <c r="AV7" s="359"/>
      <c r="AW7" s="359"/>
      <c r="AX7" s="359"/>
    </row>
    <row r="8" spans="3:50" ht="18.75" customHeight="1">
      <c r="J8" s="2085" t="s">
        <v>3454</v>
      </c>
      <c r="K8" s="2086"/>
      <c r="L8" s="2086"/>
      <c r="M8" s="2086"/>
      <c r="N8" s="2086"/>
      <c r="O8" s="2086"/>
      <c r="P8" s="798"/>
      <c r="Q8" s="798"/>
      <c r="R8" s="798"/>
      <c r="T8" s="2236" t="str">
        <f>IF(RIGHT(★入力画面!$BL$2,1)="1",★入力画面!M74,IF(RIGHT(★入力画面!$BL$2,1)="2",★その他入力!M58,""))</f>
        <v/>
      </c>
      <c r="U8" s="2237"/>
      <c r="V8" s="2237"/>
      <c r="W8" s="2237"/>
      <c r="X8" s="2237"/>
      <c r="Y8" s="2237"/>
      <c r="Z8" s="2237"/>
      <c r="AA8" s="2237"/>
      <c r="AB8" s="2237"/>
      <c r="AC8" s="2237"/>
      <c r="AD8" s="2237"/>
      <c r="AE8" s="2237"/>
      <c r="AF8" s="2237"/>
      <c r="AG8" s="2237"/>
      <c r="AH8" s="2237"/>
      <c r="AI8" s="2237"/>
      <c r="AJ8" s="2237"/>
      <c r="AK8" s="2237"/>
      <c r="AL8" s="2237"/>
      <c r="AM8" s="2237"/>
      <c r="AP8" s="359"/>
      <c r="AQ8" s="359"/>
      <c r="AR8" s="359"/>
      <c r="AS8" s="359"/>
      <c r="AT8" s="359"/>
      <c r="AU8" s="359"/>
      <c r="AV8" s="359"/>
      <c r="AW8" s="359"/>
      <c r="AX8" s="359"/>
    </row>
    <row r="9" spans="3:50" ht="18.75" customHeight="1">
      <c r="AP9" s="359"/>
      <c r="AQ9" s="359"/>
      <c r="AR9" s="359"/>
      <c r="AS9" s="359"/>
      <c r="AT9" s="359"/>
      <c r="AU9" s="359"/>
      <c r="AV9" s="359"/>
      <c r="AW9" s="359"/>
      <c r="AX9" s="359"/>
    </row>
    <row r="10" spans="3:50" ht="18.75" customHeight="1">
      <c r="C10" s="358" t="s">
        <v>3575</v>
      </c>
      <c r="AP10" s="359"/>
      <c r="AQ10" s="359"/>
      <c r="AR10" s="359"/>
      <c r="AS10" s="359"/>
      <c r="AT10" s="359"/>
      <c r="AU10" s="359"/>
      <c r="AV10" s="359"/>
      <c r="AW10" s="359"/>
      <c r="AX10" s="359"/>
    </row>
    <row r="11" spans="3:50" ht="18.75" customHeight="1">
      <c r="AP11" s="359"/>
      <c r="AQ11" s="359"/>
      <c r="AR11" s="359"/>
      <c r="AS11" s="359"/>
      <c r="AT11" s="359"/>
      <c r="AU11" s="359"/>
      <c r="AV11" s="359"/>
      <c r="AW11" s="359"/>
      <c r="AX11" s="359"/>
    </row>
    <row r="12" spans="3:50" ht="18.75" customHeight="1">
      <c r="E12" s="2235" t="s">
        <v>3576</v>
      </c>
      <c r="F12" s="2235"/>
      <c r="G12" s="2235"/>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P12" s="359"/>
      <c r="AQ12" s="359"/>
      <c r="AR12" s="359"/>
      <c r="AS12" s="359"/>
      <c r="AT12" s="359"/>
      <c r="AU12" s="359"/>
      <c r="AV12" s="359"/>
      <c r="AW12" s="359"/>
      <c r="AX12" s="359"/>
    </row>
    <row r="13" spans="3:50" ht="18.75" customHeight="1">
      <c r="E13" s="2235"/>
      <c r="F13" s="2235"/>
      <c r="G13" s="2235"/>
      <c r="H13" s="2235"/>
      <c r="I13" s="2235"/>
      <c r="J13" s="2235"/>
      <c r="K13" s="2235"/>
      <c r="L13" s="2235"/>
      <c r="M13" s="2235"/>
      <c r="N13" s="2235"/>
      <c r="O13" s="2235"/>
      <c r="P13" s="2235"/>
      <c r="Q13" s="2235"/>
      <c r="R13" s="2235"/>
      <c r="S13" s="2235"/>
      <c r="T13" s="2235"/>
      <c r="U13" s="2235"/>
      <c r="V13" s="2235"/>
      <c r="W13" s="2235"/>
      <c r="X13" s="2235"/>
      <c r="Y13" s="2235"/>
      <c r="Z13" s="2235"/>
      <c r="AA13" s="2235"/>
      <c r="AB13" s="2235"/>
      <c r="AC13" s="2235"/>
      <c r="AD13" s="2235"/>
      <c r="AE13" s="2235"/>
      <c r="AF13" s="2235"/>
      <c r="AG13" s="2235"/>
      <c r="AH13" s="2235"/>
      <c r="AI13" s="2235"/>
      <c r="AJ13" s="2235"/>
      <c r="AK13" s="2235"/>
      <c r="AP13" s="359"/>
      <c r="AQ13" s="359"/>
      <c r="AR13" s="359"/>
      <c r="AS13" s="359"/>
      <c r="AT13" s="359"/>
      <c r="AU13" s="359"/>
      <c r="AV13" s="359"/>
      <c r="AW13" s="359"/>
      <c r="AX13" s="359"/>
    </row>
    <row r="14" spans="3:50" ht="18.75" customHeight="1">
      <c r="C14" s="470" t="s">
        <v>3027</v>
      </c>
      <c r="D14" s="356"/>
      <c r="E14" s="356" t="s">
        <v>3577</v>
      </c>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P14" s="359"/>
      <c r="AQ14" s="359"/>
      <c r="AR14" s="359"/>
      <c r="AS14" s="359"/>
      <c r="AT14" s="359"/>
      <c r="AU14" s="359"/>
      <c r="AV14" s="359"/>
      <c r="AW14" s="359"/>
      <c r="AX14" s="359"/>
    </row>
    <row r="15" spans="3:50" ht="18.75" customHeight="1">
      <c r="C15" s="470"/>
      <c r="D15" s="356"/>
      <c r="E15" s="356" t="s">
        <v>3590</v>
      </c>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P15" s="359"/>
      <c r="AQ15" s="359"/>
      <c r="AR15" s="359"/>
      <c r="AS15" s="359"/>
      <c r="AT15" s="359"/>
      <c r="AU15" s="359"/>
      <c r="AV15" s="359"/>
      <c r="AW15" s="359"/>
      <c r="AX15" s="359"/>
    </row>
    <row r="16" spans="3:50" ht="18.75" customHeight="1">
      <c r="C16" s="356"/>
      <c r="D16" s="356" t="s">
        <v>3589</v>
      </c>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P16" s="359"/>
      <c r="AQ16" s="359"/>
      <c r="AR16" s="359"/>
      <c r="AS16" s="359"/>
      <c r="AT16" s="359"/>
      <c r="AU16" s="359"/>
      <c r="AV16" s="359"/>
      <c r="AW16" s="359"/>
      <c r="AX16" s="359"/>
    </row>
    <row r="17" spans="3:50" ht="18.75" customHeight="1">
      <c r="C17" s="470" t="s">
        <v>3026</v>
      </c>
      <c r="D17" s="356"/>
      <c r="E17" s="356" t="s">
        <v>3578</v>
      </c>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P17" s="359"/>
      <c r="AQ17" s="359"/>
      <c r="AR17" s="359"/>
      <c r="AS17" s="359"/>
      <c r="AT17" s="359"/>
      <c r="AU17" s="359"/>
      <c r="AV17" s="359"/>
      <c r="AW17" s="359"/>
      <c r="AX17" s="359"/>
    </row>
    <row r="18" spans="3:50" ht="18.75" customHeight="1">
      <c r="C18" s="356"/>
      <c r="D18" s="356"/>
      <c r="E18" s="356" t="s">
        <v>3579</v>
      </c>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AP18" s="359"/>
      <c r="AQ18" s="359"/>
      <c r="AR18" s="359"/>
      <c r="AS18" s="359"/>
      <c r="AT18" s="359"/>
      <c r="AU18" s="359"/>
      <c r="AV18" s="359"/>
      <c r="AW18" s="359"/>
      <c r="AX18" s="359"/>
    </row>
    <row r="19" spans="3:50" ht="18.75" customHeight="1">
      <c r="C19" s="356"/>
      <c r="D19" s="356"/>
      <c r="E19" s="356" t="s">
        <v>3581</v>
      </c>
      <c r="F19" s="356"/>
      <c r="G19" s="356" t="s">
        <v>3582</v>
      </c>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P19" s="359"/>
      <c r="AQ19" s="359"/>
      <c r="AR19" s="359"/>
      <c r="AS19" s="359"/>
      <c r="AT19" s="359"/>
      <c r="AU19" s="359"/>
      <c r="AV19" s="359"/>
      <c r="AW19" s="359"/>
      <c r="AX19" s="359"/>
    </row>
    <row r="20" spans="3:50" ht="18.75" customHeight="1">
      <c r="C20" s="470"/>
      <c r="D20" s="356"/>
      <c r="E20" s="356" t="s">
        <v>3583</v>
      </c>
      <c r="F20" s="356"/>
      <c r="G20" s="356" t="s">
        <v>3584</v>
      </c>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P20" s="359"/>
      <c r="AQ20" s="359"/>
      <c r="AR20" s="359"/>
      <c r="AS20" s="359"/>
      <c r="AT20" s="359"/>
      <c r="AU20" s="359"/>
      <c r="AV20" s="359"/>
      <c r="AW20" s="359"/>
      <c r="AX20" s="359"/>
    </row>
    <row r="21" spans="3:50" ht="18.75" customHeight="1">
      <c r="C21" s="356"/>
      <c r="D21" s="356"/>
      <c r="E21" s="356" t="s">
        <v>3585</v>
      </c>
      <c r="F21" s="356"/>
      <c r="G21" s="356" t="s">
        <v>3591</v>
      </c>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P21" s="359"/>
      <c r="AQ21" s="359"/>
      <c r="AR21" s="359"/>
      <c r="AS21" s="359"/>
      <c r="AT21" s="359"/>
      <c r="AU21" s="359"/>
      <c r="AV21" s="359"/>
      <c r="AW21" s="359"/>
      <c r="AX21" s="359"/>
    </row>
    <row r="22" spans="3:50" ht="18.75" customHeight="1">
      <c r="C22" s="356"/>
      <c r="D22" s="356"/>
      <c r="E22" s="356"/>
      <c r="F22" s="356"/>
      <c r="G22" s="356" t="s">
        <v>3580</v>
      </c>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P22" s="359"/>
      <c r="AQ22" s="359"/>
      <c r="AR22" s="359"/>
      <c r="AS22" s="359"/>
      <c r="AT22" s="359"/>
      <c r="AU22" s="359"/>
      <c r="AV22" s="359"/>
      <c r="AW22" s="359"/>
      <c r="AX22" s="359"/>
    </row>
    <row r="23" spans="3:50" ht="18.75" customHeight="1">
      <c r="C23" s="356"/>
      <c r="D23" s="356"/>
      <c r="E23" s="356" t="s">
        <v>3586</v>
      </c>
      <c r="F23" s="356"/>
      <c r="G23" s="356" t="s">
        <v>3587</v>
      </c>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P23" s="359"/>
      <c r="AQ23" s="359"/>
      <c r="AR23" s="359"/>
      <c r="AS23" s="359"/>
      <c r="AT23" s="359"/>
      <c r="AU23" s="359"/>
      <c r="AV23" s="359"/>
      <c r="AW23" s="359"/>
      <c r="AX23" s="359"/>
    </row>
    <row r="24" spans="3:50" ht="18.75" customHeight="1">
      <c r="C24" s="356"/>
      <c r="D24" s="356"/>
      <c r="E24" s="356" t="s">
        <v>3588</v>
      </c>
      <c r="F24" s="356"/>
      <c r="G24" s="356" t="s">
        <v>3592</v>
      </c>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P24" s="359"/>
      <c r="AQ24" s="359"/>
      <c r="AR24" s="359"/>
      <c r="AS24" s="359"/>
      <c r="AT24" s="359"/>
      <c r="AU24" s="359"/>
      <c r="AV24" s="359"/>
      <c r="AW24" s="359"/>
      <c r="AX24" s="359"/>
    </row>
    <row r="25" spans="3:50" ht="18.75" customHeight="1">
      <c r="C25" s="470"/>
      <c r="D25" s="356"/>
      <c r="E25" s="356" t="s">
        <v>3593</v>
      </c>
      <c r="F25" s="356"/>
      <c r="G25" s="356" t="s">
        <v>3594</v>
      </c>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P25" s="359"/>
      <c r="AQ25" s="359"/>
      <c r="AR25" s="359"/>
      <c r="AS25" s="359"/>
      <c r="AT25" s="359"/>
      <c r="AU25" s="359"/>
      <c r="AV25" s="359"/>
      <c r="AW25" s="359"/>
      <c r="AX25" s="359"/>
    </row>
    <row r="26" spans="3:50" ht="18.75" customHeight="1">
      <c r="C26" s="470" t="s">
        <v>3025</v>
      </c>
      <c r="D26" s="356"/>
      <c r="E26" s="356" t="s">
        <v>3595</v>
      </c>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P26" s="359"/>
      <c r="AQ26" s="359"/>
      <c r="AR26" s="359"/>
      <c r="AS26" s="359"/>
      <c r="AT26" s="359"/>
      <c r="AU26" s="359"/>
      <c r="AV26" s="359"/>
      <c r="AW26" s="359"/>
      <c r="AX26" s="359"/>
    </row>
    <row r="27" spans="3:50" ht="18.75" customHeight="1">
      <c r="C27" s="356"/>
      <c r="D27" s="356"/>
      <c r="E27" s="356" t="s">
        <v>3596</v>
      </c>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P27" s="359"/>
      <c r="AQ27" s="359"/>
      <c r="AR27" s="359"/>
      <c r="AS27" s="359"/>
      <c r="AT27" s="359"/>
      <c r="AU27" s="359"/>
      <c r="AV27" s="359"/>
      <c r="AW27" s="359"/>
      <c r="AX27" s="359"/>
    </row>
    <row r="28" spans="3:50" ht="18.75" customHeight="1">
      <c r="C28" s="470"/>
      <c r="D28" s="356" t="s">
        <v>3597</v>
      </c>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P28" s="359"/>
      <c r="AQ28" s="359"/>
      <c r="AR28" s="359"/>
      <c r="AS28" s="359"/>
      <c r="AT28" s="359"/>
      <c r="AU28" s="359"/>
      <c r="AV28" s="359"/>
      <c r="AW28" s="359"/>
      <c r="AX28" s="359"/>
    </row>
    <row r="29" spans="3:50" ht="18.75" customHeight="1">
      <c r="C29" s="356"/>
      <c r="D29" s="356" t="s">
        <v>3598</v>
      </c>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P29" s="359"/>
      <c r="AQ29" s="359"/>
      <c r="AR29" s="359"/>
      <c r="AS29" s="359"/>
      <c r="AT29" s="359"/>
      <c r="AU29" s="359"/>
      <c r="AV29" s="359"/>
      <c r="AW29" s="359"/>
      <c r="AX29" s="359"/>
    </row>
    <row r="30" spans="3:50" ht="18.75" customHeight="1">
      <c r="C30" s="470"/>
      <c r="D30" s="356" t="s">
        <v>3599</v>
      </c>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P30" s="359"/>
      <c r="AQ30" s="359"/>
      <c r="AR30" s="359"/>
      <c r="AS30" s="359"/>
      <c r="AT30" s="359"/>
      <c r="AU30" s="359"/>
      <c r="AV30" s="359"/>
      <c r="AW30" s="359"/>
      <c r="AX30" s="359"/>
    </row>
    <row r="31" spans="3:50" ht="18.75" customHeight="1">
      <c r="C31" s="356"/>
      <c r="D31" s="356"/>
      <c r="E31" s="356" t="s">
        <v>3581</v>
      </c>
      <c r="F31" s="356"/>
      <c r="G31" s="356" t="s">
        <v>3602</v>
      </c>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P31" s="359"/>
      <c r="AQ31" s="359"/>
      <c r="AR31" s="359"/>
      <c r="AS31" s="359"/>
      <c r="AT31" s="359"/>
      <c r="AU31" s="359"/>
      <c r="AV31" s="359"/>
      <c r="AW31" s="359"/>
      <c r="AX31" s="359"/>
    </row>
    <row r="32" spans="3:50" ht="18.75" customHeight="1">
      <c r="C32" s="356"/>
      <c r="D32" s="356"/>
      <c r="E32" s="356" t="s">
        <v>3583</v>
      </c>
      <c r="F32" s="356"/>
      <c r="G32" s="356" t="s">
        <v>3603</v>
      </c>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P32" s="359"/>
      <c r="AQ32" s="359"/>
      <c r="AR32" s="359"/>
      <c r="AS32" s="359"/>
      <c r="AT32" s="359"/>
      <c r="AU32" s="359"/>
      <c r="AV32" s="359"/>
      <c r="AW32" s="359"/>
      <c r="AX32" s="359"/>
    </row>
    <row r="33" spans="3:50" ht="18.75" customHeight="1">
      <c r="C33" s="470"/>
      <c r="D33" s="356"/>
      <c r="E33" s="356" t="s">
        <v>3585</v>
      </c>
      <c r="F33" s="356"/>
      <c r="G33" s="356" t="s">
        <v>3604</v>
      </c>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P33" s="359"/>
      <c r="AQ33" s="359"/>
      <c r="AR33" s="359"/>
      <c r="AS33" s="359"/>
      <c r="AT33" s="359"/>
      <c r="AU33" s="359"/>
      <c r="AV33" s="359"/>
      <c r="AW33" s="359"/>
      <c r="AX33" s="359"/>
    </row>
    <row r="34" spans="3:50" ht="18.75" customHeight="1">
      <c r="C34" s="356"/>
      <c r="D34" s="356"/>
      <c r="E34" s="356" t="s">
        <v>3586</v>
      </c>
      <c r="F34" s="356"/>
      <c r="G34" s="356" t="s">
        <v>3605</v>
      </c>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P34" s="359"/>
      <c r="AQ34" s="359"/>
      <c r="AR34" s="359"/>
      <c r="AS34" s="359"/>
      <c r="AT34" s="359"/>
      <c r="AU34" s="359"/>
      <c r="AV34" s="359"/>
      <c r="AW34" s="359"/>
      <c r="AX34" s="359"/>
    </row>
    <row r="35" spans="3:50" ht="18.75" customHeight="1">
      <c r="C35" s="356"/>
      <c r="D35" s="356"/>
      <c r="E35" s="356" t="s">
        <v>3588</v>
      </c>
      <c r="F35" s="356"/>
      <c r="G35" s="356" t="s">
        <v>3606</v>
      </c>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P35" s="359"/>
      <c r="AQ35" s="359"/>
      <c r="AR35" s="359"/>
      <c r="AS35" s="359"/>
      <c r="AT35" s="359"/>
      <c r="AU35" s="359"/>
      <c r="AV35" s="359"/>
      <c r="AW35" s="359"/>
      <c r="AX35" s="359"/>
    </row>
    <row r="36" spans="3:50" ht="18.75" customHeight="1">
      <c r="C36" s="470"/>
      <c r="D36" s="356"/>
      <c r="E36" s="356" t="s">
        <v>3593</v>
      </c>
      <c r="F36" s="356"/>
      <c r="G36" s="356" t="s">
        <v>3607</v>
      </c>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P36" s="359"/>
      <c r="AQ36" s="359"/>
      <c r="AR36" s="359"/>
      <c r="AS36" s="359"/>
      <c r="AT36" s="359"/>
      <c r="AU36" s="359"/>
      <c r="AV36" s="359"/>
      <c r="AW36" s="359"/>
      <c r="AX36" s="359"/>
    </row>
    <row r="37" spans="3:50" ht="18.75" customHeight="1">
      <c r="C37" s="356"/>
      <c r="D37" s="356"/>
      <c r="E37" s="356" t="s">
        <v>3600</v>
      </c>
      <c r="F37" s="356"/>
      <c r="G37" s="356" t="s">
        <v>3608</v>
      </c>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P37" s="359"/>
      <c r="AQ37" s="359"/>
      <c r="AR37" s="359"/>
      <c r="AS37" s="359"/>
      <c r="AT37" s="359"/>
      <c r="AU37" s="359"/>
      <c r="AV37" s="359"/>
      <c r="AW37" s="359"/>
      <c r="AX37" s="359"/>
    </row>
    <row r="38" spans="3:50" ht="18.75" customHeight="1">
      <c r="C38" s="356"/>
      <c r="D38" s="356"/>
      <c r="E38" s="356" t="s">
        <v>3601</v>
      </c>
      <c r="F38" s="356"/>
      <c r="G38" s="356" t="s">
        <v>3609</v>
      </c>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P38" s="359"/>
      <c r="AQ38" s="359"/>
      <c r="AR38" s="359"/>
      <c r="AS38" s="359"/>
      <c r="AT38" s="359"/>
      <c r="AU38" s="359"/>
      <c r="AV38" s="359"/>
      <c r="AW38" s="359"/>
      <c r="AX38" s="359"/>
    </row>
    <row r="39" spans="3:50" ht="18.75" customHeight="1">
      <c r="C39" s="470" t="s">
        <v>3024</v>
      </c>
      <c r="D39" s="356"/>
      <c r="E39" s="356" t="s">
        <v>3610</v>
      </c>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P39" s="359"/>
      <c r="AQ39" s="359"/>
      <c r="AR39" s="359"/>
      <c r="AS39" s="359"/>
      <c r="AT39" s="359"/>
      <c r="AU39" s="359"/>
      <c r="AV39" s="359"/>
      <c r="AW39" s="359"/>
      <c r="AX39" s="359"/>
    </row>
    <row r="40" spans="3:50" ht="18.75" customHeight="1">
      <c r="C40" s="356"/>
      <c r="D40" s="356"/>
      <c r="E40" s="356" t="s">
        <v>3611</v>
      </c>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P40" s="359"/>
      <c r="AQ40" s="359"/>
      <c r="AR40" s="359"/>
      <c r="AS40" s="359"/>
      <c r="AT40" s="359"/>
      <c r="AU40" s="359"/>
      <c r="AV40" s="359"/>
      <c r="AW40" s="359"/>
      <c r="AX40" s="359"/>
    </row>
    <row r="41" spans="3:50" ht="18.75" customHeight="1">
      <c r="C41" s="356"/>
      <c r="D41" s="356" t="s">
        <v>3612</v>
      </c>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P41" s="359"/>
      <c r="AQ41" s="359"/>
      <c r="AR41" s="359"/>
      <c r="AS41" s="359"/>
      <c r="AT41" s="359"/>
      <c r="AU41" s="359"/>
      <c r="AV41" s="359"/>
      <c r="AW41" s="359"/>
      <c r="AX41" s="359"/>
    </row>
    <row r="42" spans="3:50" ht="18.75" customHeight="1">
      <c r="C42" s="470" t="s">
        <v>3023</v>
      </c>
      <c r="D42" s="356"/>
      <c r="E42" s="356" t="s">
        <v>3613</v>
      </c>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P42" s="28"/>
      <c r="AQ42" s="28"/>
      <c r="AR42" s="28"/>
      <c r="AS42" s="28"/>
      <c r="AT42" s="28"/>
      <c r="AU42" s="28"/>
      <c r="AV42" s="28"/>
      <c r="AW42" s="28"/>
      <c r="AX42" s="28"/>
    </row>
    <row r="43" spans="3:50" ht="18.75" customHeight="1">
      <c r="C43" s="356"/>
      <c r="D43" s="356"/>
      <c r="E43" s="356" t="s">
        <v>3614</v>
      </c>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P43" s="359"/>
      <c r="AQ43" s="359"/>
      <c r="AR43" s="359"/>
      <c r="AS43" s="359"/>
      <c r="AT43" s="359"/>
      <c r="AU43" s="359"/>
      <c r="AV43" s="359"/>
      <c r="AW43" s="359"/>
      <c r="AX43" s="359"/>
    </row>
    <row r="44" spans="3:50" ht="18.75" customHeight="1">
      <c r="C44" s="356"/>
      <c r="D44" s="356" t="s">
        <v>3615</v>
      </c>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P44" s="359"/>
      <c r="AQ44" s="359"/>
      <c r="AR44" s="359"/>
      <c r="AS44" s="359"/>
      <c r="AT44" s="359"/>
      <c r="AU44" s="359"/>
      <c r="AV44" s="359"/>
      <c r="AW44" s="359"/>
      <c r="AX44" s="359"/>
    </row>
    <row r="45" spans="3:50" ht="18.75" customHeight="1">
      <c r="C45" s="470" t="s">
        <v>3467</v>
      </c>
      <c r="D45" s="356"/>
      <c r="E45" s="356" t="s">
        <v>3616</v>
      </c>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P45" s="359"/>
      <c r="AQ45" s="359"/>
      <c r="AR45" s="359"/>
      <c r="AS45" s="359"/>
      <c r="AT45" s="359"/>
      <c r="AU45" s="359"/>
      <c r="AV45" s="359"/>
      <c r="AW45" s="359"/>
      <c r="AX45" s="359"/>
    </row>
    <row r="46" spans="3:50" ht="18.75" customHeight="1">
      <c r="C46" s="356"/>
      <c r="D46" s="356"/>
      <c r="E46" s="356" t="s">
        <v>3617</v>
      </c>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P46" s="359"/>
      <c r="AQ46" s="359"/>
      <c r="AR46" s="359"/>
      <c r="AS46" s="359"/>
      <c r="AT46" s="359"/>
      <c r="AU46" s="359"/>
      <c r="AV46" s="359"/>
      <c r="AW46" s="359"/>
      <c r="AX46" s="359"/>
    </row>
    <row r="47" spans="3:50" ht="18.75" customHeight="1">
      <c r="D47" s="356" t="s">
        <v>3618</v>
      </c>
      <c r="AP47" s="359"/>
      <c r="AQ47" s="359"/>
      <c r="AR47" s="359"/>
      <c r="AS47" s="359"/>
      <c r="AT47" s="359"/>
      <c r="AU47" s="359"/>
      <c r="AV47" s="359"/>
      <c r="AW47" s="359"/>
      <c r="AX47" s="359"/>
    </row>
    <row r="48" spans="3:50" ht="18.75" customHeight="1">
      <c r="AP48" s="359"/>
      <c r="AQ48" s="359"/>
      <c r="AR48" s="359"/>
      <c r="AS48" s="359"/>
      <c r="AT48" s="359"/>
      <c r="AU48" s="359"/>
      <c r="AV48" s="359"/>
      <c r="AW48" s="359"/>
      <c r="AX48" s="359"/>
    </row>
    <row r="49" spans="1:50" ht="15" customHeight="1">
      <c r="A49" s="359"/>
      <c r="B49" s="359"/>
      <c r="C49" s="471"/>
      <c r="D49" s="471"/>
      <c r="E49" s="471"/>
      <c r="F49" s="471"/>
      <c r="G49" s="471"/>
      <c r="H49" s="471"/>
      <c r="I49" s="471"/>
      <c r="J49" s="471"/>
      <c r="K49" s="471"/>
      <c r="L49" s="471"/>
      <c r="M49" s="471"/>
      <c r="N49" s="471"/>
      <c r="O49" s="471"/>
      <c r="P49" s="471"/>
      <c r="Q49" s="471"/>
      <c r="R49" s="471"/>
      <c r="S49" s="471"/>
      <c r="T49" s="471"/>
      <c r="U49" s="471"/>
      <c r="V49" s="471"/>
      <c r="W49" s="471"/>
      <c r="X49" s="471"/>
      <c r="Y49" s="471"/>
      <c r="Z49" s="471"/>
      <c r="AA49" s="471"/>
      <c r="AB49" s="471"/>
      <c r="AC49" s="471"/>
      <c r="AD49" s="471"/>
      <c r="AE49" s="471"/>
      <c r="AF49" s="471"/>
      <c r="AG49" s="471"/>
      <c r="AH49" s="471"/>
      <c r="AI49" s="471"/>
      <c r="AJ49" s="471"/>
      <c r="AK49" s="471"/>
      <c r="AL49" s="471"/>
      <c r="AM49" s="471"/>
      <c r="AN49" s="359"/>
      <c r="AO49" s="359"/>
      <c r="AP49" s="359"/>
      <c r="AQ49" s="359"/>
      <c r="AR49" s="359"/>
      <c r="AS49" s="359"/>
      <c r="AT49" s="359"/>
      <c r="AU49" s="359"/>
      <c r="AV49" s="359"/>
      <c r="AW49" s="359"/>
      <c r="AX49" s="359"/>
    </row>
  </sheetData>
  <sheetProtection algorithmName="SHA-512" hashValue="3xY66ku5yx2CUz9YD29JTe3A58zzB59XRI0mtZWwmkAqg9KdLPLHdHaTK+WCiENTS905Hiydv51XQn8hUie2kg==" saltValue="drDqJyNJKkd/6dT7IaXGHw==" spinCount="100000" sheet="1" objects="1" scenarios="1"/>
  <mergeCells count="9">
    <mergeCell ref="AE2:AM2"/>
    <mergeCell ref="C4:X4"/>
    <mergeCell ref="J8:R8"/>
    <mergeCell ref="E12:AK13"/>
    <mergeCell ref="T6:AM6"/>
    <mergeCell ref="T7:AM7"/>
    <mergeCell ref="T8:AM8"/>
    <mergeCell ref="J6:R6"/>
    <mergeCell ref="J7:R7"/>
  </mergeCells>
  <phoneticPr fontId="23"/>
  <dataValidations count="1">
    <dataValidation imeMode="hiragana" allowBlank="1" showInputMessage="1" showErrorMessage="1" sqref="A49:AO1048576 A1 AL1:AM1 D1:E1 AQ14:XFD23 E12 AP24:XFD1048576 AP1:XFD13" xr:uid="{F8BDCC72-DE36-4820-BF83-AB2B4C6B735C}"/>
  </dataValidations>
  <printOptions horizontalCentered="1" verticalCentered="1"/>
  <pageMargins left="0" right="0" top="0" bottom="0" header="0.31496062992125984" footer="0"/>
  <pageSetup paperSize="9" orientation="portrait" blackAndWhite="1" horizontalDpi="4294967292"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I D A A B Q S w M E F A A C A A g A f Y i I V X n P K N S k A A A A 9 g A A A B I A H A B D b 2 5 m a W c v U G F j a 2 F n Z S 5 4 b W w g o h g A K K A U A A A A A A A A A A A A A A A A A A A A A A A A A A A A h Y + 9 D o I w H M R f h X S n X y 6 G / C m D m 5 G E x M S 4 N q V C F Y q h x f J u D j 6 S r y B G U T f H u / t d c n e / 3 i A b 2 y a 6 6 N 6 Z z q a I Y Y o i b V V X G l u l a P C H e I k y A Y V U J 1 n p a I K t S 0 Z n U l R 7 f 0 4 I C S H g s M B d X x F O K S P 7 f L N V t W 5 l b K z z 0 i q N P q 3 y f w s J 2 L 3 G C I 4 Z o 5 h z j i m Q 2 Y T c 2 C / A p 7 3 P 9 M e E 1 d D 4 o d f i K O N 1 A W S W Q N 4 f x A N Q S w M E F A A C A A g A f Y i I 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2 I i F W t 5 + d h 7 A A A A O U B A A A T A B w A R m 9 y b X V s Y X M v U 2 V j d G l v b j E u b S C i G A A o o B Q A A A A A A A A A A A A A A A A A A A A A A A A A A A A r T k 0 u y c z P U w i G 0 I b W v F y 8 X M U Z i U W p K Q o v 5 0 5 6 t n j d 8 z k 9 C r Y K O a k l v F w K Q P C 4 a e / j 5 j 2 P m 3 Y C B V 0 r k l N z 9 J x L i 4 p S 8 0 r C 8 4 u y k / L z s z U 0 q 6 P 9 E n N T b Z U e N 7 e B l D Z P e 9 y 8 2 k g p t j b a O T + v B K g y V g d i 1 N M l n c 9 m b 3 n c O P V x U 8 / j x v l P 5 3 U D z Q x J T M p J 1 Q s p S s w r T s s v y n X O z y n N z Q u p L E g t 1 o B b r V N d r Q R 3 n J K O Q g l Q W q E k t a K k t l a T l y s z D 5 f x y J 5 7 u m 7 d 0 / l 9 1 P G c K b U 9 9 3 R H 0 9 O e X c + n 7 H o 2 d + L j p s 1 g i z q V N X L S N O H O J s X b A F B L A Q I t A B Q A A g A I A H 2 I i F V 5 z y j U p A A A A P Y A A A A S A A A A A A A A A A A A A A A A A A A A A A B D b 2 5 m a W c v U G F j a 2 F n Z S 5 4 b W x Q S w E C L Q A U A A I A C A B 9 i I h V D 8 r p q 6 Q A A A D p A A A A E w A A A A A A A A A A A A A A A A D w A A A A W 0 N v b n R l b n R f V H l w Z X N d L n h t b F B L A Q I t A B Q A A g A I A H 2 I i F W t 5 + d h 7 A A A A O U B A A A T A A A A A A A A A A A A A A A A A O E B A A B G b 3 J t d W x h c y 9 T Z W N 0 a W 9 u M S 5 t U E s F B g A A A A A D A A M A w g A A A B o 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v 0 Q A A A A A A A A 2 x A 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F O S U 5 R C U 5 M i V F N i V B M y V B R S V F N y U 5 Q y U 4 Q z w v S X R l b V B h d G g + P C 9 J d G V t T G 9 j Y X R p b 2 4 + P F N 0 Y W J s Z U V u d H J p Z X M + P E V u d H J 5 I F R 5 c G U 9 I k l z U H J p d m F 0 Z S I g V m F s d W U 9 I m w w I i A v P j x F b n R y e S B U e X B l P S J C d W Z m Z X J O Z X h 0 U m V m c m V z a C I g V m F s d W U 9 I m w x I i A v P j x F b n R y e S B U e X B l P S J S Z X N 1 b H R U e X B l I i B W Y W x 1 Z T 0 i c 0 V 4 Y 2 V w d G l v b i I g L z 4 8 R W 5 0 c n k g V H l w Z T 0 i T m F t Z V V w Z G F 0 Z W R B Z n R l c k Z p b G w i I F Z h b H V l P S J s M C I g L z 4 8 R W 5 0 c n k g V H l w Z T 0 i T m F 2 a W d h d G l v b l N 0 Z X B O Y W 1 l I i B W Y W x 1 Z T 0 i c + O D i u O D k + O C s u O D v O O C t + O D p + O D s y 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Q W R k Z W R U b 0 R h d G F N b 2 R l b C I g V m F s d W U 9 I m w w I i A v P j x F b n R y e S B U e X B l P S J G a W x s Q 2 9 1 b n Q i I F Z h b H V l P S J s M y I g L z 4 8 R W 5 0 c n k g V H l w Z T 0 i R m l s b E V y c m 9 y Q 2 9 k Z S I g V m F s d W U 9 I n N V b m t u b 3 d u I i A v P j x F b n R y e S B U e X B l P S J G a W x s R X J y b 3 J D b 3 V u d C I g V m F s d W U 9 I m w w I i A v P j x F b n R y e S B U e X B l P S J G a W x s T G F z d F V w Z G F 0 Z W Q i I F Z h b H V l P S J k M j A y M i 0 x M i 0 w O F Q w N z o x M D o 1 N y 4 3 M j A 2 O T A 1 W i I g L z 4 8 R W 5 0 c n k g V H l w Z T 0 i R m l s b E N v b H V t b l R 5 c G V z I i B W Y W x 1 Z T 0 i c 0 J n P T 0 i I C 8 + P E V u d H J 5 I F R 5 c G U 9 I k Z p b G x D b 2 x 1 b W 5 O Y W 1 l c y I g V m F s d W U 9 I n N b J n F 1 b 3 Q 7 6 Z 2 S 5 q O u 5 5 y M 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6 Z 2 S 5 q O u 5 5 y M L + W k i e a b t O O B l e O C j O O B n + W e i y 5 7 6 Z 2 S 5 q O u 5 5 y M L D B 9 J n F 1 b 3 Q 7 X S w m c X V v d D t D b 2 x 1 b W 5 D b 3 V u d C Z x d W 9 0 O z o x L C Z x d W 9 0 O 0 t l e U N v b H V t b k 5 h b W V z J n F 1 b 3 Q 7 O l t d L C Z x d W 9 0 O 0 N v b H V t b k l k Z W 5 0 a X R p Z X M m c X V v d D s 6 W y Z x d W 9 0 O 1 N l Y 3 R p b 2 4 x L + m d k u a j r u e c j C / l p I n m m 7 T j g Z X j g o z j g Z / l n o s u e + m d k u a j r u e c j C w w f S Z x d W 9 0 O 1 0 s J n F 1 b 3 Q 7 U m V s Y X R p b 2 5 z a G l w S W 5 m b y Z x d W 9 0 O z p b X X 0 i I C 8 + P C 9 T d G F i b G V F b n R y a W V z P j w v S X R l b T 4 8 S X R l b T 4 8 S X R l b U x v Y 2 F 0 a W 9 u P j x J d G V t V H l w Z T 5 G b 3 J t d W x h P C 9 J d G V t V H l w Z T 4 8 S X R l b V B h d G g + U 2 V j d G l v b j E v J U U 5 J T l E J T k y J U U 2 J U E z J U F F J U U 3 J T l D J T h D L y V F M y U 4 M i V C R C V F M y U 4 M y V C Q y V F M y U 4 M i V C O T w v S X R l b V B h d G g + P C 9 J d G V t T G 9 j Y X R p b 2 4 + P F N 0 Y W J s Z U V u d H J p Z X M g L z 4 8 L 0 l 0 Z W 0 + P E l 0 Z W 0 + P E l 0 Z W 1 M b 2 N h d G l v b j 4 8 S X R l b V R 5 c G U + R m 9 y b X V s Y T w v S X R l b V R 5 c G U + P E l 0 Z W 1 Q Y X R o P l N l Y 3 R p b 2 4 x L y V F O S U 5 R C U 5 M i V F N i V B M y V B R S V F N y U 5 Q y U 4 Q y 8 l R T U l Q T Q l O D k l R T Y l O U I l Q j Q l R T M l O D E l O T U l R T M l O D I l O E M l R T M l O D E l O U Y l R T U l O U U l O E I 8 L 0 l 0 Z W 1 Q Y X R o P j w v S X R l b U x v Y 2 F 0 a W 9 u P j x T d G F i b G V F b n R y a W V z I C 8 + P C 9 J d G V t P j x J d G V t P j x J d G V t T G 9 j Y X R p b 2 4 + P E l 0 Z W 1 U e X B l P k Z v c m 1 1 b G E 8 L 0 l 0 Z W 1 U e X B l P j x J d G V t U G F 0 a D 5 T Z W N 0 a W 9 u M S 8 l R T U l Q U U l Q U U l R T U l O U Y l O E U l R T c l O U M l O E M 8 L 0 l 0 Z W 1 Q Y X R o P j w v S X R l b U x v Y 2 F 0 a W 9 u P j x T d G F i b G V F b n R y a W V z P j x F b n R y e S B U e X B l P S J J c 1 B y a X Z h d G U i I F Z h b H V l P S J s M C I g L z 4 8 R W 5 0 c n k g V H l w Z T 0 i Q n V m Z m V y T m V 4 d F J l Z n J l c 2 g i I F Z h b H V l P S J s M S I g L z 4 8 R W 5 0 c n k g V H l w Z T 0 i U m V z d W x 0 V H l w Z S I g V m F s d W U 9 I n N F e G N l c H R p b 2 4 i I C 8 + P E V u d H J 5 I F R 5 c G U 9 I k 5 h b W V V c G R h d G V k Q W Z 0 Z X J G a W x s I i B W Y W x 1 Z T 0 i b D A i I C 8 + P E V u d H J 5 I F R 5 c G U 9 I k 5 h d m l n Y X R p b 2 5 T d G V w T m F t Z S I g V m F s d W U 9 I n P j g 4 r j g 5 P j g r L j g 7 z j g r f j g 6 f j g 7 M 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F k Z G V k V G 9 E Y X R h T W 9 k Z W w i I F Z h b H V l P S J s M C I g L z 4 8 R W 5 0 c n k g V H l w Z T 0 i R m l s b E N v d W 5 0 I i B W Y W x 1 Z T 0 i b D Q x I i A v P j x F b n R y e S B U e X B l P S J G a W x s R X J y b 3 J D b 2 R l I i B W Y W x 1 Z T 0 i c 1 V u a 2 5 v d 2 4 i I C 8 + P E V u d H J 5 I F R 5 c G U 9 I k Z p b G x F c n J v c k N v d W 5 0 I i B W Y W x 1 Z T 0 i b D A i I C 8 + P E V u d H J 5 I F R 5 c G U 9 I k Z p b G x M Y X N 0 V X B k Y X R l Z C I g V m F s d W U 9 I m Q y M D I y L T E y L T A 4 V D A 3 O j U 5 O j A y L j c 4 M T E 2 N T h a I i A v P j x F b n R y e S B U e X B l P S J G a W x s Q 2 9 s d W 1 u V H l w Z X M i I F Z h b H V l P S J z Q m c 9 P S I g L z 4 8 R W 5 0 c n k g V H l w Z T 0 i R m l s b E N v b H V t b k 5 h b W V z I i B W Y W x 1 Z T 0 i c 1 s m c X V v d D v l u I L l j L r n l L r m n Z H j g r P j g 7 z j g 4 l c b u W u r u W f j u e c j C 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W u r u W f j u e c j C / l p I n m m 7 T j g Z X j g o z j g Z / l n o s u e + W 4 g u W M u u e U u u a d k e O C s + O D v O O D i V x u 5 a 6 u 5 Z + O 5 5 y M L D B 9 J n F 1 b 3 Q 7 X S w m c X V v d D t D b 2 x 1 b W 5 D b 3 V u d C Z x d W 9 0 O z o x L C Z x d W 9 0 O 0 t l e U N v b H V t b k 5 h b W V z J n F 1 b 3 Q 7 O l t d L C Z x d W 9 0 O 0 N v b H V t b k l k Z W 5 0 a X R p Z X M m c X V v d D s 6 W y Z x d W 9 0 O 1 N l Y 3 R p b 2 4 x L + W u r u W f j u e c j C / l p I n m m 7 T j g Z X j g o z j g Z / l n o s u e + W 4 g u W M u u e U u u a d k e O C s + O D v O O D i V x u 5 a 6 u 5 Z + O 5 5 y M L D B 9 J n F 1 b 3 Q 7 X S w m c X V v d D t S Z W x h d G l v b n N o a X B J b m Z v J n F 1 b 3 Q 7 O l t d f S I g L z 4 8 L 1 N 0 Y W J s Z U V u d H J p Z X M + P C 9 J d G V t P j x J d G V t P j x J d G V t T G 9 j Y X R p b 2 4 + P E l 0 Z W 1 U e X B l P k Z v c m 1 1 b G E 8 L 0 l 0 Z W 1 U e X B l P j x J d G V t U G F 0 a D 5 T Z W N 0 a W 9 u M S 8 l R T U l Q U U l Q U U l R T U l O U Y l O E U l R T c l O U M l O E M v J U U z J T g y J U J E J U U z J T g z J U J D J U U z J T g y J U I 5 P C 9 J d G V t U G F 0 a D 4 8 L 0 l 0 Z W 1 M b 2 N h d G l v b j 4 8 U 3 R h Y m x l R W 5 0 c m l l c y A v P j w v S X R l b T 4 8 S X R l b T 4 8 S X R l b U x v Y 2 F 0 a W 9 u P j x J d G V t V H l w Z T 5 G b 3 J t d W x h P C 9 J d G V t V H l w Z T 4 8 S X R l b V B h d G g + U 2 V j d G l v b j E v J U U 1 J U F F J U F F J U U 1 J T l G J T h F J U U 3 J T l D J T h D L y V F N S V B N C U 4 O S V F N i U 5 Q i V C N C V F M y U 4 M S U 5 N S V F M y U 4 M i U 4 Q y V F M y U 4 M S U 5 R i V F N S U 5 R S U 4 Q j w v S X R l b V B h d G g + P C 9 J d G V t T G 9 j Y X R p b 2 4 + P F N 0 Y W J s Z U V u d H J p Z X M g L z 4 8 L 0 l 0 Z W 0 + P C 9 J d G V t c z 4 8 L 0 x v Y 2 F s U G F j a 2 F n Z U 1 l d G F k Y X R h R m l s Z T 4 W A A A A U E s F B g A A A A A A A A A A A A A A A A A A A A A A A C Y B A A A B A A A A 0 I y d 3 w E V 0 R G M e g D A T 8 K X 6 w E A A A C P T q 6 w r u 5 x T a j K G 1 G X 4 O 8 C A A A A A A I A A A A A A B B m A A A A A Q A A I A A A A N 1 i 0 L N s m i o s J 9 y 8 q 8 8 k r y D / H 2 S J R 7 / f E N z U T H / 1 m Y S R A A A A A A 6 A A A A A A g A A I A A A A E G G t Q a u 3 1 S 2 j k y d i k O T E h 2 7 S m g F W o O 4 D r 0 Q P 5 b C S F f v U A A A A P y T a b / s H d S c Y z q w 3 P P u Y 0 j 4 z t q E 8 n j 4 2 1 Z G F B R 0 i V A q G m j c 7 0 w 7 2 9 S y J d W z L z S 4 x 5 D 6 I R 3 U X H 7 z p X 3 U n c q 5 W b J z w h 6 R c q P F Y A Q Y e g w f d N p v Q A A A A L 9 F V L E j G u s P 2 w k R A N d D N P g O 3 o 0 T V 1 l F Z q K X t w n i d s j n 3 H S e 5 Q 9 d A z l A M w R D J u M e p f b D L F / F D I U k l t k 5 4 H q t o 4 8 = < / D a t a M a s h u p > 
</file>

<file path=customXml/itemProps1.xml><?xml version="1.0" encoding="utf-8"?>
<ds:datastoreItem xmlns:ds="http://schemas.openxmlformats.org/officeDocument/2006/customXml" ds:itemID="{646D3C86-D945-477E-9DB6-24F351C32C2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はじめに</vt:lpstr>
      <vt:lpstr>利用方法</vt:lpstr>
      <vt:lpstr>★入力画面</vt:lpstr>
      <vt:lpstr>★その他入力</vt:lpstr>
      <vt:lpstr>1010_宅建協会_入会申込書</vt:lpstr>
      <vt:lpstr>1110_宅建協会_誓約書</vt:lpstr>
      <vt:lpstr>1210_宅建協会_キャリアパーソン</vt:lpstr>
      <vt:lpstr>1310_宅建協会_個人情報の取扱い</vt:lpstr>
      <vt:lpstr>1410_宅建協会_個人情報の取扱い</vt:lpstr>
      <vt:lpstr>1510_宅建協会_自己申告書</vt:lpstr>
      <vt:lpstr>1610_宅建協会_名簿</vt:lpstr>
      <vt:lpstr>1710_宅建協会_レインズＩＰ型申込書</vt:lpstr>
      <vt:lpstr>3020_保証協会_入会申込書（入会金一括・分納併用）</vt:lpstr>
      <vt:lpstr>3110_保証協会_本会会員の個人情報の取扱い</vt:lpstr>
      <vt:lpstr>3210_保証協会_連帯保証書(通常書式）</vt:lpstr>
      <vt:lpstr>3310_保証協会_誓約書</vt:lpstr>
      <vt:lpstr>3410_保証協会_弁済業務保証金分担金納付書</vt:lpstr>
      <vt:lpstr>★Base</vt:lpstr>
      <vt:lpstr>★Base!Print_Area</vt:lpstr>
      <vt:lpstr>★その他入力!Print_Area</vt:lpstr>
      <vt:lpstr>★入力画面!Print_Area</vt:lpstr>
      <vt:lpstr>'1010_宅建協会_入会申込書'!Print_Area</vt:lpstr>
      <vt:lpstr>'1110_宅建協会_誓約書'!Print_Area</vt:lpstr>
      <vt:lpstr>'1210_宅建協会_キャリアパーソン'!Print_Area</vt:lpstr>
      <vt:lpstr>'1310_宅建協会_個人情報の取扱い'!Print_Area</vt:lpstr>
      <vt:lpstr>'1410_宅建協会_個人情報の取扱い'!Print_Area</vt:lpstr>
      <vt:lpstr>'1510_宅建協会_自己申告書'!Print_Area</vt:lpstr>
      <vt:lpstr>'1610_宅建協会_名簿'!Print_Area</vt:lpstr>
      <vt:lpstr>'1710_宅建協会_レインズＩＰ型申込書'!Print_Area</vt:lpstr>
      <vt:lpstr>'3020_保証協会_入会申込書（入会金一括・分納併用）'!Print_Area</vt:lpstr>
      <vt:lpstr>'3110_保証協会_本会会員の個人情報の取扱い'!Print_Area</vt:lpstr>
      <vt:lpstr>'3210_保証協会_連帯保証書(通常書式）'!Print_Area</vt:lpstr>
      <vt:lpstr>'3310_保証協会_誓約書'!Print_Area</vt:lpstr>
      <vt:lpstr>'3410_保証協会_弁済業務保証金分担金納付書'!Print_Area</vt:lpstr>
      <vt:lpstr>利用方法!Print_Area</vt:lpstr>
    </vt:vector>
  </TitlesOfParts>
  <Manager>(一社)大阪府宅地建物取引業協会</Manager>
  <Company>（一社）大阪府宅地建物取引業協会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A01【新規・法人】大阪府宅建協会_免許申請・入会</dc:title>
  <dc:subject>新規・法人</dc:subject>
  <dc:creator>.</dc:creator>
  <cp:lastModifiedBy>丸</cp:lastModifiedBy>
  <cp:revision>2204</cp:revision>
  <cp:lastPrinted>2025-06-30T04:18:09Z</cp:lastPrinted>
  <dcterms:created xsi:type="dcterms:W3CDTF">2006-09-11T06:41:52Z</dcterms:created>
  <dcterms:modified xsi:type="dcterms:W3CDTF">2025-06-30T06:50:51Z</dcterms:modified>
  <cp:version>1.0.0</cp:version>
</cp:coreProperties>
</file>